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bcorrie\Dropbox\iReceptorTech\Data Curation\"/>
    </mc:Choice>
  </mc:AlternateContent>
  <xr:revisionPtr revIDLastSave="0" documentId="13_ncr:1_{ACF6F652-17B4-4901-8304-9FA16B2CA5A0}" xr6:coauthVersionLast="44" xr6:coauthVersionMax="44" xr10:uidLastSave="{00000000-0000-0000-0000-000000000000}"/>
  <bookViews>
    <workbookView xWindow="33000" yWindow="2880" windowWidth="21600" windowHeight="11385" activeTab="1" xr2:uid="{00000000-000D-0000-FFFF-FFFF00000000}"/>
  </bookViews>
  <sheets>
    <sheet name="Change Log" sheetId="11" r:id="rId1"/>
    <sheet name="Metadata" sheetId="10" r:id="rId2"/>
    <sheet name="Study Summary" sheetId="9" r:id="rId3"/>
    <sheet name="Ontologies" sheetId="8" r:id="rId4"/>
    <sheet name="data steps and results" sheetId="5" r:id="rId5"/>
    <sheet name="CDR3's from paper figures+table" sheetId="6" r:id="rId6"/>
    <sheet name="Mixcr Analysis" sheetId="7" r:id="rId7"/>
  </sheets>
  <definedNames>
    <definedName name="_xlnm._FilterDatabase" localSheetId="4" hidden="1">'data steps and results'!$A$1:$AE$1</definedName>
    <definedName name="_xlnm._FilterDatabase" localSheetId="1" hidden="1">Metadata!$A$1:$DE$930</definedName>
    <definedName name="a">#REF!</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B1277" i="10" l="1"/>
  <c r="DB1276" i="10"/>
  <c r="DB1275" i="10"/>
  <c r="DB1274" i="10"/>
  <c r="DB1273" i="10"/>
  <c r="DB1272" i="10"/>
  <c r="DB1271" i="10"/>
  <c r="DB1270" i="10"/>
  <c r="DB1269" i="10"/>
  <c r="DB1268" i="10"/>
  <c r="DB1267" i="10"/>
  <c r="DB1266" i="10"/>
  <c r="DB1265" i="10"/>
  <c r="DB1264" i="10"/>
  <c r="DB1263" i="10"/>
  <c r="DB1262" i="10"/>
  <c r="DB1261" i="10"/>
  <c r="DB1260" i="10"/>
  <c r="DB1259" i="10"/>
  <c r="DB1258" i="10"/>
  <c r="DB1257" i="10"/>
  <c r="DB1256" i="10"/>
  <c r="DB1255" i="10"/>
  <c r="DB1254" i="10"/>
  <c r="DB1253" i="10"/>
  <c r="DB1252" i="10"/>
  <c r="DB1251" i="10"/>
  <c r="DB1250" i="10"/>
  <c r="DB1249" i="10"/>
  <c r="DB1248" i="10"/>
  <c r="DB1247" i="10"/>
  <c r="DB1246" i="10"/>
  <c r="DB1245" i="10"/>
  <c r="DB1244" i="10"/>
  <c r="DB1243" i="10"/>
  <c r="DB1242" i="10"/>
  <c r="DB1241" i="10"/>
  <c r="DB1240" i="10"/>
  <c r="DB1239" i="10"/>
  <c r="DB1238" i="10"/>
  <c r="DB1237" i="10"/>
  <c r="DB1236" i="10"/>
  <c r="DB1235" i="10"/>
  <c r="DB1234" i="10"/>
  <c r="DB1233" i="10"/>
  <c r="DB1232" i="10"/>
  <c r="DB1231" i="10"/>
  <c r="DB1230" i="10"/>
  <c r="DB1229" i="10"/>
  <c r="DB1228" i="10"/>
  <c r="DB1227" i="10"/>
  <c r="DB1226" i="10"/>
  <c r="DB1225" i="10"/>
  <c r="DB1224" i="10"/>
  <c r="DB1223" i="10"/>
  <c r="DB1222" i="10"/>
  <c r="DB1221" i="10"/>
  <c r="DB1220" i="10"/>
  <c r="DB1219" i="10"/>
  <c r="DB1218" i="10"/>
  <c r="DB1217" i="10"/>
  <c r="DB1216" i="10"/>
  <c r="DB1215" i="10"/>
  <c r="DB1214" i="10"/>
  <c r="DB1213" i="10"/>
  <c r="DB1212" i="10"/>
  <c r="DB1211" i="10"/>
  <c r="DB1210" i="10"/>
  <c r="DB1209" i="10"/>
  <c r="DB1208" i="10"/>
  <c r="DB1207" i="10"/>
  <c r="DB1206" i="10"/>
  <c r="DB1205" i="10"/>
  <c r="DB1204" i="10"/>
  <c r="DB1203" i="10"/>
  <c r="DB1202" i="10"/>
  <c r="DB1201" i="10"/>
  <c r="DB1200" i="10"/>
  <c r="DB1199" i="10"/>
  <c r="DB1198" i="10"/>
  <c r="DB1197" i="10"/>
  <c r="DB1196" i="10"/>
  <c r="DB1195" i="10"/>
  <c r="DB1194" i="10"/>
  <c r="DB1193" i="10"/>
  <c r="DB1192" i="10"/>
  <c r="DB1191" i="10"/>
  <c r="DB1190" i="10"/>
  <c r="DB1189" i="10"/>
  <c r="DB1188" i="10"/>
  <c r="DB1187" i="10"/>
  <c r="DB1186" i="10"/>
  <c r="DB1185" i="10"/>
  <c r="DB1184" i="10"/>
  <c r="DB1183" i="10"/>
  <c r="DB1182" i="10"/>
  <c r="DB1181" i="10"/>
  <c r="DB1180" i="10"/>
  <c r="DB1179" i="10"/>
  <c r="E27" i="9" l="1"/>
  <c r="G27" i="9" s="1"/>
  <c r="E26" i="9"/>
  <c r="G26" i="9" l="1"/>
  <c r="E25" i="9"/>
  <c r="L27" i="9"/>
  <c r="BN324" i="10" l="1"/>
  <c r="BN323" i="10"/>
  <c r="BN322" i="10"/>
  <c r="BN321" i="10"/>
  <c r="BN317" i="10"/>
  <c r="BN316" i="10"/>
  <c r="BN315" i="10"/>
  <c r="BN314" i="10"/>
  <c r="BN313" i="10"/>
  <c r="BN312" i="10"/>
  <c r="BN308" i="10"/>
  <c r="BN307" i="10"/>
  <c r="BN306" i="10"/>
  <c r="BN305" i="10"/>
  <c r="BN301" i="10"/>
  <c r="BN300" i="10"/>
  <c r="BN299" i="10"/>
  <c r="BN298" i="10"/>
  <c r="BN297" i="10"/>
  <c r="BN296" i="10"/>
  <c r="BN292" i="10"/>
  <c r="BN291" i="10"/>
  <c r="BN290" i="10"/>
  <c r="BN289" i="10"/>
  <c r="BN285" i="10"/>
  <c r="BN284" i="10"/>
  <c r="BN283" i="10"/>
  <c r="BN282" i="10"/>
  <c r="BN281" i="10"/>
  <c r="BN280" i="10"/>
  <c r="L26" i="9"/>
  <c r="G25" i="9" l="1"/>
  <c r="W961" i="5"/>
  <c r="W960" i="5"/>
  <c r="W959" i="5"/>
  <c r="W958" i="5"/>
  <c r="W957" i="5"/>
  <c r="W956" i="5"/>
  <c r="W955" i="5"/>
  <c r="W954" i="5"/>
  <c r="W953" i="5"/>
  <c r="W952" i="5"/>
  <c r="W951" i="5"/>
  <c r="W950" i="5"/>
  <c r="W949" i="5"/>
  <c r="W948" i="5"/>
  <c r="W947" i="5"/>
  <c r="W946" i="5"/>
  <c r="W945" i="5"/>
  <c r="W944" i="5"/>
  <c r="W943" i="5"/>
  <c r="W942" i="5"/>
  <c r="W941" i="5"/>
  <c r="W940" i="5"/>
  <c r="W939" i="5"/>
  <c r="W938" i="5"/>
  <c r="W937" i="5"/>
  <c r="W936" i="5"/>
  <c r="W935" i="5"/>
  <c r="W934" i="5"/>
  <c r="W933" i="5"/>
  <c r="W932" i="5"/>
  <c r="W931" i="5"/>
  <c r="W930" i="5"/>
  <c r="W929" i="5"/>
  <c r="W928" i="5"/>
  <c r="W927" i="5"/>
  <c r="W926" i="5"/>
  <c r="W925" i="5"/>
  <c r="W924" i="5"/>
  <c r="W923" i="5"/>
  <c r="W922" i="5"/>
  <c r="W921" i="5"/>
  <c r="W920" i="5"/>
  <c r="W919" i="5"/>
  <c r="W918" i="5"/>
  <c r="W917" i="5"/>
  <c r="W916" i="5"/>
  <c r="W915" i="5"/>
  <c r="W914" i="5"/>
  <c r="W913" i="5"/>
  <c r="W912" i="5"/>
  <c r="W911" i="5"/>
  <c r="W910" i="5"/>
  <c r="W909" i="5"/>
  <c r="W908" i="5"/>
  <c r="W907" i="5"/>
  <c r="W906" i="5"/>
  <c r="W905" i="5"/>
  <c r="W904" i="5"/>
  <c r="W903" i="5"/>
  <c r="W902" i="5"/>
  <c r="W901" i="5"/>
  <c r="L25" i="9"/>
  <c r="BM324" i="10" l="1"/>
  <c r="BM323" i="10"/>
  <c r="BM322" i="10"/>
  <c r="BM321" i="10"/>
  <c r="BM317" i="10"/>
  <c r="BM316" i="10"/>
  <c r="BM315" i="10"/>
  <c r="BM314" i="10"/>
  <c r="BM313" i="10"/>
  <c r="BM312" i="10"/>
  <c r="BM308" i="10"/>
  <c r="BM307" i="10"/>
  <c r="BM306" i="10"/>
  <c r="BM305" i="10"/>
  <c r="BM301" i="10"/>
  <c r="BM300" i="10"/>
  <c r="BM299" i="10"/>
  <c r="BM298" i="10"/>
  <c r="BM297" i="10"/>
  <c r="BM296" i="10"/>
  <c r="BM292" i="10"/>
  <c r="BM291" i="10"/>
  <c r="BM290" i="10"/>
  <c r="BM289" i="10"/>
  <c r="BM285" i="10"/>
  <c r="BM284" i="10"/>
  <c r="BM283" i="10"/>
  <c r="BM282" i="10"/>
  <c r="BM281" i="10"/>
  <c r="BM280" i="10"/>
  <c r="L20" i="9"/>
  <c r="K24" i="9"/>
  <c r="C6" i="9"/>
  <c r="C21" i="9"/>
  <c r="K4" i="9"/>
  <c r="L12" i="9"/>
  <c r="D17" i="9"/>
  <c r="K22" i="9"/>
  <c r="D19" i="9"/>
  <c r="K20" i="9"/>
  <c r="C14" i="9"/>
  <c r="K8" i="9"/>
  <c r="K7" i="9"/>
  <c r="D6" i="9"/>
  <c r="D23" i="9"/>
  <c r="L3" i="9"/>
  <c r="L14" i="9"/>
  <c r="C5" i="9"/>
  <c r="K17" i="9"/>
  <c r="C19" i="9"/>
  <c r="K3" i="9"/>
  <c r="C11" i="9"/>
  <c r="L19" i="9"/>
  <c r="K12" i="9"/>
  <c r="K10" i="9"/>
  <c r="K23" i="9"/>
  <c r="C2" i="9"/>
  <c r="L24" i="9"/>
  <c r="L17" i="9"/>
  <c r="K13" i="9"/>
  <c r="L6" i="9"/>
  <c r="C16" i="9"/>
  <c r="K18" i="9"/>
  <c r="D15" i="9"/>
  <c r="L2" i="9"/>
  <c r="D13" i="9"/>
  <c r="C7" i="9"/>
  <c r="L5" i="9"/>
  <c r="L4" i="9"/>
  <c r="C13" i="9"/>
  <c r="K11" i="9"/>
  <c r="C8" i="9"/>
  <c r="K14" i="9"/>
  <c r="C15" i="9"/>
  <c r="C24" i="9"/>
  <c r="L11" i="9"/>
  <c r="K6" i="9"/>
  <c r="L16" i="9"/>
  <c r="C23" i="9"/>
  <c r="K5" i="9"/>
  <c r="D24" i="9"/>
  <c r="K19" i="9"/>
  <c r="L13" i="9"/>
  <c r="C20" i="9"/>
  <c r="D2" i="9"/>
  <c r="D16" i="9"/>
  <c r="D22" i="9"/>
  <c r="C12" i="9"/>
  <c r="L18" i="9"/>
  <c r="D21" i="9"/>
  <c r="C3" i="9"/>
  <c r="L21" i="9"/>
  <c r="K9" i="9"/>
  <c r="D20" i="9"/>
  <c r="C9" i="9"/>
  <c r="D12" i="9"/>
  <c r="L23" i="9"/>
  <c r="K15" i="9"/>
  <c r="L7" i="9"/>
  <c r="C10" i="9"/>
  <c r="C22" i="9"/>
  <c r="L15" i="9"/>
  <c r="D14" i="9"/>
  <c r="D5" i="9"/>
  <c r="D9" i="9"/>
  <c r="L9" i="9"/>
  <c r="D7" i="9"/>
  <c r="L10" i="9"/>
  <c r="D10" i="9"/>
  <c r="D4" i="9"/>
  <c r="D3" i="9"/>
  <c r="K2" i="9"/>
  <c r="D11" i="9"/>
  <c r="C4" i="9"/>
  <c r="L8" i="9"/>
  <c r="D8" i="9"/>
  <c r="C18" i="9"/>
  <c r="C17" i="9"/>
  <c r="K21" i="9"/>
  <c r="D18" i="9"/>
  <c r="L22" i="9"/>
  <c r="K16" i="9"/>
  <c r="E24" i="9" l="1"/>
  <c r="G24" i="9" s="1"/>
  <c r="E11" i="9"/>
  <c r="E12" i="9"/>
  <c r="E13" i="9"/>
  <c r="E14" i="9"/>
  <c r="E16" i="9"/>
  <c r="E17" i="9"/>
  <c r="E18" i="9"/>
  <c r="E19" i="9"/>
  <c r="E20" i="9"/>
  <c r="E21" i="9"/>
  <c r="G21" i="9" s="1"/>
  <c r="E4" i="9"/>
  <c r="E5" i="9"/>
  <c r="E6" i="9"/>
  <c r="E7" i="9"/>
  <c r="E8" i="9"/>
  <c r="E2" i="9"/>
  <c r="E10" i="9"/>
  <c r="E22" i="9"/>
  <c r="G22" i="9" s="1"/>
  <c r="E3" i="9"/>
  <c r="E15" i="9"/>
  <c r="E23" i="9"/>
  <c r="E9" i="9"/>
  <c r="C61" i="9"/>
  <c r="G23" i="9" l="1"/>
  <c r="W900" i="5" l="1"/>
  <c r="W899" i="5"/>
  <c r="W898" i="5"/>
  <c r="W897" i="5"/>
  <c r="W896" i="5"/>
  <c r="W895" i="5"/>
  <c r="W894" i="5"/>
  <c r="W893" i="5"/>
  <c r="W892" i="5"/>
  <c r="W891" i="5"/>
  <c r="W890" i="5"/>
  <c r="X889" i="5"/>
  <c r="X888" i="5"/>
  <c r="X887" i="5"/>
  <c r="X886" i="5"/>
  <c r="X885" i="5"/>
  <c r="X884" i="5"/>
  <c r="X883" i="5"/>
  <c r="X882" i="5"/>
  <c r="X881" i="5"/>
  <c r="X880" i="5"/>
  <c r="X879" i="5"/>
  <c r="X878" i="5"/>
  <c r="X877" i="5"/>
  <c r="X876" i="5"/>
  <c r="X875" i="5"/>
  <c r="X874" i="5"/>
  <c r="X873" i="5"/>
  <c r="X872" i="5"/>
  <c r="X871" i="5"/>
  <c r="X870" i="5"/>
  <c r="X869" i="5"/>
  <c r="X868" i="5"/>
  <c r="X867" i="5"/>
  <c r="X866" i="5"/>
  <c r="X865" i="5"/>
  <c r="X864" i="5"/>
  <c r="X863" i="5"/>
  <c r="X862" i="5"/>
  <c r="X861" i="5"/>
  <c r="X860" i="5"/>
  <c r="X859" i="5"/>
  <c r="X858" i="5"/>
  <c r="X857" i="5"/>
  <c r="X856" i="5"/>
  <c r="X855" i="5"/>
  <c r="X854" i="5"/>
  <c r="X853" i="5"/>
  <c r="X852" i="5"/>
  <c r="X851" i="5"/>
  <c r="X850" i="5"/>
  <c r="X849" i="5"/>
  <c r="X848" i="5"/>
  <c r="X847" i="5"/>
  <c r="X846" i="5"/>
  <c r="X845" i="5"/>
  <c r="G16" i="9" l="1"/>
  <c r="W844" i="5"/>
  <c r="W843" i="5"/>
  <c r="W842" i="5"/>
  <c r="W841" i="5"/>
  <c r="W840" i="5"/>
  <c r="W839" i="5"/>
  <c r="W838" i="5"/>
  <c r="W837" i="5"/>
  <c r="W836" i="5"/>
  <c r="W835" i="5"/>
  <c r="W834" i="5"/>
  <c r="W833" i="5"/>
  <c r="W832" i="5"/>
  <c r="W831" i="5"/>
  <c r="W830" i="5"/>
  <c r="W829" i="5"/>
  <c r="W828" i="5"/>
  <c r="W827" i="5"/>
  <c r="W826" i="5"/>
  <c r="W825" i="5"/>
  <c r="W824" i="5"/>
  <c r="W823" i="5"/>
  <c r="W822" i="5"/>
  <c r="W821" i="5"/>
  <c r="W820" i="5"/>
  <c r="W819" i="5"/>
  <c r="W818" i="5"/>
  <c r="W817" i="5"/>
  <c r="W816" i="5"/>
  <c r="W815" i="5"/>
  <c r="W814" i="5"/>
  <c r="W813" i="5"/>
  <c r="W812" i="5"/>
  <c r="W811" i="5"/>
  <c r="W810" i="5"/>
  <c r="W809"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783" i="5"/>
  <c r="W782" i="5"/>
  <c r="W781" i="5"/>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G19" i="9"/>
  <c r="G18" i="9"/>
  <c r="G17" i="9"/>
  <c r="G15" i="9"/>
  <c r="G13" i="9"/>
  <c r="G12" i="9"/>
  <c r="G11" i="9"/>
  <c r="G10" i="9"/>
  <c r="G9" i="9"/>
  <c r="G8" i="9"/>
  <c r="G6" i="9"/>
  <c r="G5" i="9"/>
  <c r="G4" i="9"/>
  <c r="G3" i="9"/>
  <c r="G2" i="9"/>
  <c r="G14" i="9"/>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565" i="5"/>
  <c r="W566" i="5"/>
  <c r="W567" i="5"/>
  <c r="W568" i="5"/>
  <c r="W569" i="5"/>
  <c r="W570" i="5"/>
  <c r="W571" i="5"/>
  <c r="W572" i="5"/>
  <c r="W573" i="5"/>
  <c r="W574" i="5"/>
  <c r="W575" i="5"/>
  <c r="W576" i="5"/>
  <c r="W577" i="5"/>
  <c r="W578" i="5"/>
  <c r="W579" i="5"/>
  <c r="W580" i="5"/>
  <c r="W581" i="5"/>
  <c r="W582" i="5"/>
  <c r="W583" i="5"/>
  <c r="W584" i="5"/>
  <c r="W585" i="5"/>
  <c r="W586" i="5"/>
  <c r="W587" i="5"/>
  <c r="W588" i="5"/>
  <c r="W589" i="5"/>
  <c r="W590" i="5"/>
  <c r="W591" i="5"/>
  <c r="W592" i="5"/>
  <c r="W593" i="5"/>
  <c r="W594" i="5"/>
  <c r="W595" i="5"/>
  <c r="W596" i="5"/>
  <c r="W597" i="5"/>
  <c r="W598" i="5"/>
  <c r="W599" i="5"/>
  <c r="W600" i="5"/>
  <c r="W601" i="5"/>
  <c r="W602"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526" i="5"/>
  <c r="W525" i="5"/>
  <c r="W524" i="5"/>
  <c r="W523" i="5"/>
  <c r="W522" i="5"/>
  <c r="W521" i="5"/>
  <c r="W520" i="5"/>
  <c r="W519" i="5"/>
  <c r="W518" i="5"/>
  <c r="W517" i="5"/>
  <c r="W516" i="5"/>
  <c r="W515" i="5"/>
  <c r="W514" i="5"/>
  <c r="W513" i="5"/>
  <c r="W512" i="5"/>
  <c r="W511" i="5"/>
  <c r="W510" i="5"/>
  <c r="W509" i="5"/>
  <c r="W508" i="5"/>
  <c r="W507" i="5"/>
  <c r="W506" i="5"/>
  <c r="W505" i="5"/>
  <c r="W504" i="5"/>
  <c r="W503" i="5"/>
  <c r="W502" i="5"/>
  <c r="W501" i="5"/>
  <c r="W500" i="5"/>
  <c r="W499" i="5"/>
  <c r="W498" i="5"/>
  <c r="W497" i="5"/>
  <c r="W496" i="5"/>
  <c r="W495" i="5"/>
  <c r="W494" i="5"/>
  <c r="W493" i="5"/>
  <c r="W492" i="5"/>
  <c r="W491" i="5"/>
  <c r="W490" i="5"/>
  <c r="W489" i="5"/>
  <c r="W488" i="5"/>
  <c r="W487" i="5"/>
  <c r="W486" i="5"/>
  <c r="W485" i="5"/>
  <c r="W484" i="5"/>
  <c r="W483" i="5"/>
  <c r="W482" i="5"/>
  <c r="W481" i="5"/>
  <c r="W480" i="5"/>
  <c r="W479" i="5"/>
  <c r="W478" i="5"/>
  <c r="W477" i="5"/>
  <c r="W476" i="5"/>
  <c r="W475" i="5"/>
  <c r="W474" i="5"/>
  <c r="W473" i="5"/>
  <c r="W472" i="5"/>
  <c r="W471" i="5"/>
  <c r="W470" i="5"/>
  <c r="W469" i="5"/>
  <c r="W468" i="5"/>
  <c r="W467" i="5"/>
  <c r="W466" i="5"/>
  <c r="W465" i="5"/>
  <c r="W464" i="5"/>
  <c r="W463" i="5"/>
  <c r="W462" i="5"/>
  <c r="W461" i="5"/>
  <c r="W460" i="5"/>
  <c r="W459" i="5"/>
  <c r="W458" i="5"/>
  <c r="W457" i="5"/>
  <c r="W456" i="5"/>
  <c r="W455" i="5"/>
  <c r="W454" i="5"/>
  <c r="W453" i="5"/>
  <c r="W452" i="5"/>
  <c r="W451" i="5"/>
  <c r="W450" i="5"/>
  <c r="W449" i="5"/>
  <c r="W448" i="5"/>
  <c r="W447" i="5"/>
  <c r="W446" i="5"/>
  <c r="W445" i="5"/>
  <c r="W444" i="5"/>
  <c r="W443" i="5"/>
  <c r="W442" i="5"/>
  <c r="W441" i="5"/>
  <c r="W440" i="5"/>
  <c r="W439" i="5"/>
  <c r="W438" i="5"/>
  <c r="W437" i="5"/>
  <c r="W436" i="5"/>
  <c r="W435" i="5"/>
  <c r="W434" i="5"/>
  <c r="W433" i="5"/>
  <c r="W432" i="5"/>
  <c r="W431" i="5"/>
  <c r="W430" i="5"/>
  <c r="W429" i="5"/>
  <c r="W428" i="5"/>
  <c r="W427" i="5"/>
  <c r="W426" i="5"/>
  <c r="W425" i="5"/>
  <c r="W424" i="5"/>
  <c r="W423" i="5"/>
  <c r="W422" i="5"/>
  <c r="W421" i="5"/>
  <c r="W420" i="5"/>
  <c r="W419" i="5"/>
  <c r="W418" i="5"/>
  <c r="W417" i="5"/>
  <c r="W416" i="5"/>
  <c r="W415" i="5"/>
  <c r="W414" i="5"/>
  <c r="W413" i="5"/>
  <c r="W412" i="5"/>
  <c r="W411" i="5"/>
  <c r="W410" i="5"/>
  <c r="W409" i="5"/>
  <c r="W408" i="5"/>
  <c r="W407" i="5"/>
  <c r="W403" i="5"/>
  <c r="W402" i="5"/>
  <c r="W401" i="5"/>
  <c r="W400" i="5"/>
  <c r="W399" i="5"/>
  <c r="W398" i="5"/>
  <c r="W397" i="5"/>
  <c r="W396" i="5"/>
  <c r="W395" i="5"/>
  <c r="W394" i="5"/>
  <c r="W393" i="5"/>
  <c r="W392" i="5"/>
  <c r="W391" i="5"/>
  <c r="W390" i="5"/>
  <c r="W389" i="5"/>
  <c r="W388" i="5"/>
  <c r="W387" i="5"/>
  <c r="W386" i="5"/>
  <c r="W385" i="5"/>
  <c r="W384" i="5"/>
  <c r="W383" i="5"/>
  <c r="W382" i="5"/>
  <c r="W381" i="5"/>
  <c r="W380" i="5"/>
  <c r="W379" i="5"/>
  <c r="W378" i="5"/>
  <c r="W377" i="5"/>
  <c r="W361" i="5"/>
  <c r="W290" i="5"/>
  <c r="W289" i="5"/>
  <c r="W288" i="5"/>
  <c r="W287" i="5"/>
  <c r="W286" i="5"/>
  <c r="W285" i="5"/>
  <c r="W284" i="5"/>
  <c r="W283" i="5"/>
  <c r="W282" i="5"/>
  <c r="W281" i="5"/>
  <c r="W280" i="5"/>
  <c r="W279" i="5"/>
  <c r="W278" i="5"/>
  <c r="W277" i="5"/>
  <c r="W276" i="5"/>
  <c r="W275" i="5"/>
  <c r="W274" i="5"/>
  <c r="W273" i="5"/>
  <c r="W272" i="5"/>
  <c r="W271" i="5"/>
  <c r="W270" i="5"/>
  <c r="W269"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8" i="5"/>
  <c r="W267" i="5"/>
  <c r="W266" i="5"/>
  <c r="W265" i="5"/>
  <c r="W264" i="5"/>
  <c r="W263" i="5"/>
  <c r="W262" i="5"/>
  <c r="W261" i="5"/>
  <c r="W260" i="5"/>
  <c r="W95" i="5"/>
  <c r="W94" i="5"/>
  <c r="W93" i="5"/>
  <c r="W92" i="5"/>
  <c r="W90" i="5"/>
  <c r="W89" i="5"/>
  <c r="W88" i="5"/>
  <c r="W87" i="5"/>
  <c r="W86" i="5"/>
  <c r="W85" i="5"/>
  <c r="W84" i="5"/>
  <c r="W83" i="5"/>
  <c r="W82" i="5"/>
  <c r="W81" i="5"/>
  <c r="W80" i="5"/>
  <c r="W79" i="5"/>
  <c r="W78" i="5"/>
  <c r="W77" i="5"/>
  <c r="W76" i="5"/>
  <c r="W75" i="5"/>
  <c r="W74" i="5"/>
  <c r="W73" i="5"/>
  <c r="W72" i="5"/>
  <c r="W71" i="5"/>
  <c r="W70" i="5"/>
  <c r="W69" i="5"/>
  <c r="W68" i="5"/>
  <c r="W67" i="5"/>
  <c r="W66" i="5"/>
  <c r="W65" i="5"/>
  <c r="W64" i="5"/>
  <c r="W63" i="5"/>
  <c r="W62" i="5"/>
  <c r="W61" i="5"/>
  <c r="W60" i="5"/>
  <c r="W59" i="5"/>
  <c r="W58" i="5"/>
  <c r="W57" i="5"/>
  <c r="W56" i="5"/>
  <c r="W55" i="5"/>
  <c r="W54" i="5"/>
  <c r="W53" i="5"/>
  <c r="W51" i="5"/>
  <c r="W50" i="5"/>
  <c r="W49" i="5"/>
  <c r="W48" i="5"/>
  <c r="W47" i="5"/>
  <c r="W46" i="5"/>
  <c r="W45" i="5"/>
  <c r="W44" i="5"/>
  <c r="W43" i="5"/>
  <c r="W42" i="5"/>
  <c r="W41" i="5"/>
  <c r="W40" i="5"/>
  <c r="W39" i="5"/>
  <c r="W38" i="5"/>
  <c r="W37" i="5"/>
  <c r="W36" i="5"/>
  <c r="W35" i="5"/>
  <c r="W33" i="5"/>
  <c r="W32" i="5"/>
  <c r="W30" i="5"/>
  <c r="W26" i="5"/>
  <c r="W24" i="5"/>
  <c r="W23" i="5"/>
  <c r="W21" i="5"/>
  <c r="W20" i="5"/>
  <c r="W19" i="5"/>
  <c r="W18" i="5"/>
  <c r="W17" i="5"/>
  <c r="W16" i="5"/>
  <c r="W15" i="5"/>
  <c r="W14" i="5"/>
  <c r="W13" i="5"/>
  <c r="W12" i="5"/>
  <c r="W3" i="5"/>
  <c r="W4" i="5"/>
  <c r="W5" i="5"/>
  <c r="W6" i="5"/>
  <c r="W7" i="5"/>
  <c r="W8" i="5"/>
  <c r="W9" i="5"/>
  <c r="W10" i="5"/>
  <c r="W11" i="5"/>
  <c r="W2" i="5"/>
  <c r="G7" i="9" l="1"/>
  <c r="G2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Emily</author>
    <author>Encarnita Mariotti-Ferrandiz</author>
  </authors>
  <commentList>
    <comment ref="CE1" authorId="0" shapeId="0" xr:uid="{00000000-0006-0000-0100-000001000000}">
      <text>
        <r>
          <rPr>
            <b/>
            <sz val="9"/>
            <color indexed="81"/>
            <rFont val="Tahoma"/>
            <family val="2"/>
          </rPr>
          <t>Emily:</t>
        </r>
        <r>
          <rPr>
            <sz val="9"/>
            <color indexed="81"/>
            <rFont val="Tahoma"/>
            <family val="2"/>
          </rPr>
          <t xml:space="preserve">
Needs to be changed so it does not conflict with AIRR sample_id (AE)
</t>
        </r>
      </text>
    </comment>
    <comment ref="BC671" authorId="1" shapeId="0" xr:uid="{00000000-0006-0000-0100-000002000000}">
      <text>
        <r>
          <rPr>
            <b/>
            <sz val="9"/>
            <color indexed="81"/>
            <rFont val="Tahoma"/>
            <family val="2"/>
          </rPr>
          <t>Encarnita Mariotti-Ferrandiz:</t>
        </r>
        <r>
          <rPr>
            <sz val="9"/>
            <color indexed="81"/>
            <rFont val="Tahoma"/>
            <family val="2"/>
          </rPr>
          <t xml:space="preserve">
this is the 260/280 ratio &gt; maybe should be mentionned somewhere</t>
        </r>
      </text>
    </comment>
    <comment ref="BD671" authorId="1" shapeId="0" xr:uid="{00000000-0006-0000-0100-000003000000}">
      <text>
        <r>
          <rPr>
            <b/>
            <sz val="9"/>
            <color indexed="81"/>
            <rFont val="Tahoma"/>
            <family val="2"/>
          </rPr>
          <t>Encarnita Mariotti-Ferrandiz:</t>
        </r>
        <r>
          <rPr>
            <sz val="9"/>
            <color indexed="81"/>
            <rFont val="Tahoma"/>
            <family val="2"/>
          </rPr>
          <t xml:space="preserve">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Brian</author>
  </authors>
  <commentList>
    <comment ref="B4" authorId="0" shapeId="0" xr:uid="{00000000-0006-0000-0300-000001000000}">
      <text>
        <r>
          <rPr>
            <b/>
            <sz val="9"/>
            <color indexed="81"/>
            <rFont val="Tahoma"/>
            <family val="2"/>
          </rPr>
          <t>Brian:</t>
        </r>
        <r>
          <rPr>
            <sz val="9"/>
            <color indexed="81"/>
            <rFont val="Tahoma"/>
            <family val="2"/>
          </rPr>
          <t xml:space="preserve">
AIRR name "Study Type"
AIRR Formats "study_description"
</t>
        </r>
      </text>
    </comment>
    <comment ref="A11" authorId="0" shapeId="0" xr:uid="{00000000-0006-0000-0300-000002000000}">
      <text>
        <r>
          <rPr>
            <b/>
            <sz val="9"/>
            <color indexed="81"/>
            <rFont val="Tahoma"/>
            <family val="2"/>
          </rPr>
          <t>Brian:</t>
        </r>
        <r>
          <rPr>
            <sz val="9"/>
            <color indexed="81"/>
            <rFont val="Tahoma"/>
            <family val="2"/>
          </rPr>
          <t xml:space="preserve">
Chaned this to a more readable name, was pub_ids.
</t>
        </r>
      </text>
    </comment>
    <comment ref="A34" authorId="0" shapeId="0" xr:uid="{00000000-0006-0000-0300-000003000000}">
      <text>
        <r>
          <rPr>
            <b/>
            <sz val="9"/>
            <color indexed="81"/>
            <rFont val="Tahoma"/>
            <family val="2"/>
          </rPr>
          <t>Brian:</t>
        </r>
        <r>
          <rPr>
            <sz val="9"/>
            <color indexed="81"/>
            <rFont val="Tahoma"/>
            <family val="2"/>
          </rPr>
          <t xml:space="preserve">
Was Sample_type
</t>
        </r>
      </text>
    </comment>
    <comment ref="B56" authorId="0" shapeId="0" xr:uid="{00000000-0006-0000-0300-000004000000}">
      <text>
        <r>
          <rPr>
            <b/>
            <sz val="9"/>
            <color indexed="81"/>
            <rFont val="Tahoma"/>
            <family val="2"/>
          </rPr>
          <t>Brian:</t>
        </r>
        <r>
          <rPr>
            <sz val="9"/>
            <color indexed="81"/>
            <rFont val="Tahoma"/>
            <family val="2"/>
          </rPr>
          <t xml:space="preserve">
Was Target_locus_for_PCR, Formats tag us target_locus_pcr
</t>
        </r>
      </text>
    </comment>
    <comment ref="B60" authorId="0" shapeId="0" xr:uid="{00000000-0006-0000-0300-000005000000}">
      <text>
        <r>
          <rPr>
            <b/>
            <sz val="9"/>
            <color indexed="81"/>
            <rFont val="Tahoma"/>
            <family val="2"/>
          </rPr>
          <t>Brian:</t>
        </r>
        <r>
          <rPr>
            <sz val="9"/>
            <color indexed="81"/>
            <rFont val="Tahoma"/>
            <family val="2"/>
          </rPr>
          <t xml:space="preserve">
Removed s on linkage to match Format field.</t>
        </r>
      </text>
    </comment>
  </commentList>
</comments>
</file>

<file path=xl/sharedStrings.xml><?xml version="1.0" encoding="utf-8"?>
<sst xmlns="http://schemas.openxmlformats.org/spreadsheetml/2006/main" count="129800" uniqueCount="13052">
  <si>
    <t>Disease status</t>
  </si>
  <si>
    <t>Age</t>
  </si>
  <si>
    <t>Sex</t>
  </si>
  <si>
    <t>Ethnicity</t>
  </si>
  <si>
    <t>Donor(s)</t>
  </si>
  <si>
    <t>Cell Type</t>
  </si>
  <si>
    <t>Number of reads/rxn</t>
  </si>
  <si>
    <t>Cell markers</t>
  </si>
  <si>
    <t>Time Points</t>
  </si>
  <si>
    <t>Receptor type</t>
  </si>
  <si>
    <t>BCR</t>
  </si>
  <si>
    <t>Sample type</t>
  </si>
  <si>
    <t>PBMCs</t>
  </si>
  <si>
    <t>Accession</t>
  </si>
  <si>
    <t>Sequencing method</t>
  </si>
  <si>
    <t>IAVI 84</t>
  </si>
  <si>
    <t>N152</t>
  </si>
  <si>
    <t>NA</t>
  </si>
  <si>
    <t>SRP018335</t>
  </si>
  <si>
    <t>Zhu-PNAS</t>
  </si>
  <si>
    <t>SRX220897</t>
  </si>
  <si>
    <t>SRR654169</t>
  </si>
  <si>
    <t>SRR654170</t>
  </si>
  <si>
    <t>SRX1733821</t>
  </si>
  <si>
    <t>SRX1733819</t>
  </si>
  <si>
    <t>SRX1733820</t>
  </si>
  <si>
    <t>SRR3458041</t>
  </si>
  <si>
    <t>SRR654171</t>
  </si>
  <si>
    <t>SRR654172</t>
  </si>
  <si>
    <t>Lab name</t>
  </si>
  <si>
    <t>Center Name</t>
  </si>
  <si>
    <t>Vaccine Research Center</t>
  </si>
  <si>
    <t>Kwong Lab</t>
  </si>
  <si>
    <t>SRX1733818</t>
  </si>
  <si>
    <t>NIAID-donorN152-Project-04-26-2016-H.2</t>
  </si>
  <si>
    <t>Genomic</t>
  </si>
  <si>
    <t>RT-PCR</t>
  </si>
  <si>
    <t>PCR</t>
  </si>
  <si>
    <t>Second round of heavy chain antibody repertoire sequencing from donor N152 using January 2011 timepoint and 454 pyrosequencing platform for 10E8 developmental pathway study</t>
  </si>
  <si>
    <t>light chain antibody repertoire sequencing from donor N152 using January 2011 timepoint and 454 pyrosequencing platform</t>
  </si>
  <si>
    <t>heavy chain antibody repertoire sequencing from donor N152 using January 2011 timepont and 454 pyrosequencing platform</t>
  </si>
  <si>
    <t>light chain antibody repertoire sequencing from donor IAVI84 using 454 pyrosequencing platform</t>
  </si>
  <si>
    <t>Heavy chain antibody repertoire sequencing from donor IAVI84 using 454 pyrosequencing platform</t>
  </si>
  <si>
    <t>Gene Derivation Heavy</t>
  </si>
  <si>
    <t>Gene Derivation Light</t>
  </si>
  <si>
    <t>SRS1415051</t>
  </si>
  <si>
    <t>SRS388604</t>
  </si>
  <si>
    <t>Heavy or Light chain</t>
  </si>
  <si>
    <t>Heavy</t>
  </si>
  <si>
    <t>Light</t>
  </si>
  <si>
    <t>Project name</t>
  </si>
  <si>
    <t>Mining the antibodyome for HIV-1 neutralizing antibodies with next generation sequencing and phylogenetic pairing of heavy/light chains</t>
  </si>
  <si>
    <t>Primer location</t>
  </si>
  <si>
    <t xml:space="preserve">IgG+, CD19+, sIgG+, negative depletion to CD3, CD14, CD16, IgM, IgA, IgD </t>
  </si>
  <si>
    <t>Multi-donor Analysis Reveal Structural Elements, Genetic Determinants, and Maturation Pathway for Effective HIV-1 Neutralization by VRC01-class Antibodies</t>
  </si>
  <si>
    <t>SRA072279</t>
  </si>
  <si>
    <t>NIAID 45</t>
  </si>
  <si>
    <t>RU 3</t>
  </si>
  <si>
    <t>IAVI 23</t>
  </si>
  <si>
    <t>IAVI 57</t>
  </si>
  <si>
    <t>IAVI 74</t>
  </si>
  <si>
    <t>M</t>
  </si>
  <si>
    <t>African</t>
  </si>
  <si>
    <t>Hispanic</t>
  </si>
  <si>
    <t>Heavy and Light</t>
  </si>
  <si>
    <t>NIAID45 VK3</t>
  </si>
  <si>
    <t>SRX257632</t>
  </si>
  <si>
    <t>SRX257633</t>
  </si>
  <si>
    <t>Donor IAVI23 lambda chain sequencing</t>
  </si>
  <si>
    <t>SRX257612</t>
  </si>
  <si>
    <t>SRX257625</t>
  </si>
  <si>
    <t>IAVI57 heavy and light chain</t>
  </si>
  <si>
    <t>IAVI74 mixed primer run of heavy and VK</t>
  </si>
  <si>
    <t>SRX257628</t>
  </si>
  <si>
    <t>SRR800642</t>
  </si>
  <si>
    <t>SAMN01994739</t>
  </si>
  <si>
    <t>SRS406331</t>
  </si>
  <si>
    <t>RU3_VK1_2</t>
  </si>
  <si>
    <t>NIAID45_VK3_2</t>
  </si>
  <si>
    <t>IAVI23_VL2_2</t>
  </si>
  <si>
    <t>IAVI57_VK1_2</t>
  </si>
  <si>
    <t>IAVI74_mix2_2</t>
  </si>
  <si>
    <t>SAMN01994737</t>
  </si>
  <si>
    <t>SAMN01994736</t>
  </si>
  <si>
    <t>SAMN01994732</t>
  </si>
  <si>
    <t>SAMN01994730</t>
  </si>
  <si>
    <t>IAVI23-VL2</t>
  </si>
  <si>
    <t>IAVI57</t>
  </si>
  <si>
    <t>SRS406326</t>
  </si>
  <si>
    <t>SRS406327</t>
  </si>
  <si>
    <t>SRS406328</t>
  </si>
  <si>
    <t>SRS406329</t>
  </si>
  <si>
    <t>SRR800616</t>
  </si>
  <si>
    <t>SRR800639</t>
  </si>
  <si>
    <t>SRR800640</t>
  </si>
  <si>
    <t>SRR800641</t>
  </si>
  <si>
    <t>Estimated Number cells/rxn</t>
  </si>
  <si>
    <t>SRA Sample ID</t>
  </si>
  <si>
    <t>SRA Sample name</t>
  </si>
  <si>
    <t>NCBI Bioproject ID</t>
  </si>
  <si>
    <t>SRA Library name</t>
  </si>
  <si>
    <t>SRA Library Source</t>
  </si>
  <si>
    <t>SRA Library Selection</t>
  </si>
  <si>
    <t>SRA Experiment name</t>
  </si>
  <si>
    <t>SRA Experiment ID</t>
  </si>
  <si>
    <t>&gt;18 years</t>
  </si>
  <si>
    <t>PRJNA188191</t>
  </si>
  <si>
    <t>IgHV1 Family</t>
  </si>
  <si>
    <t>IGHV3 and IgHJ1 Family</t>
  </si>
  <si>
    <t>IgKV2 Family</t>
  </si>
  <si>
    <t>IGLV3 and IgLJ3</t>
  </si>
  <si>
    <t>Bioproject Sample ID</t>
  </si>
  <si>
    <t>donorN152-Heavy_002</t>
  </si>
  <si>
    <t>PRJNA195543</t>
  </si>
  <si>
    <t>Forward Primers (5'-3')</t>
  </si>
  <si>
    <t>Reverse Primers(5'-3')</t>
  </si>
  <si>
    <t>GCAGTCTCAGCAGCAGGCACACAACAGAGGCAGTTCC</t>
  </si>
  <si>
    <t>GCAGTCTCAGGGGGAAGACCGATGGGCCCTTGGT, GCAGTCTCAGGGGAATTCTCACAGGAGACGA</t>
  </si>
  <si>
    <t>TCCGACTCAGATGAGGSTCCCYGCTCAGCTCCTGGG</t>
  </si>
  <si>
    <t>GCAGTCTCAGCACCAGTGTGGCCTTGTTGGCTTG</t>
  </si>
  <si>
    <t>GCAGTCTCAGGGGAATTCTCACAGGAGACGA, GCAGTCTCAGGGGGAAGACCGATGGGCCCTTGGTGG</t>
  </si>
  <si>
    <t>TCCGACTCAGGCTCTGTGACCTCCTATGAGCTG, TCCGACTCAGGCTTACTGCACAGGATCCGTGGCC, TCCGACTCAGACTCTTTGCATAGGTTCTGTGGTT, TCCGACTCAGTCTCACTGCACAGGCTCTGTGACC</t>
  </si>
  <si>
    <t>TCCGACTCAGAAGGTGTCCAGTGTGARGTGCAG, TCCGACTCAGGCTATTTTAAAAGGTGTCCAATGT, TCCGACTCAGGTGGCAGCTCCCAGATGGGTCCTGTC, TCCGACTCAGGTTGCAGTTTTAAAAGGTGTCCAGTG</t>
  </si>
  <si>
    <t>TCCGACTCAGACAGGTGCCCACTCCCAGGTGCAG, TCCGACTCAGGCAGCCACAGGTGCCCACTCC, TCCGACTCAGCAGCAGCTACAGGCACCCACGC, TCCGACTCAGGGCAGCAGCTACAGGTGTCCAGTCC</t>
  </si>
  <si>
    <t>454 Roche GS FLX</t>
  </si>
  <si>
    <t>Titanium Primer A: 5’-CCA TCT CAT CCC TGC GTG TC-3’</t>
  </si>
  <si>
    <t>Titanium Primer B: 5’-CCT ATC CCC TGT GTG CCT TG-3’</t>
  </si>
  <si>
    <t>sinlge or paired?</t>
  </si>
  <si>
    <t>single</t>
  </si>
  <si>
    <t>SRA Spot Descriptor</t>
  </si>
  <si>
    <t>SRA Run ID(s)</t>
  </si>
  <si>
    <t>Transcriptomic</t>
  </si>
  <si>
    <t xml:space="preserve"> </t>
  </si>
  <si>
    <t>Caucasian</t>
  </si>
  <si>
    <t xml:space="preserve">RU3 Heavy, VK1, VK3 </t>
  </si>
  <si>
    <t>IGVH1</t>
  </si>
  <si>
    <t xml:space="preserve">IGVK1, IGVK3, </t>
  </si>
  <si>
    <t>Adapter Sequence Reverse (5'-3')</t>
  </si>
  <si>
    <t>Adapter Sequence Forward (5'-3')</t>
  </si>
  <si>
    <t>TCCGACTCAGCTCTTCCTCCTGCTACTCTGGCTCCCAG (VK3)</t>
  </si>
  <si>
    <t>TCCGACTCAGGCACAGGGTCCTGGGCCCAGTCTG (VL2)</t>
  </si>
  <si>
    <t>GCAGTCTCAGCAGCAGGCACACAACAGAGGCAGTTCC (CK1)</t>
  </si>
  <si>
    <t>GCAGTCTCAGCACCAGTGTGGCCTTGTTGGCTTG (CL2)</t>
  </si>
  <si>
    <t>Titanium Primer A: 5’-CCA TCT CAT CCC TGC GTG TC-3’,</t>
  </si>
  <si>
    <r>
      <rPr>
        <vertAlign val="superscript"/>
        <sz val="12"/>
        <color theme="1"/>
        <rFont val="Calibri"/>
        <family val="2"/>
        <scheme val="minor"/>
      </rPr>
      <t>1</t>
    </r>
    <r>
      <rPr>
        <sz val="12"/>
        <color theme="1"/>
        <rFont val="Calibri"/>
        <family val="2"/>
        <scheme val="minor"/>
      </rPr>
      <t>5 million</t>
    </r>
  </si>
  <si>
    <t>adapter, forward 5</t>
  </si>
  <si>
    <t>region included in sequence</t>
  </si>
  <si>
    <t>Number of reads before</t>
  </si>
  <si>
    <t>% reads retained</t>
  </si>
  <si>
    <t xml:space="preserve">Paper </t>
  </si>
  <si>
    <t>Notes</t>
  </si>
  <si>
    <t>quality</t>
  </si>
  <si>
    <t>Rev. Complement Fwd Primer (5'-3')</t>
  </si>
  <si>
    <t>Rev. Compl. Reverse Primer (5'-3')</t>
  </si>
  <si>
    <t>CTGCACCTGGGAGTGGGCACCTGTCTGAGTCGGA, GGAGTGGGCACCTGTGGCTGCCTGAGTCGGA, GCGTGGGTGCCTGTAGCTGCTGCTGAGTCGGA, GGACTGGACACCTGTAGCTGCTGCCCTGAGTCGGA</t>
  </si>
  <si>
    <t>TCCGACTCAGAAGGTGTCCAGTGTGARGTGCAG, TCCGACTCAGGCTATTTTAAAAGGTGTCCAATGT, TCCGACTCAGGTGGCAGCTCCCAGATGGGTCCTGTC, TCCGACTCAGGTTGCAGTTTTAAAAGGTGTCCAGTG, CACTGGACACCTTTTAAAACTGCAACCTGAGTCGGA</t>
  </si>
  <si>
    <t>CAGCTCATAGGAGGTCACAGAGCCTGAGTCGGA, GGCCACGGATCCTGTGCAGTAAGCCTGAGTCGGA, AACCACAGAACCTATGCAAAGAGTCTGAGTCGGA, GGTCACAGAGCCTGTGCAGTGAGACTGAGTCGGA</t>
  </si>
  <si>
    <t>ACCAAGGGCCCATCGGTCTTCCCCCTGAGACTGC, TCGTCTCCTGTGAGAATTCCCCTGAGACTGC</t>
  </si>
  <si>
    <t>GGAACTGCCTCTGTTGTGTGCCTGCTGCTGAGACTGC</t>
  </si>
  <si>
    <t>TCGTCTCCTGTGAGAATTCCCCTGAGACTGC, CCACCAAGGGCCCATCGGTCTTCCCCCTGAGACTGC</t>
  </si>
  <si>
    <t>CAAGCCAACAAGGCCACACTGGTGCTGAGACTGC</t>
  </si>
  <si>
    <t>Reverse Compl Forward Adapter (5'-3')</t>
  </si>
  <si>
    <t>GACACGCAGGGATGAGATGG</t>
  </si>
  <si>
    <t>Reverse Compl. Reverse Adapter (5'-3')</t>
  </si>
  <si>
    <t>CAAGGCACACAGGGGATAGG</t>
  </si>
  <si>
    <t>min length</t>
  </si>
  <si>
    <t>#reads after</t>
  </si>
  <si>
    <t>adapter input</t>
  </si>
  <si>
    <t>filtering input</t>
  </si>
  <si>
    <t>CCCAGGAGCTGAGCRGGGASCCTCATCTGAGTCGGA</t>
  </si>
  <si>
    <t>CTGCACYTCACACTGGACACCTTCTGAGTCGGA, ACATTGGACACCTTTTAAAATAGCCTGAGTCGGA, GACAGGACCCATCTGGGAGCTGCCACCTGAGTCGGA, CACTGGACACCTTTTAAAACTGCAACCTGAGTCGGA, TCCGACTCAGGTTGCAGTTTTAAAAGGTGTCCAGTG</t>
  </si>
  <si>
    <t>CTGCACYTCACACTGGACACCTTCTGAGTCGGA, ACATTGGACACCTTTTAAAATAGCCTGAGTCGGA, GACAGGACCCATCTGGGAGCTGCCACCTGAGTCGGA, CACTGGACACCTTTTAAAACTGCAACCTGAGTCGGA</t>
  </si>
  <si>
    <t>primer input</t>
  </si>
  <si>
    <t>cutadapt -g CCTATCCCCTGTGTGCCTTG -g CCATCTCATCCCTGCGTGTC -a GACACGCAGGGATGAGATGG -a CAAGGCACACAGGGGATAGG -o temp_file.fastq --info-file=adapters_info_SRR654169.txt SRR654169.fastq</t>
  </si>
  <si>
    <t>cutadapt -g TCCGACTCAGACAGGTGCCCACTCCCAGGTGCAG -g TCCGACTCAGGCAGCCACAGGTGCCCACTCC -g TCCGACTCAGCAGCAGCTACAGGCACCCACGC -g TCCGACTCAGGGCAGCAGCTACAGGTGTCCAGTCC -g GCAGTCTCAGGGGGAAGACCGATGGGCCCTTGGT -g GCAGTCTCAGGGGAATTCTCACAGGAGACGA -a CTGCACCTGGGAGTGGGCACCTGTCTGAGTCGGA -a GGAGTGGGCACCTGTGGCTGCCTGAGTCGGA -a GCGTGGGTGCCTGTAGCTGCTGCTGAGTCGGA -a GGACTGGACACCTGTAGCTGCTGCCCTGAGTCGGA -a ACCAAGGGCCCATCGGTCTTCCCCCTGAGACTGC -a TCGTCTCCTGTGAGAATTCCCCTGAGACTGC --match-read-wildcards -n 2 -o processed_SRR654169.fastq --info-file=primers_info_SRR654169.txt temp_file.fastq</t>
  </si>
  <si>
    <t>cutadapt -g CCTATCCCCTGTGTGCCTTG -g CCATCTCATCCCTGCGTGTC -a GACACGCAGGGATGAGATGG -a CAAGGCACACAGGGGATAGG -o temp_file.fastq --info-file=adapters_info_SRR654170.txt SRR654170.fastq</t>
  </si>
  <si>
    <t>cutadapt -g TCCGACTCAGATGAGGSTCCCYGCTCAGCTCCTGGG -g GCAGTCTCAGCAGCAGGCACACAACAGAGGCAGTTCC -a CCCAGGAGCTGAGCRGGGASCCTCATCTGAGTCGGA -a GGAACTGCCTCTGTTGTGTGCCTGCTGCTGAGACTGC --match-read-wildcards -n 2 -o processed_SRR654170.fastq --info-file=primers_info_SRR654170.txt temp_file.fastq</t>
  </si>
  <si>
    <t>q30 results in loss of 18% reads, q25 with 300 length lost 28%</t>
  </si>
  <si>
    <t>cutadapt -g CCTATCCCCTGTGTGCCTTG -g CCATCTCATCCCTGCGTGTC -a GACACGCAGGGATGAGATGG -a CAAGGCACACAGGGGATAGG -o temp_file.fastq --info-file=adapters_info_SRR654171.txt SRR654171.fastq</t>
  </si>
  <si>
    <t>cutadapt -g TCCGACTCAGAAGGTGTCCAGTGTGARGTGCAG -g TCCGACTCAGGCTATTTTAAAAGGTGTCCAATGT -g TCCGACTCAGGTGGCAGCTCCCAGATGGGTCCTGTC -g TCCGACTCAGGTTGCAGTTTTAAAAGGTGTCCAGTG -g GCAGTCTCAGGGGAATTCTCACAGGAGACGA -g GCAGTCTCAGGGGGAAGACCGATGGGCCCTTGGTGG -a CTGCACYTCACACTGGACACCTTCTGAGTCGGA -a ACATTGGACACCTTTTAAAATAGCCTGAGTCGGA -a GACAGGACCCATCTGGGAGCTGCCACCTGAGTCGGA -a CACTGGACACCTTTTAAAACTGCAACCTGAGTCGGA -a TCGTCTCCTGTGAGAATTCCCCTGAGACTGC -a CCACCAAGGGCCCATCGGTCTTCCCCCTGAGACTGC --match-read-wildcards -n 2 -o processed_SRR654171.fastq --info-file=primers_info_SRR654171.txt temp_file.fastq</t>
  </si>
  <si>
    <t>q30 with 250 results in 30% loss</t>
  </si>
  <si>
    <t>cutadapt -q 25,25 --minimum-length 225 --length-tag “length=“ -o filtered_SRR654171.fastq processed_SRR654171.fastq</t>
  </si>
  <si>
    <t>cutadapt -g CCTATCCCCTGTGTGCCTTG -g CCATCTCATCCCTGCGTGTC -a GACACGCAGGGATGAGATGG -a CAAGGCACACAGGGGATAGG -o temp_file.fastq --info-file=adapters_info_SRR654172.txt SRR654172.fastq</t>
  </si>
  <si>
    <t>cutadapt -g TCCGACTCAGGCTCTGTGACCTCCTATGAGCTG -g TCCGACTCAGGCTTACTGCACAGGATCCGTGGCC -g TCCGACTCAGACTCTTTGCATAGGTTCTGTGGTT -g TCCGACTCAGTCTCACTGCACAGGCTCTGTGACC -g GCAGTCTCAGCACCAGTGTGGCCTTGTTGGCTTG -a CAAGCCAACAAGGCCACACTGGTGCTGAGACTGC -a CAGCTCATAGGAGGTCACAGAGCCTGAGTCGGA -a GGCCACGGATCCTGTGCAGTAAGCCTGAGTCGGA -a AACCACAGAACCTATGCAAAGAGTCTGAGTCGGA -a GGTCACAGAGCCTGTGCAGTGAGACTGAGTCGGA --match-read-wildcards -n 2 -o processed_SRR654172.fastq --info-file=primers_info_SRR654172.txt temp_file.fastq</t>
  </si>
  <si>
    <t>cutadapt -q 30,30 --minimum-length 300 --length-tag “length=“ -o filtered_SRR654172.fastq processed_SRR654172.fastq</t>
  </si>
  <si>
    <t>12% loss with q30 and length 250</t>
  </si>
  <si>
    <t>cutadapt -g CCTATCCCCTGTGTGCCTTG -g CCATCTCATCCCTGCGTGTC -a GACACGCAGGGATGAGATGG -a CAAGGCACACAGGGGATAGG -o temp_file.fastq --info-file=adapters_info_SRR3458041.txt SRR3458041.fastq</t>
  </si>
  <si>
    <t>cutadapt -g TCCGACTCAGAAGGTGTCCAGTGTGARGTGCAG -g TCCGACTCAGGCTATTTTAAAAGGTGTCCAATGT -g TCCGACTCAGGTGGCAGCTCCCAGATGGGTCCTGTC -g TCCGACTCAGGTTGCAGTTTTAAAAGGTGTCCAGTG -g CACTGGACACCTTTTAAAACTGCAACCTGAGTCGGA -g GCAGTCTCAGGGGAATTCTCACAGGAGACGA -g GCAGTCTCAGGGGGAAGACCGATGGGCCCTTGGTGG -a CTGCACYTCACACTGGACACCTTCTGAGTCGGA -a ACATTGGACACCTTTTAAAATAGCCTGAGTCGGA -a GACAGGACCCATCTGGGAGCTGCCACCTGAGTCGGA -a CACTGGACACCTTTTAAAACTGCAACCTGAGTCGGA -a TCCGACTCAGGTTGCAGTTTTAAAAGGTGTCCAGTG -a TCGTCTCCTGTGAGAATTCCCCTGAGACTGC -a CCACCAAGGGCCCATCGGTCTTCCCCCTGAGACTGC --match-read-wildcards -n 2 -o processed_3458041.fastq --info-file=primers_info_SRR3458041.txt temp_file.fastq</t>
  </si>
  <si>
    <t>cutadapt -q 30,30 --minimum-length 250 --length-tag “length=“ -o filtered_SRR3458041.fastq processed_SRR3458041.fastq</t>
  </si>
  <si>
    <t>cutadapt -q 25,25 --minimum-length 250 --length-tag "length=" -o filtered_SRR654170.fastq processed_SRR654170.fastq</t>
  </si>
  <si>
    <t>cutadapt -q 30,30 --minimum-length 250 --length-tag "length=" -o filtered_SRR654169.fastq processed_SRR654169.fastq</t>
  </si>
  <si>
    <t xml:space="preserve">IGVL2 </t>
  </si>
  <si>
    <t>IGVK3</t>
  </si>
  <si>
    <t>TCCGACTCAGCTCTTCCTCCTGCTACTCTGGCTCCCAG (VK3), TCCGACTCAG ATGAGGSTCCCYGCTCAGCTCCTGGG (VK1), ACAGGTGCCCACTCCCAGGTGCAG(VH1), GCAGCCACAGGTGCCCACTCC (VH1#2), CAGCAGCTACAGGCACCCACGC(VH1 24), GGCAGCAGCTACAGGTGTCCAGTCC (VH1 69)</t>
  </si>
  <si>
    <t>GCAGTCTCAGCAGCAGGCACACAACAGAGGCAGTTCC (CK1), GGGGGAAGACCGATGGGCCCTTGGTGG (CH1), GGGAATTCTCACAGGAGACGA (CH1)</t>
  </si>
  <si>
    <t>IGVK1</t>
  </si>
  <si>
    <t>TCCGACTCAGATGAGGSTCCCYGCTCAGCTCCTGGG (VK1), ACAGGTGCCCACTCCCAGGTGCAG(VH1), GCAGCCACAGGTGCCCACTCC (VH1#2), CAGCAGCTACAGGCACCCACGC(VH1 24), GGCAGCAGCTACAGGTGTCCAGTCC (VH1 69)</t>
  </si>
  <si>
    <t>GCAGTCTCAGCAGCAGGCACACAACAGAGGCAGTTCC (CK1),GGGGGAAGACCGATGGGCCCTTGGTGG (CH1), GGGAATTCTCACAGGAGACGA (CH1)</t>
  </si>
  <si>
    <t>TCCGACTCAGCTCTTCCTCCTGCTACTCTGGCTCCCAG (VK3), ACAGGTGCCCACTCCCAGGTGCAG(VH1), GCAGCCACAGGTGCCCACTCC (VH1#2), CAGCAGCTACAGGCACCCACGC(VH1 24), GGCAGCAGCTACAGGTGTCCAGTCC (VH1 69)</t>
  </si>
  <si>
    <t>VDJ</t>
  </si>
  <si>
    <t xml:space="preserve"> CD3-, CD14-, CD19+, CD20+, IgG+, IgM-, RSC3+</t>
  </si>
  <si>
    <t>IgG+, CD19+, CD20+</t>
  </si>
  <si>
    <t>TCRb</t>
  </si>
  <si>
    <t>CTGGGAGCCAGAGTAGCAGGAGGAAGAGCTGAGTCGGA</t>
  </si>
  <si>
    <t>TCCGACTCAGCTCTTCCTCCTGCTACTCTGGCTCCCAG (VK3), TCCGACTCAGATGAGGSTCCCYGCTCAGCTCCTGGG (VK1), ACAGGTGCCCACTCCCAGGTGCAG(VH1), GCAGCCACAGGTGCCCACTCC (VH1#2), CAGCAGCTACAGGCACCCACGC(VH1 24), GGCAGCAGCTACAGGTGTCCAGTCC (VH1 69)</t>
  </si>
  <si>
    <t>CTGGGAGCCAGAGTAGCAGGAGGAAGAGCTGAGTCGGA,CCCAGGAGCTGAGCRGGGASCCTCATCTGAGTCGGA, CTGCACCTGGGAGTGGGCACCTGT, GGAGTGGGCACCTGTGGCTGC, GCGTGGGTGCCTGTAGCTGCTG, GGACTGGACACCTGTAGCTGCTGCC</t>
  </si>
  <si>
    <t>CAGACTGGGCCCAGGACCCTGTGCCTGAGTCGGA</t>
  </si>
  <si>
    <t>CCCAGGAGCTGAGCRGGGASCCTCATCTGAGTCGGA, CTGCACCTGGGAGTGGGCACCTGT, GGAGTGGGCACCTGTGGCTGC, GCGTGGGTGCCTGTAGCTGCTG, GGACTGGACACCTGTAGCTGCTGCC</t>
  </si>
  <si>
    <t>CTGGGAGCCAGAGTAGCAGGAGGAAGAGCTGAGTCGGA, CTGCACCTGGGAGTGGGCACCTGT, GGAGTGGGCACCTGTGGCTGC, GCGTGGGTGCCTGTAGCTGCTG, GGACTGGACACCTGTAGCTGCTGCC</t>
  </si>
  <si>
    <t>GGAACTGCCTCTGTTGTGTGCCTGCTGCTGAGACTGC, CCACCAAGGGCCCATCGGTCTTCCCCC, TCGTCTCCTGTGAGAATTCCC</t>
  </si>
  <si>
    <t xml:space="preserve">Antigen </t>
  </si>
  <si>
    <t>gp120</t>
  </si>
  <si>
    <t>cutadapt -g CCATCTCATCCCTGCGTGTC -g CCTATCCCCTGTGTGCCTTG -a CAAGGCACACAGGGGATAGG -a GACACGCAGGGATGAGATGG --length-tag “length=“ -o temp_file.fastq --info-file=adapters_info_SRR800641.txt /Users/nicole/Desktop/SRR800641.fastq</t>
  </si>
  <si>
    <t>length 300 resulted in loss of 20% seq.</t>
  </si>
  <si>
    <t>cutadapt -g CCATCTCATCCCTGCGTGTC -g CCTATCCCCTGTGTGCCTTG -a CAAGGCACACAGGGGATAGG -a GACACGCAGGGATGAGATGG --length-tag “length=“ -o temp_file.fastq --info-file=adapters_info_SRR800640.txt /Users/nicole/Desktop/SRR800640.fastq</t>
  </si>
  <si>
    <t>cutadapt -g TCCGACTCAGCTCTTCCTCCTGCTACTCTGGCTCCCAG -g ACAGGTGCCCACTCCCAGGTGCAG -g GCAGCCACAGGTGCCCACTCC -g CAGCAGCTACAGGCACCCACGC -g GGCAGCAGCTACAGGTGTCCAGTCC -g GCAGTCTCAGCAGCAGGCACACAACAGAGGCAGTTCC -g GGGGGAAGACCGATGGGCCCTTGGTGG -g GGGAATTCTCACAGGAGACGA -a CTGGGAGCCAGAGTAGCAGGAGGAAGAGCTGAGTCGGA -a CTGCACCTGGGAGTGGGCACCTGT -a GGAGTGGGCACCTGTGGCTGC -a GCGTGGGTGCCTGTAGCTGCTG -a GGACTGGACACCTGTAGCTGCTGCC -a GGAACTGCCTCTGTTGTGTGCCTGCTGCTGAGACTGC -a CCACCAAGGGCCCATCGGTCTTCCCCC -a TCGTCTCCTGTGAGAATTCCC --match-read-wildcards -n 2 --length-tag “length=“ -o unfiltered_SRR800640.fastq --info-file=primers_info_SRR800640.txt temp_file.fastq</t>
  </si>
  <si>
    <t>cutadapt -g CCATCTCATCCCTGCGTGTC -g CCTATCCCCTGTGTGCCTTG -a CAAGGCACACAGGGGATAGG -a GACACGCAGGGATGAGATGG --length-tag “length=“ -o temp_file16.fastq --info-file=adapters_info_SRR800616.txt /Users/nicole/Desktop/SRR800616.fastq</t>
  </si>
  <si>
    <t>cutadapt -g TCCGACTCAGGCACAGGGTCCTGGGCCCAGTCTG -g GCAGTCTCAGCACCAGTGTGGCCTTGTTGGCTTG -a CAGACTGGGCCCAGGACCCTGTGCCTGAGTCGGA -a CAAGCCAACAAGGCCACACTGGTGCTGAGACTGC --match-read-wildcards -n 2 -m 1 --length-tag "length=" -o unfiltered_SRR800616.fastq --info-file=primers_info_SRR800616.txt temp_file16.fastq</t>
  </si>
  <si>
    <t>cutadapt -q 30 -m 250 --length-tag "length=" -o filtered_SRR800616.fastq unfiltered_SRR800616.fastq</t>
  </si>
  <si>
    <t xml:space="preserve">q30 length 250 resulted in loss of 23% seq, even doing q&lt;25 and q&lt;200 resulted in loss of 20% so I chose the highest quality and length possible for 80% of the sequences. </t>
  </si>
  <si>
    <t>cutadapt -q 30 -m 250 --length-tag "length=" -o filtered_SRR800641.fastq unfiltered_SRR800641.fastq &amp;</t>
  </si>
  <si>
    <t>cutadapt -g CCATCTCATCCCTGCGTGTC -g CCTATCCCCTGTGTGCCTTG -a CAAGGCACACAGGGGATAGG -a GACACGCAGGGATGAGATGG --length-tag “length=“ -o temp_file42.fastq --info-file=adapters_info_SRR800642.txt /Users/nicole/Desktop/SRR800642.fastq</t>
  </si>
  <si>
    <t>cutadapt -q 25 -m 200 --length-tag "length=" -o filtered_SRR800642.fastq unfiltered_SRR800642.fastq</t>
  </si>
  <si>
    <t>cutadapt -g TCCGACTCAGATGAGGSTCCCYGCTCAGCTCCTGGG -g ACAGGTGCCCACTCCCAGGTGCAG -g GCAGCCACAGGTGCCCACTCC -g CAGCAGCTACAGGCACCCACGC -g GGCAGCAGCTACAGGTGTCCAGTCC -g GCAGTCTCAGCAGCAGGCACACAACAGAGGCAGTTCC -g GGGGGAAGACCGATGGGCCCTTGGTGG -g GGGAATTCTCACAGGAGACGA -a CCCAGGAGCTGAGCRGGGASCCTCATCTGAGTCGGA -a CTGCACCTGGGAGTGGGCACCTGT -a GGAGTGGGCACCTGTGGCTGC -a GCGTGGGTGCCTGTAGCTGCTG -a GGACTGGACACCTGTAGCTGCTGCC -a GGAACTGCCTCTGTTGTGTGCCTGCTGCTGAGACTGC -a CCACCAAGGGCCCATCGGTCTTCCCCC -a TCGTCTCCTGTGAGAATTCCC --match-read-wildcards -n 2 -m 1 --length-tag “length=“ -o unfiltered_SRR800639.fastq --info-file=primers_info_SRR800639.txt temp_file39.fastq</t>
  </si>
  <si>
    <t>cutadapt -g CCATCTCATCCCTGCGTGTC -g CCTATCCCCTGTGTGCCTTG -a CAAGGCACACAGGGGATAGG -a GACACGCAGGGATGAGATGG --length-tag “length=“ -o temp_file39.fastq --info-file=adapters_info_SRR800639.txt /Users/nicole/Desktop/SRR800639.fastq</t>
  </si>
  <si>
    <t>cutadapt -q 25 -m 200 --length-tag "length=" -o filtered_SRR800639.fastq unfiltered_SRR800639.fastq</t>
  </si>
  <si>
    <t>cutadapt -q 25 -m 200 --length-tag "length=" -o filtered_SRR800640.fastq unfiltered_SRR800640.fastq</t>
  </si>
  <si>
    <t>cutadapt -g TCCGACTCAGCTCTTCCTCCTGCTACTCTGGCTCCCAG -g GCAGTCTCAGCAGCAGGCACACAACAGAGGCAGTTCC -a CTGGGAGCCAGAGTAGCAGGAGGAAGAGCTGAGTCGGA -a GGAACTGCCTCTGTTGTGTGCCTGCTGCTGAGACTGC --match-read-wildcards -n 2 -m 1 --length-tag “length=“ -o unfiltered_SRR800641.fastq --info-file=primers_info_SRR800641.txt temp_file41.fastq</t>
  </si>
  <si>
    <t>cutadapt -g TCCGACTCAGCTCTTCCTCCTGCTACTCTGGCTCCCAG -g TCCGACTCAGATGAGGSTCCCYGCTCAGCTCCTGGG -g ACAGGTGCCCACTCCCAGGTGCAG -g GCAGCCACAGGTGCCCACTCC -g CAGCAGCTACAGGCACCCACGC -g GGCAGCAGCTACAGGTGTCCAGTCC -g GCAGTCTCAGCAGCAGGCACACAACAGAGGCAGTTCC -g GGGGGAAGACCGATGGGCCCTTGGTGG -g GGGAATTCTCACAGGAGACGA -a CTGGGAGCCAGAGTAGCAGGAGGAAGAGCTGAGTCGGA -a CCCAGGAGCTGAGCRGGGASCCTCATCTGAGTCGGA -a CTGCACCTGGGAGTGGGCACCTGT -a GGAGTGGGCACCTGTGGCTGC -a GCGTGGGTGCCTGTAGCTGCTG -a GGACTGGACACCTGTAGCTGCTGCC -a GGAACTGCCTCTGTTGTGTGCCTGCTGCTGAGACTGC -a CCACCAAGGGCCCATCGGTCTTCCCCC -a TCGTCTCCTGTGAGAATTCCC --match-read-wildcards -n 2 -m 1 --length-tag “length=“ -o unfiltered_SRR800642.fastq --info-file=primers_info_SRR800642.txt temp_file42.fastq</t>
  </si>
  <si>
    <t>PRJNA206548</t>
  </si>
  <si>
    <t>SRP023542</t>
  </si>
  <si>
    <t>SAMN02189915</t>
  </si>
  <si>
    <t>SRS431816</t>
  </si>
  <si>
    <t>pool of samples</t>
  </si>
  <si>
    <t>SRX290671</t>
  </si>
  <si>
    <t>From gastritis to gastric lymphoma's</t>
  </si>
  <si>
    <t>454 GS FLX Titanium</t>
  </si>
  <si>
    <t>barcode, forward 11</t>
  </si>
  <si>
    <t>DLBCL 1</t>
  </si>
  <si>
    <t>DLBCL 2</t>
  </si>
  <si>
    <t>DLBCL 3</t>
  </si>
  <si>
    <t>DLBCL 4</t>
  </si>
  <si>
    <t>DLBCL 5</t>
  </si>
  <si>
    <t>Gastritis (-) H.pylori 1</t>
  </si>
  <si>
    <t>Gastritis (-) H.pylori 2</t>
  </si>
  <si>
    <t>Gastritis (-) H.pylori 3</t>
  </si>
  <si>
    <t>Gastritis (-) H.pylori 4</t>
  </si>
  <si>
    <t>Gastritis (-) H.pylori 5</t>
  </si>
  <si>
    <t>Gastritis (+) H.pylori 1</t>
  </si>
  <si>
    <t>Gastritis (+) H.pylori 2</t>
  </si>
  <si>
    <t>Gastritis (+) H.pylori 3</t>
  </si>
  <si>
    <t>BCR IgH</t>
  </si>
  <si>
    <t>Immunoglobulin gene repertoire diversification and selection in the stomach - from gastritis to gastric lymphomas</t>
  </si>
  <si>
    <t>Pool of samples from Homo Sapiens</t>
  </si>
  <si>
    <r>
      <rPr>
        <i/>
        <sz val="12"/>
        <color theme="1"/>
        <rFont val="Calibri"/>
        <family val="2"/>
        <scheme val="minor"/>
      </rPr>
      <t xml:space="preserve">H.pylori </t>
    </r>
    <r>
      <rPr>
        <sz val="12"/>
        <color theme="1"/>
        <rFont val="Calibri (Body)"/>
      </rPr>
      <t>and unknown</t>
    </r>
  </si>
  <si>
    <t>stained with CD20, CD3, CD23, CD21, cyclin D1, Ki67, IgD</t>
  </si>
  <si>
    <t>TGAGGAGACGGTGACCAGGGT, TGACCRKGGTHCCYTGGCCC (JH2)</t>
  </si>
  <si>
    <t>TGCGMCAGGCCCCYGGACAAR, ARGRAAGGCCCTGGAGTGG, CCAGGCTCCAGGSAAG, MGGGAAGGGRCTGGAGTGG, GAAAGGCCTGGAGTGGATGGG, TTGAGTGGCTGGGRAGGAC</t>
  </si>
  <si>
    <t>ATCAGACACG</t>
  </si>
  <si>
    <t>ATATCGCGAG</t>
  </si>
  <si>
    <t>ACGAGTGCGT</t>
  </si>
  <si>
    <t>AGCACTGTAG</t>
  </si>
  <si>
    <t xml:space="preserve">AGCACTGTAG </t>
  </si>
  <si>
    <t>TAGTATCAGC</t>
  </si>
  <si>
    <t>CTCGCGTGTC</t>
  </si>
  <si>
    <t>ACGCTCGACA </t>
  </si>
  <si>
    <t>AGACGCACTC</t>
  </si>
  <si>
    <t>ATATCGCGAG </t>
  </si>
  <si>
    <t>ACGCTCGACA</t>
  </si>
  <si>
    <t>AGCACTGTAG </t>
  </si>
  <si>
    <t>ACGAGTGCGT </t>
  </si>
  <si>
    <t>AGACGCACTC </t>
  </si>
  <si>
    <t>ATCAGACACG </t>
  </si>
  <si>
    <t>5,5</t>
  </si>
  <si>
    <t>5,6</t>
  </si>
  <si>
    <t>6,5</t>
  </si>
  <si>
    <t>6,6</t>
  </si>
  <si>
    <t>1,6</t>
  </si>
  <si>
    <t>5,1</t>
  </si>
  <si>
    <t>1,1</t>
  </si>
  <si>
    <t>5,4</t>
  </si>
  <si>
    <t>6,4</t>
  </si>
  <si>
    <t>4,1</t>
  </si>
  <si>
    <t>4,4</t>
  </si>
  <si>
    <t>4,9</t>
  </si>
  <si>
    <t>5,9</t>
  </si>
  <si>
    <t>9,9</t>
  </si>
  <si>
    <t>5,8</t>
  </si>
  <si>
    <t>2,8</t>
  </si>
  <si>
    <t>2,6</t>
  </si>
  <si>
    <t>5,3</t>
  </si>
  <si>
    <t>1,3</t>
  </si>
  <si>
    <t>6,3</t>
  </si>
  <si>
    <t>3,5</t>
  </si>
  <si>
    <t>3,3</t>
  </si>
  <si>
    <t>2,2</t>
  </si>
  <si>
    <t>3,2</t>
  </si>
  <si>
    <t>5,2</t>
  </si>
  <si>
    <t>2,5</t>
  </si>
  <si>
    <t>4,3</t>
  </si>
  <si>
    <t>YTTGTCCRGGGGCCTGKCGCA, CCACTCCAGGGCCTTYCYT, CTTSCCTGGAGCCTGG, CCACTCCAGYCCCTTCCCK, CCCATCCACTCCAGGCCTTTC, GTCCTYCCCAGCCACTCAA</t>
  </si>
  <si>
    <t>ACCCTGGTCACCGTCTCCTCA, GGGCCARGGDACCMYGGTCA</t>
  </si>
  <si>
    <t>IGHV1,2,3,4,5,6 IGHJ2</t>
  </si>
  <si>
    <t>HIV-1 gp41 glycoprotein</t>
  </si>
  <si>
    <t>HIV-1 gp120 envelope glycoprotein</t>
  </si>
  <si>
    <t>National Institute of Allergy and Infectious Disease-Vaccine Research Center</t>
  </si>
  <si>
    <t>./igblastn -germline_db_V /home/centos/igblast/bin/database/ig_heavy/igh_v -germline_db_J /home/centos/igblast/bin/database/ig_heavy/igh_j -germline_db_D /home/centos/igblast/bin/database/ig_heavy/igh_d -organism human -domain_system imgt -query /data/curator_data/HIV_data_and_papers/zhu_ofek_2013/fasta_files/(file_name_here) -auxiliary_data /home/centos/igblast/bin/optional_file/human_gl.aux -show_translation -out output_file_name.fmt7 1&gt;file_name.log 2&gt;file_name_errorname.log</t>
  </si>
  <si>
    <t>./igblastn -germline_db_V /home/centos/igblast/bin/database/ig_light/igk_v -germline_db_J /home/centos/igblast/bin/database/ig_light/igk_j -germline_db_D /home/centos/igblast/bin/database/ig_light/ig_d -organism human -domain_system imgt -query /data/curator_data/HIV_data_and_papers/zhu_ofek_2013/fasta_files/(file_name_here) -auxiliary_data /home/centos/igblast/bin/optional_file/human_gl.aux -show_translation -out output_file_name.fmt7 1&gt;file_name.log 2&gt;file_name_errorname.log</t>
  </si>
  <si>
    <t>./igblastn -germline_db_V /home/centos/igblast/bin/database/ig_light/igl_v -germline_db_J /home/centos/igblast/bin/database/ig_light/igl_j -germline_db_D /home/centos/igblast/bin/database/ig_light/ig_d -organism human -domain_system imgt -query /data/curator_data/HIV_data_and_papers/zhu_ofek_2013/fasta_files/(file_name_here) -auxiliary_data /home/centos/igblast/bin/optional_file/human_gl.aux -show_translation -out output_file_name.fmt7 1&gt;file_name.log 2&gt;file_name_errorname.log</t>
  </si>
  <si>
    <t>annotation input(igblast)</t>
  </si>
  <si>
    <t>./igblastn -germline_db_V /home/centos/igblast/bin/database/ig_light/igl_v -germline_db_J /home/centos/igblast/bin/database/ig_light/igl_j -germline_db_D /home/centos/igblast/bin/database/ig_light/ig_d -num_D_alignments 0 -organism human -domain_system imgt -query /data/curator_data/HIV_data_and_papers/zhou_zhu_2013/fasta_files/(file_name_here) -auxiliary_data /home/centos/igblast/bin/optional_file/human_gl.aux -show_translation -out output_file_name.fmt7 1&gt;file_name.log 2&gt;file_name_errorname.log</t>
  </si>
  <si>
    <t>./igblastn -germline_db_V /home/centos/igblast/bin/database/ig_light/igk_v -germline_db_J /home/centos/igblast/bin/database/ig_light/igk_j -germline_db_D /home/centos/igblast/bin/database/ig_light/ig_d -num_D_alignments 0 -organism human -domain_system imgt -query /data/curator_data/HIV_data_and_papers/zhou_zhu_2013/fasta_files/(file_name_here) -auxiliary_data /home/centos/igblast/bin/optional_file/human_gl.aux -show_translation -out output_file_name.fmt7 1&gt;file_name.log 2&gt;file_name_errorname.log</t>
  </si>
  <si>
    <t>imgt parameters</t>
  </si>
  <si>
    <t>IGH, 1 individual, Human, D alignment</t>
  </si>
  <si>
    <t>IGK, 1 individual, human</t>
  </si>
  <si>
    <t>Igl, 1 individual, human</t>
  </si>
  <si>
    <t>IGK, 1 individual, human,</t>
  </si>
  <si>
    <t>IG, 1 individual, human, D alignment</t>
  </si>
  <si>
    <t>25 and 200 gave best yield results|| combined heavy and light chain libraries can't use igblast</t>
  </si>
  <si>
    <t>doing q&lt;25 and length &lt;250 still results in 20% loss of seq, Q30 and q300 results in loss of 33%|| combined heavy and light chain libraries can't use igblast</t>
  </si>
  <si>
    <t>doing length 250 lost 15% of seq.|| combined heavy and light chain libraries can't use igblast</t>
  </si>
  <si>
    <t>Ramit Mehr's Computational Immunology Lab</t>
  </si>
  <si>
    <t>Bar Iian University</t>
  </si>
  <si>
    <t>PD-1 identifies the patient-specific CD8+ tumor-reactive repertoire infiltrating human tumors</t>
  </si>
  <si>
    <t>FrTu1913</t>
  </si>
  <si>
    <t>FrTu3713</t>
  </si>
  <si>
    <t>one</t>
  </si>
  <si>
    <t>National Cancer Institute</t>
  </si>
  <si>
    <t>Lung tumor</t>
  </si>
  <si>
    <t>subcutaneous</t>
  </si>
  <si>
    <t>CD8+ T cell</t>
  </si>
  <si>
    <t>N/A</t>
  </si>
  <si>
    <t>N/a</t>
  </si>
  <si>
    <t>CDR3</t>
  </si>
  <si>
    <t>Antigen / Target</t>
  </si>
  <si>
    <t>HLA-A11mut, CDKN2Amut</t>
  </si>
  <si>
    <t>LN10</t>
  </si>
  <si>
    <t>LN8</t>
  </si>
  <si>
    <t>LN11</t>
  </si>
  <si>
    <t>LN9</t>
  </si>
  <si>
    <t>Right Axillary Lymph node</t>
  </si>
  <si>
    <t>Right Inguinal lymph node</t>
  </si>
  <si>
    <t>F</t>
  </si>
  <si>
    <t>MALT-L 2</t>
  </si>
  <si>
    <t>MALT-L 3</t>
  </si>
  <si>
    <t>Tissue</t>
  </si>
  <si>
    <t>Metastatic melanoma. Immunotherapies: IL-2 6 months ,before and anti-CTLA-4d 2months before tumor resection in the Lung.</t>
  </si>
  <si>
    <t>CD8+</t>
  </si>
  <si>
    <t>CD3+,CD8+ and PD1+ or CD3+, CD8 and PD1-</t>
  </si>
  <si>
    <t>metastatic melanoma. Had prior immunotherapy:Cisplatin, vinblastine, dacarbazine, IL-2a, IFNb 8 S months before resection and MART-1: 26-35(27L)/gp100: 209-2017 (210M)+IL-2c 2 months before tumor subcutaneous resection</t>
  </si>
  <si>
    <t>Table 2</t>
  </si>
  <si>
    <t>Table 1</t>
  </si>
  <si>
    <t>Intramuscular therapeutic vaccination targeting HPV16 induces T cell responses that localize in mucosal lesions</t>
  </si>
  <si>
    <t>Suppl table 7</t>
  </si>
  <si>
    <t>HPV-16 associated CIN2/3. Had peripheral vaccination with DNA vaccine expressing HPV16 E7 at weeks 0-4 and then a recombinant vaccinia boot expressing HPV16 and HPV18 E6 and E7 at week 8</t>
  </si>
  <si>
    <t>weeks 8, 15, 19</t>
  </si>
  <si>
    <t>CD3+ CD45RO+ CD8+ CD69+ CCR7-/Lselectin-</t>
  </si>
  <si>
    <t>ImmunoSEQ</t>
  </si>
  <si>
    <t>white</t>
  </si>
  <si>
    <t>cervical squamocolumnar junction tissue (week 15), PBMCs at weeks 8,15,19</t>
  </si>
  <si>
    <t> HPV16 E6/E7 proteins</t>
  </si>
  <si>
    <t>Table 3</t>
  </si>
  <si>
    <t>shared (3062 and 3009)</t>
  </si>
  <si>
    <t>Ultra-deep T cell receptor sequencing reveal the complexity and intratumour heterogeneity of T cell clones in renal cell carcinomas</t>
  </si>
  <si>
    <t>London Research Institute, UK</t>
  </si>
  <si>
    <t>Stage T3N0M1 clear cell renal cell carcinoma, treated with anti-angiogenic drug sunitinib for 16 weeks before surgery</t>
  </si>
  <si>
    <t>stage T4N0M1 clear cell renal cell carcinoma, treatment naïve</t>
  </si>
  <si>
    <t>lateral pole of tumor</t>
  </si>
  <si>
    <t>Centre of tumor</t>
  </si>
  <si>
    <t>inferior pole of tumor</t>
  </si>
  <si>
    <t>infero-medial of tumor</t>
  </si>
  <si>
    <t>Posterior pole of tumor</t>
  </si>
  <si>
    <t>Centre of tumour</t>
  </si>
  <si>
    <t>medial pole of tumor</t>
  </si>
  <si>
    <t>superior pole of tumor</t>
  </si>
  <si>
    <t>Infero-lateral of tumor</t>
  </si>
  <si>
    <t>anterior pole of tumor</t>
  </si>
  <si>
    <t>stage T2N0M1 clear cell renal cell carcinoma, everolimus-treated for 6 weeks before tumor removed</t>
  </si>
  <si>
    <t>Stage T3N0M1 clear cell renal cell carcinoma, everolimus-treated for 6 weeks before tumor removed</t>
  </si>
  <si>
    <t>CD4+, CD8+, or CD4+/FoxP3</t>
  </si>
  <si>
    <t>CD8, CD4</t>
  </si>
  <si>
    <t>CD8</t>
  </si>
  <si>
    <t>TCR-b</t>
  </si>
  <si>
    <t>TCRab</t>
  </si>
  <si>
    <t>HLA-A2+ tumors, lymph nodes, PBMC</t>
  </si>
  <si>
    <t>CONTROL TCELL HYBRIDOMAS</t>
  </si>
  <si>
    <t>p1</t>
  </si>
  <si>
    <t>p2</t>
  </si>
  <si>
    <t>p3</t>
  </si>
  <si>
    <t>p4</t>
  </si>
  <si>
    <t>p5</t>
  </si>
  <si>
    <t>p6</t>
  </si>
  <si>
    <t>p7</t>
  </si>
  <si>
    <t>p8</t>
  </si>
  <si>
    <t>p9</t>
  </si>
  <si>
    <t>p10</t>
  </si>
  <si>
    <t>p11</t>
  </si>
  <si>
    <t>p12</t>
  </si>
  <si>
    <t>p13</t>
  </si>
  <si>
    <t>p14</t>
  </si>
  <si>
    <t>p15</t>
  </si>
  <si>
    <t>p16</t>
  </si>
  <si>
    <t>p17</t>
  </si>
  <si>
    <t>p18</t>
  </si>
  <si>
    <t>p19</t>
  </si>
  <si>
    <t>p20</t>
  </si>
  <si>
    <t>stage IV</t>
  </si>
  <si>
    <t>stage IA, Sentinal LN (-)</t>
  </si>
  <si>
    <t>stage IIIA, Sentinal LN (+), ER+, PR+</t>
  </si>
  <si>
    <t>stage IIA, ER+, PR+, HER2+</t>
  </si>
  <si>
    <t>stage IIB, Sentinal LN (-), ER+, PR+</t>
  </si>
  <si>
    <t>stage IA, ER+, PR+</t>
  </si>
  <si>
    <t>stage IIIA, ER+, PR+</t>
  </si>
  <si>
    <t>stage IA, Sentinal LN (-),ER+, PR+</t>
  </si>
  <si>
    <t>stage IIA,ER+, PR+</t>
  </si>
  <si>
    <t>stage IA, Sentinal LN (+),ER+, PR+</t>
  </si>
  <si>
    <t>stage IA,ER+, PR+</t>
  </si>
  <si>
    <t>stage IV,HER2+</t>
  </si>
  <si>
    <t>stage IIA, Sentinal LN (-), ER+, PR+</t>
  </si>
  <si>
    <t>stage IIIA, Sentinal LN (-), ER+, PR+</t>
  </si>
  <si>
    <t>stage IIA, Sentinal LN (+), ER+, PR+</t>
  </si>
  <si>
    <t>stage IA, ER+, PR+, HER2+</t>
  </si>
  <si>
    <t>stage IIA, Sentinal LN (+), ER+</t>
  </si>
  <si>
    <t>Department of Immunology and Microbiology, University of Colorado School of Medicine</t>
  </si>
  <si>
    <t>Identification of shared TCR sequences from T cells in human breast cancer using emulson RT-PCR</t>
  </si>
  <si>
    <t>cell line hybridomas</t>
  </si>
  <si>
    <t>HLA-A2+ tumors, PBMC</t>
  </si>
  <si>
    <t>Table S4</t>
  </si>
  <si>
    <t>Illumina</t>
  </si>
  <si>
    <t>Fig 4</t>
  </si>
  <si>
    <t>paired</t>
  </si>
  <si>
    <t>Characterization of the T-cell receptor beta chain repertoire in tumor-infiltrating lymphocytes</t>
  </si>
  <si>
    <t>Ion Proton sequencing</t>
  </si>
  <si>
    <t>CC07</t>
  </si>
  <si>
    <t>CC13</t>
  </si>
  <si>
    <t>CC23</t>
  </si>
  <si>
    <t>CC38</t>
  </si>
  <si>
    <t>colorectal tissue</t>
  </si>
  <si>
    <t>CC01</t>
  </si>
  <si>
    <t>CC02</t>
  </si>
  <si>
    <t>CC03</t>
  </si>
  <si>
    <t>CC04</t>
  </si>
  <si>
    <t>CC05</t>
  </si>
  <si>
    <t>CC06</t>
  </si>
  <si>
    <t>CC11</t>
  </si>
  <si>
    <t>CC12</t>
  </si>
  <si>
    <t>CC14</t>
  </si>
  <si>
    <t>CC15</t>
  </si>
  <si>
    <t>CC20</t>
  </si>
  <si>
    <t>CC21</t>
  </si>
  <si>
    <t>CC27</t>
  </si>
  <si>
    <t>CC33</t>
  </si>
  <si>
    <t>CC36</t>
  </si>
  <si>
    <t>stage II</t>
  </si>
  <si>
    <t>stage IIIc</t>
  </si>
  <si>
    <t>stage IIIa</t>
  </si>
  <si>
    <t>stage IIIb</t>
  </si>
  <si>
    <t>stage I</t>
  </si>
  <si>
    <t>TIL</t>
  </si>
  <si>
    <t>1Department of Molecular and Medical Genetics, Research Institute, Osaka Medical Center for Cancer and Cardiovascular Diseases</t>
  </si>
  <si>
    <t>Tumour-infiltrating lymphocytes in colorectal tumors display a diversity of T cell receptor sequences that differ from the T cells in adjacent mucosal tissue</t>
  </si>
  <si>
    <t>CD3+</t>
  </si>
  <si>
    <t>colorectal cancer, vary from stage I-IV, with tumors either in the colon or rectum</t>
  </si>
  <si>
    <t>27-78</t>
  </si>
  <si>
    <t>control</t>
  </si>
  <si>
    <t>1 Department of Gynecology and Obstetrics, Johns Hopkins Medical Institutions</t>
  </si>
  <si>
    <t>RMH002-R2</t>
  </si>
  <si>
    <t>RMH002-R6</t>
  </si>
  <si>
    <t>RMH004-R6</t>
  </si>
  <si>
    <t>RMH004-R2</t>
  </si>
  <si>
    <t>RMH004-R5</t>
  </si>
  <si>
    <t>RMH004-R7</t>
  </si>
  <si>
    <t>RMH004-R8</t>
  </si>
  <si>
    <t>EV003-R1</t>
  </si>
  <si>
    <t>EV003-R3</t>
  </si>
  <si>
    <t>EV003-R6</t>
  </si>
  <si>
    <t>EV003-R10</t>
  </si>
  <si>
    <t>EV004-R2</t>
  </si>
  <si>
    <t>EV004-R3</t>
  </si>
  <si>
    <t>EV004-R4</t>
  </si>
  <si>
    <t>EV004-R6</t>
  </si>
  <si>
    <t>Blood</t>
  </si>
  <si>
    <t>healthy donor 2</t>
  </si>
  <si>
    <t>Healthy donor 3</t>
  </si>
  <si>
    <t>Healthy</t>
  </si>
  <si>
    <t>unrelated CLL</t>
  </si>
  <si>
    <t>Normal control</t>
  </si>
  <si>
    <t>Measurement and Clinical Monitoring of Human Lymphocyte Clonality by Massively Parallel V-D-J Pyrosequencing</t>
  </si>
  <si>
    <t>Stanford University</t>
  </si>
  <si>
    <t>SRP001460.1</t>
  </si>
  <si>
    <t>T3_IGSeq_0409_Title</t>
  </si>
  <si>
    <t>SRX013338</t>
  </si>
  <si>
    <t>T3_IGSeq_0409_Library</t>
  </si>
  <si>
    <t>SRS007525</t>
  </si>
  <si>
    <t>Adapter-forward 5</t>
  </si>
  <si>
    <t>SAMN00005416</t>
  </si>
  <si>
    <t>genomic</t>
  </si>
  <si>
    <t>454 GS FLX</t>
  </si>
  <si>
    <t>SRX013339</t>
  </si>
  <si>
    <t>T1_IgSeq_1208_Title</t>
  </si>
  <si>
    <t>T1_IgSeq_1208_Library</t>
  </si>
  <si>
    <t>SRS007524</t>
  </si>
  <si>
    <t>1208_T1</t>
  </si>
  <si>
    <t>SAMN00005415</t>
  </si>
  <si>
    <t>0409_T3</t>
  </si>
  <si>
    <t>SAMN00005414</t>
  </si>
  <si>
    <t>SRS007523</t>
  </si>
  <si>
    <t>0209_FLX3</t>
  </si>
  <si>
    <t>FLX3_IGSeq_0209_Library</t>
  </si>
  <si>
    <t>FLX3_IGSeq_0209_Title</t>
  </si>
  <si>
    <t>SRX013337</t>
  </si>
  <si>
    <t>SAMN00005404</t>
  </si>
  <si>
    <t>SRS007513</t>
  </si>
  <si>
    <t>0808_FLX1</t>
  </si>
  <si>
    <t>FLX1_IGSeq_0808</t>
  </si>
  <si>
    <t>SRX013328</t>
  </si>
  <si>
    <t>time 3 months</t>
  </si>
  <si>
    <t>TCAG</t>
  </si>
  <si>
    <t>Healthy donor 1 time 0</t>
  </si>
  <si>
    <t>Healthy donor 1 time 0 replicate</t>
  </si>
  <si>
    <t>Healthy donor 1 time 14 months</t>
  </si>
  <si>
    <t>Healthy donor 1 time 14 months replicate</t>
  </si>
  <si>
    <t>Patient 1 CLL/SLL time 0</t>
  </si>
  <si>
    <t>Patient 1 CLL/SLL time 3 months</t>
  </si>
  <si>
    <t>Patient 2 FL</t>
  </si>
  <si>
    <t>Patient 3 FL and SLL</t>
  </si>
  <si>
    <t>Patient 4 CLL/SLL</t>
  </si>
  <si>
    <t>Patient 5 PTLD marrow infiltrate</t>
  </si>
  <si>
    <t>Patient 5 PTLD liver DLBCL</t>
  </si>
  <si>
    <t>Patient 6 CLL</t>
  </si>
  <si>
    <t>Patient 6 CLL diluted 1:10</t>
  </si>
  <si>
    <t>Patient 6 CLL diluted 1:100</t>
  </si>
  <si>
    <t>Patient 6 CLL diluted 1:1000</t>
  </si>
  <si>
    <t>Patient 6 CLL diluted 1:10000</t>
  </si>
  <si>
    <t>Patient 6 CLL diluted 1:100000</t>
  </si>
  <si>
    <t>Exp2 only Healthy donor 1 time 0</t>
  </si>
  <si>
    <t>Exp2 only Healthy donor 1 time 0 replicate</t>
  </si>
  <si>
    <t>Exp2 only Healthy donor 1 time 14 months</t>
  </si>
  <si>
    <t>Exp2 only Healthy donor 1 time 14 months replicate</t>
  </si>
  <si>
    <t>Exp2 only Healthy donor 2 time 0</t>
  </si>
  <si>
    <t>Exp2 only Healthy donor 2 time 0 replicate</t>
  </si>
  <si>
    <t>Exp2 only Healthy donor 2 time 14 months</t>
  </si>
  <si>
    <t>Exp2 only Healthy donor 2 time 14 months replicate</t>
  </si>
  <si>
    <t>Boyd, Marshall</t>
  </si>
  <si>
    <t>TTGTCCAGGGGCCTGTCGCACCCAGCTGATGGCGCGAGGGAGGC,CCTTCCCTGGGGGCTGACGGATCCACTGATGGCGCGAGGGAGGC, TTCCCTGGAGCCTGGCGGACCCTGATGGCGCGAGGGAGGC, CCTTCCCTGGGGGCTGGCGGATCCACTGATGGCGCGAGGGAGGC,CCTTTCCCGGGCATCTGGCGCACCCCTGATGGCGCGAGGGAGGC,CTCTCGATGGGGACTGCCTGATCCACTGATGGCGCGAGGGAGGC,TTGTCCAGGGGCCTGTCGCACCCAACTGATGGCGCGAGGGAGGC</t>
  </si>
  <si>
    <t>Table S1a</t>
  </si>
  <si>
    <t>CTTACCTGAGGAGACGGTGACC</t>
  </si>
  <si>
    <t>Table S1b</t>
  </si>
  <si>
    <t>Species</t>
  </si>
  <si>
    <t>Homo sapiens</t>
  </si>
  <si>
    <t>TTGTCCAGGGGCCTGTCGCACCCAGCTTAGGAAGGCTGAGTCGGATGGCGCGAGGGAGGC, CCTTCCCTGGGGGCTGACGGATCCACTTAGGAAGGCTGAGTCGGATGGCGCGAGGGAGGC,TTCCCTGGAGCCTGGCGGACCCTTAGGAAGGCTGAGTCGGATGGCGCGAGGGAGGC,CCTTCCCTGGGGGCTGGCGGATCCACTTAGGAAGGCTGAGTCGGATGGCGCGAGGGAGGC,CCTTTCCCGGGCATCTGGCGCACCCCTTAGGAAGGCTGAGTCGGATGGCGCGAGGGAGGC,CTCTCGATGGGGACTGCCTGATCCACTTAGGAAGGCTGAGTCGGATGGCGCGAGGGAGGC,TTGTCCAGGGGCCTGTCGCACCCAACTTAGGAAGGCTGAGTCGGATGGCGCGAGGGAGGC,TTGTCCAGGGGCCTGTCGCACCCAGCTTAGGACGTCTGAGTCGGATGGCGCGAGGGAGGC,CCTTCCCTGGGGGCTGACGGATCCACTTAGGACGTCTGAGTCGGATGGCGCGAGGGAGGC,TTCCCTGGAGCCTGGCGGACCCTTAGGACGTCTGAGTCGGATGGCGCGAGGGAGGC,CCTTCCCTGGGGGCTGGCGGATCCACTTAGGACGTCTGAGTCGGATGGCGCGAGGGAGGC,CCTTTCCCGGGCATCTGGCGCACCCCTTAGGACGTCTGAGTCGGATGGCGCGAGGGAGGC,CTCTCGATGGGGACTGCCTGATCCACTTAGGACGTCTGAGTCGGATGGCGCGAGGGAGGC,TTGTCCAGGGGCCTGTCGCACCCAACTTAGGACGTCTGAGTCGGATGGCGCGAGGGAGGC</t>
  </si>
  <si>
    <t>TTGTCCAGGGGCCTGTCGCACCCAGCTTAGGAAGGCTGAGTCGGATGGCGCGAGGGAGGC, CCTTCCCTGGGGGCTGACGGATCCACTTAGGAAGGCTGAGTCGGATGGCGCGAGGGAGGC,TTCCCTGGAGCCTGGCGGACCCTTAGGAAGGCTGAGTCGGATGGCGCGAGGGAGGC,CCTTCCCTGGGGGCTGGCGGATCCACTTAGGAAGGCTGAGTCGGATGGCGCGAGGGAGGC,CCTTTCCCGGGCATCTGGCGCACCCCTTAGGAAGGCTGAGTCGGATGGCGCGAGGGAGGC,CTCTCGATGGGGACTGCCTGATCCACTTAGGAAGGCTGAGTCGGATGGCGCGAGGGAGGC,TTGTCCAGGGGCCTGTCGCACCCAACTTAGGAAGGCTGAGTCGGATGGCGCGAGGGAGGC,TTGTCCAGGGGCCTGTCGCACCCAGCTTAGGAGCTCTGAGTCGGATGGCGCGAGGGAGGC,CCTTCCCTGGGGGCTGACGGATCCACTTAGGAGCTCTGAGTCGGATGGCGCGAGGGAGGC,TTCCCTGGAGCCTGGCGGACCCTTAGGAGCTCTGAGTCGGATGGCGCGAGGGAGGC,CCTTCCCTGGGGGCTGGCGGATCCACTTAGGAGCTCTGAGTCGGATGGCGCGAGGGAGGC,CCTTTCCCGGGCATCTGGCGCACCCCTTAGGAGCTCTGAGTCGGATGGCGCGAGGGAGGC,CTCTCGATGGGGACTGCCTGATCCACTTAGGAGCTCTGAGTCGGATGGCGCGAGGGAGGC,TTGTCCAGGGGCCTGTCGCACCCAACTTAGGAGCTCTGAGTCGGATGGCGCGAGGGAGGC</t>
  </si>
  <si>
    <t>TTGTCCAGGGGCCTGTCGCACCCAGCTTAGGAGCTCTGAGTCGGATGGCGCGAGGGAGGC,CCTTCCCTGGGGGCTGACGGATCCACTTAGGAGCTCTGAGTCGGATGGCGCGAGGGAGGC,TTCCCTGGAGCCTGGCGGACCCTTAGGAGCTCTGAGTCGGATGGCGCGAGGGAGGC,CCTTCCCTGGGGGCTGGCGGATCCACTTAGGAGCTCTGAGTCGGATGGCGCGAGGGAGGC,CCTTTCCCGGGCATCTGGCGCACCCCTTAGGAGCTCTGAGTCGGATGGCGCGAGGGAGGC,CTCTCGATGGGGACTGCCTGATCCACTTAGGAGCTCTGAGTCGGATGGCGCGAGGGAGGC,TTGTCCAGGGGCCTGTCGCACCCAACTTAGGAGCTCTGAGTCGGATGGCGCGAGGGAGGC,TTGTCCAGGGGCCTGTCGCACCCAGCTTAGGAGCTCTGAGTCGGATGGCGCGAGGGAGGC,CCTTCCCTGGGGGCTGACGGATCCACTTAGGAGCTCTGAGTCGGATGGCGCGAGGGAGGC,TTCCCTGGAGCCTGGCGGACCCTTAGGAGCTCTGAGTCGGATGGCGCGAGGGAGGC,CCTTCCCTGGGGGCTGGCGGATCCACTTAGGAGCTCTGAGTCGGATGGCGCGAGGGAGGC,CCTTTCCCGGGCATCTGGCGCACCCCTTAGGAGCTCTGAGTCGGATGGCGCGAGGGAGGC,CTCTCGATGGGGACTGCCTGATCCACTTAGGAGCTCTGAGTCGGATGGCGCGAGGGAGGC,TTGTCCAGGGGCCTGTCGCACCCAACTTAGGAGCTCTGAGTCGGATGGCGCGAGGGAGGC,TTGTCCAGGGGCCTGTCGCACCCAGCTTAGGACGTCTGAGTCGGATGGCGCGAGGGAGGC,CCTTCCCTGGGGGCTGACGGATCCACTTAGGACGTCTGAGTCGGATGGCGCGAGGGAGGC,TTCCCTGGAGCCTGGCGGACCCTTAGGACGTCTGAGTCGGATGGCGCGAGGGAGGC,CCTTCCCTGGGGGCTGGCGGATCCACTTAGGACGTCTGAGTCGGATGGCGCGAGGGAGGC,CCTTTCCCGGGCATCTGGCGCACCCCTTAGGACGTCTGAGTCGGATGGCGCGAGGGAGGC,CTCTCGATGGGGACTGCCTGATCCACTTAGGACGTCTGAGTCGGATGGCGCGAGGGAGGC,TTGTCCAGGGGCCTGTCGCACCCAACTTAGGACGTCTGAGTCGGATGGCGCGAGGGAGGC</t>
  </si>
  <si>
    <t>45b</t>
  </si>
  <si>
    <t>45a</t>
  </si>
  <si>
    <t>Table S1c</t>
  </si>
  <si>
    <t>CCTTTCCCGGGCATCTGGCGCACCCCCTGGCACCGCTGAGTCGGATGGCGCGAGGGAGGC,CCTTCCCTGGGGGCTGGCGGATCCACCTGGCACCGCTGAGTCGGATGGCGCGAGGGAGGC,TTCCCTGGAGCCTGGCGGACCCCTGGCACCGCTGAGTCGGATGGCGCGAGGGAGGC,CCTTCCCTGGGGGCTGACGGATCCACCTGGCACCGCTGAGTCGGATGGCGCGAGGGAGGC,TTGTCCAGGGGCCTGTCGCACCCAGCCTGGCACCGCTGAGTCGGATGGCGCGAGGGAGGC,TTGTCCAGGGGCCTGTCGCACCCAACCTGGCAACACTGAGTCGGATGGCGCGAGGGAGGC,CTCTCGATGGGGACTGCCTGATCCACCTGGCAACACTGAGTCGGATGGCGCGAGGGAGGC,CCTTTCCCGGGCATCTGGCGCACCCCCTGGCAACACTGAGTCGGATGGCGCGAGGGAGGC,CCTTCCCTGGGGGCTGGCGGATCCACCTGGCAACACTGAGTCGGATGGCGCGAGGGAGGC,TTCCCTGGAGCCTGGCGGACCCCTGGCAACACTGAGTCGGATGGCGCGAGGGAGGC,CCTTCCCTGGGGGCTGACGGATCCACCTGGCAACACTGAGTCGGATGGCGCGAGGGAGGC,TTGTCCAGGGGCCTGTCGCACCCAGCCTGGCAACACTGAGTCGGATGGCGCGAGGGAGGC,TTGTCCAGGGGCCTGTCGCACCCAACCTGGCACTACTGAGTCGGATGGCGCGAGGGAGGC,CTCTCGATGGGGACTGCCTGATCCACCTGGCACTACTGAGTCGGATGGCGCGAGGGAGGC,CCTTTCCCGGGCATCTGGCGCACCCCCTGGCACTACTGAGTCGGATGGCGCGAGGGAGGC,CCTTCCCTGGGGGCTGGCGGATCCACCTGGCACTACTGAGTCGGATGGCGCGAGGGAGGC,TTCCCTGGAGCCTGGCGGACCCCTGGCACTACTGAGTCGGATGGCGCGAGGGAGGC,CCTTCCCTGGGGGCTGACGGATCCACCTGGCACTACTGAGTCGGATGGCGCGAGGGAGGC,TTGTCCAGGGGCCTGTCGCACCCAGCCTGGCACTACTGAGTCGGATGGCGCGAGGGAGGC,TTGTCCAGGGGCCTGTCGCACCCAGCCTGGCATTGCTGAGTCGGATGGCGCGAGGGAGGC,TTGTCCAGGGGCCTGTCGCACCCAACCTGGCACCGCTGAGTCGGATGGCGCGAGGGAGGC,CTCTCGATGGGGACTGCCTGATCCACCTGGCACCGCTGAGTCGGATGGCGCGAGGGAGGC,CCTTCCCTGGGGGCTGACGGATCCACCTGGCATTGCTGAGTCGGATGGCGCGAGGGAGGC,TTCCCTGGAGCCTGGCGGACCCCTGGCATTGCTGAGTCGGATGGCGCGAGGGAGGC,CCTTCCCTGGGGGCTGGCGGATCCACCTGGCATTGCTGAGTCGGATGGCGCGAGGGAGGC,CCTTTCCCGGGCATCTGGCGCACCCCCTGGCATTGCTGAGTCGGATGGCGCGAGGGAGGC,CTCTCGATGGGGACTGCCTGATCCACCTGGCATTGCTGAGTCGGATGGCGCGAGGGAGGC,TTGTCCAGGGGCCTGTCGCACCCAACCTGGCATTGCTGAGTCGGATGGCGCGAGGGAGGC,CTTGCAGGAGACCTTCACTGAGGCCCCTGGCATAACTGAGTCGGATGGCGCGAGGGAGGC,GGGTTTCACCAGCGTAGGACCAGACCCTGGCATAACTGAGTCGGATGGCGCGAGGGAGGC,CAGGAGAGTCTCAGGGACCCCCCAGCCTGGCATAACTGAGTCGGATGGCGCGAGGGAGGC,CAGGTGAGGGACAGGGTCTCCGAAGCCTGGCATAACTGAGTCGGATGGCGCGAGGGAGGC,ACAGGAGATCTTCAGAGACTCCCCGCCTGGCATAACTGAGTCGGATGGCGCGAGGGAGGC,CACAGGTGAGTGAGAGGGTCTGCGACCTGGCATAACTGAGTCGGATGGCGCGAGGGAGGC,CTTGCAGGAGACCTTCACTGAGGCCCCTGGCAGGACTGAGTCGGATGGCGCGAGGGAGGC,GGGTTTCACCAGCGTAGGACCAGACCCTGGCAGGACTGAGTCGGATGGCGCGAGGGAGGC,CAGGAGAGTCTCAGGGACCCCCCAGCCTGGCAGGACTGAGTCGGATGGCGCGAGGGAGGC,CAGGTGAGGGACAGGGTCTCCGAAGCCTGGCAGGACTGAGTCGGATGGCGCGAGGGAGGC,ACAGGAGATCTTCAGAGACTCCCCGCCTGGCAGGACTGAGTCGGATGGCGCGAGGGAGGC,CACAGGTGAGTGAGAGGGTCTGCGACCTGGCAGGACTGAGTCGGATGGCGCGAGGGAGGC</t>
  </si>
  <si>
    <t>VH1 to VH7 IGHJ</t>
  </si>
  <si>
    <t xml:space="preserve">19=^TCAGCTCAAGG </t>
  </si>
  <si>
    <t xml:space="preserve">18=^TCAGCTCCAAG </t>
  </si>
  <si>
    <t>3=^TCAGTTAAGT</t>
  </si>
  <si>
    <t>2=^TCAGTTACCG</t>
  </si>
  <si>
    <t>1=^TCAGTTACCT</t>
  </si>
  <si>
    <t>5=^TCAGTTAACC</t>
  </si>
  <si>
    <t>6=^TCAGTTCCGG</t>
  </si>
  <si>
    <t>7=^TCAGTACGTT</t>
  </si>
  <si>
    <t xml:space="preserve"> 4=^TCAGTTAGTT</t>
  </si>
  <si>
    <t>8=^TCAGTAACGG</t>
  </si>
  <si>
    <t>9=^TCAGTAAGGT</t>
  </si>
  <si>
    <t>11=^TCAGTCCGGT</t>
  </si>
  <si>
    <t xml:space="preserve">10=^TCAGTAACTT </t>
  </si>
  <si>
    <t>12=^TCAGAACCTT</t>
  </si>
  <si>
    <t>13=^TCAGATTCCAG</t>
  </si>
  <si>
    <t>14=^TCAGATCCAAG</t>
  </si>
  <si>
    <t>15=^TCAGATCAAGG</t>
  </si>
  <si>
    <t>16=^TCAGATTCAGG</t>
  </si>
  <si>
    <t>17=^TCAGCTTCCAG</t>
  </si>
  <si>
    <t>20=^AAGGTT</t>
  </si>
  <si>
    <t>21=^AACGGT</t>
  </si>
  <si>
    <t>22=^CCGGTT</t>
  </si>
  <si>
    <t>23=^TAAACC</t>
  </si>
  <si>
    <t>24=^CTTCAGG</t>
  </si>
  <si>
    <t>25=^TTTCCAG</t>
  </si>
  <si>
    <t>26=^TTCCAAG</t>
  </si>
  <si>
    <t>27=^TTCAAGG</t>
  </si>
  <si>
    <t>28=^TTTCAGG</t>
  </si>
  <si>
    <t>13=^TCAGACGCCGGCAA</t>
  </si>
  <si>
    <t>12=^TCAGTTACCGGCAA</t>
  </si>
  <si>
    <t>11=^TCAGATTCCGGCAA</t>
  </si>
  <si>
    <t>10=^TCAGCCTCCGGCAA</t>
  </si>
  <si>
    <t>9=^TCAGCAACCGGCAA</t>
  </si>
  <si>
    <t>8=^TCAGCGGCCGGCAA</t>
  </si>
  <si>
    <t>7=^TCAGTGTCCGGCAA</t>
  </si>
  <si>
    <t>6=^TCAGACGCCAATAA</t>
  </si>
  <si>
    <t>5=^TCAGATTCCAATAA</t>
  </si>
  <si>
    <t>4=^TCAGCCTCCAATAA</t>
  </si>
  <si>
    <t>3=^TCAGCAACCAATAA</t>
  </si>
  <si>
    <t>2=^TCAGCGGCCAATAA</t>
  </si>
  <si>
    <t>1=^TCAGTGTCCAATAA</t>
  </si>
  <si>
    <t>19=^TCAGATTCAATAAG</t>
  </si>
  <si>
    <t>20=^TCAGTAGCAATTCG</t>
  </si>
  <si>
    <t>23=^TCAGTGTCAATTCG</t>
  </si>
  <si>
    <t>25=^TCAGCGGCAATTCG</t>
  </si>
  <si>
    <t>31=^TCAGCAACAATTCG</t>
  </si>
  <si>
    <t xml:space="preserve">32=^TCAGCCTCAATTCG </t>
  </si>
  <si>
    <t>35=^TCAGAGCCAATTCG</t>
  </si>
  <si>
    <t>37=^TCAGATTCAATTCG</t>
  </si>
  <si>
    <t>42=^TCAGTAGCCAATAA</t>
  </si>
  <si>
    <t>44=^TCAGTTACCAATAA</t>
  </si>
  <si>
    <t>50=^TCAGCCTCCAATAA</t>
  </si>
  <si>
    <t>54=^TCAGACGCCAATAA</t>
  </si>
  <si>
    <t>55=^TCAGTAGCCGGCAA</t>
  </si>
  <si>
    <t>60=^TCAGTTACCGGCAA</t>
  </si>
  <si>
    <t>61=^TCAGTGTCCGGCAA</t>
  </si>
  <si>
    <t>68=^TCAGCAACCGGCAA</t>
  </si>
  <si>
    <t>70=^TCAGCCTCCGGCAA</t>
  </si>
  <si>
    <t>75=^TCAGATTCCGGCAA</t>
  </si>
  <si>
    <t>78=^TCAGACGCCGGCAA</t>
  </si>
  <si>
    <t>79=^TCAGTAGCCGCAGG</t>
  </si>
  <si>
    <t>Child C2</t>
  </si>
  <si>
    <t>PRJNA229070</t>
  </si>
  <si>
    <t>SRX380292</t>
  </si>
  <si>
    <t>AAGCAGTGGTATCAACGCA, CAGTGGTATCAACGCAGAG,</t>
  </si>
  <si>
    <t>CTCTGCGTTGATACCACTG, TGCGTTGATACCACTGCTT</t>
  </si>
  <si>
    <t xml:space="preserve">GTATCTGGAGTCATTGA, TGCTTCTGATGGCTCAAACAC, GTGAGTCTGGTGCCTTGTCCAA, GTTAACCTGGTCCCCGAACCGA, GTGAGCCAACTTCCCTCTCCAA, GAGAGCTGGGTTCCACTGCCAA, GAGAGTCGAGTCCCATCACCAA, GTGAGCCTGGTCCCRTTCCCAA, GTGAGCCGTGTCCCTGGCCCGA, GTCAGCCTAGAGCCTTCTCCAA, GTCAGCCGGGTGCCTGGGCCAA, GAGAGCCGGGTCCCGGCGCCGA, AGGAGCCGCGTGCCTGGCCCGA, GTCAGCCTGCTGCCGGCCCCGA, GTGAGCCTGGTGCCCGGCCCGA </t>
  </si>
  <si>
    <t>TCAATGACTCCAGATAC, GTGTTTGAGCCATCAGAAGCA, TTGGACAAGGCACCAGACTCAC, TCGGTTCGGGGACCAGGTTAAC, TTGGAGAGGGAAGTTGGCTCAC, TTGGCAGTGGAACCCAGCTCTC, TTGGTGATGGGACTCGACTCTC, TTGGGAAYGGGACCAGGCTCAC, TCGGGCCAGGGACACGGCTCAC, TTGGAGAAGGCTCTAGGCTGAC, TTGGCCCAGGCACCCGGCTGAC, TCGGCGCCGGGACCCGGCTCTC, TCGGGCCAGGCACGCGGCTCCT, TCGGGGCCGGCAGCAGGCTGAC, TCGGGCCGGGCACCAGGCTCAC</t>
  </si>
  <si>
    <t>CAAGCAGAAGACGGCATACGAGATCGTGATGTGACTGGAGTTCAGACGTGTGCTCTTCCGATC</t>
  </si>
  <si>
    <t>GATCGGAAGAGCACACGTCTGAACTCCAGTCACATCACGATCTCGTATGCCGTCTTCTGCTTG</t>
  </si>
  <si>
    <t>SRR1033679</t>
  </si>
  <si>
    <t>forward</t>
  </si>
  <si>
    <t>cutadapt -g CAAGCAGAAGACGGCATACGAGATCGTGAT -a ATCACGATCTCGTATGCCGTCTTCTGCTTG -o adaptors_removed_SRR1033679.fastq SRR1033679.fastq</t>
  </si>
  <si>
    <t xml:space="preserve">cutadapt -g CAGTGGTATCAACGCAGAG -g AAGCAGTGGTATCAACGCA -g TGCTTCTGATGGCTCAAACAC -g GTATCTGGAGTCATTGA -g GTGAGTCTGGTGCCTTGTCCAA -g GTTAACCTGGTCCCCGAACCGA -g GTGAGCCAACTTCCCTCTCCAA -g GAGAGCTGGGTTCCACTGCCAA -g GAGAGTCGAGTCCCATCACCAA -g GTGAGCCTGGTCCCRTTCCCAA -g GTGAGCCGTGTCCCTGGCCCGA -g GTCAGCCTAGAGCCTTCTCCAA -g GTCAGCCGGGTGCCTGGGCCAA -g GAGAGCCGGGTCCCGGCGCCGA -g AGGAGCCGCGTGCCTGGCCCGA -g GTCAGCCTGCTGCCGGCCCCGA -g GTGAGCCTGGTGCCCGGCCCGA -a TCAATGACTCCAGATAC -a TGCGTTGATACCACTGCTT -a GTGTTTGAGCCATCAGAAGCA -a CTCTGCGTTGATACCACTG -a TTGGACAAGGCACCAGACTCAC -a TCGGTTCGGGGACCAGGTTAAC -a TTGGAGAGGGAAGTTGGCTCAC -a TTGGCAGTGGAACCCAGCTCTC -a TTGGTGATGGGACTCGACTCTC -a TTGGGAAYGGGACCAGGCTCAC -a TCGGGCCAGGGACACGGCTCAC -a TTGGAGAAGGCTCTAGGCTGAC -a TTGGCCCAGGCACCCGGCTGAC -a TCGGCGCCGGGACCCGGCTCTC -a TCGGGCCAGGCACGCGGCTCCT -a TCGGGGCCGGCAGCAGGCTGAC -a TCGGGCCGGGCACCAGGCTCAC  --match-read-wildcards -n 2 -O 10 --discard-untrimmed -o processed_du_SRR1033679.fastq adaptors_removed_SRR1033679.fastq
</t>
  </si>
  <si>
    <t>cutadapt -q 30 -m 10 --length-tag "length=" -o filtered_du_SRR1033679.fastq processed_du_SRR1033679.fastq</t>
  </si>
  <si>
    <t>Child C1</t>
  </si>
  <si>
    <t>Mother and child T cell receptor repertoires: deep profiling study</t>
  </si>
  <si>
    <t>SRX380291</t>
  </si>
  <si>
    <t>AAGCAGTGGTATCAACGCA, CAGTGGTATCAACGCAGAG</t>
  </si>
  <si>
    <t>CAAGCAGAAGACGGCATACGAGATACATCGGTGACTGGAGTTCAGACGTGTGCTCTTCCGATC</t>
  </si>
  <si>
    <t>SRR1033678</t>
  </si>
  <si>
    <t>cutadapt -g CAAGCAGAAGACGGCATACGAGATACATCGGTGACTGGAGTTCAGACGTGTGCTCTTCCGATC -a GATCGGAAGAGCACACGTCTGAACTCCAGTCACCGATGTATCTCGTATGCCGTCTTCTGCTTG -o adaptors_removed_SRR1033678.fastq SRR1033678.fastq</t>
  </si>
  <si>
    <t>cutadapt -g CAGTGGTATCAACGCAGAG -g AAGCAGTGGTATCAACGCA -g TGCTTCTGATGGCTCAAACAC -g GTATCTGGAGTCATTGA -g GTGAGTCTGGTGCCTTGTCCAA -g GTTAACCTGGTCCCCGAACCGA -g GTGAGCCAACTTCCCTCTCCAA -g GAGAGCTGGGTTCCACTGCCAA -g GAGAGTCGAGTCCCATCACCAA -g GTGAGCCTGGTCCCRTTCCCAA -g GTGAGCCGTGTCCCTGGCCCGA -g GTCAGCCTAGAGCCTTCTCCAA -g GTCAGCCGGGTGCCTGGGCCAA -g GAGAGCCGGGTCCCGGCGCCGA -g AGGAGCCGCGTGCCTGGCCCGA -g GTCAGCCTGCTGCCGGCCCCGA -g GTGAGCCTGGTGCCCGGCCCGA -a TCAATGACTCCAGATAC -a TGCGTTGATACCACTGCTT -a GTGTTTGAGCCATCAGAAGCA -a CTCTGCGTTGATACCACTG -a TTGGACAAGGCACCAGACTCAC -a TCGGTTCGGGGACCAGGTTAAC -a TTGGAGAGGGAAGTTGGCTCAC -a TTGGCAGTGGAACCCAGCTCTC -a TTGGTGATGGGACTCGACTCTC -a TTGGGAAYGGGACCAGGCTCAC -a TCGGGCCAGGGACACGGCTCAC -a TTGGAGAAGGCTCTAGGCTGAC -a TTGGCCCAGGCACCCGGCTGAC -a TCGGCGCCGGGACCCGGCTCTC -a TCGGGCCAGGCACGCGGCTCCT -a TCGGGGCCGGCAGCAGGCTGAC -a TCGGGCCGGGCACCAGGCTCAC  --match-read-wildcards -n 2 -O 10 --discard-untrimmed -o processed_du_SRR1033678.fastq adaptors_removed_SRR1033678.fastq</t>
  </si>
  <si>
    <t>cutadapt -q 30 -m 10 --length-tag "length=" -o filtered_du_SRR1033678.fastq processed_du_SRR1033678.fastq</t>
  </si>
  <si>
    <t>Child B2</t>
  </si>
  <si>
    <t>SRX380290</t>
  </si>
  <si>
    <t>SRR1033677</t>
  </si>
  <si>
    <t>cutadapt -g CAAGCAGAAGACGGCATACGAGATCGTGATGTGACTGGAGTTCAGACGTGTGCTCTTCCGATC -a GATCGGAAGAGCACACGTCTGAACTCCAGTCACATCACGATCTCGTATGCCGTCTTCTGCTTG -o adaptors_removed_SRR1033677.fastq SRR1033677.fastq</t>
  </si>
  <si>
    <t>cutadapt -g CAGTGGTATCAACGCAGAG -g AAGCAGTGGTATCAACGCA -g TGCTTCTGATGGCTCAAACAC -g GTATCTGGAGTCATTGA -g GTGAGTCTGGTGCCTTGTCCAA -g GTTAACCTGGTCCCCGAACCGA -g GTGAGCCAACTTCCCTCTCCAA -g GAGAGCTGGGTTCCACTGCCAA -g GAGAGTCGAGTCCCATCACCAA -g GTGAGCCTGGTCCCRTTCCCAA -g GTGAGCCGTGTCCCTGGCCCGA -g GTCAGCCTAGAGCCTTCTCCAA -g GTCAGCCGGGTGCCTGGGCCAA -g GAGAGCCGGGTCCCGGCGCCGA -g AGGAGCCGCGTGCCTGGCCCGA -g GTCAGCCTGCTGCCGGCCCCGA -g GTGAGCCTGGTGCCCGGCCCGA -a TCAATGACTCCAGATAC -a TGCGTTGATACCACTGCTT -a GTGTTTGAGCCATCAGAAGCA -a CTCTGCGTTGATACCACTG -a TTGGACAAGGCACCAGACTCAC -a TCGGTTCGGGGACCAGGTTAAC -a TTGGAGAGGGAAGTTGGCTCAC -a TTGGCAGTGGAACCCAGCTCTC -a TTGGTGATGGGACTCGACTCTC -a TTGGGAAYGGGACCAGGCTCAC -a TCGGGCCAGGGACACGGCTCAC -a TTGGAGAAGGCTCTAGGCTGAC -a TTGGCCCAGGCACCCGGCTGAC -a TCGGCGCCGGGACCCGGCTCTC -a TCGGGCCAGGCACGCGGCTCCT -a TCGGGGCCGGCAGCAGGCTGAC -a TCGGGCCGGGCACCAGGCTCAC  --match-read-wildcards -n 2 -O 10 --discard-untrimmed -o processed_du_SRR1033677.fastq adaptors_removed_SRR1033677.fastq</t>
  </si>
  <si>
    <t>cutadapt -q 30 -m 30 --length-tag "length=" -o filtered_du_SRR1033677.fastq processed_du_SRR1033677.fastq</t>
  </si>
  <si>
    <t>Child B1</t>
  </si>
  <si>
    <t>SRX380289</t>
  </si>
  <si>
    <t>SRR1033676</t>
  </si>
  <si>
    <t>cutadapt -g CAAGCAGAAGACGGCATACGAGATCGTGAT -a ATCACGATCTCGTATGCCGTCTTCTGCTTG -o adaptors_removed_SRR1033676.fastq SRR1033676.fastq</t>
  </si>
  <si>
    <t>cutadapt -g CAGTGGTATCAACGCAGAG -g AAGCAGTGGTATCAACGCA -g TGCTTCTGATGGCTCAAACAC -g GTATCTGGAGTCATTGA -g GTGAGTCTGGTGCCTTGTCCAA -g GTTAACCTGGTCCCCGAACCGA -g GTGAGCCAACTTCCCTCTCCAA -g GAGAGCTGGGTTCCACTGCCAA -g GAGAGTCGAGTCCCATCACCAA -g GTGAGCCTGGTCCCRTTCCCAA -g GTGAGCCGTGTCCCTGGCCCGA -g GTCAGCCTAGAGCCTTCTCCAA -g GTCAGCCGGGTGCCTGGGCCAA -g GAGAGCCGGGTCCCGGCGCCGA -g AGGAGCCGCGTGCCTGGCCCGA -g GTCAGCCTGCTGCCGGCCCCGA -g GTGAGCCTGGTGCCCGGCCCGA -a TCAATGACTCCAGATAC -a TGCGTTGATACCACTGCTT -a GTGTTTGAGCCATCAGAAGCA -a CTCTGCGTTGATACCACTG -a TTGGACAAGGCACCAGACTCAC -a TCGGTTCGGGGACCAGGTTAAC -a TTGGAGAGGGAAGTTGGCTCAC -a TTGGCAGTGGAACCCAGCTCTC -a TTGGTGATGGGACTCGACTCTC -a TTGGGAAYGGGACCAGGCTCAC -a TCGGGCCAGGGACACGGCTCAC -a TTGGAGAAGGCTCTAGGCTGAC -a TTGGCCCAGGCACCCGGCTGAC -a TCGGCGCCGGGACCCGGCTCTC -a TCGGGCCAGGCACGCGGCTCCT -a TCGGGGCCGGCAGCAGGCTGAC -a TCGGGCCGGGCACCAGGCTCAC  --match-read-wildcards -n 2 -O 10 --discard-untrimmed -o processed_du_SRR1033676.fastq adaptors_removed_SRR1033676.fastq</t>
  </si>
  <si>
    <t>cutadapt -q 30 -m 10 --length-tag "length=" -o filtered_du_SRR1033676.fastq processed_du_SRR1033676.fastq</t>
  </si>
  <si>
    <t>Child A2</t>
  </si>
  <si>
    <t>SRX380288</t>
  </si>
  <si>
    <t>SRR1033675</t>
  </si>
  <si>
    <t>cutadapt -g CAAGCAGAAGACGGCATACGAGATCGTGAT -a ATCACGATCTCGTATGCCGTCTTCTGCTTG -o adaptors_removed_SRR1033675.fastq SRR1033675.fastq</t>
  </si>
  <si>
    <t>cutadapt -g CAGTGGTATCAACGCAGAG -g AAGCAGTGGTATCAACGCA -g TGCTTCTGATGGCTCAAACAC -g GTATCTGGAGTCATTGA -g GTGAGTCTGGTGCCTTGTCCAA -g GTTAACCTGGTCCCCGAACCGA -g GTGAGCCAACTTCCCTCTCCAA -g GAGAGCTGGGTTCCACTGCCAA -g GAGAGTCGAGTCCCATCACCAA -g GTGAGCCTGGTCCCRTTCCCAA -g GTGAGCCGTGTCCCTGGCCCGA -g GTCAGCCTAGAGCCTTCTCCAA -g GTCAGCCGGGTGCCTGGGCCAA -g GAGAGCCGGGTCCCGGCGCCGA -g AGGAGCCGCGTGCCTGGCCCGA -g GTCAGCCTGCTGCCGGCCCCGA -g GTGAGCCTGGTGCCCGGCCCGA -a TCAATGACTCCAGATAC -a TGCGTTGATACCACTGCTT -a GTGTTTGAGCCATCAGAAGCA -a CTCTGCGTTGATACCACTG -a TTGGACAAGGCACCAGACTCAC -a TCGGTTCGGGGACCAGGTTAAC -a TTGGAGAGGGAAGTTGGCTCAC -a TTGGCAGTGGAACCCAGCTCTC -a TTGGTGATGGGACTCGACTCTC -a TTGGGAAYGGGACCAGGCTCAC -a TCGGGCCAGGGACACGGCTCAC -a TTGGAGAAGGCTCTAGGCTGAC -a TTGGCCCAGGCACCCGGCTGAC -a TCGGCGCCGGGACCCGGCTCTC -a TCGGGCCAGGCACGCGGCTCCT -a TCGGGGCCGGCAGCAGGCTGAC -a TCGGGCCGGGCACCAGGCTCAC  --match-read-wildcards -n 2 -O 10 --discard-untrimmed -o processed_du_SRR1033675.fastq adaptors_removed_SRR1033675.fastq</t>
  </si>
  <si>
    <t>cutadapt -q 30 -m 10 --length-tag "length=" -o filtered_du_SRR1033675.fastq processed_du_SRR1033675.fastq</t>
  </si>
  <si>
    <t>Child A1</t>
  </si>
  <si>
    <t>SRX380287</t>
  </si>
  <si>
    <t>SRR1033674</t>
  </si>
  <si>
    <t>cutadapt -g CAAGCAGAAGACGGCATACGAGATCGTGAT -a ATCACGATCTCGTATGCCGTCTTCTGCTTG -o adaptors_removed_SRR1033674.fastq SRR1033674.fastq</t>
  </si>
  <si>
    <t>cutadapt -g CAGTGGTATCAACGCAGAG -g AAGCAGTGGTATCAACGCA -g TGCTTCTGATGGCTCAAACAC -g GTATCTGGAGTCATTGA -g GTGAGTCTGGTGCCTTGTCCAA -g GTTAACCTGGTCCCCGAACCGA -g GTGAGCCAACTTCCCTCTCCAA -g GAGAGCTGGGTTCCACTGCCAA -g GAGAGTCGAGTCCCATCACCAA -g GTGAGCCTGGTCCCRTTCCCAA -g GTGAGCCGTGTCCCTGGCCCGA -g GTCAGCCTAGAGCCTTCTCCAA -g GTCAGCCGGGTGCCTGGGCCAA -g GAGAGCCGGGTCCCGGCGCCGA -g AGGAGCCGCGTGCCTGGCCCGA -g GTCAGCCTGCTGCCGGCCCCGA -g GTGAGCCTGGTGCCCGGCCCGA -a TCAATGACTCCAGATAC -a TGCGTTGATACCACTGCTT -a GTGTTTGAGCCATCAGAAGCA -a CTCTGCGTTGATACCACTG -a TTGGACAAGGCACCAGACTCAC -a TCGGTTCGGGGACCAGGTTAAC -a TTGGAGAGGGAAGTTGGCTCAC -a TTGGCAGTGGAACCCAGCTCTC -a TTGGTGATGGGACTCGACTCTC -a TTGGGAAYGGGACCAGGCTCAC -a TCGGGCCAGGGACACGGCTCAC -a TTGGAGAAGGCTCTAGGCTGAC -a TTGGCCCAGGCACCCGGCTGAC -a TCGGCGCCGGGACCCGGCTCTC -a TCGGGCCAGGCACGCGGCTCCT -a TCGGGGCCGGCAGCAGGCTGAC -a TCGGGCCGGGCACCAGGCTCAC  --match-read-wildcards -n 2 -O 10 --discard-untrimmed -o processed_du_SRR1033674.fastq adaptors_removed_SRR1033674.fastq</t>
  </si>
  <si>
    <t>cutadapt -q 30 -m 10 --length-tag "length=" -o filtered_du_SRR1033674.fastq processed_du_SRR1033674.fastq</t>
  </si>
  <si>
    <t>Mother C</t>
  </si>
  <si>
    <t>SRX380286</t>
  </si>
  <si>
    <t>SRR1033673</t>
  </si>
  <si>
    <t>cutadapt -g CAGTGGTATCAACGCAGAG -g AAGCAGTGGTATCAACGCA -g TGCTTCTGATGGCTCAAACAC -g GTATCTGGAGTCATTGA -g GTGAGTCTGGTGCCTTGTCCAA -g GTTAACCTGGTCCCCGAACCGA -g GTGAGCCAACTTCCCTCTCCAA -g GAGAGCTGGGTTCCACTGCCAA -g GAGAGTCGAGTCCCATCACCAA -g GTGAGCCTGGTCCCRTTCCCAA -g GTGAGCCGTGTCCCTGGCCCGA -g GTCAGCCTAGAGCCTTCTCCAA -g GTCAGCCGGGTGCCTGGGCCAA -g GAGAGCCGGGTCCCGGCGCCGA -g AGGAGCCGCGTGCCTGGCCCGA -g GTCAGCCTGCTGCCGGCCCCGA -g GTGAGCCTGGTGCCCGGCCCGA -a TCAATGACTCCAGATAC -a TGCGTTGATACCACTGCTT -a GTGTTTGAGCCATCAGAAGCA -a CTCTGCGTTGATACCACTG -a TTGGACAAGGCACCAGACTCAC -a TCGGTTCGGGGACCAGGTTAAC -a TTGGAGAGGGAAGTTGGCTCAC -a TTGGCAGTGGAACCCAGCTCTC -a TTGGTGATGGGACTCGACTCTC -a TTGGGAAYGGGACCAGGCTCAC -a TCGGGCCAGGGACACGGCTCAC -a TTGGAGAAGGCTCTAGGCTGAC -a TTGGCCCAGGCACCCGGCTGAC -a TCGGCGCCGGGACCCGGCTCTC -a TCGGGCCAGGCACGCGGCTCCT -a TCGGGGCCGGCAGCAGGCTGAC -a TCGGGCCGGGCACCAGGCTCAC  --match-read-wildcards -n 2 -O 10 -o processed_SRR1033673.fastq SRR1033673.fastq</t>
  </si>
  <si>
    <t>cutadapt -q 30 -m 50 --length-tag "length=" -o filtered_SRR1033673.fastq processed_SRR1033673.fastq</t>
  </si>
  <si>
    <t>Mother B</t>
  </si>
  <si>
    <t>SRX380285</t>
  </si>
  <si>
    <t>SRR1033672</t>
  </si>
  <si>
    <t>cutadapt -g CAGTGGTATCAACGCAGAG -g AAGCAGTGGTATCAACGCA -g TGCTTCTGATGGCTCAAACAC -g GTATCTGGAGTCATTGA -g GTGAGTCTGGTGCCTTGTCCAA -g GTTAACCTGGTCCCCGAACCGA -g GTGAGCCAACTTCCCTCTCCAA -g GAGAGCTGGGTTCCACTGCCAA -g GAGAGTCGAGTCCCATCACCAA -g GTGAGCCTGGTCCCRTTCCCAA -g GTGAGCCGTGTCCCTGGCCCGA -g GTCAGCCTAGAGCCTTCTCCAA -g GTCAGCCGGGTGCCTGGGCCAA -g GAGAGCCGGGTCCCGGCGCCGA -g AGGAGCCGCGTGCCTGGCCCGA -g GTCAGCCTGCTGCCGGCCCCGA -g GTGAGCCTGGTGCCCGGCCCGA -a TCAATGACTCCAGATAC -a TGCGTTGATACCACTGCTT -a GTGTTTGAGCCATCAGAAGCA -a CTCTGCGTTGATACCACTG -a TTGGACAAGGCACCAGACTCAC -a TCGGTTCGGGGACCAGGTTAAC -a TTGGAGAGGGAAGTTGGCTCAC -a TTGGCAGTGGAACCCAGCTCTC -a TTGGTGATGGGACTCGACTCTC -a TTGGGAAYGGGACCAGGCTCAC -a TCGGGCCAGGGACACGGCTCAC -a TTGGAGAAGGCTCTAGGCTGAC -a TTGGCCCAGGCACCCGGCTGAC -a TCGGCGCCGGGACCCGGCTCTC -a TCGGGCCAGGCACGCGGCTCCT -a TCGGGGCCGGCAGCAGGCTGAC -a TCGGGCCGGGCACCAGGCTCAC  --match-read-wildcards -n 2 -O 10 -o processed_SRR1033672.fastq SRR1033672.fastq</t>
  </si>
  <si>
    <t>cutadapt -q 30 -m 10 --length-tag "length=" -o filtered_SRR1033672.fastq processed_SRR1033672.fastq</t>
  </si>
  <si>
    <t>Mother A</t>
  </si>
  <si>
    <t>SRX380267</t>
  </si>
  <si>
    <t>SRR1033671</t>
  </si>
  <si>
    <t>cutadapt -g CAGTGGTATCAACGCAGAG -g AAGCAGTGGTATCAACGCA -g TGCTTCTGATGGCTCAAACAC -g GTATCTGGAGTCATTGA -g GTGAGTCTGGTGCCTTGTCCAA -g GTTAACCTGGTCCCCGAACCGA -g GTGAGCCAACTTCCCTCTCCAA -g GAGAGCTGGGTTCCACTGCCAA -g GAGAGTCGAGTCCCATCACCAA -g GTGAGCCTGGTCCCRTTCCCAA -g GTGAGCCGTGTCCCTGGCCCGA -g GTCAGCCTAGAGCCTTCTCCAA -g GTCAGCCGGGTGCCTGGGCCAA -g GAGAGCCGGGTCCCGGCGCCGA -g AGGAGCCGCGTGCCTGGCCCGA -g GTCAGCCTGCTGCCGGCCCCGA -g GTGAGCCTGGTGCCCGGCCCGA -a TCAATGACTCCAGATAC -a TGCGTTGATACCACTGCTT -a GTGTTTGAGCCATCAGAAGCA -a CTCTGCGTTGATACCACTG -a TTGGACAAGGCACCAGACTCAC -a TCGGTTCGGGGACCAGGTTAAC -a TTGGAGAGGGAAGTTGGCTCAC -a TTGGCAGTGGAACCCAGCTCTC -a TTGGTGATGGGACTCGACTCTC -a TTGGGAAYGGGACCAGGCTCAC -a TCGGGCCAGGGACACGGCTCAC -a TTGGAGAAGGCTCTAGGCTGAC -a TTGGCCCAGGCACCCGGCTGAC -a TCGGCGCCGGGACCCGGCTCTC -a TCGGGCCAGGCACGCGGCTCCT -a TCGGGGCCGGCAGCAGGCTGAC -a TCGGGCCGGGCACCAGGCTCAC  --match-read-wildcards -n 2 -O 10 -o processed_SRR1033671.fastq SRR1033671.fastq</t>
  </si>
  <si>
    <t>cutadapt -q 30 -m 10 --length-tag "length=" -o filtered_SRR1033671.fastq processed_SRR1033671.fastq</t>
  </si>
  <si>
    <t>DNA type</t>
  </si>
  <si>
    <t xml:space="preserve">Shemyakin-Ovchinnikov institute of Bioorganic Chemistry </t>
  </si>
  <si>
    <t>SAMN02404719 </t>
  </si>
  <si>
    <t>chc2</t>
  </si>
  <si>
    <t xml:space="preserve">M1S: CAGTGGTATCAACGCAGAG, M1SS: AAGCAGTGGTATCAACGCA </t>
  </si>
  <si>
    <t>TCR</t>
  </si>
  <si>
    <t>Illumina Hiseq 2000</t>
  </si>
  <si>
    <t xml:space="preserve">SRR1033679 </t>
  </si>
  <si>
    <t>primer, forward</t>
  </si>
  <si>
    <t>Russian Academy of Sciences</t>
  </si>
  <si>
    <t>SAMN02404718</t>
  </si>
  <si>
    <t>chc1</t>
  </si>
  <si>
    <t>SAMN02404717</t>
  </si>
  <si>
    <t>chb2</t>
  </si>
  <si>
    <t>SAMN02404716</t>
  </si>
  <si>
    <t>chb1</t>
  </si>
  <si>
    <t>SAMN02404715</t>
  </si>
  <si>
    <t>cha2</t>
  </si>
  <si>
    <t>SAMN02404714</t>
  </si>
  <si>
    <t>cha1</t>
  </si>
  <si>
    <t>SAMN02404713</t>
  </si>
  <si>
    <t>mc</t>
  </si>
  <si>
    <t>SAMN02404712</t>
  </si>
  <si>
    <t>mb</t>
  </si>
  <si>
    <t>SAMN02404711</t>
  </si>
  <si>
    <t>ma</t>
  </si>
  <si>
    <t>Author (2), year</t>
  </si>
  <si>
    <t>DNA</t>
  </si>
  <si>
    <t>Department of Pathology, Stanford University</t>
  </si>
  <si>
    <t>14 months</t>
  </si>
  <si>
    <t>451a=^TCAGTGTCCAATAA</t>
  </si>
  <si>
    <t>451b=^TCAGCGGCCAATAA</t>
  </si>
  <si>
    <t>CD19+, IgM-, IgD-, IgA-</t>
  </si>
  <si>
    <t>SAMN01908533</t>
  </si>
  <si>
    <t>IAVI 84-Heavy Chain</t>
  </si>
  <si>
    <t>IAVI 84-Light Chain</t>
  </si>
  <si>
    <t>N152-Heavy Chain1</t>
  </si>
  <si>
    <t>N152-Heavy Chain2</t>
  </si>
  <si>
    <t>N152-Light Chain</t>
  </si>
  <si>
    <t>MALT-L 2-1</t>
  </si>
  <si>
    <t>MALT-L 3-1</t>
  </si>
  <si>
    <t>MALT-L 3-2</t>
  </si>
  <si>
    <t>Gastritis (+) H.pylori 3-1</t>
  </si>
  <si>
    <t>Gastritis (+) H.pylori 3-2</t>
  </si>
  <si>
    <t>Gastritis (+) H.pylori 3-3</t>
  </si>
  <si>
    <t>Gastritis (-) H.pylori Subject 1</t>
  </si>
  <si>
    <t>Gastritis (-) H.pylori Subject 2</t>
  </si>
  <si>
    <t>Gastritis (-) H.pylori Subject 2-1</t>
  </si>
  <si>
    <t>Gastritis (-) H.pylori Subject 2-2</t>
  </si>
  <si>
    <t>DLBCL 4-1</t>
  </si>
  <si>
    <t>DLBCL 4-2</t>
  </si>
  <si>
    <t>DLBCL 4-3</t>
  </si>
  <si>
    <t>DLBCL 4-4</t>
  </si>
  <si>
    <t>SRR873441</t>
  </si>
  <si>
    <t>SRR873440</t>
  </si>
  <si>
    <t>SRR873442</t>
  </si>
  <si>
    <t>SRR030809</t>
  </si>
  <si>
    <t>SRR030807</t>
  </si>
  <si>
    <t>Healthy donor 1</t>
  </si>
  <si>
    <t>Patient 1 CLL/SLL</t>
  </si>
  <si>
    <t>SRR030813</t>
  </si>
  <si>
    <t>SRR030815</t>
  </si>
  <si>
    <t xml:space="preserve">Patient 1 CLL/SLL </t>
  </si>
  <si>
    <t>Patient 1 CLL/SLL time</t>
  </si>
  <si>
    <t>SRR030816</t>
  </si>
  <si>
    <t>SRR030817</t>
  </si>
  <si>
    <t>CLL A</t>
  </si>
  <si>
    <t xml:space="preserve">CLL B </t>
  </si>
  <si>
    <t>Healthy donor 1-1a1</t>
  </si>
  <si>
    <t>Healthy donor 1-1b1</t>
  </si>
  <si>
    <t>Patient 1 CLL/SLL-1a1</t>
  </si>
  <si>
    <t>Patient 1 CLL/SLL-1b1</t>
  </si>
  <si>
    <t>Patient 1 CLL/SLL-2a1</t>
  </si>
  <si>
    <t>Patient 1 CLL/SLL-2-b1</t>
  </si>
  <si>
    <t>Patient 2 FL-a1</t>
  </si>
  <si>
    <t>Patient 2 FL-b1</t>
  </si>
  <si>
    <t>Patient 3 FL and SLL-a1</t>
  </si>
  <si>
    <t>Patient 3 FL and SLL-b1</t>
  </si>
  <si>
    <t>Patient 4 CLL/SLL-a1</t>
  </si>
  <si>
    <t>Patient 4 CLL/SLL-b1</t>
  </si>
  <si>
    <t>Patient 5 PTLD marrow infiltrate-a1</t>
  </si>
  <si>
    <t>Patient 5 PTLD marrow infiltrate-b1</t>
  </si>
  <si>
    <t>Patient 5 PTLD liver DLBCL-a1</t>
  </si>
  <si>
    <t>Patient 5 PTLD liver DLBCL-b1</t>
  </si>
  <si>
    <t>healthy donor 2-a1</t>
  </si>
  <si>
    <t>healthy donor 2-b1</t>
  </si>
  <si>
    <t>Patient 6 CLL-a1</t>
  </si>
  <si>
    <t>Patient 6 CLL-b1</t>
  </si>
  <si>
    <t>Healthy donor 3-a1</t>
  </si>
  <si>
    <t>Healthy donor 3-b1</t>
  </si>
  <si>
    <t>Patient 6 CLL diluted 1:10-a1</t>
  </si>
  <si>
    <t>Patient 6 CLL diluted 1:10-b1</t>
  </si>
  <si>
    <t>Patient 6 CLL diluted 1:100-a1</t>
  </si>
  <si>
    <t>Patient 6 CLL diluted 1:100-b1</t>
  </si>
  <si>
    <t>Patient 6 CLL diluted 1:1000-a1</t>
  </si>
  <si>
    <t>Patient 6 CLL diluted 1:1000-b1</t>
  </si>
  <si>
    <t>Patient 6 CLL diluted 1:10000-a1</t>
  </si>
  <si>
    <t>Patient 6 CLL diluted 1:10000-b1</t>
  </si>
  <si>
    <t>Patient 6 CLL diluted 1:100000-a1</t>
  </si>
  <si>
    <t>Patient 6 CLL diluted 1:100000-b1</t>
  </si>
  <si>
    <t>Healthy donor 1-1a2</t>
  </si>
  <si>
    <t>Healthy donor 1-1b2</t>
  </si>
  <si>
    <t>Patient 1 CLL/SLL-1a2</t>
  </si>
  <si>
    <t>Patient 1 CLL/SLL-1b2</t>
  </si>
  <si>
    <t>Patient 1 CLL/SLL-2a2</t>
  </si>
  <si>
    <t>Patient 1 CLL/SLL-2-b2</t>
  </si>
  <si>
    <t>Patient 2 FL-a2</t>
  </si>
  <si>
    <t>Patient 2 FL-b2</t>
  </si>
  <si>
    <t>Patient 3 FL and SLL-a2</t>
  </si>
  <si>
    <t>Patient 3 FL and SLL-b2</t>
  </si>
  <si>
    <t>Patient 4 CLL/SLL-a2</t>
  </si>
  <si>
    <t>Patient 4 CLL/SLL-b2</t>
  </si>
  <si>
    <t>Patient 5 PTLD marrow infiltrate-a2</t>
  </si>
  <si>
    <t>Patient 5 PTLD marrow infiltrate-b2</t>
  </si>
  <si>
    <t>Patient 5 PTLD liver DLBCL-a2</t>
  </si>
  <si>
    <t>Patient 5 PTLD liver DLBCL-b2</t>
  </si>
  <si>
    <t>healthy donor 2-a2</t>
  </si>
  <si>
    <t>healthy donor 2-b2</t>
  </si>
  <si>
    <t>Patient 6 CLL-a2</t>
  </si>
  <si>
    <t>Patient 6 CLL-b2</t>
  </si>
  <si>
    <t>Healthy donor 3-a2</t>
  </si>
  <si>
    <t>Healthy donor 3-b2</t>
  </si>
  <si>
    <t>Patient 6 CLL diluted 1:10-a2</t>
  </si>
  <si>
    <t>Patient 6 CLL diluted 1:10-b2</t>
  </si>
  <si>
    <t>Patient 6 CLL diluted 1:100-a2</t>
  </si>
  <si>
    <t>Patient 6 CLL diluted 1:100-b2</t>
  </si>
  <si>
    <t>Patient 6 CLL diluted 1:1000-a2</t>
  </si>
  <si>
    <t>Patient 6 CLL diluted 1:1000-b2</t>
  </si>
  <si>
    <t>Patient 6 CLL diluted 1:10000-a2</t>
  </si>
  <si>
    <t>Patient 6 CLL diluted 1:10000-b2</t>
  </si>
  <si>
    <t>Patient 6 CLL diluted 1:100000-a2</t>
  </si>
  <si>
    <t>Patient 6 CLL diluted 1:100000-b2</t>
  </si>
  <si>
    <t>E.V. Putinseva, O.V. Britanova, D.M. Chudakov,2014</t>
  </si>
  <si>
    <r>
      <t>GATCGGAAGAGCACACGTCTGAACTCCAGTCAC</t>
    </r>
    <r>
      <rPr>
        <b/>
        <sz val="12"/>
        <color rgb="FF000000"/>
        <rFont val="Calibri"/>
        <family val="2"/>
        <scheme val="minor"/>
      </rPr>
      <t>CGATGT</t>
    </r>
    <r>
      <rPr>
        <sz val="12"/>
        <color rgb="FF000000"/>
        <rFont val="Calibri"/>
        <family val="2"/>
        <scheme val="minor"/>
      </rPr>
      <t>ATCTCGTATGCCGTCTTCTGCTTG</t>
    </r>
  </si>
  <si>
    <t>filtered_du_SRR1033674.fasta</t>
  </si>
  <si>
    <t>filtered_du_SRR1033675.fasta</t>
  </si>
  <si>
    <t>filtered_du_SRR1033679.fasta</t>
  </si>
  <si>
    <t>filtered_du_SRR1033678.fasta</t>
  </si>
  <si>
    <t>filtered_du_SRR1033677.fasta</t>
  </si>
  <si>
    <t>filtered_du_SRR1033676.fasta</t>
  </si>
  <si>
    <t>sampled 7/14/2006</t>
  </si>
  <si>
    <t>sampled 4/23/2008</t>
  </si>
  <si>
    <t>sampled 9/4/2009</t>
  </si>
  <si>
    <t>sampled 2/5/2008</t>
  </si>
  <si>
    <t>mixcr parameters</t>
  </si>
  <si>
    <t>mixcr-2.1.2/mixcr align --library imgt -s hsa -c TRB --save-description filtered_SRR1033671.fasta SRR1033671_mixcr.vdjca||mixcr-2.1.2/mixcr exportAlignments -vHit -dHit -jHit -vGene -dGene -jGene -vFamily -dFamily -jFamily -vHitScore -dHitScore -jHitScore -nFeature CDR3 -aaFeature CDR3 -lengthOf CDR3 -readId -sequence -descrR1 SRR1033671_mixcr.vdjca SRR1033671_mixcr_annotaion.txt &amp; || mixcr-2.1.2/mixcr assemble SRR1033671_mixcr.vdjca SRR1033671_mixcr.clns</t>
  </si>
  <si>
    <t>Experiment ID</t>
  </si>
  <si>
    <t>Run ID</t>
  </si>
  <si>
    <t>Spot Descriptor</t>
  </si>
  <si>
    <t xml:space="preserve">cutadapt -g 1=^ACGAGTGCGT -g 2=^ACGCTCGACA -g 3=^AGACGCACTC -g 4=^AGCACTGTAG -g 5=^ATCAGACACG -g 6=^ATATCGCGAG -g 8=^CTCGCGTGTC -g 9=^TAGTATCAGC --discard-untrimmed --info-file SRR873440_5prime.txt -o SRR873440_barcode{name}.fastq /data/curator_data/cancer_data_and_papers/new_michaeli_tabibian_2014/SRA_files/SRR873440.fastq </t>
  </si>
  <si>
    <t>cutadapt -a 1=ACGCACTCGT -a 2=TGTCGAGCGT -a 3=GAGTGCGTCT -a 4=CTACAGTGCT -a 5=CGTGTCTGAT -a 6=CTCGCGATAT -a 8=GACACGCGAG -a 9=GCTGATACTA --overlap 6 -e 0.05 --discard-untrimmed --info-file 5_matches.txt -o SRR873440_barcode5_{name}.fastq SRR873440_barcode5.fastq</t>
  </si>
  <si>
    <t>cutadapt -q 25 -m 150 --length-tag "length=" -o SRR873440_filtered_5_6.fastq SRR873440_barcode5_6.fastq</t>
  </si>
  <si>
    <t xml:space="preserve">cutadapt -g 1=^ACGAGTGCGT -g 2=^ACGCTCGACA -g 3=^AGACGCACTC -g 4=^AGCACTGTAG -g 5=^ATCAGACACG -g 6=^ATATCGCGAG -g 8=^CTCGCGTGTC -g 9=^TAGTATCAGC --discard-untrimmed --info-file SRR873441_5prime.txt -o SRR873441_barcode{name}.fastq /data/curator_data/cancer_data_and_papers/new_michaeli_tabibian_2014/SRA_files/SRR873441.fastq </t>
  </si>
  <si>
    <t>cutadapt -a 1=ACGCACTCGT -a 2=TGTCGAGCGT -a 3=GAGTGCGTCT -a 4=CTACAGTGCT -a 5=CGTGTCTGAT -a 6=CTCGCGATAT -a 8=GACACGCGAG -a 9=GCTGATACTA --overlap 6 -e 0.05 --discard-untrimmed --info-file 5_matches.txt -o SRR873441_barcode5_{name}.fastq SRR873441_barcode5.fastq</t>
  </si>
  <si>
    <t>cutadapt -q 25 -m 200 --length-tag "length=" -o SRR873441_filtered_5_6.fastq SRR873441_barcode5_6.fastq</t>
  </si>
  <si>
    <t xml:space="preserve">cutadapt -g 1=^ACGAGTGCGT -g 2=^ACGCTCGACA -g 3=^AGACGCACTC -g 4=^AGCACTGTAG -g 5=^ATCAGACACG -g 6=^ATATCGCGAG -g 8=^CTCGCGTGTC -g 9=^TAGTATCAGC --discard-untrimmed --info-file SRR873442_5prime.txt -o SRR873442_barcode{name}.fastq /data/curator_data/cancer_data_and_papers/new_michaeli_tabibian_2014/SRA_files/SRR873442.fastq </t>
  </si>
  <si>
    <t>cutadapt -a 1=ACGCACTCGT -a 2=TGTCGAGCGT -a 3=GAGTGCGTCT -a 4=CTACAGTGCT -a 5=CGTGTCTGAT -a 6=CTCGCGATAT -a 8=GACACGCGAG -a 9=GCTGATACTA --overlap 6 -e 0.05 --discard-untrimmed --info-file 5_matches.txt -o SRR873442_barcode5_{name}.fastq SRR873442_barcode5.fastq</t>
  </si>
  <si>
    <t>cutadapt -q 25 -m 1500 --length-tag "length=" -o SRR873442_filtered_5_6.fastq SRR873442_barcode5_6.fastq</t>
  </si>
  <si>
    <t>cutadapt -a 1=ACGCACTCGT -a 3=GAGTGCGTCT -a 6=CTCGCGATAT --overlap 6 -e 0.05 --discard-untrimmed --info-file 1_matches.txt -o SRR873440_barcode1_{name}.fastq SRR873440_barcode1.fastq</t>
  </si>
  <si>
    <t>cutadapt -q 25 -m 200 --length-tag "length=" -o SRR873440_filtered_1_6.fastq SRR873440_barcode1_6.fastq</t>
  </si>
  <si>
    <t>cutadapt -a 1=ACGCACTCGT -a 3=GAGTGCGTCT -a 6=CTCGCGATAT --overlap 6 -e 0.05 --discard-untrimmed --info-file 1_matches.txt -o SRR873441_barcode1_{name}.fastq SRR873441_barcode1.fastq</t>
  </si>
  <si>
    <t>cutadapt -q 25 -m 100 --length-tag "length=" -o SRR873441_filtered_1_6.fastq SRR873441_barcode1_6.fastq</t>
  </si>
  <si>
    <t>cutadapt -a 1=ACGCACTCGT -a 3=GAGTGCGTCT -a 6=CTCGCGATAT --overlap 6 -e 0.05 --discard-untrimmed --info-file 1_matches.txt -o SRR873442_barcode1_{name}.fastq SRR873442_barcode1.fastq</t>
  </si>
  <si>
    <t>cutadapt -q 25 -m 150 --length-tag "length=" -o SRR873442_filtered_1_6.fastq SRR873442_barcode1_6.fastq</t>
  </si>
  <si>
    <t>cutadapt -q 25 -m 200 --length-tag "length=" -o SRR873440_filtered_5_4.fastq SRR873440_barcode5_4.fastq</t>
  </si>
  <si>
    <t>cutadapt -q 25 -m 100 --length-tag "length=" -o SRR873441_filtered_5_4.fastq SRR873441_barcode5_4.fastq</t>
  </si>
  <si>
    <t>cutadapt -q 25 -m 150 --length-tag "length=" -o SRR873442_filtered_5_4.fastq SRR873442_barcode5_4.fastq</t>
  </si>
  <si>
    <t>cutadapt -a 3=GAGTGCGTCT -a 4=CTACAGTGCT -a 5=CGTGTCTGAT -a 6=CTCGCGATAT --overlap 6 -e 0.05 --discard-untrimmed --info-file 6_matches.txt -o SRR873440_barcode6_{name}.fastq SRR873440_barcode6.fastq</t>
  </si>
  <si>
    <t>cutadapt -q 25 -m 150 --length-tag "length=" -o SRR873440_filtered_1_6.fastq SRR873440_barcode1_6.fastq</t>
  </si>
  <si>
    <t>cutadapt -a 3=GAGTGCGTCT -a 4=CTACAGTGCT -a 5=CGTGTCTGAT -a 6=CTCGCGATAT --overlap 6 -e 0.05 --discard-untrimmed --info-file 6_matches.txt -o SRR873441_barcode6_{name}.fastq SRR873441_barcode6.fastq</t>
  </si>
  <si>
    <t>cutadapt -a 3=GAGTGCGTCT -a 4=CTACAGTGCT -a 5=CGTGTCTGAT -a 6=CTCGCGATAT --overlap 6 -e 0.05 --discard-untrimmed --info-file 6_matches.txt -o SRR873442_barcode6_{name}.fastq SRR873442_barcode6.fastq</t>
  </si>
  <si>
    <t>cutadapt -a 1=ACGCACTCGT -a 3=GAGTGCGTCT -a 4=CTACAGTGCT -a 9=GCTGATACTA --overlap 6 -e 0.05 --discard-untrimmed --info-file 4_matches.txt -o SRR873440_barcode4_{name}.fastq SRR873440_barcode4.fastq</t>
  </si>
  <si>
    <t>cutadapt -q 25 -m 100 --length-tag "length=" -o SRR873440_filtered_4_9.fastq SRR873440_barcode4_9.fastq</t>
  </si>
  <si>
    <t>cutadapt -a 1=ACGCACTCGT -a 3=GAGTGCGTCT -a 4=CTACAGTGCT -a 9=GCTGATACTA --overlap 6 -e 0.05 --discard-untrimmed --info-file 4_matches.txt -o SRR873441_barcode4_{name}.fastq SRR873441_barcode4.fastq</t>
  </si>
  <si>
    <t>no 4,9 found</t>
  </si>
  <si>
    <t>cutadapt -a 1=ACGCACTCGT -a 3=GAGTGCGTCT -a 4=CTACAGTGCT -a 9=GCTGATACTA --overlap 6 -e 0.05 --discard-untrimmed --info-file 4_matches.txt -o SRR873442_barcode4_{name}.fastq SRR873442_barcode4.fastq</t>
  </si>
  <si>
    <t>cutadapt -q 25 -m 100 --length-tag "length=" -o SRR873442_filtered_4_9.fastq SRR873442_barcode4_9.fastq</t>
  </si>
  <si>
    <t>cutadapt -a 9=GCTGATACTA --overlap 6 -e 0.05 --discard-untrimmed --info-file 8_matches.txt -o SRR873440_barcode8_{name}.fastq SRR873440_barcode8.fastq</t>
  </si>
  <si>
    <t>no 8,9 Midtags found</t>
  </si>
  <si>
    <t>cutadapt -a 9=GCTGATACTA --overlap 6 -e 0.05 --discard-untrimmed --info-file 8_matches.txt -o SRR873441_barcode8_{name}.fastq SRR873441_barcode8.fastq</t>
  </si>
  <si>
    <t>cutadapt -a 9=GCTGATACTA --overlap 6 -e 0.05 --discard-untrimmed --info-file 8_matches.txt -o SRR873442_barcode8_{name}.fastq SRR873442_barcode8.fastq</t>
  </si>
  <si>
    <t>cutadapt -a 2=TGTCGAGCGT -a 5=CGTGTCTGAT -a 6=CTCGCGATAT -a 8=GACACGCGAG --overlap 6 -e 0.05 --discard-untrimmed --info-file 2_matches.txt -o SRR873440_barcode2_{name}.fastq SRR873440_barcode2.fastq</t>
  </si>
  <si>
    <t>cutadapt -q 25 -m 200 --length-tag "length=" -o SRR873440_filtered_2_8.fastq SRR873440_barcode2_8.fastq</t>
  </si>
  <si>
    <t>cutadapt -a 2=TGTCGAGCGT -a 5=CGTGTCTGAT -a 6=CTCGCGATAT -a 8=GACACGCGAG --overlap 6 -e 0.05 --discard-untrimmed --info-file 2_matches.txt -o SRR873441_barcode2_{name}.fastq SRR873441_barcode2.fastq</t>
  </si>
  <si>
    <t>no 2,8 found</t>
  </si>
  <si>
    <t>cutadapt -a 2=TGTCGAGCGT -a 5=CGTGTCTGAT -a 6=CTCGCGATAT -a 8=GACACGCGAG --overlap 6 -e 0.05 --discard-untrimmed --info-file 2_matches.txt -o SRR873442_barcode2_{name}.fastq SRR873442_barcode2.fastq</t>
  </si>
  <si>
    <t>cutadapt -q 25 -m 150 --length-tag "length=" -o SRR873442_filtered_2_8.fastq SRR873442_barcode2_8.fastq</t>
  </si>
  <si>
    <t>cutadapt -q 25 -m 200 --length-tag "length=" -o SRR873440_filtered_5_8.fastq SRR873440_barcode5_8.fastq</t>
  </si>
  <si>
    <t>no 5,8 found</t>
  </si>
  <si>
    <t>cutadapt -q 25 -m 150 --length-tag "length=" -o SRR873442_filtered_5_8.fastq SRR873442_barcode5_8.fastq</t>
  </si>
  <si>
    <t>cutadapt -q 25 -m 200 --length-tag "length=" -o SRR873440_filtered_2_6.fastq SRR873440_barcode2_6.fastq</t>
  </si>
  <si>
    <t>cutadapt -q 25 -m 100 --length-tag "length=" -o SRR8734401_filtered_2_6.fastq SRR873441_barcode2_6.fastq</t>
  </si>
  <si>
    <t>cutadapt -q 25 -m 150 --length-tag "length=" -o SRR873442_filtered_2_6.fastq SRR873442_barcode2_6.fastq</t>
  </si>
  <si>
    <t>cutadapt -q 25 -m 200 --length-tag "length=" -o SRR873440_filtered_5_3.fastq SRR873440_barcode5_3.fastq</t>
  </si>
  <si>
    <t>cutadapt -q 25 -m 200 --length-tag "length=" -o SRR873441_filtered_5_3.fastq SRR873441_barcode5_3.fastq</t>
  </si>
  <si>
    <t>cutadapt -q 25 -m 200 --length-tag "length=" -o SRR873442_filtered_5_3.fastq SRR873442_barcode5_3.fastq</t>
  </si>
  <si>
    <t>cutadapt -a 2=TGTCGAGCGT -a 3=GAGTGCGTCT -a 5=CGTGTCTGAT --overlap 6 -e 0.05 --discard-untrimmed --info-file 3_matches.txt -o SRR873440_barcode3_{name}.fastq SRR873440_barcode3.fastq</t>
  </si>
  <si>
    <t>cutadapt -q 25 -m 200 --length-tag "length=" -o SRR873440_filtered_3_5.fastq SRR873440_barcode3_5.fastq</t>
  </si>
  <si>
    <t>cutadapt -a 2=TGTCGAGCGT -a 3=GAGTGCGTCT -a 5=CGTGTCTGAT --overlap 6 -e 0.05 --discard-untrimmed --info-file 3_matches.txt -o SRR873441_barcode3_{name}.fastq SRR873441_barcode3.fastq</t>
  </si>
  <si>
    <t>cutadapt -q 25 -m 200 --length-tag "length=" -o SRR873441_filtered_3_5.fastq SRR873441_barcode3_5.fastq</t>
  </si>
  <si>
    <t>cutadapt -a 2=TGTCGAGCGT -a 3=GAGTGCGTCT -a 5=CGTGTCTGAT --overlap 6 -e 0.05 --discard-untrimmed --info-file 3_matches.txt -o SRR873442_barcode3_{name}.fastq SRR873442_barcode3.fastq</t>
  </si>
  <si>
    <t>cutadapt -q 25 -m 200 --length-tag "length=" -o SRR873442_filtered_3_5.fastq SRR873442_barcode3_5.fastq</t>
  </si>
  <si>
    <t>cutadapt -q 25 -m 200 --length-tag "length=" -o SRR873440_filtered_6_6.fastq SRR873440_barcode6_6.fastq</t>
  </si>
  <si>
    <t>cutadapt -q 25 -m 200 --length-tag "length=" -o SRR873441_filtered_6_6.fastq SRR873441_barcode6_6.fastq</t>
  </si>
  <si>
    <t>cutadapt -q 25 -m 200 --length-tag "length=" -o SRR873442_filtered_6_6.fastq SRR873442_barcode6_6.fastq</t>
  </si>
  <si>
    <t>cutadapt -q 25 -m 200 --length-tag "length=" -o SRR873440_filtered_2_2.fastq SRR873440_barcode2_2.fastq</t>
  </si>
  <si>
    <t>cutadapt -q 25 -m 200 --length-tag "length=" -o SRR873441_filtered_2_2.fastq SRR873441_barcode2_2.fastq</t>
  </si>
  <si>
    <t>cutadapt -q 25 -m 200 --length-tag "length=" -o SRR873442_filtered_2_2.fastq SRR873442_barcode2_2.fastq</t>
  </si>
  <si>
    <t>cutadapt -q 25 -m 200 --length-tag "length=" -o SRR873440_filtered_1_3.fastq SRR873440_barcode1_3.fastq</t>
  </si>
  <si>
    <t>no 1,3 found</t>
  </si>
  <si>
    <t>cutadapt -q 25 -m 200 --length-tag "length=" -o SRR873440_filtered_4_1.fastq SRR873440_barcode4_1.fastq</t>
  </si>
  <si>
    <t>cutadapt -q 25 -m 100 --length-tag "length=" -o SRR873441_filtered_4_1.fastq SRR873441_barcode4_1.fastq</t>
  </si>
  <si>
    <t>cutadapt -q 25 -m 200 --length-tag "length=" -o SRR873442_filtered_4_1.fastq SRR873442_barcode4_1.fastq</t>
  </si>
  <si>
    <t>cutadapt -q 25 -m 200 --length-tag "length=" -o SRR873440_filtered_4_3.fastq SRR873440_barcode4_3.fastq</t>
  </si>
  <si>
    <t>cutadapt -q 25 -m 100 --length-tag "length=" -o SRR873441_filtered_4_3.fastq SRR873441_barcode4_3.fastq</t>
  </si>
  <si>
    <t>cutadapt -q 25 -m 200 --length-tag "length=" -o SRR873442_filtered_4_3.fastq SRR873442_barcode4_3.fastq</t>
  </si>
  <si>
    <t>cutadapt -q 25 -m 200 --length-tag "length=" -o SRR873440_filtered_3_3.fastq SRR873440_barcode3_3.fastq</t>
  </si>
  <si>
    <t>cutadapt -q 25 -m 200 --length-tag "length=" -o SRR873441_filtered_3_3.fastq SRR873441_barcode3_3.fastq</t>
  </si>
  <si>
    <t>cutadapt -q 25 -m 200 --length-tag "length=" -o SRR873442_filtered_3_3.fastq SRR873442_barcode3_3.fastq</t>
  </si>
  <si>
    <t>cutadapt -q 25 -m 200 --length-tag "length=" -o SRR873440_filtered_1_1.fastq SRR873440_barcode1_1.fastq</t>
  </si>
  <si>
    <t>cutadapt -q 25 -m 200 --length-tag "length=" -o SRR873441_filtered_1_1.fastq SRR873441_barcode1_1.fastq</t>
  </si>
  <si>
    <t>cutadapt -q 25 -m 200 --length-tag "length=" -o SRR873442_filtered_1_1.fastq SRR873442_barcode1_1.fastq</t>
  </si>
  <si>
    <t>cutadapt -q 25 -m 200 --length-tag "length=" -o SRR873440_filtered_6_3.fastq SRR873440_barcode6_3.fastq</t>
  </si>
  <si>
    <t>cutadapt -q 25 -m 100 --length-tag "length=" -o SRR873441_filtered_6_3.fastq SRR873441_barcode6_3.fastq</t>
  </si>
  <si>
    <t>cutadapt -q 25 -m 200 --length-tag "length=" -o SRR873442_filtered_6_3.fastq SRR873442_barcode6_3.fastq</t>
  </si>
  <si>
    <t>cutadapt -q 25 -m 200 --length-tag "length=" -o SRR873440_filtered_5_1.fastq SRR873440_barcode5_1.fastq</t>
  </si>
  <si>
    <t>cutadapt -q 25 -m 100 --length-tag "length=" -o SRR873441_filtered_5_1.fastq SRR873441_barcode5_1.fastq</t>
  </si>
  <si>
    <t>cutadapt -q 25 -m 200 --length-tag "length=" -o SRR873442_filtered_5_1.fastq SRR873442_barcode5_1.fastq</t>
  </si>
  <si>
    <t>cutadapt -q 25 -m 150 --length-tag "length=" -o SRR873440_filtered_3_2.fastq SRR873440_barcode3_2.fastq</t>
  </si>
  <si>
    <t>cutadapt -q 25 -m 150 --length-tag "length=" -o SRR873441_filtered_3_2.fastq SRR873441_barcode3_2.fastq</t>
  </si>
  <si>
    <t>cutadapt -q 25 -m 100 --length-tag "length=" -o SRR873442_filtered_3_2.fastq SRR873442_barcode3_2.fastq</t>
  </si>
  <si>
    <t>cutadapt -q 25 -m 150 --length-tag "length=" -o SRR873440_filtered_5_2.fastq SRR873440_barcode5_2.fastq</t>
  </si>
  <si>
    <t>cutadapt -q 25 -m 150 --length-tag "length=" -o SRR873441_filtered_5_2.fastq SRR873441_barcode5_2.fastq</t>
  </si>
  <si>
    <t>cutadapt -q 25 -m 150 --length-tag "length=" -o SRR873442_filtered_5_2.fastq SRR873442_barcode5_2.fastq</t>
  </si>
  <si>
    <t>cutadapt -q 25 -m 200 --length-tag "length=" -o SRR873440_filtered_5_5.fastq SRR873440_barcode5_5.fastq</t>
  </si>
  <si>
    <t>cutadapt -q 25 -m 200 --length-tag "length=" -o SRR873441_filtered_5_5.fastq SRR873441_barcode5_5.fastq</t>
  </si>
  <si>
    <t>cutadapt -q 25 -m 200 --length-tag "length=" -o SRR873442_filtered_5_5.fastq SRR873442_barcode5_5.fastq</t>
  </si>
  <si>
    <t>cutadapt -q 25 -m 200 --length-tag "length=" -o SRR873440_filtered_2_5.fastq SRR873440_barcode2_5.fastq</t>
  </si>
  <si>
    <t>cutadapt -q 25 -m 150 --length-tag "length=" -o SRR873441_filtered_2_5.fastq SRR873441_barcode2_5.fastq</t>
  </si>
  <si>
    <t>cutadapt -q 25 -m 200 --length-tag "length=" -o SRR873442_filtered_2_5.fastq SRR873442_barcode2_5.fastq</t>
  </si>
  <si>
    <t>cutadapt -q 25 -m 200 --length-tag "length=" -o SRR873440_filtered_4_4.fastq SRR873440_barcode4_4.fastq</t>
  </si>
  <si>
    <t>cutadapt -q 25 -m 200 --length-tag "length=" -o SRR873441_filtered_4_4.fastq SRR873441_barcode4_4.fastq</t>
  </si>
  <si>
    <t>cutadapt -q 25 -m 200 --length-tag "length=" -o SRR873442_filtered_4_4.fastq SRR873442_barcode4_4.fastq</t>
  </si>
  <si>
    <t>cutadapt -q 25 -m 150 --length-tag "length=" -o SRR873440_filtered_6_5.fastq SRR873440_barcode6_5.fastq</t>
  </si>
  <si>
    <t>cutadapt -q 25 -m 150 --length-tag "length=" -o SRR873441_filtered_6_5.fastq SRR873441_barcode6_5.fastq</t>
  </si>
  <si>
    <t>cutadapt -q 25 -m 150 --length-tag "length=" -o SRR873442_filtered_6_5.fastq SRR873442_barcode6_5.fastq</t>
  </si>
  <si>
    <t>cutadapt -q 25 -m 200 --length-tag "length=" -o SRR873440_filtered_5_9.fastq SRR873440_barcode5_9.fastq</t>
  </si>
  <si>
    <t>no 5,9 found</t>
  </si>
  <si>
    <t>cutadapt -q 25 -m 100 --length-tag "length=" -o SRR873442_filtered_5_9.fastq SRR873442_barcode5_9.fastq</t>
  </si>
  <si>
    <t>cutadapt -a 9=GCTGATACTA --overlap 6 -e 0.05 --discard-untrimmed --info-file 9_matches.txt -o SRR873440_barcode9_{name}.fastq SRR873440_barcode9.fastq</t>
  </si>
  <si>
    <t>cutadapt -q 25 -m 200 --length-tag "length=" -o SRR873440_filtered_9_9.fastq SRR873440_barcode9_9.fastq</t>
  </si>
  <si>
    <t>cutadapt -a 9=GCTGATACTA --overlap 6 -e 0.05 --discard-untrimmed --info-file 9_matches.txt -o SRR873441_barcode9_{name}.fastq SRR873441_barcode9.fastq</t>
  </si>
  <si>
    <t>cutadapt -q 25 -m 150 --length-tag "length=" -o SRR873441_filtered_9_9.fastq SRR873441_barcode9_9.fastq</t>
  </si>
  <si>
    <t>cutadapt -a 9=GCTGATACTA --overlap 6 -e 0.05 --discard-untrimmed --info-file 9_matches.txt -o SRR873442_barcode9_{name}.fastq SRR873442_barcode9.fastq</t>
  </si>
  <si>
    <t>cutadapt -q 25 -m 200 --length-tag "length=" -o SRR873442_filtered_9_9.fastq SRR873442_barcode9_9.fastq</t>
  </si>
  <si>
    <t>6,4 NO 6,4 MID TAG COMBO</t>
  </si>
  <si>
    <t>N A</t>
  </si>
  <si>
    <t>Experiment 2 Healthy donor 1-1a2</t>
  </si>
  <si>
    <t>Experiment 2 Healthy donor 1-1b2</t>
  </si>
  <si>
    <t>Experiment 2 Healthy donor 2 1a2</t>
  </si>
  <si>
    <t>Experiment 2 Healthy donor 2 1b2</t>
  </si>
  <si>
    <t>CLL A-a</t>
  </si>
  <si>
    <t>CLL A-b</t>
  </si>
  <si>
    <t>CLL A-c</t>
  </si>
  <si>
    <t>CLL A-d</t>
  </si>
  <si>
    <t>CLL A-e</t>
  </si>
  <si>
    <t>CLL A-f</t>
  </si>
  <si>
    <t xml:space="preserve">CLL B-a </t>
  </si>
  <si>
    <t xml:space="preserve">CLL B-b </t>
  </si>
  <si>
    <t xml:space="preserve">CLL B-c </t>
  </si>
  <si>
    <t xml:space="preserve">CLL B-d </t>
  </si>
  <si>
    <t xml:space="preserve">CLL B-e </t>
  </si>
  <si>
    <t>Healthy donor 1-3b1</t>
  </si>
  <si>
    <t>Healthy donor 1-3a1</t>
  </si>
  <si>
    <t>Healthy donor 1-3a2</t>
  </si>
  <si>
    <t>Healthy donor 1-3b2</t>
  </si>
  <si>
    <t>Experiment 2 Healthy donor 1-3a2</t>
  </si>
  <si>
    <t>Experiment 2 Healthy donor 1-3b2</t>
  </si>
  <si>
    <t>Experiment 2 Healthy donor 2 3a2</t>
  </si>
  <si>
    <t>Experiment 2 Healthy donor 2 3b2</t>
  </si>
  <si>
    <t>Experiment 2 Healthy donor 2 3c2</t>
  </si>
  <si>
    <t>Normal control-a1,3</t>
  </si>
  <si>
    <t>SRR030820</t>
  </si>
  <si>
    <t>SRR030822</t>
  </si>
  <si>
    <t>cutadapt -g 1=^TCAGTTACCT -g 2=^TCAGTTACCG -g 3=^TCAGTTAAGT -g 4=^TCAGTTAGTT -g 5=^TCAGTTAACC -g 6=^TCAGTTCCGG -g 7=^TCAGTACGTT -g 8=^TCAGTAACGG -g 9=^TCAGTAAGGT -g 10=^TCAGTAACTT -g 11=^TCAGTCCGGT -g 12=^TCAGAACCTT -g 13=^TCAGATTCCAG -g 14=^TCAGATCCAAG -g 15=^TCAGATCAAGG -g 16=^TCAGATTCAGG -g 17=^TCAGCTTCCAG -g 18=^TCAGCTCCAAG -g 19=^TCAGCTCAAGG --e 0 --discard-untrimmed --info-file barcodes07.txt -o SRR030807_barcode{name}.fastq /data/curator_data/cancer_data_and_papers/boyd_marshall_2009/SRA_files/SRR030807.fastq</t>
  </si>
  <si>
    <t>cutadapt -g CTTACCTGAGGAGACGGTGACC -a file:/data/curator_data/cancer_data_and_papers/boyd_marshall_2009/papers/boyd_reverse_vprimers.txt -n 2 --overlap 10 --length-tag “length=“ --discard-untrimmed --info-file=primer_info_07.txt -o SRR030807_barcode1_trimmed.fastq /data/curator_data/cancer_data_and_papers/boyd_marshall_2009/fastq_files/experiment_1/SRR030807/SRR030807_barcode1.fastq</t>
  </si>
  <si>
    <t>cutadapt -q 25 --minimum-length 150 --length-tag "length=" -o SRR030807_filtered_barcode1.fastq /data/curator_data/cancer_data_and_papers/boyd_marshall_2009/fastq_files/experiment_1/SRR030807/primers_removed/SRR030807_barcode1_trimmed.fastq</t>
  </si>
  <si>
    <t>cutadapt -g 1=^TCAGTTACCT -g 2=^TCAGTTACCG -g 3=^TCAGTTAAGT -g 4=^TCAGTTAGTT -g 5=^TCAGTTAACC -g 6=^TCAGTTCCGG -g 7=^TCAGTACGTT -g 8=^TCAGTAACGG -g 9=^TCAGTAAGGT -g 10=^TCAGTAACTT -g 11=^TCAGTCCGGT -g 12=^TCAGAACCTT -g 13=^TCAGATTCCAG -g 14=^TCAGATCCAAG -g 15=^TCAGATCAAGG -g 16=^TCAGATTCAGG -g 17=^TCAGCTTCCAG -g 18=^TCAGCTCCAAG -g 19=^TCAGCTCAAGG --e 0 --discard-untrimmed --info-file barcodes09.txt -o SRR030809_barcode{name}.fastq /data/curator_data/cancer_data_and_papers/boyd_marshall_2009/SRA_files/SRR030809.fastq</t>
  </si>
  <si>
    <t>cutadapt -g CTTACCTGAGGAGACGGTGACC -a file:/data/curator_data/cancer_data_and_papers/boyd_marshall_2009/papers/boyd_reverse_vprimers.txt -n 2 --overlap 10 --length-tag “length=“ --discard-untrimmed --info-file=primer_info_07.txt -o SRR030809_barcode1_trimmed.fastq /data/curator_data/cancer_data_and_papers/boyd_marshall_2009/fastq_files/experiment_1/SRR030809/SRR030809_barcode1.fastq</t>
  </si>
  <si>
    <t>cutadapt -q 25 --minimum-length 150 --length-tag "length=" -o SRR030809_filtered_barcode1.fastq /data/curator_data/cancer_data_and_papers/boyd_marshall_2009/fastq_files/experiment_1/SRR030809/primers_removed/SRR030809_barcode1_trimmed.fastq</t>
  </si>
  <si>
    <t>cutadapt -g CTTACCTGAGGAGACGGTGACC -a file:/data/curator_data/cancer_data_and_papers/boyd_marshall_2009/papers/boyd_reverse_vprimers.txt -n 2 --overlap 10 --length-tag “length=“ --discard-untrimmed --info-file=primer_info_07.txt -o SRR030807_barcode2_trimmed.fastq /data/curator_data/cancer_data_and_papers/boyd_marshall_2009/fastq_files/experiment_1/SRR030807/SRR030807_barcode2.fastq</t>
  </si>
  <si>
    <t>cutadapt -q 25 --minimum-length 150 --length-tag "length=" -o SRR030807_filtered_barcode2.fastq /data/curator_data/cancer_data_and_papers/boyd_marshall_2009/fastq_files/experiment_1/SRR030807/primers_removed/SRR030807_barcode2_trimmed.fastq</t>
  </si>
  <si>
    <t>cutadapt -g CTTACCTGAGGAGACGGTGACC -a file:/data/curator_data/cancer_data_and_papers/boyd_marshall_2009/papers/boyd_reverse_vprimers.txt -n 2 --overlap 10 --length-tag “length=“ --discard-untrimmed --info-file=primer_info_07.txt -o SRR030809_barcode2_trimmed.fastq /data/curator_data/cancer_data_and_papers/boyd_marshall_2009/fastq_files/experiment_1/SRR030809/SRR030809_barcode2.fastq</t>
  </si>
  <si>
    <t>cutadapt -q 25 --minimum-length 150 --length-tag "length=" -o SRR030809_filtered_barcode2.fastq /data/curator_data/cancer_data_and_papers/boyd_marshall_2009/fastq_files/experiment_1/SRR030809/primers_removed/SRR030809_barcode2_trimmed.fastq</t>
  </si>
  <si>
    <t>cutadapt -g CTTACCTGAGGAGACGGTGACC -a file:/data/curator_data/cancer_data_and_papers/boyd_marshall_2009/papers/boyd_reverse_vprimers.txt -n 2 --overlap 10 --length-tag “length=“ --discard-untrimmed --info-file=primer_info_07.txt -o SRR030807_barcode3_trimmed.fastq /data/curator_data/cancer_data_and_papers/boyd_marshall_2009/fastq_files/experiment_1/SRR030807/SRR030807_barcode3.fastq</t>
  </si>
  <si>
    <t>cutadapt -q 25 --minimum-length 150 --length-tag "length=" -o SRR030807_filtered_barcode3.fastq /data/curator_data/cancer_data_and_papers/boyd_marshall_2009/fastq_files/experiment_1/SRR030807/primers_removed/SRR030807_barcode3_trimmed.fastq</t>
  </si>
  <si>
    <t>cutadapt -g CTTACCTGAGGAGACGGTGACC -a file:/data/curator_data/cancer_data_and_papers/boyd_marshall_2009/papers/boyd_reverse_vprimers.txt -n 2 --overlap 10 --length-tag “length=“ --discard-untrimmed --info-file=primer_info_07.txt -o SRR030809_barcode3_trimmed.fastq /data/curator_data/cancer_data_and_papers/boyd_marshall_2009/fastq_files/experiment_1/SRR030809/SRR030809_barcode3.fastq</t>
  </si>
  <si>
    <t>cutadapt -q 25 --minimum-length 150 --length-tag "length=" -o SRR030809_filtered_barcode3.fastq /data/curator_data/cancer_data_and_papers/boyd_marshall_2009/fastq_files/experiment_1/SRR030809/primers_removed/SRR030809_barcode3_trimmed.fastq</t>
  </si>
  <si>
    <t>cutadapt -g CTTACCTGAGGAGACGGTGACC -a file:/data/curator_data/cancer_data_and_papers/boyd_marshall_2009/papers/boyd_reverse_vprimers.txt -n 2 --overlap 10 --length-tag “length=“ --discard-untrimmed --info-file=primer_info_07.txt -o SRR030807_barcode4_trimmed.fastq /data/curator_data/cancer_data_and_papers/boyd_marshall_2009/fastq_files/experiment_1/SRR030807/SRR030807_barcode4.fastq</t>
  </si>
  <si>
    <t>cutadapt -q 25 --minimum-length 150 --length-tag "length=" -o SRR030807_filtered_barcode4.fastq /data/curator_data/cancer_data_and_papers/boyd_marshall_2009/fastq_files/experiment_1/SRR030807/primers_removed/SRR030807_barcode4_trimmed.fastq</t>
  </si>
  <si>
    <t>cutadapt -g CTTACCTGAGGAGACGGTGACC -a file:/data/curator_data/cancer_data_and_papers/boyd_marshall_2009/papers/boyd_reverse_vprimers.txt -n 2 --overlap 10 --length-tag “length=“ --discard-untrimmed --info-file=primer_info_07.txt -o SRR030809_barcode4_trimmed.fastq /data/curator_data/cancer_data_and_papers/boyd_marshall_2009/fastq_files/experiment_1/SRR030809/SRR030809_barcode4.fastq</t>
  </si>
  <si>
    <t>cutadapt -q 25 --minimum-length 150 --length-tag "length=" -o SRR030809_filtered_barcode4.fastq /data/curator_data/cancer_data_and_papers/boyd_marshall_2009/fastq_files/experiment_1/SRR030809/primers_removed/SRR030809_barcode4_trimmed.fastq</t>
  </si>
  <si>
    <t>cutadapt -g CTTACCTGAGGAGACGGTGACC -a file:/data/curator_data/cancer_data_and_papers/boyd_marshall_2009/papers/boyd_reverse_vprimers.txt -n 2 --overlap 10 --length-tag “length=“ --discard-untrimmed --info-file=primer_info_07.txt -o SRR030807_barcode5_trimmed.fastq /data/curator_data/cancer_data_and_papers/boyd_marshall_2009/fastq_files/experiment_1/SRR030807/SRR030807_barcode5.fastq</t>
  </si>
  <si>
    <t>cutadapt -q 30 --minimum-length 200 --length-tag "length=" -o SRR030807_filtered_barcode5.fastq /data/curator_data/cancer_data_and_papers/boyd_marshall_2009/fastq_files/experiment_1/SRR030807/primers_removed/SRR030807_barcode5_trimmed.fastq</t>
  </si>
  <si>
    <t>cutadapt -g CTTACCTGAGGAGACGGTGACC -a file:/data/curator_data/cancer_data_and_papers/boyd_marshall_2009/papers/boyd_reverse_vprimers.txt -n 2 --overlap 10 --length-tag “length=“ --discard-untrimmed --info-file=primer_info_07.txt -o SRR030809_barcode5_trimmed.fastq /data/curator_data/cancer_data_and_papers/boyd_marshall_2009/fastq_files/experiment_1/SRR030809/SRR030809_barcode5.fastq</t>
  </si>
  <si>
    <t>cutadapt -q 30 --minimum-length 200 --length-tag "length=" -o SRR030809_filtered_barcode5.fastq /data/curator_data/cancer_data_and_papers/boyd_marshall_2009/fastq_files/experiment_1/SRR030809/primers_removed/SRR030809_barcode5_trimmed.fastq</t>
  </si>
  <si>
    <t>cutadapt -g CTTACCTGAGGAGACGGTGACC -a file:/data/curator_data/cancer_data_and_papers/boyd_marshall_2009/papers/boyd_reverse_vprimers.txt -n 2 --overlap 10 --length-tag “length=“ --discard-untrimmed --info-file=primer_info_07.txt -o SRR030807_barcode6_trimmed.fastq /data/curator_data/cancer_data_and_papers/boyd_marshall_2009/fastq_files/experiment_1/SRR030807/SRR030807_barcode6.fastq</t>
  </si>
  <si>
    <t>cutadapt -q 25 --minimum-length 200 --length-tag "length=" -o SRR030807_filtered_barcode6.fastq /data/curator_data/cancer_data_and_papers/boyd_marshall_2009/fastq_files/experiment_1/SRR030807/primers_removed/SRR030807_barcode6_trimmed.fastq</t>
  </si>
  <si>
    <t>cutadapt -g CTTACCTGAGGAGACGGTGACC -a file:/data/curator_data/cancer_data_and_papers/boyd_marshall_2009/papers/boyd_reverse_vprimers.txt -n 2 --overlap 10 --length-tag “length=“ --discard-untrimmed --info-file=primer_info_07.txt -o SRR030809_barcode6_trimmed.fastq /data/curator_data/cancer_data_and_papers/boyd_marshall_2009/fastq_files/experiment_1/SRR030809/SRR030809_barcode6.fastq</t>
  </si>
  <si>
    <t>cutadapt -q 25 --minimum-length 200 --length-tag "length=" -o SRR030809_filtered_barcode6.fastq /data/curator_data/cancer_data_and_papers/boyd_marshall_2009/fastq_files/experiment_1/SRR030809/primers_removed/SRR030809_barcode6_trimmed.fastq</t>
  </si>
  <si>
    <t>cutadapt -g CTTACCTGAGGAGACGGTGACC -a file:/data/curator_data/cancer_data_and_papers/boyd_marshall_2009/papers/boyd_reverse_vprimers.txt -n 2 --overlap 10 --length-tag “length=“ --discard-untrimmed --info-file=primer_info_07.txt -o SRR030807_barcode7_trimmed.fastq /data/curator_data/cancer_data_and_papers/boyd_marshall_2009/fastq_files/experiment_1/SRR030807/SRR030807_barcode7.fastq</t>
  </si>
  <si>
    <t>cutadapt -q 25 --minimum-length 150 --length-tag "length=" -o SRR030807_filtered_barcode7.fastq /data/curator_data/cancer_data_and_papers/boyd_marshall_2009/fastq_files/experiment_1/SRR030807/primers_removed/SRR030807_barcode7_trimmed.fastq</t>
  </si>
  <si>
    <t>cutadapt -g CTTACCTGAGGAGACGGTGACC -a file:/data/curator_data/cancer_data_and_papers/boyd_marshall_2009/papers/boyd_reverse_vprimers.txt -n 2 --overlap 10 --length-tag “length=“ --discard-untrimmed --info-file=primer_info_07.txt -o SRR030809_barcode7_trimmed.fastq /data/curator_data/cancer_data_and_papers/boyd_marshall_2009/fastq_files/experiment_1/SRR030809/SRR030809_barcode7.fastq</t>
  </si>
  <si>
    <t>cutadapt -q 25 --minimum-length 150 --length-tag "length=" -o SRR030809_filtered_barcode7.fastq /data/curator_data/cancer_data_and_papers/boyd_marshall_2009/fastq_files/experiment_1/SRR030809/primers_removed/SRR030809_barcode7_trimmed.fastq</t>
  </si>
  <si>
    <t>cutadapt -g CTTACCTGAGGAGACGGTGACC -a file:/data/curator_data/cancer_data_and_papers/boyd_marshall_2009/papers/boyd_reverse_vprimers.txt -n 2 --overlap 10 --length-tag “length=“ --discard-untrimmed --info-file=primer_info_07.txt -o SRR030807_barcode8_trimmed.fastq /data/curator_data/cancer_data_and_papers/boyd_marshall_2009/fastq_files/experiment_1/SRR030807/SRR030807_barcode8.fastq</t>
  </si>
  <si>
    <t>cutadapt -q 30 --minimum-length 200 --length-tag "length=" -o SRR030807_filtered_barcode8.fastq /data/curator_data/cancer_data_and_papers/boyd_marshall_2009/fastq_files/experiment_1/SRR030807/primers_removed/SRR030807_barcode8_trimmed.fastq</t>
  </si>
  <si>
    <t>cutadapt -g CTTACCTGAGGAGACGGTGACC -a file:/data/curator_data/cancer_data_and_papers/boyd_marshall_2009/papers/boyd_reverse_vprimers.txt -n 2 --overlap 10 --length-tag “length=“ --discard-untrimmed --info-file=primer_info_07.txt -o SRR030809_barcode8_trimmed.fastq /data/curator_data/cancer_data_and_papers/boyd_marshall_2009/fastq_files/experiment_1/SRR030809/SRR030809_barcode8.fastq</t>
  </si>
  <si>
    <t>cutadapt -q 30 --minimum-length 200 --length-tag "length=" -o SRR030809_filtered_barcode8.fastq /data/curator_data/cancer_data_and_papers/boyd_marshall_2009/fastq_files/experiment_1/SRR030809/primers_removed/SRR030809_barcode8_trimmed.fastq</t>
  </si>
  <si>
    <t>cutadapt -g CTTACCTGAGGAGACGGTGACC -a file:/data/curator_data/cancer_data_and_papers/boyd_marshall_2009/papers/boyd_reverse_vprimers.txt -n 2 --overlap 10 --length-tag “length=“ --discard-untrimmed --info-file=primer_info_07.txt -o SRR030807_barcode9_trimmed.fastq /data/curator_data/cancer_data_and_papers/boyd_marshall_2009/fastq_files/experiment_1/SRR030807/SRR030807_barcode9.fastq</t>
  </si>
  <si>
    <t>cutadapt -q 25 --minimum-length 150 --length-tag "length=" -o SRR030807_filtered_barcode9.fastq /data/curator_data/cancer_data_and_papers/boyd_marshall_2009/fastq_files/experiment_1/SRR030807/primers_removed/SRR030807_barcode9_trimmed.fastq</t>
  </si>
  <si>
    <t>cutadapt -g CTTACCTGAGGAGACGGTGACC -a file:/data/curator_data/cancer_data_and_papers/boyd_marshall_2009/papers/boyd_reverse_vprimers.txt -n 2 --overlap 10 --length-tag “length=“ --discard-untrimmed --info-file=primer_info_07.txt -o SRR030809_barcode9_trimmed.fastq /data/curator_data/cancer_data_and_papers/boyd_marshall_2009/fastq_files/experiment_1/SRR030809/SRR030809_barcode9.fastq</t>
  </si>
  <si>
    <t>cutadapt -q 25 --minimum-length 150 --length-tag "length=" -o SRR030809_filtered_barcode9.fastq /data/curator_data/cancer_data_and_papers/boyd_marshall_2009/fastq_files/experiment_1/SRR030809/primers_removed/SRR030809_barcode9_trimmed.fastq</t>
  </si>
  <si>
    <t>cutadapt -g CTTACCTGAGGAGACGGTGACC -a file:/data/curator_data/cancer_data_and_papers/boyd_marshall_2009/papers/boyd_reverse_vprimers.txt -n 2 --overlap 10 --length-tag “length=“ --discard-untrimmed --info-file=primer_info_07.txt -o SRR030807_barcode10_trimmed.fastq /data/curator_data/cancer_data_and_papers/boyd_marshall_2009/fastq_files/experiment_1/SRR030807/SRR030807_barcode10.fastq</t>
  </si>
  <si>
    <t>cutadapt -q 25 --minimum-length 125 --length-tag "length=" -o SRR030807_filtered_barcode10.fastq /data/curator_data/cancer_data_and_papers/boyd_marshall_2009/fastq_files/experiment_1/SRR030807/primers_removed/SRR030807_barcode10_trimmed.fastq</t>
  </si>
  <si>
    <t>cutadapt -g CTTACCTGAGGAGACGGTGACC -a file:/data/curator_data/cancer_data_and_papers/boyd_marshall_2009/papers/boyd_reverse_vprimers.txt -n 2 --overlap 10 --length-tag “length=“ --discard-untrimmed --info-file=primer_info_07.txt -o SRR030809_barcode10_trimmed.fastq /data/curator_data/cancer_data_and_papers/boyd_marshall_2009/fastq_files/experiment_1/SRR030809/SRR030809_barcode10.fastq</t>
  </si>
  <si>
    <t>cutadapt -q 25 --minimum-length 125 --length-tag "length=" -o SRR030809_filtered_barcode10.fastq /data/curator_data/cancer_data_and_papers/boyd_marshall_2009/fastq_files/experiment_1/SRR030809/primers_removed/SRR030809_barcode10_trimmed.fastq</t>
  </si>
  <si>
    <t>cutadapt -g CTTACCTGAGGAGACGGTGACC -a file:/data/curator_data/cancer_data_and_papers/boyd_marshall_2009/papers/boyd_reverse_vprimers.txt -n 2 --overlap 10 --length-tag “length=“ --discard-untrimmed --info-file=primer_info_07.txt -o SRR030807_barcode11_trimmed.fastq /data/curator_data/cancer_data_and_papers/boyd_marshall_2009/fastq_files/experiment_1/SRR030807/SRR030807_barcode11.fastq</t>
  </si>
  <si>
    <t>cutadapt -q 25 --minimum-length 150 --length-tag "length=" -o SRR030807_filtered_barcode11.fastq /data/curator_data/cancer_data_and_papers/boyd_marshall_2009/fastq_files/experiment_1/SRR030807/primers_removed/SRR030807_barcode11_trimmed.fastq</t>
  </si>
  <si>
    <t>cutadapt -g CTTACCTGAGGAGACGGTGACC -a file:/data/curator_data/cancer_data_and_papers/boyd_marshall_2009/papers/boyd_reverse_vprimers.txt -n 2 --overlap 10 --length-tag “length=“ --discard-untrimmed --info-file=primer_info_07.txt -o SRR030809_barcode11_trimmed.fastq /data/curator_data/cancer_data_and_papers/boyd_marshall_2009/fastq_files/experiment_1/SRR030809/SRR030809_barcode11.fastq</t>
  </si>
  <si>
    <t>cutadapt -q 25 --minimum-length 150 --length-tag "length=" -o SRR030809_filtered_barcode11.fastq /data/curator_data/cancer_data_and_papers/boyd_marshall_2009/fastq_files/experiment_1/SRR030809/primers_removed/SRR030809_barcode11_trimmed.fastq</t>
  </si>
  <si>
    <t>cutadapt -g CTTACCTGAGGAGACGGTGACC -a file:/data/curator_data/cancer_data_and_papers/boyd_marshall_2009/papers/boyd_reverse_vprimers.txt -n 2 --overlap 10 --length-tag “length=“ --discard-untrimmed --info-file=primer_info_07.txt -o SRR030807_barcode12_trimmed.fastq /data/curator_data/cancer_data_and_papers/boyd_marshall_2009/fastq_files/experiment_1/SRR030807/SRR030807_barcode12.fastq</t>
  </si>
  <si>
    <t>cutadapt -q 30 --minimum-length 150 --length-tag "length=" -o SRR030807_filtered_barcode12.fastq /data/curator_data/cancer_data_and_papers/boyd_marshall_2009/fastq_files/experiment_1/SRR030807/primers_removed/SRR030807_barcode12_trimmed.fastq</t>
  </si>
  <si>
    <t>cutadapt -g CTTACCTGAGGAGACGGTGACC -a file:/data/curator_data/cancer_data_and_papers/boyd_marshall_2009/papers/boyd_reverse_vprimers.txt -n 2 --overlap 10 --length-tag “length=“ --discard-untrimmed --info-file=primer_info_07.txt -o SRR030809_barcode12_trimmed.fastq /data/curator_data/cancer_data_and_papers/boyd_marshall_2009/fastq_files/experiment_1/SRR030809/SRR030809_barcode12.fastq</t>
  </si>
  <si>
    <t>cutadapt -q 30 --minimum-length 150 --length-tag "length=" -o SRR030809_filtered_barcode12.fastq /data/curator_data/cancer_data_and_papers/boyd_marshall_2009/fastq_files/experiment_1/SRR030809/primers_removed/SRR030809_barcode12_trimmed.fastq</t>
  </si>
  <si>
    <t>cutadapt -g CTTACCTGAGGAGACGGTGACC -a file:/data/curator_data/cancer_data_and_papers/boyd_marshall_2009/papers/boyd_reverse_vprimers.txt -n 2 --overlap 10 --length-tag “length=“ --discard-untrimmed --info-file=primer_info_07.txt -o SRR030807_barcode13_trimmed.fastq /data/curator_data/cancer_data_and_papers/boyd_marshall_2009/fastq_files/experiment_1/SRR030807/SRR030807_barcode13.fastq</t>
  </si>
  <si>
    <t>cutadapt -q 25 --minimum-length 150 --length-tag "length=" -o SRR030807_filtered_barcode13.fastq /data/curator_data/cancer_data_and_papers/boyd_marshall_2009/fastq_files/experiment_1/SRR030807/primers_removed/SRR030807_barcode13_trimmed.fastq</t>
  </si>
  <si>
    <t>cutadapt -g CTTACCTGAGGAGACGGTGACC -a file:/data/curator_data/cancer_data_and_papers/boyd_marshall_2009/papers/boyd_reverse_vprimers.txt -n 2 --overlap 10 --length-tag “length=“ --discard-untrimmed --info-file=primer_info_07.txt -o SRR030809_barcode13_trimmed.fastq /data/curator_data/cancer_data_and_papers/boyd_marshall_2009/fastq_files/experiment_1/SRR030809/SRR030809_barcode13.fastq</t>
  </si>
  <si>
    <t>cutadapt -q 25 --minimum-length 150 --length-tag "length=" -o SRR030809_filtered_barcode13.fastq /data/curator_data/cancer_data_and_papers/boyd_marshall_2009/fastq_files/experiment_1/SRR030809/primers_removed/SRR030809_barcode13_trimmed.fastq</t>
  </si>
  <si>
    <t>cutadapt -g CTTACCTGAGGAGACGGTGACC -a file:/data/curator_data/cancer_data_and_papers/boyd_marshall_2009/papers/boyd_reverse_vprimers.txt -n 2 --overlap 10 --length-tag “length=“ --discard-untrimmed --info-file=primer_info_07.txt -o SRR030807_barcode14_trimmed.fastq /data/curator_data/cancer_data_and_papers/boyd_marshall_2009/fastq_files/experiment_1/SRR030807/SRR030807_barcode14.fastq</t>
  </si>
  <si>
    <t>cutadapt -q 30 --minimum-length 150 --length-tag "length=" -o SRR030807_filtered_barcode14.fastq /data/curator_data/cancer_data_and_papers/boyd_marshall_2009/fastq_files/experiment_1/SRR030807/primers_removed/SRR030807_barcode14_trimmed.fastq</t>
  </si>
  <si>
    <t>cutadapt -g CTTACCTGAGGAGACGGTGACC -a file:/data/curator_data/cancer_data_and_papers/boyd_marshall_2009/papers/boyd_reverse_vprimers.txt -n 2 --overlap 10 --length-tag “length=“ --discard-untrimmed --info-file=primer_info_07.txt -o SRR030809_barcode14_trimmed.fastq /data/curator_data/cancer_data_and_papers/boyd_marshall_2009/fastq_files/experiment_1/SRR030809/SRR030809_barcode14.fastq</t>
  </si>
  <si>
    <t>cutadapt -q 30 --minimum-length 150 --length-tag "length=" -o SRR030809_filtered_barcode14.fastq /data/curator_data/cancer_data_and_papers/boyd_marshall_2009/fastq_files/experiment_1/SRR030809/primers_removed/SRR030809_barcode14_trimmed.fastq</t>
  </si>
  <si>
    <t>cutadapt -g CTTACCTGAGGAGACGGTGACC -a file:/data/curator_data/cancer_data_and_papers/boyd_marshall_2009/papers/boyd_reverse_vprimers.txt -n 2 --overlap 10 --length-tag “length=“ --discard-untrimmed --info-file=primer_info_07.txt -o SRR030807_barcode15_trimmed.fastq /data/curator_data/cancer_data_and_papers/boyd_marshall_2009/fastq_files/experiment_1/SRR030807/SRR030807_barcode15.fastq</t>
  </si>
  <si>
    <t>cutadapt -q 25 --minimum-length 150 --length-tag "length=" -o SRR030807_filtered_barcode15.fastq /data/curator_data/cancer_data_and_papers/boyd_marshall_2009/fastq_files/experiment_1/SRR030807/primers_removed/SRR030807_barcode15_trimmed.fastq</t>
  </si>
  <si>
    <t>cutadapt -g CTTACCTGAGGAGACGGTGACC -a file:/data/curator_data/cancer_data_and_papers/boyd_marshall_2009/papers/boyd_reverse_vprimers.txt -n 2 --overlap 10 --length-tag “length=“ --discard-untrimmed --info-file=primer_info_07.txt -o SRR030809_barcode15_trimmed.fastq /data/curator_data/cancer_data_and_papers/boyd_marshall_2009/fastq_files/experiment_1/SRR030809/SRR030809_barcode15.fastq</t>
  </si>
  <si>
    <t>cutadapt -q 25 --minimum-length 150 --length-tag "length=" -o SRR030809_filtered_barcode15.fastq /data/curator_data/cancer_data_and_papers/boyd_marshall_2009/fastq_files/experiment_1/SRR030809/primers_removed/SRR030809_barcode15_trimmed.fastq</t>
  </si>
  <si>
    <t>cutadapt -g CTTACCTGAGGAGACGGTGACC -a file:/data/curator_data/cancer_data_and_papers/boyd_marshall_2009/papers/boyd_reverse_vprimers.txt -n 2 --overlap 10 --length-tag “length=“ --discard-untrimmed --info-file=primer_info_07.txt -o SRR030807_barcode16_trimmed.fastq /data/curator_data/cancer_data_and_papers/boyd_marshall_2009/fastq_files/experiment_1/SRR030807/SRR030807_barcode16.fastq</t>
  </si>
  <si>
    <t>cutadapt -q 30 --minimum-length 150 --length-tag "length=" -o SRR030807_filtered_barcode16.fastq /data/curator_data/cancer_data_and_papers/boyd_marshall_2009/fastq_files/experiment_1/SRR030807/primers_removed/SRR030807_barcode16_trimmed.fastq</t>
  </si>
  <si>
    <t>cutadapt -g CTTACCTGAGGAGACGGTGACC -a file:/data/curator_data/cancer_data_and_papers/boyd_marshall_2009/papers/boyd_reverse_vprimers.txt -n 2 --overlap 10 --length-tag “length=“ --discard-untrimmed --info-file=primer_info_07.txt -o SRR030809_barcode16_trimmed.fastq /data/curator_data/cancer_data_and_papers/boyd_marshall_2009/fastq_files/experiment_1/SRR030809/SRR030809_barcode16.fastq</t>
  </si>
  <si>
    <t>cutadapt -q 30 --minimum-length 150 --length-tag "length=" -o SRR030809_filtered_barcode16.fastq /data/curator_data/cancer_data_and_papers/boyd_marshall_2009/fastq_files/experiment_1/SRR030809/primers_removed/SRR030809_barcode16_trimmed.fastq</t>
  </si>
  <si>
    <t>cutadapt -g CTTACCTGAGGAGACGGTGACC -a file:/data/curator_data/cancer_data_and_papers/boyd_marshall_2009/papers/boyd_reverse_vprimers.txt -n 2 --overlap 10 --length-tag “length=“ --discard-untrimmed --info-file=primer_info_07.txt -o SRR030807_barcode17_trimmed.fastq /data/curator_data/cancer_data_and_papers/boyd_marshall_2009/fastq_files/experiment_1/SRR030807/SRR030807_barcode17.fastq</t>
  </si>
  <si>
    <t>cutadapt -q 25 --minimum-length 200 --length-tag "length=" -o SRR030807_filtered_barcode17.fastq /data/curator_data/cancer_data_and_papers/boyd_marshall_2009/fastq_files/experiment_1/SRR030807/primers_removed/SRR030807_barcode17_trimmed.fastq</t>
  </si>
  <si>
    <t>cutadapt -g CTTACCTGAGGAGACGGTGACC -a file:/data/curator_data/cancer_data_and_papers/boyd_marshall_2009/papers/boyd_reverse_vprimers.txt -n 2 --overlap 10 --length-tag “length=“ --discard-untrimmed --info-file=primer_info_07.txt -o SRR030809_barcode17_trimmed.fastq /data/curator_data/cancer_data_and_papers/boyd_marshall_2009/fastq_files/experiment_1/SRR030809/SRR030809_barcode17.fastq</t>
  </si>
  <si>
    <t>cutadapt -q 25 --minimum-length 200 --length-tag "length=" -o SRR030809_filtered_barcode17.fastq /data/curator_data/cancer_data_and_papers/boyd_marshall_2009/fastq_files/experiment_1/SRR030809/primers_removed/SRR030809_barcode17_trimmed.fastq</t>
  </si>
  <si>
    <t>cutadapt -g CTTACCTGAGGAGACGGTGACC -a file:/data/curator_data/cancer_data_and_papers/boyd_marshall_2009/papers/boyd_reverse_vprimers.txt -n 2 --overlap 10 --length-tag “length=“ --discard-untrimmed --info-file=primer_info_07.txt -o SRR030807_barcode18_trimmed.fastq /data/curator_data/cancer_data_and_papers/boyd_marshall_2009/fastq_files/experiment_1/SRR030807/SRR030807_barcode18.fastq</t>
  </si>
  <si>
    <t>cutadapt -q 25 --minimum-length 150 --length-tag "length=" -o SRR030807_filtered_barcode18.fastq /data/curator_data/cancer_data_and_papers/boyd_marshall_2009/fastq_files/experiment_1/SRR030807/primers_removed/SRR030807_barcode18_trimmed.fastq</t>
  </si>
  <si>
    <t>cutadapt -g CTTACCTGAGGAGACGGTGACC -a file:/data/curator_data/cancer_data_and_papers/boyd_marshall_2009/papers/boyd_reverse_vprimers.txt -n 2 --overlap 10 --length-tag “length=“ --discard-untrimmed --info-file=primer_info_07.txt -o SRR030809_barcode18_trimmed.fastq /data/curator_data/cancer_data_and_papers/boyd_marshall_2009/fastq_files/experiment_1/SRR030809/SRR030809_barcode18.fastq</t>
  </si>
  <si>
    <t>cutadapt -q 25 --minimum-length 150 --length-tag "length=" -o SRR030809_filtered_barcode18.fastq /data/curator_data/cancer_data_and_papers/boyd_marshall_2009/fastq_files/experiment_1/SRR030809/primers_removed/SRR030809_barcode18_trimmed.fastq</t>
  </si>
  <si>
    <t>cutadapt -g CTTACCTGAGGAGACGGTGACC -a file:/data/curator_data/cancer_data_and_papers/boyd_marshall_2009/papers/boyd_reverse_vprimers.txt -n 2 --overlap 10 --length-tag “length=“ --discard-untrimmed --info-file=primer_info_07.txt -o SRR030807_barcode19_trimmed.fastq /data/curator_data/cancer_data_and_papers/boyd_marshall_2009/fastq_files/experiment_1/SRR030807/SRR030807_barcode19.fastq</t>
  </si>
  <si>
    <t>cutadapt -q 25 --minimum-length 150 --length-tag "length=" -o SRR030807_filtered_barcode19.fastq /data/curator_data/cancer_data_and_papers/boyd_marshall_2009/fastq_files/experiment_1/SRR030807/primers_removed/SRR030807_barcode19_trimmed.fastq</t>
  </si>
  <si>
    <t>cutadapt -g CTTACCTGAGGAGACGGTGACC -a file:/data/curator_data/cancer_data_and_papers/boyd_marshall_2009/papers/boyd_reverse_vprimers.txt -n 2 --overlap 10 --length-tag “length=“ --discard-untrimmed --info-file=primer_info_07.txt -o SRR030809_barcode19_trimmed.fastq /data/curator_data/cancer_data_and_papers/boyd_marshall_2009/fastq_files/experiment_1/SRR030809/SRR030809_barcode19.fastq</t>
  </si>
  <si>
    <t>cutadapt -q 25 --minimum-length 150 --length-tag "length=" -o SRR030809_filtered_barcode19.fastq /data/curator_data/cancer_data_and_papers/boyd_marshall_2009/fastq_files/experiment_1/SRR030809/primers_removed/SRR030809_barcode19_trimmed.fastq</t>
  </si>
  <si>
    <t>cutadapt -g 1=^TCAGTTACCT -g 2=^TCAGTTACCG -g 3=^TCAGTTAAGT -g 4=^TCAGTTAGTT -g 5=^TCAGTTAACC -g 6=^TCAGTTCCGG -g 7=^TCAGTACGTT -g 8=^TCAGTAACGG -g 9=^TCAGTAAGGT -g 10=^TCAGTAACTT -g 11=^TCAGTCCGGT -g 12=^TCAGAACCTT -g 13=^TCAGATTCCAG -g 14=^TCAGATCCAAG -g 15=^TCAGATCAAGG -g 16=^TCAGATTCAGG -g 17=^TCAGCTTCCAG -g 18=^TCAGCTCCAAG -g 19=^TCAGCTCAAGG -g 20=^TCAGAAGGTT -g 21=^TCAGAACGGT -g 22=^TCAGCCGGTT -g 23=^TCAGTAAACC -g 24=^TCAGCTTCAGG -g 25=^TCAGTTTCCAG -g 26=^TCAGTTCCAAG -g 27=^TCAGTTCAAGG -g 28=^TCAGTTTCAGG --e 0 --discard-untrimmed --info-file barcodes13.txt -o SRR030813_barcode{name}.fastq /data/curator_data/cancer_data_and_papers/boyd_marshall_2009/SRA_files/SRR030813.fastq</t>
  </si>
  <si>
    <t>cutadapt -g CTTACCTGAGGAGACGGTGACC -a file:/data/curator_data/cancer_data_and_papers/boyd_marshall_2009/papers/reverse_vprimers_exp1+2.txt -n 2 --length-tag “length=“ --overlap 10 --discard-untrimmed --info-file=primer_info_1.txt -o SRR030813_barcode1_trimmed.fastq /data/curator_data/cancer_data_and_papers/boyd_marshall_2009/fastq_files/experiment_2/SRR030813/SRR030813_barcode1.fastq </t>
  </si>
  <si>
    <t>cutadapt -g 1=^TCAGTTACCT -g 2=^TCAGTTACCG -g 3=^TCAGTTAAGT -g 4=^TCAGTTAGTT -g 5=^TCAGTTAACC -g 6=^TCAGTTCCGG -g 7=^TCAGTACGTT -g 8=^TCAGTAACGG -g 9=^TCAGTAAGGT -g 10=^TCAGTAACTT -g 11=^TCAGTCCGGT -g 12=^TCAGAACCTT -g 13=^TCAGATTCCAG -g 14=^TCAGATCCAAG -g 15=^TCAGATCAAGG -g 16=^TCAGATTCAGG -g 17=^TCAGCTTCCAG -g 18=^TCAGCTCCAAG -g 19=^TCAGCTCAAGG -g 20=^TCAGAAGGTT -g 21=^TCAGAACGGT -g 22=^TCAGCCGGTT -g 23=^TCAGTAAACC -g 24=^TCAGCTTCAGG -g 25=^TCAGTTTCCAG -g 26=^TCAGTTCCAAG -g 27=^TCAGTTCAAGG -g 28=^TCAGTTTCAGG --e 0 --discard-untrimmed --info-file barcodes15.txt -o SRR030815_barcode{name}.fastq /data/curator_data/cancer_data_and_papers/boyd_marshall_2009/SRA_files/SRR030815.fastq</t>
  </si>
  <si>
    <t>cutadapt -g CTTACCTGAGGAGACGGTGACC -a file:/data/curator_data/cancer_data_and_papers/boyd_marshall_2009/papers/reverse_vprimers_exp1+2.txt -n 2 --length-tag “length=“ --overlap 10 --discard-untrimmed --info-file=primer_info_1.txt -o SRR030815_barcode1_trimmed.fastq /data/curator_data/cancer_data_and_papers/boyd_marshall_2009/fastq_files/experiment_2/SRR030815/SRR030815_barcode1.fastq </t>
  </si>
  <si>
    <t>cutadapt -g CTTACCTGAGGAGACGGTGACC -a file:/data/curator_data/cancer_data_and_papers/boyd_marshall_2009/papers/reverse_vprimers_exp1+2.txt -n 2 --length-tag “length=“ --overlap 10 --discard-untrimmed --info-file=primer_info_2.txt -o SRR030813_barcode2_trimmed.fastq /data/curator_data/cancer_data_and_papers/boyd_marshall_2009/fastq_files/experiment_2/SRR030813/SRR030813_barcode2.fastq</t>
  </si>
  <si>
    <t>cutadapt -g CTTACCTGAGGAGACGGTGACC -a file:/data/curator_data/cancer_data_and_papers/boyd_marshall_2009/papers/reverse_vprimers_exp1+2.txt -n 2 --length-tag “length=“ --overlap 10 --discard-untrimmed --info-file=primer_info_2.txt -o SRR030815_barcode2_trimmed.fastq /data/curator_data/cancer_data_and_papers/boyd_marshall_2009/fastq_files/experiment_2/SRR030815/SRR030815_barcode2.fastq</t>
  </si>
  <si>
    <t>cutadapt -g CTTACCTGAGGAGACGGTGACC -a file:/data/curator_data/cancer_data_and_papers/boyd_marshall_2009/papers/reverse_vprimers_exp1+2.txt -n 2 --length-tag “length=“ --overlap 10 --discard-untrimmed --info-file=primer_info_2.txt -o SRR030813_barcode3_trimmed.fastq /data/curator_data/cancer_data_and_papers/boyd_marshall_2009/fastq_files/experiment_2/SRR030813/SRR030813_barcode3.fastq</t>
  </si>
  <si>
    <t>cutadapt -g CTTACCTGAGGAGACGGTGACC -a file:/data/curator_data/cancer_data_and_papers/boyd_marshall_2009/papers/reverse_vprimers_exp1+2.txt -n 2 --length-tag “length=“ --overlap 10 --discard-untrimmed --info-file=primer_info_2.txt -o SRR030815_barcode3_trimmed.fastq /data/curator_data/cancer_data_and_papers/boyd_marshall_2009/fastq_files/experiment_2/SRR030815/SRR030815_barcode3.fastq</t>
  </si>
  <si>
    <t>cutadapt -g CTTACCTGAGGAGACGGTGACC -a file:/data/curator_data/cancer_data_and_papers/boyd_marshall_2009/papers/reverse_vprimers_exp1+2.txt -n 2 --length-tag “length=“ --overlap 10 --discard-untrimmed --info-file=primer_info_2.txt -o SRR030813_barcode4_trimmed.fastq /data/curator_data/cancer_data_and_papers/boyd_marshall_2009/fastq_files/experiment_2/SRR030813/SRR030813_barcode4.fastq</t>
  </si>
  <si>
    <t>cutadapt -g CTTACCTGAGGAGACGGTGACC -a file:/data/curator_data/cancer_data_and_papers/boyd_marshall_2009/papers/reverse_vprimers_exp1+2.txt -n 2 --length-tag “length=“ --overlap 10 --discard-untrimmed --info-file=primer_info_2.txt -o SRR030815_barcode4_trimmed.fastq /data/curator_data/cancer_data_and_papers/boyd_marshall_2009/fastq_files/experiment_2/SRR030815/SRR030815_barcode4.fastq</t>
  </si>
  <si>
    <t>cutadapt -g CTTACCTGAGGAGACGGTGACC -a file:/data/curator_data/cancer_data_and_papers/boyd_marshall_2009/papers/reverse_vprimers_exp1+2.txt -n 2 --length-tag “length=“ --overlap 10 --discard-untrimmed --info-file=primer_info_2.txt -o SRR030813_barcode5_trimmed.fastq /data/curator_data/cancer_data_and_papers/boyd_marshall_2009/fastq_files/experiment_2/SRR030813/SRR030813_barcode5.fastq</t>
  </si>
  <si>
    <t>cutadapt -g CTTACCTGAGGAGACGGTGACC -a file:/data/curator_data/cancer_data_and_papers/boyd_marshall_2009/papers/reverse_vprimers_exp1+2.txt -n 2 --length-tag “length=“ --overlap 10 --discard-untrimmed --info-file=primer_info_2.txt -o SRR030815_barcode5_trimmed.fastq /data/curator_data/cancer_data_and_papers/boyd_marshall_2009/fastq_files/experiment_2/SRR030815/SRR030815_barcode5.fastq</t>
  </si>
  <si>
    <t>cutadapt -g CTTACCTGAGGAGACGGTGACC -a file:/data/curator_data/cancer_data_and_papers/boyd_marshall_2009/papers/reverse_vprimers_exp1+2.txt -n 2 --length-tag “length=“ --overlap 10 --discard-untrimmed --info-file=primer_info_2.txt -o SRR030813_barcode6_trimmed.fastq /data/curator_data/cancer_data_and_papers/boyd_marshall_2009/fastq_files/experiment_2/SRR030813/SRR030813_barcode6.fastq</t>
  </si>
  <si>
    <t>cutadapt -g CTTACCTGAGGAGACGGTGACC -a file:/data/curator_data/cancer_data_and_papers/boyd_marshall_2009/papers/reverse_vprimers_exp1+2.txt -n 2 --length-tag “length=“ --overlap 10 --discard-untrimmed --info-file=primer_info_2.txt -o SRR030815_barcode6_trimmed.fastq /data/curator_data/cancer_data_and_papers/boyd_marshall_2009/fastq_files/experiment_2/SRR030815/SRR030815_barcode6.fastq</t>
  </si>
  <si>
    <t>cutadapt -g CTTACCTGAGGAGACGGTGACC -a file:/data/curator_data/cancer_data_and_papers/boyd_marshall_2009/papers/reverse_vprimers_exp1+2.txt -n 2 --length-tag “length=“ --overlap 10 --discard-untrimmed --info-file=primer_info_2.txt -o SRR030813_barcode7_trimmed.fastq /data/curator_data/cancer_data_and_papers/boyd_marshall_2009/fastq_files/experiment_2/SRR030813/SRR030813_barcode7.fastq</t>
  </si>
  <si>
    <t>cutadapt -g CTTACCTGAGGAGACGGTGACC -a file:/data/curator_data/cancer_data_and_papers/boyd_marshall_2009/papers/reverse_vprimers_exp1+2.txt -n 2 --length-tag “length=“ --overlap 10 --discard-untrimmed --info-file=primer_info_2.txt -o SRR030815_barcode7_trimmed.fastq /data/curator_data/cancer_data_and_papers/boyd_marshall_2009/fastq_files/experiment_2/SRR030815/SRR030815_barcode7.fastq</t>
  </si>
  <si>
    <t>cutadapt -g CTTACCTGAGGAGACGGTGACC -a file:/data/curator_data/cancer_data_and_papers/boyd_marshall_2009/papers/reverse_vprimers_exp1+2.txt -n 2 --length-tag “length=“ --overlap 10 --discard-untrimmed --info-file=primer_info_2.txt -o SRR030813_barcode8_trimmed.fastq /data/curator_data/cancer_data_and_papers/boyd_marshall_2009/fastq_files/experiment_2/SRR030813/SRR030813_barcode8.fastq</t>
  </si>
  <si>
    <t>cutadapt -g CTTACCTGAGGAGACGGTGACC -a file:/data/curator_data/cancer_data_and_papers/boyd_marshall_2009/papers/reverse_vprimers_exp1+2.txt -n 2 --length-tag “length=“ --overlap 10 --discard-untrimmed --info-file=primer_info_2.txt -o SRR030815_barcode8_trimmed.fastq /data/curator_data/cancer_data_and_papers/boyd_marshall_2009/fastq_files/experiment_2/SRR030815/SRR030815_barcode8.fastq</t>
  </si>
  <si>
    <t>cutadapt -g CTTACCTGAGGAGACGGTGACC -a file:/data/curator_data/cancer_data_and_papers/boyd_marshall_2009/papers/reverse_vprimers_exp1+2.txt -n 2 --length-tag “length=“ --overlap 10 --discard-untrimmed --info-file=primer_info_2.txt -o SRR030813_barcode9_trimmed.fastq /data/curator_data/cancer_data_and_papers/boyd_marshall_2009/fastq_files/experiment_2/SRR030813/SRR030813_barcode9.fastq</t>
  </si>
  <si>
    <t>cutadapt -g CTTACCTGAGGAGACGGTGACC -a file:/data/curator_data/cancer_data_and_papers/boyd_marshall_2009/papers/reverse_vprimers_exp1+2.txt -n 2 --length-tag “length=“ --overlap 10 --discard-untrimmed --info-file=primer_info_2.txt -o SRR030815_barcode9_trimmed.fastq /data/curator_data/cancer_data_and_papers/boyd_marshall_2009/fastq_files/experiment_2/SRR030815/SRR030815_barcode9.fastq</t>
  </si>
  <si>
    <t>cutadapt -g CTTACCTGAGGAGACGGTGACC -a file:/data/curator_data/cancer_data_and_papers/boyd_marshall_2009/papers/reverse_vprimers_exp1+2.txt -n 2 --length-tag “length=“ --overlap 10 --discard-untrimmed --info-file=primer_info_2.txt -o SRR030813_barcode10_trimmed.fastq /data/curator_data/cancer_data_and_papers/boyd_marshall_2009/fastq_files/experiment_2/SRR030813/SRR030813_barcode10.fastq</t>
  </si>
  <si>
    <t>cutadapt -g CTTACCTGAGGAGACGGTGACC -a file:/data/curator_data/cancer_data_and_papers/boyd_marshall_2009/papers/reverse_vprimers_exp1+2.txt -n 2 --length-tag “length=“ --overlap 10 --discard-untrimmed --info-file=primer_info_2.txt -o SRR030815_barcode10_trimmed.fastq /data/curator_data/cancer_data_and_papers/boyd_marshall_2009/fastq_files/experiment_2/SRR030815/SRR030815_barcode10.fastq</t>
  </si>
  <si>
    <t>cutadapt -g CTTACCTGAGGAGACGGTGACC -a file:/data/curator_data/cancer_data_and_papers/boyd_marshall_2009/papers/reverse_vprimers_exp1+2.txt -n 2 --length-tag “length=“ --overlap 10 --discard-untrimmed --info-file=primer_info_2.txt -o SRR030813_barcode11_trimmed.fastq /data/curator_data/cancer_data_and_papers/boyd_marshall_2009/fastq_files/experiment_2/SRR030813/SRR030813_barcode11.fastq</t>
  </si>
  <si>
    <t>cutadapt -g CTTACCTGAGGAGACGGTGACC -a file:/data/curator_data/cancer_data_and_papers/boyd_marshall_2009/papers/reverse_vprimers_exp1+2.txt -n 2 --length-tag “length=“ --overlap 10 --discard-untrimmed --info-file=primer_info_2.txt -o SRR030815_barcode11_trimmed.fastq /data/curator_data/cancer_data_and_papers/boyd_marshall_2009/fastq_files/experiment_2/SRR030815/SRR030815_barcode11.fastq</t>
  </si>
  <si>
    <t>cutadapt -g CTTACCTGAGGAGACGGTGACC -a file:/data/curator_data/cancer_data_and_papers/boyd_marshall_2009/papers/reverse_vprimers_exp1+2.txt -n 2 --length-tag “length=“ --overlap 10 --discard-untrimmed --info-file=primer_info_2.txt -o SRR030813_barcode12_trimmed.fastq /data/curator_data/cancer_data_and_papers/boyd_marshall_2009/fastq_files/experiment_2/SRR030813/SRR030813_barcode12.fastq</t>
  </si>
  <si>
    <t>cutadapt -g CTTACCTGAGGAGACGGTGACC -a file:/data/curator_data/cancer_data_and_papers/boyd_marshall_2009/papers/reverse_vprimers_exp1+2.txt -n 2 --length-tag “length=“ --overlap 10 --discard-untrimmed --info-file=primer_info_2.txt -o SRR030815_barcode12_trimmed.fastq /data/curator_data/cancer_data_and_papers/boyd_marshall_2009/fastq_files/experiment_2/SRR030815/SRR030815_barcode12.fastq</t>
  </si>
  <si>
    <t>cutadapt -g CTTACCTGAGGAGACGGTGACC -a file:/data/curator_data/cancer_data_and_papers/boyd_marshall_2009/papers/reverse_vprimers_exp1+2.txt -n 2 --length-tag “length=“ --overlap 10 --discard-untrimmed --info-file=primer_info_2.txt -o SRR030813_barcode13_trimmed.fastq /data/curator_data/cancer_data_and_papers/boyd_marshall_2009/fastq_files/experiment_2/SRR030813/SRR030813_barcode13.fastq</t>
  </si>
  <si>
    <t>cutadapt -g CTTACCTGAGGAGACGGTGACC -a file:/data/curator_data/cancer_data_and_papers/boyd_marshall_2009/papers/reverse_vprimers_exp1+2.txt -n 2 --length-tag “length=“ --overlap 10 --discard-untrimmed --info-file=primer_info_2.txt -o SRR030815_barcode13_trimmed.fastq /data/curator_data/cancer_data_and_papers/boyd_marshall_2009/fastq_files/experiment_2/SRR030815/SRR030815_barcode13.fastq</t>
  </si>
  <si>
    <t>cutadapt -g CTTACCTGAGGAGACGGTGACC -a file:/data/curator_data/cancer_data_and_papers/boyd_marshall_2009/papers/reverse_vprimers_exp1+2.txt -n 2 --length-tag “length=“ --overlap 10 --discard-untrimmed --info-file=primer_info_2.txt -o SRR030813_barcode14_trimmed.fastq /data/curator_data/cancer_data_and_papers/boyd_marshall_2009/fastq_files/experiment_2/SRR030813/SRR030813_barcode14.fastq</t>
  </si>
  <si>
    <t>cutadapt -g CTTACCTGAGGAGACGGTGACC -a file:/data/curator_data/cancer_data_and_papers/boyd_marshall_2009/papers/reverse_vprimers_exp1+2.txt -n 2 --length-tag “length=“ --overlap 10 --discard-untrimmed --info-file=primer_info_2.txt -o SRR030815_barcode14_trimmed.fastq /data/curator_data/cancer_data_and_papers/boyd_marshall_2009/fastq_files/experiment_2/SRR030815/SRR030815_barcode14.fastq</t>
  </si>
  <si>
    <t>cutadapt -g CTTACCTGAGGAGACGGTGACC -a file:/data/curator_data/cancer_data_and_papers/boyd_marshall_2009/papers/reverse_vprimers_exp1+2.txt -n 2 --length-tag “length=“ --overlap 10 --discard-untrimmed --info-file=primer_info_2.txt -o SRR030813_barcode15_trimmed.fastq /data/curator_data/cancer_data_and_papers/boyd_marshall_2009/fastq_files/experiment_2/SRR030813/SRR030813_barcode15.fastq</t>
  </si>
  <si>
    <t>cutadapt -g CTTACCTGAGGAGACGGTGACC -a file:/data/curator_data/cancer_data_and_papers/boyd_marshall_2009/papers/reverse_vprimers_exp1+2.txt -n 2 --length-tag “length=“ --overlap 10 --discard-untrimmed --info-file=primer_info_2.txt -o SRR030815_barcode15_trimmed.fastq /data/curator_data/cancer_data_and_papers/boyd_marshall_2009/fastq_files/experiment_2/SRR030815/SRR030815_barcode15.fastq</t>
  </si>
  <si>
    <t>cutadapt -g CTTACCTGAGGAGACGGTGACC -a file:/data/curator_data/cancer_data_and_papers/boyd_marshall_2009/papers/reverse_vprimers_exp1+2.txt -n 2 --length-tag “length=“ --overlap 10 --discard-untrimmed --info-file=primer_info_2.txt -o SRR030813_barcode16_trimmed.fastq /data/curator_data/cancer_data_and_papers/boyd_marshall_2009/fastq_files/experiment_2/SRR030813/SRR030813_barcode16.fastq</t>
  </si>
  <si>
    <t>cutadapt -g CTTACCTGAGGAGACGGTGACC -a file:/data/curator_data/cancer_data_and_papers/boyd_marshall_2009/papers/reverse_vprimers_exp1+2.txt -n 2 --length-tag “length=“ --overlap 10 --discard-untrimmed --info-file=primer_info_2.txt -o SRR030815_barcode16_trimmed.fastq /data/curator_data/cancer_data_and_papers/boyd_marshall_2009/fastq_files/experiment_2/SRR030815/SRR030815_barcode16.fastq</t>
  </si>
  <si>
    <t>cutadapt -g CTTACCTGAGGAGACGGTGACC -a file:/data/curator_data/cancer_data_and_papers/boyd_marshall_2009/papers/reverse_vprimers_exp1+2.txt -n 2 --length-tag “length=“ --overlap 10 --discard-untrimmed --info-file=primer_info_2.txt -o SRR030813_barcode17_trimmed.fastq /data/curator_data/cancer_data_and_papers/boyd_marshall_2009/fastq_files/experiment_2/SRR030813/SRR030813_barcode17.fastq</t>
  </si>
  <si>
    <t>cutadapt -g CTTACCTGAGGAGACGGTGACC -a file:/data/curator_data/cancer_data_and_papers/boyd_marshall_2009/papers/reverse_vprimers_exp1+2.txt -n 2 --length-tag “length=“ --overlap 10 --discard-untrimmed --info-file=primer_info_2.txt -o SRR030815_barcode17_trimmed.fastq /data/curator_data/cancer_data_and_papers/boyd_marshall_2009/fastq_files/experiment_2/SRR030815/SRR030815_barcode17.fastq</t>
  </si>
  <si>
    <t>cutadapt -g CTTACCTGAGGAGACGGTGACC -a file:/data/curator_data/cancer_data_and_papers/boyd_marshall_2009/papers/reverse_vprimers_exp1+2.txt -n 2 --length-tag “length=“ --overlap 10 --discard-untrimmed --info-file=primer_info_2.txt -o SRR030813_barcode18_trimmed.fastq /data/curator_data/cancer_data_and_papers/boyd_marshall_2009/fastq_files/experiment_2/SRR030813/SRR030813_barcode18.fastq</t>
  </si>
  <si>
    <t>cutadapt -g CTTACCTGAGGAGACGGTGACC -a file:/data/curator_data/cancer_data_and_papers/boyd_marshall_2009/papers/reverse_vprimers_exp1+2.txt -n 2 --length-tag “length=“ --overlap 10 --discard-untrimmed --info-file=primer_info_2.txt -o SRR030815_barcode18_trimmed.fastq /data/curator_data/cancer_data_and_papers/boyd_marshall_2009/fastq_files/experiment_2/SRR030815/SRR030815_barcode18.fastq</t>
  </si>
  <si>
    <t>cutadapt -g CTTACCTGAGGAGACGGTGACC -a file:/data/curator_data/cancer_data_and_papers/boyd_marshall_2009/papers/reverse_vprimers_exp1+2.txt -n 2 --length-tag “length=“ --overlap 10 --discard-untrimmed --info-file=primer_info_2.txt -o SRR030813_barcode19_trimmed.fastq /data/curator_data/cancer_data_and_papers/boyd_marshall_2009/fastq_files/experiment_2/SRR030813/SRR030813_barcode19.fastq</t>
  </si>
  <si>
    <t>cutadapt -g CTTACCTGAGGAGACGGTGACC -a file:/data/curator_data/cancer_data_and_papers/boyd_marshall_2009/papers/reverse_vprimers_exp1+2.txt -n 2 --length-tag “length=“ --overlap 10 --discard-untrimmed --info-file=primer_info_2.txt -o SRR030815_barcode19_trimmed.fastq /data/curator_data/cancer_data_and_papers/boyd_marshall_2009/fastq_files/experiment_2/SRR030815/SRR030815_barcode19.fastq</t>
  </si>
  <si>
    <t>cutadapt -g CTTACCTGAGGAGACGGTGACC -a file:/data/curator_data/cancer_data_and_papers/boyd_marshall_2009/papers/reverse_vprimers_exp1+2.txt -n 2 --length-tag “length=“ --overlap 10 --discard-untrimmed --info-file=primer_info_2.txt -o SRR030813_barcode20_trimmed.fastq /data/curator_data/cancer_data_and_papers/boyd_marshall_2009/fastq_files/experiment_2/SRR030813/SRR030813_barcode20.fastq</t>
  </si>
  <si>
    <t>cutadapt -g CTTACCTGAGGAGACGGTGACC -a file:/data/curator_data/cancer_data_and_papers/boyd_marshall_2009/papers/reverse_vprimers_exp1+2.txt -n 2 --length-tag “length=“ --overlap 10 --discard-untrimmed --info-file=primer_info_2.txt -o SRR030815_barcode20_trimmed.fastq /data/curator_data/cancer_data_and_papers/boyd_marshall_2009/fastq_files/experiment_2/SRR030815/SRR030815_barcode20.fastq</t>
  </si>
  <si>
    <t>cutadapt -g CTTACCTGAGGAGACGGTGACC -a file:/data/curator_data/cancer_data_and_papers/boyd_marshall_2009/papers/reverse_vprimers_exp1+2.txt -n 2 --length-tag “length=“ --overlap 10 --discard-untrimmed --info-file=primer_info_2.txt -o SRR030813_barcode21_trimmed.fastq /data/curator_data/cancer_data_and_papers/boyd_marshall_2009/fastq_files/experiment_2/SRR030813/SRR030813_barcode21.fastq</t>
  </si>
  <si>
    <t>cutadapt -g CTTACCTGAGGAGACGGTGACC -a file:/data/curator_data/cancer_data_and_papers/boyd_marshall_2009/papers/reverse_vprimers_exp1+2.txt -n 2 --length-tag “length=“ --overlap 10 --discard-untrimmed --info-file=primer_info_2.txt -o SRR030815_barcode21_trimmed.fastq /data/curator_data/cancer_data_and_papers/boyd_marshall_2009/fastq_files/experiment_2/SRR030815/SRR030815_barcode21.fastq</t>
  </si>
  <si>
    <t>cutadapt -g CTTACCTGAGGAGACGGTGACC -a file:/data/curator_data/cancer_data_and_papers/boyd_marshall_2009/papers/reverse_vprimers_exp1+2.txt -n 2 --length-tag “length=“ --overlap 10 --discard-untrimmed --info-file=primer_info_2.txt -o SRR030813_barcode22_trimmed.fastq /data/curator_data/cancer_data_and_papers/boyd_marshall_2009/fastq_files/experiment_2/SRR030813/SRR030813_barcode22.fastq</t>
  </si>
  <si>
    <t>cutadapt -g CTTACCTGAGGAGACGGTGACC -a file:/data/curator_data/cancer_data_and_papers/boyd_marshall_2009/papers/reverse_vprimers_exp1+2.txt -n 2 --length-tag “length=“ --overlap 10 --discard-untrimmed --info-file=primer_info_2.txt -o SRR030815_barcode22_trimmed.fastq /data/curator_data/cancer_data_and_papers/boyd_marshall_2009/fastq_files/experiment_2/SRR030815/SRR030815_barcode22.fastq</t>
  </si>
  <si>
    <t>cutadapt -g CTTACCTGAGGAGACGGTGACC -a file:/data/curator_data/cancer_data_and_papers/boyd_marshall_2009/papers/reverse_vprimers_exp1+2.txt -n 2 --length-tag “length=“ --overlap 10 --discard-untrimmed --info-file=primer_info_2.txt -o SRR030813_barcode23_trimmed.fastq /data/curator_data/cancer_data_and_papers/boyd_marshall_2009/fastq_files/experiment_2/SRR030813/SRR030813_barcode23.fastq</t>
  </si>
  <si>
    <t>cutadapt -g CTTACCTGAGGAGACGGTGACC -a file:/data/curator_data/cancer_data_and_papers/boyd_marshall_2009/papers/reverse_vprimers_exp1+2.txt -n 2 --length-tag “length=“ --overlap 10 --discard-untrimmed --info-file=primer_info_2.txt -o SRR030815_barcode23_trimmed.fastq /data/curator_data/cancer_data_and_papers/boyd_marshall_2009/fastq_files/experiment_2/SRR030815/SRR030815_barcode23.fastq</t>
  </si>
  <si>
    <t>cutadapt -g CTTACCTGAGGAGACGGTGACC -a file:/data/curator_data/cancer_data_and_papers/boyd_marshall_2009/papers/reverse_vprimers_exp1+2.txt -n 2 --length-tag “length=“ --overlap 10 --discard-untrimmed --info-file=primer_info_2.txt -o SRR030813_barcode24_trimmed.fastq /data/curator_data/cancer_data_and_papers/boyd_marshall_2009/fastq_files/experiment_2/SRR030813/SRR030813_barcode24.fastq</t>
  </si>
  <si>
    <t>cutadapt -g CTTACCTGAGGAGACGGTGACC -a file:/data/curator_data/cancer_data_and_papers/boyd_marshall_2009/papers/reverse_vprimers_exp1+2.txt -n 2 --length-tag “length=“ --overlap 10 --discard-untrimmed --info-file=primer_info_2.txt -o SRR030815_barcode24_trimmed.fastq /data/curator_data/cancer_data_and_papers/boyd_marshall_2009/fastq_files/experiment_2/SRR030815/SRR030815_barcode24.fastq</t>
  </si>
  <si>
    <t>cutadapt -g CTTACCTGAGGAGACGGTGACC -a file:/data/curator_data/cancer_data_and_papers/boyd_marshall_2009/papers/reverse_vprimers_exp1+2.txt -n 2 --length-tag “length=“ --overlap 10 --discard-untrimmed --info-file=primer_info_2.txt -o SRR030813_barcode25_trimmed.fastq /data/curator_data/cancer_data_and_papers/boyd_marshall_2009/fastq_files/experiment_2/SRR030813/SRR030813_barcode25.fastq</t>
  </si>
  <si>
    <t>cutadapt -g CTTACCTGAGGAGACGGTGACC -a file:/data/curator_data/cancer_data_and_papers/boyd_marshall_2009/papers/reverse_vprimers_exp1+2.txt -n 2 --length-tag “length=“ --overlap 10 --discard-untrimmed --info-file=primer_info_2.txt -o SRR030815_barcode25_trimmed.fastq /data/curator_data/cancer_data_and_papers/boyd_marshall_2009/fastq_files/experiment_2/SRR030815/SRR030815_barcode25.fastq</t>
  </si>
  <si>
    <t>cutadapt -g CTTACCTGAGGAGACGGTGACC -a file:/data/curator_data/cancer_data_and_papers/boyd_marshall_2009/papers/reverse_vprimers_exp1+2.txt -n 2 --length-tag “length=“ --overlap 10 --discard-untrimmed --info-file=primer_info_2.txt -o SRR030813_barcode26_trimmed.fastq /data/curator_data/cancer_data_and_papers/boyd_marshall_2009/fastq_files/experiment_2/SRR030813/SRR030813_barcode26.fastq</t>
  </si>
  <si>
    <t>cutadapt -g CTTACCTGAGGAGACGGTGACC -a file:/data/curator_data/cancer_data_and_papers/boyd_marshall_2009/papers/reverse_vprimers_exp1+2.txt -n 2 --length-tag “length=“ --overlap 10 --discard-untrimmed --info-file=primer_info_2.txt -o SRR030815_barcode26_trimmed.fastq /data/curator_data/cancer_data_and_papers/boyd_marshall_2009/fastq_files/experiment_2/SRR030815/SRR030815_barcode26.fastq</t>
  </si>
  <si>
    <t>cutadapt -g CTTACCTGAGGAGACGGTGACC -a file:/data/curator_data/cancer_data_and_papers/boyd_marshall_2009/papers/reverse_vprimers_exp1+2.txt -n 2 --length-tag “length=“ --overlap 10 --discard-untrimmed --info-file=primer_info_2.txt -o SRR030813_barcode27_trimmed.fastq /data/curator_data/cancer_data_and_papers/boyd_marshall_2009/fastq_files/experiment_2/SRR030813/SRR030813_barcode27.fastq</t>
  </si>
  <si>
    <t>cutadapt -g CTTACCTGAGGAGACGGTGACC -a file:/data/curator_data/cancer_data_and_papers/boyd_marshall_2009/papers/reverse_vprimers_exp1+2.txt -n 2 --length-tag “length=“ --overlap 10 --discard-untrimmed --info-file=primer_info_2.txt -o SRR030815_barcode27_trimmed.fastq /data/curator_data/cancer_data_and_papers/boyd_marshall_2009/fastq_files/experiment_2/SRR030815/SRR030815_barcode27.fastq</t>
  </si>
  <si>
    <t>cutadapt -g CTTACCTGAGGAGACGGTGACC -a file:/data/curator_data/cancer_data_and_papers/boyd_marshall_2009/papers/reverse_vprimers_exp1+2.txt -n 2 --length-tag “length=“ --overlap 10 --discard-untrimmed --info-file=primer_info_2.txt -o SRR030813_barcode28_trimmed.fastq /data/curator_data/cancer_data_and_papers/boyd_marshall_2009/fastq_files/experiment_2/SRR030813/SRR030813_barcode28.fastq</t>
  </si>
  <si>
    <t>cutadapt -g CTTACCTGAGGAGACGGTGACC -a file:/data/curator_data/cancer_data_and_papers/boyd_marshall_2009/papers/reverse_vprimers_exp1+2.txt -n 2 --length-tag “length=“ --overlap 10 --discard-untrimmed --info-file=primer_info_2.txt -o SRR030815_barcode28_trimmed.fastq /data/curator_data/cancer_data_and_papers/boyd_marshall_2009/fastq_files/experiment_2/SRR030815/SRR030815_barcode28.fastq</t>
  </si>
  <si>
    <t>cutadapt -g 1=^TCAGTGTCCAATAA -g 2=^TCAGCGGCCAATAA -g 3=^TCAGCAACCAATAA -g 4=^TCAGCCTCCAATAA -g 5=^TCAGATTCCAATAA -g 6=^TCAGACGCCAATAA -g 7=^TCAGTGTCCGGCAA -g 8=^TCAGCGGCCGGCAA -g 9=^TCAGCAACCGGCAA -g 10=^TCAGCCTCCGGCAA -g 11=^TCAGATTCCGGCAA -g 12=^TCAGTTACCGGCAA -g 13=^TCAGACGCCGGCAA --e 0 --discard-untrimmed --info-file barcodes16.txt -o SRR030816barcode{name}.fastq /data/curator_data/cancer_data_and_papers/boyd_marshall_2009/SRA_files/SRR030816.fastq</t>
  </si>
  <si>
    <t>cutadapt -g ^CTTACCTGAGGAGACGGTGACC -a file:/data/curator_data/cancer_data_and_papers/boyd_marshall_2009/papers/revers_vprimers_set1_3.txt -n 2 --length-tag “length=“ --overlap 20 --discard-untrimmed --info-file=primer_info_1.txt -o SRR030816_barcode1_trimmed.fastq /data/curator_data/cancer_data_and_papers/boyd_marshall_2009/fastq_files/experiment_3/SRR030816/SRR030816barcode1.fastq </t>
  </si>
  <si>
    <t>cutadapt -g 1=^TCAGTGTCCAATAA -g 2=^TCAGCGGCCAATAA -g 3=^TCAGCAACCAATAA -g 4=^TCAGCCTCCAATAA -g 5=^TCAGATTCCAATAA -g 6=^TCAGACGCCAATAA -g 7=^TCAGTGTCCGGCAA -g 8=^TCAGCGGCCGGCAA -g 9=^TCAGCAACCGGCAA -g 10=^TCAGCCTCCGGCAA -g 11=^TCAGATTCCGGCAA -g 12=^TCAGTTACCGGCAA -g 13=^TCAGACGCCGGCAA --e 0 --discard-untrimmed --info-file barcodes17.txt -o SRR030817barcode{name}.fastq /data/curator_data/cancer_data_and_papers/boyd_marshall_2009/SRA_files/SRR030817.fastq</t>
  </si>
  <si>
    <t>cutadapt -g ^CTTACCTGAGGAGACGGTGACC -a file:/data/curator_data/cancer_data_and_papers/boyd_marshall_2009/papers/revers_vprimers_set1_3.txt -n 2 --length-tag “length=“ --overlap 20 --discard-untrimmed --info-file=primer_info_1.txt -o SRR030817_barcode1_trimmed.fastq /data/curator_data/cancer_data_and_papers/boyd_marshall_2009/fastq_files/experiment_3/SRR030817/SRR030817barcode1.fastq </t>
  </si>
  <si>
    <t>cutadapt -g ^CTTACCTGAGGAGACGGTGACC -a file:/data/curator_data/cancer_data_and_papers/boyd_marshall_2009/papers/reverse_vprimers_set1_2.txt -n 2 --length-tag “length=“ --overlap 20 --discard-untrimmed --info-file=primer_info_1.txt -o SRR030816_barcode2_trimmed.fastq /data/curator_data/cancer_data_and_papers/boyd_marshall_2009/fastq_files/experiment_3/SRR030816/SRR030816barcode2.fastq</t>
  </si>
  <si>
    <t>cutadapt -g ^CTTACCTGAGGAGACGGTGACC -a file:/data/curator_data/cancer_data_and_papers/boyd_marshall_2009/papers/reverse_vprimers_set1_2.txt -n 2 --length-tag “length=“ --overlap 20 --discard-untrimmed --info-file=primer_info_1.txt -o SRR030817_barcode2_trimmed.fastq /data/curator_data/cancer_data_and_papers/boyd_marshall_2009/fastq_files/experiment_3/SRR030817/SRR030817barcode2.fastq</t>
  </si>
  <si>
    <t>cutadapt -g ^CTTACCTGAGGAGACGGTGACC -a file:/data/curator_data/cancer_data_and_papers/boyd_marshall_2009/papers/reverse_vprimers_set2_3.txt -n 2 --length-tag “length=“ --overlap 20 --discard-untrimmed --info-file=primer_info_1.txt -o SRR030816_barcode3_trimmed.fastq /data/curator_data/cancer_data_and_papers/boyd_marshall_2009/fastq_files/experiment_3/SRR030816/SRR030816barcode3.fastq</t>
  </si>
  <si>
    <t>cutadapt -g ^CTTACCTGAGGAGACGGTGACC -a file:/data/curator_data/cancer_data_and_papers/boyd_marshall_2009/papers/reverse_vprimers_set2_3.txt -n 2 --length-tag “length=“ --overlap 20 --discard-untrimmed --info-file=primer_info_1.txt -o SRR030817_barcode3_trimmed.fastq /data/curator_data/cancer_data_and_papers/boyd_marshall_2009/fastq_files/experiment_3/SRR030817/SRR030817barcode3.fastq</t>
  </si>
  <si>
    <t>cutadapt -g ^CTTACCTGAGGAGACGGTGACC -a file:/data/curator_data/cancer_data_and_papers/boyd_marshall_2009/papers/revers_vprimers_set1_3.txt -n 2 --length-tag “length=“ --overlap 20 --discard-untrimmed --info-file=primer_info_1.txt -o SRR030816_barcode4_trimmed.fastq /data/curator_data/cancer_data_and_papers/boyd_marshall_2009/fastq_files/experiment_3/SRR030816/SRR030816barcode4.fastq </t>
  </si>
  <si>
    <t>cutadapt -g ^CTTACCTGAGGAGACGGTGACC -a file:/data/curator_data/cancer_data_and_papers/boyd_marshall_2009/papers/revers_vprimers_set1_3.txt -n 2 --length-tag “length=“ --overlap 20 --discard-untrimmed --info-file=primer_info_1.txt -o SRR030817_barcode4_trimmed.fastq /data/curator_data/cancer_data_and_papers/boyd_marshall_2009/fastq_files/experiment_3/SRR030817/SRR030817barcode4.fastq </t>
  </si>
  <si>
    <t>cutadapt -g ^CTTACCTGAGGAGACGGTGACC -a file:/data/curator_data/cancer_data_and_papers/boyd_marshall_2009/papers/reverse_vprimers_set1_2.txt -n 2 --length-tag “length=“ --overlap 20 --discard-untrimmed --info-file=primer_info_1.txt -o SRR030816_barcode5_trimmed.fastq /data/curator_data/cancer_data_and_papers/boyd_marshall_2009/fastq_files/experiment_3/SRR030816/SRR030816barcode5.fastq</t>
  </si>
  <si>
    <t>cutadapt -g ^CTTACCTGAGGAGACGGTGACC -a file:/data/curator_data/cancer_data_and_papers/boyd_marshall_2009/papers/reverse_vprimers_set1_2.txt -n 2 --length-tag “length=“ --overlap 20 --discard-untrimmed --info-file=primer_info_1.txt -o SRR030817_barcode5_trimmed.fastq /data/curator_data/cancer_data_and_papers/boyd_marshall_2009/fastq_files/experiment_3/SRR030817/SRR030817barcode5.fastq</t>
  </si>
  <si>
    <t>cutadapt -g ^CTTACCTGAGGAGACGGTGACC -a file:/data/curator_data/cancer_data_and_papers/boyd_marshall_2009/papers/reverse_vprimers_set2_3.txt -n 2 --length-tag “length=“ --overlap 20 --discard-untrimmed --info-file=primer_info_1.txt -o SRR030816_barcode6_trimmed.fastq /data/curator_data/cancer_data_and_papers/boyd_marshall_2009/fastq_files/experiment_3/SRR030816/SRR030816barcode6.fastq</t>
  </si>
  <si>
    <t>cutadapt -g ^CTTACCTGAGGAGACGGTGACC -a file:/data/curator_data/cancer_data_and_papers/boyd_marshall_2009/papers/reverse_vprimers_set2_3.txt -n 2 --length-tag “length=“ --overlap 20 --discard-untrimmed --info-file=primer_info_1.txt -o SRR030817_barcode6_trimmed.fastq /data/curator_data/cancer_data_and_papers/boyd_marshall_2009/fastq_files/experiment_3/SRR030817/SRR030817barcode6.fastq</t>
  </si>
  <si>
    <t>cutadapt -g ^CTTACCTGAGGAGACGGTGACC -a file:/data/curator_data/cancer_data_and_papers/boyd_marshall_2009/papers/reverse_vprimers_set2_3.txt -n 2 --length-tag “length=“ --overlap 20 --discard-untrimmed --info-file=primer_info_1.txt -o SRR030816_barcode7_trimmed.fastq /data/curator_data/cancer_data_and_papers/boyd_marshall_2009/fastq_files/experiment_3/SRR030816/SRR030816barcode7.fastq</t>
  </si>
  <si>
    <t>cutadapt -g ^CTTACCTGAGGAGACGGTGACC -a file:/data/curator_data/cancer_data_and_papers/boyd_marshall_2009/papers/reverse_vprimers_set2_3.txt -n 2 --length-tag “length=“ --overlap 20 --discard-untrimmed --info-file=primer_info_1.txt -o SRR030817_barcode7_trimmed.fastq /data/curator_data/cancer_data_and_papers/boyd_marshall_2009/fastq_files/experiment_3/SRR030817/SRR030817barcode7.fastq</t>
  </si>
  <si>
    <t>cutadapt -g ^CTTACCTGAGGAGACGGTGACC -a file:/data/curator_data/cancer_data_and_papers/boyd_marshall_2009/papers/revers_vprimers_set1_3.txt -n 2 --length-tag “length=“ --overlap 20 --discard-untrimmed --info-file=primer_info_1.txt -o SRR030816_barcode8_trimmed.fastq /data/curator_data/cancer_data_and_papers/boyd_marshall_2009/fastq_files/experiment_3/SRR030816/SRR030816barcode8.fastq </t>
  </si>
  <si>
    <t>cutadapt -g ^CTTACCTGAGGAGACGGTGACC -a file:/data/curator_data/cancer_data_and_papers/boyd_marshall_2009/papers/revers_vprimers_set1_3.txt -n 2 --length-tag “length=“ --overlap 20 --discard-untrimmed --info-file=primer_info_1.txt -o SRR030817_barcode8_trimmed.fastq /data/curator_data/cancer_data_and_papers/boyd_marshall_2009/fastq_files/experiment_3/SRR030817/SRR030817barcode8.fastq </t>
  </si>
  <si>
    <t>cutadapt -g ^CTTACCTGAGGAGACGGTGACC -a file:/data/curator_data/cancer_data_and_papers/boyd_marshall_2009/papers/reverse_vprimers_set1_2.txt -n 2 --length-tag “length=“ --overlap 20 --discard-untrimmed --info-file=primer_info_1.txt -o SRR030816_barcode9_trimmed.fastq /data/curator_data/cancer_data_and_papers/boyd_marshall_2009/fastq_files/experiment_3/SRR030816/SRR030816barcode9.fastq</t>
  </si>
  <si>
    <t>cutadapt -g ^CTTACCTGAGGAGACGGTGACC -a file:/data/curator_data/cancer_data_and_papers/boyd_marshall_2009/papers/reverse_vprimers_set1_2.txt -n 2 --length-tag “length=“ --overlap 20 --discard-untrimmed --info-file=primer_info_1.txt -o SRR030817_barcode9_trimmed.fastq /data/curator_data/cancer_data_and_papers/boyd_marshall_2009/fastq_files/experiment_3/SRR030817/SRR030817barcode9.fastq</t>
  </si>
  <si>
    <t>cutadapt -g ^CTTACCTGAGGAGACGGTGACC -a file:/data/curator_data/cancer_data_and_papers/boyd_marshall_2009/papers/reverse_vprimers_set2_3.txt -n 2 --length-tag “length=“ --overlap 20 --discard-untrimmed --info-file=primer_info_1.txt -o SRR030816_barcode10_trimmed.fastq /data/curator_data/cancer_data_and_papers/boyd_marshall_2009/fastq_files/experiment_3/SRR030816/SRR030816barcode10.fastq</t>
  </si>
  <si>
    <t>cutadapt -g ^CTTACCTGAGGAGACGGTGACC -a file:/data/curator_data/cancer_data_and_papers/boyd_marshall_2009/papers/reverse_vprimers_set2_3.txt -n 2 --length-tag “length=“ --overlap 20 --discard-untrimmed --info-file=primer_info_1.txt -o SRR030817_barcode10_trimmed.fastq /data/curator_data/cancer_data_and_papers/boyd_marshall_2009/fastq_files/experiment_3/SRR030817/SRR030817barcode10.fastq</t>
  </si>
  <si>
    <t>cutadapt -g ^CTTACCTGAGGAGACGGTGACC -a file:/data/curator_data/cancer_data_and_papers/boyd_marshall_2009/papers/revers_vprimers_set1_3.txt -n 2 --length-tag “length=“ --overlap 20 --discard-untrimmed --info-file=primer_info_1.txt -o SRR030816_barcode11_trimmed.fastq /data/curator_data/cancer_data_and_papers/boyd_marshall_2009/fastq_files/experiment_3/SRR030816/SRR030816barcode11.fastq</t>
  </si>
  <si>
    <t>cutadapt -g ^CTTACCTGAGGAGACGGTGACC -a file:/data/curator_data/cancer_data_and_papers/boyd_marshall_2009/papers/revers_vprimers_set1_3.txt -n 2 --length-tag “length=“ --overlap 20 --discard-untrimmed --info-file=primer_info_1.txt -o SRR030817_barcode11_trimmed.fastq /data/curator_data/cancer_data_and_papers/boyd_marshall_2009/fastq_files/experiment_3/SRR030817/SRR030817barcode11.fastq</t>
  </si>
  <si>
    <t>cutadapt -g ^CTTACCTGAGGAGACGGTGACC -a file:/data/curator_data/cancer_data_and_papers/boyd_marshall_2009/papers/reverse_vprimers_set1_2.txt -n 2 --length-tag “length=“ --overlap 20 --discard-untrimmed --info-file=primer_info_1.txt -o SRR030816_barcode12_trimmed.fastq /data/curator_data/cancer_data_and_papers/boyd_marshall_2009/fastq_files/experiment_3/SRR030816/SRR030816barcode12.fastq</t>
  </si>
  <si>
    <t>cutadapt -g ^CTTACCTGAGGAGACGGTGACC -a file:/data/curator_data/cancer_data_and_papers/boyd_marshall_2009/papers/reverse_vprimers_set1_2.txt -n 2 --length-tag “length=“ --overlap 20 --discard-untrimmed --info-file=primer_info_1.txt -o SRR030817_barcode12_trimmed.fastq /data/curator_data/cancer_data_and_papers/boyd_marshall_2009/fastq_files/experiment_3/SRR030817/SRR030817barcode12.fastq</t>
  </si>
  <si>
    <t>cutadapt -g ^CTTACCTGAGGAGACGGTGACC -a file:/data/curator_data/cancer_data_and_papers/boyd_marshall_2009/papers/reverse_vprimers_set1_2.txt -n 2 --length-tag “length=“ --overlap 20 --discard-untrimmed --info-file=primer_info_1.txt -o SRR030816_barcode13_trimmed.fastq /data/curator_data/cancer_data_and_papers/boyd_marshall_2009/fastq_files/experiment_3/SRR030816/SRR030816barcode13.fastq</t>
  </si>
  <si>
    <t>cutadapt -g ^CTTACCTGAGGAGACGGTGACC -a file:/data/curator_data/cancer_data_and_papers/boyd_marshall_2009/papers/reverse_vprimers_set1_2.txt -n 2 --length-tag “length=“ --overlap 20 --discard-untrimmed --info-file=primer_info_1.txt -o SRR030817_barcode13_trimmed.fastq /data/curator_data/cancer_data_and_papers/boyd_marshall_2009/fastq_files/experiment_3/SRR030817/SRR030817barcode13.fastq</t>
  </si>
  <si>
    <t>cutadapt -g 19=^TCAGATTCAATAAG -g 20=^TCAGTAGCAATTCG -g 23=^TCAGTGTCAATTCG -g 25=^TCAGCGGCAATTCG -g 31=^TCAGCAACAATTCG -g32=^TCAGCCTCAATTCG -g 35=^TCAGAGCCAATTCG -g 37=^TCAGATTCAATTCG -g 38=^TCAGATTCAATTCG -g 42=^TCAGTAGCCAATAA -g 44=^TCAGTTACCAATAA -g 45a=^TCAGTGTCCAATAA -g 45b=^TCAGCGGCCAATAA -g 50=^TCAGCCTCCAATAA -g 54=^TCAGACGCCAATAA -g 55=^TCAGTAGCCGGCAA -g 60=^TCAGTTACCGGCAA -g 61=^TCAGTGTCCGGCAA -g 68=^TCAGCAACCGGCAA -g 70=^TCAGCCTCCGGCAA -g 75=^TCAGATTCCGGCAA -g 78=^TCAGACGCCGGCAA -g 79=^TCAGTAGCCGCAGG --e 0 --discard-untrimmed --info-file barcodes20.txt -o SRR030820_barcode{name}.fastq /data/curator_data/cancer_data_and_papers/boyd_marshall_2009/SRA_files/SRR030820.fastq</t>
  </si>
  <si>
    <t>cutadapt -g ^CTTACCTGAGGAGACGGTGACC -a file:/data/curator_data/cancer_data_and_papers/boyd_marshall_2009/papers/reverse_vprimers_exp4.txt -n 2 --length-tag “length=“ --overlap 20 --discard-untrimmed --info-file=primer_info_19.txt -o SRR030820_barcode19_trimmed.fastq /data/curator_data/cancer_data_and_papers/boyd_marshall_2009/fastq_files/experiment_4/SRR030820/SRR030820_barcode19.fastq </t>
  </si>
  <si>
    <t>cutadapt -g 19=^TCAGATTCAATAAG -g 20=^TCAGTAGCAATTCG -g 23=^TCAGTGTCAATTCG -g 25=^TCAGCGGCAATTCG -g 31=^TCAGCAACAATTCG -g32=^TCAGCCTCAATTCG -g 35=^TCAGAGCCAATTCG -g 37=^TCAGATTCAATTCG -g 38=^TCAGATTCAATTCG -g 42=^TCAGTAGCCAATAA -g 44=^TCAGTTACCAATAA -g 45a=^TCAGTGTCCAATAA -g 45b=^TCAGCGGCCAATAA -g 50=^TCAGCCTCCAATAA -g 54=^TCAGACGCCAATAA -g 55=^TCAGTAGCCGGCAA -g 60=^TCAGTTACCGGCAA -g 61=^TCAGTGTCCGGCAA -g 68=^TCAGCAACCGGCAA -g 70=^TCAGCCTCCGGCAA -g 75=^TCAGATTCCGGCAA -g 78=^TCAGACGCCGGCAA -g 79=^TCAGTAGCCGCAGG --e 0 --discard-untrimmed --info-file barcodes20.txt -o SRR030822_barcode{name}.fastq /data/curator_data/cancer_data_and_papers/boyd_marshall_2009/SRA_files/SRR030822.fastq</t>
  </si>
  <si>
    <t>cutadapt -g ^CTTACCTGAGGAGACGGTGACC -a file:/data/curator_data/cancer_data_and_papers/boyd_marshall_2009/papers/reverse_vprimers_exp4.txt -n 2 --length-tag “length=“ --overlap 20 --discard-untrimmed --info-file=primer_info_19.txt -o SRR030822_barcode19_trimmed.fastq /data/curator_data/cancer_data_and_papers/boyd_marshall_2009/fastq_files/experiment_4/SRR030822/SRR030822_barcode19.fastq </t>
  </si>
  <si>
    <t>cutadapt -g ^CTTACCTGAGGAGACGGTGACC -a file:/data/curator_data/cancer_data_and_papers/boyd_marshall_2009/papers/reverse_vprimers_exp4.txt -n 2 --length-tag “length=“ --overlap 20 --discard-untrimmed --info-file=primer_info_19.txt -o SRR030820_barcode20_trimmed.fastq /data/curator_data/cancer_data_and_papers/boyd_marshall_2009/fastq_files/experiment_4/SRR030820/SRR030820_barcode20.fastq </t>
  </si>
  <si>
    <t>cutadapt -g ^CTTACCTGAGGAGACGGTGACC -a file:/data/curator_data/cancer_data_and_papers/boyd_marshall_2009/papers/reverse_vprimers_exp4.txt -n 2 --length-tag “length=“ --overlap 20 --discard-untrimmed --info-file=primer_info_19.txt -o SRR030822_barcode20_trimmed.fastq /data/curator_data/cancer_data_and_papers/boyd_marshall_2009/fastq_files/experiment_4/SRR030822/SRR030822_barcode20.fastq </t>
  </si>
  <si>
    <t>cutadapt -g ^CTTACCTGAGGAGACGGTGACC -a file:/data/curator_data/cancer_data_and_papers/boyd_marshall_2009/papers/reverse_vprimers_exp4.txt -n 2 --length-tag “length=“ --overlap 20 --discard-untrimmed --info-file=primer_info_19.txt -o SRR030820_barcode23_trimmed.fastq /data/curator_data/cancer_data_and_papers/boyd_marshall_2009/fastq_files/experiment_4/SRR030820/SRR030820_barcode23.fastq </t>
  </si>
  <si>
    <t>cutadapt -g ^CTTACCTGAGGAGACGGTGACC -a file:/data/curator_data/cancer_data_and_papers/boyd_marshall_2009/papers/reverse_vprimers_exp4.txt -n 2 --length-tag “length=“ --overlap 20 --discard-untrimmed --info-file=primer_info_19.txt -o SRR030822_barcode23_trimmed.fastq /data/curator_data/cancer_data_and_papers/boyd_marshall_2009/fastq_files/experiment_4/SRR030822/SRR030822_barcode23.fastq </t>
  </si>
  <si>
    <t>cutadapt -g ^CTTACCTGAGGAGACGGTGACC -a file:/data/curator_data/cancer_data_and_papers/boyd_marshall_2009/papers/reverse_vprimers_exp4.txt -n 2 --length-tag “length=“ --overlap 20 --discard-untrimmed --info-file=primer_info_19.txt -o SRR030820_barcode25_trimmed.fastq /data/curator_data/cancer_data_and_papers/boyd_marshall_2009/fastq_files/experiment_4/SRR030820/SRR030820_barcode25.fastq </t>
  </si>
  <si>
    <t>cutadapt -g ^CTTACCTGAGGAGACGGTGACC -a file:/data/curator_data/cancer_data_and_papers/boyd_marshall_2009/papers/reverse_vprimers_exp4.txt -n 2 --length-tag “length=“ --overlap 20 --discard-untrimmed --info-file=primer_info_19.txt -o SRR030822_barcode25_trimmed.fastq /data/curator_data/cancer_data_and_papers/boyd_marshall_2009/fastq_files/experiment_4/SRR030822/SRR030822_barcode25.fastq </t>
  </si>
  <si>
    <t>cutadapt -g ^CTTACCTGAGGAGACGGTGACC -a file:/data/curator_data/cancer_data_and_papers/boyd_marshall_2009/papers/reverse_vprimers_exp4.txt -n 2 --length-tag “length=“ --overlap 20 --discard-untrimmed --info-file=primer_info_19.txt -o SRR030820_barcode31_trimmed.fastq /data/curator_data/cancer_data_and_papers/boyd_marshall_2009/fastq_files/experiment_4/SRR030820/SRR030820_barcode31.fastq </t>
  </si>
  <si>
    <t>cutadapt -g ^CTTACCTGAGGAGACGGTGACC -a file:/data/curator_data/cancer_data_and_papers/boyd_marshall_2009/papers/reverse_vprimers_exp4.txt -n 2 --length-tag “length=“ --overlap 20 --discard-untrimmed --info-file=primer_info_19.txt -o SRR030822_barcode31_trimmed.fastq /data/curator_data/cancer_data_and_papers/boyd_marshall_2009/fastq_files/experiment_4/SRR030822/SRR030822_barcode31.fastq </t>
  </si>
  <si>
    <t>cutadapt -g ^CTTACCTGAGGAGACGGTGACC -a file:/data/curator_data/cancer_data_and_papers/boyd_marshall_2009/papers/reverse_vprimers_exp4.txt -n 2 --length-tag “length=“ --overlap 20 --discard-untrimmed --info-file=primer_info_19.txt -o SRR030820_barcode32_trimmed.fastq /data/curator_data/cancer_data_and_papers/boyd_marshall_2009/fastq_files/experiment_4/SRR030820/SRR030820_barcode32.fastq </t>
  </si>
  <si>
    <t>cutadapt -g ^CTTACCTGAGGAGACGGTGACC -a file:/data/curator_data/cancer_data_and_papers/boyd_marshall_2009/papers/reverse_vprimers_exp4.txt -n 2 --length-tag “length=“ --overlap 20 --discard-untrimmed --info-file=primer_info_19.txt -o SRR030822_barcode32_trimmed.fastq /data/curator_data/cancer_data_and_papers/boyd_marshall_2009/fastq_files/experiment_4/SRR030822/SRR030822_barcode32.fastq </t>
  </si>
  <si>
    <t>cutadapt -g ^CTTACCTGAGGAGACGGTGACC -a file:/data/curator_data/cancer_data_and_papers/boyd_marshall_2009/papers/reverse_vprimers_exp4.txt -n 2 --length-tag “length=“ --overlap 20 --discard-untrimmed --info-file=primer_info_19.txt -o SRR030820_barcode35_trimmed.fastq /data/curator_data/cancer_data_and_papers/boyd_marshall_2009/fastq_files/experiment_4/SRR030820/SRR030820_barcode35.fastq </t>
  </si>
  <si>
    <t>cutadapt -g ^CTTACCTGAGGAGACGGTGACC -a file:/data/curator_data/cancer_data_and_papers/boyd_marshall_2009/papers/reverse_vprimers_exp4.txt -n 2 --length-tag “length=“ --overlap 20 --discard-untrimmed --info-file=primer_info_19.txt -o SRR030822_barcode35_trimmed.fastq /data/curator_data/cancer_data_and_papers/boyd_marshall_2009/fastq_files/experiment_4/SRR030822/SRR030822_barcode35.fastq </t>
  </si>
  <si>
    <t>cutadapt -g ^CTTACCTGAGGAGACGGTGACC -a file:/data/curator_data/cancer_data_and_papers/boyd_marshall_2009/papers/reverse_vprimers_exp4.txt -n 2 --length-tag “length=“ --overlap 20 --discard-untrimmed --info-file=primer_info_19.txt -o SRR030820_barcode37_trimmed.fastq /data/curator_data/cancer_data_and_papers/boyd_marshall_2009/fastq_files/experiment_4/SRR030820/SRR030820_barcode37.fastq </t>
  </si>
  <si>
    <t>cutadapt -g ^CTTACCTGAGGAGACGGTGACC -a file:/data/curator_data/cancer_data_and_papers/boyd_marshall_2009/papers/reverse_vprimers_exp4.txt -n 2 --length-tag “length=“ --overlap 20 --discard-untrimmed --info-file=primer_info_19.txt -o SRR030822_barcode37_trimmed.fastq /data/curator_data/cancer_data_and_papers/boyd_marshall_2009/fastq_files/experiment_4/SRR030822/SRR030822_barcode37.fastq </t>
  </si>
  <si>
    <t>cutadapt -g ^CTTACCTGAGGAGACGGTGACC -a file:/data/curator_data/cancer_data_and_papers/boyd_marshall_2009/papers/reverse_vprimers_exp4.txt -n 2 --length-tag “length=“ --overlap 20 --discard-untrimmed --info-file=primer_info_19.txt -o SRR030820_barcode42_trimmed.fastq /data/curator_data/cancer_data_and_papers/boyd_marshall_2009/fastq_files/experiment_4/SRR030820/SRR030820_barcode42.fastq </t>
  </si>
  <si>
    <t>cutadapt -g ^CTTACCTGAGGAGACGGTGACC -a file:/data/curator_data/cancer_data_and_papers/boyd_marshall_2009/papers/reverse_vprimers_exp4.txt -n 2 --length-tag “length=“ --overlap 20 --discard-untrimmed --info-file=primer_info_19.txt -o SRR030822_barcode42_trimmed.fastq /data/curator_data/cancer_data_and_papers/boyd_marshall_2009/fastq_files/experiment_4/SRR030822/SRR030822_barcode42.fastq </t>
  </si>
  <si>
    <t>cutadapt -g ^CTTACCTGAGGAGACGGTGACC -a file:/data/curator_data/cancer_data_and_papers/boyd_marshall_2009/papers/reverse_vprimers_exp4.txt -n 2 --length-tag “length=“ --overlap 20 --discard-untrimmed --info-file=primer_info_19.txt -o SRR030820_barcode44_trimmed.fastq /data/curator_data/cancer_data_and_papers/boyd_marshall_2009/fastq_files/experiment_4/SRR030820/SRR030820_barcode44.fastq </t>
  </si>
  <si>
    <t>cutadapt -g ^CTTACCTGAGGAGACGGTGACC -a file:/data/curator_data/cancer_data_and_papers/boyd_marshall_2009/papers/reverse_vprimers_exp4.txt -n 2 --length-tag “length=“ --overlap 20 --discard-untrimmed --info-file=primer_info_19.txt -o SRR030822_barcode44_trimmed.fastq /data/curator_data/cancer_data_and_papers/boyd_marshall_2009/fastq_files/experiment_4/SRR030822/SRR030822_barcode44.fastq </t>
  </si>
  <si>
    <t>cutadapt -g ^CTTACCTGAGGAGACGGTGACC -a file:/data/curator_data/cancer_data_and_papers/boyd_marshall_2009/papers/reverse_vprimers_exp4.txt -n 2 --length-tag “length=“ --overlap 20 --discard-untrimmed --info-file=primer_info_19.txt -o SRR030820_barcode45a_trimmed.fastq /data/curator_data/cancer_data_and_papers/boyd_marshall_2009/fastq_files/experiment_4/SRR030820/SRR030820_barcode45a.fastq </t>
  </si>
  <si>
    <t>cutadapt -g ^CTTACCTGAGGAGACGGTGACC -a file:/data/curator_data/cancer_data_and_papers/boyd_marshall_2009/papers/reverse_vprimers_exp4.txt -n 2 --length-tag “length=“ --overlap 20 --discard-untrimmed --info-file=primer_info_19.txt -o SRR030822_barcode45a_trimmed.fastq /data/curator_data/cancer_data_and_papers/boyd_marshall_2009/fastq_files/experiment_4/SRR030822/SRR030822_barcode45a.fastq </t>
  </si>
  <si>
    <t>cutadapt -g ^CTTACCTGAGGAGACGGTGACC -a file:/data/curator_data/cancer_data_and_papers/boyd_marshall_2009/papers/reverse_vprimers_exp4.txt -n 2 --length-tag “length=“ --overlap 20 --discard-untrimmed --info-file=primer_info_19.txt -o SRR030820_barcode45b_trimmed.fastq /data/curator_data/cancer_data_and_papers/boyd_marshall_2009/fastq_files/experiment_4/SRR030820/SRR030820_barcode45b.fastq </t>
  </si>
  <si>
    <t>cutadapt -g ^CTTACCTGAGGAGACGGTGACC -a file:/data/curator_data/cancer_data_and_papers/boyd_marshall_2009/papers/reverse_vprimers_exp4.txt -n 2 --length-tag “length=“ --overlap 20 --discard-untrimmed --info-file=primer_info_19.txt -o SRR030822_barcode45b_trimmed.fastq /data/curator_data/cancer_data_and_papers/boyd_marshall_2009/fastq_files/experiment_4/SRR030822/SRR030822_barcode45b.fastq </t>
  </si>
  <si>
    <t>cutadapt -g ^CTTACCTGAGGAGACGGTGACC -a file:/data/curator_data/cancer_data_and_papers/boyd_marshall_2009/papers/reverse_vprimers_exp4.txt -n 2 --length-tag “length=“ --overlap 20 --discard-untrimmed --info-file=primer_info_19.txt -o SRR030820_barcode50_trimmed.fastq /data/curator_data/cancer_data_and_papers/boyd_marshall_2009/fastq_files/experiment_4/SRR030820/SRR030820_barcode50.fastq </t>
  </si>
  <si>
    <t>cutadapt -g ^CTTACCTGAGGAGACGGTGACC -a file:/data/curator_data/cancer_data_and_papers/boyd_marshall_2009/papers/reverse_vprimers_exp4.txt -n 2 --length-tag “length=“ --overlap 20 --discard-untrimmed --info-file=primer_info_19.txt -o SRR030822_barcode50_trimmed.fastq /data/curator_data/cancer_data_and_papers/boyd_marshall_2009/fastq_files/experiment_4/SRR030822/SRR030822_barcode50.fastq </t>
  </si>
  <si>
    <t>cutadapt -g ^CTTACCTGAGGAGACGGTGACC -a file:/data/curator_data/cancer_data_and_papers/boyd_marshall_2009/papers/reverse_vprimers_exp4.txt -n 2 --length-tag “length=“ --overlap 20 --discard-untrimmed --info-file=primer_info_19.txt -o SRR030820_barcode54_trimmed.fastq /data/curator_data/cancer_data_and_papers/boyd_marshall_2009/fastq_files/experiment_4/SRR030820/SRR030820_barcode54.fastq </t>
  </si>
  <si>
    <t>cutadapt -g ^CTTACCTGAGGAGACGGTGACC -a file:/data/curator_data/cancer_data_and_papers/boyd_marshall_2009/papers/reverse_vprimers_exp4.txt -n 2 --length-tag “length=“ --overlap 20 --discard-untrimmed --info-file=primer_info_19.txt -o SRR030822_barcode54_trimmed.fastq /data/curator_data/cancer_data_and_papers/boyd_marshall_2009/fastq_files/experiment_4/SRR030822/SRR030822_barcode54.fastq </t>
  </si>
  <si>
    <t>cutadapt -g ^CTTACCTGAGGAGACGGTGACC -a file:/data/curator_data/cancer_data_and_papers/boyd_marshall_2009/papers/reverse_vprimers_exp4.txt -n 2 --length-tag “length=“ --overlap 20 --discard-untrimmed --info-file=primer_info_19.txt -o SRR030820_barcode55_trimmed.fastq /data/curator_data/cancer_data_and_papers/boyd_marshall_2009/fastq_files/experiment_4/SRR030820/SRR030820_barcode55.fastq </t>
  </si>
  <si>
    <t>cutadapt -g ^CTTACCTGAGGAGACGGTGACC -a file:/data/curator_data/cancer_data_and_papers/boyd_marshall_2009/papers/reverse_vprimers_exp4.txt -n 2 --length-tag “length=“ --overlap 20 --discard-untrimmed --info-file=primer_info_19.txt -o SRR030822_barcode55_trimmed.fastq /data/curator_data/cancer_data_and_papers/boyd_marshall_2009/fastq_files/experiment_4/SRR030822/SRR030822_barcode55.fastq </t>
  </si>
  <si>
    <t>cutadapt -g ^CTTACCTGAGGAGACGGTGACC -a file:/data/curator_data/cancer_data_and_papers/boyd_marshall_2009/papers/reverse_vprimers_exp4.txt -n 2 --length-tag “length=“ --overlap 20 --discard-untrimmed --info-file=primer_info_19.txt -o SRR030820_barcode60_trimmed.fastq /data/curator_data/cancer_data_and_papers/boyd_marshall_2009/fastq_files/experiment_4/SRR030820/SRR030820_barcode60.fastq </t>
  </si>
  <si>
    <t>cutadapt -g ^CTTACCTGAGGAGACGGTGACC -a file:/data/curator_data/cancer_data_and_papers/boyd_marshall_2009/papers/reverse_vprimers_exp4.txt -n 2 --length-tag “length=“ --overlap 20 --discard-untrimmed --info-file=primer_info_19.txt -o SRR030822_barcode60_trimmed.fastq /data/curator_data/cancer_data_and_papers/boyd_marshall_2009/fastq_files/experiment_4/SRR030822/SRR030822_barcode60.fastq </t>
  </si>
  <si>
    <t>cutadapt -g ^CTTACCTGAGGAGACGGTGACC -a file:/data/curator_data/cancer_data_and_papers/boyd_marshall_2009/papers/reverse_vprimers_exp4.txt -n 2 --length-tag “length=“ --overlap 20 --discard-untrimmed --info-file=primer_info_19.txt -o SRR030820_barcode61_trimmed.fastq /data/curator_data/cancer_data_and_papers/boyd_marshall_2009/fastq_files/experiment_4/SRR030820/SRR030820_barcode61.fastq </t>
  </si>
  <si>
    <t>cutadapt -g ^CTTACCTGAGGAGACGGTGACC -a file:/data/curator_data/cancer_data_and_papers/boyd_marshall_2009/papers/reverse_vprimers_exp4.txt -n 2 --length-tag “length=“ --overlap 20 --discard-untrimmed --info-file=primer_info_19.txt -o SRR030822_barcode61_trimmed.fastq /data/curator_data/cancer_data_and_papers/boyd_marshall_2009/fastq_files/experiment_4/SRR030822/SRR030822_barcode61.fastq </t>
  </si>
  <si>
    <t>cutadapt -g ^CTTACCTGAGGAGACGGTGACC -a file:/data/curator_data/cancer_data_and_papers/boyd_marshall_2009/papers/reverse_vprimers_exp4.txt -n 2 --length-tag “length=“ --overlap 20 --discard-untrimmed --info-file=primer_info_19.txt -o SRR030820_barcode68_trimmed.fastq /data/curator_data/cancer_data_and_papers/boyd_marshall_2009/fastq_files/experiment_4/SRR030820/SRR030820_barcode68.fastq </t>
  </si>
  <si>
    <t>cutadapt -g ^CTTACCTGAGGAGACGGTGACC -a file:/data/curator_data/cancer_data_and_papers/boyd_marshall_2009/papers/reverse_vprimers_exp4.txt -n 2 --length-tag “length=“ --overlap 20 --discard-untrimmed --info-file=primer_info_19.txt -o SRR030822_barcode68_trimmed.fastq /data/curator_data/cancer_data_and_papers/boyd_marshall_2009/fastq_files/experiment_4/SRR030822/SRR030822_barcode68.fastq </t>
  </si>
  <si>
    <t>cutadapt -g ^CTTACCTGAGGAGACGGTGACC -a file:/data/curator_data/cancer_data_and_papers/boyd_marshall_2009/papers/reverse_vprimers_exp4.txt -n 2 --length-tag “length=“ --overlap 20 --discard-untrimmed --info-file=primer_info_19.txt -o SRR030820_barcode70_trimmed.fastq /data/curator_data/cancer_data_and_papers/boyd_marshall_2009/fastq_files/experiment_4/SRR030820/SRR030820_barcode70.fastq </t>
  </si>
  <si>
    <t>cutadapt -g ^CTTACCTGAGGAGACGGTGACC -a file:/data/curator_data/cancer_data_and_papers/boyd_marshall_2009/papers/reverse_vprimers_exp4.txt -n 2 --length-tag “length=“ --overlap 20 --discard-untrimmed --info-file=primer_info_19.txt -o SRR030822_barcode70_trimmed.fastq /data/curator_data/cancer_data_and_papers/boyd_marshall_2009/fastq_files/experiment_4/SRR030822/SRR030822_barcode70.fastq </t>
  </si>
  <si>
    <t>cutadapt -g ^CTTACCTGAGGAGACGGTGACC -a file:/data/curator_data/cancer_data_and_papers/boyd_marshall_2009/papers/reverse_vprimers_exp4.txt -n 2 --length-tag “length=“ --overlap 20 --discard-untrimmed --info-file=primer_info_19.txt -o SRR030820_barcode75_trimmed.fastq /data/curator_data/cancer_data_and_papers/boyd_marshall_2009/fastq_files/experiment_4/SRR030820/SRR030820_barcode75.fastq </t>
  </si>
  <si>
    <t>cutadapt -g ^CTTACCTGAGGAGACGGTGACC -a file:/data/curator_data/cancer_data_and_papers/boyd_marshall_2009/papers/reverse_vprimers_exp4.txt -n 2 --length-tag “length=“ --overlap 20 --discard-untrimmed --info-file=primer_info_19.txt -o SRR030822_barcode75_trimmed.fastq /data/curator_data/cancer_data_and_papers/boyd_marshall_2009/fastq_files/experiment_4/SRR030822/SRR030822_barcode75.fastq </t>
  </si>
  <si>
    <t>cutadapt -g ^CTTACCTGAGGAGACGGTGACC -a file:/data/curator_data/cancer_data_and_papers/boyd_marshall_2009/papers/reverse_vprimers_exp4.txt -n 2 --length-tag “length=“ --overlap 20 --discard-untrimmed --info-file=primer_info_19.txt -o SRR030820_barcode78_trimmed.fastq /data/curator_data/cancer_data_and_papers/boyd_marshall_2009/fastq_files/experiment_4/SRR030820/SRR030820_barcode78.fastq </t>
  </si>
  <si>
    <t>cutadapt -g ^CTTACCTGAGGAGACGGTGACC -a file:/data/curator_data/cancer_data_and_papers/boyd_marshall_2009/papers/reverse_vprimers_exp4.txt -n 2 --length-tag “length=“ --overlap 20 --discard-untrimmed --info-file=primer_info_19.txt -o SRR030822_barcode78_trimmed.fastq /data/curator_data/cancer_data_and_papers/boyd_marshall_2009/fastq_files/experiment_4/SRR030822/SRR030822_barcode78.fastq </t>
  </si>
  <si>
    <t>cutadapt -g ^CTTACCTGAGGAGACGGTGACC -a file:/data/curator_data/cancer_data_and_papers/boyd_marshall_2009/papers/reverse_vprimers_exp4.txt -n 2 --length-tag “length=“ --overlap 20 --discard-untrimmed --info-file=primer_info_19.txt -o SRR030820_barcode79_trimmed.fastq /data/curator_data/cancer_data_and_papers/boyd_marshall_2009/fastq_files/experiment_4/SRR030820/SRR030820_barcode79.fastq </t>
  </si>
  <si>
    <t>cutadapt -g ^CTTACCTGAGGAGACGGTGACC -a file:/data/curator_data/cancer_data_and_papers/boyd_marshall_2009/papers/reverse_vprimers_exp4.txt -n 2 --length-tag “length=“ --overlap 20 --discard-untrimmed --info-file=primer_info_19.txt -o SRR030822_barcode79_trimmed.fastq /data/curator_data/cancer_data_and_papers/boyd_marshall_2009/fastq_files/experiment_4/SRR030822/SRR030822_barcode79.fastq </t>
  </si>
  <si>
    <t xml:space="preserve"> cutadapt -q 25 --minimum-length 150 --length-tag "length=" -o SRR030813_filtered_barcode1.fastq /data/curator_data/cancer_data_and_papers/boyd_marshall_2009/fastq_files/experiment_2/SRR030813/primers_removed/SRR030813_barcode1_trimmed.fastq &amp;</t>
  </si>
  <si>
    <t xml:space="preserve">  cutadapt -q 25 --minimum-length 150 --length-tag "length=" -o SRR030815_filtered_barcode1.fastq /data/curator_data/cancer_data_and_papers/boyd_marshall_2009/fastq_files/experiment_2/SRR030815/primers_removed/SRR030815_barcode1_trimmed.fastq &amp;</t>
  </si>
  <si>
    <t xml:space="preserve">  cutadapt -q 25 --minimum-length 150 --length-tag "length=" -o SRR030813_filtered_barcode2.fastq /data/curator_data/cancer_data_and_papers/boyd_marshall_2009/fastq_files/experiment_2/SRR030813/primers_removed/SRR030813_barcode2_trimmed.fastq &amp;</t>
  </si>
  <si>
    <t xml:space="preserve">   cutadapt -q 25 --minimum-length 150 --length-tag "length=" -o SRR030815_filtered_barcode2.fastq /data/curator_data/cancer_data_and_papers/boyd_marshall_2009/fastq_files/experiment_2/SRR030815/primers_removed/SRR030815_barcode2_trimmed.fastq &amp;</t>
  </si>
  <si>
    <t xml:space="preserve">   cutadapt -q 25 --minimum-length 150 --length-tag "length=" -o SRR030813_filtered_barcode3.fastq /data/curator_data/cancer_data_and_papers/boyd_marshall_2009/fastq_files/experiment_2/SRR030813/primers_removed/SRR030813_barcode3_trimmed.fastq &amp;</t>
  </si>
  <si>
    <t xml:space="preserve">    cutadapt -q 25 --minimum-length 150 --length-tag "length=" -o SRR030815_filtered_barcode3.fastq /data/curator_data/cancer_data_and_papers/boyd_marshall_2009/fastq_files/experiment_2/SRR030815/primers_removed/SRR030815_barcode3_trimmed.fastq &amp;</t>
  </si>
  <si>
    <t xml:space="preserve">    cutadapt -q 25 --minimum-length 150 --length-tag "length=" -o SRR030813_filtered_barcode4.fastq /data/curator_data/cancer_data_and_papers/boyd_marshall_2009/fastq_files/experiment_2/SRR030813/primers_removed/SRR030813_barcode4_trimmed.fastq &amp;</t>
  </si>
  <si>
    <t xml:space="preserve">   cutadapt -q 25 --minimum-length 150 --length-tag "length=" -o SRR030815_filtered_barcode4.fastq /data/curator_data/cancer_data_and_papers/boyd_marshall_2009/fastq_files/experiment_2/SRR030815/primers_removed/SRR030815_barcode4_trimmed.fastq &amp;</t>
  </si>
  <si>
    <t xml:space="preserve">   cutadapt -q 25 --minimum-length 150 --length-tag "length=" -o SRR030813_filtered_barcode5.fastq /data/curator_data/cancer_data_and_papers/boyd_marshall_2009/fastq_files/experiment_2/SRR030813/primers_removed/SRR030813_barcode5_trimmed.fastq &amp;</t>
  </si>
  <si>
    <t xml:space="preserve">    cutadapt -q 25 --minimum-length 150 --length-tag "length=" -o SRR030815_filtered_barcode5.fastq /data/curator_data/cancer_data_and_papers/boyd_marshall_2009/fastq_files/experiment_2/SRR030815/primers_removed/SRR030815_barcode5_trimmed.fastq &amp;</t>
  </si>
  <si>
    <t xml:space="preserve">    cutadapt -q 25 --minimum-length 150 --length-tag "length=" -o SRR030813_filtered_barcode6.fastq /data/curator_data/cancer_data_and_papers/boyd_marshall_2009/fastq_files/experiment_2/SRR030813/primers_removed/SRR030813_barcode6_trimmed.fastq &amp;</t>
  </si>
  <si>
    <t xml:space="preserve">     cutadapt -q 25 --minimum-length 150 --length-tag "length=" -o SRR030815_filtered_barcode6.fastq /data/curator_data/cancer_data_and_papers/boyd_marshall_2009/fastq_files/experiment_2/SRR030815/primers_removed/SRR030815_barcode6_trimmed.fastq &amp;</t>
  </si>
  <si>
    <t xml:space="preserve">     cutadapt -q 25 --minimum-length 150 --length-tag "length=" -o SRR030813_filtered_barcode7.fastq /data/curator_data/cancer_data_and_papers/boyd_marshall_2009/fastq_files/experiment_2/SRR030813/primers_removed/SRR030813_barcode7_trimmed.fastq &amp;</t>
  </si>
  <si>
    <t xml:space="preserve">      cutadapt -q 25 --minimum-length 150 --length-tag "length=" -o SRR030815_filtered_barcode7.fastq /data/curator_data/cancer_data_and_papers/boyd_marshall_2009/fastq_files/experiment_2/SRR030815/primers_removed/SRR030815_barcode7_trimmed.fastq &amp;</t>
  </si>
  <si>
    <t xml:space="preserve">      cutadapt -q 25 --minimum-length 150 --length-tag "length=" -o SRR030813_filtered_barcode8.fastq /data/curator_data/cancer_data_and_papers/boyd_marshall_2009/fastq_files/experiment_2/SRR030813/primers_removed/SRR030813_barcode8_trimmed.fastq &amp;</t>
  </si>
  <si>
    <t xml:space="preserve">       cutadapt -q 25 --minimum-length 150 --length-tag "length=" -o SRR030815_filtered_barcode8.fastq /data/curator_data/cancer_data_and_papers/boyd_marshall_2009/fastq_files/experiment_2/SRR030815/primers_removed/SRR030815_barcode8_trimmed.fastq &amp;</t>
  </si>
  <si>
    <t xml:space="preserve">  cutadapt -q 25 --minimum-length 150 --length-tag "length=" -o SRR030813_filtered_barcode10.fastq /data/curator_data/cancer_data_and_papers/boyd_marshall_2009/fastq_files/experiment_2/SRR030813/primers_removed/SRR030813_barcode10_trimmed.fastq &amp;</t>
  </si>
  <si>
    <t>cutadapt -q 25 --minimum-length 150 --length-tag "length=" -o SRR030813_filtered_barcode9.fastq /data/curator_data/cancer_data_and_papers/boyd_marshall_2009/fastq_files/experiment_2/SRR030813/primers_removed/SRR030813_barcode9_trimmed.fastq &amp;</t>
  </si>
  <si>
    <t xml:space="preserve"> cutadapt -q 25 --minimum-length 150 --length-tag "length=" -o SRR030815_filtered_barcode9.fastq /data/curator_data/cancer_data_and_papers/boyd_marshall_2009/fastq_files/experiment_2/SRR030815/primers_removed/SRR030815_barcode9_trimmed.fastq &amp;</t>
  </si>
  <si>
    <t xml:space="preserve">   cutadapt -q 25 --minimum-length 150 --length-tag "length=" -o SRR030815_filtered_barcode10.fastq /data/curator_data/cancer_data_and_papers/boyd_marshall_2009/fastq_files/experiment_2/SRR030815/primers_removed/SRR030815_barcode10_trimmed.fastq &amp;</t>
  </si>
  <si>
    <t xml:space="preserve">  cutadapt -q 25 --minimum-length 150 --length-tag "length=" -o SRR030813_filtered_barcode11.fastq /data/curator_data/cancer_data_and_papers/boyd_marshall_2009/fastq_files/experiment_2/SRR030813/primers_removed/SRR030813_barcode11_trimmed.fastq &amp;</t>
  </si>
  <si>
    <t xml:space="preserve">   cutadapt -q 25 --minimum-length 150 --length-tag "length=" -o SRR030815_filtered_barcode11.fastq /data/curator_data/cancer_data_and_papers/boyd_marshall_2009/fastq_files/experiment_2/SRR030815/primers_removed/SRR030815_barcode11_trimmed.fastq &amp;</t>
  </si>
  <si>
    <t xml:space="preserve">   cutadapt -q 25 --minimum-length 150 --length-tag "length=" -o SRR030813_filtered_barcode12.fastq /data/curator_data/cancer_data_and_papers/boyd_marshall_2009/fastq_files/experiment_2/SRR030813/primers_removed/SRR030813_barcode12_trimmed.fastq &amp;</t>
  </si>
  <si>
    <t xml:space="preserve">    cutadapt -q 25 --minimum-length 150 --length-tag "length=" -o SRR030815_filtered_barcode12.fastq /data/curator_data/cancer_data_and_papers/boyd_marshall_2009/fastq_files/experiment_2/SRR030815/primers_removed/SRR030815_barcode12_trimmed.fastq &amp;</t>
  </si>
  <si>
    <t xml:space="preserve">    cutadapt -q 25 --minimum-length 150 --length-tag "length=" -o SRR030813_filtered_barcode13.fastq /data/curator_data/cancer_data_and_papers/boyd_marshall_2009/fastq_files/experiment_2/SRR030813/primers_removed/SRR030813_barcode13_trimmed.fastq &amp;</t>
  </si>
  <si>
    <t xml:space="preserve">     cutadapt -q 25 --minimum-length 150 --length-tag "length=" -o SRR030813_filtered_barcode14.fastq /data/curator_data/cancer_data_and_papers/boyd_marshall_2009/fastq_files/experiment_2/SRR030813/primers_removed/SRR030813_barcode14_trimmed.fastq &amp;</t>
  </si>
  <si>
    <t xml:space="preserve">      cutadapt -q 25 --minimum-length 150 --length-tag "length=" -o SRR030815_filtered_barcode14.fastq /data/curator_data/cancer_data_and_papers/boyd_marshall_2009/fastq_files/experiment_2/SRR030815/primers_removed/SRR030815_barcode14_trimmed.fastq &amp;</t>
  </si>
  <si>
    <t xml:space="preserve">     cutadapt -q 25 --minimum-length 150 --length-tag "length=" -o SRR030815_filtered_barcode13.fastq /data/curator_data/cancer_data_and_papers/boyd_marshall_2009/fastq_files/experiment_2/SRR030815/primers_removed/SRR030815_barcode13_trimmed.fastq &amp;</t>
  </si>
  <si>
    <t xml:space="preserve">      cutadapt -q 25 --minimum-length 150 --length-tag "length=" -o SRR030813_filtered_barcode15.fastq /data/curator_data/cancer_data_and_papers/boyd_marshall_2009/fastq_files/experiment_2/SRR030813/primers_removed/SRR030813_barcode15_trimmed.fastq &amp;</t>
  </si>
  <si>
    <t xml:space="preserve"> cutadapt -q 25 --minimum-length 150 --length-tag "length=" -o SRR030815_filtered_barcode15.fastq /data/curator_data/cancer_data_and_papers/boyd_marshall_2009/fastq_files/experiment_2/SRR030815/primers_removed/SRR030815_barcode15_trimmed.fastq &amp;</t>
  </si>
  <si>
    <t xml:space="preserve"> cutadapt -q 25 --minimum-length 150 --length-tag "length=" -o SRR030813_filtered_barcode16.fastq /data/curator_data/cancer_data_and_papers/boyd_marshall_2009/fastq_files/experiment_2/SRR030813/primers_removed/SRR030813_barcode16_trimmed.fastq &amp;</t>
  </si>
  <si>
    <t xml:space="preserve"> cutadapt -q 25 --minimum-length 150 --length-tag "length=" -o SRR030815_filtered_barcode16.fastq /data/curator_data/cancer_data_and_papers/boyd_marshall_2009/fastq_files/experiment_2/SRR030815/primers_removed/SRR030815_barcode16_trimmed.fastq &amp;</t>
  </si>
  <si>
    <t xml:space="preserve"> cutadapt -q 25 --minimum-length 150 --length-tag "length=" -o SRR030813_filtered_barcode17.fastq /data/curator_data/cancer_data_and_papers/boyd_marshall_2009/fastq_files/experiment_2/SRR030813/primers_removed/SRR030813_barcode17_trimmed.fastq &amp;</t>
  </si>
  <si>
    <t xml:space="preserve"> cutadapt -q 25 --minimum-length 150 --length-tag "length=" -o SRR030815_filtered_barcode17.fastq /data/curator_data/cancer_data_and_papers/boyd_marshall_2009/fastq_files/experiment_2/SRR030815/primers_removed/SRR030815_barcode17_trimmed.fastq &amp;</t>
  </si>
  <si>
    <t xml:space="preserve"> cutadapt -q 25 --minimum-length 150 --length-tag "length=" -o SRR030813_filtered_barcode18.fastq /data/curator_data/cancer_data_and_papers/boyd_marshall_2009/fastq_files/experiment_2/SRR030813/primers_removed/SRR030813_barcode18_trimmed.fastq &amp;</t>
  </si>
  <si>
    <t xml:space="preserve"> cutadapt -q 25 --minimum-length 150 --length-tag "length=" -o SRR030815_filtered_barcode18.fastq /data/curator_data/cancer_data_and_papers/boyd_marshall_2009/fastq_files/experiment_2/SRR030815/primers_removed/SRR030815_barcode18_trimmed.fastq &amp;</t>
  </si>
  <si>
    <t xml:space="preserve"> cutadapt -q 25 --minimum-length 150 --length-tag "length=" -o SRR030813_filtered_barcode19.fastq /data/curator_data/cancer_data_and_papers/boyd_marshall_2009/fastq_files/experiment_2/SRR030813/primers_removed/SRR030813_barcode19_trimmed.fastq &amp;</t>
  </si>
  <si>
    <t xml:space="preserve"> cutadapt -q 25 --minimum-length 150 --length-tag "length=" -o SRR030815_filtered_barcode19.fastq /data/curator_data/cancer_data_and_papers/boyd_marshall_2009/fastq_files/experiment_2/SRR030815/primers_removed/SRR030815_barcode19_trimmed.fastq &amp;</t>
  </si>
  <si>
    <t xml:space="preserve"> cutadapt -q 25 --minimum-length 150 --length-tag "length=" -o SRR030813_filtered_barcode20.fastq /data/curator_data/cancer_data_and_papers/boyd_marshall_2009/fastq_files/experiment_2/SRR030813/primers_removed/SRR030813_barcode20_trimmed.fastq &amp;</t>
  </si>
  <si>
    <t xml:space="preserve">  cutadapt -q 25 --minimum-length 150 --length-tag "length=" -o SRR030815_filtered_barcode20.fastq /data/curator_data/cancer_data_and_papers/boyd_marshall_2009/fastq_files/experiment_2/SRR030815/primers_removed/SRR030815_barcode20_trimmed.fastq &amp;</t>
  </si>
  <si>
    <t xml:space="preserve">  cutadapt -q 25 --minimum-length 150 --length-tag "length=" -o SRR030813_filtered_barcode21.fastq /data/curator_data/cancer_data_and_papers/boyd_marshall_2009/fastq_files/experiment_2/SRR030813/primers_removed/SRR030813_barcode21_trimmed.fastq &amp;</t>
  </si>
  <si>
    <t xml:space="preserve">   cutadapt -q 25 --minimum-length 150 --length-tag "length=" -o SRR030815_filtered_barcode21.fastq /data/curator_data/cancer_data_and_papers/boyd_marshall_2009/fastq_files/experiment_2/SRR030815/primers_removed/SRR030815_barcode21_trimmed.fastq &amp;</t>
  </si>
  <si>
    <t xml:space="preserve">   cutadapt -q 25 --minimum-length 150 --length-tag "length=" -o SRR030813_filtered_barcode22.fastq /data/curator_data/cancer_data_and_papers/boyd_marshall_2009/fastq_files/experiment_2/SRR030813/primers_removed/SRR030813_barcode22_trimmed.fastq &amp;</t>
  </si>
  <si>
    <t xml:space="preserve">  cutadapt -q 25 --minimum-length 150 --length-tag "length=" -o SRR030815_filtered_barcode22.fastq /data/curator_data/cancer_data_and_papers/boyd_marshall_2009/fastq_files/experiment_2/SRR030815/primers_removed/SRR030815_barcode22_trimmed.fastq &amp;</t>
  </si>
  <si>
    <t xml:space="preserve">  cutadapt -q 25 --minimum-length 150 --length-tag "length=" -o SRR030813_filtered_barcode23.fastq /data/curator_data/cancer_data_and_papers/boyd_marshall_2009/fastq_files/experiment_2/SRR030813/primers_removed/SRR030813_barcode23_trimmed.fastq &amp;</t>
  </si>
  <si>
    <t xml:space="preserve">  cutadapt -q 25 --minimum-length 150 --length-tag "length=" -o SRR030815_filtered_barcode23.fastq /data/curator_data/cancer_data_and_papers/boyd_marshall_2009/fastq_files/experiment_2/SRR030815/primers_removed/SRR030815_barcode23_trimmed.fastq &amp;</t>
  </si>
  <si>
    <t xml:space="preserve">  cutadapt -q 25 --minimum-length 150 --length-tag "length=" -o SRR030813_filtered_barcode24.fastq /data/curator_data/cancer_data_and_papers/boyd_marshall_2009/fastq_files/experiment_2/SRR030813/primers_removed/SRR030813_barcode24_trimmed.fastq &amp;</t>
  </si>
  <si>
    <t xml:space="preserve">  cutadapt -q 25 --minimum-length 150 --length-tag "length=" -o SRR030815_filtered_barcode24.fastq /data/curator_data/cancer_data_and_papers/boyd_marshall_2009/fastq_files/experiment_2/SRR030815/primers_removed/SRR030815_barcode24_trimmed.fastq &amp;</t>
  </si>
  <si>
    <t xml:space="preserve">  cutadapt -q 25 --minimum-length 150 --length-tag "length=" -o SRR030813_filtered_barcode25.fastq /data/curator_data/cancer_data_and_papers/boyd_marshall_2009/fastq_files/experiment_2/SRR030813/primers_removed/SRR030813_barcode25_trimmed.fastq &amp;</t>
  </si>
  <si>
    <t xml:space="preserve"> cutadapt -q 25 --minimum-length 150 --length-tag "length=" -o SRR030815_filtered_barcode25.fastq /data/curator_data/cancer_data_and_papers/boyd_marshall_2009/fastq_files/experiment_2/SRR030815/primers_removed/SRR030815_barcode25_trimmed.fastq &amp;</t>
  </si>
  <si>
    <t xml:space="preserve"> cutadapt -q 25 --minimum-length 150 --length-tag "length=" -o SRR030813_filtered_barcode26.fastq /data/curator_data/cancer_data_and_papers/boyd_marshall_2009/fastq_files/experiment_2/SRR030813/primers_removed/SRR030813_barcode26_trimmed.fastq &amp;</t>
  </si>
  <si>
    <t xml:space="preserve">  cutadapt -q 25 --minimum-length 150 --length-tag "length=" -o SRR030815_filtered_barcode26.fastq /data/curator_data/cancer_data_and_papers/boyd_marshall_2009/fastq_files/experiment_2/SRR030815/primers_removed/SRR030815_barcode26_trimmed.fastq &amp;</t>
  </si>
  <si>
    <t xml:space="preserve">  cutadapt -q 25 --minimum-length 150 --length-tag "length=" -o SRR030813_filtered_barcode27.fastq /data/curator_data/cancer_data_and_papers/boyd_marshall_2009/fastq_files/experiment_2/SRR030813/primers_removed/SRR030813_barcode27_trimmed.fastq &amp;</t>
  </si>
  <si>
    <t>cutadapt -q 25 --minimum-length 150 --length-tag "length=" -o SRR030815_filtered_barcode27.fastq /data/curator_data/cancer_data_and_papers/boyd_marshall_2009/fastq_files/experiment_2/SRR030815/primers_removed/SRR030815_barcode27_trimmed.fastq &amp;</t>
  </si>
  <si>
    <t xml:space="preserve">   cutadapt -q 25 --minimum-length 150 --length-tag "length=" -o SRR030813_filtered_barcode28.fastq /data/curator_data/cancer_data_and_papers/boyd_marshall_2009/fastq_files/experiment_2/SRR030813/primers_removed/SRR030813_barcode28_trimmed.fastq &amp;</t>
  </si>
  <si>
    <t xml:space="preserve"> cutadapt -q 25 --minimum-length 150 --length-tag "length=" -o SRR030815_filtered_barcode28.fastq /data/curator_data/cancer_data_and_papers/boyd_marshall_2009/fastq_files/experiment_2/SRR030815/primers_removed/SRR030815_barcode28_trimmed.fastq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</si>
  <si>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/data/curator_data/cancer_data_and_papers/boyd_marshall_2009/fasta_files/Exp1+2/barcode1_combined_filtered.fasta -auxiliary_data /home/centos/igblast/bin/optional_file/human_gl.aux -show_translation -out exp1+2_filtered_barcode1.fmt7 1&gt;exp1+2_filt_bc1.log 2&gt;exp1+2_filt_bc1.log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</si>
  <si>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/data/curator_data/cancer_data_and_papers/boyd_marshall_2009/fasta_files/Exp1+2/barcode2_combined_filtered.fasta -auxiliary_data /home/centos/igblast/bin/optional_file/human_gl.aux -show_translation -out exp1+2_filtered_barcode2.fmt7 1&gt;exp1+2_filt_bc2.log 2&gt;exp1+2_filt_bc2.log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</si>
  <si>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/data/curator_data/cancer_data_and_papers/boyd_marshall_2009/fasta_files/Exp1+2/barcode3_combined_filtered.fasta -auxiliary_data /home/centos/igblast/bin/optional_file/human_gl.aux -show_translation -out exp1+2_filtered_barcode3.fmt7 1&gt;exp1+2_filt_bc3.log 2&gt;exp1+2_filt_bc3err.log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</si>
  <si>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/data/curator_data/cancer_data_and_papers/boyd_marshall_2009/fasta_files/Exp1+2/barcode4_combined_filtered.fasta -auxiliary_data /home/centos/igblast/bin/optional_file/human_gl.aux -show_translation -out exp1+2_filtered_barcode4.fmt7 1&gt;exp1+2_filt_bc3.log 2&gt;exp1+2_filt_bc4err.log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</si>
  <si>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/data/curator_data/cancer_data_and_papers/boyd_marshall_2009/fasta_files/Exp1+2/barcode5_combined_filtered.fasta -auxiliary_data /home/centos/igblast/bin/optional_file/human_gl.aux -show_translation -out exp1+2_filtered_barcode5.fmt7 1&gt;exp1+2_filt_bc5.log 2&gt;exp1+2_filt_bc5err.log &amp;</t>
  </si>
  <si>
    <t xml:space="preserve"> ./igblastn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/data/curator_data/cancer_data_and_papers/boyd_marshall_2009/fasta_files/Exp1+2/barcode6_combined_filtered.fasta -auxiliary_data /home/centos/igblast/bin/optional_file/human_gl.aux -show_translation -out exp1+2_filtered_barcode6.fmt7 1&gt;exp1+2_filt_bc6.log 2&gt;exp1+2_filt_bc6err.log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</si>
  <si>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/data/curator_data/cancer_data_and_papers/boyd_marshall_2009/fasta_files/Exp1+2/barcode7_combined_filtered.fasta -auxiliary_data /home/centos/igblast/bin/optional_file/human_gl.aux -show_translation -out exp1+2_filtered_barcode7.fmt7 1&gt;exp1+2_filt_bc7.log 2&gt;exp1+2_filt_bc7err.log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</si>
  <si>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/data/curator_data/cancer_data_and_papers/boyd_marshall_2009/fasta_files/Exp1+2/barcode8_combined_filtered.fasta -auxiliary_data /home/centos/igblast/bin/optional_file/human_gl.aux -show_translation -out exp1+2_filtered_barcode8.fmt7 1&gt;exp1+2_filt_bc8.log 2&gt;exp1+2_filt_bc8err.log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</si>
  <si>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/data/curator_data/cancer_data_and_papers/boyd_marshall_2009/fasta_files/Exp1+2/barcode9_combined_filtered.fasta -auxiliary_data /home/centos/igblast/bin/optional_file/human_gl.aux -show_translation -out exp1+2_filtered_barcode9.fmt7 1&gt;exp1+2_filt_bc9.log 2&gt;exp1+2_filt_bc9err.log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</si>
  <si>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/data/curator_data/cancer_data_and_papers/boyd_marshall_2009/fasta_files/Exp1+2/barcode10_combined_filtered.fasta -auxiliary_data /home/centos/igblast/bin/optional_file/human_gl.aux -show_translation -out exp1+2_filtered_barcode10.fmt7 1&gt;exp1+2_filt_bc10.log 2&gt;exp1+2_filt_bc10err.log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</si>
  <si>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/data/curator_data/cancer_data_and_papers/boyd_marshall_2009/fasta_files/Exp1+2/barcode11_combined_filtered.fasta -auxiliary_data /home/centos/igblast/bin/optional_file/human_gl.aux -show_translation -out exp1+2_filtered_barcode11.fmt7 1&gt;exp1+2_filt_bc11.log 2&gt;exp1+2_filt_bc11err.log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</si>
  <si>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/data/curator_data/cancer_data_and_papers/boyd_marshall_2009/fasta_files/Exp1+2/barcode12_combined_filtered.fasta -auxiliary_data /home/centos/igblast/bin/optional_file/human_gl.aux -show_translation -out exp1+2_filtered_barcode12.fmt7 1&gt;exp1+2_filt_bc12.log 2&gt;exp1+2_filt_bc12err.log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</si>
  <si>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/data/curator_data/cancer_data_and_papers/boyd_marshall_2009/fasta_files/Exp1+2/barcode13_combined_filtered.fasta -auxiliary_data /home/centos/igblast/bin/optional_file/human_gl.aux -show_translation -out exp1+2_filtered_barcode13.fmt7 1&gt;exp1+2_filt_bc13.log 2&gt;exp1+2_filt_bc13err.log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</si>
  <si>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/data/curator_data/cancer_data_and_papers/boyd_marshall_2009/fasta_files/Exp1+2/barcode14_combined_filtered.fasta -auxiliary_data /home/centos/igblast/bin/optional_file/human_gl.aux -show_translation -out exp1+2_filtered_barcode14.fmt7 1&gt;exp1+2_filt_bc14.log 2&gt;exp1+2_filt_bc14err.log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</si>
  <si>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/data/curator_data/cancer_data_and_papers/boyd_marshall_2009/fasta_files/Exp1+2/barcode15_combined_filtered.fasta -auxiliary_data /home/centos/igblast/bin/optional_file/human_gl.aux -show_translation -out exp1+2_filtered_barcode15.fmt7 1&gt;exp1+2_filt_bc15.log 2&gt;exp1+2_filt_bc15err.log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</si>
  <si>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/data/curator_data/cancer_data_and_papers/boyd_marshall_2009/fasta_files/Exp1+2/barcode16_combined_filtered.fasta -auxiliary_data /home/centos/igblast/bin/optional_file/human_gl.aux -show_translation -out exp1+2_filtered_barcode16.fmt7 1&gt;exp1+2_filt_bc16.log 2&gt;exp1+2_filt_bc16err.log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</si>
  <si>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/data/curator_data/cancer_data_and_papers/boyd_marshall_2009/fasta_files/Exp1+2/barcode17_combined_filtered.fasta -auxiliary_data /home/centos/igblast/bin/optional_file/human_gl.aux -show_translation -out exp1+2_filtered_barcode17.fmt7 1&gt;exp1+2_filt_bc17.log 2&gt;exp1+2_filt_bc17err.log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</si>
  <si>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/data/curator_data/cancer_data_and_papers/boyd_marshall_2009/fasta_files/Exp1+2/barcode18_combined_filtered.fasta -auxiliary_data /home/centos/igblast/bin/optional_file/human_gl.aux -show_translation -out exp1+2_filtered_barcode18.fmt7 1&gt;exp1+2_filt_bc18.log 2&gt;exp1+2_filt_bc18err.log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</si>
  <si>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/data/curator_data/cancer_data_and_papers/boyd_marshall_2009/fasta_files/Exp1+2/barcode19_combined_filtered.fasta -auxiliary_data /home/centos/igblast/bin/optional_file/human_gl.aux -show_translation -out exp1+2_filtered_barcode19.fmt7 1&gt;exp1+2_filt_bc19.log 2&gt;exp1+2_filt_bc19err.log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</si>
  <si>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/data/curator_data/cancer_data_and_papers/boyd_marshall_2009/fasta_files/Exp1+2/barcode20_combined_filtered.fasta -auxiliary_data /home/centos/igblast/bin/optional_file/human_gl.aux -show_translation -out exp2_filtered_barcode20.fmt7 1&gt;exp2_filt_bc20.log 2&gt;exp2_filt_bc20err.log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</si>
  <si>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/data/curator_data/cancer_data_and_papers/boyd_marshall_2009/fasta_files/Exp1+2/barcode21_combined_filtered.fasta -auxiliary_data /home/centos/igblast/bin/optional_file/human_gl.aux -show_translation -out exp2_filtered_barcode21.fmt7 1&gt;exp2_filt_bc21.log 2&gt;exp2_filt_bc21err.log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</si>
  <si>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/data/curator_data/cancer_data_and_papers/boyd_marshall_2009/fasta_files/Exp1+2/barcode22_combined_filtered.fasta -auxiliary_data /home/centos/igblast/bin/optional_file/human_gl.aux -show_translation -out exp2_filtered_barcode22.fmt7 1&gt;exp2_filt_bc22.log 2&gt;exp2_filt_bc22err.log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</si>
  <si>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/data/curator_data/cancer_data_and_papers/boyd_marshall_2009/fasta_files/Exp1+2/barcode23_combined_filtered.fasta -auxiliary_data /home/centos/igblast/bin/optional_file/human_gl.aux -show_translation -out exp2_filtered_barcode23.fmt7 1&gt;exp2_filt_bc23.log 2&gt;exp2_filt_bc23err.log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</si>
  <si>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/data/curator_data/cancer_data_and_papers/boyd_marshall_2009/fasta_files/Exp1+2/barcode24_combined_filtered.fasta -auxiliary_data /home/centos/igblast/bin/optional_file/human_gl.aux -show_translation -out exp2_filtered_barcode24.fmt7 1&gt;exp2_filt_bc24.log 2&gt;exp2_filt_bc24err.log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</si>
  <si>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/data/curator_data/cancer_data_and_papers/boyd_marshall_2009/fasta_files/Exp1+2/barcode25_combined_filtered.fasta -auxiliary_data /home/centos/igblast/bin/optional_file/human_gl.aux -show_translation -out exp2_filtered_barcode25.fmt7 1&gt;exp2_filt_bc25.log 2&gt;exp2_filt_bc25err.log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</si>
  <si>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/data/curator_data/cancer_data_and_papers/boyd_marshall_2009/fasta_files/Exp1+2/barcode26_combined_filtered.fasta -auxiliary_data /home/centos/igblast/bin/optional_file/human_gl.aux -show_translation -out exp2_filtered_barcode26.fmt7 1&gt;exp2_filt_bc26.log 2&gt;exp2_filt_bc26err.log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</si>
  <si>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/data/curator_data/cancer_data_and_papers/boyd_marshall_2009/fasta_files/Exp1+2/barcode27_combined_filtered.fasta -auxiliary_data /home/centos/igblast/bin/optional_file/human_gl.aux -show_translation -out exp2_filtered_barcode27.fmt7 1&gt;exp2_filt_bc27.log 2&gt;exp2_filt_bc27err.log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</si>
  <si>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/data/curator_data/cancer_data_and_papers/boyd_marshall_2009/fasta_files/Exp1+2/barcode28_combined_filtered.fasta -auxiliary_data /home/centos/igblast/bin/optional_file/human_gl.aux -show_translation -out exp2_filtered_barcode28.fmt7 1&gt;exp2_filt_bc28.log 2&gt;exp2_filt_bc28err.log &amp;</t>
  </si>
  <si>
    <t xml:space="preserve">  cutadapt -q 25 --minimum-length 150 --length-tag "length=" -o SRR030816_filtered_barcode1.fastq /data/curator_data/cancer_data_and_papers/boyd_marshall_2009/fastq_files/experiment_3/SRR030816/primers_removed/SRR030816_barcode1_trimmed.fastq &amp;</t>
  </si>
  <si>
    <t xml:space="preserve">  cutadapt -q 25 --minimum-length 150 --length-tag "length=" -o SRR030817_filtered_barcode1.fastq /data/curator_data/cancer_data_and_papers/boyd_marshall_2009/fastq_files/experiment_3/SRR030817/primers_removed/SRR030817_barcode1_trimmed.fastq &amp;</t>
  </si>
  <si>
    <t xml:space="preserve">  cutadapt -q 25 --minimum-length 150 --length-tag "length=" -o SRR030816_filtered_barcode2.fastq /data/curator_data/cancer_data_and_papers/boyd_marshall_2009/fastq_files/experiment_3/SRR030816/primers_removed/SRR030816_barcode2_trimmed.fastq &amp;</t>
  </si>
  <si>
    <t xml:space="preserve">  cutadapt -q 25 --minimum-length 150 --length-tag "length=" -o SRR030817_filtered_barcode2.fastq /data/curator_data/cancer_data_and_papers/boyd_marshall_2009/fastq_files/experiment_3/SRR030817/primers_removed/SRR030817_barcode2_trimmed.fastq &amp;</t>
  </si>
  <si>
    <t xml:space="preserve">  cutadapt -q 25 --minimum-length 150 --length-tag "length=" -o SRR030816_filtered_barcode3.fastq /data/curator_data/cancer_data_and_papers/boyd_marshall_2009/fastq_files/experiment_3/SRR030816/primers_removed/SRR030816_barcode3_trimmed.fastq &amp;</t>
  </si>
  <si>
    <t xml:space="preserve">  cutadapt -q 25 --minimum-length 150 --length-tag "length=" -o SRR030817_filtered_barcode3.fastq /data/curator_data/cancer_data_and_papers/boyd_marshall_2009/fastq_files/experiment_3/SRR030817/primers_removed/SRR030817_barcode3_trimmed.fastq &amp;</t>
  </si>
  <si>
    <t xml:space="preserve">  cutadapt -q 25 --minimum-length 150 --length-tag "length=" -o SRR030816_filtered_barcode4.fastq /data/curator_data/cancer_data_and_papers/boyd_marshall_2009/fastq_files/experiment_3/SRR030816/primers_removed/SRR030816_barcode4_trimmed.fastq &amp;</t>
  </si>
  <si>
    <t xml:space="preserve">  cutadapt -q 25 --minimum-length 150 --length-tag "length=" -o SRR030817_filtered_barcode4.fastq /data/curator_data/cancer_data_and_papers/boyd_marshall_2009/fastq_files/experiment_3/SRR030817/primers_removed/SRR030817_barcode4_trimmed.fastq &amp;</t>
  </si>
  <si>
    <t xml:space="preserve">  cutadapt -q 25 --minimum-length 150 --length-tag "length=" -o SRR030816_filtered_barcode5.fastq /data/curator_data/cancer_data_and_papers/boyd_marshall_2009/fastq_files/experiment_3/SRR030816/primers_removed/SRR030816_barcode5_trimmed.fastq &amp;</t>
  </si>
  <si>
    <t xml:space="preserve">  cutadapt -q 25 --minimum-length 150 --length-tag "length=" -o SRR030817_filtered_barcode5.fastq /data/curator_data/cancer_data_and_papers/boyd_marshall_2009/fastq_files/experiment_3/SRR030817/primers_removed/SRR030817_barcode5_trimmed.fastq &amp;</t>
  </si>
  <si>
    <t xml:space="preserve">  cutadapt -q 25 --minimum-length 150 --length-tag "length=" -o SRR030816_filtered_barcode6.fastq /data/curator_data/cancer_data_and_papers/boyd_marshall_2009/fastq_files/experiment_3/SRR030816/primers_removed/SRR030816_barcode6_trimmed.fastq &amp;</t>
  </si>
  <si>
    <t xml:space="preserve">  cutadapt -q 25 --minimum-length 150 --length-tag "length=" -o SRR030817_filtered_barcode6.fastq /data/curator_data/cancer_data_and_papers/boyd_marshall_2009/fastq_files/experiment_3/SRR030817/primers_removed/SRR030817_barcode6_trimmed.fastq &amp;</t>
  </si>
  <si>
    <t xml:space="preserve">  cutadapt -q 25 --minimum-length 150 --length-tag "length=" -o SRR030816_filtered_barcode7.fastq /data/curator_data/cancer_data_and_papers/boyd_marshall_2009/fastq_files/experiment_3/SRR030816/primers_removed/SRR030816_barcode7_trimmed.fastq &amp;</t>
  </si>
  <si>
    <t xml:space="preserve">  cutadapt -q 25 --minimum-length 150 --length-tag "length=" -o SRR030817_filtered_barcode7.fastq /data/curator_data/cancer_data_and_papers/boyd_marshall_2009/fastq_files/experiment_3/SRR030817/primers_removed/SRR030817_barcode7_trimmed.fastq &amp;</t>
  </si>
  <si>
    <t xml:space="preserve">  cutadapt -q 25 --minimum-length 150 --length-tag "length=" -o SRR030816_filtered_barcode8.fastq /data/curator_data/cancer_data_and_papers/boyd_marshall_2009/fastq_files/experiment_3/SRR030816/primers_removed/SRR030816_barcode8_trimmed.fastq &amp;</t>
  </si>
  <si>
    <t xml:space="preserve">  cutadapt -q 25 --minimum-length 150 --length-tag "length=" -o SRR030817_filtered_barcode8.fastq /data/curator_data/cancer_data_and_papers/boyd_marshall_2009/fastq_files/experiment_3/SRR030817/primers_removed/SRR030817_barcode8_trimmed.fastq &amp;</t>
  </si>
  <si>
    <t xml:space="preserve">  cutadapt -q 25 --minimum-length 150 --length-tag "length=" -o SRR030816_filtered_barcode9.fastq /data/curator_data/cancer_data_and_papers/boyd_marshall_2009/fastq_files/experiment_3/SRR030816/primers_removed/SRR030816_barcode9_trimmed.fastq &amp;</t>
  </si>
  <si>
    <t xml:space="preserve">  cutadapt -q 25 --minimum-length 150 --length-tag "length=" -o SRR030817_filtered_barcode9.fastq /data/curator_data/cancer_data_and_papers/boyd_marshall_2009/fastq_files/experiment_3/SRR030817/primers_removed/SRR030817_barcode9_trimmed.fastq &amp;</t>
  </si>
  <si>
    <t xml:space="preserve">  cutadapt -q 25 --minimum-length 150 --length-tag "length=" -o SRR030816_filtered_barcode10.fastq /data/curator_data/cancer_data_and_papers/boyd_marshall_2009/fastq_files/experiment_3/SRR030816/primers_removed/SRR030816_barcode10_trimmed.fastq &amp;</t>
  </si>
  <si>
    <t xml:space="preserve">  cutadapt -q 25 --minimum-length 150 --length-tag "length=" -o SRR030816_filtered_barcode11.fastq /data/curator_data/cancer_data_and_papers/boyd_marshall_2009/fastq_files/experiment_3/SRR030816/primers_removed/SRR030816_barcode11_trimmed.fastq &amp;</t>
  </si>
  <si>
    <t xml:space="preserve">  cutadapt -q 25 --minimum-length 150 --length-tag "length=" -o SRR030817_filtered_barcode11.fastq /data/curator_data/cancer_data_and_papers/boyd_marshall_2009/fastq_files/experiment_3/SRR030817/primers_removed/SRR030817_barcode11_trimmed.fastq &amp;</t>
  </si>
  <si>
    <t xml:space="preserve">  cutadapt -q 25 --minimum-length 150 --length-tag "length=" -o SRR030817_filtered_barcode10.fastq /data/curator_data/cancer_data_and_papers/boyd_marshall_2009/fastq_files/experiment_3/SRR030817/primers_removed/SRR030817_barcode10_trimmed.fastq &amp;</t>
  </si>
  <si>
    <t xml:space="preserve">  cutadapt -q 25 --minimum-length 150 --length-tag "length=" -o SRR030816_filtered_barcode12.fastq /data/curator_data/cancer_data_and_papers/boyd_marshall_2009/fastq_files/experiment_3/SRR030816/primers_removed/SRR030816_barcode12_trimmed.fastq &amp;</t>
  </si>
  <si>
    <t xml:space="preserve">  cutadapt -q 25 --minimum-length 150 --length-tag "length=" -o SRR030817_filtered_barcode12.fastq /data/curator_data/cancer_data_and_papers/boyd_marshall_2009/fastq_files/experiment_3/SRR030817/primers_removed/SRR030817_barcode12_trimmed.fastq &amp;</t>
  </si>
  <si>
    <t xml:space="preserve">  cutadapt -q 25 --minimum-length 150 --length-tag "length=" -o SRR030816_filtered_barcode13.fastq /data/curator_data/cancer_data_and_papers/boyd_marshall_2009/fastq_files/experiment_3/SRR030816/primers_removed/SRR030816_barcode13_trimmed.fastq &amp;</t>
  </si>
  <si>
    <t xml:space="preserve">  cutadapt -q 25 --minimum-length 150 --length-tag "length=" -o SRR030817_filtered_barcode13.fastq /data/curator_data/cancer_data_and_papers/boyd_marshall_2009/fastq_files/experiment_3/SRR030817/primers_removed/SRR030817_barcode13_trimmed.fastq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</si>
  <si>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/data/curator_data/cancer_data_and_papers/boyd_marshall_2009/fasta_files/Exp3/barcode1_combined_filtered.fasta -auxiliary_data /home/centos/igblast/bin/optional_file/human_gl.aux -show_translation -out exp3_filtered_barcode1.fmt7 1&gt;exp3_filt_bc1.log 2&gt;exp3_filt_bc1err.log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</si>
  <si>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/data/curator_data/cancer_data_and_papers/boyd_marshall_2009/fasta_files/Exp3/barcode2_combined_filtered.fasta -auxiliary_data /home/centos/igblast/bin/optional_file/human_gl.aux -show_translation -out exp3_filtered_barcode2.fmt7 1&gt;exp3_filt_bc2.log 2&gt;exp3_filt_bc2err.log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</si>
  <si>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/data/curator_data/cancer_data_and_papers/boyd_marshall_2009/fasta_files/Exp3/barcode3_combined_filtered.fasta -auxiliary_data /home/centos/igblast/bin/optional_file/human_gl.aux -show_translation -out exp3_filtered_barcode3.fmt7 1&gt;exp3_filt_bc3.log 2&gt;exp3_filt_bc3err.log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</si>
  <si>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/data/curator_data/cancer_data_and_papers/boyd_marshall_2009/fasta_files/Exp3/barcode4_combined_filtered.fasta -auxiliary_data /home/centos/igblast/bin/optional_file/human_gl.aux -show_translation -out exp3_filtered_barcode4.fmt7 1&gt;exp3_filt_bc4.log 2&gt;exp3_filt_bc4err.log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</si>
  <si>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/data/curator_data/cancer_data_and_papers/boyd_marshall_2009/fasta_files/Exp3/barcode5_combined_filtered.fasta -auxiliary_data /home/centos/igblast/bin/optional_file/human_gl.aux -show_translation -out exp3_filtered_barcode5.fmt7 1&gt;exp3_filt_bc5.log 2&gt;exp3_filt_bc5err.log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</si>
  <si>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/data/curator_data/cancer_data_and_papers/boyd_marshall_2009/fasta_files/Exp3/barcode6_combined_filtered.fasta -auxiliary_data /home/centos/igblast/bin/optional_file/human_gl.aux -show_translation -out exp3_filtered_barcode6.fmt7 1&gt;exp3_filt_bc6.log 2&gt;exp3_filt_bc6err.log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</si>
  <si>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/data/curator_data/cancer_data_and_papers/boyd_marshall_2009/fasta_files/Exp3/barcode7_combined_filtered.fasta -auxiliary_data /home/centos/igblast/bin/optional_file/human_gl.aux -show_translation -out exp3_filtered_barcode7.fmt7 1&gt;exp3_filt_bc7.log 2&gt;exp3_filt_bc7err.log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</si>
  <si>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/data/curator_data/cancer_data_and_papers/boyd_marshall_2009/fasta_files/Exp3/barcode8_combined_filtered.fasta -auxiliary_data /home/centos/igblast/bin/optional_file/human_gl.aux -show_translation -out exp3_filtered_barcode8.fmt7 1&gt;exp3_filt_bc8.log 2&gt;exp3_filt_bc8err.log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</si>
  <si>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/data/curator_data/cancer_data_and_papers/boyd_marshall_2009/fasta_files/Exp3/barcode9_combined_filtered.fasta -auxiliary_data /home/centos/igblast/bin/optional_file/human_gl.aux -show_translation -out exp3_filtered_barcode9.fmt7 1&gt;exp3_filt_bc9.log 2&gt;exp3_filt_bc9err.log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</si>
  <si>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/data/curator_data/cancer_data_and_papers/boyd_marshall_2009/fasta_files/Exp3/barcode10_combined_filtered.fasta -auxiliary_data /home/centos/igblast/bin/optional_file/human_gl.aux -show_translation -out exp3_filtered_barcode10.fmt7 1&gt;exp3_filt_bc10.log 2&gt;exp3_filt_bc10err.log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</si>
  <si>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/data/curator_data/cancer_data_and_papers/boyd_marshall_2009/fasta_files/Exp3/barcode11_combined_filtered.fasta -auxiliary_data /home/centos/igblast/bin/optional_file/human_gl.aux -show_translation -out exp3_filtered_barcode11.fmt7 1&gt;exp3_filt_bc11.log 2&gt;exp3_filt_bc11err.log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</si>
  <si>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/data/curator_data/cancer_data_and_papers/boyd_marshall_2009/fasta_files/Exp3/barcode12_combined_filtered.fasta -auxiliary_data /home/centos/igblast/bin/optional_file/human_gl.aux -show_translation -out exp3_filtered_barcode12.fmt7 1&gt;exp3_filt_bc12.log 2&gt;exp3_filt_bc12err.log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</si>
  <si>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/data/curator_data/cancer_data_and_papers/boyd_marshall_2009/fasta_files/Exp3/barcode13_combined_filtered.fasta -auxiliary_data /home/centos/igblast/bin/optional_file/human_gl.aux -show_translation -out exp3_filtered_barcode13.fmt7 1&gt;exp3_filt_bc13.log 2&gt;exp3_filt_bc13err.log &amp;</t>
  </si>
  <si>
    <t xml:space="preserve">   cutadapt -q 25 --minimum-length 150 --length-tag "length=" -o SRR030820_filtered_barcode19.fastq /data/curator_data/cancer_data_and_papers/boyd_marshall_2009/fastq_files/experiment_4/SRR030820/primers_removed/SRR030820_barcode19_trimmed.fastq &amp;</t>
  </si>
  <si>
    <t xml:space="preserve">  cutadapt -q 25 --minimum-length 150 --length-tag "length=" -o SRR030822_filtered_barcode19.fastq /data/curator_data/cancer_data_and_papers/boyd_marshall_2009/fastq_files/experiment_4/SRR030822/primers_removed/SRR030822_barcode19_trimmed.fastq &amp;</t>
  </si>
  <si>
    <t xml:space="preserve">   cutadapt -q 25 --minimum-length 150 --length-tag "length=" -o SRR030820_filtered_barcode20.fastq /data/curator_data/cancer_data_and_papers/boyd_marshall_2009/fastq_files/experiment_4/SRR030820/primers_removed/SRR030820_barcode20_trimmed.fastq &amp;</t>
  </si>
  <si>
    <t xml:space="preserve">  cutadapt -q 25 --minimum-length 150 --length-tag "length=" -o SRR030822_filtered_barcode20.fastq /data/curator_data/cancer_data_and_papers/boyd_marshall_2009/fastq_files/experiment_4/SRR030822/primers_removed/SRR030822_barcode20_trimmed.fastq &amp;</t>
  </si>
  <si>
    <t xml:space="preserve">   cutadapt -q 25 --minimum-length 150 --length-tag "length=" -o SRR030820_filtered_barcode23.fastq /data/curator_data/cancer_data_and_papers/boyd_marshall_2009/fastq_files/experiment_4/SRR030820/primers_removed/SRR030820_barcode23_trimmed.fastq &amp;</t>
  </si>
  <si>
    <t xml:space="preserve">  cutadapt -q 25 --minimum-length 150 --length-tag "length=" -o SRR030822_filtered_barcode23.fastq /data/curator_data/cancer_data_and_papers/boyd_marshall_2009/fastq_files/experiment_4/SRR030822/primers_removed/SRR030822_barcode23_trimmed.fastq &amp;</t>
  </si>
  <si>
    <t xml:space="preserve">   cutadapt -q 25 --minimum-length 150 --length-tag "length=" -o SRR030820_filtered_barcode25.fastq /data/curator_data/cancer_data_and_papers/boyd_marshall_2009/fastq_files/experiment_4/SRR030820/primers_removed/SRR030820_barcode25_trimmed.fastq &amp;</t>
  </si>
  <si>
    <t xml:space="preserve">  cutadapt -q 25 --minimum-length 150 --length-tag "length=" -o SRR030822_filtered_barcode25.fastq /data/curator_data/cancer_data_and_papers/boyd_marshall_2009/fastq_files/experiment_4/SRR030822/primers_removed/SRR030822_barcode25_trimmed.fastq &amp;</t>
  </si>
  <si>
    <t xml:space="preserve">   cutadapt -q 25 --minimum-length 150 --length-tag "length=" -o SRR030820_filtered_barcode31.fastq /data/curator_data/cancer_data_and_papers/boyd_marshall_2009/fastq_files/experiment_4/SRR030820/primers_removed/SRR030820_barcode31_trimmed.fastq &amp;</t>
  </si>
  <si>
    <t xml:space="preserve">  cutadapt -q 25 --minimum-length 150 --length-tag "length=" -o SRR030822_filtered_barcode31.fastq /data/curator_data/cancer_data_and_papers/boyd_marshall_2009/fastq_files/experiment_4/SRR030822/primers_removed/SRR030822_barcode31_trimmed.fastq &amp;</t>
  </si>
  <si>
    <t xml:space="preserve">   cutadapt -q 25 --minimum-length 150 --length-tag "length=" -o SRR030820_filtered_barcode32.fastq /data/curator_data/cancer_data_and_papers/boyd_marshall_2009/fastq_files/experiment_4/SRR030820/primers_removed/SRR030820_barcode32_trimmed.fastq &amp;</t>
  </si>
  <si>
    <t xml:space="preserve">  cutadapt -q 25 --minimum-length 150 --length-tag "length=" -o SRR030822_filtered_barcode32.fastq /data/curator_data/cancer_data_and_papers/boyd_marshall_2009/fastq_files/experiment_4/SRR030822/primers_removed/SRR030822_barcode32_trimmed.fastq &amp;</t>
  </si>
  <si>
    <t xml:space="preserve">   cutadapt -q 25 --minimum-length 150 --length-tag "length=" -o SRR030820_filtered_barcode35.fastq /data/curator_data/cancer_data_and_papers/boyd_marshall_2009/fastq_files/experiment_4/SRR030820/primers_removed/SRR030820_barcode35_trimmed.fastq &amp;</t>
  </si>
  <si>
    <t xml:space="preserve">  cutadapt -q 25 --minimum-length 150 --length-tag "length=" -o SRR030822_filtered_barcode35.fastq /data/curator_data/cancer_data_and_papers/boyd_marshall_2009/fastq_files/experiment_4/SRR030822/primers_removed/SRR030822_barcode35_trimmed.fastq &amp;</t>
  </si>
  <si>
    <t xml:space="preserve">   cutadapt -q 25 --minimum-length 150 --length-tag "length=" -o SRR030820_filtered_barcode37.fastq /data/curator_data/cancer_data_and_papers/boyd_marshall_2009/fastq_files/experiment_4/SRR030820/primers_removed/SRR030820_barcode37_trimmed.fastq &amp;</t>
  </si>
  <si>
    <t xml:space="preserve">  cutadapt -q 25 --minimum-length 150 --length-tag "length=" -o SRR030822_filtered_barcode37.fastq /data/curator_data/cancer_data_and_papers/boyd_marshall_2009/fastq_files/experiment_4/SRR030822/primers_removed/SRR030822_barcode37_trimmed.fastq &amp;</t>
  </si>
  <si>
    <t xml:space="preserve">   cutadapt -q 25 --minimum-length 150 --length-tag "length=" -o SRR030820_filtered_barcode42.fastq /data/curator_data/cancer_data_and_papers/boyd_marshall_2009/fastq_files/experiment_4/SRR030820/primers_removed/SRR030820_barcode42_trimmed.fastq &amp;</t>
  </si>
  <si>
    <t xml:space="preserve">  cutadapt -q 25 --minimum-length 150 --length-tag "length=" -o SRR030822_filtered_barcode42.fastq /data/curator_data/cancer_data_and_papers/boyd_marshall_2009/fastq_files/experiment_4/SRR030822/primers_removed/SRR030822_barcode42_trimmed.fastq &amp;</t>
  </si>
  <si>
    <t xml:space="preserve">   cutadapt -q 25 --minimum-length 150 --length-tag "length=" -o SRR030820_filtered_barcode44.fastq /data/curator_data/cancer_data_and_papers/boyd_marshall_2009/fastq_files/experiment_4/SRR030820/primers_removed/SRR030820_barcode44_trimmed.fastq &amp;</t>
  </si>
  <si>
    <t xml:space="preserve">  cutadapt -q 25 --minimum-length 150 --length-tag "length=" -o SRR030822_filtered_barcode44.fastq /data/curator_data/cancer_data_and_papers/boyd_marshall_2009/fastq_files/experiment_4/SRR030822/primers_removed/SRR030822_barcode44_trimmed.fastq &amp;</t>
  </si>
  <si>
    <t xml:space="preserve">   cutadapt -q 25 --minimum-length 150 --length-tag "length=" -o SRR030820_filtered_barcode45a.fastq /data/curator_data/cancer_data_and_papers/boyd_marshall_2009/fastq_files/experiment_4/SRR030820/primers_removed/SRR030820_barcode45a_trimmed.fastq &amp;</t>
  </si>
  <si>
    <t xml:space="preserve">  cutadapt -q 25 --minimum-length 150 --length-tag "length=" -o SRR030822_filtered_barcode45a.fastq /data/curator_data/cancer_data_and_papers/boyd_marshall_2009/fastq_files/experiment_4/SRR030822/primers_removed/SRR030822_barcode45a_trimmed.fastq &amp;</t>
  </si>
  <si>
    <t xml:space="preserve">   cutadapt -q 25 --minimum-length 150 --length-tag "length=" -o SRR030820_filtered_barcode45b.fastq /data/curator_data/cancer_data_and_papers/boyd_marshall_2009/fastq_files/experiment_4/SRR030820/primers_removed/SRR030820_barcode45b_trimmed.fastq &amp;</t>
  </si>
  <si>
    <t xml:space="preserve">  cutadapt -q 25 --minimum-length 150 --length-tag "length=" -o SRR030822_filtered_barcode45b.fastq /data/curator_data/cancer_data_and_papers/boyd_marshall_2009/fastq_files/experiment_4/SRR030822/primers_removed/SRR030822_barcode45b_trimmed.fastq &amp;</t>
  </si>
  <si>
    <t xml:space="preserve">   cutadapt -q 25 --minimum-length 150 --length-tag "length=" -o SRR030820_filtered_barcode50.fastq /data/curator_data/cancer_data_and_papers/boyd_marshall_2009/fastq_files/experiment_4/SRR030820/primers_removed/SRR030820_barcode50_trimmed.fastq &amp;</t>
  </si>
  <si>
    <t xml:space="preserve">  cutadapt -q 25 --minimum-length 150 --length-tag "length=" -o SRR030822_filtered_barcode50.fastq /data/curator_data/cancer_data_and_papers/boyd_marshall_2009/fastq_files/experiment_4/SRR030822/primers_removed/SRR030822_barcode50_trimmed.fastq &amp;</t>
  </si>
  <si>
    <t xml:space="preserve">   cutadapt -q 25 --minimum-length 150 --length-tag "length=" -o SRR030820_filtered_barcode54.fastq /data/curator_data/cancer_data_and_papers/boyd_marshall_2009/fastq_files/experiment_4/SRR030820/primers_removed/SRR030820_barcode54_trimmed.fastq &amp;</t>
  </si>
  <si>
    <t xml:space="preserve">  cutadapt -q 25 --minimum-length 150 --length-tag "length=" -o SRR030822_filtered_barcode54.fastq /data/curator_data/cancer_data_and_papers/boyd_marshall_2009/fastq_files/experiment_4/SRR030822/primers_removed/SRR030822_barcode54_trimmed.fastq &amp;</t>
  </si>
  <si>
    <t xml:space="preserve">   cutadapt -q 25 --minimum-length 150 --length-tag "length=" -o SRR030820_filtered_barcode55.fastq /data/curator_data/cancer_data_and_papers/boyd_marshall_2009/fastq_files/experiment_4/SRR030820/primers_removed/SRR030820_barcode55_trimmed.fastq &amp;</t>
  </si>
  <si>
    <t xml:space="preserve">  cutadapt -q 25 --minimum-length 150 --length-tag "length=" -o SRR030822_filtered_barcode55.fastq /data/curator_data/cancer_data_and_papers/boyd_marshall_2009/fastq_files/experiment_4/SRR030822/primers_removed/SRR030822_barcode55_trimmed.fastq &amp;</t>
  </si>
  <si>
    <t xml:space="preserve">   cutadapt -q 25 --minimum-length 150 --length-tag "length=" -o SRR030820_filtered_barcode60.fastq /data/curator_data/cancer_data_and_papers/boyd_marshall_2009/fastq_files/experiment_4/SRR030820/primers_removed/SRR030820_barcode60_trimmed.fastq &amp;</t>
  </si>
  <si>
    <t xml:space="preserve">  cutadapt -q 25 --minimum-length 150 --length-tag "length=" -o SRR030822_filtered_barcode60.fastq /data/curator_data/cancer_data_and_papers/boyd_marshall_2009/fastq_files/experiment_4/SRR030822/primers_removed/SRR030822_barcode60_trimmed.fastq &amp;</t>
  </si>
  <si>
    <t xml:space="preserve">   cutadapt -q 25 --minimum-length 150 --length-tag "length=" -o SRR030820_filtered_barcode61.fastq /data/curator_data/cancer_data_and_papers/boyd_marshall_2009/fastq_files/experiment_4/SRR030820/primers_removed/SRR030820_barcode61_trimmed.fastq &amp;</t>
  </si>
  <si>
    <t xml:space="preserve">  cutadapt -q 25 --minimum-length 150 --length-tag "length=" -o SRR030822_filtered_barcode61.fastq /data/curator_data/cancer_data_and_papers/boyd_marshall_2009/fastq_files/experiment_4/SRR030822/primers_removed/SRR030822_barcode61_trimmed.fastq &amp;</t>
  </si>
  <si>
    <t xml:space="preserve">   cutadapt -q 25 --minimum-length 150 --length-tag "length=" -o SRR030820_filtered_barcode68.fastq /data/curator_data/cancer_data_and_papers/boyd_marshall_2009/fastq_files/experiment_4/SRR030820/primers_removed/SRR030820_barcode68_trimmed.fastq &amp;</t>
  </si>
  <si>
    <t xml:space="preserve">  cutadapt -q 25 --minimum-length 150 --length-tag "length=" -o SRR030822_filtered_barcode68.fastq /data/curator_data/cancer_data_and_papers/boyd_marshall_2009/fastq_files/experiment_4/SRR030822/primers_removed/SRR030822_barcode68_trimmed.fastq &amp;</t>
  </si>
  <si>
    <t xml:space="preserve">   cutadapt -q 25 --minimum-length 150 --length-tag "length=" -o SRR030820_filtered_barcode70.fastq /data/curator_data/cancer_data_and_papers/boyd_marshall_2009/fastq_files/experiment_4/SRR030820/primers_removed/SRR030820_barcode70_trimmed.fastq &amp;</t>
  </si>
  <si>
    <t xml:space="preserve">  cutadapt -q 25 --minimum-length 150 --length-tag "length=" -o SRR030822_filtered_barcode70.fastq /data/curator_data/cancer_data_and_papers/boyd_marshall_2009/fastq_files/experiment_4/SRR030822/primers_removed/SRR030822_barcode70_trimmed.fastq &amp;</t>
  </si>
  <si>
    <t xml:space="preserve">   cutadapt -q 25 --minimum-length 150 --length-tag "length=" -o SRR030820_filtered_barcode75.fastq /data/curator_data/cancer_data_and_papers/boyd_marshall_2009/fastq_files/experiment_4/SRR030820/primers_removed/SRR030820_barcode75_trimmed.fastq &amp;</t>
  </si>
  <si>
    <t xml:space="preserve">  cutadapt -q 25 --minimum-length 150 --length-tag "length=" -o SRR030822_filtered_barcode75.fastq /data/curator_data/cancer_data_and_papers/boyd_marshall_2009/fastq_files/experiment_4/SRR030822/primers_removed/SRR030822_barcode75_trimmed.fastq &amp;</t>
  </si>
  <si>
    <t xml:space="preserve">   cutadapt -q 25 --minimum-length 150 --length-tag "length=" -o SRR030820_filtered_barcode78.fastq /data/curator_data/cancer_data_and_papers/boyd_marshall_2009/fastq_files/experiment_4/SRR030820/primers_removed/SRR030820_barcode78_trimmed.fastq &amp;</t>
  </si>
  <si>
    <t xml:space="preserve">  cutadapt -q 25 --minimum-length 150 --length-tag "length=" -o SRR030822_filtered_barcode78.fastq /data/curator_data/cancer_data_and_papers/boyd_marshall_2009/fastq_files/experiment_4/SRR030822/primers_removed/SRR030822_barcode78_trimmed.fastq &amp;</t>
  </si>
  <si>
    <t xml:space="preserve">   cutadapt -q 25 --minimum-length 150 --length-tag "length=" -o SRR030820_filtered_barcode79.fastq /data/curator_data/cancer_data_and_papers/boyd_marshall_2009/fastq_files/experiment_4/SRR030820/primers_removed/SRR030820_barcode79_trimmed.fastq &amp;</t>
  </si>
  <si>
    <t xml:space="preserve">  cutadapt -q 25 --minimum-length 150 --length-tag "length=" -o SRR030822_filtered_barcode79.fastq /data/curator_data/cancer_data_and_papers/boyd_marshall_2009/fastq_files/experiment_4/SRR030822/primers_removed/SRR030822_barcode79_trimmed.fastq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</si>
  <si>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/data/curator_data/cancer_data_and_papers/boyd_marshall_2009/fasta_files/Exp4/barcode19_combined_filtered.fasta -auxiliary_data /home/centos/igblast/bin/optional_file/human_gl.aux -show_translation -out exp4_filtered_barcode19.fmt7 1&gt;exp4_filt_bc19.log 2&gt;exp4_filt_bc19err.log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</si>
  <si>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/data/curator_data/cancer_data_and_papers/boyd_marshall_2009/fasta_files/Exp4/barcode20_combined_filtered.fasta -auxiliary_data /home/centos/igblast/bin/optional_file/human_gl.aux -show_translation -out exp4_filtered_barcode20.fmt7 1&gt;exp4_filt_bc20.log 2&gt;exp4_filt_bc20err.log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</si>
  <si>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/data/curator_data/cancer_data_and_papers/boyd_marshall_2009/fasta_files/Exp4/barcode23_combined_filtered.fasta -auxiliary_data /home/centos/igblast/bin/optional_file/human_gl.aux -show_translation -out exp4_filtered_barcode23.fmt7 1&gt;exp4_filt_bc23.log 2&gt;exp4_filt_bc23err.log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</si>
  <si>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/data/curator_data/cancer_data_and_papers/boyd_marshall_2009/fasta_files/Exp4/barcode25_combined_filtered.fasta -auxiliary_data /home/centos/igblast/bin/optional_file/human_gl.aux -show_translation -out exp4_filtered_barcode25.fmt7 1&gt;exp4_filt_bc25.log 2&gt;exp4_filt_bc25err.log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</si>
  <si>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/data/curator_data/cancer_data_and_papers/boyd_marshall_2009/fasta_files/Exp4/barcode31_combined_filtered.fasta -auxiliary_data /home/centos/igblast/bin/optional_file/human_gl.aux -show_translation -out exp4_filtered_barcode31.fmt7 1&gt;exp4_filt_bc31.log 2&gt;exp4_filt_bc31err.log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</si>
  <si>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/data/curator_data/cancer_data_and_papers/boyd_marshall_2009/fasta_files/Exp4/barcode32_combined_filtered.fasta -auxiliary_data /home/centos/igblast/bin/optional_file/human_gl.aux -show_translation -out exp4_filtered_barcode32.fmt7 1&gt;exp4_filt_bc32.log 2&gt;exp4_filt_bc32err.log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</si>
  <si>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/data/curator_data/cancer_data_and_papers/boyd_marshall_2009/fasta_files/Exp4/barcode35_combined_filtered.fasta -auxiliary_data /home/centos/igblast/bin/optional_file/human_gl.aux -show_translation -out exp4_filtered_barcode35.fmt7 1&gt;exp4_filt_bc35.log 2&gt;exp4_filt_bc35err.log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</si>
  <si>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/data/curator_data/cancer_data_and_papers/boyd_marshall_2009/fasta_files/Exp4/barcode37_combined_filtered.fasta -auxiliary_data /home/centos/igblast/bin/optional_file/human_gl.aux -show_translation -out exp4_filtered_barcode37.fmt7 1&gt;exp4_filt_bc37.log 2&gt;exp4_filt_bc37err.log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</si>
  <si>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/data/curator_data/cancer_data_and_papers/boyd_marshall_2009/fasta_files/Exp4/barcode42_combined_filtered.fasta -auxiliary_data /home/centos/igblast/bin/optional_file/human_gl.aux -show_translation -out exp4_filtered_barcode42.fmt7 1&gt;exp4_filt_bc42.log 2&gt;exp4_filt_bc42err.log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</si>
  <si>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/data/curator_data/cancer_data_and_papers/boyd_marshall_2009/fasta_files/Exp4/barcode44_combined_filtered.fasta -auxiliary_data /home/centos/igblast/bin/optional_file/human_gl.aux -show_translation -out exp4_filtered_barcode44.fmt7 1&gt;exp4_filt_bc44.log 2&gt;exp4_filt_bc44err.log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</si>
  <si>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/data/curator_data/cancer_data_and_papers/boyd_marshall_2009/fasta_files/Exp4/barcode45a_combined_filtered.fasta -auxiliary_data /home/centos/igblast/bin/optional_file/human_gl.aux -show_translation -out exp4_filtered_barcode45a.fmt7 1&gt;exp4_filt_bc45a.log 2&gt;exp4_filt_bc45aerr.log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</si>
  <si>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/data/curator_data/cancer_data_and_papers/boyd_marshall_2009/fasta_files/Exp4/barcode45b_combined_filtered.fasta -auxiliary_data /home/centos/igblast/bin/optional_file/human_gl.aux -show_translation -out exp4_filtered_barcode45b.fmt7 1&gt;exp4_filt_bc45b.log 2&gt;exp4_filt_bc45berr.log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</si>
  <si>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/data/curator_data/cancer_data_and_papers/boyd_marshall_2009/fasta_files/Exp4/barcode50_combined_filtered.fasta -auxiliary_data /home/centos/igblast/bin/optional_file/human_gl.aux -show_translation -out exp4_filtered_barcode50.fmt7 1&gt;exp4_filt_bc50.log 2&gt;exp4_filt_bc50err.log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</si>
  <si>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/data/curator_data/cancer_data_and_papers/boyd_marshall_2009/fasta_files/Exp4/barcode54_combined_filtered.fasta -auxiliary_data /home/centos/igblast/bin/optional_file/human_gl.aux -show_translation -out exp4_filtered_barcode54.fmt7 1&gt;exp4_filt_bc54.log 2&gt;exp4_filt_bc54err.log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</si>
  <si>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/data/curator_data/cancer_data_and_papers/boyd_marshall_2009/fasta_files/Exp4/barcode55_combined_filtered.fasta -auxiliary_data /home/centos/igblast/bin/optional_file/human_gl.aux -show_translation -out exp4_filtered_barcode55.fmt7 1&gt;exp4_filt_bc55.log 2&gt;exp4_filt_bc55err.log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</si>
  <si>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/data/curator_data/cancer_data_and_papers/boyd_marshall_2009/fasta_files/Exp4/barcode60_combined_filtered.fasta -auxiliary_data /home/centos/igblast/bin/optional_file/human_gl.aux -show_translation -out exp4_filtered_barcode60.fmt7 1&gt;exp4_filt_bc60.log 2&gt;exp4_filt_bc60err.log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</si>
  <si>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/data/curator_data/cancer_data_and_papers/boyd_marshall_2009/fasta_files/Exp4/barcode68_combined_filtered.fasta -auxiliary_data /home/centos/igblast/bin/optional_file/human_gl.aux -show_translation -out exp4_filtered_barcode68.fmt7 1&gt;exp4_filt_bc68.log 2&gt;exp4_filt_bc68err.log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</si>
  <si>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/data/curator_data/cancer_data_and_papers/boyd_marshall_2009/fasta_files/Exp4/barcode70_combined_filtered.fasta -auxiliary_data /home/centos/igblast/bin/optional_file/human_gl.aux -show_translation -out exp4_filtered_barcode70.fmt7 1&gt;exp4_filt_bc70.log 2&gt;exp4_filt_bc70err.log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</si>
  <si>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/data/curator_data/cancer_data_and_papers/boyd_marshall_2009/fasta_files/Exp4/barcode75_combined_filtered.fasta -auxiliary_data /home/centos/igblast/bin/optional_file/human_gl.aux -show_translation -out exp4_filtered_barcode75.fmt7 1&gt;exp4_filt_bc75.log 2&gt;exp4_filt_bc75err.log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</si>
  <si>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/data/curator_data/cancer_data_and_papers/boyd_marshall_2009/fasta_files/Exp4/barcode78_combined_filtered.fasta -auxiliary_data /home/centos/igblast/bin/optional_file/human_gl.aux -show_translation -out exp4_filtered_barcode78.fmt7 1&gt;exp4_filt_bc78.log 2&gt;exp4_filt_bc78err.log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</si>
  <si>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/data/curator_data/cancer_data_and_papers/boyd_marshall_2009/fasta_files/Exp4/barcode79_combined_filtered.fasta -auxiliary_data /home/centos/igblast/bin/optional_file/human_gl.aux -show_translation -out exp4_filtered_barcode79.fmt7 1&gt;exp4_filt_bc79.log 2&gt;exp4_filt_bc79err.log &amp;</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</si>
  <si>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/data/curator_data/cancer_data_and_papers/boyd_marshall_2009/fasta_files/Exp4/barcode61_combined_filtered.fasta -auxiliary_data /home/centos/igblast/bin/optional_file/human_gl.aux -show_translation -out exp4_filtered_barcode61.fmt7 1&gt;exp4_filt_bc61.log 2&gt;exp4_filt_bc61err.log &amp;</t>
  </si>
  <si>
    <t>BC0001A</t>
  </si>
  <si>
    <t>The Different T-cell Receptor Repertoires in Breast Cancer Tumors, Draining Lymph Nodes, and Adjacent Tissues</t>
  </si>
  <si>
    <t>SRP083115</t>
  </si>
  <si>
    <t>SRX2059942</t>
  </si>
  <si>
    <t>ATTTCACTCTGAAGATCCGGTCCAC,AAACAGTTCCAAATCGMTTCTCAC,CAAGTCGCTTCTCACCTGAATG,GCCAGTTCTCTAACTCTCGCTCT,TCAGGTCGCCAGTTCCCTAAYTAT,CACGTTGGCGTCTGCTGTACCCT,CAGGCTGGTGTCGGCTGCTCCCT,CAGGCTGGAGTCAGCTGCTCCCT,AGTCGCTTGCTGTACCCTCTCAG,GGGGTTGGAGTCGGCTGCTCCCT,GGGATCCGTCTCCACTCTGAMGAT,GGGATCCGTCTCTACTCTGAAGAT,GGGATCTTTCTCCACCTTGGAGAT,CCTGACTTGCACTCTGAACTAAACCT,CCTCACTCTGGAGTCTGCTGCC,CCTCACTCTGGAGTCMGCTACC,GCAGAGAGGCTCAAAGGAGTAGACT,GAAGGTGCAGCCTGCAGAACCCAG,GAAGATCCAGCCCTCAGAACCCAG,TCGATTCTCAGCTCAACAGTTC,GGAGGGACGTATTCTACTCTGAAGG,TTCTTGACATCCGCTCACCAGG,CTGTAGCCTTGAGATCCAGGCTACGA,TAGATGAGTCAGGAATGCCAAAG,TCCTTTCCTCTCACTGTGACATCGG,AACCATGCAAGCCTGACCTT,CTCCCTGTCCCTAGAGTCTGCCAT,GCCCTCACATACCTCTCAGTACCTC,GATCCTGGAGTCGCCCAGC,ATTCTGGAGTCCGCCAGC,AACTCTGACTGTGAGCAACATGAG,CAGATCAGCTCTGAGGTGCCCCA</t>
  </si>
  <si>
    <t>GTGGACCGGATCTTCAGAGTGAAAT,GTGAGAAKCGATTTGGAACTGTTT,CATTCAGGTGAGAAGCGACTTG,AGAGCGAGAGTTAGAGAACTGGC,ATARTTAGGGAACTGGCGACCTGA,AGGGTACAGCAGACGCCAACGTG,AGGGAGCAGCCGACACCAGCCTG,AGGGAGCAGCTGACTCCAGCCTG,CTGAGAGGGTACAGCAAGCGACT,AGGGAGCAGCCGACTCCAACCCC,ATCKTCAGAGTGGAGACGGATCCC,ATCTTCAGAGTAGAGACGGATCCC,ATCTCCAAGGTGGAGAAAGATCCC,AGGTTTAGTTCAGAGTGCAAGTCAGG,GGCAGCAGACTCCAGAGTGAGG,GGTAGCKGACTCCAGAGTGAGG,AGTCTACTCCTTTGAGCCTCTCTGC,CTGGGTTCTGCAGGCTGCACCTTC,CTGGGTTCTGAGGGCTGGATCTTC,GAACTGTTGAGCTGAGAATCGA,CCTTCAGAGTAGAATACGTCCCTCC,CCTGGTGAGCGGATGTCAAGAA,TCGTAGCCTGGATCTCAAGGCTACAG,CTTTGGCATTCCTGACTCATCTA,CCGATGTCACAGTGAGAGGAAAGGA,AAGGTCAGGCTTGCATGGTT,ATGGCAGACTCTAGGGACAGGGAG,GAGGTACTGAGAGGTATGTGAGGGC,GCTGGGCGACTCCAGGATC,GCTGGCGGACTCCAGAAT,CTCATGTTGCTCACAGTCAGAGTT,TGGGGCACCTCAGAGCTGATCTG</t>
  </si>
  <si>
    <t>CTTACCTACAACTGTGAGTCTGGTG,CTTACCTACAACGGTTAACCTGGTC,CTTACCTACAACAGTGAGCCAACTT,AAGACAGAGAGCTGGGTTCCACT,CTTACCTAGGATGGAGAGTCGAGTC,CATACCTGTCACAGTGAGCCTG,CCTTCTTACCTAGCACGGTGA,CTTACCCAGTACGGTCAGCCT,CCGCTTACCGAGCACTGTCAG,AGCACTGAGAGCCGGGTCC,CGAGCACCAGGAGCCGCGT,CTCGCCCAGCACGGTCAGCCT,CTTACCTGTGACCGTGAGCCTG</t>
  </si>
  <si>
    <t>CACCAGACTCACAGTTGTAGGTAAG,GACCAGGTTAACCGTTGTAGGTAAG,AAGTTGGCTCACTGTTGTAGGTAAG,AGTGGAACCCAGCTCTCTGTCTT,GACTCGACTCTCCATCCTAGGTAAG,CAGGCTCACTGTGACAGGTATG,TCACCGTGCTAGGTAAGAAGG,AGGCTGACCGTACTGGGTAAG,CTGACAGTGCTCGGTAAGCGG,GGACCCGGCTCTCAGTGCT,ACGCGGCTCCTGGTGCTCG,AGGCTGACCGTGCTGGGCGAG,CAGGCTCACGGTCACAGGTAAG</t>
  </si>
  <si>
    <t>SRR4084215</t>
  </si>
  <si>
    <t>aa</t>
  </si>
  <si>
    <t>1 forward, 102 reverse</t>
  </si>
  <si>
    <t>SRR4084215_aa_merged.fasta</t>
  </si>
  <si>
    <t xml:space="preserve">cutadapt -g file:J_primers.txt -g file:v_primers.txt -a file:jprimers_rev.txt -a file:v_primers_revcompl.txt -G file:J_primers.txt -G file:v_primers.txt -A file:jprimers_rev.txt -A file:v_primers_revcompl.txt --info-file SRR4084215_split_aa_info.txt --match-read-wildcards --overlap 10 -n 2 --length-tag="length=" --discard-untrimmed -o SRR4084215_unfiltered_1_split_aa.fastq -p SRR4084215_unfiltered_2_split_aa.fastq /data/curator_data/cancer_data_and_papers/wang_wang_2016/SRA_files/SRR4084215/SRR4084215_1_split_aa.fastq /data/curator_data/cancer_data_and_papers/wang_wang_2016/SRA_files/SRR4084215/SRR4084215_2_split_aa.fastq &amp;
</t>
  </si>
  <si>
    <t xml:space="preserve">cutadapt -q 30 --pair-filter=any --minimum-length 60 --length-tag "length=" -o SRR4084215_filtered_1_split_aa.fastq -p SRR4084215_filtered_2_split_aa.fastq SRR4084215_unfiltered_1_split_aa.fastq SRR4084215_unfiltered_2_split_aa.fastq &amp;  </t>
  </si>
  <si>
    <t>/home/centos/mixcr-2.1.2/mixcr align --library imgt -s hsa -c TRB --save-description /data/curator_data/cancer_data_and_papers/wang_wang_2016/fasta_files/SRR4084215_aa_merged.fasta
 SRR4084215_aa_mixcr.vdjca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/data/curator_data/cancer_data_and_papers/wang_wang_2016/annotations/SRR4084215/SRR4084215_aa_mixcr.vdjca SRR4084215_aa_mixcr_annotation.txt &amp;  ||  /home/centos/mixcr-2.1.2/mixcr assemble /data/curator_data/cancer_data_and_papers/wang_wang_2016/annotations/SRR4102101/SRR4084215_aa_mixcr.vdjca SRR4084215_aa_mixcr.clns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/data/curator_data/cancer_data_and_papers/wang_wang_2016/annotations/SRR4084215/SRR4084215_aa_mixcr.clns SRR4084215_aa_mixcr_clones.txt &amp;</t>
  </si>
  <si>
    <t>PEAR (Galaxy Version 0.9.6.0), Minimum possible length of the assembled sequences=60, Minimum length of reads after trimming the low quality part=60, Quality score threshold for triming the low quality part of a read=30, All else default values</t>
  </si>
  <si>
    <t>ab</t>
  </si>
  <si>
    <t>SRR4084215_ab_merged.fasta</t>
  </si>
  <si>
    <t>cutadapt -g file:J_primers.txt -g file:v_primers.txt -a file:jprimers_rev.txt -a file:v_primers_revcompl.txt -G file:J_primers.txt -G file:v_primers.txt -A file:jprimers_rev.txt -A file:v_primers_revcompl.txt --info-file SRR4084215_split_ab_info.txt --match-read-wildcards --overlap 10 -n 2 --length-tag="length=" --discard-untrimmed -o SRR4084215_unfiltered_1_split_ab.fastq -p SRR4084215_unfiltered_2_split_ab.fastq /data/curator_data/cancer_data_and_papers/wang_wang_2016/fastq_files/SRR4084215/SRR4084215_1_split_ab.fastq /data/curator_data/cancer_data_and_papers/wang_wang_2016/fastq_files/SRR4084215/SRR4084215_2_split_ab.fastq &amp;</t>
  </si>
  <si>
    <t>cutadapt -q 30 --pair-filter=any --minimum-length 60 --length-tag "length=" -o SRR4084215_filtered_1_split_ab.fastq -p SRR4084215_filtered_2_split_ab.fastq SRR4084215_unfiltered_1_split_ab.fastq SRR4084215_unfiltered_2_split_ab.fastq &amp;</t>
  </si>
  <si>
    <t>/home/centos/mixcr-2.1.2/mixcr align --library imgt -s hsa -c TRB --save-description /data/curator_data/cancer_data_and_papers/wang_wang_2016/fasta_files/SRR4084215_ab_merged.fasta
 SRR4084215_ab_mixcr.vdjca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/data/curator_data/cancer_data_and_papers/wang_wang_2016/annotations/SRR4084215/SRR4084215_ab_mixcr.vdjca SRR4084215_ab_mixcr_annotation.txt &amp;  ||  /home/centos/mixcr-2.1.2/mixcr assemble /data/curator_data/cancer_data_and_papers/wang_wang_2016/annotations/SRR4084215/SRR4084215_ab_mixcr.vdjca SRR4084215_ab_mixcr.clns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/data/curator_data/cancer_data_and_papers/wang_wang_2016/annotations/SRR4084215/SRR4084215_ab_mixcr.clns SRR4084215_ab_mixcr_clones.txt &amp;</t>
  </si>
  <si>
    <t>ac</t>
  </si>
  <si>
    <t>SRR4084215_ac_merged.fasta</t>
  </si>
  <si>
    <t>cutadapt -g file:J_primers.txt -g file:v_primers.txt -a file:jprimers_rev.txt -a file:v_primers_revcompl.txt -G file:J_primers.txt -G file:v_primers.txt -A file:jprimers_rev.txt -A file:v_primers_revcompl.txt --info-file SRR4084215_split_ac_info.txt --match-read-wildcards --overlap 10 -n 2 --length-tag="length=" --discard-untrimmed -o SRR4084215_unfiltered_1_split_ac.fastq -p SRR4084215_unfiltered_2_split_ac.fastq /data/curator_data/cancer_data_and_papers/wang_wang_2016/fastq_files/SRR4084215/SRR4084215_1_split_ac.fastq /data/curator_data/cancer_data_and_papers/wang_wang_2016/fastq_files/SRR4084215/SRR4084215_2_split_ac.fastq &amp;</t>
  </si>
  <si>
    <t>cutadapt -q 30 --pair-filter=any --minimum-length 60 --length-tag "length=" -o SRR4084215_filtered_1_split_ac.fastq -p SRR4084215_filtered_2_split_ac.fastq SRR4084215_unfiltered_1_split_ac.fastq SRR4084215_unfiltered_2_split_ac.fastq &amp;</t>
  </si>
  <si>
    <t>/home/centos/mixcr-2.1.2/mixcr align --library imgt -s hsa -c TRB --save-description /data/curator_data/cancer_data_and_papers/wang_wang_2016/fasta_files/SRR4084215_ac_merged.fasta
 SRR4084215_ac_mixcr.vdjca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/data/curator_data/cancer_data_and_papers/wang_wang_2016/annotations/SRR4084215/SRR4084215_ac_mixcr.vdjca SRR4084215_ac_mixcr_annotation.txt &amp;  ||  /home/centos/mixcr-2.1.2/mixcr assemble /data/curator_data/cancer_data_and_papers/wang_wang_2016/annotations/SRR4084215/SRR4084215_ac_mixcr.vdjca SRR4084215_ac_mixcr.clns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/data/curator_data/cancer_data_and_papers/wang_wang_2016/annotations/SRR4084215/SRR4084215_ac_mixcr.clns SRR4084215_ac_mixcr_clones.txt &amp;</t>
  </si>
  <si>
    <t>ad</t>
  </si>
  <si>
    <t>SRR4084215_ad_merged.fasta</t>
  </si>
  <si>
    <t>cutadapt -g file:J_primers.txt -g file:v_primers.txt -a file:jprimers_rev.txt -a file:v_primers_revcompl.txt -G file:J_primers.txt -G file:v_primers.txt -A file:jprimers_rev.txt -A file:v_primers_revcompl.txt --info-file SRR4084215_split_ad_info.txt --match-read-wildcards --overlap 10 -n 2 --length-tag="length=" --discard-untrimmed -o SRR4084215_unfiltered_1_split_ad.fastq -p SRR4084215_unfiltered_2_split_ad.fastq /data/curator_data/cancer_data_and_papers/wang_wang_2016/fastq_files/SRR4084215/SRR4084215_1_split_ad.fastq /data/curator_data/cancer_data_and_papers/wang_wang_2016/fastq_files/SRR4084215/SRR4084215_2_split_ad.fastq &amp;</t>
  </si>
  <si>
    <t>cutadapt -q 30 --pair-filter=any --minimum-length 60 --length-tag "length=" -o SRR4084215_filtered_1_split_ad.fastq -p SRR4084215_filtered_2_split_ad.fastq SRR4084215_unfiltered_1_split_ad.fastq SRR4084215_unfiltered_2_split_ad.fastq &amp;</t>
  </si>
  <si>
    <t>/home/centos/mixcr-2.1.2/mixcr align --library imgt -s hsa -c TRB --save-description /data/curator_data/cancer_data_and_papers/wang_wang_2016/fasta_files/SRR4084215_ad_merged.fasta
 SRR4084215_ad_mixcr.vdjca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/data/curator_data/cancer_data_and_papers/wang_wang_2016/annotations/SRR4084215/SRR4084215_ad_mixcr.vdjca SRR4084215_ad_mixcr_annotation.txt &amp;  ||  /home/centos/mixcr-2.1.2/mixcr assemble /data/curator_data/cancer_data_and_papers/wang_wang_2016/annotations/SRR4084215/SRR4084215_ad_mixcr.vdjca SRR4084215_ad_mixcr.clns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/data/curator_data/cancer_data_and_papers/wang_wang_2016/annotations/SRR4084215/SRR4084215_ad_mixcr.clns SRR4084215_ad_mixcr_clones.txt &amp;</t>
  </si>
  <si>
    <t>BC0002A</t>
  </si>
  <si>
    <t>SRX2059943</t>
  </si>
  <si>
    <t>SRR4084216</t>
  </si>
  <si>
    <t>SRR4084216_aa_merged.fasta</t>
  </si>
  <si>
    <t xml:space="preserve">cutadapt -g file:J_primers.txt -g file:v_primers.txt -a file:jprimers_rev.txt -a file:v_primers_revcompl.txt -G file:J_primers.txt -G file:v_primers.txt -A file:jprimers_rev.txt -A file:v_primers_revcompl.txt --info-file SRR4084216_split_aa.txt --match-read-wildcards --overlap 10 -n 2 --length-tag="length=" --discard-untrimmed -o SRR4084216_unfiltered_1_split_aa.fastq -p SRR4084216_unfiltered_2_split_aa.fastq /data/curator_data/cancer_data_and_papers/wang_wang_2016/SRA_files/SRR4084216/SRR4084216_1_split_aa.fastq /data/curator_data/cancer_data_and_papers/wang_wang_2016/SRA_files/SRR4084216/SRR4084216_2_split_aa.fastq &amp;
</t>
  </si>
  <si>
    <t xml:space="preserve">cutadapt -q 30 --pair-filter=any --minimum-length 60 --length-tag "length=" -o SRR4084216_filtered_1_split_aa.fastq -p SRR4084216_filtered_2_split_aa.fastq SRR4084216_unfiltered_1_split_aa.fastq SRR4084216_unfiltered_2_split_aa.fastq &amp;  </t>
  </si>
  <si>
    <t>/home/centos/mixcr-2.1.2/mixcr align --library imgt -s hsa -c TRB --save-description /data/curator_data/cancer_data_and_papers/wang_wang_2016/fasta_files/SRR4084216_aa_merged.fasta
 SRR4084216_aa_mixcr.vdjca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/data/curator_data/cancer_data_and_papers/wang_wang_2016/annotations/SRR4084216/SRR4084216_aa_mixcr.vdjca SRR4084216_aa_mixcr_annotation.txt &amp;  ||  /home/centos/mixcr-2.1.2/mixcr assemble /data/curator_data/cancer_data_and_papers/wang_wang_2016/annotations/SRR4084216/SRR4084216_aa_mixcr.vdjca SRR4084216_aa_mixcr.clns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/data/curator_data/cancer_data_and_papers/wang_wang_2016/annotations/SRR4084216/SRR4084216_aa_mixcr.clns SRR4084216_aa_mixcr_clones.txt &amp;</t>
  </si>
  <si>
    <t>SRR4084216_ab_merged.fasta</t>
  </si>
  <si>
    <t>cutadapt -g file:J_primers.txt -g file:v_primers.txt -a file:jprimers_rev.txt -a file:v_primers_revcompl.txt -G file:J_primers.txt -G file:v_primers.txt -A file:jprimers_rev.txt -A file:v_primers_revcompl.txt --info-file SRR4084216_split_ab_info.txt --match-read-wildcards --overlap 10 -n 2 --length-tag="length=" --discard-untrimmed -o SRR4084216_unfiltered_1_split_ab.fastq -p SRR4084216_unfiltered_2_split_ab.fastq /data/curator_data/cancer_data_and_papers/wang_wang_2016/SRA_files/SRR4084216/SRR4084216_1_split_ab.fastq /data/curator_data/cancer_data_and_papers/wang_wang_2016/SRA_files/SRR4084216/SRR4084216_2_split_ab.fastq &amp;</t>
  </si>
  <si>
    <t xml:space="preserve">cutadapt -q 30 --pair-filter=any --minimum-length 60 --length-tag "length=" -o SRR4084216_filtered_1_split_ab.fastq -p SRR4084216_filtered_2_split_ab.fastq SRR4084216_unfiltered_1_split_ab.fastq SRR4084216_unfiltered_2_split_ab.fastq &amp;  </t>
  </si>
  <si>
    <t>/home/centos/mixcr-2.1.2/mixcr align --library imgt -s hsa -c TRB --save-description /data/curator_data/cancer_data_and_papers/wang_wang_2016/fasta_files/SRR4084216_ab_merged.fasta
 SRR4084216_ab_mixcr.vdjca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/data/curator_data/cancer_data_and_papers/wang_wang_2016/annotations/SRR4084216/SRR4084216_ab_mixcr.vdjca SRR4084216_ab_mixcr_annotation.txt &amp;  ||  /home/centos/mixcr-2.1.2/mixcr assemble /data/curator_data/cancer_data_and_papers/wang_wang_2016/annotations/SRR4084216/SRR4084216_ab_mixcr.vdjca SRR4084216_ab_mixcr.clns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/data/curator_data/cancer_data_and_papers/wang_wang_2016/annotations/SRR4084216/SRR4084216_ab_mixcr.clns SRR4084216_ab_mixcr_clones.txt &amp;</t>
  </si>
  <si>
    <t>SRR4084216_ac_merged.fasta</t>
  </si>
  <si>
    <t>cutadapt -g file:J_primers.txt -g file:v_primers.txt -a file:jprimers_rev.txt -a file:v_primers_revcompl.txt -G file:J_primers.txt -G file:v_primers.txt -A file:jprimers_rev.txt -A file:v_primers_revcompl.txt --info-file SRR4084216_split_ac_info.txt --match-read-wildcards --overlap 10 -n 2 --length-tag="length=" --discard-untrimmed -o SRR4084216_unfiltered_1_split_ac.fastq -p SRR4084216_unfiltered_2_split_ac.fastq /data/curator_data/cancer_data_and_papers/wang_wang_2016/SRA_files/SRR4084216/SRR4084216_1_split_ac.fastq /data/curator_data/cancer_data_and_papers/wang_wang_2016/SRA_files/SRR4084216/SRR4084216_2_split_ac.fastq &amp;</t>
  </si>
  <si>
    <t xml:space="preserve">cutadapt -q 30 --pair-filter=any --minimum-length 60 --length-tag "length=" -o SRR4084216_filtered_1_split_ac.fastq -p SRR4084216_filtered_2_split_ac.fastq SRR4084216_unfiltered_1_split_ac.fastq SRR4084216_unfiltered_2_split_ac.fastq &amp;  </t>
  </si>
  <si>
    <t>/home/centos/mixcr-2.1.2/mixcr align --library imgt -s hsa -c TRB --save-description /data/curator_data/cancer_data_and_papers/wang_wang_2016/fasta_files/SRR4084216_ac_merged.fasta
 SRR4084216_ac_mixcr.vdjca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/data/curator_data/cancer_data_and_papers/wang_wang_2016/annotations/SRR4084216/SRR4084216_ac_mixcr.vdjca SRR4084216_ac_mixcr_annotation.txt &amp;  ||  /home/centos/mixcr-2.1.2/mixcr assemble /data/curator_data/cancer_data_and_papers/wang_wang_2016/annotations/SRR4084216/SRR4084216_ac_mixcr.vdjca SRR4084216_ac_mixcr.clns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/data/curator_data/cancer_data_and_papers/wang_wang_2016/annotations/SRR4084216/SRR4084216_ac_mixcr.clns SRR4084216_ac_mixcr_clones.txt &amp;</t>
  </si>
  <si>
    <t>SRR4084216_ad_merged.fasta</t>
  </si>
  <si>
    <t>cutadapt -g file:J_primers.txt -g file:v_primers.txt -a file:jprimers_rev.txt -a file:v_primers_revcompl.txt -G file:J_primers.txt -G file:v_primers.txt -A file:jprimers_rev.txt -A file:v_primers_revcompl.txt --info-file SRR4084216_split_ad_info.txt --match-read-wildcards --overlap 10 -n 2 --length-tag="length=" --discard-untrimmed -o SRR4084216_unfiltered_1_split_ad.fastq -p SRR4084216_unfiltered_2_split_ad.fastq /data/curator_data/cancer_data_and_papers/wang_wang_2016/SRA_files/SRR4084216/SRR4084216_1_split_ad.fastq /data/curator_data/cancer_data_and_papers/wang_wang_2016/SRA_files/SRR4084216/SRR4084216_2_split_ad.fastq &amp;</t>
  </si>
  <si>
    <t xml:space="preserve">cutadapt -q 30 --pair-filter=any --minimum-length 60 --length-tag "length=" -o SRR4084216_filtered_1_split_ad.fastq -p SRR4084216_filtered_2_split_ad.fastq SRR4084216_unfiltered_1_split_ad.fastq SRR4084216_unfiltered_2_split_ad.fastq &amp;  </t>
  </si>
  <si>
    <t>/home/centos/mixcr-2.1.2/mixcr align --library imgt -s hsa -c TRB --save-description /data/curator_data/cancer_data_and_papers/wang_wang_2016/fasta_files/SRR4084216_ad_merged.fasta
 SRR4084216_ad_mixcr.vdjca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/data/curator_data/cancer_data_and_papers/wang_wang_2016/annotations/SRR4084216/SRR4084216_ad_mixcr.vdjca SRR4084216_ad_mixcr_annotation.txt &amp;  ||  /home/centos/mixcr-2.1.2/mixcr assemble /data/curator_data/cancer_data_and_papers/wang_wang_2016/annotations/SRR4084216/SRR4084216_ad_mixcr.vdjca SRR4084216_ad_mixcr.clns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/data/curator_data/cancer_data_and_papers/wang_wang_2016/annotations/SRR4084216/SRR4084216_ad_mixcr.clns SRR4084216_ad_mixcr_clones.txt &amp;</t>
  </si>
  <si>
    <t>BC0003A</t>
  </si>
  <si>
    <t>SRX2059944</t>
  </si>
  <si>
    <t>SRR4084217</t>
  </si>
  <si>
    <t>SRR4084217_aa_merged.fasta</t>
  </si>
  <si>
    <t>cutadapt -g file:J_primers.txt -g file:v_primers.txt -a file:jprimers_rev.txt -a file:v_primers_revcompl.txt -G file:J_primers.txt -G file:v_primers.txt -A file:jprimers_rev.txt -A file:v_primers_revcompl.txt --info-file SRR4084217_split_aa_info.txt --match-read-wildcards --overlap 10 -n 2 --length-tag="length=" --discard-untrimmed -o SRR4084217_unfiltered_1_split_aa.fastq -p SRR4084217_unfiltered_2_split_aa.fastq /data/curator_data/cancer_data_and_papers/wang_wang_2016/fastq_files/SRR4084217/SRR4084217_1_split_aa.fastq /data/curator_data/cancer_data_and_papers/wang_wang_2016/fastq_files/SRR4084217/SRR4084217_2_split_aa.fastq &amp;</t>
  </si>
  <si>
    <t xml:space="preserve">cutadapt -q 30 --pair-filter=any --minimum-length 60 --length-tag "length=" -o SRR4084217_filtered_1_split_aa.fastq -p SRR4084217_filtered_2_split_aa.fastq SRR4084217_unfiltered_1_split_aa.fastq SRR4084217_unfiltered_2_split_aa.fastq &amp;  </t>
  </si>
  <si>
    <t>/home/centos/mixcr-2.1.2/mixcr align --library imgt -s hsa -c TRB --save-description /data/curator_data/cancer_data_and_papers/wang_wang_2016/fasta_files/SRR4084217_aa_merged.fasta
 SRR4084217_aa_mixcr.vdjca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/data/curator_data/cancer_data_and_papers/wang_wang_2016/annotations/SRR4084217/SRR4084217_aa_mixcr.vdjca SRR4084217_aa_mixcr_annotation.txt &amp;  ||  /home/centos/mixcr-2.1.2/mixcr assemble /data/curator_data/cancer_data_and_papers/wang_wang_2016/annotations/SRR4084217/SRR4084217_aa_mixcr.vdjca SRR4084217_aa_mixcr.clns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/data/curator_data/cancer_data_and_papers/wang_wang_2016/annotations/SRR4084217/SRR4084217_aa_mixcr.clns SRR4084217_aa_mixcr_clones.txt &amp;</t>
  </si>
  <si>
    <t>SRR4084217_ab_merged.fasta</t>
  </si>
  <si>
    <t>cutadapt -g file:J_primers.txt -g file:v_primers.txt -a file:jprimers_rev.txt -a file:v_primers_revcompl.txt -G file:J_primers.txt -G file:v_primers.txt -A file:jprimers_rev.txt -A file:v_primers_revcompl.txt --info-file SRR4084217_split_ab_info.txt --match-read-wildcards --overlap 10 -n 2 --length-tag="length=" --discard-untrimmed -o SRR4084217_unfiltered_1_split_ab.fastq -p SRR4084217_unfiltered_2_split_ab.fastq /data/curator_data/cancer_data_and_papers/wang_wang_2016/fastq_files/SRR4084217/SRR4084217_1_split_ab.fastq /data/curator_data/cancer_data_and_papers/wang_wang_2016/fastq_files/SRR4084217/SRR4084217_2_split_ab.fastq &amp;</t>
  </si>
  <si>
    <t xml:space="preserve">cutadapt -q 30 --pair-filter=any --minimum-length 60 --length-tag "length=" -o SRR4084217_filtered_1_split_ab.fastq -p SRR4084217_filtered_2_split_ab.fastq SRR4084217_unfiltered_1_split_ab.fastq SRR4084217_unfiltered_2_split_ab.fastq &amp;  </t>
  </si>
  <si>
    <t>/home/centos/mixcr-2.1.2/mixcr align --library imgt -s hsa -c TRB --save-description /data/curator_data/cancer_data_and_papers/wang_wang_2016/fasta_files/SRR4084217_ab_merged.fasta
 SRR4084217_ab_mixcr.vdjca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/data/curator_data/cancer_data_and_papers/wang_wang_2016/annotations/SRR4084217/SRR4084217_ab_mixcr.vdjca SRR4084217_ab_mixcr_annotation.txt &amp;  ||  /home/centos/mixcr-2.1.2/mixcr assemble /data/curator_data/cancer_data_and_papers/wang_wang_2016/annotations/SRR4084217/SRR4084217_ab_mixcr.vdjca SRR4084217_ab_mixcr.clns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/data/curator_data/cancer_data_and_papers/wang_wang_2016/annotations/SRR4084217/SRR4084217_ab_mixcr.clns SRR4084217_ab_mixcr_clones.txt &amp;</t>
  </si>
  <si>
    <t>SRR4084217_ac_merged.fasta</t>
  </si>
  <si>
    <t>cutadapt -g file:J_primers.txt -g file:v_primers.txt -a file:jprimers_rev.txt -a file:v_primers_revcompl.txt -G file:J_primers.txt -G file:v_primers.txt -A file:jprimers_rev.txt -A file:v_primers_revcompl.txt --info-file SRR4084217_split_ac_info.txt --match-read-wildcards --overlap 10 -n 2 --length-tag="length=" --discard-untrimmed -o SRR4084217_unfiltered_1_split_ac.fastq -p SRR4084217_unfiltered_2_split_ac.fastq /data/curator_data/cancer_data_and_papers/wang_wang_2016/fastq_files/SRR4084217/SRR4084217_1_split_ac.fastq /data/curator_data/cancer_data_and_papers/wang_wang_2016/fastq_files/SRR4084217/SRR4084217_2_split_ac.fastq &amp;</t>
  </si>
  <si>
    <t xml:space="preserve">cutadapt -q 30 --pair-filter=any --minimum-length 60 --length-tag "length=" -o SRR4084217_filtered_1_split_ac.fastq -p SRR4084217_filtered_2_split_ac.fastq SRR4084217_unfiltered_1_split_ac.fastq SRR4084217_unfiltered_2_split_ac.fastq &amp;  </t>
  </si>
  <si>
    <t>/home/centos/mixcr-2.1.2/mixcr align --library imgt -s hsa -c TRB --save-description /data/curator_data/cancer_data_and_papers/wang_wang_2016/fasta_files/SRR4084217_ac_merged.fasta
 SRR4084217_ac_mixcr.vdjca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/data/curator_data/cancer_data_and_papers/wang_wang_2016/annotations/SRR4084217/SRR4084217_ac_mixcr.vdjca SRR4084217_ac_mixcr_annotation.txt &amp;  ||  /home/centos/mixcr-2.1.2/mixcr assemble /data/curator_data/cancer_data_and_papers/wang_wang_2016/annotations/SRR4084217/SRR4084217_ac_mixcr.vdjca SRR4084217_ac_mixcr.clns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/data/curator_data/cancer_data_and_papers/wang_wang_2016/annotations/SRR4084217/SRR4084217_ac_mixcr.clns SRR4084217_ac_mixcr_clones.txt &amp;</t>
  </si>
  <si>
    <t>SRR4084217_ad_merged.fasta</t>
  </si>
  <si>
    <t>cutadapt -g file:J_primers.txt -g file:v_primers.txt -a file:jprimers_rev.txt -a file:v_primers_revcompl.txt -G file:J_primers.txt -G file:v_primers.txt -A file:jprimers_rev.txt -A file:v_primers_revcompl.txt --info-file SRR4084217_split_ad_info.txt --match-read-wildcards --overlap 10 -n 2 --length-tag="length=" --discard-untrimmed -o SRR4084217_unfiltered_1_split_ad.fastq -p SRR4084217_unfiltered_2_split_ad.fastq /data/curator_data/cancer_data_and_papers/wang_wang_2016/fastq_files/SRR4084217/SRR4084217_1_split_ad.fastq /data/curator_data/cancer_data_and_papers/wang_wang_2016/fastq_files/SRR4084217/SRR4084217_2_split_ad.fastq &amp;</t>
  </si>
  <si>
    <t xml:space="preserve">cutadapt -q 30 --pair-filter=any --minimum-length 60 --length-tag "length=" -o SRR4084217_filtered_1_split_ad.fastq -p SRR4084217_filtered_2_split_ad.fastq SRR4084217_unfiltered_1_split_ad.fastq SRR4084217_unfiltered_2_split_ad.fastq &amp;  </t>
  </si>
  <si>
    <t>/home/centos/mixcr-2.1.2/mixcr align --library imgt -s hsa -c TRB --save-description /data/curator_data/cancer_data_and_papers/wang_wang_2016/fasta_files/SRR4084217_ad_merged.fasta
 SRR4084217_ad_mixcr.vdjca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/data/curator_data/cancer_data_and_papers/wang_wang_2016/annotations/SRR4084217/SRR4084217_ad_mixcr.vdjca SRR4084217_ad_mixcr_annotation.txt &amp;  ||  /home/centos/mixcr-2.1.2/mixcr assemble /data/curator_data/cancer_data_and_papers/wang_wang_2016/annotations/SRR4084217/SRR4084217_ad_mixcr.vdjca SRR4084217_ad_mixcr.clns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/data/curator_data/cancer_data_and_papers/wang_wang_2016/annotations/SRR4084217/SRR4084217_ad_mixcr.clns SRR4084217_ad_mixcr_clones.txt &amp;</t>
  </si>
  <si>
    <t>BC0004A</t>
  </si>
  <si>
    <t>SRX2059945</t>
  </si>
  <si>
    <t>SRR4084218</t>
  </si>
  <si>
    <t>SRR4084218_aa_merged.fasta</t>
  </si>
  <si>
    <t>cutadapt -g file:J_primers.txt -g file:v_primers.txt -a file:jprimers_rev.txt -a file:v_primers_revcompl.txt -G file:J_primers.txt -G file:v_primers.txt -A file:jprimers_rev.txt -A file:v_primers_revcompl.txt --info-file SRR4084218_split_aa_info.txt --match-read-wildcards --overlap 10 -n 2 --length-tag="length=" --discard-untrimmed -o SRR4084218_unfiltered_1_split_aa.fastq -p SRR4084218_unfiltered_2_split_aa.fastq /data/curator_data/cancer_data_and_papers/wang_wang_2016/fastq_files/SRR4084218/SRR4084218_1_split_aa.fastq /data/curator_data/cancer_data_and_papers/wang_wang_2016/fastq_files/SRR4084218/SRR4084218_2_split_aa.fastq &amp;</t>
  </si>
  <si>
    <t xml:space="preserve">cutadapt -q 30 --pair-filter=any --minimum-length 60 --length-tag "length=" -o SRR4084218_filtered_1_split_aa.fastq -p SRR4084218_filtered_2_split_aa.fastq SRR4084218_unfiltered_1_split_aa.fastq SRR4084218_unfiltered_2_split_aa.fastq &amp;  </t>
  </si>
  <si>
    <t>/home/centos/mixcr-2.1.2/mixcr align --library imgt -s hsa -c TRB --save-description /data/curator_data/cancer_data_and_papers/wang_wang_2016/fasta_files/SRR4084218_aa_merged.fasta
 SRR4084218_aa_mixcr.vdjca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/data/curator_data/cancer_data_and_papers/wang_wang_2016/annotations/SRR4084218/SRR4084218_aa_mixcr.vdjca SRR4084218_aa_mixcr_annotation.txt &amp;  ||  /home/centos/mixcr-2.1.2/mixcr assemble /data/curator_data/cancer_data_and_papers/wang_wang_2016/annotations/SRR4084218/SRR4084218_aa_mixcr.vdjca SRR4084218_aa_mixcr.clns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/data/curator_data/cancer_data_and_papers/wang_wang_2016/annotations/SRR4084218/SRR4084218_aa_mixcr.clns SRR4084218_aa_mixcr_clones.txt &amp;</t>
  </si>
  <si>
    <t>SRR4084218_ab_merged.fasta</t>
  </si>
  <si>
    <t>cutadapt -g file:J_primers.txt -g file:v_primers.txt -a file:jprimers_rev.txt -a file:v_primers_revcompl.txt -G file:J_primers.txt -G file:v_primers.txt -A file:jprimers_rev.txt -A file:v_primers_revcompl.txt --info-file SRR4084218_split_ab_info.txt --match-read-wildcards --overlap 10 -n 2 --length-tag="length=" --discard-untrimmed -o SRR4084218_unfiltered_1_split_ab.fastq -p SRR4084218_unfiltered_2_split_ab.fastq /data/curator_data/cancer_data_and_papers/wang_wang_2016/fastq_files/SRR4084218/SRR4084218_1_split_ab.fastq /data/curator_data/cancer_data_and_papers/wang_wang_2016/fastq_files/SRR4084218/SRR4084218_2_split_ab.fastq &amp;</t>
  </si>
  <si>
    <t xml:space="preserve">cutadapt -q 30 --pair-filter=any --minimum-length 60 --length-tag "length=" -o SRR4084218_filtered_1_split_ab.fastq -p SRR4084218_filtered_2_split_ab.fastq SRR4084218_unfiltered_1_split_ab.fastq SRR4084218_unfiltered_2_split_ab.fastq &amp;  </t>
  </si>
  <si>
    <t>/home/centos/mixcr-2.1.2/mixcr align --library imgt -s hsa -c TRB --save-description /data/curator_data/cancer_data_and_papers/wang_wang_2016/fasta_files/SRR4084218_ab_merged.fasta
 SRR4084218_ab_mixcr.vdjca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/data/curator_data/cancer_data_and_papers/wang_wang_2016/annotations/SRR4084218/SRR4084218_ab_mixcr.vdjca SRR4084218_ab_mixcr_annotation.txt &amp;  ||  /home/centos/mixcr-2.1.2/mixcr assemble /data/curator_data/cancer_data_and_papers/wang_wang_2016/annotations/SRR4084218/SRR4084218_ab_mixcr.vdjca SRR4084218_ab_mixcr.clns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/data/curator_data/cancer_data_and_papers/wang_wang_2016/annotations/SRR4084218/SRR4084218_ab_mixcr.clns SRR4084218_ab_mixcr_clones.txt &amp;</t>
  </si>
  <si>
    <t>SRR4084218_ac_merged.fasta</t>
  </si>
  <si>
    <t>cutadapt -g file:J_primers.txt -g file:v_primers.txt -a file:jprimers_rev.txt -a file:v_primers_revcompl.txt -G file:J_primers.txt -G file:v_primers.txt -A file:jprimers_rev.txt -A file:v_primers_revcompl.txt --info-file SRR4084218_split_ac_info.txt --match-read-wildcards --overlap 10 -n 2 --length-tag="length=" --discard-untrimmed -o SRR4084218_unfiltered_1_split_ac.fastq -p SRR4084218_unfiltered_2_split_ac.fastq /data/curator_data/cancer_data_and_papers/wang_wang_2016/fastq_files/SRR4084218/SRR4084218_1_split_ac.fastq /data/curator_data/cancer_data_and_papers/wang_wang_2016/fastq_files/SRR4084218/SRR4084218_2_split_ac.fastq &amp;</t>
  </si>
  <si>
    <t xml:space="preserve">cutadapt -q 30 --pair-filter=any --minimum-length 60 --length-tag "length=" -o SRR4084218_filtered_1_split_ac.fastq -p SRR4084218_filtered_2_split_ac.fastq SRR4084218_unfiltered_1_split_ac.fastq SRR4084218_unfiltered_2_split_ac.fastq &amp;  </t>
  </si>
  <si>
    <t>/home/centos/mixcr-2.1.2/mixcr align --library imgt -s hsa -c TRB --save-description /data/curator_data/cancer_data_and_papers/wang_wang_2016/fasta_files/SRR4084218_ac_merged.fasta
 SRR4084218_ac_mixcr.vdjca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/data/curator_data/cancer_data_and_papers/wang_wang_2016/annotations/SRR4084218/SRR4084218_ac_mixcr.vdjca SRR4084218_ac_mixcr_annotation.txt &amp;  ||  /home/centos/mixcr-2.1.2/mixcr assemble /data/curator_data/cancer_data_and_papers/wang_wang_2016/annotations/SRR4084218/SRR4084218_ac_mixcr.vdjca SRR4084218_ac_mixcr.clns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/data/curator_data/cancer_data_and_papers/wang_wang_2016/annotations/SRR4084218/SRR4084218_ac_mixcr.clns SRR4084218_ac_mixcr_clones.txt &amp;</t>
  </si>
  <si>
    <t>SRR4084218_ad_merged.fasta</t>
  </si>
  <si>
    <t>cutadapt -g file:J_primers.txt -g file:v_primers.txt -a file:jprimers_rev.txt -a file:v_primers_revcompl.txt -G file:J_primers.txt -G file:v_primers.txt -A file:jprimers_rev.txt -A file:v_primers_revcompl.txt --info-file SRR4084218_split_ad_info.txt --match-read-wildcards --overlap 10 -n 2 --length-tag="length=" --discard-untrimmed -o SRR4084218_unfiltered_1_split_ad.fastq -p SRR4084218_unfiltered_2_split_ad.fastq /data/curator_data/cancer_data_and_papers/wang_wang_2016/fastq_files/SRR4084218/SRR4084218_1_split_ad.fastq /data/curator_data/cancer_data_and_papers/wang_wang_2016/fastq_files/SRR4084218/SRR4084218_2_split_ad.fastq &amp;</t>
  </si>
  <si>
    <t xml:space="preserve">cutadapt -q 30 --pair-filter=any --minimum-length 60 --length-tag "length=" -o SRR4084218_filtered_1_split_ad.fastq -p SRR4084218_filtered_2_split_ad.fastq SRR4084218_unfiltered_1_split_ad.fastq SRR4084218_unfiltered_2_split_ad.fastq &amp;  </t>
  </si>
  <si>
    <t>/home/centos/mixcr-2.1.2/mixcr align --library imgt -s hsa -c TRB --save-description /data/curator_data/cancer_data_and_papers/wang_wang_2016/fasta_files/SRR4084218_ad_merged.fasta
 SRR4084218_ad_mixcr.vdjca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/data/curator_data/cancer_data_and_papers/wang_wang_2016/annotations/SRR4084218/SRR4084218_ad_mixcr.vdjca SRR4084218_ad_mixcr_annotation.txt &amp;  ||  /home/centos/mixcr-2.1.2/mixcr assemble /data/curator_data/cancer_data_and_papers/wang_wang_2016/annotations/SRR4084218/SRR4084218_ad_mixcr.vdjca SRR4084218_ad_mixcr.clns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/data/curator_data/cancer_data_and_papers/wang_wang_2016/annotations/SRR4084218/SRR4084218_ad_mixcr.clns SRR4084218_ad_mixcr_clones.txt &amp;</t>
  </si>
  <si>
    <t>BC0005A</t>
  </si>
  <si>
    <t>SRX2059946</t>
  </si>
  <si>
    <t>SRR4084219</t>
  </si>
  <si>
    <t>cutadapt -g file:J_primers.txt -g file:v_primers.txt -a file:jprimers_rev.txt -a file:v_primers_revcompl.txt -G file:J_primers.txt -G file:v_primers.txt -A file:jprimers_rev.txt -A file:v_primers_revcompl.txt --info-file SRR4084219_split_aa_info.txt --match-read-wildcards --overlap 10 -n 2 --length-tag="length=" --discard-untrimmed -o SRR4084219_unfiltered_1_split_aa.fastq -p SRR4084219_unfiltered_2_split_aa.fastq /data/curator_data/cancer_data_and_papers/wang_wang_2016/fastq_files/SRR4084219/SRR4084219_1_split_aa.fastq /data/curator_data/cancer_data_and_papers/wang_wang_2016/fastq_files/SRR4084219/SRR4084219_2_split_aa.fastq &amp;</t>
  </si>
  <si>
    <t xml:space="preserve">cutadapt -q 30 --pair-filter=any --minimum-length 60 --length-tag "length=" -o SRR4084219_filtered_1_split_aa.fastq -p SRR4084219_filtered_2_split_aa.fastq SRR4084219_unfiltered_1_split_aa.fastq SRR4084219_unfiltered_2_split_aa.fastq &amp;  </t>
  </si>
  <si>
    <t>/home/centos/mixcr-2.1.2/mixcr align --library imgt -s hsa -c TRB --save-description /data/curator_data/cancer_data_and_papers/wang_wang_2016/fasta_files/SRR4084219_aa_merged.fasta
 SRR4084219_aa_mixcr.vdjca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/data/curator_data/cancer_data_and_papers/wang_wang_2016/annotations/SRR4084219/SRR4084219_aa_mixcr.vdjca SRR4084219_aa_mixcr_annotation.txt &amp;  ||  /home/centos/mixcr-2.1.2/mixcr assemble /data/curator_data/cancer_data_and_papers/wang_wang_2016/annotations/SRR4084219/SRR4084219_aa_mixcr.vdjca SRR4084219_aa_mixcr.clns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/data/curator_data/cancer_data_and_papers/wang_wang_2016/annotations/SRR4084219/SRR4084219_aa_mixcr.clns SRR4084219_aa_mixcr_clones.txt &amp;</t>
  </si>
  <si>
    <t>cutadapt -g file:J_primers.txt -g file:v_primers.txt -a file:jprimers_rev.txt -a file:v_primers_revcompl.txt -G file:J_primers.txt -G file:v_primers.txt -A file:jprimers_rev.txt -A file:v_primers_revcompl.txt --info-file SRR4084219_split_ab_info.txt --match-read-wildcards --overlap 10 -n 2 --length-tag="length=" --discard-untrimmed -o SRR4084219_unfiltered_1_split_ab.fastq -p SRR4084219_unfiltered_2_split_ab.fastq /data/curator_data/cancer_data_and_papers/wang_wang_2016/fastq_files/SRR4084219/SRR4084219_1_split_ab.fastq /data/curator_data/cancer_data_and_papers/wang_wang_2016/fastq_files/SRR4084219/SRR4084219_2_split_ab.fastq &amp;</t>
  </si>
  <si>
    <t xml:space="preserve">cutadapt -q 30 --pair-filter=any --minimum-length 60 --length-tag "length=" -o SRR4084219_filtered_1_split_ab.fastq -p SRR4084219_filtered_2_split_ab.fastq SRR4084219_unfiltered_1_split_ab.fastq SRR4084219_unfiltered_2_split_ab.fastq &amp;  </t>
  </si>
  <si>
    <t>/home/centos/mixcr-2.1.2/mixcr align --library imgt -s hsa -c TRB --save-description /data/curator_data/cancer_data_and_papers/wang_wang_2016/fasta_files/SRR4084219_ab_merged.fasta
 SRR4084219_ab_mixcr.vdjca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/data/curator_data/cancer_data_and_papers/wang_wang_2016/annotations/SRR4084219/SRR4084219_ab_mixcr.vdjca SRR4084219_ab_mixcr_annotation.txt &amp;  ||  /home/centos/mixcr-2.1.2/mixcr assemble /data/curator_data/cancer_data_and_papers/wang_wang_2016/annotations/SRR4084219/SRR4084219_ab_mixcr.vdjca SRR4084219_ab_mixcr.clns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/data/curator_data/cancer_data_and_papers/wang_wang_2016/annotations/SRR4084219/SRR4084219_ab_mixcr.clns SRR4084219_ab_mixcr_clones.txt &amp;</t>
  </si>
  <si>
    <t>cutadapt -g file:J_primers.txt -g file:v_primers.txt -a file:jprimers_rev.txt -a file:v_primers_revcompl.txt -G file:J_primers.txt -G file:v_primers.txt -A file:jprimers_rev.txt -A file:v_primers_revcompl.txt --info-file SRR4084219_split_ac_info.txt --match-read-wildcards --overlap 10 -n 2 --length-tag="length=" --discard-untrimmed -o SRR4084219_unfiltered_1_split_ac.fastq -p SRR4084219_unfiltered_2_split_ac.fastq /data/curator_data/cancer_data_and_papers/wang_wang_2016/fastq_files/SRR4084219/SRR4084219_1_split_ac.fastq /data/curator_data/cancer_data_and_papers/wang_wang_2016/fastq_files/SRR4084219/SRR4084219_2_split_ac.fastq &amp;</t>
  </si>
  <si>
    <t xml:space="preserve">cutadapt -q 30 --pair-filter=any --minimum-length 60 --length-tag "length=" -o SRR4084219_filtered_1_split_ac.fastq -p SRR4084219_filtered_2_split_ac.fastq SRR4084219_unfiltered_1_split_ac.fastq SRR4084219_unfiltered_2_split_ac.fastq &amp;  </t>
  </si>
  <si>
    <t>/home/centos/mixcr-2.1.2/mixcr align --library imgt -s hsa -c TRB --save-description /data/curator_data/cancer_data_and_papers/wang_wang_2016/fasta_files/SRR4084219_ac_merged.fasta
 SRR4084219_ac_mixcr.vdjca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/data/curator_data/cancer_data_and_papers/wang_wang_2016/annotations/SRR4084219/SRR4084219_ac_mixcr.vdjca SRR4084219_ac_mixcr_annotation.txt &amp;  ||  /home/centos/mixcr-2.1.2/mixcr assemble /data/curator_data/cancer_data_and_papers/wang_wang_2016/annotations/SRR4084219/SRR4084219_ac_mixcr.vdjca SRR4084219_ac_mixcr.clns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/data/curator_data/cancer_data_and_papers/wang_wang_2016/annotations/SRR4084219/SRR4084219_ac_mixcr.clns SRR4084219_ac_mixcr_clones.txt &amp;</t>
  </si>
  <si>
    <t>cutadapt -g file:J_primers.txt -g file:v_primers.txt -a file:jprimers_rev.txt -a file:v_primers_revcompl.txt -G file:J_primers.txt -G file:v_primers.txt -A file:jprimers_rev.txt -A file:v_primers_revcompl.txt --info-file SRR4084219_split_ad_info.txt --match-read-wildcards --overlap 10 -n 2 --length-tag="length=" --discard-untrimmed -o SRR4084219_unfiltered_1_split_ad.fastq -p SRR4084219_unfiltered_2_split_ad.fastq /data/curator_data/cancer_data_and_papers/wang_wang_2016/fastq_files/SRR4084219/SRR4084219_1_split_ad.fastq /data/curator_data/cancer_data_and_papers/wang_wang_2016/fastq_files/SRR4084219/SRR4084219_2_split_ad.fastq &amp;</t>
  </si>
  <si>
    <t xml:space="preserve">cutadapt -q 30 --pair-filter=any --minimum-length 60 --length-tag "length=" -o SRR4084219_filtered_1_split_ad.fastq -p SRR4084219_filtered_2_split_ad.fastq SRR4084219_unfiltered_1_split_ad.fastq SRR4084219_unfiltered_2_split_ad.fastq &amp;  </t>
  </si>
  <si>
    <t>/home/centos/mixcr-2.1.2/mixcr align --library imgt -s hsa -c TRB --save-description /data/curator_data/cancer_data_and_papers/wang_wang_2016/fasta_files/SRR4084219_ad_merged.fasta
 SRR4084219_ad_mixcr.vdjca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/data/curator_data/cancer_data_and_papers/wang_wang_2016/annotations/SRR4084219/SRR4084219_ad_mixcr.vdjca SRR4084219_ad_mixcr_annotation.txt &amp;  ||  /home/centos/mixcr-2.1.2/mixcr assemble /data/curator_data/cancer_data_and_papers/wang_wang_2016/annotations/SRR4084219/SRR4084219_ad_mixcr.vdjca SRR4084219_ad_mixcr.clns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/data/curator_data/cancer_data_and_papers/wang_wang_2016/annotations/SRR4084219/SRR4084219_ad_mixcr.clns SRR4084219_ad_mixcr_clones.txt &amp;</t>
  </si>
  <si>
    <t>BC0006A</t>
  </si>
  <si>
    <t>SRX2059947</t>
  </si>
  <si>
    <t>SRR4084220</t>
  </si>
  <si>
    <t>cutadapt -g file:J_primers.txt -g file:v_primers.txt -a file:jprimers_rev.txt -a file:v_primers_revcompl.txt -G file:J_primers.txt -G file:v_primers.txt -A file:jprimers_rev.txt -A file:v_primers_revcompl.txt --info-file SRR4084220_split_aa_info.txt --match-read-wildcards --overlap 10 -n 2 --length-tag="length=" --discard-untrimmed -o SRR4084220_unfiltered_1_split_aa.fastq -p SRR4084220_unfiltered_2_split_aa.fastq /data/curator_data/cancer_data_and_papers/wang_wang_2016/fastq_files/SRR4084220/SRR4084220_1_split_aa.fastq /data/curator_data/cancer_data_and_papers/wang_wang_2016/fastq_files/SRR4084220/SRR4084220_2_split_aa.fastq &amp;</t>
  </si>
  <si>
    <t xml:space="preserve">cutadapt -q 30 --pair-filter=any --minimum-length 60 --length-tag "length=" -o SRR4084220_filtered_1_split_aa.fastq -p SRR4084220_filtered_2_split_aa.fastq SRR4084220_unfiltered_1_split_aa.fastq SRR4084220_unfiltered_2_split_aa.fastq &amp;  </t>
  </si>
  <si>
    <t>/home/centos/mixcr-2.1.2/mixcr align --library imgt -s hsa -c TRB --save-description /data/curator_data/cancer_data_and_papers/wang_wang_2016/fasta_files/SRR4084220_aa_merged.fasta
 SRR4084220_aa_mixcr.vdjca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/data/curator_data/cancer_data_and_papers/wang_wang_2016/annotations/SRR4084220/SRR4084220_aa_mixcr.vdjca SRR4084220_aa_mixcr_annotation.txt &amp;  ||  /home/centos/mixcr-2.1.2/mixcr assemble /data/curator_data/cancer_data_and_papers/wang_wang_2016/annotations/SRR4084220/SRR4084220_aa_mixcr.vdjca SRR4084220_aa_mixcr.clns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/data/curator_data/cancer_data_and_papers/wang_wang_2016/annotations/SRR4084220/SRR4084220_aa_mixcr.clns SRR4084220_aa_mixcr_clones.txt &amp;</t>
  </si>
  <si>
    <t>cutadapt -g file:J_primers.txt -g file:v_primers.txt -a file:jprimers_rev.txt -a file:v_primers_revcompl.txt -G file:J_primers.txt -G file:v_primers.txt -A file:jprimers_rev.txt -A file:v_primers_revcompl.txt --info-file SRR4084220_split_ab_info.txt --match-read-wildcards --overlap 10 -n 2 --length-tag="length=" --discard-untrimmed -o SRR4084220_unfiltered_1_split_ab.fastq -p SRR4084220_unfiltered_2_split_ab.fastq /data/curator_data/cancer_data_and_papers/wang_wang_2016/fastq_files/SRR4084220/SRR4084220_1_split_ab.fastq /data/curator_data/cancer_data_and_papers/wang_wang_2016/fastq_files/SRR4084220/SRR4084220_2_split_ab.fastq &amp;</t>
  </si>
  <si>
    <t xml:space="preserve">cutadapt -q 30 --pair-filter=any --minimum-length 60 --length-tag "length=" -o SRR4084220_filtered_1_split_ab.fastq -p SRR4084220_filtered_2_split_ab.fastq SRR4084220_unfiltered_1_split_ab.fastq SRR4084220_unfiltered_2_split_ab.fastq &amp;  </t>
  </si>
  <si>
    <t>/home/centos/mixcr-2.1.2/mixcr align --library imgt -s hsa -c TRB --save-description /data/curator_data/cancer_data_and_papers/wang_wang_2016/fasta_files/SRR4084220_ab_merged.fasta
 SRR4084220_ab_mixcr.vdjca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/data/curator_data/cancer_data_and_papers/wang_wang_2016/annotations/SRR4084220/SRR4084220_ab_mixcr.vdjca SRR4084220_ab_mixcr_annotation.txt &amp;  ||  /home/centos/mixcr-2.1.2/mixcr assemble /data/curator_data/cancer_data_and_papers/wang_wang_2016/annotations/SRR4084220/SRR4084220_ab_mixcr.vdjca SRR4084220_ab_mixcr.clns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/data/curator_data/cancer_data_and_papers/wang_wang_2016/annotations/SRR4084220/SRR4084220_ab_mixcr.clns SRR4084220_ab_mixcr_clones.txt &amp;</t>
  </si>
  <si>
    <t>cutadapt -g file:J_primers.txt -g file:v_primers.txt -a file:jprimers_rev.txt -a file:v_primers_revcompl.txt -G file:J_primers.txt -G file:v_primers.txt -A file:jprimers_rev.txt -A file:v_primers_revcompl.txt --info-file SRR4084220_split_ac_info.txt --match-read-wildcards --overlap 10 -n 2 --length-tag="length=" --discard-untrimmed -o SRR4084220_unfiltered_1_split_ac.fastq -p SRR4084220_unfiltered_2_split_ac.fastq /data/curator_data/cancer_data_and_papers/wang_wang_2016/fastq_files/SRR4084220/SRR4084220_1_split_ac.fastq /data/curator_data/cancer_data_and_papers/wang_wang_2016/fastq_files/SRR4084220/SRR4084220_2_split_ac.fastq &amp;</t>
  </si>
  <si>
    <t xml:space="preserve">cutadapt -q 30 --pair-filter=any --minimum-length 60 --length-tag "length=" -o SRR4084220_filtered_1_split_ac.fastq -p SRR4084220_filtered_2_split_ac.fastq SRR4084220_unfiltered_1_split_ac.fastq SRR4084220_unfiltered_2_split_ac.fastq &amp;  </t>
  </si>
  <si>
    <t>/home/centos/mixcr-2.1.2/mixcr align --library imgt -s hsa -c TRB --save-description /data/curator_data/cancer_data_and_papers/wang_wang_2016/fasta_files/SRR4084220_ac_merged.fasta
 SRR4084220_ac_mixcr.vdjca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/data/curator_data/cancer_data_and_papers/wang_wang_2016/annotations/SRR4084220/SRR4084220_ac_mixcr.vdjca SRR4084220_ac_mixcr_annotation.txt &amp;  ||  /home/centos/mixcr-2.1.2/mixcr assemble /data/curator_data/cancer_data_and_papers/wang_wang_2016/annotations/SRR4084220/SRR4084220_ac_mixcr.vdjca SRR4084220_ac_mixcr.clns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/data/curator_data/cancer_data_and_papers/wang_wang_2016/annotations/SRR4084220/SRR4084220_ac_mixcr.clns SRR4084220_ac_mixcr_clones.txt &amp;</t>
  </si>
  <si>
    <t>cutadapt -g file:J_primers.txt -g file:v_primers.txt -a file:jprimers_rev.txt -a file:v_primers_revcompl.txt -G file:J_primers.txt -G file:v_primers.txt -A file:jprimers_rev.txt -A file:v_primers_revcompl.txt --info-file SRR4084220_split_ad_info.txt --match-read-wildcards --overlap 10 -n 2 --length-tag="length=" --discard-untrimmed -o SRR4084220_unfiltered_1_split_ad.fastq -p SRR4084220_unfiltered_2_split_ad.fastq /data/curator_data/cancer_data_and_papers/wang_wang_2016/fastq_files/SRR4084220/SRR4084220_1_split_ad.fastq /data/curator_data/cancer_data_and_papers/wang_wang_2016/fastq_files/SRR4084220/SRR4084220_2_split_ad.fastq &amp;</t>
  </si>
  <si>
    <t xml:space="preserve">cutadapt -q 30 --pair-filter=any --minimum-length 60 --length-tag "length=" -o SRR4084220_filtered_1_split_ad.fastq -p SRR4084220_filtered_2_split_ad.fastq SRR4084220_unfiltered_1_split_ad.fastq SRR4084220_unfiltered_2_split_ad.fastq &amp;  </t>
  </si>
  <si>
    <t>/home/centos/mixcr-2.1.2/mixcr align --library imgt -s hsa -c TRB --save-description /data/curator_data/cancer_data_and_papers/wang_wang_2016/fasta_files/SRR4084220_ad_merged.fasta
 SRR4084220_ad_mixcr.vdjca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/data/curator_data/cancer_data_and_papers/wang_wang_2016/annotations/SRR4084220/SRR4084220_ad_mixcr.vdjca SRR4084220_ad_mixcr_annotation.txt &amp;  ||  /home/centos/mixcr-2.1.2/mixcr assemble /data/curator_data/cancer_data_and_papers/wang_wang_2016/annotations/SRR4084220/SRR4084220_ad_mixcr.vdjca SRR4084220_ad_mixcr.clns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/data/curator_data/cancer_data_and_papers/wang_wang_2016/annotations/SRR4084220/SRR4084220_ad_mixcr.clns SRR4084220_ad_mixcr_clones.txt &amp;</t>
  </si>
  <si>
    <t>BC0007A</t>
  </si>
  <si>
    <t>SRX2069370</t>
  </si>
  <si>
    <t>SRR4102101</t>
  </si>
  <si>
    <t>1 forward, 152reverse</t>
  </si>
  <si>
    <t>SRR4102101_merged.fasta</t>
  </si>
  <si>
    <t>cutadapt -g file:J_primers.txt -g file:v_primers.txt -a file:jprimers_rev.txt -a file:v_primers_revcompl.txt -G file:J_primers.txt -G file:v_primers.txt -A file:jprimers_rev.txt -A file:v_primers_revcompl.txt --info-file SRR4102101_info.txt --match-read-wildcards --overlap 10 -n 2 --length-tag="length=" --discard-untrimmed -o SRR4102101_unfiltered_1.fastq -p SRR4102101_unfiltered_2.fastq /data/curator_data/cancer_data_and_papers/wang_wang_2016/SRA_files/SRR4102101/SRR4102101_1.fastq /data/curator_data/cancer_data_and_papers/wang_wang_2016/SRA_files/SRR4102101/SRR4102101_2.fastq &amp;</t>
  </si>
  <si>
    <t>cutadapt -q 30 --pair-filter=any --minimum-length 60 --length-tag "length=" -o SRR4102101_filtered_1.fastq -p SRR4102101_filtered_2.fastq SRR4102101_unfiltered_1.fastq SRR4102101_unfiltered_2.fastq &amp;</t>
  </si>
  <si>
    <t>/home/centos/mixcr-2.1.2/mixcr align --library imgt -s hsa -c TRB --save-description /data/curator_data/cancer_data_and_papers/wang_wang_2016/fasta_files/SRR4102101_merged.fasta SRR4102101_mixcr.vdjca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/data/curator_data/cancer_data_and_papers/wang_wang_2016/annotations/SRR4102101_mixcr.vdjca SRR4102101_mixcr_annotation.txt &amp;  ||  /home/centos/mixcr-2.1.2/mixcr assemble /data/curator_data/cancer_data_and_papers/wang_wang_2016/annotations/SRR4102101/SRR4102101_mixcr.vdjca SRR4102101_mixcr.clns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/data/curator_data/cancer_data_and_papers/wang_wang_2016/annotations/SRR4102101_mixcr.clns SRR4102101_mixcr_clones.txt &amp;</t>
  </si>
  <si>
    <t>BC0008A</t>
  </si>
  <si>
    <t>SRX2069371</t>
  </si>
  <si>
    <t>SRR4102102</t>
  </si>
  <si>
    <t>SRR4102102_merged.fasta</t>
  </si>
  <si>
    <t>cutadapt -g file:J_primers.txt -g file:v_primers.txt -a file:jprimers_rev.txt -a file:v_primers_revcompl.txt -G file:J_primers.txt -G file:v_primers.txt -A file:jprimers_rev.txt -A file:v_primers_revcompl.txt --info-file SRR4102102_info.txt --match-read-wildcards --overlap 10 -n 2 --length-tag="length=" --discard-untrimmed -o SRR4102102_unfiltered_1.fastq -p SRR4102102_unfiltered_2.fastq /data/curator_data/cancer_data_and_papers/wang_wang_2016/SRA_files/SRR4102102/SRR4102102_1.fastq /data/curator_data/cancer_data_and_papers/wang_wang_2016/SRA_files/SRR4102102/SRR4102102_2.fastq &amp;</t>
  </si>
  <si>
    <t>cutadapt -q 30 --pair-filter=any --minimum-length 60 --length-tag "length=" -o SRR4102102_filtered_1.fastq -p SRR4102102_filtered_2.fastq SRR4102102_unfiltered_1.fastq SRR4102102_unfiltered_2.fastq &amp;</t>
  </si>
  <si>
    <t>/home/centos/mixcr-2.1.2/mixcr align --library imgt -s hsa -c TRB --save-description /data/curator_data/cancer_data_and_papers/wang_wang_2016/fasta_files/SRR4102102_merged.fasta SRR4102102_mixcr.vdjca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/data/curator_data/cancer_data_and_papers/wang_wang_2016/annotations/SRR4102102/SRR4102102_mixcr.vdjca SRR4102102_mixcr_annotation.txt &amp;  ||  /home/centos/mixcr-2.1.2/mixcr assemble /data/curator_data/cancer_data_and_papers/wang_wang_2016/annotations/SRR4102102/SRR4102102_mixcr.vdjca SRR4102102_mixcr.clns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/data/curator_data/cancer_data_and_papers/wang_wang_2016/annotations/SRR4102102/SRR4102102_mixcr.clns SRR4102102_mixcr_clones.txt &amp;</t>
  </si>
  <si>
    <t>BC0009A</t>
  </si>
  <si>
    <t>SRX2069372</t>
  </si>
  <si>
    <t>SRR4102103</t>
  </si>
  <si>
    <t>SRR4102103_merged.fasta</t>
  </si>
  <si>
    <t>cutadapt -g file:J_primers.txt -g file:v_primers.txt -a file:jprimers_rev.txt -a file:v_primers_revcompl.txt -G file:J_primers.txt -G file:v_primers.txt -A file:jprimers_rev.txt -A file:v_primers_revcompl.txt --info-file SRR4102103_info.txt --match-read-wildcards --overlap 10 -n 2 --length-tag="length=" --discard-untrimmed -o SRR4102103_unfiltered_1.fastq -p SRR4102103_unfiltered_2.fastq /data/curator_data/cancer_data_and_papers/wang_wang_2016/SRA_files/SRR4102103/SRR4102103_1.fastq /data/curator_data/cancer_data_and_papers/wang_wang_2016/SRA_files/SRR4102103/SRR4102103_2.fastq &amp;</t>
  </si>
  <si>
    <t>cutadapt -q 30 --pair-filter=any --minimum-length 60 --length-tag "length=" -o SRR4102103_filtered_1.fastq -p SRR4102103_filtered_2.fastq SRR4102103_unfiltered_1.fastq SRR4102103_unfiltered_2.fastq &amp;</t>
  </si>
  <si>
    <t>/home/centos/mixcr-2.1.2/mixcr align --library imgt -s hsa -c TRB --save-description /data/curator_data/cancer_data_and_papers/wang_wang_2016/fasta_files/SRR4102103_merged.fasta SRR4102103_mixcr.vdjca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/data/curator_data/cancer_data_and_papers/wang_wang_2016/annotations/SRR4102103/SRR4102103_mixcr.vdjca SRR4102103_mixcr_annotation.txt &amp;  ||  /home/centos/mixcr-2.1.2/mixcr assemble /data/curator_data/cancer_data_and_papers/wang_wang_2016/annotations/SRR4102103/SRR4102103_mixcr.vdjca SRR4102103_mixcr.clns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/data/curator_data/cancer_data_and_papers/wang_wang_2016/annotations/SRR4102103/SRR4102103_mixcr.clns SRR4102103_mixcr_clones.txt &amp;</t>
  </si>
  <si>
    <t>BC0010A</t>
  </si>
  <si>
    <t>SRX2059958</t>
  </si>
  <si>
    <t>SRR4084231</t>
  </si>
  <si>
    <t>SRR4084231_aa_merged.fasta</t>
  </si>
  <si>
    <t>cutadapt -g file:J_primers.txt -g file:v_primers.txt -a file:jprimers_rev.txt -a file:v_primers_revcompl.txt -G file:J_primers.txt -G file:v_primers.txt -A file:jprimers_rev.txt -A file:v_primers_revcompl.txt --info-file SRR4084231_split_aa_info.txt --match-read-wildcards --overlap 10 -n 2 --length-tag="length=" --discard-untrimmed -o SRR4084231_unfiltered_1_split_aa.fastq -p SRR4084231_unfiltered_2_split_aa.fastq /data/curator_data/cancer_data_and_papers/wang_wang_2016/fastq_files/SRR4084231/SRR4084231_1_split_aa.fastq /data/curator_data/cancer_data_and_papers/wang_wang_2016/fastq_files/SRR4084231/SRR4084231_2_split_aa.fastq &amp;</t>
  </si>
  <si>
    <t xml:space="preserve">cutadapt -q 30 --pair-filter=any --minimum-length 60 --length-tag "length=" -o SRR4084231_filtered_1_split_aa.fastq -p SRR4084231_filtered_2_split_aa.fastq SRR4084231_unfiltered_1_split_aa.fastq SRR4084231_unfiltered_2_split_aa.fastq &amp;  </t>
  </si>
  <si>
    <t>/home/centos/mixcr-2.1.2/mixcr align --library imgt -s hsa -c TRB --save-description /data/curator_data/cancer_data_and_papers/wang_wang_2016/fasta_files/SRR4084231_aa_merged.fasta
 SRR4084231_aa_mixcr.vdjca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/data/curator_data/cancer_data_and_papers/wang_wang_2016/annotations/SRR4084231/SRR4084231_aa_mixcr.vdjca SRR4084231_aa_mixcr_annotation.txt &amp;  ||  /home/centos/mixcr-2.1.2/mixcr assemble /data/curator_data/cancer_data_and_papers/wang_wang_2016/annotations/SRR4084231/SRR4084231_aa_mixcr.vdjca SRR4084231_aa_mixcr.clns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/data/curator_data/cancer_data_and_papers/wang_wang_2016/annotations/SRR4084231/SRR4084231_aa_mixcr.clns SRR4084231_aa_mixcr_clones.txt &amp;</t>
  </si>
  <si>
    <t>SRR4084231_ab_merged.fasta</t>
  </si>
  <si>
    <t>cutadapt -g file:J_primers.txt -g file:v_primers.txt -a file:jprimers_rev.txt -a file:v_primers_revcompl.txt -G file:J_primers.txt -G file:v_primers.txt -A file:jprimers_rev.txt -A file:v_primers_revcompl.txt --info-file SRR4084231_split_ab_info.txt --match-read-wildcards --overlap 10 -n 2 --length-tag="length=" --discard-untrimmed -o SRR4084231_unfiltered_1_split_ab.fastq -p SRR4084231_unfiltered_2_split_ab.fastq /data/curator_data/cancer_data_and_papers/wang_wang_2016/fastq_files/SRR4084231/SRR4084231_1_split_ab.fastq /data/curator_data/cancer_data_and_papers/wang_wang_2016/fastq_files/SRR4084231/SRR4084231_2_split_ab.fastq &amp;</t>
  </si>
  <si>
    <t xml:space="preserve">cutadapt -q 30 --pair-filter=any --minimum-length 60 --length-tag "length=" -o SRR4084231_filtered_1_split_ab.fastq -p SRR4084231_filtered_2_split_ab.fastq SRR4084231_unfiltered_1_split_ab.fastq SRR4084231_unfiltered_2_split_ab.fastq &amp;  </t>
  </si>
  <si>
    <t>/home/centos/mixcr-2.1.2/mixcr align --library imgt -s hsa -c TRB --save-description /data/curator_data/cancer_data_and_papers/wang_wang_2016/fasta_files/SRR4084231_ab_merged.fasta SRR4084231_ab_mixcr.vdjca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/data/curator_data/cancer_data_and_papers/wang_wang_2016/annotations/SRR4084231/SRR4084231_ab_mixcr.vdjca SRR4084231_ab_mixcr_annotation.txt &amp;  ||  /home/centos/mixcr-2.1.2/mixcr assemble /data/curator_data/cancer_data_and_papers/wang_wang_2016/annotations/SRR4084231/SRR4084231_ab_mixcr.vdjca SRR4084231_ab_mixcr.clns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/data/curator_data/cancer_data_and_papers/wang_wang_2016/annotations/SRR4084231/SRR4084231_ab_mixcr.clns SRR4084231_ab_mixcr_clones.txt &amp;</t>
  </si>
  <si>
    <t>SRR4084231_ac_merged.fasta</t>
  </si>
  <si>
    <t>cutadapt -g file:J_primers.txt -g file:v_primers.txt -a file:jprimers_rev.txt -a file:v_primers_revcompl.txt -G file:J_primers.txt -G file:v_primers.txt -A file:jprimers_rev.txt -A file:v_primers_revcompl.txt --info-file SRR4084231_split_ac_info.txt --match-read-wildcards --overlap 10 -n 2 --length-tag="length=" --discard-untrimmed -o SRR4084231_unfiltered_1_split_ac.fastq -p SRR4084231_unfiltered_2_split_ac.fastq /data/curator_data/cancer_data_and_papers/wang_wang_2016/fastq_files/SRR4084231/SRR4084231_1_split_ac.fastq /data/curator_data/cancer_data_and_papers/wang_wang_2016/fastq_files/SRR4084231/SRR4084231_2_split_ac.fastq &amp;</t>
  </si>
  <si>
    <t xml:space="preserve">cutadapt -q 30 --pair-filter=any --minimum-length 60 --length-tag "length=" -o SRR4084231_filtered_1_split_ac.fastq -p SRR4084231_filtered_2_split_ac.fastq SRR4084231_unfiltered_1_split_ac.fastq SRR4084231_unfiltered_2_split_ac.fastq &amp;  </t>
  </si>
  <si>
    <t>/home/centos/mixcr-2.1.2/mixcr align --library imgt -s hsa -c TRB --save-description /data/curator_data/cancer_data_and_papers/wang_wang_2016/fasta_files/SRR4084231_ac_merged.fasta SRR4084231_ac_mixcr.vdjca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/data/curator_data/cancer_data_and_papers/wang_wang_2016/annotations/SRR4084231/SRR4084231_ac_mixcr.vdjca SRR4084231_ac_mixcr_annotation.txt &amp;  ||  /home/centos/mixcr-2.1.2/mixcr assemble /data/curator_data/cancer_data_and_papers/wang_wang_2016/annotations/SRR4084231/SRR4084231_ac_mixcr.vdjca SRR4084231_ac_mixcr.clns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/data/curator_data/cancer_data_and_papers/wang_wang_2016/annotations/SRR4084231/SRR4084231_ac_mixcr.clns SRR4084231_ac_mixcr_clones.txt &amp;</t>
  </si>
  <si>
    <t>SRR4084231_ad_merged.fasta</t>
  </si>
  <si>
    <t>cutadapt -g file:J_primers.txt -g file:v_primers.txt -a file:jprimers_rev.txt -a file:v_primers_revcompl.txt -G file:J_primers.txt -G file:v_primers.txt -A file:jprimers_rev.txt -A file:v_primers_revcompl.txt --info-file SRR4084231_split_ad_info.txt --match-read-wildcards --overlap 10 -n 2 --length-tag="length=" --discard-untrimmed -o SRR4084231_unfiltered_1_split_ad.fastq -p SRR4084231_unfiltered_2_split_ad.fastq /data/curator_data/cancer_data_and_papers/wang_wang_2016/fastq_files/SRR4084231/SRR4084231_1_split_ad.fastq /data/curator_data/cancer_data_and_papers/wang_wang_2016/fastq_files/SRR4084231/SRR4084231_2_split_ad.fastq &amp;</t>
  </si>
  <si>
    <t xml:space="preserve">cutadapt -q 30 --pair-filter=any --minimum-length 60 --length-tag "length=" -o SRR4084231_filtered_1_split_ad.fastq -p SRR4084231_filtered_2_split_ad.fastq SRR4084231_unfiltered_1_split_ad.fastq SRR4084231_unfiltered_2_split_ad.fastq &amp;  </t>
  </si>
  <si>
    <t>/home/centos/mixcr-2.1.2/mixcr align --library imgt -s hsa -c TRB --save-description /data/curator_data/cancer_data_and_papers/wang_wang_2016/fasta_files/SRR4084231_ad_merged.fasta SRR4084231_ad_mixcr.vdjca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/data/curator_data/cancer_data_and_papers/wang_wang_2016/annotations/SRR4084231/SRR4084231_ad_mixcr.vdjca SRR4084231_ad_mixcr_annotation.txt &amp;  ||  /home/centos/mixcr-2.1.2/mixcr assemble /data/curator_data/cancer_data_and_papers/wang_wang_2016/annotations/SRR4084231/SRR4084231_ad_mixcr.vdjca SRR4084231_ad_mixcr.clns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/data/curator_data/cancer_data_and_papers/wang_wang_2016/annotations/SRR4084231/SRR4084231_ad_mixcr.clns SRR4084231_ad_mixcr_clones.txt &amp;</t>
  </si>
  <si>
    <t>BC0011A</t>
  </si>
  <si>
    <t>SRX2059959</t>
  </si>
  <si>
    <t>SRR4084232</t>
  </si>
  <si>
    <t>SRR4084232_aa_merged.fasta</t>
  </si>
  <si>
    <t>cutadapt -g file:J_primers.txt -g file:v_primers.txt -a file:jprimers_rev.txt -a file:v_primers_revcompl.txt -G file:J_primers.txt -G file:v_primers.txt -A file:jprimers_rev.txt -A file:v_primers_revcompl.txt --info-file SRR4084232_split_aa_info.txt --match-read-wildcards --overlap 10 -n 2 --length-tag="length=" --discard-untrimmed -o SRR4084232_unfiltered_1_split_aa.fastq -p SRR4084232_unfiltered_2_split_aa.fastq /data/curator_data/cancer_data_and_papers/wang_wang_2016/fastq_files/SRR4084232/SRR4084232_1_split_aa.fastq /data/curator_data/cancer_data_and_papers/wang_wang_2016/fastq_files/SRR4084232/SRR4084232_2_split_aa.fastq &amp;</t>
  </si>
  <si>
    <t xml:space="preserve">cutadapt -q 30 --pair-filter=any --minimum-length 60 --length-tag "length=" -o SRR4084232_filtered_1_split_aa.fastq -p SRR4084232_filtered_2_split_aa.fastq SRR4084232_unfiltered_1_split_aa.fastq SRR4084232_unfiltered_2_split_aa.fastq &amp;  </t>
  </si>
  <si>
    <t>/home/centos/mixcr-2.1.2/mixcr align --library imgt -s hsa -c TRB --save-description /data/curator_data/cancer_data_and_papers/wang_wang_2016/fasta_files/SRR4084232_aa_merged.fasta SRR4084232_aa_mixcr.vdjca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/data/curator_data/cancer_data_and_papers/wang_wang_2016/annotations/SRR4084232/SRR4084232_aa_mixcr.vdjca SRR4084232_aa_mixcr_annotation.txt &amp;  ||  /home/centos/mixcr-2.1.2/mixcr assemble /data/curator_data/cancer_data_and_papers/wang_wang_2016/annotations/SRR4084232/SRR4084232_aa_mixcr.vdjca SRR4084232_aa_mixcr.clns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/data/curator_data/cancer_data_and_papers/wang_wang_2016/annotations/SRR4084232/SRR4084232_aa_mixcr.clns SRR4084232_aa_mixcr_clones.txt &amp;</t>
  </si>
  <si>
    <t>SRR4084232_ab_merged.fasta</t>
  </si>
  <si>
    <t>cutadapt -g file:J_primers.txt -g file:v_primers.txt -a file:jprimers_rev.txt -a file:v_primers_revcompl.txt -G file:J_primers.txt -G file:v_primers.txt -A file:jprimers_rev.txt -A file:v_primers_revcompl.txt --info-file SRR4084232_split_ab_info.txt --match-read-wildcards --overlap 10 -n 2 --length-tag="length=" --discard-untrimmed -o SRR4084232_unfiltered_1_split_ab.fastq -p SRR4084232_unfiltered_2_split_ab.fastq /data/curator_data/cancer_data_and_papers/wang_wang_2016/fastq_files/SRR4084232/SRR4084232_1_split_ab.fastq /data/curator_data/cancer_data_and_papers/wang_wang_2016/fastq_files/SRR4084232/SRR4084232_2_split_ab.fastq &amp;</t>
  </si>
  <si>
    <t xml:space="preserve">cutadapt -q 30 --pair-filter=any --minimum-length 60 --length-tag "length=" -o SRR4084232_filtered_1_split_ab.fastq -p SRR4084232_filtered_2_split_ab.fastq SRR4084232_unfiltered_1_split_ab.fastq SRR4084232_unfiltered_2_split_ab.fastq &amp;  </t>
  </si>
  <si>
    <t>/home/centos/mixcr-2.1.2/mixcr align --library imgt -s hsa -c TRB --save-description /data/curator_data/cancer_data_and_papers/wang_wang_2016/fasta_files/SRR4084232_ab_merged.fasta SRR4084232_ab_mixcr.vdjca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/data/curator_data/cancer_data_and_papers/wang_wang_2016/annotations/SRR4084232/SRR4084232_ab_mixcr.vdjca SRR4084232_ab_mixcr_annotation.txt &amp;  ||  /home/centos/mixcr-2.1.2/mixcr assemble /data/curator_data/cancer_data_and_papers/wang_wang_2016/annotations/SRR4084232/SRR4084232_ab_mixcr.vdjca SRR4084232_ab_mixcr.clns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/data/curator_data/cancer_data_and_papers/wang_wang_2016/annotations/SRR4084232/SRR4084232_ab_mixcr.clns SRR4084232_ab_mixcr_clones.txt &amp;</t>
  </si>
  <si>
    <t>SRR4084232_ac_merged.fasta</t>
  </si>
  <si>
    <t>cutadapt -g file:J_primers.txt -g file:v_primers.txt -a file:jprimers_rev.txt -a file:v_primers_revcompl.txt -G file:J_primers.txt -G file:v_primers.txt -A file:jprimers_rev.txt -A file:v_primers_revcompl.txt --info-file SRR4084232_split_ac_info.txt --match-read-wildcards --overlap 10 -n 2 --length-tag="length=" --discard-untrimmed -o SRR4084232_unfiltered_1_split_ac.fastq -p SRR4084232_unfiltered_2_split_ac.fastq /data/curator_data/cancer_data_and_papers/wang_wang_2016/fastq_files/SRR4084232/SRR4084232_1_split_ac.fastq /data/curator_data/cancer_data_and_papers/wang_wang_2016/fastq_files/SRR4084232/SRR4084232_2_split_ac.fastq &amp;</t>
  </si>
  <si>
    <t xml:space="preserve">cutadapt -q 30 --pair-filter=any --minimum-length 60 --length-tag "length=" -o SRR4084232_filtered_1_split_ac.fastq -p SRR4084232_filtered_2_split_ac.fastq SRR4084232_unfiltered_1_split_ac.fastq SRR4084232_unfiltered_2_split_ac.fastq &amp;  </t>
  </si>
  <si>
    <t>/home/centos/mixcr-2.1.2/mixcr align --library imgt -s hsa -c TRB --save-description /data/curator_data/cancer_data_and_papers/wang_wang_2016/fasta_files/SRR4084232_ac_merged.fasta SRR4084232_ac_mixcr.vdjca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/data/curator_data/cancer_data_and_papers/wang_wang_2016/annotations/SRR4084232/SRR4084232_ac_mixcr.vdjca SRR4084232_ac_mixcr_annotation.txt &amp;  ||  /home/centos/mixcr-2.1.2/mixcr assemble /data/curator_data/cancer_data_and_papers/wang_wang_2016/annotations/SRR4084232/SRR4084232_ac_mixcr.vdjca SRR4084232_ac_mixcr.clns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/data/curator_data/cancer_data_and_papers/wang_wang_2016/annotations/SRR4084232/SRR4084232_ac_mixcr.clns SRR4084232_ac_mixcr_clones.txt &amp;</t>
  </si>
  <si>
    <t>SRR4084232_ad_merged.fasta</t>
  </si>
  <si>
    <t>cutadapt -g file:J_primers.txt -g file:v_primers.txt -a file:jprimers_rev.txt -a file:v_primers_revcompl.txt -G file:J_primers.txt -G file:v_primers.txt -A file:jprimers_rev.txt -A file:v_primers_revcompl.txt --info-file SRR4084232_split_ad_info.txt --match-read-wildcards --overlap 10 -n 2 --length-tag="length=" --discard-untrimmed -o SRR4084232_unfiltered_1_split_ad.fastq -p SRR4084232_unfiltered_2_split_ad.fastq /data/curator_data/cancer_data_and_papers/wang_wang_2016/fastq_files/SRR4084232/SRR4084232_1_split_ad.fastq /data/curator_data/cancer_data_and_papers/wang_wang_2016/fastq_files/SRR4084232/SRR4084232_2_split_ad.fastq &amp;</t>
  </si>
  <si>
    <t xml:space="preserve">cutadapt -q 30 --pair-filter=any --minimum-length 60 --length-tag "length=" -o SRR4084232_filtered_1_split_ad.fastq -p SRR4084232_filtered_2_split_ad.fastq SRR4084232_unfiltered_1_split_ad.fastq SRR4084232_unfiltered_2_split_ad.fastq &amp;  </t>
  </si>
  <si>
    <t>/home/centos/mixcr-2.1.2/mixcr align --library imgt -s hsa -c TRB --save-description /data/curator_data/cancer_data_and_papers/wang_wang_2016/fasta_files/SRR4084232_ad_merged.fasta SRR4084232_ad_mixcr.vdjca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/data/curator_data/cancer_data_and_papers/wang_wang_2016/annotations/SRR4084232/SRR4084232_ad_mixcr.vdjca SRR4084232_ad_mixcr_annotation.txt &amp;  ||  /home/centos/mixcr-2.1.2/mixcr assemble /data/curator_data/cancer_data_and_papers/wang_wang_2016/annotations/SRR4084232/SRR4084232_ad_mixcr.vdjca SRR4084232_ad_mixcr.clns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/data/curator_data/cancer_data_and_papers/wang_wang_2016/annotations/SRR4084232/SRR4084232_ad_mixcr.clns SRR4084232_ad_mixcr_clones.txt &amp;</t>
  </si>
  <si>
    <t>BC0012A</t>
  </si>
  <si>
    <t>SRX2059960</t>
  </si>
  <si>
    <t>SRR4084233</t>
  </si>
  <si>
    <t>SRR4084233_aa_merged.fasta</t>
  </si>
  <si>
    <t>cutadapt -g file:J_primers.txt -g file:v_primers.txt -a file:jprimers_rev.txt -a file:v_primers_revcompl.txt -G file:J_primers.txt -G file:v_primers.txt -A file:jprimers_rev.txt -A file:v_primers_revcompl.txt --info-file SRR4084233_split_aa_info.txt --match-read-wildcards --overlap 10 -n 2 --length-tag="length=" --discard-untrimmed -o SRR4084233_unfiltered_1_split_aa.fastq -p SRR4084233_unfiltered_2_split_aa.fastq /data/curator_data/cancer_data_and_papers/wang_wang_2016/fastq_files/SRR4084233/SRR4084233_1_split_aa.fastq /data/curator_data/cancer_data_and_papers/wang_wang_2016/fastq_files/SRR4084233/SRR4084233_2_split_aa.fastq &amp;</t>
  </si>
  <si>
    <t xml:space="preserve">cutadapt -q 30 --pair-filter=any --minimum-length 60 --length-tag "length=" -o SRR4084233_filtered_1_split_aa.fastq -p SRR4084233_filtered_2_split_aa.fastq SRR4084233_unfiltered_1_split_aa.fastq SRR4084233_unfiltered_2_split_aa.fastq &amp;  </t>
  </si>
  <si>
    <t>/home/centos/mixcr-2.1.2/mixcr align --library imgt -s hsa -c TRB --save-description /data/curator_data/cancer_data_and_papers/wang_wang_2016/fasta_files/SRR4084233_aa_merged.fasta SRR4084233_aa_mixcr.vdjca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/data/curator_data/cancer_data_and_papers/wang_wang_2016/annotations/SRR4084233/SRR4084233_aa_mixcr.vdjca SRR4084233_aa_mixcr_annotation.txt &amp;  ||  /home/centos/mixcr-2.1.2/mixcr assemble /data/curator_data/cancer_data_and_papers/wang_wang_2016/annotations/SRR4084233/SRR4084233_aa_mixcr.vdjca SRR4084233_aa_mixcr.clns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/data/curator_data/cancer_data_and_papers/wang_wang_2016/annotations/SRR4084233/SRR4084233_aa_mixcr.clns SRR4084233_aa_mixcr_clones.txt &amp;</t>
  </si>
  <si>
    <t>SRR4084233_ab_merged.fasta</t>
  </si>
  <si>
    <t>cutadapt -g file:J_primers.txt -g file:v_primers.txt -a file:jprimers_rev.txt -a file:v_primers_revcompl.txt -G file:J_primers.txt -G file:v_primers.txt -A file:jprimers_rev.txt -A file:v_primers_revcompl.txt --info-file SRR4084233_split_ab_info.txt --match-read-wildcards --overlap 10 -n 2 --length-tag="length=" --discard-untrimmed -o SRR4084233_unfiltered_1_split_ab.fastq -p SRR4084233_unfiltered_2_split_ab.fastq /data/curator_data/cancer_data_and_papers/wang_wang_2016/fastq_files/SRR4084233/SRR4084233_1_split_ab.fastq /data/curator_data/cancer_data_and_papers/wang_wang_2016/fastq_files/SRR4084233/SRR4084233_2_split_ab.fastq &amp;</t>
  </si>
  <si>
    <t xml:space="preserve">cutadapt -q 30 --pair-filter=any --minimum-length 60 --length-tag "length=" -o SRR4084233_filtered_1_split_ab.fastq -p SRR4084233_filtered_2_split_ab.fastq SRR4084233_unfiltered_1_split_ab.fastq SRR4084233_unfiltered_2_split_ab.fastq &amp;  </t>
  </si>
  <si>
    <t>/home/centos/mixcr-2.1.2/mixcr align --library imgt -s hsa -c TRB --save-description /data/curator_data/cancer_data_and_papers/wang_wang_2016/fasta_files/SRR4084233_ab_merged.fasta SRR4084233_ab_mixcr.vdjca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/data/curator_data/cancer_data_and_papers/wang_wang_2016/annotations/SRR4084233/SRR4084233_ab_mixcr.vdjca SRR4084233_ab_mixcr_annotation.txt &amp;  ||  /home/centos/mixcr-2.1.2/mixcr assemble /data/curator_data/cancer_data_and_papers/wang_wang_2016/annotations/SRR4084233/SRR4084233_ab_mixcr.vdjca SRR4084233_ab_mixcr.clns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/data/curator_data/cancer_data_and_papers/wang_wang_2016/annotations/SRR4084233/SRR4084233_ab_mixcr.clns SRR4084233_aa_mixcr_clones.txt &amp;</t>
  </si>
  <si>
    <t>SRR4084233_ac_merged.fasta</t>
  </si>
  <si>
    <t>cutadapt -g file:J_primers.txt -g file:v_primers.txt -a file:jprimers_rev.txt -a file:v_primers_revcompl.txt -G file:J_primers.txt -G file:v_primers.txt -A file:jprimers_rev.txt -A file:v_primers_revcompl.txt --info-file SRR4084233_split_ac_info.txt --match-read-wildcards --overlap 10 -n 2 --length-tag="length=" --discard-untrimmed -o SRR4084233_unfiltered_1_split_ac.fastq -p SRR4084233_unfiltered_2_split_ac.fastq /data/curator_data/cancer_data_and_papers/wang_wang_2016/fastq_files/SRR4084233/SRR4084233_1_split_ac.fastq /data/curator_data/cancer_data_and_papers/wang_wang_2016/fastq_files/SRR4084233/SRR4084233_2_split_ac.fastq &amp;</t>
  </si>
  <si>
    <t xml:space="preserve">cutadapt -q 30 --pair-filter=any --minimum-length 60 --length-tag "length=" -o SRR4084233_filtered_1_split_ac.fastq -p SRR4084233_filtered_2_split_ac.fastq SRR4084233_unfiltered_1_split_ac.fastq SRR4084233_unfiltered_2_split_ac.fastq &amp;  </t>
  </si>
  <si>
    <t>/home/centos/mixcr-2.1.2/mixcr align --library imgt -s hsa -c TRB --save-description /data/curator_data/cancer_data_and_papers/wang_wang_2016/fasta_files/SRR4084233_ac_merged.fasta SRR4084233_ac_mixcr.vdjca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/data/curator_data/cancer_data_and_papers/wang_wang_2016/annotations/SRR4084233/SRR4084233_ac_mixcr.vdjca SRR4084233_ac_mixcr_annotation.txt &amp;  ||  /home/centos/mixcr-2.1.2/mixcr assemble /data/curator_data/cancer_data_and_papers/wang_wang_2016/annotations/SRR4084233/SRR4084233_ac_mixcr.vdjca SRR4084233_ac_mixcr.clns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/data/curator_data/cancer_data_and_papers/wang_wang_2016/annotations/SRR4084233/SRR4084233_ac_mixcr.clns SRR4084233_ac_mixcr_clones.txt &amp;</t>
  </si>
  <si>
    <t>SRR4084233_ad_merged.fasta</t>
  </si>
  <si>
    <t>cutadapt -g file:J_primers.txt -g file:v_primers.txt -a file:jprimers_rev.txt -a file:v_primers_revcompl.txt -G file:J_primers.txt -G file:v_primers.txt -A file:jprimers_rev.txt -A file:v_primers_revcompl.txt --info-file SRR4084233_split_ad_info.txt --match-read-wildcards --overlap 10 -n 2 --length-tag="length=" --discard-untrimmed -o SRR4084233_unfiltered_1_split_ad.fastq -p SRR4084233_unfiltered_2_split_ad.fastq /data/curator_data/cancer_data_and_papers/wang_wang_2016/fastq_files/SRR4084233/SRR4084233_1_split_ad.fastq /data/curator_data/cancer_data_and_papers/wang_wang_2016/fastq_files/SRR4084233/SRR4084233_2_split_ad.fastq &amp;</t>
  </si>
  <si>
    <t xml:space="preserve">cutadapt -q 30 --pair-filter=any --minimum-length 60 --length-tag "length=" -o SRR4084233_filtered_1_split_ad.fastq -p SRR4084233_filtered_2_split_ad.fastq SRR4084233_unfiltered_1_split_ad.fastq SRR4084233_unfiltered_2_split_ad.fastq &amp;  </t>
  </si>
  <si>
    <t>/home/centos/mixcr-2.1.2/mixcr align --library imgt -s hsa -c TRB --save-description /data/curator_data/cancer_data_and_papers/wang_wang_2016/fasta_files/SRR4084233_ad_merged.fasta SRR4084233_ad_mixcr.vdjca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/data/curator_data/cancer_data_and_papers/wang_wang_2016/annotations/SRR4084233/SRR4084233_ad_mixcr.vdjca SRR4084233_ad_mixcr_annotation.txt &amp;  ||  /home/centos/mixcr-2.1.2/mixcr assemble /data/curator_data/cancer_data_and_papers/wang_wang_2016/annotations/SRR4084233/SRR4084233_ad_mixcr.vdjca SRR4084233_ad_mixcr.clns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/data/curator_data/cancer_data_and_papers/wang_wang_2016/annotations/SRR4084233/SRR4084233_ad_mixcr.clns SRR4084233_ad_mixcr_clones.txt &amp;</t>
  </si>
  <si>
    <t>BC0013A</t>
  </si>
  <si>
    <t>SRX2059961</t>
  </si>
  <si>
    <t>SRR4084234</t>
  </si>
  <si>
    <t>SRR4084234_aa_merged.fasta</t>
  </si>
  <si>
    <t>cutadapt -g file:J_primers.txt -g file:v_primers.txt -a file:jprimers_rev.txt -a file:v_primers_revcompl.txt -G file:J_primers.txt -G file:v_primers.txt -A file:jprimers_rev.txt -A file:v_primers_revcompl.txt --info-file SRR4084234_split_aa_info.txt --match-read-wildcards --overlap 10 -n 2 --length-tag="length=" --discard-untrimmed -o SRR4084234_unfiltered_1_split_aa.fastq -p SRR4084234_unfiltered_2_split_aa.fastq /data/curator_data/cancer_data_and_papers/wang_wang_2016/fastq_files/SRR4084234/SRR4084234_1_split_aa.fastq /data/curator_data/cancer_data_and_papers/wang_wang_2016/fastq_files/SRR4084234/SRR4084234_2_split_aa.fastq &amp;</t>
  </si>
  <si>
    <t xml:space="preserve">cutadapt -q 30 --pair-filter=any --minimum-length 60 --length-tag "length=" -o SRR4084234_filtered_1_split_aa.fastq -p SRR4084234_filtered_2_split_aa.fastq SRR4084234_unfiltered_1_split_aa.fastq SRR4084234_unfiltered_2_split_aa.fastq &amp;  </t>
  </si>
  <si>
    <t>/home/centos/mixcr-2.1.2/mixcr align --library imgt -s hsa -c TRB --save-description /data/curator_data/cancer_data_and_papers/wang_wang_2016/fasta_files/SRR4084234_aa_merged.fasta SRR4084234_aa_mixcr.vdjca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/data/curator_data/cancer_data_and_papers/wang_wang_2016/annotations/SRR4084234/SRR4084234_aa_mixcr.vdjca SRR4084234_aa_mixcr_annotation.txt &amp;  ||  /home/centos/mixcr-2.1.2/mixcr assemble /data/curator_data/cancer_data_and_papers/wang_wang_2016/annotations/SRR4084234/SRR4084234_aa_mixcr.vdjca SRR4084234_aa_mixcr.clns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/data/curator_data/cancer_data_and_papers/wang_wang_2016/annotations/SRR4084234/SRR4084234_aa_mixcr.clns SRR4084234_aa_mixcr_clones.txt &amp;</t>
  </si>
  <si>
    <t>SRR4084234_ab_merged.fasta</t>
  </si>
  <si>
    <t>cutadapt -g file:J_primers.txt -g file:v_primers.txt -a file:jprimers_rev.txt -a file:v_primers_revcompl.txt -G file:J_primers.txt -G file:v_primers.txt -A file:jprimers_rev.txt -A file:v_primers_revcompl.txt --info-file SRR4084234_split_ab_info.txt --match-read-wildcards --overlap 10 -n 2 --length-tag="length=" --discard-untrimmed -o SRR4084234_unfiltered_1_split_ab.fastq -p SRR4084234_unfiltered_2_split_ab.fastq /data/curator_data/cancer_data_and_papers/wang_wang_2016/fastq_files/SRR4084234/SRR4084234_1_split_ab.fastq /data/curator_data/cancer_data_and_papers/wang_wang_2016/fastq_files/SRR4084234/SRR4084234_2_split_ab.fastq &amp;</t>
  </si>
  <si>
    <t xml:space="preserve">cutadapt -q 30 --pair-filter=any --minimum-length 60 --length-tag "length=" -o SRR4084234_filtered_1_split_ab.fastq -p SRR4084234_filtered_2_split_ab.fastq SRR4084234_unfiltered_1_split_ab.fastq SRR4084234_unfiltered_2_split_ab.fastq &amp;  </t>
  </si>
  <si>
    <t>/home/centos/mixcr-2.1.2/mixcr align --library imgt -s hsa -c TRB --save-description /data/curator_data/cancer_data_and_papers/wang_wang_2016/fasta_files/SRR4084234_ab_merged.fasta SRR4084234_ab_mixcr.vdjca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/data/curator_data/cancer_data_and_papers/wang_wang_2016/annotations/SRR4084234/SRR4084234_ab_mixcr.vdjca SRR4084234_ab_mixcr_annotation.txt &amp;  ||  /home/centos/mixcr-2.1.2/mixcr assemble /data/curator_data/cancer_data_and_papers/wang_wang_2016/annotations/SRR4084234/SRR4084234_ab_mixcr.vdjca SRR4084234_ab_mixcr.clns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/data/curator_data/cancer_data_and_papers/wang_wang_2016/annotations/SRR4084234/SRR4084234_ab_mixcr.clns SRR4084234_ab_mixcr_clones.txt &amp;</t>
  </si>
  <si>
    <t>SRR4084234_ac_merged.fasta</t>
  </si>
  <si>
    <t>cutadapt -g file:J_primers.txt -g file:v_primers.txt -a file:jprimers_rev.txt -a file:v_primers_revcompl.txt -G file:J_primers.txt -G file:v_primers.txt -A file:jprimers_rev.txt -A file:v_primers_revcompl.txt --info-file SRR4084234_split_ac_info.txt --match-read-wildcards --overlap 10 -n 2 --length-tag="length=" --discard-untrimmed -o SRR4084234_unfiltered_1_split_ac.fastq -p SRR4084234_unfiltered_2_split_ac.fastq /data/curator_data/cancer_data_and_papers/wang_wang_2016/fastq_files/SRR4084234/SRR4084234_1_split_ac.fastq /data/curator_data/cancer_data_and_papers/wang_wang_2016/fastq_files/SRR4084234/SRR4084234_2_split_ac.fastq &amp;</t>
  </si>
  <si>
    <t xml:space="preserve">cutadapt -q 30 --pair-filter=any --minimum-length 60 --length-tag "length=" -o SRR4084234_filtered_1_split_ac.fastq -p SRR4084234_filtered_2_split_ac.fastq SRR4084234_unfiltered_1_split_ac.fastq SRR4084234_unfiltered_2_split_ac.fastq &amp;  </t>
  </si>
  <si>
    <t>/home/centos/mixcr-2.1.2/mixcr align --library imgt -s hsa -c TRB --save-description /data/curator_data/cancer_data_and_papers/wang_wang_2016/fasta_files/SRR4084234_ac_merged.fasta SRR4084234_ac_mixcr.vdjca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/data/curator_data/cancer_data_and_papers/wang_wang_2016/annotations/SRR4084234/SRR4084234_ac_mixcr.vdjca SRR4084234_ac_mixcr_annotation.txt &amp;  ||  /home/centos/mixcr-2.1.2/mixcr assemble /data/curator_data/cancer_data_and_papers/wang_wang_2016/annotations/SRR4084234/SRR4084234_ac_mixcr.vdjca SRR4084234_ac_mixcr.clns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/data/curator_data/cancer_data_and_papers/wang_wang_2016/annotations/SRR4084234/SRR4084234_ac_mixcr.clns SRR4084234_ac_mixcr_clones.txt &amp;</t>
  </si>
  <si>
    <t>SRR4084234_ad_merged.fasta</t>
  </si>
  <si>
    <t>cutadapt -g file:J_primers.txt -g file:v_primers.txt -a file:jprimers_rev.txt -a file:v_primers_revcompl.txt -G file:J_primers.txt -G file:v_primers.txt -A file:jprimers_rev.txt -A file:v_primers_revcompl.txt --info-file SRR4084234_split_ad_info.txt --match-read-wildcards --overlap 10 -n 2 --length-tag="length=" --discard-untrimmed -o SRR4084234_unfiltered_1_split_ad.fastq -p SRR4084234_unfiltered_2_split_ad.fastq /data/curator_data/cancer_data_and_papers/wang_wang_2016/fastq_files/SRR4084234/SRR4084234_1_split_ad.fastq /data/curator_data/cancer_data_and_papers/wang_wang_2016/fastq_files/SRR4084234/SRR4084234_2_split_ad.fastq &amp;</t>
  </si>
  <si>
    <t xml:space="preserve">cutadapt -q 30 --pair-filter=any --minimum-length 60 --length-tag "length=" -o SRR4084234_filtered_1_split_ad.fastq -p SRR4084234_filtered_2_split_ad.fastq SRR4084234_unfiltered_1_split_ad.fastq SRR4084234_unfiltered_2_split_ad.fastq &amp;  </t>
  </si>
  <si>
    <t>/home/centos/mixcr-2.1.2/mixcr align --library imgt -s hsa -c TRB --save-description /data/curator_data/cancer_data_and_papers/wang_wang_2016/fasta_files/SRR4084234_ad_merged.fasta SRR4084234_ad_mixcr.vdjca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/data/curator_data/cancer_data_and_papers/wang_wang_2016/annotations/SRR4084234/SRR4084234_ad_mixcr.vdjca SRR4084234_ad_mixcr_annotation.txt &amp;  ||  /home/centos/mixcr-2.1.2/mixcr assemble /data/curator_data/cancer_data_and_papers/wang_wang_2016/annotations/SRR4084234/SRR4084234_ad_mixcr.vdjca SRR4084234_ad_mixcr.clns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/data/curator_data/cancer_data_and_papers/wang_wang_2016/annotations/SRR4084234/SRR4084234_ad_mixcr.clns SRR4084234_ad_mixcr_clones.txt &amp;</t>
  </si>
  <si>
    <t>BC0014A</t>
  </si>
  <si>
    <t>SRX2069373</t>
  </si>
  <si>
    <t>SRR4102104</t>
  </si>
  <si>
    <t>SRR4102104_merged.fasta</t>
  </si>
  <si>
    <t>cutadapt -g file:J_primers.txt -g file:v_primers.txt -a file:jprimers_rev.txt -a file:v_primers_revcompl.txt -G file:J_primers.txt -G file:v_primers.txt -A file:jprimers_rev.txt -A file:v_primers_revcompl.txt --info-file SRR4102104_info.txt --match-read-wildcards --overlap 10 -n 2 --length-tag="length=" --discard-untrimmed -o SRR4102104_unfiltered_1.fastq -p SRR4102104_unfiltered_2.fastq /data/curator_data/cancer_data_and_papers/wang_wang_2016/SRA_files/SRR4102104/SRR4102104_1.fastq /data/curator_data/cancer_data_and_papers/wang_wang_2016/SRA_files/SRR4102104/SRR4102104_2.fastq &amp;</t>
  </si>
  <si>
    <t>cutadapt -q 30 --pair-filter=any --minimum-length 60 --length-tag "length=" -o SRR4102104_filtered_1.fastq -p SRR4102104_filtered_2.fastq SRR4102104_unfiltered_1.fastq SRR4102104_unfiltered_2.fastq &amp;</t>
  </si>
  <si>
    <t xml:space="preserve">/home/centos/mixcr-2.1.2/mixcr align --library imgt -s hsa -c TRB --save-description /data/curator_data/cancer_data_and_papers/wang_wang_2016/fasta_files/SRR4102104_merged.fasta SRR4102104_mixcr.vdjca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/data/curator_data/cancer_data_and_papers/wang_wang_2016/annotations/SRR4102104/SRR4102104_mixcr.vdjca SRR4102104_mixcr_annotation.txt &amp;  ||  /home/centos/mixcr-2.1.2/mixcr assemble /data/curator_data/cancer_data_and_papers/wang_wang_2016/annotations/SRR4102104/SRR4102104_mixcr.vdjca SRR4102104_mixcr.clns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/data/curator_data/cancer_data_and_papers/wang_wang_2016/annotations/SRR4102104/SRR4102104_mixcr.clns SRR4102104_mixcr_clones.txt &amp;
</t>
  </si>
  <si>
    <t>BC0015A</t>
  </si>
  <si>
    <t>SRX2069374</t>
  </si>
  <si>
    <t>SRR4102105</t>
  </si>
  <si>
    <t>SRR4102105_merged.fasta</t>
  </si>
  <si>
    <t>cutadapt -g file:J_primers.txt -g file:v_primers.txt -a file:jprimers_rev.txt -a file:v_primers_revcompl.txt -G file:J_primers.txt -G file:v_primers.txt -A file:jprimers_rev.txt -A file:v_primers_revcompl.txt --info-file SRR4102105_info.txt --match-read-wildcards --overlap 10 -n 2 --length-tag="length=" --discard-untrimmed -o SRR4102105_unfiltered_1.fastq -p SRR4102105_unfiltered_2.fastq /data/curator_data/cancer_data_and_papers/wang_wang_2016/SRA_files/SRR4102105/SRR4102105_1.fastq /data/curator_data/cancer_data_and_papers/wang_wang_2016/SRA_files/SRR4102105/SRR4102105_2.fastq &amp;</t>
  </si>
  <si>
    <t>cutadapt -q 30 --pair-filter=any --minimum-length 60 --length-tag "length=" -o SRR4102105_filtered_1.fastq -p SRR4102105_filtered_2.fastq SRR4102105_unfiltered_1.fastq SRR4102105_unfiltered_2.fastq &amp;</t>
  </si>
  <si>
    <t>/home/centos/mixcr-2.1.2/mixcr align --library imgt -s hsa -c TRB --save-description /data/curator_data/cancer_data_and_papers/wang_wang_2016/fasta_files/SRR4102105_merged.fasta SRR4102105_mixcr.vdjca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/data/curator_data/cancer_data_and_papers/wang_wang_2016/annotations/SRR4102105/SRR4102105_mixcr.vdjca SRR4102105_mixcr_annotation.txt &amp;  ||  /home/centos/mixcr-2.1.2/mixcr assemble /data/curator_data/cancer_data_and_papers/wang_wang_2016/annotations/SRR4102105/SRR4102105_mixcr.vdjca SRR4102105_mixcr.clns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/data/curator_data/cancer_data_and_papers/wang_wang_2016/annotations/SRR4102105/SRR4102105_mixcr.clns SRR4102105_mixcr_clones.txt &amp;</t>
  </si>
  <si>
    <t>BC0016A</t>
  </si>
  <si>
    <t>SRX2069375</t>
  </si>
  <si>
    <t>SRR4102106</t>
  </si>
  <si>
    <t>SRR4102106_merged.fasta</t>
  </si>
  <si>
    <t>cutadapt -g file:J_primers.txt -g file:v_primers.txt -a file:jprimers_rev.txt -a file:v_primers_revcompl.txt -G file:J_primers.txt -G file:v_primers.txt -A file:jprimers_rev.txt -A file:v_primers_revcompl.txt --info-file SRR4102106_info.txt --match-read-wildcards --overlap 10 -n 2 --length-tag="length=" --discard-untrimmed -o SRR4102106_unfiltered_1.fastq -p SRR4102106_unfiltered_2.fastq /data/curator_data/cancer_data_and_papers/wang_wang_2016/SRA_files/SRR4102106/SRR4102106_1.fastq /data/curator_data/cancer_data_and_papers/wang_wang_2016/SRA_files/SRR4102106/SRR4102106_2.fastq &amp;</t>
  </si>
  <si>
    <t>cutadapt -q 30 --pair-filter=any --minimum-length 60 --length-tag "length=" -o SRR4102106_filtered_1.fastq -p SRR4102106_filtered_2.fastq SRR4102106_unfiltered_1.fastq SRR4102106_unfiltered_2.fastq &amp;</t>
  </si>
  <si>
    <t>/home/centos/mixcr-2.1.2/mixcr align --library imgt -s hsa -c TRB --save-description /data/curator_data/cancer_data_and_papers/wang_wang_2016/fasta_files/SRR4102106_merged.fasta SRR4102106_mixcr.vdjca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/data/curator_data/cancer_data_and_papers/wang_wang_2016/annotations/SRR4102106/SRR4102106_mixcr.vdjca SRR4102106_mixcr_annotation.txt &amp;  ||  /home/centos/mixcr-2.1.2/mixcr assemble /data/curator_data/cancer_data_and_papers/wang_wang_2016/annotations/SRR4102106/SRR4102106_mixcr.vdjca SRR4102106_mixcr.clns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/data/curator_data/cancer_data_and_papers/wang_wang_2016/annotations/SRR4102106/SRR4102106_mixcr.clns SRR4102106_mixcr_clones.txt &amp;</t>
  </si>
  <si>
    <t>SRX2059936</t>
  </si>
  <si>
    <t>SRR4084209</t>
  </si>
  <si>
    <t>SRR4084209_aa_merged.fasta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</si>
  <si>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SRR4084209_info_aa.txt --match-read-wildcards --overlap 10 -n 2 --length-tag="length=" --discard-untrimmed -o SRR4084209_unfiltered_1_aa.fastq -p SRR4084209_unfiltered_2_aa.fastq /data/curator_data/cancer_data_and_papers/wang_wang_2016/SRA_files/SRR4084209/SRR4084209_1_split_aa.fastq /data/curator_data/cancer_data_and_papers/wang_wang_2016/SRA_files/SRR4084209/SRR4084209_2_split_aa.fastq &amp;</t>
  </si>
  <si>
    <t>cutadapt -q 30 --pair-filter=any --minimum-length 60 --length-tag "length=" -o SRR4084209_filtered_1_aa.fastq -p SRR4084209_filtered_2_aa.fastq SRR4084209_unfiltered_1_aa.fastq SRR4084209_unfiltered_2_aa.fastq &amp;</t>
  </si>
  <si>
    <t>/home/centos/mixcr-2.1.2/mixcr align --library imgt -s hsa -c TRB --save-description /data/curator_data/cancer_data_and_papers/wang_wang_2016/fasta_files/SRR4084209_aa_merged.fasta SRR4084209_aa_mixcr.vdjca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/data/curator_data/cancer_data_and_papers/wang_wang_2016/annotations/SRR4084209/SRR4084209_aa_mixcr.vdjca SRR4084209_aa_mixcr_annotation.txt &amp;</t>
  </si>
  <si>
    <t>SRR4084209_ab_merged.fasta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</si>
  <si>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SRR4084209_info_ab.txt --match-read-wildcards --overlap 10 -n 2 --length-tag="length=" --discard-untrimmed -o SRR4084209_unfiltered_1_ab.fastq -p SRR4084209_unfiltered_2_ab.fastq /data/curator_data/cancer_data_and_papers/wang_wang_2016/fastq_files/SRR4084209/SRR4084209_1_split_ab.fastq /data/curator_data/cancer_data_and_papers/wang_wang_2016/fastq_files/SRR4084209/SRR4084209_2_split_ab.fastq &amp;</t>
  </si>
  <si>
    <t>cutadapt -q 30 --pair-filter=any --minimum-length 60 --length-tag "length=" -o SRR4084209_filtered_1_ab.fastq -p SRR4084209_filtered_2_ab.fastq SRR4084209_unfiltered_1_ab.fastq SRR4084209_unfiltered_2_ab.fastq &amp;</t>
  </si>
  <si>
    <t>/home/centos/mixcr-2.1.2/mixcr align --library imgt -s hsa -c TRB --save-description /data/curator_data/cancer_data_and_papers/wang_wang_2016/fasta_files/SRR4084209_ab_merged.fasta SRR4084209_ab_mixcr.vdjca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/data/curator_data/cancer_data_and_papers/wang_wang_2016/annotations/SRR4084209/SRR4084209_ab_mixcr.vdjca SRR4084209_ab_mixcr_annotation.txt</t>
  </si>
  <si>
    <t>SRR4084209_ac_merged.fasta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</si>
  <si>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SRR4084209_info_ac.txt --match-read-wildcards --overlap 10 -n 2 --length-tag="length=" --discard-untrimmed -o SRR4084209_unfiltered_1_ac.fastq -p SRR4084209_unfiltered_2_ac.fastq /data/curator_data/cancer_data_and_papers/wang_wang_2016/SRA_files/SRR4084209/SRR4084209_1_split_ac.fastq /data/curator_data/cancer_data_and_papers/wang_wang_2016/SRA_files/SRR4084209/SRR4084209_2_split_ac.fastq &amp;</t>
  </si>
  <si>
    <t>cutadapt -q 30 --pair-filter=any --minimum-length 60 --length-tag "length=" -o SRR4084209_filtered_1_ac.fastq -p SRR4084209_filtered_2_ac.fastq SRR4084209_unfiltered_1_ac.fastq SRR4084209_unfiltered_2_ac.fastq &amp;</t>
  </si>
  <si>
    <t>/home/centos/mixcr-2.1.2/mixcr align --library imgt -s hsa -c TRB --save-description /data/curator_data/cancer_data_and_papers/wang_wang_2016/fasta_files/SRR4084209_ac_merged.fasta SRR4084209_ac_mixcr.vdjca &amp;|| /home/centos/mixcr-2.1.2/mixcr exportAlignments -vHit -dHit -jHit -vGene -dGene -jGene -vFamily -dFamily -jFamily -vHitScore -dHitScore -jHitScore -nFeature CDR3 -aaFeature CDR3 -lengthOf CDR3 -readId -sequence -descrR1 /data/curator_data/cancer_data_and_papers/wang_wang_2016/annotations/SRR4084209/SRR4084209_ac_mixcr.vdjca SRR4084209_ac_mixcr_annotation.txt &amp;</t>
  </si>
  <si>
    <t>SRR4084209_ad_merged.fasta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</si>
  <si>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SRR4084209_info_ad.txt --match-read-wildcards --overlap 10 -n 2 --length-tag="length=" --discard-untrimmed -o SRR4084209_unfiltered_1_ad.fastq -p SRR4084209_unfiltered_2_ad.fastq /data/curator_data/cancer_data_and_papers/wang_wang_2016/fastq_files/SRR4084209/SRR4084209_1_split_ad.fastq /data/curator_data/cancer_data_and_papers/wang_wang_2016/fastq_files/SRR4084209/SRR4084209_2_split_ad.fastq &amp;</t>
  </si>
  <si>
    <t>cutadapt -q 30 --pair-filter=any --minimum-length 60 --length-tag "length=" -o SRR4084209_filtered_1_ad.fastq -p SRR4084209_filtered_2_ad.fastq SRR4084209_unfiltered_1_ad.fastq SRR4084209_unfiltered_2_ad.fastq &amp;</t>
  </si>
  <si>
    <t>/home/centos/mixcr-2.1.2/mixcr align --library imgt -s hsa -c TRB --save-description /data/curator_data/cancer_data_and_papers/wang_wang_2016/fasta_files/SRR4084209_ad_merged.fasta SRR4084209_ad_mixcr.vdjca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/data/curator_data/cancer_data_and_papers/wang_wang_2016/annotations/SRR4084209/SRR4084209_ad_mixcr.vdjca SRR4084209_ad_mixcr_annotation.txt</t>
  </si>
  <si>
    <t>SRX2059937</t>
  </si>
  <si>
    <t>SRR4084210</t>
  </si>
  <si>
    <t>SRR4084210_aa_merged.fasta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</si>
  <si>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SRR4084210_info_aa.txt --match-read-wildcards --overlap 10 -n 2 --length-tag="length=" --discard-untrimmed -o SRR4084210_unfiltered_1_aa.fastq -p SRR4084210_unfiltered_2_aa.fastq /data/curator_data/cancer_data_and_papers/wang_wang_2016/fastq_files/SRR4084210/SRR4084210_1_split_aa.fastq /data/curator_data/cancer_data_and_papers/wang_wang_2016/fastq_files/SRR4084210/SRR4084210_2_split_aa.fastq &amp;</t>
  </si>
  <si>
    <t>cutadapt -q 30 --pair-filter=any --minimum-length 60 --length-tag "length=" -o SRR4084210_filtered_1_aa.fastq -p SRR4084210_filtered_2_aa.fastq SRR4084210_unfiltered_1_aa.fastq SRR4084210_unfiltered_2_aa.fastq &amp;</t>
  </si>
  <si>
    <t>/home/centos/mixcr-2.1.2/mixcr align --library imgt -s hsa -c TRB --save-description /data/curator_data/cancer_data_and_papers/wang_wang_2016/fasta_files/SRR4084210_aa_merged.fasta SRR4084210_aa_mixcr.vdjca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/data/curator_data/cancer_data_and_papers/wang_wang_2016/annotations/SRR4084210/SRR4084210_aa_mixcr.vdjca SRR4084210_aa_mixcr_annotation.txt &amp;</t>
  </si>
  <si>
    <t>SRR4084210_ab_merged.fasta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</si>
  <si>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SRR4084210_info_ab.txt --match-read-wildcards --overlap 10 -n 2 --length-tag="length=" --discard-untrimmed -o SRR4084210_unfiltered_1_ab.fastq -p SRR4084210_unfiltered_2_ab.fastq /data/curator_data/cancer_data_and_papers/wang_wang_2016/fastq_files/SRR4084210/SRR4084210_1_split_ab.fastq /data/curator_data/cancer_data_and_papers/wang_wang_2016/fastq_files/SRR4084210/SRR4084210_2_split_ab.fastq &amp;</t>
  </si>
  <si>
    <t>cutadapt -q 30 --pair-filter=any --minimum-length 60 --length-tag "length=" -o SRR4084210_filtered_1_ab.fastq -p SRR4084210_filtered_2_ab.fastq SRR4084210_unfiltered_1_ab.fastq SRR4084210_unfiltered_2_ab.fastq &amp;</t>
  </si>
  <si>
    <t>/home/centos/mixcr-2.1.2/mixcr align --library imgt -s hsa -c TRB --save-description /data/curator_data/cancer_data_and_papers/wang_wang_2016/fasta_files/SRR4084210_ab_merged.fasta SRR4084210_ab_mixcr.vdjca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/data/curator_data/cancer_data_and_papers/wang_wang_2016/annotations/SRR4084210/SRR4084210_ab_mixcr.vdjca SRR4084210_ab_mixcr_annotation.txt</t>
  </si>
  <si>
    <t>SRR4084210_ac_merged.fasta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</si>
  <si>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SRR4084210_info_ac.txt --match-read-wildcards --overlap 10 -n 2 --length-tag="length=" --discard-untrimmed -o SRR4084210_unfiltered_1_ac.fastq -p SRR4084210_unfiltered_2_ac.fastq /data/curator_data/cancer_data_and_papers/wang_wang_2016/fastq_files/SRR4084210/SRR4084210_1_split_ac.fastq /data/curator_data/cancer_data_and_papers/wang_wang_2016/fastq_files/SRR4084210/SRR4084210_2_split_ac.fastq &amp;</t>
  </si>
  <si>
    <t>cutadapt -q 30 --pair-filter=any --minimum-length 60 --length-tag "length=" -o SRR4084210_filtered_1_ac.fastq -p SRR4084210_filtered_2_ac.fastq SRR4084210_unfiltered_1_ac.fastq SRR4084210_unfiltered_2_ac.fastq &amp;</t>
  </si>
  <si>
    <t>/home/centos/mixcr-2.1.2/mixcr align --library imgt -s hsa -c TRB --save-description /data/curator_data/cancer_data_and_papers/wang_wang_2016/fasta_files/SRR4084210_ac_merged.fasta SRR4084210_ac_mixcr.vdjca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/data/curator_data/cancer_data_and_papers/wang_wang_2016/annotations/SRR4084210/SRR4084210_ac_mixcr.vdjca SRR4084210_ac_mixcr_annotation.txt</t>
  </si>
  <si>
    <t>SRR4084210_ad_merged.fasta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</si>
  <si>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SRR4084210_info_ad.txt --match-read-wildcards --overlap 10 -n 2 --length-tag="length=" --discard-untrimmed -o SRR4084210_unfiltered_1_ad.fastq -p SRR4084210_unfiltered_2_ad.fastq /data/curator_data/cancer_data_and_papers/wang_wang_2016/fastq_files/SRR4084210/SRR4084210_1_split_ad.fastq /data/curator_data/cancer_data_and_papers/wang_wang_2016/fastq_files/SRR4084210/SRR4084210_2_split_ad.fastq &amp;</t>
  </si>
  <si>
    <t>cutadapt -q 30 --pair-filter=any --minimum-length 60 --length-tag "length=" -o SRR4084210_filtered_1_ad.fastq -p SRR4084210_filtered_2_ad.fastq SRR4084210_unfiltered_1_ad.fastq SRR4084210_unfiltered_2_ad.fastq &amp;</t>
  </si>
  <si>
    <t>/home/centos/mixcr-2.1.2/mixcr align --library imgt -s hsa -c TRB --save-description /data/curator_data/cancer_data_and_papers/wang_wang_2016/fasta_files/SRR4084210_ad_merged.fasta SRR4084210_ad_mixcr.vdjca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/data/curator_data/cancer_data_and_papers/wang_wang_2016/annotations/SRR4084210/SRR4084210_ad_mixcr.vdjca SRR4084210_ad_mixcr_annotation.txt</t>
  </si>
  <si>
    <t>SRX2059938</t>
  </si>
  <si>
    <t>SRR4084211</t>
  </si>
  <si>
    <t>SRR4084211_aa_merged.fasta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</si>
  <si>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SRR4084211_info_aa.txt --match-read-wildcards --overlap 10 -n 2 --length-tag="length=" --discard-untrimmed -o SRR4084211_unfiltered_1_aa.fastq -p SRR4084211_unfiltered_2_aa.fastq /data/curator_data/cancer_data_and_papers/wang_wang_2016/fastq_files/SRR4084211/SRR4084211_1_split_aa.fastq /data/curator_data/cancer_data_and_papers/wang_wang_2016/fastq_files/SRR4084211/SRR4084211_2_split_aa.fastq &amp;</t>
  </si>
  <si>
    <t>cutadapt -q 30 --pair-filter=any --minimum-length 60 --length-tag "length=" -o SRR4084211_filtered_1_aa.fastq -p SRR4084211_filtered_2_aa.fastq SRR4084211_unfiltered_1_aa.fastq SRR4084211_unfiltered_2_aa.fastq &amp;</t>
  </si>
  <si>
    <t>/home/centos/mixcr-2.1.2/mixcr align --library imgt -s hsa -c TRB --save-description /data/curator_data/cancer_data_and_papers/wang_wang_2016/fasta_files/SRR4084211_aa_merged.fasta SRR4084211_aa_mixcr.vdjca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/data/curator_data/cancer_data_and_papers/wang_wang_2016/annotations/SRR4084211/SRR4084211_aa_mixcr.vdjca SRR4084211_aa_mixcr_annotation.txt &amp;</t>
  </si>
  <si>
    <t>SRR4084211_ab_merged.fasta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</si>
  <si>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SRR4084211_info_ab.txt --match-read-wildcards --overlap 10 -n 2 --length-tag="length=" --discard-untrimmed -o SRR4084211_unfiltered_1_ab.fastq -p SRR4084211_unfiltered_2_ab.fastq /data/curator_data/cancer_data_and_papers/wang_wang_2016/fastq_files/SRR4084211/SRR4084211_1_split_ab.fastq /data/curator_data/cancer_data_and_papers/wang_wang_2016/fastq_files/SRR4084211/SRR4084211_2_split_ab.fastq &amp;</t>
  </si>
  <si>
    <t>cutadapt -q 30 --pair-filter=any --minimum-length 60 --length-tag "length=" -o SRR4084211_filtered_1_ab.fastq -p SRR4084211_filtered_2_ab.fastq SRR4084211_unfiltered_1_ab.fastq SRR4084211_unfiltered_2_ab.fastq &amp;</t>
  </si>
  <si>
    <t>/home/centos/mixcr-2.1.2/mixcr align --library imgt -s hsa -c TRB --save-description /data/curator_data/cancer_data_and_papers/wang_wang_2016/fasta_files/SRR4084211_ab_merged.fasta SRR4084211_ab_mixcr.vdjca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/data/curator_data/cancer_data_and_papers/wang_wang_2016/annotations/SRR4084211/SRR4084211_ab_mixcr.vdjca SRR4084211_ab_mixcr_annotation.txt &amp;</t>
  </si>
  <si>
    <t>SRR4084211_ac_merged.fasta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</si>
  <si>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SRR4084211_info_ac.txt --match-read-wildcards --overlap 10 -n 2 --length-tag="length=" --discard-untrimmed -o SRR4084211_unfiltered_1_ac.fastq -p SRR4084211_unfiltered_2_ac.fastq /data/curator_data/cancer_data_and_papers/wang_wang_2016/SRA_files/SRR4084211/SRR4084211_1_split_ac.fastq /data/curator_data/cancer_data_and_papers/wang_wang_2016/SRA_files/SRR4084211/SRR4084211_2_split_ac.fastq &amp;</t>
  </si>
  <si>
    <t>cutadapt -q 30 --pair-filter=any --minimum-length 60 --length-tag "length=" -o SRR4084211_filtered_1_ac.fastq -p SRR4084211_filtered_2_ac.fastq SRR4084211_unfiltered_1_ac.fastq SRR4084211_unfiltered_2_ac.fastq &amp;</t>
  </si>
  <si>
    <t>/home/centos/mixcr-2.1.2/mixcr align --library imgt -s hsa -c TRB --save-description /data/curator_data/cancer_data_and_papers/wang_wang_2016/fasta_files/SRR4084211_ac_merged.fasta SRR4084211_ac_mixcr.vdjca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/data/curator_data/cancer_data_and_papers/wang_wang_2016/annotations/SRR4084211/SRR4084211_ac_mixcr.vdjca SRR4084211_ac_mixcr_annotation.txt &amp;</t>
  </si>
  <si>
    <t>SRR4084211_ad_merged.fasta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</si>
  <si>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SRR4084211_info_ad.txt --match-read-wildcards --overlap 10 -n 2 --length-tag="length=" --discard-untrimmed -o SRR4084211_unfiltered_1_ad.fastq -p SRR4084211_unfiltered_2_ad.fastq /data/curator_data/cancer_data_and_papers/wang_wang_2016/fastq_files/SRR4084211/SRR4084211_1_split_ad.fastq /data/curator_data/cancer_data_and_papers/wang_wang_2016/fastq_files/SRR4084211/SRR4084211_2_split_ad.fastq &amp;</t>
  </si>
  <si>
    <t>cutadapt -q 30 --pair-filter=any --minimum-length 60 --length-tag "length=" -o SRR4084211_filtered_1_ad.fastq -p SRR4084211_filtered_2_ad.fastq SRR4084211_unfiltered_1_ad.fastq SRR4084211_unfiltered_2_ad.fastq &amp;</t>
  </si>
  <si>
    <t>/home/centos/mixcr-2.1.2/mixcr align --library imgt -s hsa -c TRB --save-description /data/curator_data/cancer_data_and_papers/wang_wang_2016/fasta_files/SRR4084211_ad_merged.fasta SRR4084211_ad_mixcr.vdjca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/data/curator_data/cancer_data_and_papers/wang_wang_2016/annotations/SRR4084211/SRR4084211_ad_mixcr.vdjca SRR4084211_ad_mixcr_annotation.txt &amp;</t>
  </si>
  <si>
    <t>SRX2059939</t>
  </si>
  <si>
    <t>SRR4084212</t>
  </si>
  <si>
    <t>SRR4084212_aa_merged.fasta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</si>
  <si>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SRR4084212_info_aa.txt --match-read-wildcards --overlap 10 -n 2 --length-tag="length=" --discard-untrimmed -o SRR4084212_unfiltered_1_aa.fastq -p SRR4084212_unfiltered_2_aa.fastq /data/curator_data/cancer_data_and_papers/wang_wang_2016/fastq_files/SRR4084212/SRR4084212_1_split_aa.fastq /data/curator_data/cancer_data_and_papers/wang_wang_2016/fastq_files/SRR4084212/SRR4084212_2_split_aa.fastq &amp;</t>
  </si>
  <si>
    <t>cutadapt -q 30 --pair-filter=any --minimum-length 60 --length-tag "length=" -o SRR4084212_filtered_1_aa.fastq -p SRR4084212_filtered_2_aa.fastq SRR4084212_unfiltered_1_aa.fastq SRR4084212_unfiltered_2_aa.fastq &amp;</t>
  </si>
  <si>
    <t>/home/centos/mixcr-2.1.2/mixcr align --library imgt -s hsa -c TRB --save-description /data/curator_data/cancer_data_and_papers/wang_wang_2016/fasta_files/SRR4084212_aa_merged.fasta SRR4084212_aa_mixcr.vdjca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/data/curator_data/cancer_data_and_papers/wang_wang_2016/annotations/SRR4084212/SRR4084212_aa_mixcr.vdjca SRR4084212_aa_mixcr_annotation.txt &amp;</t>
  </si>
  <si>
    <t>SRR4084212_ab_merged.fasta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</si>
  <si>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SRR4084212_info_ab.txt --match-read-wildcards --overlap 10 -n 2 --length-tag="length=" --discard-untrimmed -o SRR4084212_unfiltered_1_ab.fastq -p SRR4084212_unfiltered_2_ab.fastq /data/curator_data/cancer_data_and_papers/wang_wang_2016/fastq_files/SRR4084212/SRR4084212_1_split_ab.fastq /data/curator_data/cancer_data_and_papers/wang_wang_2016/fastq_files/SRR4084212/SRR4084212_2_split_ab.fastq &amp;</t>
  </si>
  <si>
    <t>cutadapt -q 30 --pair-filter=any --minimum-length 60 --length-tag "length=" -o SRR4084212_filtered_1_ab.fastq -p SRR4084212_filtered_2_ab.fastq SRR4084212_unfiltered_1_ab.fastq SRR4084212_unfiltered_2_ab.fastq &amp;</t>
  </si>
  <si>
    <t>/home/centos/mixcr-2.1.2/mixcr align --library imgt -s hsa -c TRB --save-description /data/curator_data/cancer_data_and_papers/wang_wang_2016/fasta_files/SRR4084212_ab_merged.fasta SRR4084212_ab_mixcr.vdjca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/data/curator_data/cancer_data_and_papers/wang_wang_2016/annotations/SRR4084212/SRR4084212_ab_mixcr.vdjca SRR4084212_ab_mixcr_annotation.txt &amp;</t>
  </si>
  <si>
    <t>SRR4084212_ac_merged.fasta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</si>
  <si>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SRR4084212_info_ac.txt --match-read-wildcards --overlap 10 -n 2 --length-tag="length=" --discard-untrimmed -o SRR4084212_unfiltered_1_ac.fastq -p SRR4084212_unfiltered_2_ac.fastq /data/curator_data/cancer_data_and_papers/wang_wang_2016/fastq_files/SRR4084212/SRR4084212_1_split_ac.fastq /data/curator_data/cancer_data_and_papers/wang_wang_2016/fastq_files/SRR4084212/SRR4084212_2_split_ac.fastq &amp;</t>
  </si>
  <si>
    <t>cutadapt -q 30 --pair-filter=any --minimum-length 60 --length-tag "length=" -o SRR4084212_filtered_1_ac.fastq -p SRR4084212_filtered_2_ac.fastq SRR4084212_unfiltered_1_ac.fastq SRR4084212_unfiltered_2_ac.fastq &amp;</t>
  </si>
  <si>
    <t>/home/centos/mixcr-2.1.2/mixcr align --library imgt -s hsa -c TRB --save-description /data/curator_data/cancer_data_and_papers/wang_wang_2016/fasta_files/SRR4084212_ac_merged.fasta SRR4084212_ac_mixcr.vdjca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/data/curator_data/cancer_data_and_papers/wang_wang_2016/annotations/SRR4084212/SRR4084212_ac_mixcr.vdjca SRR4084212_ac_mixcr_annotation.txt &amp;</t>
  </si>
  <si>
    <t>SRR4084212_ad_merged.fasta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</si>
  <si>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SRR4084212_info_ad.txt --match-read-wildcards --overlap 10 -n 2 --length-tag="length=" --discard-untrimmed -o SRR4084212_unfiltered_1_ad.fastq -p SRR4084212_unfiltered_2_ad.fastq /data/curator_data/cancer_data_and_papers/wang_wang_2016/fastq_files/SRR4084212/SRR4084212_1_split_ad.fastq /data/curator_data/cancer_data_and_papers/wang_wang_2016/fastq_files/SRR4084212/SRR4084212_2_split_ad.fastq &amp;</t>
  </si>
  <si>
    <t>cutadapt -q 30 --pair-filter=any --minimum-length 60 --length-tag "length=" -o SRR4084212_filtered_1_ad.fastq -p SRR4084212_filtered_2_ad.fastq SRR4084212_unfiltered_1_ad.fastq SRR4084212_unfiltered_2_ad.fastq &amp;</t>
  </si>
  <si>
    <t>/home/centos/mixcr-2.1.2/mixcr align --library imgt -s hsa -c TRB --save-description /data/curator_data/cancer_data_and_papers/wang_wang_2016/fasta_files/SRR4084212_ad_merged.fasta SRR4084212_ad_mixcr.vdjca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/data/curator_data/cancer_data_and_papers/wang_wang_2016/annotations/SRR4084212/SRR4084212_ad_mixcr.vdjca SRR4084212_ad_mixcr_annotation.txt</t>
  </si>
  <si>
    <t>SRX2059940</t>
  </si>
  <si>
    <t>SRR4084213</t>
  </si>
  <si>
    <t>SRR4084213_aa_merged.fasta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</si>
  <si>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SRR4084213_info_aa.txt --match-read-wildcards --overlap 10 -n 2 --length-tag="length=" --discard-untrimmed -o SRR4084213_unfiltered_1_aa.fastq -p SRR4084213_unfiltered_2_aa.fastq /data/curator_data/cancer_data_and_papers/wang_wang_2016/fastq_files/SRR4084213/SRR4084213_1_split_aa.fastq /data/curator_data/cancer_data_and_papers/wang_wang_2016/fastq_files/SRR4084213/SRR4084213_2_split_aa.fastq &amp;</t>
  </si>
  <si>
    <t>cutadapt -q 30 --pair-filter=any --minimum-length 60 --length-tag "length=" -o SRR4084213_filtered_1_aa.fastq -p SRR4084213_filtered_2_aa.fastq SRR4084213_unfiltered_1_aa.fastq SRR4084213_unfiltered_2_aa.fastq &amp;</t>
  </si>
  <si>
    <t>/home/centos/mixcr-2.1.2/mixcr align --library imgt -s hsa -c TRB --save-description /data/curator_data/cancer_data_and_papers/wang_wang_2016/fasta_files/SRR4084213_aa_merged.fasta SRR4084213_aa_mixcr.vdjca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/data/curator_data/cancer_data_and_papers/wang_wang_2016/annotations/SRR4084213/SRR4084213_aa_mixcr.vdjca SRR4084213_aa_mixcr_annotation.txt &amp;</t>
  </si>
  <si>
    <t>SRR4084213_ab_merged.fasta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</si>
  <si>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SRR4084213_info_ab.txt --match-read-wildcards --overlap 10 -n 2 --length-tag="length=" --discard-untrimmed -o SRR4084213_unfiltered_1_ab.fastq -p SRR4084213_unfiltered_2_ab.fastq /data/curator_data/cancer_data_and_papers/wang_wang_2016/fastq_files/SRR4084213/SRR4084213_1_split_ab.fastq /data/curator_data/cancer_data_and_papers/wang_wang_2016/fastq_files/SRR4084213/SRR4084213_2_split_ab.fastq &amp;</t>
  </si>
  <si>
    <t>cutadapt -q 30 --pair-filter=any --minimum-length 60 --length-tag "length=" -o SRR4084213_filtered_1_ab.fastq -p SRR4084213_filtered_2_ab.fastq SRR4084213_unfiltered_1_ab.fastq SRR4084213_unfiltered_2_ab.fastq &amp;</t>
  </si>
  <si>
    <t>/home/centos/mixcr-2.1.2/mixcr align --library imgt -s hsa -c TRB --save-description /data/curator_data/cancer_data_and_papers/wang_wang_2016/fasta_files/SRR4084213_ab_merged.fasta SRR4084213_ab_mixcr.vdjca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/data/curator_data/cancer_data_and_papers/wang_wang_2016/annotations/SRR4084213/SRR4084213_ab_mixcr.vdjca SRR4084213_ab_mixcr_annotation.txt</t>
  </si>
  <si>
    <t>SRR4084213_ac_merged.fasta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</si>
  <si>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SRR4084213_info_ac.txt --match-read-wildcards --overlap 10 -n 2 --length-tag="length=" --discard-untrimmed -o SRR4084213_unfiltered_1_ac.fastq -p SRR4084213_unfiltered_2_ac.fastq /data/curator_data/cancer_data_and_papers/wang_wang_2016/fastq_files/SRR4084213/SRR4084213_1_split_ac.fastq /data/curator_data/cancer_data_and_papers/wang_wang_2016/fastq_files/SRR4084213/SRR4084213_2_split_ac.fastq &amp;</t>
  </si>
  <si>
    <t>cutadapt -q 30 --pair-filter=any --minimum-length 60 --length-tag "length=" -o SRR4084213_filtered_1_ac.fastq -p SRR4084213_filtered_2_ac.fastq SRR4084213_unfiltered_1_ac.fastq SRR4084213_unfiltered_2_ac.fastq &amp;</t>
  </si>
  <si>
    <t>/home/centos/mixcr-2.1.2/mixcr align --library imgt -s hsa -c TRB --save-description /data/curator_data/cancer_data_and_papers/wang_wang_2016/fasta_files/SRR4084213_ac_merged.fasta SRR4084213_ac_mixcr.vdjca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/data/curator_data/cancer_data_and_papers/wang_wang_2016/annotations/SRR4084213/SRR4084213_ac_mixcr.vdjca SRR4084213_ac_mixcr_annotation.txt &amp;</t>
  </si>
  <si>
    <t>SRR4084213_ad_merged.fasta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</si>
  <si>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SRR4084213_info_ad.txt --match-read-wildcards --overlap 10 -n 2 --length-tag="length=" --discard-untrimmed -o SRR4084213_unfiltered_1_ad.fastq -p SRR4084213_unfiltered_2_ad.fastq /data/curator_data/cancer_data_and_papers/wang_wang_2016/fastq_files/SRR4084213/SRR4084213_1_split_ad.fastq /data/curator_data/cancer_data_and_papers/wang_wang_2016/fastq_files/SRR4084213/SRR4084213_2_split_ad.fastq &amp;</t>
  </si>
  <si>
    <t>cutadapt -q 30 --pair-filter=any --minimum-length 60 --length-tag "length=" -o SRR4084213_filtered_1_ad.fastq -p SRR4084213_filtered_2_ad.fastq SRR4084213_unfiltered_1_ad.fastq SRR4084213_unfiltered_2_ad.fastq &amp;</t>
  </si>
  <si>
    <t>/home/centos/mixcr-2.1.2/mixcr align --library imgt -s hsa -c TRB --save-description /data/curator_data/cancer_data_and_papers/wang_wang_2016/fasta_files/SRR4084213_ad_merged.fasta SRR4084213_ad_mixcr.vdjca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/data/curator_data/cancer_data_and_papers/wang_wang_2016/annotations/SRR4084213/SRR4084213_ad_mixcr.vdjca SRR4084213_ad_mixcr_annotation.txt &amp;</t>
  </si>
  <si>
    <t>SRX2059941</t>
  </si>
  <si>
    <t>SRR4084214</t>
  </si>
  <si>
    <t>SRR4084214_aa_merged.fasta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</si>
  <si>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SRR4084214_info_aa.txt --match-read-wildcards --overlap 10 -n 2 --length-tag="length=" --discard-untrimmed -o SRR4084214_unfiltered_1_aa.fastq -p SRR4084214_unfiltered_2_aa.fastq /data/curator_data/cancer_data_and_papers/wang_wang_2016/fastq_files/SRR4084214/SRR4084214_1_split_aa.fastq /data/curator_data/cancer_data_and_papers/wang_wang_2016/fastq_files/SRR4084214/SRR4084214_2_split_aa.fastq &amp;</t>
  </si>
  <si>
    <t>cutadapt -q 30 --pair-filter=any --minimum-length 60 --length-tag "length=" -o SRR4084214_filtered_1_aa.fastq -p SRR4084214_filtered_2_aa.fastq SRR4084214_unfiltered_1_aa.fastq SRR4084214_unfiltered_2_aa.fastq &amp;</t>
  </si>
  <si>
    <t>/home/centos/mixcr-2.1.2/mixcr align --library imgt -s hsa -c TRB --save-description /data/curator_data/cancer_data_and_papers/wang_wang_2016/fasta_files/SRR4084214_aa_merged.fasta SRR4084214_aa_mixcr.vdjca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/data/curator_data/cancer_data_and_papers/wang_wang_2016/annotations/SRR4084214/SRR4084214_aa_mixcr.vdjca SRR4084214_aa_mixcr_annotation.txt &amp;</t>
  </si>
  <si>
    <t>SRR4084214_ab_merged.fasta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</si>
  <si>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SRR4084214_info_ab.txt --match-read-wildcards --overlap 10 -n 2 --length-tag="length=" --discard-untrimmed -o SRR4084214_unfiltered_1_ab.fastq -p SRR4084214_unfiltered_2_ab.fastq /data/curator_data/cancer_data_and_papers/wang_wang_2016/fastq_files/SRR4084214/SRR4084214_1_split_ab.fastq /data/curator_data/cancer_data_and_papers/wang_wang_2016/fastq_files/SRR4084214/SRR4084214_2_split_ab.fastq &amp;</t>
  </si>
  <si>
    <t>cutadapt -q 30 --pair-filter=any --minimum-length 60 --length-tag "length=" -o SRR4084214_filtered_1_ab.fastq -p SRR4084214_filtered_2_ab.fastq SRR4084214_unfiltered_1_ab.fastq SRR4084214_unfiltered_2_ab.fastq &amp;</t>
  </si>
  <si>
    <t>/home/centos/mixcr-2.1.2/mixcr align --library imgt -s hsa -c TRB --save-description /data/curator_data/cancer_data_and_papers/wang_wang_2016/fasta_files/SRR4084214_ab_merged.fasta SRR4084214_ab_mixcr.vdjca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/data/curator_data/cancer_data_and_papers/wang_wang_2016/annotations/SRR4084214/SRR4084214_ab_mixcr.vdjca SRR4084214_ab_mixcr_annotation.txt &amp;</t>
  </si>
  <si>
    <t>SRR4084214_ac_merged.fasta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</si>
  <si>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SRR4084214_info_ac.txt --match-read-wildcards --overlap 10 -n 2 --length-tag="length=" --discard-untrimmed -o SRR4084214_unfiltered_1_ac.fastq -p SRR4084214_unfiltered_2_ac.fastq /data/curator_data/cancer_data_and_papers/wang_wang_2016/fastq_files/SRR4084214/SRR4084214_1_split_ac.fastq /data/curator_data/cancer_data_and_papers/wang_wang_2016/fastq_files/SRR4084214/SRR4084214_2_split_ac.fastq &amp;</t>
  </si>
  <si>
    <t>cutadapt -q 30 --pair-filter=any --minimum-length 60 --length-tag "length=" -o SRR4084214_filtered_1_ac.fastq -p SRR4084214_filtered_2_ac.fastq SRR4084214_unfiltered_1_ac.fastq SRR4084214_unfiltered_2_ac.fastq &amp;</t>
  </si>
  <si>
    <t>/home/centos/mixcr-2.1.2/mixcr align --library imgt -s hsa -c TRB --save-description /data/curator_data/cancer_data_and_papers/wang_wang_2016/fasta_files/SRR4084214_ac_merged.fasta SRR4084214_ac_mixcr.vdjca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/data/curator_data/cancer_data_and_papers/wang_wang_2016/annotations/SRR4084214/SRR4084214_ac_mixcr.vdjca SRR4084214_ac_mixcr_annotation.txt &amp;</t>
  </si>
  <si>
    <t>SRR4084214_ad_merged.fasta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</si>
  <si>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SRR4084214_info_ad.txt --match-read-wildcards --overlap 10 -n 2 --length-tag="length=" --discard-untrimmed -o SRR4084214_unfiltered_1_ad.fastq -p SRR4084214_unfiltered_2_ad.fastq /data/curator_data/cancer_data_and_papers/wang_wang_2016/fastq_files/SRR4084214/SRR4084214_1_split_ad.fastq /data/curator_data/cancer_data_and_papers/wang_wang_2016/fastq_files/SRR4084214/SRR4084214_2_split_ad.fastq &amp;</t>
  </si>
  <si>
    <t>cutadapt -q 30 --pair-filter=any --minimum-length 60 --length-tag "length=" -o SRR4084214_filtered_1_ad.fastq -p SRR4084214_filtered_2_ad.fastq SRR4084214_unfiltered_1_ad.fastq SRR4084214_unfiltered_2_ad.fastq &amp;</t>
  </si>
  <si>
    <t>/home/centos/mixcr-2.1.2/mixcr align --library imgt -s hsa -c TRB --save-description /data/curator_data/cancer_data_and_papers/wang_wang_2016/fasta_files/SRR4084214_ad_merged.fasta SRR4084214_ad_mixcr.vdjca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/data/curator_data/cancer_data_and_papers/wang_wang_2016/annotations/SRR4084214/SRR4084214_ad_mixcr.vdjca SRR4084214_ad_mixcr_annotation.txt &amp;</t>
  </si>
  <si>
    <t>SRX2069364</t>
  </si>
  <si>
    <t>SRR4102095</t>
  </si>
  <si>
    <t>SRR4102095_merged.fasta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</si>
  <si>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SRR4102095_info.txt --match-read-wildcards --overlap 10 -n 2 --length-tag="length=" --discard-untrimmed -o SRR4102095_unfiltered_1.fastq -p SRR4102095_unfiltered_2.fastq /data/curator_data/cancer_data_and_papers/wang_wang_2016/fastq_files/SRR4102095/SRR4102095_1.fastq /data/curator_data/cancer_data_and_papers/wang_wang_2016/fastq_files/SRR4102095/SRR4102095_2.fastq &amp;</t>
  </si>
  <si>
    <t>cutadapt -q 30 --pair-filter=any --minimum-length 60 --length-tag "length=" -o SRR4102095_filtered_1.fastq -p SRR4102095_filtered_2.fastq SRR4102095_unfiltered_1.fastq SRR4102095_unfiltered_2.fastq &amp;</t>
  </si>
  <si>
    <t>/home/centos/mixcr-2.1.2/mixcr align --library imgt -s hsa -c TRB --save-description /data/curator_data/cancer_data_and_papers/wang_wang_2016/fasta_files/SRR4102095_merged.fasta SRR4102095_mixcr.vdjca &amp; || /home/centos/mixcr-2.1.2/mixcr exportAlignments -vHit -dHit -jHit -vGene -dGene -jGene -vFamily -dFamily -jFamily -vHitScore -dHitScore -jHitScore -nFeature CDR3 -aaFeature CDR3 -lengthOf CDR3 -readId -sequence -descrR1 /data/curator_data/cancer_data_and_papers/wang_wang_2016/annotations/SRR4102095/SRR4102095_mixcr.vdjca SRR4102095_mixcr_annotaion.txt &amp;</t>
  </si>
  <si>
    <t>SRX2069365</t>
  </si>
  <si>
    <t>SRR4102096</t>
  </si>
  <si>
    <t>SRR4102096_merged.fasta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</si>
  <si>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SRR4102096_info.txt --match-read-wildcards --overlap 10 -n 2 --length-tag="length=" --discard-untrimmed -o SRR4102096_unfiltered_1.fastq -p SRR4102096_unfiltered_2.fastq /data/curator_data/cancer_data_and_papers/wang_wang_2016/SRA_files/SRR4102096/SRR4102096_1.fastq /data/curator_data/cancer_data_and_papers/wang_wang_2016/SRA_files/SRR4102096/SRR4102096_2.fastq &amp;</t>
  </si>
  <si>
    <t>cutadapt -q 30 --pair-filter=any --minimum-length 60 --length-tag "length=" -o SRR4102096_filtered_1.fastq -p SRR4102096_filtered_2.fastq SRR4102096_unfiltered_1.fastq SRR4102096_unfiltered_2.fastq &amp;</t>
  </si>
  <si>
    <t>/home/centos/mixcr-2.1.2/mixcr align --library imgt -s hsa -c TRB --save-description /data/curator_data/cancer_data_and_papers/wang_wang_2016/fasta_files/SRR4102096_merged.fasta SRR4102096_mixcr.vdjca &amp; || /home/centos/mixcr-2.1.2/mixcr exportAlignments -vHit -dHit -jHit -vGene -dGene -jGene -vFamily -dFamily -jFamily -vHitScore -dHitScore -jHitScore -nFeature CDR3 -aaFeature CDR3 -lengthOf CDR3 -readId -sequence -descrR1 /data/curator_data/cancer_data_and_papers/wang_wang_2016/annotations/SRR4102096/SRR4102096_mixcr.vdjca SRR4102096_mixcr_annotaion.txt &amp;</t>
  </si>
  <si>
    <t>SRX2069366</t>
  </si>
  <si>
    <t>SRR4102097</t>
  </si>
  <si>
    <t>SRR4102097_merged.fasta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</si>
  <si>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SRR4102097_info.txt --match-read-wildcards --overlap 10 -n 2 --length-tag="length=" --discard-untrimmed -o SRR4102097_unfiltered_1.fastq -p SRR4102097_unfiltered_2.fastq /data/curator_data/cancer_data_and_papers/wang_wang_2016/SRA_files/SRR4102097/SRR4102097_1.fastq /data/curator_data/cancer_data_and_papers/wang_wang_2016/SRA_files/SRR4102097/SRR4102097_2.fastq &amp;</t>
  </si>
  <si>
    <t>cutadapt -q 30 --pair-filter=any --minimum-length 60 --length-tag "length=" -o SRR4102097_filtered_1.fastq -p SRR4102097_filtered_2.fastq SRR4102097_unfiltered_1.fastq SRR4102097_unfiltered_2.fastq &amp;</t>
  </si>
  <si>
    <t>/home/centos/mixcr-2.1.2/mixcr align --library imgt -s hsa -c TRB --save-description /data/curator_data/cancer_data_and_papers/wang_wang_2016/fasta_files/SRR4102097_merged.fasta SRR4102097_mixcr.vdjca &amp; || /home/centos/mixcr-2.1.2/mixcr exportAlignments -vHit -dHit -jHit -vGene -dGene -jGene -vFamily -dFamily -jFamily -vHitScore -dHitScore -jHitScore -nFeature CDR3 -aaFeature CDR3 -lengthOf CDR3 -readId -sequence -descrR1 /data/curator_data/cancer_data_and_papers/wang_wang_2016/annotations/SRR4102097/SRR4102097_mixcr.vdjca SRR4102097_mixcr_annotaion.txt &amp;</t>
  </si>
  <si>
    <t>SRX2059962</t>
  </si>
  <si>
    <t>SRR4084235</t>
  </si>
  <si>
    <t>SRR4084235_aa_merged.fasta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</si>
  <si>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SRR4084235_info_aa.txt --match-read-wildcards --overlap 10 -n 2 --length-tag="length=" --discard-untrimmed -o SRR4084235_unfiltered_1_aa.fastq -p SRR4084235_unfiltered_2_aa.fastq /data/curator_data/cancer_data_and_papers/wang_wang_2016/fastq_files/SRR4084235/SRR4084235_1_split_aa.fastq /data/curator_data/cancer_data_and_papers/wang_wang_2016/fastq_files/SRR4084235/SRR4084235_2_split_aa.fastq &amp;</t>
  </si>
  <si>
    <t>cutadapt -q 30 --pair-filter=any --minimum-length 60 --length-tag "length=" -o SRR4084235_filtered_1_aa.fastq -p SRR4084235_filtered_2_aa.fastq SRR4084235_unfiltered_1_aa.fastq SRR4084235_unfiltered_2_aa.fastq &amp;</t>
  </si>
  <si>
    <t>/home/centos/mixcr-2.1.2/mixcr align --library imgt -s hsa -c TRB --save-description /data/curator_data/cancer_data_and_papers/wang_wang_2016/fasta_files/SRR4084235_aa_merged.fasta SRR4084235_aa_mixcr.vdjca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/data/curator_data/cancer_data_and_papers/wang_wang_2016/annotations/SRR4084235/SRR4084235_aa_mixcr.vdjca SRR4084235_aa_mixcr_annotation.txt &amp;</t>
  </si>
  <si>
    <t>SRR4084235_ab_merged.fasta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</si>
  <si>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SRR4084235_info_ab.txt --match-read-wildcards --overlap 10 -n 2 --length-tag="length=" --discard-untrimmed -o SRR4084235_unfiltered_1_ab.fastq -p SRR4084235_unfiltered_2_ab.fastq /data/curator_data/cancer_data_and_papers/wang_wang_2016/fastq_files/SRR4084235/SRR4084235_1_split_ab.fastq /data/curator_data/cancer_data_and_papers/wang_wang_2016/fastq_files/SRR4084235/SRR4084235_2_split_ab.fastq &amp;</t>
  </si>
  <si>
    <t>cutadapt -q 30 --pair-filter=any --minimum-length 60 --length-tag "length=" -o SRR4084235_filtered_1_ab.fastq -p SRR4084235_filtered_2_ab.fastq SRR4084235_unfiltered_1_ab.fastq SRR4084235_unfiltered_2_ab.fastq &amp;</t>
  </si>
  <si>
    <t>/home/centos/mixcr-2.1.2/mixcr align --library imgt -s hsa -c TRB --save-description /data/curator_data/cancer_data_and_papers/wang_wang_2016/fasta_files/SRR4084235_ab_merged.fasta SRR4084235_ab_mixcr.vdjca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/data/curator_data/cancer_data_and_papers/wang_wang_2016/annotations/SRR4084235/SRR4084235_ab_mixcr.vdjca SRR4084235_ab_mixcr_annotation.txt &amp;</t>
  </si>
  <si>
    <t>SRR4084235_ac_merged.fasta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</si>
  <si>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SRR4084235_info_ac.txt --match-read-wildcards --overlap 10 -n 2 --length-tag="length=" --discard-untrimmed -o SRR4084235_unfiltered_1_ac.fastq -p SRR4084235_unfiltered_2_ac.fastq /data/curator_data/cancer_data_and_papers/wang_wang_2016/fastq_files/SRR4084235/SRR4084235_1_split_ac.fastq /data/curator_data/cancer_data_and_papers/wang_wang_2016/fastq_files/SRR4084235/SRR4084235_2_split_ac.fastq &amp;</t>
  </si>
  <si>
    <t>cutadapt -q 30 --pair-filter=any --minimum-length 60 --length-tag "length=" -o SRR4084235_filtered_1_ac.fastq -p SRR4084235_filtered_2_ac.fastq SRR4084235_unfiltered_1_ac.fastq SRR4084235_unfiltered_2_ac.fastq &amp;</t>
  </si>
  <si>
    <t>/home/centos/mixcr-2.1.2/mixcr align --library imgt -s hsa -c TRB --save-description /data/curator_data/cancer_data_and_papers/wang_wang_2016/fasta_files/SRR4084235_ac_merged.fasta SRR4084235_ac_mixcr.vdjca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/data/curator_data/cancer_data_and_papers/wang_wang_2016/annotations/SRR4084235/SRR4084235_ac_mixcr.vdjca SRR4084235_ac_mixcr_annotation.txt &amp;</t>
  </si>
  <si>
    <t>SRR4084235_ad_merged.fasta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</si>
  <si>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SRR4084235_info_ad.txt --match-read-wildcards --overlap 10 -n 2 --length-tag="length=" --discard-untrimmed -o SRR4084235_unfiltered_1_ad.fastq -p SRR4084235_unfiltered_2_ad.fastq /data/curator_data/cancer_data_and_papers/wang_wang_2016/fastq_files/SRR4084235/SRR4084235_1_split_ad.fastq /data/curator_data/cancer_data_and_papers/wang_wang_2016/fastq_files/SRR4084235/SRR4084235_2_split_ad.fastq &amp;</t>
  </si>
  <si>
    <t>cutadapt -q 30 --pair-filter=any --minimum-length 60 --length-tag "length=" -o SRR4084235_filtered_1_ad.fastq -p SRR4084235_filtered_2_ad.fastq SRR4084235_unfiltered_1_ad.fastq SRR4084235_unfiltered_2_ad.fastq &amp;</t>
  </si>
  <si>
    <t>/home/centos/mixcr-2.1.2/mixcr align --library imgt -s hsa -c TRB --save-description /data/curator_data/cancer_data_and_papers/wang_wang_2016/fasta_files/SRR4084235_ad_merged.fasta SRR4084235_ad_mixcr.vdjca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/data/curator_data/cancer_data_and_papers/wang_wang_2016/annotations/SRR4084235/SRR4084235_ad_mixcr.vdjca SRR4084235_ad_mixcr_annotation.txt &amp;</t>
  </si>
  <si>
    <t>SRX2059963</t>
  </si>
  <si>
    <t>SRR4084236</t>
  </si>
  <si>
    <t>SRR4084236_aa_merged.fasta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</si>
  <si>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SRR4084236_info_aa.txt --match-read-wildcards --overlap 10 -n 2 --length-tag="length=" --discard-untrimmed -o SRR4084236_unfiltered_1_aa.fastq -p SRR4084236_unfiltered_2_aa.fastq /data/curator_data/cancer_data_and_papers/wang_wang_2016/fastq_files/SRR4084236/SRR4084236_1_split_aa.fastq /data/curator_data/cancer_data_and_papers/wang_wang_2016/fastq_files/SRR4084236/SRR4084236_2_split_aa.fastq &amp;</t>
  </si>
  <si>
    <t>cutadapt -q 30 --pair-filter=any --minimum-length 60 --length-tag "length=" -o SRR4084236_filtered_1_aa.fastq -p SRR4084236_filtered_2_aa.fastq SRR4084236_unfiltered_1_aa.fastq SRR4084236_unfiltered_2_aa.fastq &amp;</t>
  </si>
  <si>
    <t>/home/centos/mixcr-2.1.2/mixcr align --library imgt -s hsa -c TRB --save-description /data/curator_data/cancer_data_and_papers/wang_wang_2016/fasta_files/SRR4084236_aa_merged.fasta SRR4084236_aa_mixcr.vdjca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/data/curator_data/cancer_data_and_papers/wang_wang_2016/annotations/SRR4084236/SRR4084236_aa_mixcr.vdjca SRR4084236_aa_mixcr_annotation.txt &amp;</t>
  </si>
  <si>
    <t>SRR4084236_ab_merged.fasta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</si>
  <si>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SRR4084236_info_aa.txt --match-read-wildcards --overlap 10 -n 2 --length-tag="length=" --discard-untrimmed -o SRR4084236_unfiltered_1_ab.fastq -p SRR4084236_unfiltered_2_ab.fastq /data/curator_data/cancer_data_and_papers/wang_wang_2016/fastq_files/SRR4084236/SRR4084236_1_split_ab.fastq /data/curator_data/cancer_data_and_papers/wang_wang_2016/fastq_files/SRR4084236/SRR4084236_2_split_ab.fastq &amp;</t>
  </si>
  <si>
    <t>cutadapt -q 30 --pair-filter=any --minimum-length 60 --length-tag "length=" -o SRR4084236_filtered_1_ab.fastq -p SRR4084236_filtered_2_ab.fastq SRR4084236_unfiltered_1_ab.fastq SRR4084236_unfiltered_2_ab.fastq &amp;</t>
  </si>
  <si>
    <t>/home/centos/mixcr-2.1.2/mixcr align --library imgt -s hsa -c TRB --save-description /data/curator_data/cancer_data_and_papers/wang_wang_2016/fasta_files/SRR4084236_ab_merged.fasta SRR4084236_ab_mixcr.vdjca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/data/curator_data/cancer_data_and_papers/wang_wang_2016/annotations/SRR4084236/SRR4084236_ab_mixcr.vdjca SRR4084236_ab_mixcr_annotation.txt &amp;</t>
  </si>
  <si>
    <t>SRR4084236_ac_merged.fasta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</si>
  <si>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SRR4084236_info_ac.txt --match-read-wildcards --overlap 10 -n 2 --length-tag="length=" --discard-untrimmed -o SRR4084236_unfiltered_1_ac.fastq -p SRR4084236_unfiltered_2_ac.fastq /data/curator_data/cancer_data_and_papers/wang_wang_2016/fastq_files/SRR4084236/SRR4084236_1_split_ac.fastq /data/curator_data/cancer_data_and_papers/wang_wang_2016/fastq_files/SRR4084236/SRR4084236_2_split_ac.fastq &amp;</t>
  </si>
  <si>
    <t>cutadapt -q 30 --pair-filter=any --minimum-length 60 --length-tag "length=" -o SRR4084236_filtered_1_ac.fastq -p SRR4084236_filtered_2_ac.fastq SRR4084236_unfiltered_1_ac.fastq SRR4084236_unfiltered_2_ac.fastq &amp;</t>
  </si>
  <si>
    <t>/home/centos/mixcr-2.1.2/mixcr align --library imgt -s hsa -c TRB --save-description /data/curator_data/cancer_data_and_papers/wang_wang_2016/fasta_files/SRR4084236_ac_merged.fasta SRR4084236_ac_mixcr.vdjca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/data/curator_data/cancer_data_and_papers/wang_wang_2016/annotations/SRR4084236/SRR4084236_ac_mixcr.vdjca SRR4084236_ac_mixcr_annotation.txt &amp;</t>
  </si>
  <si>
    <t>SRR4084236_ad_merged.fasta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</si>
  <si>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SRR4084236_info_ad.txt --match-read-wildcards --overlap 10 -n 2 --length-tag="length=" --discard-untrimmed -o SRR4084236_unfiltered_1_ad.fastq -p SRR4084236_unfiltered_2_ad.fastq /data/curator_data/cancer_data_and_papers/wang_wang_2016/fastq_files/SRR4084236/SRR4084236_1_split_ad.fastq /data/curator_data/cancer_data_and_papers/wang_wang_2016/fastq_files/SRR4084236/SRR4084236_2_split_ad.fastq &amp;</t>
  </si>
  <si>
    <t>cutadapt -q 30 --pair-filter=any --minimum-length 60 --length-tag "length=" -o SRR4084236_filtered_1_ad.fastq -p SRR4084236_filtered_2_ad.fastq SRR4084236_unfiltered_1_ad.fastq SRR4084236_unfiltered_2_ad.fastq &amp;</t>
  </si>
  <si>
    <t>/home/centos/mixcr-2.1.2/mixcr align --library imgt -s hsa -c TRB --save-description /data/curator_data/cancer_data_and_papers/wang_wang_2016/fasta_files/SRR4084236_ad_merged.fasta SRR4084236_ad_mixcr.vdjca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/data/curator_data/cancer_data_and_papers/wang_wang_2016/annotations/SRR4084236/SRR4084236_ad_mixcr.vdjca SRR4084236_ad_mixcr_annotation.txt &amp;</t>
  </si>
  <si>
    <t>SRX2059964</t>
  </si>
  <si>
    <t>SRR4084237</t>
  </si>
  <si>
    <t>SRR4084237_aa_merged.fasta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</si>
  <si>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SRR4084237_info_aa.txt --match-read-wildcards --overlap 10 -n 2 --length-tag="length=" --discard-untrimmed -o SRR4084237_unfiltered_1_aa.fastq -p SRR4084237_unfiltered_2_aa.fastq /data/curator_data/cancer_data_and_papers/wang_wang_2016/fastq_files/SRR4084237/SRR4084237_1_split_aa.fastq /data/curator_data/cancer_data_and_papers/wang_wang_2016/fastq_files/SRR4084237/SRR4084237_2_split_aa.fastq &amp;</t>
  </si>
  <si>
    <t>cutadapt -q 30 --pair-filter=any --minimum-length 60 --length-tag "length=" -o SRR4084237_filtered_1_aa.fastq -p SRR4084237_filtered_2_aa.fastq SRR4084237_unfiltered_1_aa.fastq SRR4084237_unfiltered_2_aa.fastq &amp;</t>
  </si>
  <si>
    <t>/home/centos/mixcr-2.1.2/mixcr align --library imgt -s hsa -c TRB --save-description /data/curator_data/cancer_data_and_papers/wang_wang_2016/fasta_files/SRR4084237_aa_merged.fasta SRR4084237_aa_mixcr.vdjca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/data/curator_data/cancer_data_and_papers/wang_wang_2016/annotations/SRR4084237/SRR4084237_aa_mixcr.vdjca SRR4084237_aa_mixcr_annotation.txt &amp;</t>
  </si>
  <si>
    <t>SRR4084237_ab_merged.fasta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</si>
  <si>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SRR4084237_info_ab.txt --match-read-wildcards --overlap 10 -n 2 --length-tag="length=" --discard-untrimmed -o SRR4084237_unfiltered_1_ab.fastq -p SRR4084237_unfiltered_2_ab.fastq /data/curator_data/cancer_data_and_papers/wang_wang_2016/fastq_files/SRR4084237/SRR4084237_1_split_ab.fastq /data/curator_data/cancer_data_and_papers/wang_wang_2016/fastq_files/SRR4084237/SRR4084237_2_split_ab.fastq &amp;</t>
  </si>
  <si>
    <t>cutadapt -q 30 --pair-filter=any --minimum-length 60 --length-tag "length=" -o SRR4084237_filtered_1_ab.fastq -p SRR4084237_filtered_2_ab.fastq SRR4084237_unfiltered_1_ab.fastq SRR4084237_unfiltered_2_ab.fastq &amp;</t>
  </si>
  <si>
    <t>/home/centos/mixcr-2.1.2/mixcr align --library imgt -s hsa -c TRB --save-description /data/curator_data/cancer_data_and_papers/wang_wang_2016/fasta_files/SRR4084237_ab_merged.fasta SRR4084237_ab_mixcr.vdjca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/data/curator_data/cancer_data_and_papers/wang_wang_2016/annotations/SRR4084237/SRR4084237_ab_mixcr.vdjca SRR4084237_ab_mixcr_annotation.txt &amp;</t>
  </si>
  <si>
    <t>SRR4084237_ac_merged.fasta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</si>
  <si>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SRR4084237_info_ac.txt --match-read-wildcards --overlap 10 -n 2 --length-tag="length=" --discard-untrimmed -o SRR4084237_unfiltered_1_ac.fastq -p SRR4084237_unfiltered_2_ac.fastq /data/curator_data/cancer_data_and_papers/wang_wang_2016/fastq_files/SRR4084237/SRR4084237_1_split_ac.fastq /data/curator_data/cancer_data_and_papers/wang_wang_2016/fastq_files/SRR4084237/SRR4084237_2_split_ac.fastq &amp;</t>
  </si>
  <si>
    <t>cutadapt -q 30 --pair-filter=any --minimum-length 60 --length-tag "length=" -o SRR4084237_filtered_1_ac.fastq -p SRR4084237_filtered_2_ac.fastq SRR4084237_unfiltered_1_ac.fastq SRR4084237_unfiltered_2_ac.fastq &amp;</t>
  </si>
  <si>
    <t>/home/centos/mixcr-2.1.2/mixcr align --library imgt -s hsa -c TRB --save-description /data/curator_data/cancer_data_and_papers/wang_wang_2016/fasta_files/SRR4084237_ac_merged.fasta SRR4084237_ac_mixcr.vdjca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/data/curator_data/cancer_data_and_papers/wang_wang_2016/annotations/SRR4084237/SRR4084237_ac_mixcr.vdjca SRR4084237_ac_mixcr_annotation.txt &amp;</t>
  </si>
  <si>
    <t>SRR4084237_ad_merged.fasta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</si>
  <si>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SRR4084237_info_ad.txt --match-read-wildcards --overlap 10 -n 2 --length-tag="length=" --discard-untrimmed -o SRR4084237_unfiltered_1_ad.fastq -p SRR4084237_unfiltered_2_ad.fastq /data/curator_data/cancer_data_and_papers/wang_wang_2016/fastq_files/SRR4084237/SRR4084237_1_split_ad.fastq /data/curator_data/cancer_data_and_papers/wang_wang_2016/fastq_files/SRR4084237/SRR4084237_2_split_ad.fastq &amp;</t>
  </si>
  <si>
    <t>cutadapt -q 30 --pair-filter=any --minimum-length 60 --length-tag "length=" -o SRR4084237_filtered_1_ad.fastq -p SRR4084237_filtered_2_ad.fastq SRR4084237_unfiltered_1_ad.fastq SRR4084237_unfiltered_2_ad.fastq &amp;</t>
  </si>
  <si>
    <t>/home/centos/mixcr-2.1.2/mixcr align --library imgt -s hsa -c TRB --save-description /data/curator_data/cancer_data_and_papers/wang_wang_2016/fasta_files/SRR4084237_ad_merged.fasta SRR4084237_ad_mixcr.vdjca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/data/curator_data/cancer_data_and_papers/wang_wang_2016/annotations/SRR4084237/SRR4084237_ad_mixcr.vdjca SRR4084237_ad_mixcr_annotation.txt &amp;</t>
  </si>
  <si>
    <t>SRX2059965</t>
  </si>
  <si>
    <t>SRR4084238</t>
  </si>
  <si>
    <t>SRR4084238_aa_merged.fasta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</si>
  <si>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SRR4084238_info_aa.txt --match-read-wildcards --overlap 10 -n 2 --length-tag="length=" --discard-untrimmed -o SRR4084238_unfiltered_1_aa.fastq -p SRR4084238_unfiltered_2_aa.fastq /data/curator_data/cancer_data_and_papers/wang_wang_2016/fastq_files/SRR4084238/SRR4084238_1_split_aa.fastq /data/curator_data/cancer_data_and_papers/wang_wang_2016/fastq_files/SRR4084238/SRR4084238_2_split_aa.fastq &amp;</t>
  </si>
  <si>
    <t>cutadapt -q 30 --pair-filter=any --minimum-length 60 --length-tag "length=" -o SRR4084238_filtered_1_aa.fastq -p SRR4084238_filtered_2_aa.fastq SRR4084238_unfiltered_1_aa.fastq SRR4084238_unfiltered_2_aa.fastq &amp;</t>
  </si>
  <si>
    <t>/home/centos/mixcr-2.1.2/mixcr align --library imgt -s hsa -c TRB --save-description /data/curator_data/cancer_data_and_papers/wang_wang_2016/fasta_files/SRR4084238_aa_merged.fasta SRR4084238_aa_mixcr.vdjca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/data/curator_data/cancer_data_and_papers/wang_wang_2016/annotations/SRR4084238/SRR4084238_aa_mixcr.vdjca SRR4084238_aa_mixcr_annotation.txt &amp;</t>
  </si>
  <si>
    <t>SRR4084238_ab_merged.fasta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</si>
  <si>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SRR4084238_info_ab.txt --match-read-wildcards --overlap 10 -n 2 --length-tag="length=" --discard-untrimmed -o SRR4084238_unfiltered_1_ab.fastq -p SRR4084238_unfiltered_2_ab.fastq /data/curator_data/cancer_data_and_papers/wang_wang_2016/fastq_files/SRR4084238/SRR4084238_1_split_ab.fastq /data/curator_data/cancer_data_and_papers/wang_wang_2016/fastq_files/SRR4084238/SRR4084238_2_split_ab.fastq &amp;</t>
  </si>
  <si>
    <t>cutadapt -q 30 --pair-filter=any --minimum-length 60 --length-tag "length=" -o SRR4084238_filtered_1_ab.fastq -p SRR4084238_filtered_2_ab.fastq SRR4084238_unfiltered_1_ab.fastq SRR4084238_unfiltered_2_ab.fastq &amp;</t>
  </si>
  <si>
    <t>/home/centos/mixcr-2.1.2/mixcr align --library imgt -s hsa -c TRB --save-description /data/curator_data/cancer_data_and_papers/wang_wang_2016/fasta_files/SRR4084238_ab_merged.fasta SRR4084238_ab_mixcr.vdjca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/data/curator_data/cancer_data_and_papers/wang_wang_2016/annotations/SRR4084238/SRR4084238_ab_mixcr.vdjca SRR4084238_ab_mixcr_annotation.txt &amp;</t>
  </si>
  <si>
    <t>SRR4084238_ac_merged.fasta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</si>
  <si>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SRR4084238_info_ac.txt --match-read-wildcards --overlap 10 -n 2 --length-tag="length=" --discard-untrimmed -o SRR4084238_unfiltered_1_ac.fastq -p SRR4084238_unfiltered_2_ac.fastq /data/curator_data/cancer_data_and_papers/wang_wang_2016/fastq_files/SRR4084238/SRR4084238_1_split_ac.fastq /data/curator_data/cancer_data_and_papers/wang_wang_2016/fastq_files/SRR4084238/SRR4084238_2_split_ac.fastq &amp;</t>
  </si>
  <si>
    <t>cutadapt -q 30 --pair-filter=any --minimum-length 60 --length-tag "length=" -o SRR4084238_filtered_1_ac.fastq -p SRR4084238_filtered_2_ac.fastq SRR4084238_unfiltered_1_ac.fastq SRR4084238_unfiltered_2_ac.fastq &amp;</t>
  </si>
  <si>
    <t>/home/centos/mixcr-2.1.2/mixcr align --library imgt -s hsa -c TRB --save-description /data/curator_data/cancer_data_and_papers/wang_wang_2016/fasta_files/SRR4084238_ac_merged.fasta SRR4084238_ac_mixcr.vdjca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/data/curator_data/cancer_data_and_papers/wang_wang_2016/annotations/SRR4084238/SRR4084238_ac_mixcr.vdjca SRR4084238_ac_mixcr_annotation.txt &amp;</t>
  </si>
  <si>
    <t>SRR4084238_ad_merged.fasta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</si>
  <si>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SRR4084238_info_ad.txt --match-read-wildcards --overlap 10 -n 2 --length-tag="length=" --discard-untrimmed -o SRR4084238_unfiltered_1_ad.fastq -p SRR4084238_unfiltered_2_ad.fastq /data/curator_data/cancer_data_and_papers/wang_wang_2016/fastq_files/SRR4084238/SRR4084238_1_split_ad.fastq /data/curator_data/cancer_data_and_papers/wang_wang_2016/fastq_files/SRR4084238/SRR4084238_2_split_ad.fastq &amp;</t>
  </si>
  <si>
    <t>cutadapt -q 30 --pair-filter=any --minimum-length 60 --length-tag "length=" -o SRR4084238_filtered_1_ad.fastq -p SRR4084238_filtered_2_ad.fastq SRR4084238_unfiltered_1_ad.fastq SRR4084238_unfiltered_2_ad.fastq &amp;</t>
  </si>
  <si>
    <t>/home/centos/mixcr-2.1.2/mixcr align --library imgt -s hsa -c TRB --save-description /data/curator_data/cancer_data_and_papers/wang_wang_2016/fasta_files/SRR4084238_ad_merged.fasta SRR4084238_ad_mixcr.vdjca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/data/curator_data/cancer_data_and_papers/wang_wang_2016/annotations/SRR4084238/SRR4084238_ad_mixcr.vdjca SRR4084238_ad_mixcr_annotation.txt &amp;</t>
  </si>
  <si>
    <t>SRX2069367</t>
  </si>
  <si>
    <t>SRR4102098</t>
  </si>
  <si>
    <t>SRR4102098_merged.fasta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</si>
  <si>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SRR4102110_info.txt --match-read-wildcards --overlap 10 -n 2 --length-tag="length=" --discard-untrimmed -o SRR4102098_unfiltered_1.fastq -p SRR4102098_unfiltered_2.fastq /data/curator_data/cancer_data_and_papers/wang_wang_2016/fastq_files/SRR4102098/SRR4102098_1.fastq /data/curator_data/cancer_data_and_papers/wang_wang_2016/fastq_files/SRR4102098/SRR4102098_2.fastq &amp;</t>
  </si>
  <si>
    <t>cutadapt -q 30 --pair-filter=any --minimum-length 60 --length-tag "length=" -o SRR4102098_filtered_1.fastq -p SRR4102098_filtered_2.fastq SRR4102098_unfiltered_1.fastq SRR4102098_unfiltered_2.fastq &amp;</t>
  </si>
  <si>
    <t>/home/centos/mixcr-2.1.2/mixcr align --library imgt -s hsa -c TRB --save-description /data/curator_data/cancer_data_and_papers/wang_wang_2016/fasta_files/SRR4102098_merged.fasta SRR4102098_mixcr.vdjca &amp; || /home/centos/mixcr-2.1.2/mixcr exportAlignments -vHit -dHit -jHit -vGene -dGene -jGene -vFamily -dFamily -jFamily -vHitScore -dHitScore -jHitScore -nFeature CDR3 -aaFeature CDR3 -lengthOf CDR3 -readId -sequence -descrR1 /data/curator_data/cancer_data_and_papers/wang_wang_2016/annotations/SRR4102098/SRR4102098_mixcr.vdjca SRR4102098_mixcr_annotaion.txt &amp;</t>
  </si>
  <si>
    <t>PEAR (Galaxy Version 0.9.6.0), default values</t>
  </si>
  <si>
    <t>SRX2069368</t>
  </si>
  <si>
    <t>SRR4102099</t>
  </si>
  <si>
    <t>SRR4102099_merged.fasta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</si>
  <si>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SRR4102099_info.txt --match-read-wildcards --overlap 10 -n 2 --length-tag="length=" --discard-untrimmed -o SRR4102099_unfiltered_1.fastq -p SRR4102099_unfiltered_2.fastq /data/curator_data/cancer_data_and_papers/wang_wang_2016/fastq_files/SRR4102099/SRR4102099_1.fastq /data/curator_data/cancer_data_and_papers/wang_wang_2016/fastq_files/SRR4102099/SRR4102099_2.fastq &amp;</t>
  </si>
  <si>
    <t>cutadapt -q 30 --pair-filter=any --minimum-length 60 --length-tag "length=" -o SRR4102099_filtered_1.fastq -p SRR4102099_filtered_2.fastq SRR4102099_unfiltered_1.fastq SRR4102099_unfiltered_2.fastq &amp;</t>
  </si>
  <si>
    <t>/home/centos/mixcr-2.1.2/mixcr align --library imgt -s hsa -c TRB --save-description /data/curator_data/cancer_data_and_papers/wang_wang_2016/fasta_files/SRR4102099_merged.fasta SRR4102099_mixcr.vdjca &amp; || /home/centos/mixcr-2.1.2/mixcr exportAlignments -vHit -dHit -jHit -vGene -dGene -jGene -vFamily -dFamily -jFamily -vHitScore -dHitScore -jHitScore -nFeature CDR3 -aaFeature CDR3 -lengthOf CDR3 -readId -sequence -descrR1 /data/curator_data/cancer_data_and_papers/wang_wang_2016/annotations/SRR4102099/SRR4102099_mixcr.vdjca SRR4102099_mixcr_annotaion.txt &amp;</t>
  </si>
  <si>
    <t>SRX2069369</t>
  </si>
  <si>
    <t>SRR4102100</t>
  </si>
  <si>
    <t>SRR4102100_merged.fasta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</si>
  <si>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SRR4102100_info.txt --match-read-wildcards --overlap 10 -n 2 --length-tag="length=" --discard-untrimmed -o SRR4102100_unfiltered_1.fastq -p SRR4102100_unfiltered_2.fastq /data/curator_data/cancer_data_and_papers/wang_wang_2016/fastq_files/SRR4102100/SRR4102100_1.fastq /data/curator_data/cancer_data_and_papers/wang_wang_2016/fastq_files/SRR4102100/SRR4102100_2.fastq &amp;</t>
  </si>
  <si>
    <t>cutadapt -q 30 --pair-filter=any --minimum-length 60 --length-tag "length=" -o SRR4102100_filtered_1.fastq -p SRR4102100_filtered_2.fastq SRR4102100_unfiltered_1.fastq SRR4102100_unfiltered_2.fastq &amp;</t>
  </si>
  <si>
    <t>/home/centos/mixcr-2.1.2/mixcr align --library imgt -s hsa -c TRB --save-description /data/curator_data/cancer_data_and_papers/wang_wang_2016/fasta_files/SRR4102100_merged.fasta SRR4102100_mixcr.vdjca &amp; || /home/centos/mixcr-2.1.2/mixcr exportAlignments -vHit -dHit -jHit -vGene -dGene -jGene -vFamily -dFamily -jFamily -vHitScore -dHitScore -jHitScore -nFeature CDR3 -aaFeature CDR3 -lengthOf CDR3 -readId -sequence -descrR1 /data/curator_data/cancer_data_and_papers/wang_wang_2016/annotations/SRR4102100/SRR4102100_mixcr.vdjca SRR4102100_mixcr_annotaion.txt|| /home/centos/mixcr-2.1.2/mixcr assemble SRR4102100_mixcr.vdjca SRR4102100_mixcr.clns</t>
  </si>
  <si>
    <t>SRX2059948</t>
  </si>
  <si>
    <t>SRR4084221</t>
  </si>
  <si>
    <t>SRR4084221_aa_merged.fasta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</si>
  <si>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SRR4084221_info_aa.txt --match-read-wildcards --overlap 10 -n 2 --length-tag="length=" --discard-untrimmed -o SRR4084221_unfiltered_1_aa.fastq -p SRR4084221_unfiltered_2_aa.fastq /data/curator_data/cancer_data_and_papers/wang_wang_2016/fastq_files/SRR4084221/SRR4084221_1_split_aa.fastq /data/curator_data/cancer_data_and_papers/wang_wang_2016/fastq_files/SRR4084221/SRR4084221_2_split_aa.fastq &amp;</t>
  </si>
  <si>
    <t>cutadapt -q 30 --pair-filter=any --minimum-length 60 --length-tag "length=" -o SRR4084221_filtered_1_aa.fastq -p SRR4084221_filtered_2_aa.fastq SRR4084221_unfiltered_1_aa.fastq SRR4084221_unfiltered_2_aa.fastq &amp;</t>
  </si>
  <si>
    <t>/home/centos/mixcr-2.1.2/mixcr align --library imgt -s hsa -c TRB --save-description /data/curator_data/cancer_data_and_papers/wang_wang_2016/fasta_files/SRR4084221_aa_merged.fasta SRR4084221_aa_mixcr.vdjca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/data/curator_data/cancer_data_and_papers/wang_wang_2016/annotations/SRR4084221/SRR4084221_aa_mixcr.vdjca SRR4084221_aa_mixcr_annotation.txt &amp;</t>
  </si>
  <si>
    <t>SRR4084221_ab_merged.fasta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</si>
  <si>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SRR4084221_info_ab.txt --match-read-wildcards --overlap 10 -n 2 --length-tag="length=" --discard-untrimmed -o SRR4084221_unfiltered_1_ab.fastq -p SRR4084221_unfiltered_2_ab.fastq /data/curator_data/cancer_data_and_papers/wang_wang_2016/fastq_files/SRR4084221/SRR4084221_1_split_ab.fastq /data/curator_data/cancer_data_and_papers/wang_wang_2016/fastq_files/SRR4084221/SRR4084221_2_split_ab.fastq &amp;</t>
  </si>
  <si>
    <t>cutadapt -q 30 --pair-filter=any --minimum-length 60 --length-tag "length=" -o SRR4084221_filtered_1_ab.fastq -p SRR4084221_filtered_2_ab.fastq SRR4084221_unfiltered_1_ab.fastq SRR4084221_unfiltered_2_ab.fastq &amp;</t>
  </si>
  <si>
    <t>/home/centos/mixcr-2.1.2/mixcr align --library imgt -s hsa -c TRB --save-description /data/curator_data/cancer_data_and_papers/wang_wang_2016/fasta_files/SRR4084221_ab_merged.fasta SRR4084221_ab_mixcr.vdjca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/data/curator_data/cancer_data_and_papers/wang_wang_2016/annotations/SRR4084221/SRR4084221_ab_mixcr.vdjca SRR4084221_ab_mixcr_annotation.txt &amp;</t>
  </si>
  <si>
    <t>SRR4084221_ac_merged.fasta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</si>
  <si>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SRR4084221_info_ac.txt --match-read-wildcards --overlap 10 -n 2 --length-tag="length=" --discard-untrimmed -o SRR4084221_unfiltered_1_ac.fastq -p SRR4084221_unfiltered_2_ac.fastq /data/curator_data/cancer_data_and_papers/wang_wang_2016/fastq_files/SRR4084221/SRR4084221_1_split_ac.fastq /data/curator_data/cancer_data_and_papers/wang_wang_2016/fastq_files/SRR4084221/SRR4084221_2_split_ac.fastq &amp;</t>
  </si>
  <si>
    <t>cutadapt -q 30 --pair-filter=any --minimum-length 60 --length-tag "length=" -o SRR4084221_filtered_1_ac.fastq -p SRR4084221_filtered_2_ac.fastq SRR4084221_unfiltered_1_ac.fastq SRR4084221_unfiltered_2_ac.fastq &amp;</t>
  </si>
  <si>
    <t>/home/centos/mixcr-2.1.2/mixcr align --library imgt -s hsa -c TRB --save-description /data/curator_data/cancer_data_and_papers/wang_wang_2016/fasta_files/SRR4084221_ac_merged.fasta SRR4084221_ac_mixcr.vdjca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/data/curator_data/cancer_data_and_papers/wang_wang_2016/annotations/SRR4084221/SRR4084221_ac_mixcr.vdjca SRR4084221_ac_mixcr_annotation.txt &amp;</t>
  </si>
  <si>
    <t>SRR4084221_ad_merged.fasta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</si>
  <si>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SRR4084221_info_ad.txt --match-read-wildcards --overlap 10 -n 2 --length-tag="length=" --discard-untrimmed -o SRR4084221_unfiltered_1_ad.fastq -p SRR4084221_unfiltered_2_ad.fastq /data/curator_data/cancer_data_and_papers/wang_wang_2016/fastq_files/SRR4084221/SRR4084221_1_split_ad.fastq /data/curator_data/cancer_data_and_papers/wang_wang_2016/fastq_files/SRR4084221/SRR4084221_2_split_ad.fastq &amp;</t>
  </si>
  <si>
    <t>cutadapt -q 30 --pair-filter=any --minimum-length 60 --length-tag "length=" -o SRR4084221_filtered_1_ad.fastq -p SRR4084221_filtered_2_ad.fastq SRR4084221_unfiltered_1_ad.fastq SRR4084221_unfiltered_2_ad.fastq &amp;</t>
  </si>
  <si>
    <t>/home/centos/mixcr-2.1.2/mixcr align --library imgt -s hsa -c TRB --save-description /data/curator_data/cancer_data_and_papers/wang_wang_2016/fasta_files/SRR4084221_ad_merged.fasta SRR4084221_ad_mixcr.vdjca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/data/curator_data/cancer_data_and_papers/wang_wang_2016/annotations/SRR4084221/SRR4084221_ad_mixcr.vdjca SRR4084221_ad_mixcr_annotation.txt &amp;</t>
  </si>
  <si>
    <t>SRX2059949</t>
  </si>
  <si>
    <t>SRR4084222</t>
  </si>
  <si>
    <t>SRR4084222_aa_merged.fasta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</si>
  <si>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SRR4084222_info_aa.txt --match-read-wildcards --overlap 10 -n 2 --length-tag="length=" --discard-untrimmed -o SRR4084222_unfiltered_1_aa.fastq -p SRR4084222_unfiltered_2_aa.fastq /data/curator_data/cancer_data_and_papers/wang_wang_2016/fastq_files/SRR4084222/SRR4084222_1_split_aa.fastq /data/curator_data/cancer_data_and_papers/wang_wang_2016/fastq_files/SRR4084222/SRR4084222_2_split_aa.fastq &amp;</t>
  </si>
  <si>
    <t>cutadapt -q 30 --pair-filter=any --minimum-length 60 --length-tag "length=" -o SRR4084222_filtered_1_aa.fastq -p SRR4084222_filtered_2_aa.fastq SRR4084222_unfiltered_1_aa.fastq SRR4084222_unfiltered_2_aa.fastq &amp;</t>
  </si>
  <si>
    <t>/home/centos/mixcr-2.1.2/mixcr align --library imgt -s hsa -c TRB --save-description /data/curator_data/cancer_data_and_papers/wang_wang_2016/fasta_files/SRR4084222_aa_merged.fasta SRR4084222_aa_mixcr.vdjca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/data/curator_data/cancer_data_and_papers/wang_wang_2016/annotations/SRR4084222/SRR4084222_aa_mixcr.vdjca SRR4084222_aa_mixcr_annotation.txt &amp;</t>
  </si>
  <si>
    <t>SRR4084222_ab_merged.fasta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</si>
  <si>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SRR4084222_info_ab.txt --match-read-wildcards --overlap 10 -n 2 --length-tag="length=" --discard-untrimmed -o SRR4084222_unfiltered_1_ab.fastq -p SRR4084222_unfiltered_2_ab.fastq /data/curator_data/cancer_data_and_papers/wang_wang_2016/fastq_files/SRR4084222/SRR4084222_1_split_ab.fastq /data/curator_data/cancer_data_and_papers/wang_wang_2016/fastq_files/SRR4084222/SRR4084222_2_split_ab.fastq &amp;</t>
  </si>
  <si>
    <t>cutadapt -q 30 --pair-filter=any --minimum-length 60 --length-tag "length=" -o SRR4084222_filtered_1_ab.fastq -p SRR4084222_filtered_2_ab.fastq SRR4084222_unfiltered_1_ab.fastq SRR4084222_unfiltered_2_ab.fastq &amp;</t>
  </si>
  <si>
    <t>/home/centos/mixcr-2.1.2/mixcr align --library imgt -s hsa -c TRB --save-description /data/curator_data/cancer_data_and_papers/wang_wang_2016/fasta_files/SRR4084222_ab_merged.fasta SRR4084222_ab_mixcr.vdjca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/data/curator_data/cancer_data_and_papers/wang_wang_2016/annotations/SRR4084222/SRR4084222_ab_mixcr.vdjca SRR4084222_ab_mixcr_annotation.txt &amp;</t>
  </si>
  <si>
    <t>SRR4084222_ac_merged.fasta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</si>
  <si>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SRR4084222_info_ac.txt --match-read-wildcards --overlap 10 -n 2 --length-tag="length=" --discard-untrimmed -o SRR4084222_unfiltered_1_ac.fastq -p SRR4084222_unfiltered_2_ac.fastq /data/curator_data/cancer_data_and_papers/wang_wang_2016/fastq_files/SRR4084222/SRR4084222_1_split_ac.fastq /data/curator_data/cancer_data_and_papers/wang_wang_2016/fastq_files/SRR4084222/SRR4084222_2_split_ac.fastq &amp;</t>
  </si>
  <si>
    <t>cutadapt -q 30 --pair-filter=any --minimum-length 60 --length-tag "length=" -o SRR4084222_filtered_1_ac.fastq -p SRR4084222_filtered_2_ac.fastq SRR4084222_unfiltered_1_ac.fastq SRR4084222_unfiltered_2_ac.fastq &amp;</t>
  </si>
  <si>
    <t>/home/centos/mixcr-2.1.2/mixcr align --library imgt -s hsa -c TRB --save-description /data/curator_data/cancer_data_and_papers/wang_wang_2016/fasta_files/SRR4084222_ac_merged.fasta SRR4084222_ac_mixcr.vdjca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/data/curator_data/cancer_data_and_papers/wang_wang_2016/annotations/SRR4084222/SRR4084222_ac_mixcr.vdjca SRR4084222_ac_mixcr_annotation.txt &amp;</t>
  </si>
  <si>
    <t>SRR4084222_ad_merged.fasta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</si>
  <si>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SRR4084222_info_ad.txt --match-read-wildcards --overlap 10 -n 2 --length-tag="length=" --discard-untrimmed -o SRR4084222_unfiltered_1_ad.fastq -p SRR4084222_unfiltered_2_ad.fastq /data/curator_data/cancer_data_and_papers/wang_wang_2016/fastq_files/SRR4084222/SRR4084222_1_split_ad.fastq /data/curator_data/cancer_data_and_papers/wang_wang_2016/fastq_files/SRR4084222/SRR4084222_2_split_ad.fastq &amp;</t>
  </si>
  <si>
    <t>cutadapt -q 30 --pair-filter=any --minimum-length 60 --length-tag "length=" -o SRR4084222_filtered_1_ad.fastq -p SRR4084222_filtered_2_ad.fastq SRR4084222_unfiltered_1_ad.fastq SRR4084222_unfiltered_2_ad.fastq &amp;</t>
  </si>
  <si>
    <t>/home/centos/mixcr-2.1.2/mixcr align --library imgt -s hsa -c TRB --save-description /data/curator_data/cancer_data_and_papers/wang_wang_2016/fasta_files/SRR4084222_ad_merged.fasta SRR4084222_ad_mixcr.vdjca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/data/curator_data/cancer_data_and_papers/wang_wang_2016/annotations/SRR4084222/SRR4084222_ad_mixcr.vdjca SRR4084222_ad_mixcr_annotation.txt &amp;</t>
  </si>
  <si>
    <t>SRX2059950</t>
  </si>
  <si>
    <t>SRR4084223</t>
  </si>
  <si>
    <t>SRR4084223_aa_merged.fasta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</si>
  <si>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SRR4084223_info_aa.txt --match-read-wildcards --overlap 10 -n 2 --length-tag="length=" --discard-untrimmed -o SRR4084223_unfiltered_1_aa.fastq -p SRR4084223_unfiltered_2_aa.fastq /data/curator_data/cancer_data_and_papers/wang_wang_2016/fastq_files/SRR4084223/SRR4084223_1_split_aa.fastq /data/curator_data/cancer_data_and_papers/wang_wang_2016/fastq_files/SRR4084223/SRR4084223_2_split_aa.fastq &amp;</t>
  </si>
  <si>
    <t>cutadapt -q 30 --pair-filter=any --minimum-length 60 --length-tag "length=" -o SRR4084223_filtered_1_aa.fastq -p SRR4084223_filtered_2_aa.fastq SRR4084223_unfiltered_1_aa.fastq SRR4084223_unfiltered_2_aa.fastq &amp;</t>
  </si>
  <si>
    <t>/home/centos/mixcr-2.1.2/mixcr align --library imgt -s hsa -c TRB --save-description /data/curator_data/cancer_data_and_papers/wang_wang_2016/fasta_files/SRR4084223_aa_merged.fasta SRR4084223_aa_mixcr.vdjca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/data/curator_data/cancer_data_and_papers/wang_wang_2016/annotations/SRR4084223/SRR4084223_aa_mixcr.vdjca SRR4084223_aa_mixcr_annotation.txt &amp;</t>
  </si>
  <si>
    <t>SRR4084223_ab_merged.fasta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</si>
  <si>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SRR4084223_info_ab.txt --match-read-wildcards --overlap 10 -n 2 --length-tag="length=" --discard-untrimmed -o SRR4084223_unfiltered_1_ab.fastq -p SRR4084223_unfiltered_2_ab.fastq /data/curator_data/cancer_data_and_papers/wang_wang_2016/fastq_files/SRR4084223/SRR4084223_1_split_ab.fastq /data/curator_data/cancer_data_and_papers/wang_wang_2016/fastq_files/SRR4084223/SRR4084223_2_split_ab.fastq &amp;</t>
  </si>
  <si>
    <t>cutadapt -q 30 --pair-filter=any --minimum-length 60 --length-tag "length=" -o SRR4084223_filtered_1_ab.fastq -p SRR4084223_filtered_2_ab.fastq SRR4084223_unfiltered_1_ab.fastq SRR4084223_unfiltered_2_ab.fastq &amp;</t>
  </si>
  <si>
    <t>/home/centos/mixcr-2.1.2/mixcr align --library imgt -s hsa -c TRB --save-description /data/curator_data/cancer_data_and_papers/wang_wang_2016/fasta_files/SRR4084223_ab_merged.fasta SRR4084223_ab_mixcr.vdjca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/data/curator_data/cancer_data_and_papers/wang_wang_2016/annotations/SRR4084223/SRR4084223_ab_mixcr.vdjca SRR4084223_ab_mixcr_annotation.txt &amp;</t>
  </si>
  <si>
    <t>SRR4084223_ac_merged.fasta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</si>
  <si>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SRR4084223_info_ac.txt --match-read-wildcards --overlap 10 -n 2 --length-tag="length=" --discard-untrimmed -o SRR4084223_unfiltered_1_ac.fastq -p SRR4084223_unfiltered_2_ac.fastq /data/curator_data/cancer_data_and_papers/wang_wang_2016/fastq_files/SRR4084223/SRR4084223_1_split_ac.fastq /data/curator_data/cancer_data_and_papers/wang_wang_2016/fastq_files/SRR4084223/SRR4084223_2_split_ac.fastq &amp;</t>
  </si>
  <si>
    <t>cutadapt -q 30 --pair-filter=any --minimum-length 60 --length-tag "length=" -o SRR4084223_filtered_1_ac.fastq -p SRR4084223_filtered_2_ac.fastq SRR4084223_unfiltered_1_ac.fastq SRR4084223_unfiltered_2_ac.fastq &amp;</t>
  </si>
  <si>
    <t>/home/centos/mixcr-2.1.2/mixcr align --library imgt -s hsa -c TRB --save-description /data/curator_data/cancer_data_and_papers/wang_wang_2016/fasta_files/SRR4084223_ac_merged.fasta SRR4084223_ac_mixcr.vdjca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/data/curator_data/cancer_data_and_papers/wang_wang_2016/annotations/SRR4084223/SRR4084223_ac_mixcr.vdjca SRR4084223_ac_mixcr_annotation.txt &amp;</t>
  </si>
  <si>
    <t>SRR4084223_ad_merged.fasta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</si>
  <si>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SRR4084223_info_ad.txt --match-read-wildcards --overlap 10 -n 2 --length-tag="length=" --discard-untrimmed -o SRR4084223_unfiltered_1_ad.fastq -p SRR4084223_unfiltered_2_ad.fastq /data/curator_data/cancer_data_and_papers/wang_wang_2016/fastq_files/SRR4084223/SRR4084223_1_split_ad.fastq /data/curator_data/cancer_data_and_papers/wang_wang_2016/fastq_files/SRR4084223/SRR4084223_2_split_ad.fastq &amp;</t>
  </si>
  <si>
    <t>cutadapt -q 30 --pair-filter=any --minimum-length 60 --length-tag "length=" -o SRR4084223_filtered_1_ad.fastq -p SRR4084223_filtered_2_ad.fastq SRR4084223_unfiltered_1_ad.fastq SRR4084223_unfiltered_2_ad.fastq &amp;</t>
  </si>
  <si>
    <t>/home/centos/mixcr-2.1.2/mixcr align --library imgt -s hsa -c TRB --save-description /data/curator_data/cancer_data_and_papers/wang_wang_2016/fasta_files/SRR4084223_ad_merged.fasta SRR4084223_ad_mixcr.vdjca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/data/curator_data/cancer_data_and_papers/wang_wang_2016/annotations/SRR4084223/SRR4084223_ad_mixcr.vdjca SRR4084223_ad_mixcr_annotation.txt &amp;</t>
  </si>
  <si>
    <t>SRX2059951</t>
  </si>
  <si>
    <t>SRR4084224</t>
  </si>
  <si>
    <t>SRR4084224_aa_merged.fasta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</si>
  <si>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SRR4084224_info_aa.txt --match-read-wildcards --overlap 10 -n 2 --length-tag="length=" --discard-untrimmed -o SRR4084224_unfiltered_1_aa.fastq -p SRR4084224_unfiltered_2_aa.fastq /data/curator_data/cancer_data_and_papers/wang_wang_2016/fastq_files/SRR4084224/SRR4084224_1_split_aa.fastq /data/curator_data/cancer_data_and_papers/wang_wang_2016/fastq_files/SRR4084224/SRR4084224_2_split_aa.fastq &amp;</t>
  </si>
  <si>
    <t>cutadapt -q 30 --pair-filter=any --minimum-length 60 --length-tag "length=" -o SRR4084224_filtered_1_aa.fastq -p SRR4084224_filtered_2_aa.fastq SRR4084224_unfiltered_1_aa.fastq SRR4084224_unfiltered_2_aa.fastq &amp;</t>
  </si>
  <si>
    <t>/home/centos/mixcr-2.1.2/mixcr align --library imgt -s hsa -c TRB --save-description /data/curator_data/cancer_data_and_papers/wang_wang_2016/fasta_files/SRR4084224_aa_merged.fasta SRR4084224_aa_mixcr.vdjca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/data/curator_data/cancer_data_and_papers/wang_wang_2016/annotations/SRR4084224/SRR4084224_aa_mixcr.vdjca SRR4084224_aa_mixcr_annotation.txt &amp;</t>
  </si>
  <si>
    <t>SRR4084224_ab_merged.fasta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</si>
  <si>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SRR4084224_info_ab.txt --match-read-wildcards --overlap 10 -n 2 --length-tag="length=" --discard-untrimmed -o SRR4084224_unfiltered_1_ab.fastq -p SRR4084224_unfiltered_2_ab.fastq /data/curator_data/cancer_data_and_papers/wang_wang_2016/fastq_files/SRR4084224/SRR4084224_1_split_ab.fastq /data/curator_data/cancer_data_and_papers/wang_wang_2016/fastq_files/SRR4084224/SRR4084224_2_split_ab.fastq &amp;</t>
  </si>
  <si>
    <t>cutadapt -q 30 --pair-filter=any --minimum-length 60 --length-tag "length=" -o SRR4084224_filtered_1_ab.fastq -p SRR4084224_filtered_2_ab.fastq SRR4084224_unfiltered_1_ab.fastq SRR4084224_unfiltered_2_ab.fastq &amp;</t>
  </si>
  <si>
    <t>/home/centos/mixcr-2.1.2/mixcr align --library imgt -s hsa -c TRB --save-description /data/curator_data/cancer_data_and_papers/wang_wang_2016/fasta_files/SRR4084224_ab_merged.fasta SRR4084224_ab_mixcr.vdjca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/data/curator_data/cancer_data_and_papers/wang_wang_2016/annotations/SRR4084224/SRR4084224_ab_mixcr.vdjca SRR4084224_ab_mixcr_annotation.txt &amp;</t>
  </si>
  <si>
    <t>SRR4084224_ac_merged.fasta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</si>
  <si>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SRR4084224_info_ac.txt --match-read-wildcards --overlap 10 -n 2 --length-tag="length=" --discard-untrimmed -o SRR4084224_unfiltered_1_ac.fastq -p SRR4084224_unfiltered_2_ac.fastq /data/curator_data/cancer_data_and_papers/wang_wang_2016/fastq_files/SRR4084224/SRR4084224_1_split_ac.fastq /data/curator_data/cancer_data_and_papers/wang_wang_2016/fastq_files/SRR4084224/SRR4084224_2_split_ac.fastq &amp;</t>
  </si>
  <si>
    <t>cutadapt -q 30 --pair-filter=any --minimum-length 60 --length-tag "length=" -o SRR4084224_filtered_1_ac.fastq -p SRR4084224_filtered_2_ac.fastq SRR4084224_unfiltered_1_ac.fastq SRR4084224_unfiltered_2_ac.fastq &amp;</t>
  </si>
  <si>
    <t>/home/centos/mixcr-2.1.2/mixcr align --library imgt -s hsa -c TRB --save-description /data/curator_data/cancer_data_and_papers/wang_wang_2016/fasta_files/SRR4084224_ac_merged.fasta SRR4084224_ac_mixcr.vdjca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/data/curator_data/cancer_data_and_papers/wang_wang_2016/annotations/SRR4084224/SRR4084224_ac_mixcr.vdjca SRR4084224_ac_mixcr_annotation.txt &amp;</t>
  </si>
  <si>
    <t>SRR4084224_ad_merged.fasta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</si>
  <si>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SRR4084224_info_ad.txt --match-read-wildcards --overlap 10 -n 2 --length-tag="length=" --discard-untrimmed -o SRR4084224_unfiltered_1_ad.fastq -p SRR4084224_unfiltered_2_ad.fastq /data/curator_data/cancer_data_and_papers/wang_wang_2016/fastq_files/SRR4084224/SRR4084224_1_split_ad.fastq /data/curator_data/cancer_data_and_papers/wang_wang_2016/fastq_files/SRR4084224/SRR4084224_2_split_ad.fastq &amp;</t>
  </si>
  <si>
    <t>cutadapt -q 30 --pair-filter=any --minimum-length 60 --length-tag "length=" -o SRR4084224_filtered_1_ad.fastq -p SRR4084224_filtered_2_ad.fastq SRR4084224_unfiltered_1_ad.fastq SRR4084224_unfiltered_2_ad.fastq &amp;</t>
  </si>
  <si>
    <t>/home/centos/mixcr-2.1.2/mixcr align --library imgt -s hsa -c TRB --save-description /data/curator_data/cancer_data_and_papers/wang_wang_2016/fasta_files/SRR4084224_ad_merged.fasta SRR4084224_ad_mixcr.vdjca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/data/curator_data/cancer_data_and_papers/wang_wang_2016/annotations/SRR4084224/SRR4084224_ad_mixcr.vdjca SRR4084224_ad_mixcr_annotation.txt &amp;</t>
  </si>
  <si>
    <t>SRX2059952</t>
  </si>
  <si>
    <t>SRR4084225</t>
  </si>
  <si>
    <t>SRR4084225_aa_merged.fasta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</si>
  <si>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SRR4084225_info_aa.txt --match-read-wildcards --overlap 10 -n 2 --length-tag="length=" --discard-untrimmed -o SRR4084225_unfiltered_1_aa.fastq -p SRR4084225_unfiltered_2_aa.fastq /data/curator_data/cancer_data_and_papers/wang_wang_2016/fastq_files/SRR4084225/SRR4084225_1_split_aa.fastq /data/curator_data/cancer_data_and_papers/wang_wang_2016/fastq_files/SRR4084225/SRR4084225_2_split_aa.fastq &amp;</t>
  </si>
  <si>
    <t>cutadapt -q 30 --pair-filter=any --minimum-length 60 --length-tag "length=" -o SRR4084225_filtered_1_aa.fastq -p SRR4084225_filtered_2_aa.fastq SRR4084225_unfiltered_1_aa.fastq SRR4084225_unfiltered_2_aa.fastq &amp;</t>
  </si>
  <si>
    <t>/home/centos/mixcr-2.1.2/mixcr align --library imgt -s hsa -c TRB --save-description /data/curator_data/cancer_data_and_papers/wang_wang_2016/fasta_files/SRR4084225_aa_merged.fasta SRR4084225_aa_mixcr.vdjca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/data/curator_data/cancer_data_and_papers/wang_wang_2016/annotations/SRR4084225/SRR4084225_aa_mixcr.vdjca SRR4084225_aa_mixcr_annotation.txt &amp;</t>
  </si>
  <si>
    <t>SRR4084225_ab_merged.fasta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</si>
  <si>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SRR4084225_info_ab.txt --match-read-wildcards --overlap 10 -n 2 --length-tag="length=" --discard-untrimmed -o SRR4084225_unfiltered_1_ab.fastq -p SRR4084225_unfiltered_2_ab.fastq /data/curator_data/cancer_data_and_papers/wang_wang_2016/fastq_files/SRR4084225/SRR4084225_1_split_ab.fastq /data/curator_data/cancer_data_and_papers/wang_wang_2016/fastq_files/SRR4084225/SRR4084225_2_split_ab.fastq &amp;</t>
  </si>
  <si>
    <t>cutadapt -q 30 --pair-filter=any --minimum-length 60 --length-tag "length=" -o SRR4084225_filtered_1_ab.fastq -p SRR4084225_filtered_2_ab.fastq SRR4084225_unfiltered_1_ab.fastq SRR4084225_unfiltered_2_ab.fastq &amp;</t>
  </si>
  <si>
    <t>/home/centos/mixcr-2.1.2/mixcr align --library imgt -s hsa -c TRB --save-description /data/curator_data/cancer_data_and_papers/wang_wang_2016/fasta_files/SRR4084225_ab_merged.fasta SRR4084225_ab_mixcr.vdjca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/data/curator_data/cancer_data_and_papers/wang_wang_2016/annotations/SRR4084225/SRR4084225_ab_mixcr.vdjca SRR4084225_ab_mixcr_annotation.txt &amp;</t>
  </si>
  <si>
    <t>SRR4084225_ac_merged.fasta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</si>
  <si>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SRR4084225_info_ac.txt --match-read-wildcards --overlap 10 -n 2 --length-tag="length=" --discard-untrimmed -o SRR4084225_unfiltered_1_ac.fastq -p SRR4084225_unfiltered_2_ac.fastq /data/curator_data/cancer_data_and_papers/wang_wang_2016/fastq_files/SRR4084225/SRR4084225_1_split_ac.fastq /data/curator_data/cancer_data_and_papers/wang_wang_2016/fastq_files/SRR4084225/SRR4084225_2_split_ac.fastq &amp;</t>
  </si>
  <si>
    <t>cutadapt -q 30 --pair-filter=any --minimum-length 60 --length-tag "length=" -o SRR4084225_filtered_1_ac.fastq -p SRR4084225_filtered_2_ac.fastq SRR4084225_unfiltered_1_ac.fastq SRR4084225_unfiltered_2_ac.fastq &amp;</t>
  </si>
  <si>
    <t>/home/centos/mixcr-2.1.2/mixcr align --library imgt -s hsa -c TRB --save-description /data/curator_data/cancer_data_and_papers/wang_wang_2016/fasta_files/SRR4084225_ac_merged.fasta SRR4084225_ac_mixcr.vdjca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/data/curator_data/cancer_data_and_papers/wang_wang_2016/annotations/SRR4084225/SRR4084225_ac_mixcr.vdjca SRR4084225_ac_mixcr_annotation.txt &amp;</t>
  </si>
  <si>
    <t>SRR4084225_ad_merged.fasta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</si>
  <si>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SRR4084225_info_ad.txt --match-read-wildcards --overlap 10 -n 2 --length-tag="length=" --discard-untrimmed -o SRR4084225_unfiltered_1_ad.fastq -p SRR4084225_unfiltered_2_ad.fastq /data/curator_data/cancer_data_and_papers/wang_wang_2016/fastq_files/SRR4084225/SRR4084225_1_split_ad.fastq /data/curator_data/cancer_data_and_papers/wang_wang_2016/fastq_files/SRR4084225/SRR4084225_2_split_ad.fastq &amp;</t>
  </si>
  <si>
    <t>cutadapt -q 30 --pair-filter=any --minimum-length 60 --length-tag "length=" -o SRR4084225_filtered_1_ad.fastq -p SRR4084225_filtered_2_ad.fastq SRR4084225_unfiltered_1_ad.fastq SRR4084225_unfiltered_2_ad.fastq &amp;</t>
  </si>
  <si>
    <t>/home/centos/mixcr-2.1.2/mixcr align --library imgt -s hsa -c TRB --save-description /data/curator_data/cancer_data_and_papers/wang_wang_2016/fasta_files/SRR4084225_ad_merged.fasta SRR4084225_ad_mixcr.vdjca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/data/curator_data/cancer_data_and_papers/wang_wang_2016/annotations/SRR4084225/SRR4084225_ad_mixcr.vdjca SRR4084225_ad_mixcr_annotation.txt &amp;</t>
  </si>
  <si>
    <t>SRX2059953</t>
  </si>
  <si>
    <t>SRR4084226</t>
  </si>
  <si>
    <t>SRR4084226_aa_merged.fasta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</si>
  <si>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SRR4084226_info_aa.txt --match-read-wildcards --overlap 10 -n 2 --length-tag="length=" --discard-untrimmed -o SRR4084226_unfiltered_1_aa.fastq -p SRR4084226_unfiltered_2_aa.fastq /data/curator_data/cancer_data_and_papers/wang_wang_2016/fastq_files/SRR4084226/SRR4084226_1_split_aa.fastq /data/curator_data/cancer_data_and_papers/wang_wang_2016/fastq_files/SRR4084226/SRR4084226_2_split_aa.fastq &amp;</t>
  </si>
  <si>
    <t>cutadapt -q 30 --pair-filter=any --minimum-length 60 --length-tag "length=" -o SRR4084226_filtered_1_aa.fastq -p SRR4084226_filtered_2_aa.fastq SRR4084226_unfiltered_1_aa.fastq SRR4084226_unfiltered_2_aa.fastq &amp;</t>
  </si>
  <si>
    <t>/home/centos/mixcr-2.1.2/mixcr align --library imgt -s hsa -c TRB --save-description /data/curator_data/cancer_data_and_papers/wang_wang_2016/fasta_files/SRR4084226_aa_merged.fasta SRR4084226_aa_mixcr.vdjca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/data/curator_data/cancer_data_and_papers/wang_wang_2016/annotations/SRR4084226/SRR4084226_aa_mixcr.vdjca SRR4084226_aa_mixcr_annotation.txt &amp;</t>
  </si>
  <si>
    <t>SRR4084226_ab_merged.fasta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</si>
  <si>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SRR4084226_info_ab.txt --match-read-wildcards --overlap 10 -n 2 --length-tag="length=" --discard-untrimmed -o SRR4084226_unfiltered_1_ab.fastq -p SRR4084226_unfiltered_2_ab.fastq /data/curator_data/cancer_data_and_papers/wang_wang_2016/fastq_files/SRR4084226/SRR4084226_1_split_ab.fastq /data/curator_data/cancer_data_and_papers/wang_wang_2016/fastq_files/SRR4084226/SRR4084226_2_split_ab.fastq &amp;</t>
  </si>
  <si>
    <t>cutadapt -q 30 --pair-filter=any --minimum-length 60 --length-tag "length=" -o SRR4084226_filtered_1_ab.fastq -p SRR4084226_filtered_2_ab.fastq SRR4084226_unfiltered_1_ab.fastq SRR4084226_unfiltered_2_ab.fastq &amp;</t>
  </si>
  <si>
    <t>/home/centos/mixcr-2.1.2/mixcr align --library imgt -s hsa -c TRB --save-description /data/curator_data/cancer_data_and_papers/wang_wang_2016/fasta_files/SRR4084226_ab_merged.fasta SRR4084226_ab_mixcr.vdjca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/data/curator_data/cancer_data_and_papers/wang_wang_2016/annotations/SRR4084226/SRR4084226_ab_mixcr.vdjca SRR4084226_ab_mixcr_annotation.txt &amp;</t>
  </si>
  <si>
    <t>SRR4084226_ac_merged.fasta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</si>
  <si>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SRR4084226_info_ac.txt --match-read-wildcards --overlap 10 -n 2 --length-tag="length=" --discard-untrimmed -o SRR4084226_unfiltered_1_ac.fastq -p SRR4084226_unfiltered_2_ac.fastq /data/curator_data/cancer_data_and_papers/wang_wang_2016/fastq_files/SRR4084226/SRR4084226_1_split_ac.fastq /data/curator_data/cancer_data_and_papers/wang_wang_2016/fastq_files/SRR4084226/SRR4084226_2_split_ac.fastq &amp;</t>
  </si>
  <si>
    <t>cutadapt -q 30 --pair-filter=any --minimum-length 60 --length-tag "length=" -o SRR4084226_filtered_1_ac.fastq -p SRR4084226_filtered_2_ac.fastq SRR4084226_unfiltered_1_ac.fastq SRR4084226_unfiltered_2_ac.fastq &amp;</t>
  </si>
  <si>
    <t>/home/centos/mixcr-2.1.2/mixcr align --library imgt -s hsa -c TRB --save-description /data/curator_data/cancer_data_and_papers/wang_wang_2016/fasta_files/SRR4084226_ac_merged.fasta SRR4084226_ac_mixcr.vdjca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/data/curator_data/cancer_data_and_papers/wang_wang_2016/annotations/SRR4084226/SRR4084226_ac_mixcr.vdjca SRR4084226_ac_mixcr_annotation.txt &amp;</t>
  </si>
  <si>
    <t>SRR4084226_ad_merged.fasta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</si>
  <si>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SRR4084226_info_ad.txt --match-read-wildcards --overlap 10 -n 2 --length-tag="length=" --discard-untrimmed -o SRR4084226_unfiltered_1_ad.fastq -p SRR4084226_unfiltered_2_ad.fastq /data/curator_data/cancer_data_and_papers/wang_wang_2016/fastq_files/SRR4084226/SRR4084226_1_split_ad.fastq /data/curator_data/cancer_data_and_papers/wang_wang_2016/fastq_files/SRR4084226/SRR4084226_2_split_ad.fastq &amp;</t>
  </si>
  <si>
    <t>cutadapt -q 30 --pair-filter=any --minimum-length 60 --length-tag "length=" -o SRR4084226_filtered_1_ad.fastq -p SRR4084226_filtered_2_ad.fastq SRR4084226_unfiltered_1_ad.fastq SRR4084226_unfiltered_2_ad.fastq &amp;</t>
  </si>
  <si>
    <t>/home/centos/mixcr-2.1.2/mixcr align --library imgt -s hsa -c TRB --save-description /data/curator_data/cancer_data_and_papers/wang_wang_2016/fasta_files/SRR4084226_ad_merged.fasta SRR4084226_ad_mixcr.vdjca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/data/curator_data/cancer_data_and_papers/wang_wang_2016/annotations/SRR4084226/SRR4084226_ad_mixcr.vdjca SRR4084226_ad_mixcr_annotation.txt &amp;</t>
  </si>
  <si>
    <t>SRX2069376</t>
  </si>
  <si>
    <t>SRR4102107</t>
  </si>
  <si>
    <t>SRR4102107_merged.fasta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</si>
  <si>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SRR4102107_info.txt --match-read-wildcards --overlap 10 -n 2 --length-tag="length=" --discard-untrimmed -o SRR4102107_unfiltered_1.fastq -p SRR4102107_unfiltered_2.fastq /data/curator_data/cancer_data_and_papers/wang_wang_2016/SRA_files/SRR4102107/SRR4102107_1.fastq /data/curator_data/cancer_data_and_papers/wang_wang_2016/SRA_files/SRR4102107/SRR4102107_2.fastq &amp;</t>
  </si>
  <si>
    <t>cutadapt -q 30 --pair-filter=any --minimum-length 50 --length-tag "length=" -o SRR4102107_filtered_1.fastq -p SRR4102107_filtered_2.fastq SRR4102107_unfiltered_1.fastq SRR4102107_unfiltered_2.fastq &amp;</t>
  </si>
  <si>
    <t>/home/centos/mixcr-2.1.2/mixcr align --library imgt -s hsa -c TRB --save-description /data/curator_data/cancer_data_and_papers/wang_wang_2016/fasta_files/SRR4102107_merged.fasta SRR4102107_mixcr.vdjca || /home/centos/mixcr-2.1.2/mixcr exportAlignments -vHit -dHit -jHit -vGene -dGene -jGene -vFamily -dFamily -jFamily -vHitScore -dHitScore -jHitScore -nFeature CDR3 -aaFeature CDR3 -lengthOf CDR3 -readId -sequence -descrR1 /data/curator_data/cancer_data_and_papers/wang_wang_2016/annotations/SRR4102107_mixcr.vdjca SRR4102107_mixcr_annotaion.txt</t>
  </si>
  <si>
    <t>SRX2069377</t>
  </si>
  <si>
    <t>SRR4102108</t>
  </si>
  <si>
    <t>SRR4102108_merged.fasta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</si>
  <si>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SRR4102108_info.txt --match-read-wildcards --overlap 10 -n 2 --length-tag="length=" --discard-untrimmed -o SRR4102108_unfiltered_1.fastq -p SRR4102108_unfiltered_2.fastq /data/curator_data/cancer_data_and_papers/wang_wang_2016/SRA_files/SRR4102108/SRR4102108_1.fastq /data/curator_data/cancer_data_and_papers/wang_wang_2016/SRA_files/SRR4102108/SRR4102108_2.fastq &amp;</t>
  </si>
  <si>
    <t>cutadapt -q 30 --pair-filter=any --minimum-length 50 --length-tag "length=" -o SRR4102108_filtered_1.fastq -p SRR4102108_filtered_2.fastq SRR4102108_unfiltered_1.fastq SRR4102108_unfiltered_2.fastq &amp;</t>
  </si>
  <si>
    <t>/home/centos/mixcr-2.1.2/mixcr align --library imgt -s hsa -c TRB --save-description /data/curator_data/cancer_data_and_papers/wang_wang_2016/fasta_files/SRR4102108_merged.fasta SRR4102108_mixcr.vdjca || /home/centos/mixcr-2.1.2/mixcr exportAlignments -vHit -dHit -jHit -vGene -dGene -jGene -vFamily -dFamily -jFamily -vHitScore -dHitScore -jHitScore -nFeature CDR3 -aaFeature CDR3 -lengthOf CDR3 -readId -sequence -descrR1 /data/curator_data/cancer_data_and_papers/wang_wang_2016/annotations/SRR4102108_mixcr.vdjca SRR4102108_mixcr_annotaion.txt</t>
  </si>
  <si>
    <t>SRX2069378</t>
  </si>
  <si>
    <t>SRR4102109</t>
  </si>
  <si>
    <t>SRR4102109_merged.fasta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</si>
  <si>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SRR4102109_info.txt --match-read-wildcards --overlap 10 -n 2 --length-tag="length=" --discard-untrimmed -o SRR4102109_unfiltered_1.fastq -p SRR4102109_unfiltered_2.fastq /data/curator_data/cancer_data_and_papers/wang_wang_2016/SRA_files/SRR4102109/SRR4102109_1.fastq /data/curator_data/cancer_data_and_papers/wang_wang_2016/SRA_files/SRR4102109/SRR4102109_2.fastq &amp;</t>
  </si>
  <si>
    <t>cutadapt -q 30 --pair-filter=any --minimum-length 50 --length-tag "length=" -o SRR4102109_filtered_1.fastq -p SRR4102109_filtered_2.fastq SRR4102109_unfiltered_1.fastq SRR4102109_unfiltered_2.fastq &amp;</t>
  </si>
  <si>
    <t>/home/centos/mixcr-2.1.2/mixcr align --library imgt -s hsa -c TRB --save-description /data/curator_data/cancer_data_and_papers/wang_wang_2016/fasta_files/SRR4102109_merged.fasta SRR4102109_mixcr.vdjca || /home/centos/mixcr-2.1.2/mixcr exportAlignments -vHit -dHit -jHit -vGene -dGene -jGene -vFamily -dFamily -jFamily -vHitScore -dHitScore -jHitScore -nFeature CDR3 -aaFeature CDR3 -lengthOf CDR3 -readId -sequence -descrR1 /data/curator_data/cancer_data_and_papers/wang_wang_2016/annotations/SRR4102109_mixcr.vdjca SRR4102109_mixcr_annotaion.txt</t>
  </si>
  <si>
    <t>SRX2059954</t>
  </si>
  <si>
    <t>SRR4084227</t>
  </si>
  <si>
    <t>SRR4084227_aa_merged.fasta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</si>
  <si>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SRR4084227_info_aa.txt --match-read-wildcards --overlap 10 -n 2 --length-tag="length=" --discard-untrimmed -o SRR4084227_unfiltered_1_aa.fastq -p SRR4084227_unfiltered_2_aa.fastq /data/curator_data/cancer_data_and_papers/wang_wang_2016/fastq_files/SRR4084227/SRR4084227_1_split_aa.fastq /data/curator_data/cancer_data_and_papers/wang_wang_2016/fastq_files/SRR4084227/SRR4084227_2_split_aa.fastq &amp;</t>
  </si>
  <si>
    <t>cutadapt -q 30 --pair-filter=any --minimum-length 60 --length-tag "length=" -o SRR4084227_filtered_1_aa.fastq -p SRR4084227_filtered_2_aa.fastq SRR4084227_unfiltered_1_aa.fastq SRR4084227_unfiltered_2_aa.fastq &amp;</t>
  </si>
  <si>
    <t>/home/centos/mixcr-2.1.2/mixcr align --library imgt -s hsa -c TRB --save-description /data/curator_data/cancer_data_and_papers/wang_wang_2016/fasta_files/SRR4084227_aa_merged.fasta SRR4084227_aa_mixcr.vdjca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/data/curator_data/cancer_data_and_papers/wang_wang_2016/annotations/SRR4084227/SRR4084227_aa_mixcr.vdjca SRR4084227_aa_mixcr_annotation.txt &amp;</t>
  </si>
  <si>
    <t>SRR4084227_ab_merged.fasta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</si>
  <si>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SRR4084227_info_ab.txt --match-read-wildcards --overlap 10 -n 2 --length-tag="length=" --discard-untrimmed -o SRR4084227_unfiltered_1_ab.fastq -p SRR4084227_unfiltered_2_ab.fastq /data/curator_data/cancer_data_and_papers/wang_wang_2016/fastq_files/SRR4084227/SRR4084227_1_split_ab.fastq /data/curator_data/cancer_data_and_papers/wang_wang_2016/fastq_files/SRR4084227/SRR4084227_2_split_ab.fastq &amp;</t>
  </si>
  <si>
    <t>cutadapt -q 30 --pair-filter=any --minimum-length 60 --length-tag "length=" -o SRR4084227_filtered_1_ab.fastq -p SRR4084227_filtered_2_ab.fastq SRR4084227_unfiltered_1_ab.fastq SRR4084227_unfiltered_2_ab.fastq &amp;</t>
  </si>
  <si>
    <t>/home/centos/mixcr-2.1.2/mixcr align --library imgt -s hsa -c TRB --save-description /data/curator_data/cancer_data_and_papers/wang_wang_2016/fasta_files/SRR4084227_ab_merged.fasta SRR4084227_ab_mixcr.vdjca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/data/curator_data/cancer_data_and_papers/wang_wang_2016/annotations/SRR4084227/SRR4084227_ab_mixcr.vdjca SRR4084227_ab_mixcr_annotation.txt &amp;</t>
  </si>
  <si>
    <t>SRR4084227_ac_merged.fasta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</si>
  <si>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SRR4084227_info_ac.txt --match-read-wildcards --overlap 10 -n 2 --length-tag="length=" --discard-untrimmed -o SRR4084227_unfiltered_1_ac.fastq -p SRR4084227_unfiltered_2_ac.fastq /data/curator_data/cancer_data_and_papers/wang_wang_2016/fastq_files/SRR4084227/SRR4084227_1_split_ac.fastq /data/curator_data/cancer_data_and_papers/wang_wang_2016/fastq_files/SRR4084227/SRR4084227_2_split_ac.fastq &amp;</t>
  </si>
  <si>
    <t>cutadapt -q 30 --pair-filter=any --minimum-length 60 --length-tag "length=" -o SRR4084227_filtered_1_ac.fastq -p SRR4084227_filtered_2_ac.fastq SRR4084227_unfiltered_1_ac.fastq SRR4084227_unfiltered_2_ac.fastq &amp;</t>
  </si>
  <si>
    <t>/home/centos/mixcr-2.1.2/mixcr align --library imgt -s hsa -c TRB --save-description /data/curator_data/cancer_data_and_papers/wang_wang_2016/fasta_files/SRR4084227_ac_merged.fasta SRR4084227_ac_mixcr.vdjca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/data/curator_data/cancer_data_and_papers/wang_wang_2016/annotations/SRR4084227/SRR4084227_ac_mixcr.vdjca SRR4084227_ac_mixcr_annotation.txt &amp;</t>
  </si>
  <si>
    <t>SRR4084227_ad_merged.fasta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</si>
  <si>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SRR4084227_info_ad.txt --match-read-wildcards --overlap 10 -n 2 --length-tag="length=" --discard-untrimmed -o SRR4084227_unfiltered_1_ad.fastq -p SRR4084227_unfiltered_2_ad.fastq /data/curator_data/cancer_data_and_papers/wang_wang_2016/fastq_files/SRR4084227/SRR4084227_1_split_ad.fastq /data/curator_data/cancer_data_and_papers/wang_wang_2016/fastq_files/SRR4084227/SRR4084227_2_split_ad.fastq &amp;</t>
  </si>
  <si>
    <t>cutadapt -q 30 --pair-filter=any --minimum-length 60 --length-tag "length=" -o SRR4084227_filtered_1_ad.fastq -p SRR4084227_filtered_2_ad.fastq SRR4084227_unfiltered_1_ad.fastq SRR4084227_unfiltered_2_ad.fastq &amp;</t>
  </si>
  <si>
    <t>/home/centos/mixcr-2.1.2/mixcr align --library imgt -s hsa -c TRB --save-description /data/curator_data/cancer_data_and_papers/wang_wang_2016/fasta_files/SRR4084227_ad_merged.fasta SRR4084227_ad_mixcr.vdjca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/data/curator_data/cancer_data_and_papers/wang_wang_2016/annotations/SRR4084227/SRR4084227_ad_mixcr.vdjca SRR4084227_ad_mixcr_annotation.txt &amp;</t>
  </si>
  <si>
    <t>SRX2059955</t>
  </si>
  <si>
    <t>SRR4084228</t>
  </si>
  <si>
    <t>SRR4084228_aa_merged.fasta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</si>
  <si>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SRR4084228_info_aa.txt --match-read-wildcards --overlap 10 -n 2 --length-tag="length=" --discard-untrimmed -o SRR4084228_unfiltered_1_aa.fastq -p SRR4084228_unfiltered_2_aa.fastq /data/curator_data/cancer_data_and_papers/wang_wang_2016/fastq_files/SRR4084228/SRR4084228_1_split_aa.fastq /data/curator_data/cancer_data_and_papers/wang_wang_2016/fastq_files/SRR4084228/SRR4084228_2_split_aa.fastq &amp;</t>
  </si>
  <si>
    <t>cutadapt -q 30 --pair-filter=any --minimum-length 60 --length-tag "length=" -o SRR4084228_filtered_1_aa.fastq -p SRR4084228_filtered_2_aa.fastq SRR4084228_unfiltered_1_aa.fastq SRR4084228_unfiltered_2_aa.fastq &amp;</t>
  </si>
  <si>
    <t>/home/centos/mixcr-2.1.2/mixcr align --library imgt -s hsa -c TRB --save-description /data/curator_data/cancer_data_and_papers/wang_wang_2016/fasta_files/SRR4084228_aa_merged.fasta SRR4084228_aa_mixcr.vdjca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/data/curator_data/cancer_data_and_papers/wang_wang_2016/annotations/SRR4084228/SRR4084228_aa_mixcr.vdjca SRR4084228_aa_mixcr_annotation.txt &amp;</t>
  </si>
  <si>
    <t>SRR4084228_ab_merged.fasta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</si>
  <si>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SRR4084228_info_ab.txt --match-read-wildcards --overlap 10 -n 2 --length-tag="length=" --discard-untrimmed -o SRR4084228_unfiltered_1_ab.fastq -p SRR4084228_unfiltered_2_ab.fastq /data/curator_data/cancer_data_and_papers/wang_wang_2016/fastq_files/SRR4084228/SRR4084228_1_split_ab.fastq /data/curator_data/cancer_data_and_papers/wang_wang_2016/fastq_files/SRR4084228/SRR4084228_2_split_ab.fastq &amp;</t>
  </si>
  <si>
    <t>cutadapt -q 30 --pair-filter=any --minimum-length 60 --length-tag "length=" -o SRR4084228_filtered_1_ab.fastq -p SRR4084228_filtered_2_ab.fastq SRR4084228_unfiltered_1_ab.fastq SRR4084228_unfiltered_2_ab.fastq &amp;</t>
  </si>
  <si>
    <t>/home/centos/mixcr-2.1.2/mixcr align --library imgt -s hsa -c TRB --save-description /data/curator_data/cancer_data_and_papers/wang_wang_2016/fasta_files/SRR4084228_ab_merged.fasta SRR4084228_ab_mixcr.vdjca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/data/curator_data/cancer_data_and_papers/wang_wang_2016/annotations/SRR4084228/SRR4084228_ab_mixcr.vdjca SRR4084228_ab_mixcr_annotation.txt &amp;</t>
  </si>
  <si>
    <t>SRR4084228_ac_merged.fasta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</si>
  <si>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SRR4084228_info_ac.txt --match-read-wildcards --overlap 10 -n 2 --length-tag="length=" --discard-untrimmed -o SRR4084228_unfiltered_1_ac.fastq -p SRR4084228_unfiltered_2_ac.fastq /data/curator_data/cancer_data_and_papers/wang_wang_2016/fastq_files/SRR4084228/SRR4084228_1_split_ac.fastq /data/curator_data/cancer_data_and_papers/wang_wang_2016/fastq_files/SRR4084228/SRR4084228_2_split_ac.fastq &amp;</t>
  </si>
  <si>
    <t>cutadapt -q 30 --pair-filter=any --minimum-length 60 --length-tag "length=" -o SRR4084228_filtered_1_ac.fastq -p SRR4084228_filtered_2_ac.fastq SRR4084228_unfiltered_1_ac.fastq SRR4084228_unfiltered_2_ac.fastq &amp;</t>
  </si>
  <si>
    <t>/home/centos/mixcr-2.1.2/mixcr align --library imgt -s hsa -c TRB --save-description /data/curator_data/cancer_data_and_papers/wang_wang_2016/fasta_files/SRR4084228_ac_merged.fasta SRR4084228_ac_mixcr.vdjca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/data/curator_data/cancer_data_and_papers/wang_wang_2016/annotations/SRR4084228/SRR4084228_ac_mixcr.vdjca SRR4084228_ac_mixcr_annotation.txt &amp;</t>
  </si>
  <si>
    <t>SRR4084228_ad_merged.fasta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</si>
  <si>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SRR4084228_info_ad.txt --match-read-wildcards --overlap 10 -n 2 --length-tag="length=" --discard-untrimmed -o SRR4084228_unfiltered_1_ad.fastq -p SRR4084228_unfiltered_2_ad.fastq /data/curator_data/cancer_data_and_papers/wang_wang_2016/fastq_files/SRR4084228/SRR4084228_1_split_ad.fastq /data/curator_data/cancer_data_and_papers/wang_wang_2016/fastq_files/SRR4084228/SRR4084228_2_split_ad.fastq &amp;</t>
  </si>
  <si>
    <t>cutadapt -q 30 --pair-filter=any --minimum-length 60 --length-tag "length=" -o SRR4084228_filtered_1_ad.fastq -p SRR4084228_filtered_2_ad.fastq SRR4084228_unfiltered_1_ad.fastq SRR4084228_unfiltered_2_ad.fastq &amp;</t>
  </si>
  <si>
    <t>/home/centos/mixcr-2.1.2/mixcr align --library imgt -s hsa -c TRB --save-description /data/curator_data/cancer_data_and_papers/wang_wang_2016/fasta_files/SRR4084228_ad_merged.fasta SRR4084228_ad_mixcr.vdjca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/data/curator_data/cancer_data_and_papers/wang_wang_2016/annotations/SRR4084228/SRR4084228_ad_mixcr.vdjca SRR4084228_ad_mixcr_annotation.txt &amp;</t>
  </si>
  <si>
    <t>SRX2059956</t>
  </si>
  <si>
    <t>SRR4084229</t>
  </si>
  <si>
    <t>SRR4084229_aa_merged.fasta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</si>
  <si>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SRR4084229_info_aa.txt --match-read-wildcards --overlap 10 -n 2 --length-tag="length=" --discard-untrimmed -o SRR4084229_unfiltered_1_aa.fastq -p SRR4084229_unfiltered_2_aa.fastq /data/curator_data/cancer_data_and_papers/wang_wang_2016/fastq_files/SRR4084229/SRR4084229_1_split_aa.fastq /data/curator_data/cancer_data_and_papers/wang_wang_2016/fastq_files/SRR4084229/SRR4084229_2_split_aa.fastq &amp;</t>
  </si>
  <si>
    <t>cutadapt -q 30 --pair-filter=any --minimum-length 60 --length-tag "length=" -o SRR4084229_filtered_1_aa.fastq -p SRR4084229_filtered_2_aa.fastq SRR4084229_unfiltered_1_aa.fastq SRR4084229_unfiltered_2_aa.fastq &amp;</t>
  </si>
  <si>
    <t>/home/centos/mixcr-2.1.2/mixcr align --library imgt -s hsa -c TRB --save-description /data/curator_data/cancer_data_and_papers/wang_wang_2016/fasta_files/SRR4084229_aa_merged.fasta SRR4084229_aa_mixcr.vdjca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/data/curator_data/cancer_data_and_papers/wang_wang_2016/annotations/SRR4084229/SRR4084229_aa_mixcr.vdjca SRR4084229_aa_mixcr_annotation.txt &amp;</t>
  </si>
  <si>
    <t>SRR4084229_ab_merged.fasta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</si>
  <si>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SRR4084229_info_ab.txt --match-read-wildcards --overlap 10 -n 2 --length-tag="length=" --discard-untrimmed -o SRR4084229_unfiltered_1_ab.fastq -p SRR4084229_unfiltered_2_ab.fastq /data/curator_data/cancer_data_and_papers/wang_wang_2016/fastq_files/SRR4084229/SRR4084229_1_split_ab.fastq /data/curator_data/cancer_data_and_papers/wang_wang_2016/fastq_files/SRR4084229/SRR4084229_2_split_ab.fastq &amp;</t>
  </si>
  <si>
    <t>cutadapt -q 30 --pair-filter=any --minimum-length 60 --length-tag "length=" -o SRR4084229_filtered_1_ab.fastq -p SRR4084229_filtered_2_ab.fastq SRR4084229_unfiltered_1_ab.fastq SRR4084229_unfiltered_2_ab.fastq &amp;</t>
  </si>
  <si>
    <t>/home/centos/mixcr-2.1.2/mixcr align --library imgt -s hsa -c TRB --save-description /data/curator_data/cancer_data_and_papers/wang_wang_2016/fasta_files/SRR4084229_ab_merged.fasta SRR4084229_ab_mixcr.vdjca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/data/curator_data/cancer_data_and_papers/wang_wang_2016/annotations/SRR4084229/SRR4084229_ab_mixcr.vdjca SRR4084229_ab_mixcr_annotation.txt &amp;</t>
  </si>
  <si>
    <t>SRR4084229_ac_merged.fasta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</si>
  <si>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SRR4084229_info_ac.txt --match-read-wildcards --overlap 10 -n 2 --length-tag="length=" --discard-untrimmed -o SRR4084229_unfiltered_1_ac.fastq -p SRR4084229_unfiltered_2_ac.fastq /data/curator_data/cancer_data_and_papers/wang_wang_2016/fastq_files/SRR4084229/SRR4084229_1_split_ac.fastq /data/curator_data/cancer_data_and_papers/wang_wang_2016/fastq_files/SRR4084229/SRR4084229_2_split_ac.fastq &amp;</t>
  </si>
  <si>
    <t>cutadapt -q 30 --pair-filter=any --minimum-length 60 --length-tag "length=" -o SRR4084229_filtered_1_ac.fastq -p SRR4084229_filtered_2_ac.fastq SRR4084229_unfiltered_1_ac.fastq SRR4084229_unfiltered_2_ac.fastq &amp;</t>
  </si>
  <si>
    <t>/home/centos/mixcr-2.1.2/mixcr align --library imgt -s hsa -c TRB --save-description /data/curator_data/cancer_data_and_papers/wang_wang_2016/fasta_files/SRR4084229_ac_merged.fasta SRR4084229_ac_mixcr.vdjca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/data/curator_data/cancer_data_and_papers/wang_wang_2016/annotations/SRR4084229/SRR4084229_ac_mixcr.vdjca SRR4084229_ac_mixcr_annotation.txt &amp;</t>
  </si>
  <si>
    <t>SRR4084229_ad_merged.fasta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</si>
  <si>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SRR4084229_info_ad.txt --match-read-wildcards --overlap 10 -n 2 --length-tag="length=" --discard-untrimmed -o SRR4084229_unfiltered_1_ad.fastq -p SRR4084229_unfiltered_2_ad.fastq /data/curator_data/cancer_data_and_papers/wang_wang_2016/fastq_files/SRR4084229/SRR4084229_1_split_ad.fastq /data/curator_data/cancer_data_and_papers/wang_wang_2016/fastq_files/SRR4084229/SRR4084229_2_split_ad.fastq &amp;</t>
  </si>
  <si>
    <t>cutadapt -q 30 --pair-filter=any --minimum-length 60 --length-tag "length=" -o SRR4084229_filtered_1_ad.fastq -p SRR4084229_filtered_2_ad.fastq SRR4084229_unfiltered_1_ad.fastq SRR4084229_unfiltered_2_ad.fastq &amp;</t>
  </si>
  <si>
    <t>/home/centos/mixcr-2.1.2/mixcr align --library imgt -s hsa -c TRB --save-description /data/curator_data/cancer_data_and_papers/wang_wang_2016/fasta_files/SRR4084229_ad_merged.fasta SRR4084229_ad_mixcr.vdjca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/data/curator_data/cancer_data_and_papers/wang_wang_2016/annotations/SRR4084229/SRR4084229_ad_mixcr.vdjca SRR4084229_ad_mixcr_annotation.txt &amp;</t>
  </si>
  <si>
    <t>SRX2059957</t>
  </si>
  <si>
    <t>SRR4084230</t>
  </si>
  <si>
    <t>SRR4084230_aa_merged.fasta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</si>
  <si>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SRR4084230_info_aa.txt --match-read-wildcards --overlap 10 -n 2 --length-tag="length=" --discard-untrimmed -o SRR4084230_unfiltered_1_aa.fastq -p SRR4084230_unfiltered_2_aa.fastq /data/curator_data/cancer_data_and_papers/wang_wang_2016/fastq_files/SRR4084230/SRR4084230_1_split_aa.fastq /data/curator_data/cancer_data_and_papers/wang_wang_2016/fastq_files/SRR4084230/SRR4084230_2_split_aa.fastq &amp;</t>
  </si>
  <si>
    <t>cutadapt -q 30 --pair-filter=any --minimum-length 60 --length-tag "length=" -o SRR4084230_filtered_1_aa.fastq -p SRR4084230_filtered_2_aa.fastq SRR4084230_unfiltered_1_aa.fastq SRR4084230_unfiltered_2_aa.fastq &amp;</t>
  </si>
  <si>
    <t>/home/centos/mixcr-2.1.2/mixcr align --library imgt -s hsa -c TRB --save-description /data/curator_data/cancer_data_and_papers/wang_wang_2016/fasta_files/SRR4084230_aa_merged.fasta SRR4084230_aa_mixcr.vdjca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/data/curator_data/cancer_data_and_papers/wang_wang_2016/annotations/SRR4084230/SRR4084230_aa_mixcr.vdjca SRR4084230_aa_mixcr_annotation.txt &amp;</t>
  </si>
  <si>
    <t>SRR4084230_ab_merged.fasta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</si>
  <si>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SRR4084230_info_ab.txt --match-read-wildcards --overlap 10 -n 2 --length-tag="length=" --discard-untrimmed -o SRR4084230_unfiltered_1_ab.fastq -p SRR4084230_unfiltered_2_ab.fastq /data/curator_data/cancer_data_and_papers/wang_wang_2016/fastq_files/SRR4084230/SRR4084230_1_split_ab.fastq /data/curator_data/cancer_data_and_papers/wang_wang_2016/fastq_files/SRR4084230/SRR4084230_2_split_ab.fastq &amp;</t>
  </si>
  <si>
    <t>cutadapt -q 30 --pair-filter=any --minimum-length 60 --length-tag "length=" -o SRR4084230_filtered_1_ab.fastq -p SRR4084230_filtered_2_ab.fastq SRR4084230_unfiltered_1_ab.fastq SRR4084230_unfiltered_2_ab.fastq &amp;</t>
  </si>
  <si>
    <t>/home/centos/mixcr-2.1.2/mixcr align --library imgt -s hsa -c TRB --save-description /data/curator_data/cancer_data_and_papers/wang_wang_2016/fasta_files/SRR4084230_ab_merged.fasta SRR4084230_ab_mixcr.vdjca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/data/curator_data/cancer_data_and_papers/wang_wang_2016/annotations/SRR4084230/SRR4084230_ab_mixcr.vdjca SRR4084230_ab_mixcr_annotation.txt &amp;</t>
  </si>
  <si>
    <t>SRR4084230_ac_merged.fasta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</si>
  <si>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SRR4084230_info_ac.txt --match-read-wildcards --overlap 10 -n 2 --length-tag="length=" --discard-untrimmed -o SRR4084230_unfiltered_1_ac.fastq -p SRR4084230_unfiltered_2_ac.fastq /data/curator_data/cancer_data_and_papers/wang_wang_2016/fastq_files/SRR4084230/SRR4084230_1_split_ac.fastq /data/curator_data/cancer_data_and_papers/wang_wang_2016/fastq_files/SRR4084230/SRR4084230_2_split_ac.fastq &amp;</t>
  </si>
  <si>
    <t>cutadapt -q 30 --pair-filter=any --minimum-length 60 --length-tag "length=" -o SRR4084230_filtered_1_ac.fastq -p SRR4084230_filtered_2_ac.fastq SRR4084230_unfiltered_1_ac.fastq SRR4084230_unfiltered_2_ac.fastq &amp;</t>
  </si>
  <si>
    <t>/home/centos/mixcr-2.1.2/mixcr align --library imgt -s hsa -c TRB --save-description /data/curator_data/cancer_data_and_papers/wang_wang_2016/fasta_files/SRR4084230_ac_merged.fasta SRR4084230_ac_mixcr.vdjca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/data/curator_data/cancer_data_and_papers/wang_wang_2016/annotations/SRR4084230/SRR4084230_ac_mixcr.vdjca SRR4084230_ac_mixcr_annotation.txt &amp;</t>
  </si>
  <si>
    <t>SRR4084230_ad_merged.fasta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</si>
  <si>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SRR4084230_info_ad.txt --match-read-wildcards --overlap 10 -n 2 --length-tag="length=" --discard-untrimmed -o SRR4084230_unfiltered_1_ad.fastq -p SRR4084230_unfiltered_2_ad.fastq /data/curator_data/cancer_data_and_papers/wang_wang_2016/fastq_files/SRR4084230/SRR4084230_1_split_ad.fastq /data/curator_data/cancer_data_and_papers/wang_wang_2016/fastq_files/SRR4084230/SRR4084230_2_split_ad.fastq &amp;</t>
  </si>
  <si>
    <t>cutadapt -q 30 --pair-filter=any --minimum-length 60 --length-tag "length=" -o SRR4084230_filtered_1_ad.fastq -p SRR4084230_filtered_2_ad.fastq SRR4084230_unfiltered_1_ad.fastq SRR4084230_unfiltered_2_ad.fastq &amp;</t>
  </si>
  <si>
    <t>/home/centos/mixcr-2.1.2/mixcr align --library imgt -s hsa -c TRB --save-description /data/curator_data/cancer_data_and_papers/wang_wang_2016/fasta_files/SRR4084230_ad_merged.fasta SRR4084230_ad_mixcr.vdjca &amp; || /home/centos/mixcr-2.1.2/mixcr exportAlignments -vHit -dHit -jHit -vGene -dGene -jGene -vFamily -dFamily -jFamily -vHitScore -dHitScore -jHitScore -nFeature CDR3 -aaFeature CDR3 -lengthOf CDR3 -readId -sequence -descrR1 /data/curator_data/cancer_data_and_papers/wang_wang_2016/annotations/SRR4084230/SRR4084230_ad_mixcr.vdjca SRR4084230_ad_mixcr_annotation.txt &amp;</t>
  </si>
  <si>
    <t>SRX2069379</t>
  </si>
  <si>
    <t>SRR4102110</t>
  </si>
  <si>
    <t>SRR4102110_merged.fasta</t>
  </si>
  <si>
    <t>cutadapt -g file:J_primers.txt -g file:v_primers.txt -a file:jprimers_rev.txt -a file:v_primers_revcompl.txt -G file:J_primers.txt -G file:v_primers.txt -A file:jprimers_rev.txt -A file:v_primers_revcompl.txt --info-file SRR4102110_info.txt --match-read-wildcards --overlap 10 -n 2 --length-tag="length=" --discard-untrimmed -o SRR4102110_unfiltered_1.fastq -p SRR4102110_unfiltered_2.fastq /data/curator_data/cancer_data_and_papers/wang_wang_2016/SRA_files/SRR4102110_1.fastq SRA_files/SRR4102110_2.fastq &amp;</t>
  </si>
  <si>
    <t>cutadapt -q 30 --pair-filter=any --minimum-length 50 --length-tag "length=" -o SRR4102110_filtered_1.fastq -p SRR4102110_filtered_2.fastq SRR4102110_unfiltered_1.fastq SRR4102110_unfiltered_2.fastq &amp;</t>
  </si>
  <si>
    <t>/home/centos/mixcr-2.1.2/mixcr align --library imgt -s hsa -c TRB --save-description /data/curator_data/cancer_data_and_papers/wang_wang_2016/fasta_files/SRR4102110_merged.fasta SRR4102110_mixcr.vdjca || /home/centos/mixcr-2.1.2/mixcr exportAlignments -vHit -dHit -jHit -vGene -dGene -jGene -vFamily -dFamily -jFamily -vHitScore -dHitScore -jHitScore -nFeature CDR3 -aaFeature CDR3 -lengthOf CDR3 -readId -sequence -descrR1 /data/curator_data/cancer_data_and_papers/wang_wang_2016/annotations/SRR4102110_mixcr.vdjca SRR4102110_mixcr_annotaion.txt</t>
  </si>
  <si>
    <t>SRX2069380</t>
  </si>
  <si>
    <t>SRR4102111</t>
  </si>
  <si>
    <t>SRR4102111_merged.fasta</t>
  </si>
  <si>
    <t>cutadapt -g file:J_primers.txt -g file:v_primers.txt -a file:jprimers_rev.txt -a file:v_primers_revcompl.txt -G file:J_primers.txt -G file:v_primers.txt -A file:jprimers_rev.txt -A file:v_primers_revcompl.txt --info-file SRR4102111_info.txt --match-read-wildcards --overlap 10 -n 2 --length-tag="length=" --discard-untrimmed -o SRR4102111_unfiltered_1.fastq -p SRR4102111_unfiltered_2.fastq /data/curator_data/cancer_data_and_papers/wang_wang_2016/SRA_files/SRR4102111_1.fastq SRA_files/SRR4102111_2.fastq &amp;</t>
  </si>
  <si>
    <t>cutadapt -q 30 --pair-filter=any --minimum-length 60 --length-tag "length=" -o SRR4102111_filtered_1.fastq -p SRR4102111_filtered_2.fastq SRR4102111_unfiltered_1.fastq SRR4102111_unfiltered_2.fastq &amp;</t>
  </si>
  <si>
    <t xml:space="preserve">/home/centos/mixcr-2.1.2/mixcr align --library imgt -s hsa -c TRB --save-description /data/curator_data/cancer_data_and_papers/wang_wang_2016/fasta_files/SRR4102111_merged.fasta SRR4102111_mixcr.vdjca|| /home/centos/mixcr-2.1.2/mixcr exportAlignments -vHit -dHit -jHit -vGene -dGene -jGene -vFamily -dFamily -jFamily -vHitScore -dHitScore -jHitScore -nFeature CDR3 -aaFeature CDR3 -lengthOf CDR3 -readId -sequence -descrR1 /data/curator_data/cancer_data_and_papers/wang_wang_2016/annotations/SRR4102111/SRR4102111_mixcr.vdjca SRR4102111_mixcr_annotaion.txt </t>
  </si>
  <si>
    <t>SRX2069381</t>
  </si>
  <si>
    <t>SRR4102112</t>
  </si>
  <si>
    <t>SRR4102112_merged.fasta</t>
  </si>
  <si>
    <t>cutadapt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-G file:/data/curator_data/cancer_data_and_papers/wang_wang_2016/J_primers.txt -G file:/data/curator_data/cancer_data_and_papers/wang_wang_2016/v_primers.txt -A file:/data/curator_data/cancer_data_and_papers/wang_wang_2016/jprimers_rev.txt -A file:/data/curator_data/cancer_data_and_papers/wang_wang_2016/v_primers_revcompl.txt --info-file SRR4102112_info.txt --match-read-wildcards --overlap 10 -n 2 --length-tag="length=" --discard-untrimmed -o SRR4102112_unfiltered_1.fastq -p SRR4102112_unfiltered_2.fastq /data/curator_data/cancer_data_and_papers/wang_wang_2016/SRA_files/SRR4102112/SRR4102112_1.fastq SRA_files/SRR4102112/SRR4102112_2.fastq &amp;</t>
  </si>
  <si>
    <t>cutadapt -q 30 --pair-filter=any --minimum-length 60 --length-tag "length=" -o SRR4102112_filtered_1.fastq -p SRR4102112_filtered_2.fastq SRR4102112_unfiltered_1.fastq SRR4102112_unfiltered_2.fastq &amp;</t>
  </si>
  <si>
    <t>/home/centos/mixcr-2.1.2/mixcr align --library imgt -s hsa -c TRB --save-description /data/curator_data/cancer_data_and_papers/wang_wang_2016/fasta_files/SRR4102112_merged.fasta SRR4102112_mixcr.vdjca||/home/centos/mixcr-2.1.2/mixcr exportAlignments -vHit -dHit -jHit -vGene -dGene -jGene -vFamily -dFamily -jFamily -vHitScore -dHitScore -jHitScore -nFeature CDR3 -aaFeature CDR3 -lengthOf CDR3 -readId -sequence -descrR1 /data/curator_data/cancer_data_and_papers/wang_wang_2016/annotations/SRR4102112/SRR4102112_mixcr.vdjca SRR4102112_mixcr_annotaion.txt</t>
  </si>
  <si>
    <t>BC0001A-1</t>
  </si>
  <si>
    <t>Department of Vascular and Endocrine Surgery</t>
  </si>
  <si>
    <t>Beijing Genomics Institute (BGI) Xijing Hospital, Fourth Military Medical University 
Medical University, Xi'an, China</t>
  </si>
  <si>
    <t>ER3+, PR2+, LN ratio 0/16, Luminal B tumor subtype, ki67 20%</t>
  </si>
  <si>
    <t>PRJNA330606</t>
  </si>
  <si>
    <t>SAMN05560129</t>
  </si>
  <si>
    <t>SRS1651628</t>
  </si>
  <si>
    <t>BC0001A_norm</t>
  </si>
  <si>
    <t>RHUMenhRBARAAPEI-84</t>
  </si>
  <si>
    <t>breast cancer TRB repertoire data</t>
  </si>
  <si>
    <t>CD3+ CD4+ CD8+</t>
  </si>
  <si>
    <t>Illumina HiSeq 2000</t>
  </si>
  <si>
    <t>SAMN05560130</t>
  </si>
  <si>
    <t>SAMN05560131</t>
  </si>
  <si>
    <t>SAMN05560132</t>
  </si>
  <si>
    <t>BC0002A-1</t>
  </si>
  <si>
    <t>ER1+, HER2+, LN ratio 0/6, Luminal B tumor subtype, 10% tumor infiltration, 2% nontumor infiltration, Ki67 35%</t>
  </si>
  <si>
    <t>SAMN05560133</t>
  </si>
  <si>
    <t>SRS1651629</t>
  </si>
  <si>
    <t>BC0002A_norm</t>
  </si>
  <si>
    <t>RHUMenhRBDRAAPEI-89</t>
  </si>
  <si>
    <t>SAMN05560134</t>
  </si>
  <si>
    <t>SAMN05560135</t>
  </si>
  <si>
    <t>SAMN05560136</t>
  </si>
  <si>
    <t>BC0003A-1</t>
  </si>
  <si>
    <t>LN ratio 1/14, Basal like tumor subtype, 20% tumor infiltration, 0.1% nontumor infiltration, Ki67 30%</t>
  </si>
  <si>
    <t>SAMN05560137</t>
  </si>
  <si>
    <t>SRS1651632</t>
  </si>
  <si>
    <t>BC0003A_norm</t>
  </si>
  <si>
    <t>RHUMenhRBGRAAPEI-95</t>
  </si>
  <si>
    <t>SAMN05560138</t>
  </si>
  <si>
    <t>SAMN05560139</t>
  </si>
  <si>
    <t>SAMN05560140</t>
  </si>
  <si>
    <t>BC0004A-1</t>
  </si>
  <si>
    <t>ER3+, PR3+, LN ratio 0/16, luminal-A tumor subtype, 8% tumor infiltration, 1% nontumor infiltration, Ki67 10%</t>
  </si>
  <si>
    <t>SAMN05560141</t>
  </si>
  <si>
    <t>SRS1651630</t>
  </si>
  <si>
    <t>BC0004A_norm</t>
  </si>
  <si>
    <t>RHUMenhRBJRAAPEI-122</t>
  </si>
  <si>
    <t>SAMN05560142</t>
  </si>
  <si>
    <t>SAMN05560143</t>
  </si>
  <si>
    <t>SAMN05560144</t>
  </si>
  <si>
    <t>BC0005A-1</t>
  </si>
  <si>
    <t>ER3+,HER2+,PR2+, LN ratio 1/18, luminal B tumor subtype, 0.3% tumor infiltration, 0.1% nontumor infiltration, Ki67 5%</t>
  </si>
  <si>
    <t>SRS1651631</t>
  </si>
  <si>
    <t>BC0005A_norm</t>
  </si>
  <si>
    <t>RHUMenhRBMRAAPEI-8</t>
  </si>
  <si>
    <t>BC0006A-1</t>
  </si>
  <si>
    <t>LN ratio 0/5 Basal-like tumor subtype, 25% tumor infiltration, 0.5%nontumor infiltration,Ki67 95%</t>
  </si>
  <si>
    <t>SRS1651633</t>
  </si>
  <si>
    <t>BC0006A_norm</t>
  </si>
  <si>
    <t>RHUMenhRBPRAAPEI-12</t>
  </si>
  <si>
    <t>BC0007A-1</t>
  </si>
  <si>
    <t>LN ratio 0/23, basal like tumor subtype, 2% tumor infiltration, 1% nontumor infiltration, Ki67 20%</t>
  </si>
  <si>
    <t>SRS1660123</t>
  </si>
  <si>
    <t>BC0007A_norm</t>
  </si>
  <si>
    <t>RHUMuweNIAEORAAPEI-19</t>
  </si>
  <si>
    <t>1 forward, 152 reverse</t>
  </si>
  <si>
    <t>BC0008A-1</t>
  </si>
  <si>
    <t>HER2+, LN ratio 0/29, HER2 enriched tumor subtype,Ki67 40%</t>
  </si>
  <si>
    <t>SRS1660125</t>
  </si>
  <si>
    <t>BC0008A_norm</t>
  </si>
  <si>
    <t>RHUMuweNIAESRAAPEI-36</t>
  </si>
  <si>
    <t>BC0009A-1</t>
  </si>
  <si>
    <t>ER1+, LN ratio 14/18 luminal B tumor subtype, 30% tumor infiltration, 0.1% nontumor infiltration, Ki67 30%</t>
  </si>
  <si>
    <t>SRS1660124</t>
  </si>
  <si>
    <t>BC0009A_norm</t>
  </si>
  <si>
    <t>RHUMuweNIAEXRAAPEI-46</t>
  </si>
  <si>
    <t>LN ratio 15/15, basal like tumor subtype, 40% tumor infiltration, 0.2% nontumor infiltration, Ki67 50%</t>
  </si>
  <si>
    <t>SRS1651645</t>
  </si>
  <si>
    <t>RHUMenhRCURAAPEI-87</t>
  </si>
  <si>
    <t>BC0011A-1</t>
  </si>
  <si>
    <t>ER3+, PR2+, LN ratio 0/20, luminal A tumor subtype, 8% tumor infiltration, 0.1% nontumor infiltration, Ki67 5%</t>
  </si>
  <si>
    <t>SRS1651644</t>
  </si>
  <si>
    <t>BC0011A_norm</t>
  </si>
  <si>
    <t>RHUMenhRCXRAAPEI-90</t>
  </si>
  <si>
    <t>BC0012A-1</t>
  </si>
  <si>
    <t>ER2+,HER2+, PR1+, LN ratio 0/16,luminal B tumor subtype, 3% tumor infiltration, 1% nontumor infiltration, Ki67 28%</t>
  </si>
  <si>
    <t>SRS1651646</t>
  </si>
  <si>
    <t>BC0012A_norm</t>
  </si>
  <si>
    <t>RHUMenhRDARAAPEI-113</t>
  </si>
  <si>
    <t>BC0013A-1</t>
  </si>
  <si>
    <t>LN ratio 0/18, basal-like tumor subtype, 2% tumor infiltration, 0.2% nontumor infiltration, Ki67 50%</t>
  </si>
  <si>
    <t>SRS1651647</t>
  </si>
  <si>
    <t>BC0013A_norm</t>
  </si>
  <si>
    <t>RHUMenhRDDRAAPEI-129</t>
  </si>
  <si>
    <t>BC0014A-1</t>
  </si>
  <si>
    <t>ER3+,PR3+, LN ratio 0/23, luminal B tumor subtype, 0.2% tumor infiltration, 2%nontumor infiltration, Ki67 28%</t>
  </si>
  <si>
    <t>SRS1660126</t>
  </si>
  <si>
    <t>BC0014A_norm</t>
  </si>
  <si>
    <t>RHUMuweNIAECRAAPEI-116</t>
  </si>
  <si>
    <t>BC0015A-1</t>
  </si>
  <si>
    <t>LN ratio 0/5 Basal-like tumor subtype, 15% tumor infiltration, 3% nontumor infiltration, Ki67 60%</t>
  </si>
  <si>
    <t>SRS1660128</t>
  </si>
  <si>
    <t>BC0015A_norm</t>
  </si>
  <si>
    <t>RHUMuweNIAEGRAAPEI-11</t>
  </si>
  <si>
    <t>BC0016A-1</t>
  </si>
  <si>
    <t>ER3+, PR3+, LN ratio 1/10, luminal A tumor subtype, 12% tumor infiltration, 0.1% nontumor infiltration, Ki67 10%</t>
  </si>
  <si>
    <t>SRS1660127</t>
  </si>
  <si>
    <t>BC0016A_norm</t>
  </si>
  <si>
    <t>RHUMuweNIAEKRAAPEI-15</t>
  </si>
  <si>
    <t>BC0001A-2</t>
  </si>
  <si>
    <t>SAMN05560113</t>
  </si>
  <si>
    <t>SRS1651621</t>
  </si>
  <si>
    <t>BC0001A_Tum</t>
  </si>
  <si>
    <t>RHUMenhRAYRAAPEI-74</t>
  </si>
  <si>
    <t>BC0002A-2</t>
  </si>
  <si>
    <t>SAMN05560114</t>
  </si>
  <si>
    <t>SRS1651622</t>
  </si>
  <si>
    <t>BC0002A_Tum</t>
  </si>
  <si>
    <t>RHUMenhRBBRAAPEI-87</t>
  </si>
  <si>
    <t>BC0003A-2</t>
  </si>
  <si>
    <t>SAMN05560115</t>
  </si>
  <si>
    <t>SRS1651623</t>
  </si>
  <si>
    <t>BC0003A_Tum</t>
  </si>
  <si>
    <t>RHUMenhRBERAAPEI-90</t>
  </si>
  <si>
    <t>BC0004A-2</t>
  </si>
  <si>
    <t>SAMN05560116</t>
  </si>
  <si>
    <t>SRS1651624</t>
  </si>
  <si>
    <t>BC0004A_Tum</t>
  </si>
  <si>
    <t>RHUMenhRBHRAAPEI-113</t>
  </si>
  <si>
    <t>BC0005A-2</t>
  </si>
  <si>
    <t>SAMN05560117</t>
  </si>
  <si>
    <t>SRS1651626</t>
  </si>
  <si>
    <t>BC0005A_Tum</t>
  </si>
  <si>
    <t>RHUMenhRBKRAAPEI-129</t>
  </si>
  <si>
    <t>BC0006A-2</t>
  </si>
  <si>
    <t>SAMN05560118</t>
  </si>
  <si>
    <t>SRS1651627</t>
  </si>
  <si>
    <t>BC0006A_Tum</t>
  </si>
  <si>
    <t>RHUMenhRBNRAAPEI-9</t>
  </si>
  <si>
    <t>BC0007A-2</t>
  </si>
  <si>
    <t>SAMN05560119</t>
  </si>
  <si>
    <t>SRS1660118</t>
  </si>
  <si>
    <t>BC0007A_Tum</t>
  </si>
  <si>
    <t>RHUMuweNIAEMRAAPEI-17</t>
  </si>
  <si>
    <t>BC0008A-2</t>
  </si>
  <si>
    <t>SAMN05560120</t>
  </si>
  <si>
    <t>SRS1660117</t>
  </si>
  <si>
    <t>BC0008A_Tum</t>
  </si>
  <si>
    <t>RHUMuweNIAEQRAAPEI-30</t>
  </si>
  <si>
    <t>BC0009A-2</t>
  </si>
  <si>
    <t>SAMN05560121</t>
  </si>
  <si>
    <t>SRS1660119</t>
  </si>
  <si>
    <t>BC0009A_Tum</t>
  </si>
  <si>
    <t>RHUMuweNIAEARAAPEI-95</t>
  </si>
  <si>
    <t>SAMN05560122</t>
  </si>
  <si>
    <t>SRS1651648</t>
  </si>
  <si>
    <t>RHUMenhRCSRAAPEI-75</t>
  </si>
  <si>
    <t>BC0011A-2</t>
  </si>
  <si>
    <t>SAMN05560123</t>
  </si>
  <si>
    <t>SRS1651650</t>
  </si>
  <si>
    <t>BC0011A_Tum</t>
  </si>
  <si>
    <t>RHUMenhRCVRAAPEI-88</t>
  </si>
  <si>
    <t>BC0012A-2</t>
  </si>
  <si>
    <t>SAMN05560124</t>
  </si>
  <si>
    <t>SRS1651649</t>
  </si>
  <si>
    <t>BC0012A_Tum</t>
  </si>
  <si>
    <t>RHUMenhRCYRAAPEI-94</t>
  </si>
  <si>
    <t>BC0013A-2</t>
  </si>
  <si>
    <t>SAMN05560125</t>
  </si>
  <si>
    <t>SRS1651651</t>
  </si>
  <si>
    <t>BC0013A_Tum</t>
  </si>
  <si>
    <t>RHUMenhRDBRAAPEI-115</t>
  </si>
  <si>
    <t>BC0014A-2</t>
  </si>
  <si>
    <t>SAMN05560126</t>
  </si>
  <si>
    <t>SRS1660120</t>
  </si>
  <si>
    <t>BC0014A_Tum</t>
  </si>
  <si>
    <t>BC0015A-2</t>
  </si>
  <si>
    <t>SAMN05560127</t>
  </si>
  <si>
    <t>SRS1660121</t>
  </si>
  <si>
    <t>BC0015A_Tum</t>
  </si>
  <si>
    <t>RHUMuweNIAEERAAPEI-8</t>
  </si>
  <si>
    <t>BC0016A-2</t>
  </si>
  <si>
    <t>SAMN05560128</t>
  </si>
  <si>
    <t>SRS1660122</t>
  </si>
  <si>
    <t>BC0016A_Tum</t>
  </si>
  <si>
    <t>RHUMuweNIAEIRAAPEI-13</t>
  </si>
  <si>
    <t>BC0001A-3</t>
  </si>
  <si>
    <t>SAMN05560145</t>
  </si>
  <si>
    <t>SRS1651637</t>
  </si>
  <si>
    <t>RHUMenhRAZRAAPEI-75</t>
  </si>
  <si>
    <t>BC0002A-3</t>
  </si>
  <si>
    <t>SAMN05560146</t>
  </si>
  <si>
    <t>SRS1651634</t>
  </si>
  <si>
    <t>RHUMenhRBCRAAPEI-88</t>
  </si>
  <si>
    <t>BC0003A-3</t>
  </si>
  <si>
    <t>SAMN05560147</t>
  </si>
  <si>
    <t>SRS1651636</t>
  </si>
  <si>
    <t>RHUMenhRBFRAAPEI-94</t>
  </si>
  <si>
    <t>BC0004A-3</t>
  </si>
  <si>
    <t>SAMN05560148</t>
  </si>
  <si>
    <t>SRS1651635</t>
  </si>
  <si>
    <t>RHUMenhRBIRAAPEI-115</t>
  </si>
  <si>
    <t>BC0005A-3</t>
  </si>
  <si>
    <t>SAMN05560149</t>
  </si>
  <si>
    <t>SRS1651638</t>
  </si>
  <si>
    <t>RHUMenhRBLRAAPEI-143</t>
  </si>
  <si>
    <t>BC0006A-3</t>
  </si>
  <si>
    <t>SAMN05560150</t>
  </si>
  <si>
    <t>SRS1651639</t>
  </si>
  <si>
    <t>RHUMenhRBORAAPEI-11</t>
  </si>
  <si>
    <t>BC0007A-3</t>
  </si>
  <si>
    <t>SAMN05560151</t>
  </si>
  <si>
    <t>SRS1660129</t>
  </si>
  <si>
    <t>RHUMuweNIAENRAAPEI-18</t>
  </si>
  <si>
    <t>BC0008A-3</t>
  </si>
  <si>
    <t>SAMN05560152</t>
  </si>
  <si>
    <t>SRS1660130</t>
  </si>
  <si>
    <t>RHUMuweNIAERRAAPEI-33</t>
  </si>
  <si>
    <t>BC0009A-3</t>
  </si>
  <si>
    <t>SAMN05560153</t>
  </si>
  <si>
    <t>SRS1660131</t>
  </si>
  <si>
    <t>RHUMuweNIAEVRAAPEI-44</t>
  </si>
  <si>
    <t>SAMN05560154</t>
  </si>
  <si>
    <t>SRS1651640</t>
  </si>
  <si>
    <t>RHUMenhRCTRAAPEI-84</t>
  </si>
  <si>
    <t>BC0011A-3</t>
  </si>
  <si>
    <t>SAMN05560155</t>
  </si>
  <si>
    <t>SRS1651643</t>
  </si>
  <si>
    <t>RHUMenhRCZRAAPEI-95</t>
  </si>
  <si>
    <t>BC0012A-3</t>
  </si>
  <si>
    <t>SAMN05560156</t>
  </si>
  <si>
    <t>SRS1651641</t>
  </si>
  <si>
    <t>BC0013A-3</t>
  </si>
  <si>
    <t>SAMN05560157</t>
  </si>
  <si>
    <t>SRS1651642</t>
  </si>
  <si>
    <t>RHUMenhRDCRAAPEI-122</t>
  </si>
  <si>
    <t>BC0014A-3</t>
  </si>
  <si>
    <t>SAMN05560158</t>
  </si>
  <si>
    <t>SRS1660132</t>
  </si>
  <si>
    <t>RHUMuweNIAEBRAAPEI-115</t>
  </si>
  <si>
    <t>BC0015A-3</t>
  </si>
  <si>
    <t>SAMN05560159</t>
  </si>
  <si>
    <t>SRS1660133</t>
  </si>
  <si>
    <t>RHUMuweNIAEFRAAPEI-9</t>
  </si>
  <si>
    <t>BC0016A-3</t>
  </si>
  <si>
    <t>SAMN05560160</t>
  </si>
  <si>
    <t>SRS1660134</t>
  </si>
  <si>
    <t>RHUMuweNIAEJRAAPEI-14</t>
  </si>
  <si>
    <t>Donor</t>
  </si>
  <si>
    <t>Analysis ID</t>
  </si>
  <si>
    <t>Original Fasta File</t>
  </si>
  <si>
    <t>Analysis Name</t>
  </si>
  <si>
    <t>Clone input</t>
  </si>
  <si>
    <t>SRR1033679.fasta</t>
  </si>
  <si>
    <t>SRR1033679_mixcr.clns</t>
  </si>
  <si>
    <t xml:space="preserve">/home/centos/mixcr-2.1.2/mixcr assemble /data/curator_data/other_data_and_papers/putinseva_britanova_2013/Annotated_Sequences/SRR1033679_mixcr.vdjca SRR1033679_mixcr.clns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/data/curator_data/other_data_and_papers/putinseva_britanova_2013/Clones/SRR1033679_mixcr.clns SRR1033679_mixcr_clones.txt
</t>
  </si>
  <si>
    <t>SRR1033678.fasta</t>
  </si>
  <si>
    <t>SRR1033678_mixcr.clns</t>
  </si>
  <si>
    <t>/home/centos/mixcr-2.1.2/mixcr assemble /data/curator_data/other_data_and_papers/putinseva_britanova_2013/Annotated_Sequences/SRR1033678_mixcr.vdjca SRR1033678_mixcr.clns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/data/curator_data/other_data_and_papers/putinseva_britanova_2013/Clones/SRR1033678_mixcr.clns SRR1033678_mixcr_clones.txt</t>
  </si>
  <si>
    <t>SRR1033677.fasta</t>
  </si>
  <si>
    <t>SRR1033677_mixcr.clns</t>
  </si>
  <si>
    <t>/home/centos/mixcr-2.1.2/mixcr assemble /data/curator_data/other_data_and_papers/putinseva_britanova_2013/Annotated_Sequences/SRR1033677_mixcr.vdjca SRR1033677_mixcr.clns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/data/curator_data/other_data_and_papers/putinseva_britanova_2013/Clones/SRR1033677_mixcr.clns SRR1033677_mixcr_clones.txt</t>
  </si>
  <si>
    <t>SRR1033676.fasta</t>
  </si>
  <si>
    <t>SRR1033676_mixcr.clns</t>
  </si>
  <si>
    <t>/home/centos/mixcr-2.1.2/mixcr assemble /data/curator_data/other_data_and_papers/putinseva_britanova_2013/Annotated_Sequences/SRR1033676_mixcr.vdjca SRR1033676_mixcr.clns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/data/curator_data/other_data_and_papers/putinseva_britanova_2013/Clones/SRR1033676_mixcr.clns SRR1033676_mixcr_clones.txt</t>
  </si>
  <si>
    <t>SRR1033675.fasta</t>
  </si>
  <si>
    <t>SRR1033675_mixcr.clns</t>
  </si>
  <si>
    <t>/home/centos/mixcr-2.1.2/mixcr assemble /data/curator_data/other_data_and_papers/putinseva_britanova_2013/Annotated_Sequences/SRR1033675_mixcr.vdjca SRR1033675_mixcr.clns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/data/curator_data/other_data_and_papers/putinseva_britanova_2013/Clones/SRR1033675_mixcr.clns SRR1033675_mixcr_clones.txt</t>
  </si>
  <si>
    <t>SRR1033674.fasta</t>
  </si>
  <si>
    <t>SRR1033674_mixcr.clns</t>
  </si>
  <si>
    <t>/home/centos/mixcr-2.1.2/mixcr assemble /data/curator_data/other_data_and_papers/putinseva_britanova_2013/Annotated_Sequences/SRR1033674_new_mixcr.vdjca SRR1033674_mixcr.clns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/data/curator_data/other_data_and_papers/putinseva_britanova_2013/Clones/SRR1033674_mixcr.clns SRR1033674_mixcr_clones.txt</t>
  </si>
  <si>
    <t>SRR1033673_split_aa.fasta</t>
  </si>
  <si>
    <t>SRR1033673_aa_mixcr.clns</t>
  </si>
  <si>
    <t>/home/centos/mixcr-2.1.2/mixcr assemble /data/curator_data/other_data_and_papers/putinseva_britanova_2013/Annotated_Sequences/SRR1033673_aa_mixcr.vdjca SRR1033673_aa_mixcr.clns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/data/curator_data/other_data_and_papers/putinseva_britanova_2013/Clones/SRR1033673_aa_mixcr.clns SRR1033673_aa_mixcr_clones.txt</t>
  </si>
  <si>
    <t>SRR1033673_split_ab.fasta</t>
  </si>
  <si>
    <t>SRR1033673_ab_mixcr.clns</t>
  </si>
  <si>
    <t>/home/centos/mixcr-2.1.2/mixcr assemble /data/curator_data/other_data_and_papers/putinseva_britanova_2013/Annotated_Sequences/SRR1033673_ab_mixcr.vdjca SRR1033673_ab_mixcr.clns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/data/curator_data/other_data_and_papers/putinseva_britanova_2013/Clones/SRR1033673_ab_mixcr.clns SRR1033673_ab_mixcr_clones.txt &amp;</t>
  </si>
  <si>
    <t>SRR1033673_split_ac.fasta</t>
  </si>
  <si>
    <t>SRR1033673_ac_mixcr.clns</t>
  </si>
  <si>
    <t>/home/centos/mixcr-2.1.2/mixcr assemble /data/curator_data/other_data_and_papers/putinseva_britanova_2013/Annotated_Sequences/SRR1033673_ac_mixcr.vdjca SRR1033673_ac_mixcr.clns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/data/curator_data/other_data_and_papers/putinseva_britanova_2013/Clones/SRR1033673_ac_mixcr.clns SRR1033673_ac_mixcr_clones.txt &amp;</t>
  </si>
  <si>
    <t>SRR1033673_split_ad.fasta</t>
  </si>
  <si>
    <t>SRR1033673_ad_mixcr.clns</t>
  </si>
  <si>
    <t>/home/centos/mixcr-2.1.2/mixcr assemble /data/curator_data/other_data_and_papers/putinseva_britanova_2013/Annotated_Sequences/SRR1033673_ad_mixcr.vdjca SRR1033673_ad_mixcr.clns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/data/curator_data/other_data_and_papers/putinseva_britanova_2013/Clones/SRR1033673_ad_mixcr.clns SRR1033673_ad_mixcr_clones.txt &amp;</t>
  </si>
  <si>
    <t>SRR1033672_split_aa.fasta</t>
  </si>
  <si>
    <t>SRR1033672_aa_mixcr.clns</t>
  </si>
  <si>
    <t>/home/centos/mixcr-2.1.2/mixcr assemble /data/curator_data/other_data_and_papers/putinseva_britanova_2013/Annotated_Sequences/SRR1033672_aa_mixcr.vdjca SRR1033672_aa_mixcr.clns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/data/curator_data/other_data_and_papers/putinseva_britanova_2013/Clones/SRR1033672_aa_mixcr.clns SRR1033672_aa_mixcr_clones.txt &amp;</t>
  </si>
  <si>
    <t>SRR1033672_split_ab.fasta</t>
  </si>
  <si>
    <t>SRR1033672_ab_mixcr.clns</t>
  </si>
  <si>
    <t>/home/centos/mixcr-2.1.2/mixcr assemble /data/curator_data/other_data_and_papers/putinseva_britanova_2013/Annotated_Sequences/SRR1033672_ab_mixcr.vdjca SRR1033672_ab_mixcr.clns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/data/curator_data/other_data_and_papers/putinseva_britanova_2013/Clones/SRR1033672_ab_mixcr.clns SRR1033672_ab_mixcr_clones.txt &amp;</t>
  </si>
  <si>
    <t>SRR1033672_split_ac.fasta</t>
  </si>
  <si>
    <t>SRR1033672_ac_mixcr.clns</t>
  </si>
  <si>
    <t>/home/centos/mixcr-2.1.2/mixcr assemble /data/curator_data/other_data_and_papers/putinseva_britanova_2013/Annotated_Sequences/SRR1033672_ac_mixcr.vdjca SRR1033672_ac_mixcr.clns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/data/curator_data/other_data_and_papers/putinseva_britanova_2013/Clones/SRR1033672_ac_mixcr.clns SRR1033672_ac_mixcr_clones.txt &amp;</t>
  </si>
  <si>
    <t>SRR1033672_split_ad.fasta</t>
  </si>
  <si>
    <t>SRR1033672_ad_mixcr.clns</t>
  </si>
  <si>
    <t>/home/centos/mixcr-2.1.2/mixcr assemble /data/curator_data/other_data_and_papers/putinseva_britanova_2013/Annotated_Sequences/SRR1033672_ad_mixcr.vdjca SRR1033672_ad_mixcr.clns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/data/curator_data/other_data_and_papers/putinseva_britanova_2013/Clones/SRR1033672_ad_mixcr.clns SRR1033672_ad_mixcr_clones.txt</t>
  </si>
  <si>
    <t>SRR1033671_split_aa.fasta</t>
  </si>
  <si>
    <t>SRR1033671_aa_mixcr.clns</t>
  </si>
  <si>
    <t>/home/centos/mixcr-2.1.2/mixcr assemble /data/curator_data/other_data_and_papers/putinseva_britanova_2013/Annotated_Sequences/SRR1033671_aa_mixcr.vdjca SRR1033671_aa_mixcr.clns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/data/curator_data/other_data_and_papers/putinseva_britanova_2013/Clones/SRR1033671_aa_mixcr.clns SRR1033671_aa_mixcr_clones.txt &amp;</t>
  </si>
  <si>
    <t>SRR1033671_split_ab.fasta</t>
  </si>
  <si>
    <t>SRR1033671_ab_mixcr.clns</t>
  </si>
  <si>
    <t>/home/centos/mixcr-2.1.2/mixcr assemble /data/curator_data/other_data_and_papers/putinseva_britanova_2013/Annotated_Sequences/SRR1033671_ab_mixcr.vdjca SRR1033671_ab_mixcr.clns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/data/curator_data/other_data_and_papers/putinseva_britanova_2013/Clones/SRR1033671_ab_mixcr.clns SRR1033671_ab_mixcr_clones.txt &amp;</t>
  </si>
  <si>
    <t>SRR1033671_split_ac.fasta</t>
  </si>
  <si>
    <t>SRR1033671_ac_mixcr.clns</t>
  </si>
  <si>
    <t>/home/centos/mixcr-2.1.2/mixcr assemble /data/curator_data/other_data_and_papers/putinseva_britanova_2013/Annotated_Sequences/SRR1033671_ac_mixcr.vdjca SRR1033671_ac_mixcr.clns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/data/curator_data/other_data_and_papers/putinseva_britanova_2013/Clones/SRR1033671_ac_mixcr.clns SRR1033671_ac_mixcr_clones.txt &amp;</t>
  </si>
  <si>
    <t>SRR1033671_split_ad.fasta</t>
  </si>
  <si>
    <t>SRR1033671_ad_mixcr.clns</t>
  </si>
  <si>
    <t>/home/centos/mixcr-2.1.2/mixcr assemble /data/curator_data/other_data_and_papers/putinseva_britanova_2013/Annotated_Sequences/SRR1033671_ad_mixcr.vdjca SRR1033671_ad_mixcr.clns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/data/curator_data/other_data_and_papers/putinseva_britanova_2013/Clones/SRR1033671_ad_mixcr.clns SRR1033671_ad_mixcr_clones.txt &amp;</t>
  </si>
  <si>
    <t>SRR4084215_aa_mixcr.clns</t>
  </si>
  <si>
    <t xml:space="preserve"> /home/centos/mixcr-2.1.2/mixcr assemble /data/curator_data/cancer_data_and_papers/wang_wang_2016/annotations/SRR4102101/SRR4084215_aa_mixcr.vdjca SRR4084215_aa_mixcr.clns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/data/curator_data/cancer_data_and_papers/wang_wang_2016/annotations/SRR4084215/SRR4084215_aa_mixcr.clns SRR4084215_aa_mixcr_clones.txt &amp;</t>
  </si>
  <si>
    <t>SRR4084215_ab_mixcr.clns</t>
  </si>
  <si>
    <t xml:space="preserve"> /home/centos/mixcr-2.1.2/mixcr assemble /data/curator_data/cancer_data_and_papers/wang_wang_2016/annotations/SRR4084215/SRR4084215_ab_mixcr.vdjca SRR4084215_ab_mixcr.clns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/data/curator_data/cancer_data_and_papers/wang_wang_2016/annotations/SRR4084215/SRR4084215_ab_mixcr.clns SRR4084215_ab_mixcr_clones.txt &amp;</t>
  </si>
  <si>
    <t>SRR4084215_ac_mixcr.clns</t>
  </si>
  <si>
    <t xml:space="preserve"> /home/centos/mixcr-2.1.2/mixcr assemble /data/curator_data/cancer_data_and_papers/wang_wang_2016/annotations/SRR4084215/SRR4084215_ac_mixcr.vdjca SRR4084215_ac_mixcr.clns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/data/curator_data/cancer_data_and_papers/wang_wang_2016/annotations/SRR4084215/SRR4084215_ac_mixcr.clns SRR4084215_ac_mixcr_clones.txt &amp;</t>
  </si>
  <si>
    <t>SRR4084215_ad_mixcr.clns</t>
  </si>
  <si>
    <t xml:space="preserve"> /home/centos/mixcr-2.1.2/mixcr assemble /data/curator_data/cancer_data_and_papers/wang_wang_2016/annotations/SRR4084215/SRR4084215_ad_mixcr.vdjca SRR4084215_ad_mixcr.clns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/data/curator_data/cancer_data_and_papers/wang_wang_2016/annotations/SRR4084215/SRR4084215_ad_mixcr.clns SRR4084215_ad_mixcr_clones.txt &amp;</t>
  </si>
  <si>
    <t>SRR4084216_aa_mixcr.clns</t>
  </si>
  <si>
    <t xml:space="preserve"> /home/centos/mixcr-2.1.2/mixcr assemble /data/curator_data/cancer_data_and_papers/wang_wang_2016/annotations/SRR4084216/SRR4084216_aa_mixcr.vdjca SRR4084216_aa_mixcr.clns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/data/curator_data/cancer_data_and_papers/wang_wang_2016/annotations/SRR4084216/SRR4084216_aa_mixcr.clns SRR4084216_aa_mixcr_clones.txt &amp;</t>
  </si>
  <si>
    <t>SRR4084216_ab_mixcr.clns</t>
  </si>
  <si>
    <t xml:space="preserve"> /home/centos/mixcr-2.1.2/mixcr assemble /data/curator_data/cancer_data_and_papers/wang_wang_2016/annotations/SRR4084216/SRR4084216_ab_mixcr.vdjca SRR4084216_ab_mixcr.clns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/data/curator_data/cancer_data_and_papers/wang_wang_2016/annotations/SRR4084216/SRR4084216_ab_mixcr.clns SRR4084216_ab_mixcr_clones.txt &amp;</t>
  </si>
  <si>
    <t>SRR4084216_ac_mixcr.clns</t>
  </si>
  <si>
    <t xml:space="preserve"> /home/centos/mixcr-2.1.2/mixcr assemble /data/curator_data/cancer_data_and_papers/wang_wang_2016/annotations/SRR4084216/SRR4084216_ac_mixcr.vdjca SRR4084216_ac_mixcr.clns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/data/curator_data/cancer_data_and_papers/wang_wang_2016/annotations/SRR4084216/SRR4084216_ac_mixcr.clns SRR4084216_ac_mixcr_clones.txt &amp;</t>
  </si>
  <si>
    <t>SRR4084216_ad_mixcr.clns</t>
  </si>
  <si>
    <t xml:space="preserve"> /home/centos/mixcr-2.1.2/mixcr assemble /data/curator_data/cancer_data_and_papers/wang_wang_2016/annotations/SRR4084216/SRR4084216_ad_mixcr.vdjca SRR4084216_ad_mixcr.clns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/data/curator_data/cancer_data_and_papers/wang_wang_2016/annotations/SRR4084216/SRR4084216_ad_mixcr.clns SRR4084216_ad_mixcr_clones.txt &amp;</t>
  </si>
  <si>
    <t>SRR4084217_aa_mixcr.clns</t>
  </si>
  <si>
    <t xml:space="preserve"> /home/centos/mixcr-2.1.2/mixcr assemble /data/curator_data/cancer_data_and_papers/wang_wang_2016/annotations/SRR4084217/SRR4084217_aa_mixcr.vdjca SRR4084217_aa_mixcr.clns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/data/curator_data/cancer_data_and_papers/wang_wang_2016/annotations/SRR4084217/SRR4084217_aa_mixcr.clns SRR4084217_aa_mixcr_clones.txt &amp;</t>
  </si>
  <si>
    <t>SRR4084217_ab_mixcr.clns</t>
  </si>
  <si>
    <t xml:space="preserve"> /home/centos/mixcr-2.1.2/mixcr assemble /data/curator_data/cancer_data_and_papers/wang_wang_2016/annotations/SRR4084217/SRR4084217_ab_mixcr.vdjca SRR4084217_ab_mixcr.clns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/data/curator_data/cancer_data_and_papers/wang_wang_2016/annotations/SRR4084217/SRR4084217_ab_mixcr.clns SRR4084217_ab_mixcr_clones.txt &amp;</t>
  </si>
  <si>
    <t>SRR4084217_ac_mixcr.clns</t>
  </si>
  <si>
    <t xml:space="preserve"> /home/centos/mixcr-2.1.2/mixcr assemble /data/curator_data/cancer_data_and_papers/wang_wang_2016/annotations/SRR4084217/SRR4084217_ac_mixcr.vdjca SRR4084217_ac_mixcr.clns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/data/curator_data/cancer_data_and_papers/wang_wang_2016/annotations/SRR4084217/SRR4084217_ac_mixcr.clns SRR4084217_ac_mixcr_clones.txt &amp;</t>
  </si>
  <si>
    <t>SRR4084217_ad_mixcr.clns</t>
  </si>
  <si>
    <t xml:space="preserve"> /home/centos/mixcr-2.1.2/mixcr assemble /data/curator_data/cancer_data_and_papers/wang_wang_2016/annotations/SRR4084217/SRR4084217_ad_mixcr.vdjca SRR4084217_ad_mixcr.clns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/data/curator_data/cancer_data_and_papers/wang_wang_2016/annotations/SRR4084217/SRR4084217_ad_mixcr.clns SRR4084217_ad_mixcr_clones.txt &amp;</t>
  </si>
  <si>
    <t>SRR4084218_aa_mixcr.clns</t>
  </si>
  <si>
    <t xml:space="preserve"> /home/centos/mixcr-2.1.2/mixcr assemble /data/curator_data/cancer_data_and_papers/wang_wang_2016/annotations/SRR4084218/SRR4084218_aa_mixcr.vdjca SRR4084218_aa_mixcr.clns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/data/curator_data/cancer_data_and_papers/wang_wang_2016/annotations/SRR4084218/SRR4084218_aa_mixcr.clns SRR4084218_aa_mixcr_clones.txt &amp;</t>
  </si>
  <si>
    <t>SRR4084218_ab_mixcr.clns</t>
  </si>
  <si>
    <t xml:space="preserve"> /home/centos/mixcr-2.1.2/mixcr assemble /data/curator_data/cancer_data_and_papers/wang_wang_2016/annotations/SRR4084218/SRR4084218_aa_mixcr.vdjca SRR4084218_aa_mixcr.clns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/data/curator_data/cancer_data_and_papers/wang_wang_2016/annotations/SRR4084218/SRR4084218_ab_mixcr.clns SRR4084218_ab_mixcr_clones.txt &amp;</t>
  </si>
  <si>
    <t>SRR4084218_ac_mixcr.clns</t>
  </si>
  <si>
    <t xml:space="preserve"> /home/centos/mixcr-2.1.2/mixcr assemble /data/curator_data/cancer_data_and_papers/wang_wang_2016/annotations/SRR4084218/SRR4084218_ac_mixcr.vdjca SRR4084218_ac_mixcr.clns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/data/curator_data/cancer_data_and_papers/wang_wang_2016/annotations/SRR4084218/SRR4084218_ac_mixcr.clns SRR4084218_ac_mixcr_clones.txt &amp;</t>
  </si>
  <si>
    <t>SRR4084218_ad_mixcr.clns</t>
  </si>
  <si>
    <t xml:space="preserve"> /home/centos/mixcr-2.1.2/mixcr assemble /data/curator_data/cancer_data_and_papers/wang_wang_2016/annotations/SRR4084218/SRR4084218_ad_mixcr.vdjca SRR4084218_ad_mixcr.clns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/data/curator_data/cancer_data_and_papers/wang_wang_2016/annotations/SRR4084218/SRR4084218_ad_mixcr.clns SRR4084218_ad_mixcr_clones.txt &amp;</t>
  </si>
  <si>
    <t>SRR4084219_aa_merged.fasta</t>
  </si>
  <si>
    <t>SRR4084219_aa_mixcr.clns</t>
  </si>
  <si>
    <t xml:space="preserve"> /home/centos/mixcr-2.1.2/mixcr assemble /data/curator_data/cancer_data_and_papers/wang_wang_2016/annotations/SRR4084219/SRR4084219_aa_mixcr.vdjca SRR4084219_aa_mixcr.clns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/data/curator_data/cancer_data_and_papers/wang_wang_2016/annotations/SRR4084219/SRR4084219_aa_mixcr.clns SRR4084219_aa_mixcr_clones.txt &amp;</t>
  </si>
  <si>
    <t>SRR4084219_ab_merged.fasta</t>
  </si>
  <si>
    <t>SRR4084219_ab_mixcr.clns</t>
  </si>
  <si>
    <t xml:space="preserve"> /home/centos/mixcr-2.1.2/mixcr assemble /data/curator_data/cancer_data_and_papers/wang_wang_2016/annotations/SRR4084219/SRR4084219_ab_mixcr.vdjca SRR4084219_ab_mixcr.clns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/data/curator_data/cancer_data_and_papers/wang_wang_2016/annotations/SRR4084219/SRR4084219_ab_mixcr.clns SRR4084219_ab_mixcr_clones.txt &amp;</t>
  </si>
  <si>
    <t>SRR4084219_ac_merged.fasta</t>
  </si>
  <si>
    <t>SRR4084219_ac_mixcr.clns</t>
  </si>
  <si>
    <t xml:space="preserve"> /home/centos/mixcr-2.1.2/mixcr assemble /data/curator_data/cancer_data_and_papers/wang_wang_2016/annotations/SRR4084219/SRR4084219_ac_mixcr.vdjca SRR4084219_ac_mixcr.clns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/data/curator_data/cancer_data_and_papers/wang_wang_2016/annotations/SRR4084219/SRR4084219_ac_mixcr.clns SRR4084219_ac_mixcr_clones.txt &amp;</t>
  </si>
  <si>
    <t>SRR4084219_ad_merged.fasta</t>
  </si>
  <si>
    <t>SRR4084219_ad_mixcr.clns</t>
  </si>
  <si>
    <t xml:space="preserve"> /home/centos/mixcr-2.1.2/mixcr assemble /data/curator_data/cancer_data_and_papers/wang_wang_2016/annotations/SRR4084219/SRR4084219_ad_mixcr.vdjca SRR4084219_ad_mixcr.clns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/data/curator_data/cancer_data_and_papers/wang_wang_2016/annotations/SRR4084219/SRR4084219_ad_mixcr.clns SRR4084219_ad_mixcr_clones.txt &amp;</t>
  </si>
  <si>
    <t>SRR4084220_aa_merged.fasta</t>
  </si>
  <si>
    <t>SRR4084220_aa_mixcr.clns</t>
  </si>
  <si>
    <t xml:space="preserve"> /home/centos/mixcr-2.1.2/mixcr assemble /data/curator_data/cancer_data_and_papers/wang_wang_2016/annotations/SRR4084220/SRR4084220_aa_mixcr.vdjca SRR4084220_aa_mixcr.clns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/data/curator_data/cancer_data_and_papers/wang_wang_2016/annotations/SRR4084220/SRR4084220_aa_mixcr.clns SRR4084220_aa_mixcr_clones.txt &amp;</t>
  </si>
  <si>
    <t>SRR4084220_ab_merged.fasta</t>
  </si>
  <si>
    <t>SRR4084220_ab_mixcr.clns</t>
  </si>
  <si>
    <t xml:space="preserve"> /home/centos/mixcr-2.1.2/mixcr assemble /data/curator_data/cancer_data_and_papers/wang_wang_2016/annotations/SRR4084220/SRR4084220_ab_mixcr.vdjca SRR4084220_ab_mixcr.clns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/data/curator_data/cancer_data_and_papers/wang_wang_2016/annotations/SRR4084220/SRR4084220_ab_mixcr.clns SRR4084220_ab_mixcr_clones.txt &amp;</t>
  </si>
  <si>
    <t>SRR4084220_ac_merged.fasta</t>
  </si>
  <si>
    <t>SRR4084220_ac_mixcr.clns</t>
  </si>
  <si>
    <t xml:space="preserve"> /home/centos/mixcr-2.1.2/mixcr assemble /data/curator_data/cancer_data_and_papers/wang_wang_2016/annotations/SRR4084220/SRR4084220_ac_mixcr.vdjca SRR4084220_ac_mixcr.clns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/data/curator_data/cancer_data_and_papers/wang_wang_2016/annotations/SRR4084220/SRR4084220_ac_mixcr.clns SRR4084220_ac_mixcr_clones.txt &amp;</t>
  </si>
  <si>
    <t>SRR4084220_ad_merged.fasta</t>
  </si>
  <si>
    <t>SRR4084220_ad_mixcr.clns</t>
  </si>
  <si>
    <t xml:space="preserve"> /home/centos/mixcr-2.1.2/mixcr assemble /data/curator_data/cancer_data_and_papers/wang_wang_2016/annotations/SRR4084220/SRR4084220_ad_mixcr.vdjca SRR4084220_ad_mixcr.clns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/data/curator_data/cancer_data_and_papers/wang_wang_2016/annotations/SRR4084220/SRR4084220_ad_mixcr.clns SRR4084220_ad_mixcr_clones.txt &amp;</t>
  </si>
  <si>
    <t>SRR4102101_mixcr.clns</t>
  </si>
  <si>
    <t>/home/centos/mixcr-2.1.2/mixcr align --library imgt -s hsa -c TRB --save-description /data/curator_data/cancer_data_and_papers/wang_wang_2016/fasta_files/SRR4102101_merged.fasta SRR4102101_mixcr.vdjca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/data/curator_data/cancer_data_and_papers/wang_wang_2016/annotations/SRR4102101_mixcr.vdjca SRR4102101_mixcr_annotation.txt &amp;  ||  /home/centos/mixcr-2.1.2/mixcr assemble /data/curator_data/cancer_data_and_papers/wang_wang_2016/annotations/SRR4102101/SRR4102101_mixcr.vdjca SRR4102101_mixcr.clns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/data/curator_data/cancer_data_and_papers/wang_wang_2016/annotations/SRR4102101_mixcr.clns SRR4102101_mixcr_clones.txt &amp;</t>
  </si>
  <si>
    <t>SRR4102102_mixcr.clns</t>
  </si>
  <si>
    <t>SRR4102103_mixcr.clns</t>
  </si>
  <si>
    <t>SRR4084231_aa_mixcr.clns</t>
  </si>
  <si>
    <t xml:space="preserve"> /home/centos/mixcr-2.1.2/mixcr assemble /data/curator_data/cancer_data_and_papers/wang_wang_2016/annotations/SRR4084231/SRR4084231_aa_mixcr.vdjca SRR4084231_aa_mixcr.clns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/data/curator_data/cancer_data_and_papers/wang_wang_2016/annotations/SRR4084231/SRR4084231_aa_mixcr.clns SRR4084231_aa_mixcr_clones.txt &amp;</t>
  </si>
  <si>
    <t>SRR4084231_ab_mixcr.clns</t>
  </si>
  <si>
    <t>/data/curator_data/cancer_data_and_papers/wang_wang_2016/annotations/SRR4084231/SRR4084231_ab_mixcr.vdjca SRR4084231_ab_mixcr.clns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/data/curator_data/cancer_data_and_papers/wang_wang_2016/annotations/SRR4084231/SRR4084231_ab_mixcr.clns SRR4084231_ab_mixcr_clones.txt &amp;</t>
  </si>
  <si>
    <t>SRR4084231_ac_mixcr.clns</t>
  </si>
  <si>
    <t>/data/curator_data/cancer_data_and_papers/wang_wang_2016/annotations/SRR4084231/SRR4084231_ac_mixcr.vdjca SRR4084231_ac_mixcr.clns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/data/curator_data/cancer_data_and_papers/wang_wang_2016/annotations/SRR4084231/SRR4084231_ac_mixcr.clns SRR4084231_ac_mixcr_clones.txt &amp;</t>
  </si>
  <si>
    <t>SRR4084231_ad_mixcr.clns</t>
  </si>
  <si>
    <t>/data/curator_data/cancer_data_and_papers/wang_wang_2016/annotations/SRR4084231/SRR4084231_ad_mixcr.vdjca SRR4084231_ad_mixcr.clns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/data/curator_data/cancer_data_and_papers/wang_wang_2016/annotations/SRR4084231/SRR4084231_ad_mixcr.clns SRR4084231_ad_mixcr_clones.txt &amp;</t>
  </si>
  <si>
    <t>SRR4084232_aa_mixcr.clns</t>
  </si>
  <si>
    <t>/home/centos/mixcr-2.1.2/mixcr assemble /data/curator_data/cancer_data_and_papers/wang_wang_2016/annotations/SRR4084232/SRR4084232_aa_mixcr.vdjca SRR4084232_aa_mixcr.clns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/data/curator_data/cancer_data_and_papers/wang_wang_2016/annotations/SRR4084232/SRR4084232_aa_mixcr.clns SRR4084232_aa_mixcr_clones.txt &amp;</t>
  </si>
  <si>
    <t>SRR4084232_ab_mixcr.clns</t>
  </si>
  <si>
    <t>/home/centos/mixcr-2.1.2/mixcr assemble /data/curator_data/cancer_data_and_papers/wang_wang_2016/annotations/SRR4084232/SRR4084232_ab_mixcr.vdjca SRR4084232_ab_mixcr.clns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/data/curator_data/cancer_data_and_papers/wang_wang_2016/annotations/SRR4084232/SRR4084232_ab_mixcr.clns SRR4084232_ab_mixcr_clones.txt &amp;</t>
  </si>
  <si>
    <t>SRR4084232_ac_mixcr.clns</t>
  </si>
  <si>
    <t>/home/centos/mixcr-2.1.2/mixcr assemble /data/curator_data/cancer_data_and_papers/wang_wang_2016/annotations/SRR4084232/SRR4084232_ac_mixcr.vdjca SRR4084232_ac_mixcr.clns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/data/curator_data/cancer_data_and_papers/wang_wang_2016/annotations/SRR4084232/SRR4084232_ac_mixcr.clns SRR4084232_ac_mixcr_clones.txt &amp;</t>
  </si>
  <si>
    <t>SRR4084232_ad_mixcr.clns</t>
  </si>
  <si>
    <t>/home/centos/mixcr-2.1.2/mixcr assemble /data/curator_data/cancer_data_and_papers/wang_wang_2016/annotations/SRR4084232/SRR4084232_ad_mixcr.vdjca SRR4084232_ad_mixcr.clns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/data/curator_data/cancer_data_and_papers/wang_wang_2016/annotations/SRR4084232/SRR4084232_ad_mixcr.clns SRR4084232_ad_mixcr_clones.txt &amp;</t>
  </si>
  <si>
    <t>SRR4084233_aa_mixcr.clns</t>
  </si>
  <si>
    <t>/home/centos/mixcr-2.1.2/mixcr assemble /data/curator_data/cancer_data_and_papers/wang_wang_2016/annotations/SRR4084233/SRR4084233_aa_mixcr.vdjca SRR4084233_aa_mixcr.clns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/data/curator_data/cancer_data_and_papers/wang_wang_2016/annotations/SRR4084233/SRR4084233_aa_mixcr.clns SRR4084233_aa_mixcr_clones.txt &amp;</t>
  </si>
  <si>
    <t>SRR4084233_ab_mixcr.clns</t>
  </si>
  <si>
    <t>/home/centos/mixcr-2.1.2/mixcr assemble /data/curator_data/cancer_data_and_papers/wang_wang_2016/annotations/SRR4084233/SRR4084233_ab_mixcr.vdjca SRR4084233_ab_mixcr.clns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/data/curator_data/cancer_data_and_papers/wang_wang_2016/annotations/SRR4084233/SRR4084233_ab_mixcr.clns SRR4084233_ab_mixcr_clones.txt &amp;</t>
  </si>
  <si>
    <t>SRR4084233_ac_mixcr.clns</t>
  </si>
  <si>
    <t>/home/centos/mixcr-2.1.2/mixcr assemble /data/curator_data/cancer_data_and_papers/wang_wang_2016/annotations/SRR4084233/SRR4084233_ac_mixcr.vdjca SRR4084233_ac_mixcr.clns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/data/curator_data/cancer_data_and_papers/wang_wang_2016/annotations/SRR4084233/SRR4084233_ac_mixcr.clns SRR4084233_ac_mixcr_clones.txt &amp;</t>
  </si>
  <si>
    <t>SRR4084233_ad_mixcr.clns</t>
  </si>
  <si>
    <t>SRR4084234_aa_mixcr.clns</t>
  </si>
  <si>
    <t>/home/centos/mixcr-2.1.2/mixcr assemble /data/curator_data/cancer_data_and_papers/wang_wang_2016/annotations/SRR4084234/SRR4084234_aa_mixcr.vdjca SRR4084234_aa_mixcr.clns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/data/curator_data/cancer_data_and_papers/wang_wang_2016/annotations/SRR4084234/SRR4084234_aa_mixcr.clns SRR4084234_aa_mixcr_clones.txt &amp;</t>
  </si>
  <si>
    <t>SRR4084234_ab_mixcr.clns</t>
  </si>
  <si>
    <t>/home/centos/mixcr-2.1.2/mixcr assemble /data/curator_data/cancer_data_and_papers/wang_wang_2016/annotations/SRR4084234/SRR4084234_ab_mixcr.vdjca SRR4084234_ab_mixcr.clns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/data/curator_data/cancer_data_and_papers/wang_wang_2016/annotations/SRR4084234/SRR4084234_ab_mixcr.clns SRR4084234_ab_mixcr_clones.txt &amp;</t>
  </si>
  <si>
    <t>SRR4084234_ac_mixcr.clns</t>
  </si>
  <si>
    <t>/home/centos/mixcr-2.1.2/mixcr assemble /data/curator_data/cancer_data_and_papers/wang_wang_2016/annotations/SRR4084234/SRR4084234_ac_mixcr.vdjca SRR4084234_ac_mixcr.clns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/data/curator_data/cancer_data_and_papers/wang_wang_2016/annotations/SRR4084234/SRR4084234_ac_mixcr.clns SRR4084234_ac_mixcr_clones.txt &amp;</t>
  </si>
  <si>
    <t>SRR4084234_ad_mixcr.clns</t>
  </si>
  <si>
    <t>/home/centos/mixcr-2.1.2/mixcr assemble /data/curator_data/cancer_data_and_papers/wang_wang_2016/annotations/SRR4084234/SRR4084234_ad_mixcr.vdjca SRR4084234_ad_mixcr.clns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/data/curator_data/cancer_data_and_papers/wang_wang_2016/annotations/SRR4084234/SRR4084234_ad_mixcr.clns SRR4084234_ad_mixcr_clones.txt &amp;</t>
  </si>
  <si>
    <t>SRR4102104_mixcr.clns</t>
  </si>
  <si>
    <t>/home/centos/mixcr-2.1.2/mixcr align --library imgt -s hsa -c TRB --save-description /data/curator_data/cancer_data_and_papers/wang_wang_2016/fasta_files/SRR4102104_merged.fasta SRR4102104_mixcr.vdjca &amp; || /home/centos/mixcr-2.1.2/mixcr exportAlignments -vHit -dHit -jHit -vGene -dGene -jGene -vFamily -dFamily -jFamily -vHitScore -dHitScore -jHitScore -nFeature CDR3 -aaFeature CDR3 -lengthOf CDR3 -readId -sequence -descrR1 absoluteMinScore 25 -f /data/curator_data/cancer_data_and_papers/wang_wang_2016/annotations/SRR4102104/SRR4102104_mixcr.vdjca SRR4102104_mixcr_annotation.txt &amp;  ||  /home/centos/mixcr-2.1.2/mixcr assemble /data/curator_data/cancer_data_and_papers/wang_wang_2016/annotations/SRR4102104/SRR4102104_mixcr.vdjca SRR4102104_mixcr.clns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/data/curator_data/cancer_data_and_papers/wang_wang_2016/annotations/SRR4102104/SRR4102104_mixcr.clns SRR4102104_mixcr_clones.txt &amp;</t>
  </si>
  <si>
    <t>SRR4102105_mixcr.clns</t>
  </si>
  <si>
    <t>SRR4102106_mixcr.clns</t>
  </si>
  <si>
    <t>SRR4084209_aa_mixcr.clns</t>
  </si>
  <si>
    <t xml:space="preserve"> /home/centos/mixcr-2.1.2/mixcr assemble /data/curator_data/cancer_data_and_papers/wang_wang_2016/annotations/SRR4084209/SRR4084209_aa_mixcr.vdjca SRR4084209_aa_mixcr.clns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/data/curator_data/cancer_data_and_papers/wang_wang_2016/annotations/SRR4084209/SRR4084209_aa_mixcr.clns SRR4084209_aa_mixcr_clones.txt &amp;</t>
  </si>
  <si>
    <t>SRR4084209_ab_mixcr.clns</t>
  </si>
  <si>
    <t xml:space="preserve"> /home/centos/mixcr-2.1.2/mixcr assemble /data/curator_data/cancer_data_and_papers/wang_wang_2016/annotations/SRR4084209/SRR4084209_ab_mixcr.vdjca SRR4084209_ab_mixcr.clns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/data/curator_data/cancer_data_and_papers/wang_wang_2016/annotations/SRR4084209/SRR4084209_ab_mixcr.clns SRR4084209_ab_mixcr_clones.txt &amp;</t>
  </si>
  <si>
    <t>SRR4084209_ac_mixcr.clns</t>
  </si>
  <si>
    <t xml:space="preserve"> /home/centos/mixcr-2.1.2/mixcr assemble /data/curator_data/cancer_data_and_papers/wang_wang_2016/annotations/SRR4084209/SRR4084209_ac_mixcr.vdjca SRR4084209_ac_mixcr.clns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/data/curator_data/cancer_data_and_papers/wang_wang_2016/annotations/SRR4084209/SRR4084209_aa_mixcr.clns SRR4084209_ac_mixcr_clones.txt &amp;</t>
  </si>
  <si>
    <t>SRR4084209_ad_mixcr.clns</t>
  </si>
  <si>
    <t xml:space="preserve"> /home/centos/mixcr-2.1.2/mixcr assemble /data/curator_data/cancer_data_and_papers/wang_wang_2016/annotations/SRR4084209/SRR4084209_ad_mixcr.vdjca SRR4084209_ad_mixcr.clns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/data/curator_data/cancer_data_and_papers/wang_wang_2016/annotations/SRR4084209/SRR4084209_ad_mixcr.clns SRR4084209_ad_mixcr_clones.txt &amp;</t>
  </si>
  <si>
    <t>SRR4084210_aa_mixcr.clns</t>
  </si>
  <si>
    <t xml:space="preserve"> /home/centos/mixcr-2.1.2/mixcr assemble /data/curator_data/cancer_data_and_papers/wang_wang_2016/annotations/SRR4084210/SRR4084210_aa_mixcr.vdjca SRR4084210_aa_mixcr.clns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/data/curator_data/cancer_data_and_papers/wang_wang_2016/annotations/SRR4084210/SRR4084210_aa_mixcr.clns SRR4084210_aa_mixcr_clones.txt &amp;</t>
  </si>
  <si>
    <t>SRR4084210_ab_mixcr.clns</t>
  </si>
  <si>
    <t xml:space="preserve"> /home/centos/mixcr-2.1.2/mixcr assemble /data/curator_data/cancer_data_and_papers/wang_wang_2016/annotations/SRR4084210/SRR4084210_ab_mixcr.vdjca SRR4084210_ab_mixcr.clns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/data/curator_data/cancer_data_and_papers/wang_wang_2016/annotations/SRR4084210/SRR4084210_ab_mixcr.clns SRR4084210_ab_mixcr_clones.txt &amp;</t>
  </si>
  <si>
    <t>SRR4084210_ac_mixcr.clns</t>
  </si>
  <si>
    <t xml:space="preserve"> /home/centos/mixcr-2.1.2/mixcr assemble /data/curator_data/cancer_data_and_papers/wang_wang_2016/annotations/SRR4084210/SRR4084210_ac_mixcr.vdjca SRR4084210_ac_mixcr.clns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/data/curator_data/cancer_data_and_papers/wang_wang_2016/annotations/SRR4084210/SRR4084210_ac_mixcr.clns SRR4084210_ac_mixcr_clones.txt &amp;</t>
  </si>
  <si>
    <t>SRR4084210_ad_mixcr.clns</t>
  </si>
  <si>
    <t xml:space="preserve"> /home/centos/mixcr-2.1.2/mixcr assemble /data/curator_data/cancer_data_and_papers/wang_wang_2016/annotations/SRR4084210/SRR4084210_ad_mixcr.vdjca SRR4084210_ad_mixcr.clns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/data/curator_data/cancer_data_and_papers/wang_wang_2016/annotations/SRR4084210/SRR4084210_ad_mixcr.clns SRR4084210_ad_mixcr_clones.txt &amp;</t>
  </si>
  <si>
    <t>SRR4084211_aa_mixcr.clns</t>
  </si>
  <si>
    <t xml:space="preserve"> /home/centos/mixcr-2.1.2/mixcr assemble /data/curator_data/cancer_data_and_papers/wang_wang_2016/annotations/SRR4084211/SRR4084211_aa_mixcr.vdjca SRR4084211_aa_mixcr.clns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/data/curator_data/cancer_data_and_papers/wang_wang_2016/annotations/SRR4084211/SRR4084211_aa_mixcr.clns SRR4084211_aa_mixcr_clones.txt &amp;</t>
  </si>
  <si>
    <t>SRR4084211_ab_mixcr.clns</t>
  </si>
  <si>
    <t xml:space="preserve"> /home/centos/mixcr-2.1.2/mixcr assemble /data/curator_data/cancer_data_and_papers/wang_wang_2016/annotations/SRR4084211/SRR4084211_ab_mixcr.vdjca SRR4084211_ab_mixcr.clns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/data/curator_data/cancer_data_and_papers/wang_wang_2016/annotations/SRR4084211/SRR4084211_ab_mixcr.clns SRR4084211_ab_mixcr_clones.txt &amp;</t>
  </si>
  <si>
    <t>SRR4084211_ac_mixcr.clns</t>
  </si>
  <si>
    <t xml:space="preserve"> /home/centos/mixcr-2.1.2/mixcr assemble /data/curator_data/cancer_data_and_papers/wang_wang_2016/annotations/SRR4084211/SRR4084211_ac_mixcr.vdjca SRR4084211_ac_mixcr.clns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/data/curator_data/cancer_data_and_papers/wang_wang_2016/annotations/SRR4084211/SRR4084211_ac_mixcr.clns SRR4084211_ac_mixcr_clones.txt &amp;</t>
  </si>
  <si>
    <t>SRR4084211_ad_mixcr.clns</t>
  </si>
  <si>
    <t xml:space="preserve"> /home/centos/mixcr-2.1.2/mixcr assemble /data/curator_data/cancer_data_and_papers/wang_wang_2016/annotations/SRR4084211/SRR4084211_ad_mixcr.vdjca SRR4084211_ad_mixcr.clns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/data/curator_data/cancer_data_and_papers/wang_wang_2016/annotations/SRR4084211/SRR4084211_ad_mixcr.clns SRR4084211_ad_mixcr_clones.txt &amp;</t>
  </si>
  <si>
    <t>SRR4084212_aa_mixcr.clns</t>
  </si>
  <si>
    <t xml:space="preserve"> /home/centos/mixcr-2.1.2/mixcr assemble /data/curator_data/cancer_data_and_papers/wang_wang_2016/annotations/SRR4084212/SRR4084212_aa_mixcr.vdjca SRR4084212_aa_mixcr.clns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/data/curator_data/cancer_data_and_papers/wang_wang_2016/annotations/SRR4084212/SRR4084212_aa_mixcr.clns SRR4084212_aa_mixcr_clones.txt &amp;</t>
  </si>
  <si>
    <t>SRR4084212_ab_mixcr.clns</t>
  </si>
  <si>
    <t xml:space="preserve"> /home/centos/mixcr-2.1.2/mixcr assemble /data/curator_data/cancer_data_and_papers/wang_wang_2016/annotations/SRR4084212/SRR4084212_ab_mixcr.vdjca SRR4084212_ab_mixcr.clns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/data/curator_data/cancer_data_and_papers/wang_wang_2016/annotations/SRR4084212/SRR4084212_ab_mixcr.clns SRR4084212_ab_mixcr_clones.txt &amp;</t>
  </si>
  <si>
    <t>SRR4084212_ac_mixcr.clns</t>
  </si>
  <si>
    <t xml:space="preserve"> /home/centos/mixcr-2.1.2/mixcr assemble /data/curator_data/cancer_data_and_papers/wang_wang_2016/annotations/SRR4084212/SRR4084212_ac_mixcr.vdjca SRR4084212_ac_mixcr.clns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/data/curator_data/cancer_data_and_papers/wang_wang_2016/annotations/SRR4084212/SRR4084212_ac_mixcr.clns SRR4084212_ac_mixcr_clones.txt &amp;</t>
  </si>
  <si>
    <t>SRR4084212_ad_mixcr.clns</t>
  </si>
  <si>
    <t xml:space="preserve"> /home/centos/mixcr-2.1.2/mixcr assemble /data/curator_data/cancer_data_and_papers/wang_wang_2016/annotations/SRR4084212/SRR4084212_ad_mixcr.vdjca SRR4084212_ad_mixcr.clns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/data/curator_data/cancer_data_and_papers/wang_wang_2016/annotations/SRR4084212/SRR4084212_ad_mixcr.clns SRR4084212_ad_mixcr_clones.txt &amp;</t>
  </si>
  <si>
    <t>SRR4084213_aa_mixcr.clns</t>
  </si>
  <si>
    <t xml:space="preserve"> /home/centos/mixcr-2.1.2/mixcr assemble /data/curator_data/cancer_data_and_papers/wang_wang_2016/annotations/SRR4084213/SRR4084213_aa_mixcr.vdjca SRR4084213_aa_mixcr.clns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/data/curator_data/cancer_data_and_papers/wang_wang_2016/annotations/SRR4084213/SRR4084213_aa_mixcr.clns SRR4084213_aa_mixcr_clones.txt &amp;</t>
  </si>
  <si>
    <t>SRR4084213_ab_mixcr.clns</t>
  </si>
  <si>
    <t xml:space="preserve"> /home/centos/mixcr-2.1.2/mixcr assemble /data/curator_data/cancer_data_and_papers/wang_wang_2016/annotations/SRR4084213/SRR4084213_ab_mixcr.vdjca SRR4084213_ab_mixcr.clns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/data/curator_data/cancer_data_and_papers/wang_wang_2016/annotations/SRR4084213/SRR4084213_ab_mixcr.clns SRR4084213_ab_mixcr_clones.txt &amp;</t>
  </si>
  <si>
    <t>SRR4084213_ac_mixcr.clns</t>
  </si>
  <si>
    <t xml:space="preserve"> /home/centos/mixcr-2.1.2/mixcr assemble /data/curator_data/cancer_data_and_papers/wang_wang_2016/annotations/SRR4084213/SRR4084213_ac_mixcr.vdjca SRR4084213_ac_mixcr.clns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/data/curator_data/cancer_data_and_papers/wang_wang_2016/annotations/SRR4084213/SRR4084213_ac_mixcr.clns SRR4084213_ac_mixcr_clones.txt &amp;</t>
  </si>
  <si>
    <t>SRR4084213_ad_mixcr.clns</t>
  </si>
  <si>
    <t xml:space="preserve"> /home/centos/mixcr-2.1.2/mixcr assemble /data/curator_data/cancer_data_and_papers/wang_wang_2016/annotations/SRR4084213/SRR4084213_ad_mixcr.vdjca SRR4084213_ad_mixcr.clns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/data/curator_data/cancer_data_and_papers/wang_wang_2016/annotations/SRR4084213/SRR4084213_ad_mixcr.clns SRR4084213_ad_mixcr_clones.txt &amp;</t>
  </si>
  <si>
    <t>SRR4084214_aa_mixcr.clns</t>
  </si>
  <si>
    <t xml:space="preserve"> /home/centos/mixcr-2.1.2/mixcr assemble /data/curator_data/cancer_data_and_papers/wang_wang_2016/annotations/SRR4084214/SRR4084214_aa_mixcr.vdjca SRR4084214_aa_mixcr.clns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/data/curator_data/cancer_data_and_papers/wang_wang_2016/annotations/SRR4084214/SRR4084214_aa_mixcr.clns SRR4084214_aa_mixcr_clones.txt &amp;</t>
  </si>
  <si>
    <t xml:space="preserve"> /home/centos/mixcr-2.1.2/mixcr assemble /data/curator_data/cancer_data_and_papers/wang_wang_2016/annotations/SRR4084214/SRR4084214_ab_mixcr.vdjca SRR4084214_ab_mixcr.clns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/data/curator_data/cancer_data_and_papers/wang_wang_2016/annotations/SRR4084214/SRR4084214_ab_mixcr.clns SRR4084214_ab_mixcr_clones.txt &amp;</t>
  </si>
  <si>
    <t xml:space="preserve"> /home/centos/mixcr-2.1.2/mixcr assemble /data/curator_data/cancer_data_and_papers/wang_wang_2016/annotations/SRR4084214/SRR4084214_ac_mixcr.vdjca SRR4084214_ac_mixcr.clns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/data/curator_data/cancer_data_and_papers/wang_wang_2016/annotations/SRR4084214/SRR4084214_ac_mixcr.clns SRR4084214_ac_mixcr_clones.txt &amp;</t>
  </si>
  <si>
    <t xml:space="preserve"> /home/centos/mixcr-2.1.2/mixcr assemble /data/curator_data/cancer_data_and_papers/wang_wang_2016/annotations/SRR4084214/SRR4084214_ad_mixcr.vdjca SRR4084214_ad_mixcr.clns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/data/curator_data/cancer_data_and_papers/wang_wang_2016/annotations/SRR4084214/SRR4084214_ad_mixcr.clns SRR4084214_ad_mixcr_clones.txt &amp;</t>
  </si>
  <si>
    <t>SRR4102095_mixcr.clns</t>
  </si>
  <si>
    <t xml:space="preserve"> /home/centos/mixcr-2.1.2/mixcr assemble /data/curator_data/cancer_data_and_papers/wang_wang_2016/annotations/SRR4102095/SRR4102095_mixcr.vdjca SRR4102095_mixcr.clns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/data/curator_data/cancer_data_and_papers/wang_wang_2016/annotations/SRR4102095/SRR4102095_mixcr.clns SRR4102095_mixcr_clones.txt &amp;</t>
  </si>
  <si>
    <t>SRR4102096_mixcr.clns</t>
  </si>
  <si>
    <t xml:space="preserve"> /home/centos/mixcr-2.1.2/mixcr assemble /data/curator_data/cancer_data_and_papers/wang_wang_2016/annotations/SRR4102096/SRR4102096_mixcr.vdjca SRR4102096_mixcr.clns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/data/curator_data/cancer_data_and_papers/wang_wang_2016/annotations/SRR4102096/SRR4102096_mixcr.clns SRR4102096_mixcr_clones.txt &amp;</t>
  </si>
  <si>
    <t>SRR4102097_mixcr.clns</t>
  </si>
  <si>
    <t xml:space="preserve"> /home/centos/mixcr-2.1.2/mixcr assemble /data/curator_data/cancer_data_and_papers/wang_wang_2016/annotations/SRR4102097/SRR4102097_mixcr.vdjca SRR4102097_mixcr.clns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/data/curator_data/cancer_data_and_papers/wang_wang_2016/annotations/SRR4102097/SRR4102097_mixcr.clns SRR4102097_mixcr_clones.txt &amp;</t>
  </si>
  <si>
    <t>SRR4084235_aa_mixcr.clns</t>
  </si>
  <si>
    <t xml:space="preserve"> /home/centos/mixcr-2.1.2/mixcr assemble /data/curator_data/cancer_data_and_papers/wang_wang_2016/annotations/SRR4084235/SRR4084235_aa_mixcr.vdjca SRR4084235_aa_mixcr.clns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/data/curator_data/cancer_data_and_papers/wang_wang_2016/annotations/SRR4084235/SRR4084235_aa_mixcr.clns SRR4084235_aa_mixcr_clones.txt &amp;</t>
  </si>
  <si>
    <t>SRR4084235_ab_mixcr.clns</t>
  </si>
  <si>
    <t xml:space="preserve"> /home/centos/mixcr-2.1.2/mixcr assemble /data/curator_data/cancer_data_and_papers/wang_wang_2016/annotations/SRR4084235/SRR4084235_ab_mixcr.vdjca SRR4084235_ab_mixcr.clns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/data/curator_data/cancer_data_and_papers/wang_wang_2016/annotations/SRR4084235/SRR4084235_ab_mixcr.clns SRR4084235_ab_mixcr_clones.txt &amp;</t>
  </si>
  <si>
    <t>SRR4084235_ac_mixcr.clns</t>
  </si>
  <si>
    <t xml:space="preserve"> /home/centos/mixcr-2.1.2/mixcr assemble /data/curator_data/cancer_data_and_papers/wang_wang_2016/annotations/SRR4084235/SRR4084235_ac_mixcr.vdjca SRR4084235_ac_mixcr.clns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/data/curator_data/cancer_data_and_papers/wang_wang_2016/annotations/SRR4084235/SRR4084235_ac_mixcr.clns SRR4084235_ac_mixcr_clones.txt &amp;</t>
  </si>
  <si>
    <t>SRR4084235_ad_mixcr.clns</t>
  </si>
  <si>
    <t xml:space="preserve"> /home/centos/mixcr-2.1.2/mixcr assemble /data/curator_data/cancer_data_and_papers/wang_wang_2016/annotations/SRR4084235/SRR4084235_ad_mixcr.vdjca SRR4084235_ad_mixcr.clns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/data/curator_data/cancer_data_and_papers/wang_wang_2016/annotations/SRR4084235/SRR4084235_ad_mixcr.clns SRR4084235_ad_mixcr_clones.txt &amp;</t>
  </si>
  <si>
    <t>SRR4084236_aa_mixcr.clns</t>
  </si>
  <si>
    <t xml:space="preserve"> /home/centos/mixcr-2.1.2/mixcr assemble /data/curator_data/cancer_data_and_papers/wang_wang_2016/annotations/SRR4084236/SRR4084236_aa_mixcr.vdjca SRR4084236_aa_mixcr.clns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/data/curator_data/cancer_data_and_papers/wang_wang_2016/annotations/SRR4084236/SRR4084236_aa_mixcr.clns SRR4084236_aa_mixcr_clones.txt &amp;</t>
  </si>
  <si>
    <t>SRR4084236_ab_mixcr.clns</t>
  </si>
  <si>
    <t>/home/centos/mixcr-2.1.2/mixcr assemble /data/curator_data/cancer_data_and_papers/wang_wang_2016/annotations/SRR4084236/SRR4084236_ab_mixcr.vdjca SRR4084236_ab_mixcr.clns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/data/curator_data/cancer_data_and_papers/wang_wang_2016/annotations/SRR4084236/SRR4084236_ab_mixcr.clns SRR4084236_ab_mixcr_clones.txt &amp;</t>
  </si>
  <si>
    <t>SRR4084236_ac_mixcr.clns</t>
  </si>
  <si>
    <t>/home/centos/mixcr-2.1.2/mixcr assemble /data/curator_data/cancer_data_and_papers/wang_wang_2016/annotations/SRR4084236/SRR4084236_ac_mixcr.vdjca SRR4084236_ac_mixcr.clns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/data/curator_data/cancer_data_and_papers/wang_wang_2016/annotations/SRR4084236/SRR4084236_ac_mixcr.clns SRR4084236_ac_mixcr_clones.txt &amp;</t>
  </si>
  <si>
    <t>SRR4084236_ad_mixcr.clns</t>
  </si>
  <si>
    <t>/home/centos/mixcr-2.1.2/mixcr assemble /data/curator_data/cancer_data_and_papers/wang_wang_2016/annotations/SRR4084236/SRR4084236_ad_mixcr.vdjca SRR4084236_ad_mixcr.clns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/data/curator_data/cancer_data_and_papers/wang_wang_2016/annotations/SRR4084236/SRR4084236_ad_mixcr.clns SRR4084236_ad_mixcr_clones.txt &amp;</t>
  </si>
  <si>
    <t>SRR4084237_aa_mixcr.clns</t>
  </si>
  <si>
    <t>/home/centos/mixcr-2.1.2/mixcr assemble /data/curator_data/cancer_data_and_papers/wang_wang_2016/annotations/SRR4084237/SRR4084237_aa_mixcr.vdjca SRR4084237_aa_mixcr.clns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/data/curator_data/cancer_data_and_papers/wang_wang_2016/annotations/SRR4084237/SRR4084237_aa_mixcr.clns SRR4084237_aa_mixcr_clones.txt &amp;</t>
  </si>
  <si>
    <t>SRR4084237_ab_mixcr.clns</t>
  </si>
  <si>
    <t>/home/centos/mixcr-2.1.2/mixcr assemble /data/curator_data/cancer_data_and_papers/wang_wang_2016/annotations/SRR4084237/SRR4084237_ab_mixcr.vdjca SRR4084237_ab_mixcr.clns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/data/curator_data/cancer_data_and_papers/wang_wang_2016/annotations/SRR4084237/SRR4084237_ab_mixcr.clns SRR4084237_ab_mixcr_clones.txt &amp;</t>
  </si>
  <si>
    <t>SRR4084237_ac_mixcr.clns</t>
  </si>
  <si>
    <t>/home/centos/mixcr-2.1.2/mixcr assemble /data/curator_data/cancer_data_and_papers/wang_wang_2016/annotations/SRR4084237/SRR4084237_ac_mixcr.vdjca SRR4084237_ac_mixcr.clns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/data/curator_data/cancer_data_and_papers/wang_wang_2016/annotations/SRR4084237/SRR4084237_ac_mixcr.clns SRR4084237_ac_mixcr_clones.txt &amp;</t>
  </si>
  <si>
    <t>SRR4084237_ad_mixcr.clns</t>
  </si>
  <si>
    <t>/home/centos/mixcr-2.1.2/mixcr assemble /data/curator_data/cancer_data_and_papers/wang_wang_2016/annotations/SRR4084237/SRR4084237_ad_mixcr.vdjca SRR4084237_ad_mixcr.clns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/data/curator_data/cancer_data_and_papers/wang_wang_2016/annotations/SRR4084237/SRR4084237_ad_mixcr.clns SRR4084237_ad_mixcr_clones.txt &amp;</t>
  </si>
  <si>
    <t>SRR4084238_aa_mixcr.clns</t>
  </si>
  <si>
    <t>/home/centos/mixcr-2.1.2/mixcr assemble /data/curator_data/cancer_data_and_papers/wang_wang_2016/annotations/SRR4084238/SRR4084238_aa_mixcr.vdjca SRR4084238_aa_mixcr.clns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/data/curator_data/cancer_data_and_papers/wang_wang_2016/annotations/SRR4084238/SRR4084238_aa_mixcr.clns SRR4084238_aa_mixcr_clones.txt &amp;</t>
  </si>
  <si>
    <t>SRR4084238_ab_mixcr.clns</t>
  </si>
  <si>
    <t>/home/centos/mixcr-2.1.2/mixcr assemble /data/curator_data/cancer_data_and_papers/wang_wang_2016/annotations/SRR4084238/SRR4084238_ab_mixcr.vdjca SRR4084238_ab_mixcr.clns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/data/curator_data/cancer_data_and_papers/wang_wang_2016/annotations/SRR4084238/SRR4084238_ab_mixcr.clns SRR4084238_ab_mixcr_clones.txt &amp;</t>
  </si>
  <si>
    <t>SRR4084238_ac_mixcr.clns</t>
  </si>
  <si>
    <t>/home/centos/mixcr-2.1.2/mixcr assemble /data/curator_data/cancer_data_and_papers/wang_wang_2016/annotations/SRR4084238/SRR4084238_ac_mixcr.vdjca SRR4084238_ac_mixcr.clns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/data/curator_data/cancer_data_and_papers/wang_wang_2016/annotations/SRR4084238/SRR4084238_ac_mixcr.clns SRR4084238_ac_mixcr_clones.txt &amp;</t>
  </si>
  <si>
    <t>SRR4084238_ad_mixcr.clns</t>
  </si>
  <si>
    <t>/home/centos/mixcr-2.1.2/mixcr assemble /data/curator_data/cancer_data_and_papers/wang_wang_2016/annotations/SRR4084238/SRR4084238_ad_mixcr.vdjca SRR4084238_ad_mixcr.clns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/data/curator_data/cancer_data_and_papers/wang_wang_2016/annotations/SRR4084238/SRR4084238_ad_mixcr.clns SRR4084238_ad_mixcr_clones.txt &amp;</t>
  </si>
  <si>
    <t>SRR4102098_mixcr.clns</t>
  </si>
  <si>
    <t xml:space="preserve"> /home/centos/mixcr-2.1.2/mixcr assemble /data/curator_data/cancer_data_and_papers/wang_wang_2016/annotations/SRR4102098/SRR4102098_mixcr.vdjca SRR4102098_mixcr.clns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/data/curator_data/cancer_data_and_papers/wang_wang_2016/annotations/SRR4102098/SRR4102098_mixcr.clns SRR4102098_mixcr_clones.txt &amp;</t>
  </si>
  <si>
    <t>SRR4102099_mixcr.clns</t>
  </si>
  <si>
    <t xml:space="preserve"> /home/centos/mixcr-2.1.2/mixcr assemble /data/curator_data/cancer_data_and_papers/wang_wang_2016/annotations/SRR4102099/SRR4102099_mixcr.vdjca SRR4102099_mixcr.clns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/data/curator_data/cancer_data_and_papers/wang_wang_2016/annotations/SRR4102099/SRR4102099_mixcr.clns SRR4102099_mixcr_clones.txt &amp;</t>
  </si>
  <si>
    <t>SRR4102100_mixcr.clns</t>
  </si>
  <si>
    <t xml:space="preserve"> /home/centos/mixcr-2.1.2/mixcr assemble /data/curator_data/cancer_data_and_papers/wang_wang_2016/annotations/SRR4102100/SRR4102100_mixcr.vdjca SRR4102100_mixcr.clns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/data/curator_data/cancer_data_and_papers/wang_wang_2016/annotations/SRR4102100/SRR4102100_mixcr.clns SRR4102100_mixcr_clones.txt &amp;</t>
  </si>
  <si>
    <t>SRR4084221_aa_mixcr.clns</t>
  </si>
  <si>
    <t xml:space="preserve"> /home/centos/mixcr-2.1.2/mixcr assemble /data/curator_data/cancer_data_and_papers/wang_wang_2016/annotations/SRR4084221/SRR4084221_aa_mixcr.vdjca SRR4084221_aa_mixcr.clns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/data/curator_data/cancer_data_and_papers/wang_wang_2016/annotations/SRR4084221/SRR4084221_aa_mixcr.clns SRR4084221_aa_mixcr_clones.txt &amp;</t>
  </si>
  <si>
    <t>SRR4084221_ab_mixcr.clns</t>
  </si>
  <si>
    <t xml:space="preserve"> /home/centos/mixcr-2.1.2/mixcr assemble /data/curator_data/cancer_data_and_papers/wang_wang_2016/annotations/SRR4084221/SRR4084221_ab_mixcr.vdjca SRR4084221_ab_mixcr.clns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/data/curator_data/cancer_data_and_papers/wang_wang_2016/annotations/SRR4084221/SRR4084221_ab_mixcr.clns SRR4084221_ab_mixcr_clones.txt &amp;</t>
  </si>
  <si>
    <t>SRR4084221_ac_mixcr.clns</t>
  </si>
  <si>
    <t xml:space="preserve"> /home/centos/mixcr-2.1.2/mixcr assemble /data/curator_data/cancer_data_and_papers/wang_wang_2016/annotations/SRR4084221/SRR4084221_ac_mixcr.vdjca SRR4084221_ac_mixcr.clns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/data/curator_data/cancer_data_and_papers/wang_wang_2016/annotations/SRR4084221/SRR4084221_ac_mixcr.clns SRR4084221_ac_mixcr_clones.txt &amp;</t>
  </si>
  <si>
    <t>SRR4084221_ad_mixcr.clns</t>
  </si>
  <si>
    <t xml:space="preserve"> /home/centos/mixcr-2.1.2/mixcr assemble /data/curator_data/cancer_data_and_papers/wang_wang_2016/annotations/SRR4084221/SRR4084221_ad_mixcr.vdjca SRR4084221_ad_mixcr.clns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/data/curator_data/cancer_data_and_papers/wang_wang_2016/annotations/SRR4084221/SRR4084221_ad_mixcr.clns SRR4084221_ad_mixcr_clones.txt &amp;</t>
  </si>
  <si>
    <t>SRR4084222_aa_mixcr.clns</t>
  </si>
  <si>
    <t xml:space="preserve"> /home/centos/mixcr-2.1.2/mixcr assemble /data/curator_data/cancer_data_and_papers/wang_wang_2016/annotations/SRR4084222/SRR4084222_aa_mixcr.vdjca SRR4084222_aa_mixcr.clns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/data/curator_data/cancer_data_and_papers/wang_wang_2016/annotations/SRR4084222/SRR4084222_aa_mixcr.clns SRR4084222_aa_mixcr_clones.txt &amp;</t>
  </si>
  <si>
    <t>SRR4084222_ab_mixcr.clns</t>
  </si>
  <si>
    <t xml:space="preserve"> /home/centos/mixcr-2.1.2/mixcr assemble /data/curator_data/cancer_data_and_papers/wang_wang_2016/annotations/SRR4084222/SRR4084222_ab_mixcr.vdjca SRR4084222_ab_mixcr.clns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/data/curator_data/cancer_data_and_papers/wang_wang_2016/annotations/SRR4084222/SRR4084222_ab_mixcr.clns SRR4084222_ab_mixcr_clones.txt &amp;</t>
  </si>
  <si>
    <t>SRR4084222_ac_mixcr.clns</t>
  </si>
  <si>
    <t xml:space="preserve"> /home/centos/mixcr-2.1.2/mixcr assemble /data/curator_data/cancer_data_and_papers/wang_wang_2016/annotations/SRR4084222/SRR4084222_ac_mixcr.vdjca SRR4084222_ac_mixcr.clns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/data/curator_data/cancer_data_and_papers/wang_wang_2016/annotations/SRR4084222/SRR4084222_ac_mixcr.clns SRR4084222_ac_mixcr_clones.txt &amp;</t>
  </si>
  <si>
    <t>SRR4084222_ad_mixcr.clns</t>
  </si>
  <si>
    <t xml:space="preserve"> /home/centos/mixcr-2.1.2/mixcr assemble /data/curator_data/cancer_data_and_papers/wang_wang_2016/annotations/SRR4084222/SRR4084222_ad_mixcr.vdjca SRR4084222_ad_mixcr.clns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/data/curator_data/cancer_data_and_papers/wang_wang_2016/annotations/SRR4084222/SRR4084222_ad_mixcr.clns SRR4084222_ad_mixcr_clones.txt &amp;</t>
  </si>
  <si>
    <t>SRR4084223_aa_mixcr.clns</t>
  </si>
  <si>
    <t xml:space="preserve"> /home/centos/mixcr-2.1.2/mixcr assemble /data/curator_data/cancer_data_and_papers/wang_wang_2016/annotations/SRR4084223/SRR4084223_aa_mixcr.vdjca SRR4084223_aa_mixcr.clns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/data/curator_data/cancer_data_and_papers/wang_wang_2016/annotations/SRR4084223/SRR4084223_aa_mixcr.clns SRR4084223_aa_mixcr_clones.txt &amp;</t>
  </si>
  <si>
    <t>SRR4084223_ab_mixcr.clns</t>
  </si>
  <si>
    <t xml:space="preserve"> /home/centos/mixcr-2.1.2/mixcr assemble /data/curator_data/cancer_data_and_papers/wang_wang_2016/annotations/SRR4084223/SRR4084223_ab_mixcr.vdjca SRR4084223_ab_mixcr.clns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/data/curator_data/cancer_data_and_papers/wang_wang_2016/annotations/SRR4084223/SRR4084223_ab_mixcr.clns SRR4084223_ab_mixcr_clones.txt &amp;</t>
  </si>
  <si>
    <t>SRR4084223_ac_mixcr.clns</t>
  </si>
  <si>
    <t xml:space="preserve"> /home/centos/mixcr-2.1.2/mixcr assemble /data/curator_data/cancer_data_and_papers/wang_wang_2016/annotations/SRR4084223/SRR4084223_ac_mixcr.vdjca SRR4084223_ac_mixcr.clns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/data/curator_data/cancer_data_and_papers/wang_wang_2016/annotations/SRR4084223/SRR4084223_ac_mixcr.clns SRR4084223_ac_mixcr_clones.txt &amp;</t>
  </si>
  <si>
    <t>SRR4084223_ad_mixcr.clns</t>
  </si>
  <si>
    <t xml:space="preserve"> /home/centos/mixcr-2.1.2/mixcr assemble /data/curator_data/cancer_data_and_papers/wang_wang_2016/annotations/SRR4084223/SRR4084223_ad_mixcr.vdjca SRR4084223_ad_mixcr.clns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/data/curator_data/cancer_data_and_papers/wang_wang_2016/annotations/SRR4084223/SRR4084223_ad_mixcr.clns SRR4084223_ad_mixcr_clones.txt &amp;</t>
  </si>
  <si>
    <t>SRR4084224_aa_mixcr.clns</t>
  </si>
  <si>
    <t xml:space="preserve"> /home/centos/mixcr-2.1.2/mixcr assemble /data/curator_data/cancer_data_and_papers/wang_wang_2016/annotations/SRR4084224/SRR4084224_aa_mixcr.vdjca SRR4084224_aa_mixcr.clns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/data/curator_data/cancer_data_and_papers/wang_wang_2016/annotations/SRR4084224/SRR4084224_aa_mixcr.clns SRR4084224_aa_mixcr_clones.txt &amp;</t>
  </si>
  <si>
    <t>SRR4084224_ab_mixcr.clns</t>
  </si>
  <si>
    <t xml:space="preserve"> /home/centos/mixcr-2.1.2/mixcr assemble /data/curator_data/cancer_data_and_papers/wang_wang_2016/annotations/SRR4084224/SRR4084224_ab_mixcr.vdjca SRR4084224_ab_mixcr.clns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/data/curator_data/cancer_data_and_papers/wang_wang_2016/annotations/SRR4084224/SRR4084224_ab_mixcr.clns SRR4084224_ab_mixcr_clones.txt &amp;</t>
  </si>
  <si>
    <t>SRR4084224_ac_mixcr.clns</t>
  </si>
  <si>
    <t xml:space="preserve"> /home/centos/mixcr-2.1.2/mixcr assemble /data/curator_data/cancer_data_and_papers/wang_wang_2016/annotations/SRR4084224/SRR4084224_ac_mixcr.vdjca SRR4084224_ac_mixcr.clns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/data/curator_data/cancer_data_and_papers/wang_wang_2016/annotations/SRR4084224/SRR4084224_ac_mixcr.clns SRR4084224_ac_mixcr_clones.txt &amp;</t>
  </si>
  <si>
    <t>SRR4084224_ad_mixcr.clns</t>
  </si>
  <si>
    <t xml:space="preserve"> /home/centos/mixcr-2.1.2/mixcr assemble /data/curator_data/cancer_data_and_papers/wang_wang_2016/annotations/SRR4084224/SRR4084224_ad_mixcr.vdjca SRR4084224_ad_mixcr.clns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/data/curator_data/cancer_data_and_papers/wang_wang_2016/annotations/SRR4084224/SRR4084224_ad_mixcr.clns SRR4084224_ad_mixcr_clones.txt &amp;</t>
  </si>
  <si>
    <t>SRR4084225_aa_mixcr.clns</t>
  </si>
  <si>
    <t xml:space="preserve"> /home/centos/mixcr-2.1.2/mixcr assemble /data/curator_data/cancer_data_and_papers/wang_wang_2016/annotations/SRR4084225/SRR4084225_aa_mixcr.vdjca SRR4084225_aa_mixcr.clns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/data/curator_data/cancer_data_and_papers/wang_wang_2016/annotations/SRR4084225/SRR4084225_aa_mixcr.clns SRR4084225_aa_mixcr_clones.txt &amp;</t>
  </si>
  <si>
    <t>SRR4084225_ab_mixcr.clns</t>
  </si>
  <si>
    <t xml:space="preserve"> /home/centos/mixcr-2.1.2/mixcr assemble /data/curator_data/cancer_data_and_papers/wang_wang_2016/annotations/SRR4084225/SRR4084225_ab_mixcr.vdjca SRR4084225_ab_mixcr.clns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/data/curator_data/cancer_data_and_papers/wang_wang_2016/annotations/SRR4084225/SRR4084225_ab_mixcr.clns SRR4084225_ab_mixcr_clones.txt &amp;</t>
  </si>
  <si>
    <t>SRR4084225_ac_mixcr.clns</t>
  </si>
  <si>
    <t xml:space="preserve"> /home/centos/mixcr-2.1.2/mixcr assemble /data/curator_data/cancer_data_and_papers/wang_wang_2016/annotations/SRR4084225/SRR4084225_ac_mixcr.vdjca SRR4084225_ac_mixcr.clns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/data/curator_data/cancer_data_and_papers/wang_wang_2016/annotations/SRR4084225/SRR4084225_ac_mixcr.clns SRR4084225_ac_mixcr_clones.txt &amp;</t>
  </si>
  <si>
    <t>SRR4084225_ad_mixcr.clns</t>
  </si>
  <si>
    <t xml:space="preserve"> /home/centos/mixcr-2.1.2/mixcr assemble /data/curator_data/cancer_data_and_papers/wang_wang_2016/annotations/SRR4084225/SRR4084225_ad_mixcr.vdjca SRR4084225_ad_mixcr.clns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/data/curator_data/cancer_data_and_papers/wang_wang_2016/annotations/SRR4084225/SRR4084225_ad_mixcr.clns SRR4084225_ad_mixcr_clones.txt &amp;</t>
  </si>
  <si>
    <t>SRR4084226_aa_mixcr.clns</t>
  </si>
  <si>
    <t xml:space="preserve"> /home/centos/mixcr-2.1.2/mixcr assemble /data/curator_data/cancer_data_and_papers/wang_wang_2016/annotations/SRR4084226/SRR4084226_aa_mixcr.vdjca SRR4084226_aa_mixcr.clns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/data/curator_data/cancer_data_and_papers/wang_wang_2016/annotations/SRR4084226/SRR4084226_aa_mixcr.clns SRR4084226_aa_mixcr_clones.txt &amp;</t>
  </si>
  <si>
    <t>SRR4084226_ab_mixcr.clns</t>
  </si>
  <si>
    <t xml:space="preserve"> /home/centos/mixcr-2.1.2/mixcr assemble /data/curator_data/cancer_data_and_papers/wang_wang_2016/annotations/SRR4084226/SRR4084226_ab_mixcr.vdjca SRR4084226_ab_mixcr.clns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/data/curator_data/cancer_data_and_papers/wang_wang_2016/annotations/SRR4084226/SRR4084226_ab_mixcr.clns SRR4084226_ab_mixcr_clones.txt &amp;</t>
  </si>
  <si>
    <t>SRR4084226_ac_mixcr.clns</t>
  </si>
  <si>
    <t xml:space="preserve"> /home/centos/mixcr-2.1.2/mixcr assemble /data/curator_data/cancer_data_and_papers/wang_wang_2016/annotations/SRR4084226/SRR4084226_ac_mixcr.vdjca SRR4084226_ac_mixcr.clns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/data/curator_data/cancer_data_and_papers/wang_wang_2016/annotations/SRR4084226/SRR4084226_ac_mixcr.clns SRR4084226_ac_mixcr_clones.txt &amp;</t>
  </si>
  <si>
    <t>SRR4084226_ad_mixcr.clns</t>
  </si>
  <si>
    <t xml:space="preserve"> /home/centos/mixcr-2.1.2/mixcr assemble /data/curator_data/cancer_data_and_papers/wang_wang_2016/annotations/SRR4084226/SRR4084226_ad_mixcr.vdjca SRR4084226_ad_mixcr.clns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/data/curator_data/cancer_data_and_papers/wang_wang_2016/annotations/SRR4084226/SRR4084226_ad_mixcr.clns SRR4084226_ad_mixcr_clones.txt &amp;</t>
  </si>
  <si>
    <t>SRR4102107_mixcr.clns</t>
  </si>
  <si>
    <t xml:space="preserve"> /home/centos/mixcr-2.1.2/mixcr assemble /data/curator_data/cancer_data_and_papers/wang_wang_2016/annotations/SRR4102107/SRR4102107_mixcr.vdjca SRR4102107_mixcr.clns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/data/curator_data/cancer_data_and_papers/wang_wang_2016/annotations/SRR4102107/SRR4102107_mixcr.clns SRR4102107_mixcr_clones.txt &amp;</t>
  </si>
  <si>
    <t>SRR4102108_mixcr.clns</t>
  </si>
  <si>
    <t xml:space="preserve"> /home/centos/mixcr-2.1.2/mixcr assemble /data/curator_data/cancer_data_and_papers/wang_wang_2016/annotations/SRR4102108/SRR4102108_mixcr.vdjca SRR4102108_mixcr.clns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/data/curator_data/cancer_data_and_papers/wang_wang_2016/annotations/SRR4102108/SRR4102108_mixcr.clns SRR4102108_mixcr_clones.txt &amp;</t>
  </si>
  <si>
    <t>SRRR4102109_mixcr.clns</t>
  </si>
  <si>
    <t xml:space="preserve"> /home/centos/mixcr-2.1.2/mixcr assemble /data/curator_data/cancer_data_and_papers/wang_wang_2016/annotations/SRR4102109/SRR4102109_mixcr.vdjca SRR4102109_mixcr.clns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/data/curator_data/cancer_data_and_papers/wang_wang_2016/annotations/SRR4102109/SRR4102109_mixcr.clns SRR4102109_mixcr_clones.txt &amp;</t>
  </si>
  <si>
    <t>SRR4084227_aa_mixcr.clns</t>
  </si>
  <si>
    <t xml:space="preserve"> /home/centos/mixcr-2.1.2/mixcr assemble /data/curator_data/cancer_data_and_papers/wang_wang_2016/annotations/SRR4084227/SRR4084227_aa_mixcr.vdjca SRR4084227_aa_mixcr.clns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/data/curator_data/cancer_data_and_papers/wang_wang_2016/annotations/SRR4084227/SRR4084227_aa_mixcr.clns SRR4084227_aa_mixcr_clones.txt &amp;</t>
  </si>
  <si>
    <t>SRR4084227_ab_mixcr.clns</t>
  </si>
  <si>
    <t>/home/centos/mixcr-2.1.2/mixcr assemble /data/curator_data/cancer_data_and_papers/wang_wang_2016/annotations/SRR4084227/SRR4084227_ab_mixcr.vdjca SRR4084227_ab_mixcr.clns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/data/curator_data/cancer_data_and_papers/wang_wang_2016/annotations/SRR4084227/SRR4084227_ab_mixcr.clns SRR4084227_ab_mixcr_clones.txt &amp;</t>
  </si>
  <si>
    <t>SRR4084227_ac_mixcr.clns</t>
  </si>
  <si>
    <t>/home/centos/mixcr-2.1.2/mixcr assemble /data/curator_data/cancer_data_and_papers/wang_wang_2016/annotations/SRR4084227/SRR4084227_ac_mixcr.vdjca SRR4084227_ac_mixcr.clns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/data/curator_data/cancer_data_and_papers/wang_wang_2016/annotations/SRR4084227/SRR4084227_ac_mixcr.clns SRR4084227_ac_mixcr_clones.txt &amp;</t>
  </si>
  <si>
    <t>SRR4084227_ad_mixcr.clns</t>
  </si>
  <si>
    <t>/home/centos/mixcr-2.1.2/mixcr assemble /data/curator_data/cancer_data_and_papers/wang_wang_2016/annotations/SRR4084227/SRR4084227_ad_mixcr.vdjca SRR4084227_ad_mixcr.clns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/data/curator_data/cancer_data_and_papers/wang_wang_2016/annotations/SRR4084227/SRR4084227_ad_mixcr.clns SRR4084227_ad_mixcr_clones.txt &amp;</t>
  </si>
  <si>
    <t>SRR4084228_aa_mixcr.clns</t>
  </si>
  <si>
    <t>/home/centos/mixcr-2.1.2/mixcr assemble /data/curator_data/cancer_data_and_papers/wang_wang_2016/annotations/SRR4084228/SRR4084228_aa_mixcr.vdjca SRR4084228_aa_mixcr.clns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/data/curator_data/cancer_data_and_papers/wang_wang_2016/annotations/SRR4084228/SRR4084228_aa_mixcr.clns SRR4084228_aa_mixcr_clones.txt &amp;</t>
  </si>
  <si>
    <t>SRR4084228_ab_mixcr.clns</t>
  </si>
  <si>
    <t>/home/centos/mixcr-2.1.2/mixcr assemble /data/curator_data/cancer_data_and_papers/wang_wang_2016/annotations/SRR4084228/SRR4084228_ab_mixcr.vdjca SRR4084228_ab_mixcr.clns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/data/curator_data/cancer_data_and_papers/wang_wang_2016/annotations/SRR4084228/SRR4084228_ab_mixcr.clns SRR4084228_ab_mixcr_clones.txt &amp;</t>
  </si>
  <si>
    <t>SRR4084228_ac_mixcr.clns</t>
  </si>
  <si>
    <t>/home/centos/mixcr-2.1.2/mixcr assemble /data/curator_data/cancer_data_and_papers/wang_wang_2016/annotations/SRR4084228/SRR4084228_ac_mixcr.vdjca SRR4084228_ac_mixcr.clns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/data/curator_data/cancer_data_and_papers/wang_wang_2016/annotations/SRR4084228/SRR4084228_ac_mixcr.clns SRR4084228_ac_mixcr_clones.txt &amp;</t>
  </si>
  <si>
    <t>SRR4084228_ad_mixcr.clns</t>
  </si>
  <si>
    <t>/home/centos/mixcr-2.1.2/mixcr assemble /data/curator_data/cancer_data_and_papers/wang_wang_2016/annotations/SRR4084228/SRR4084228_ad_mixcr.vdjca SRR4084228_ad_mixcr.clns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/data/curator_data/cancer_data_and_papers/wang_wang_2016/annotations/SRR4084228/SRR4084228_ad_mixcr.clns SRR4084228_ad_mixcr_clones.txt &amp;</t>
  </si>
  <si>
    <t>SRR4084229_aa_mixcr.clns</t>
  </si>
  <si>
    <t>/home/centos/mixcr-2.1.2/mixcr assemble /data/curator_data/cancer_data_and_papers/wang_wang_2016/annotations/SRR4084229/SRR4084229_aa_mixcr.vdjca SRR4084229_aa_mixcr.clns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/data/curator_data/cancer_data_and_papers/wang_wang_2016/annotations/SRR4084229/SRR4084229_aa_mixcr.clns SRR4084229_aa_mixcr_clones.txt &amp;</t>
  </si>
  <si>
    <t>SRR4084229_ab_mixcr.clns</t>
  </si>
  <si>
    <t>/home/centos/mixcr-2.1.2/mixcr assemble /data/curator_data/cancer_data_and_papers/wang_wang_2016/annotations/SRR4084229/SRR4084229_ab_mixcr.vdjca SRR4084229_ab_mixcr.clns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/data/curator_data/cancer_data_and_papers/wang_wang_2016/annotations/SRR4084229/SRR4084229_ab_mixcr.clns SRR4084229_ab_mixcr_clones.txt &amp;</t>
  </si>
  <si>
    <t>SRR4084229_ac_mixcr.clns</t>
  </si>
  <si>
    <t>/home/centos/mixcr-2.1.2/mixcr assemble /data/curator_data/cancer_data_and_papers/wang_wang_2016/annotations/SRR4084229/SRR4084229_ac_mixcr.vdjca SRR4084229_ac_mixcr.clns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/data/curator_data/cancer_data_and_papers/wang_wang_2016/annotations/SRR4084229/SRR4084229_ac_mixcr.clns SRR4084229_ac_mixcr_clones.txt &amp;</t>
  </si>
  <si>
    <t>SRR4084229_ad_mixcr.clns</t>
  </si>
  <si>
    <t>/home/centos/mixcr-2.1.2/mixcr assemble /data/curator_data/cancer_data_and_papers/wang_wang_2016/annotations/SRR4084229/SRR4084229_ad_mixcr.vdjca SRR4084229_ad_mixcr.clns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/data/curator_data/cancer_data_and_papers/wang_wang_2016/annotations/SRR4084229/SRR4084229_ad_mixcr.clns SRR4084229_ad_mixcr_clones.txt &amp;</t>
  </si>
  <si>
    <t>SRR4084230_aa_mixcr.clns</t>
  </si>
  <si>
    <t>/home/centos/mixcr-2.1.2/mixcr assemble /data/curator_data/cancer_data_and_papers/wang_wang_2016/annotations/SRR4084230/SRR4084230_aa_mixcr.vdjca SRR4084230_aa_mixcr.clns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/data/curator_data/cancer_data_and_papers/wang_wang_2016/annotations/SRR4084230/SRR4084230_aa_mixcr.clns SRR4084230_aa_mixcr_clones.txt &amp;</t>
  </si>
  <si>
    <t>SRR4084230_ab_mixcr.clns</t>
  </si>
  <si>
    <t>/home/centos/mixcr-2.1.2/mixcr assemble /data/curator_data/cancer_data_and_papers/wang_wang_2016/annotations/SRR4084230/SRR4084230_ab_mixcr.vdjca SRR4084230_ab_mixcr.clns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/data/curator_data/cancer_data_and_papers/wang_wang_2016/annotations/SRR4084230/SRR4084230_ab_mixcr.clns SRR4084230_ab_mixcr_clones.txt &amp;</t>
  </si>
  <si>
    <t>SRR4084230_ac_mixcr.clns</t>
  </si>
  <si>
    <t>/home/centos/mixcr-2.1.2/mixcr assemble /data/curator_data/cancer_data_and_papers/wang_wang_2016/annotations/SRR4084230/SRR4084230_ac_mixcr.vdjca SRR4084230_ac_mixcr.clns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/data/curator_data/cancer_data_and_papers/wang_wang_2016/annotations/SRR4084230/SRR4084230_ac_mixcr.clns SRR4084230_ac_mixcr_clones.txt &amp;</t>
  </si>
  <si>
    <t>SRR4084230_ad_mixcr.clns</t>
  </si>
  <si>
    <t>/home/centos/mixcr-2.1.2/mixcr assemble /data/curator_data/cancer_data_and_papers/wang_wang_2016/annotations/SRR4084230/SRR4084230_ad_mixcr.vdjca SRR4084230_ad_mixcr.clns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/data/curator_data/cancer_data_and_papers/wang_wang_2016/annotations/SRR4084230/SRR4084230_ad_mixcr.clns SRR4084230_ad_mixcr_clones.txt &amp;</t>
  </si>
  <si>
    <t>SRR4102110_mixcr.clns</t>
  </si>
  <si>
    <t xml:space="preserve"> /home/centos/mixcr-2.1.2/mixcr assemble /data/curator_data/cancer_data_and_papers/wang_wang_2016/annotations/SRR4102110/SRR4102110_mixcr.vdjca SRR4102110_mixcr.clns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/data/curator_data/cancer_data_and_papers/wang_wang_2016/annotations/SRR4102110/SRR4102110_mixcr.clns SRR4102110_mixcr_clones.txt &amp;</t>
  </si>
  <si>
    <t>SRR4102111_mixcr.clns</t>
  </si>
  <si>
    <t>/home/centos/mixcr-2.1.2/mixcr assemble /data/curator_data/cancer_data_and_papers/wang_wang_2016/annotations/SRR4102111/SRR4102111_mixcr.vdjca SRR4102111_mixcr.clns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/data/curator_data/cancer_data_and_papers/wang_wang_2016/annotations/SRR4102111/SRR4102111_mixcr.clns SRR4102111_mixcr_clones.txt &amp;</t>
  </si>
  <si>
    <t>SRR4102112_mixcr.clns</t>
  </si>
  <si>
    <t>/home/centos/mixcr-2.1.2/mixcr assemble /data/curator_data/cancer_data_and_papers/wang_wang_2016/annotations/SRR4102112/SRR4102112_mixcr.vdjca SRR4102112_mixcr.clns &amp; ||  /home/centos/mixcr-2.1.2/mixcr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/data/curator_data/cancer_data_and_papers/wang_wang_2016/annotations/SRR4102112/SRR4102112_mixcr.clns SRR4102112_mixcr_clones.txt &amp;</t>
  </si>
  <si>
    <t>Barcodes</t>
  </si>
  <si>
    <t>CLL_1-sc-2013-01-11T14:16:10Z-1548342</t>
  </si>
  <si>
    <t>Network properties derived from deep sequencing of human B-cell receptor repertoires delineate populations</t>
  </si>
  <si>
    <t>ERR220397</t>
  </si>
  <si>
    <t>ERX195062</t>
  </si>
  <si>
    <t>GGCCTCAGTGAAGGTCTCCTGCAAG, GTCTGGTCCTACGCTGGTGAAACCC, CTGGGGGGTCCCTGAGACTCTCCTG, CTTCGGAGACCCTGTCCCTCACCTG, CGGGGAGTCTCTGAACATCTCCTGT, TCGCAGACCCTCTCACTCACCTGTG</t>
  </si>
  <si>
    <t>CACAGGTGAGTGAGAGGGTCTGCGA ACAGGAGATGTTCAGAGACTCCCCG CAGGTGAGGGACAGGGTCTCCGAAG CAGGAGAGTCTCAGGGACCCCCCAG GGGTTTCACCAGCGTAGGACCAGAC CTTGCAGGAGACCTTCACTGAGGCC</t>
  </si>
  <si>
    <t>CTTACCTGAGGAGACGGTGACC, B-actin CTTCTCGCGGTTGGCCTTGGG, GAPDH GAAGATGGTGATGGGATTTC, B-globin GGACAGCAAGAAAGCGAGCTTAGTG</t>
  </si>
  <si>
    <t>CACTAAGCTCGCTTTCTTGCTGTCC, GAAATCCCATCACCATCTTC, CCCAAGGCCAACCGCGAGAAG, GGTCACCGTCTCCTCAGGTAAG</t>
  </si>
  <si>
    <t>CCATCTCATCCCTGCGTGTC, CCTATCCCCTGTGTGCCTTG</t>
  </si>
  <si>
    <t>GACACGCAGGGATGAGATGG, CAAGGCACACAGGGGATAGG</t>
  </si>
  <si>
    <t>1 forward</t>
  </si>
  <si>
    <t>filtered_ERR220397.fasta</t>
  </si>
  <si>
    <t>GACTACTGATCTCGT</t>
  </si>
  <si>
    <t>cutadapt -g =^GACTACTGATCTCGT -g GACACGCAGGGATGAGATGG -g CCTATCCCCTGTGTGCCTTG -a GACACGCAGGGATGAGATGG -a CAAGGCACACAGGGGATAGG  -o adaptors_removed_ERR220397.fastq /data/curator_data/cancer_data_and_papers/bashford_rogers_2013/SRA_files/ERR220397.fastq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</si>
  <si>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ERR220397_info.txt --match-read-wildcards --overlap 10 -n 2 --length-tag="length=" --discard-untrimmed -o unfiltered_ERR220397.fastq adaptors_removed_ERR220397.fastq </t>
  </si>
  <si>
    <t>cutadapt -q 30 --minimum-length 100 --length-tag "length=" -o filtered_ERR220397.fastq unfiltered_ERR220397.fastq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</si>
  <si>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/data/curator_data/cancer_data_and_papers/bashford_rogers_2013/fasta_files/filtered_ERR220397.fasta -auxiliary_data /home/centos/igblast/bin/optional_file/human_gl.aux -show_translation -out filtered_ERR220397.fmt7 1&gt;filt_ERR220397.log 2&gt;filt_ERR220397.log &amp;</t>
  </si>
  <si>
    <t>CLL_10-sc-2013-01-11T14:16:13Z-1548343</t>
  </si>
  <si>
    <t>ERR220398</t>
  </si>
  <si>
    <t>ERX195063</t>
  </si>
  <si>
    <t>filtered_ERR220398.fasta</t>
  </si>
  <si>
    <t>GACTACGTACACACT</t>
  </si>
  <si>
    <t>cutadapt -g =^GACTACGTACACACT -g GACACGCAGGGATGAGATGG -g CCTATCCCCTGTGTGCCTTG -a GACACGCAGGGATGAGATGG -a CAAGGCACACAGGGGATAGG  -o adaptors_removed_ERR220398.fastq /data/curator_data/cancer_data_and_papers/bashford_rogers_2013/SRA_files/ERR220398.fastq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</si>
  <si>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ERR220398_info.txt --match-read-wildcards --overlap 10 -n 2 --length-tag="length=" --discard-untrimmed -o unfiltered_ERR220398.fastq adaptors_removed_ERR220398.fastq </t>
  </si>
  <si>
    <t>cutadapt -q 30 --minimum-length 100 --length-tag "length=" -o filtered_ERR220398.fastq unfiltered_ERR220398.fastq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</si>
  <si>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/data/curator_data/cancer_data_and_papers/bashford_rogers_2013/fasta_files/filtered_ERR220398.fasta -auxiliary_data /home/centos/igblast/bin/optional_file/human_gl.aux -show_translation -out filtered_ERR220398.fmt7 1&gt;filt_ERR220398.log 2&gt;filt_ERR220398.log &amp;</t>
  </si>
  <si>
    <t>CLL_11-sc-2013-01-11T14:16:14Z-1548344</t>
  </si>
  <si>
    <t>ERR220399</t>
  </si>
  <si>
    <t>ERX195064</t>
  </si>
  <si>
    <t>filtered_ERR220399.fasta</t>
  </si>
  <si>
    <t xml:space="preserve"> GACTACGTACTGTGT</t>
  </si>
  <si>
    <t>cutadapt -g =^GACTACGTACTGTGT -g GACACGCAGGGATGAGATGG -g CCTATCCCCTGTGTGCCTTG -a GACACGCAGGGATGAGATGG -a CAAGGCACACAGGGGATAGG  -o adaptors_removed_ERR220399.fastq /data/curator_data/cancer_data_and_papers/bashford_rogers_2013/SRA_files/ERR220399.fastq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</si>
  <si>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ERR220399_info.txt --match-read-wildcards --overlap 10 -n 2 --length-tag="length=" --discard-untrimmed -o unfiltered_ERR220399.fastq adaptors_removed_ERR220399.fastq </t>
  </si>
  <si>
    <t>cutadapt -q 30  --minimum-length 100 --length-tag "length=" -o filtered_ERR220399.fastq unfiltered_ERR220399.fastq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</si>
  <si>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/data/curator_data/cancer_data_and_papers/bashford_rogers_2013/fasta_files/filtered_ERR220399.fasta -auxiliary_data /home/centos/igblast/bin/optional_file/human_gl.aux -show_translation -out filtered_ERR220399.fmt7 1&gt;filt_ERR220399.log 2&gt;filt_ERR220399.log &amp;</t>
  </si>
  <si>
    <t>CLL_2-sc-2013-01-11T14:16:16Z-1548345</t>
  </si>
  <si>
    <t>ERR220400</t>
  </si>
  <si>
    <t>ERX195065</t>
  </si>
  <si>
    <t>filtered_ERR220400.fasta</t>
  </si>
  <si>
    <t>GACTACTGTAGCGCT</t>
  </si>
  <si>
    <t>cutadapt -g =^GACTACTGTAGCGCT -g GACACGCAGGGATGAGATGG -g CCTATCCCCTGTGTGCCTTG -a GACACGCAGGGATGAGATGG -a CAAGGCACACAGGGGATAGG  -o adaptors_removed_ERR220400.fastq /data/curator_data/cancer_data_and_papers/bashford_rogers_2013/SRA_files/ERR220400.fastq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</si>
  <si>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ERR220400_info.txt --match-read-wildcards --overlap 10 -n 2 --length-tag="length=" --discard-untrimmed -o unfiltered_ERR220400.fastq adaptors_removed_ERR220400.fastq </t>
  </si>
  <si>
    <t>cutadapt -q 30 --minimum-length 100 --length-tag "length=" -o filtered_ERR220400.fastq unfiltered_ERR220400.fastq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</si>
  <si>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/data/curator_data/cancer_data_and_papers/bashford_rogers_2013/fasta_files/filtered_ERR220400.fasta -auxiliary_data /home/centos/igblast/bin/optional_file/human_gl.aux -show_translation -out filtered_ERR220400.fmt7 1&gt;filt_ERR220400.log 2&gt;filt_ERR220400.log &amp;</t>
  </si>
  <si>
    <t>CLL_3-sc-2013-01-11T14:16:17Z-1548346</t>
  </si>
  <si>
    <t>ERR220401</t>
  </si>
  <si>
    <t>ERX195066</t>
  </si>
  <si>
    <t>filtered_ERR220401.fasta</t>
  </si>
  <si>
    <t xml:space="preserve"> GACTACACGACGACT</t>
  </si>
  <si>
    <t>cutadapt -g =^GACTACACGACGACT -g GACACGCAGGGATGAGATGG -g CCTATCCCCTGTGTGCCTTG -a GACACGCAGGGATGAGATGG -a CAAGGCACACAGGGGATAGG  -o adaptors_removed_ERR220401.fastq /data/curator_data/cancer_data_and_papers/bashford_rogers_2013/SRA_files/ERR220401.fastq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</si>
  <si>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ERR220401_info.txt --match-read-wildcards --overlap 10 -n 2 --length-tag="length=" --discard-untrimmed -o unfiltered_ERR220401.fastq adaptors_removed_ERR220401.fastq </t>
  </si>
  <si>
    <t>cutadapt -q 30 --minimum-length 100 --length-tag "length=" -o filtered_ERR220401.fastq unfiltered_ERR220401.fastq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</si>
  <si>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/data/curator_data/cancer_data_and_papers/bashford_rogers_2013/fasta_files/filtered_ERR220401.fasta -auxiliary_data /home/centos/igblast/bin/optional_file/human_gl.aux -show_translation -out filtered_ERR220401.fmt7 1&gt;filt_ERR220401.log 2&gt;filt_ERR220401.log &amp;</t>
  </si>
  <si>
    <t>CLL_4-sc-2013-01-11T14:16:18Z-1548347</t>
  </si>
  <si>
    <t>ERR220402</t>
  </si>
  <si>
    <t>ERX195067</t>
  </si>
  <si>
    <t>filtered_ERR220402.fasta</t>
  </si>
  <si>
    <t>GACTACACTACTCGT</t>
  </si>
  <si>
    <t>cutadapt -g =^GACTACACTACTCGT -g GACACGCAGGGATGAGATGG -g CCTATCCCCTGTGTGCCTTG -a GACACGCAGGGATGAGATGG -a CAAGGCACACAGGGGATAGG  -o adaptors_removed_ERR220402.fastq /data/curator_data/cancer_data_and_papers/bashford_rogers_2013/SRA_files/ERR220402.fastq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</si>
  <si>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ERR220402_info.txt --match-read-wildcards --overlap 10 -n 2 --length-tag="length=" --discard-untrimmed -o unfiltered_ERR220402.fastq adaptors_removed_ERR220402.fastq </t>
  </si>
  <si>
    <t>cutadapt -q 25  --minimum-length 100 --length-tag "length=" -o filtered_ERR220402.fastq unfiltered_ERR220402.fastq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</si>
  <si>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/data/curator_data/cancer_data_and_papers/bashford_rogers_2013/fasta_files/filtered_ERR220402.fasta -auxiliary_data /home/centos/igblast/bin/optional_file/human_gl.aux -show_translation -out filtered_ERR220402.fmt7 1&gt;filt_ERR220402.log 2&gt;filt_ERR220402.log &amp;</t>
  </si>
  <si>
    <t>CLL_5-sc-2013-01-11T14:16:19Z-1548348</t>
  </si>
  <si>
    <t>ERR220403</t>
  </si>
  <si>
    <t>ERX195068</t>
  </si>
  <si>
    <t>filtered_ERR220403.fasta</t>
  </si>
  <si>
    <t>GACTACGCGTCTAGT</t>
  </si>
  <si>
    <t>cutadapt -g =^GACTACGCGTCTAGT -g GACACGCAGGGATGAGATGG -g CCTATCCCCTGTGTGCCTTG -a GACACGCAGGGATGAGATGG -a CAAGGCACACAGGGGATAGG  -o adaptors_removed_ERR220403.fastq /data/curator_data/cancer_data_and_papers/bashford_rogers_2013/SRA_files/ERR220403.fastq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</si>
  <si>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ERR220403_info.txt --match-read-wildcards --overlap 10 -n 2 --length-tag="length=" --discard-untrimmed -o unfiltered_ERR220403.fastq adaptors_removed_ERR220403.fastq </t>
  </si>
  <si>
    <t>cutadapt -q 25  --minimum-length 100 --length-tag "length=" -o filtered_ERR220403.fastq unfiltered_ERR220403.fastq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</si>
  <si>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/data/curator_data/cancer_data_and_papers/bashford_rogers_2013/fasta_files/filtered_ERR220403.fasta -auxiliary_data /home/centos/igblast/bin/optional_file/human_gl.aux -show_translation -out filtered_ERR220403.fmt7 1&gt;filt_ERR220403.log 2&gt;filt_ERR220403.log &amp;</t>
  </si>
  <si>
    <t>CLL_6-sc-2013-01-11T14:16:20Z-1548349</t>
  </si>
  <si>
    <t>ERR220404</t>
  </si>
  <si>
    <t>ERX195069</t>
  </si>
  <si>
    <t>filtered_ERR220404.fasta</t>
  </si>
  <si>
    <t xml:space="preserve"> GACTACACTACTCGT</t>
  </si>
  <si>
    <t>cutadapt -g =^GACTACACTACTCGT -g GACACGCAGGGATGAGATGG -g CCTATCCCCTGTGTGCCTTG -a GACACGCAGGGATGAGATGG -a CAAGGCACACAGGGGATAGG  -o adaptors_removed_ERR220404.fastq /data/curator_data/cancer_data_and_papers/bashford_rogers_2013/SRA_files/ERR220404.fastq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</si>
  <si>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ERR220404_info.txt --match-read-wildcards --overlap 10 -n 2 --length-tag="length=" --discard-untrimmed -o unfiltered_ERR220404.fastq adaptors_removed_ERR220404.fastq </t>
  </si>
  <si>
    <t>cutadapt -q 25  --minimum-length 100 --length-tag "length=" -o filtered_ERR220404.fastq unfiltered_ERR220404.fastq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</si>
  <si>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/data/curator_data/cancer_data_and_papers/bashford_rogers_2013/fasta_files/filtered_ERR220404.fasta -auxiliary_data /home/centos/igblast/bin/optional_file/human_gl.aux -show_translation -out filtered_ERR220404.fmt7 1&gt;filt_ERR220404.log 2&gt;filt_ERR220404.log &amp;</t>
  </si>
  <si>
    <t>CLL_7-sc-2013-01-11T14:16:21Z-1548350</t>
  </si>
  <si>
    <t>ERR220405</t>
  </si>
  <si>
    <t>ERX195070</t>
  </si>
  <si>
    <t>filtered_ERR220405.fasta</t>
  </si>
  <si>
    <t>GACTACGACACGTAT</t>
  </si>
  <si>
    <t>cutadapt -g =^GACTACGACACGTAT -g GACACGCAGGGATGAGATGG -g CCTATCCCCTGTGTGCCTTG -a GACACGCAGGGATGAGATGG -a CAAGGCACACAGGGGATAGG  -o adaptors_removed_ERR220405.fastq /data/curator_data/cancer_data_and_papers/bashford_rogers_2013/SRA_files/ERR220405.fastq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</si>
  <si>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ERR220405_info.txt --match-read-wildcards --overlap 10 -n 2 --length-tag="length=" --discard-untrimmed -o unfiltered_ERR220405.fastq adaptors_removed_ERR220405.fastq </t>
  </si>
  <si>
    <t>cutadapt -q 25  --minimum-length 100 --length-tag "length=" -o filtered_ERR220405.fastq unfiltered_ERR220405.fastq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</si>
  <si>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/data/curator_data/cancer_data_and_papers/bashford_rogers_2013/fasta_files/filtered_ERR220405.fasta -auxiliary_data /home/centos/igblast/bin/optional_file/human_gl.aux -show_translation -out filtered_ERR220405.fmt7 1&gt;filt_ERR220405.log 2&gt;filt_ERR220405.log &amp;</t>
  </si>
  <si>
    <t>CLL_8-sc-2013-01-11T14:16:23Z-1548351</t>
  </si>
  <si>
    <t>ERR220406</t>
  </si>
  <si>
    <t>ERX195071</t>
  </si>
  <si>
    <t>filtered_ERR220406.fasta</t>
  </si>
  <si>
    <t>GACTACGAGTAGACT</t>
  </si>
  <si>
    <t>cutadapt -g =^GACTACGAGTAGACT -g GACACGCAGGGATGAGATGG -g CCTATCCCCTGTGTGCCTTG -a GACACGCAGGGATGAGATGG -a CAAGGCACACAGGGGATAGG  -o adaptors_removed_ERR220406.fastq /data/curator_data/cancer_data_and_papers/bashford_rogers_2013/SRA_files/ERR220406.fastq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</si>
  <si>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ERR220406_info.txt --match-read-wildcards --overlap 10 -n 2 --length-tag="length=" --discard-untrimmed -o unfiltered_ERR220406.fastq adaptors_removed_ERR220406.fastq </t>
  </si>
  <si>
    <t>cutadapt -q 25  --minimum-length 100 --length-tag "length=" -o filtered_ERR220406.fastq unfiltered_ERR220406.fastq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</si>
  <si>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/data/curator_data/cancer_data_and_papers/bashford_rogers_2013/fasta_files/filtered_ERR220406.fasta -auxiliary_data /home/centos/igblast/bin/optional_file/human_gl.aux -show_translation -out filtered_ERR220406.fmt7 1&gt;filt_ERR220406.log 2&gt;filt_ERR220406.log &amp;</t>
  </si>
  <si>
    <t>CLL_9-sc-2013-01-11T14:16:24Z-1548352</t>
  </si>
  <si>
    <t>ERR220407</t>
  </si>
  <si>
    <t>ERX195072</t>
  </si>
  <si>
    <t>filtered_ERR220407.fasta</t>
  </si>
  <si>
    <t>cutadapt -g =^GACTACGCGTCTAGT -g GACACGCAGGGATGAGATGG -g CCTATCCCCTGTGTGCCTTG -a GACACGCAGGGATGAGATGG -a CAAGGCACACAGGGGATAGG  -o adaptors_removed_ERR220407.fastq /data/curator_data/cancer_data_and_papers/bashford_rogers_2013/SRA_files/ERR220407.fastq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</si>
  <si>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ERR220407_info.txt --match-read-wildcards --overlap 10 -n 2 --length-tag="length=" --discard-untrimmed -o unfiltered_ERR220407.fastq adaptors_removed_ERR220407.fastq </t>
  </si>
  <si>
    <t>cutadapt -q 30 --minimum-length 100 --length-tag "length=" -o filtered_ERR220407.fastq unfiltered_ERR220407.fastq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</si>
  <si>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/data/curator_data/cancer_data_and_papers/bashford_rogers_2013/fasta_files/filtered_ERR220407.fasta -auxiliary_data /home/centos/igblast/bin/optional_file/human_gl.aux -show_translation -out filtered_ERR220407.fmt7 1&gt;filt_ERR220407.log 2&gt;filt_ERR220407.log &amp;</t>
  </si>
  <si>
    <t>CLL_10_3-sc-2013-01-11T14:16:25Z-1548353</t>
  </si>
  <si>
    <t>ERR220408</t>
  </si>
  <si>
    <t>ERX195073</t>
  </si>
  <si>
    <t>filtered_ERR220408.fasta</t>
  </si>
  <si>
    <t>cutadapt -g =^GACTACGTACACACT -g GACACGCAGGGATGAGATGG -g CCTATCCCCTGTGTGCCTTG -a GACACGCAGGGATGAGATGG -a CAAGGCACACAGGGGATAGG  -o adaptors_removed_ERR220408.fastq /data/curator_data/cancer_data_and_papers/bashford_rogers_2013/SRA_files/ERR220408.fastq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</si>
  <si>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ERR220408_info.txt --match-read-wildcards --overlap 10 -n 2 --length-tag="length=" --discard-untrimmed -o unfiltered_ERR220408.fastq adaptors_removed_ERR220408.fastq </t>
  </si>
  <si>
    <t>cutadapt -q 25  --minimum-length 100 --length-tag "length=" -o filtered_ERR220408.fastq unfiltered_ERR220408.fastq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</si>
  <si>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/data/curator_data/cancer_data_and_papers/bashford_rogers_2013/fasta_files/filtered_ERR220408.fasta -auxiliary_data /home/centos/igblast/bin/optional_file/human_gl.aux -show_translation -out filtered_ERR220408.fmt7 1&gt;filt_ERR220408.log 2&gt;filt_ERR220408.log &amp;</t>
  </si>
  <si>
    <t>CLL_10_4-sc-2013-01-11T14:16:26Z-1548354</t>
  </si>
  <si>
    <t>ERR220409</t>
  </si>
  <si>
    <t>ERX195074</t>
  </si>
  <si>
    <t>filtered_ERR220409.fasta</t>
  </si>
  <si>
    <t>cutadapt -g =^GACTACGTACACACT -g GACACGCAGGGATGAGATGG -g CCTATCCCCTGTGTGCCTTG -a GACACGCAGGGATGAGATGG -a CAAGGCACACAGGGGATAGG  -o adaptors_removed_ERR220409.fastq /data/curator_data/cancer_data_and_papers/bashford_rogers_2013/SRA_files/ERR220409.fastq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</si>
  <si>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ERR220409_info.txt --match-read-wildcards --overlap 10 -n 2 --length-tag="length=" --discard-untrimmed -o unfiltered_ERR220409.fastq adaptors_removed_ERR220409.fastq </t>
  </si>
  <si>
    <t>cutadapt -q 25  --minimum-length 100 --length-tag "length=" -o filtered_ERR220409.fastq unfiltered_ERR220409.fastq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</si>
  <si>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/data/curator_data/cancer_data_and_papers/bashford_rogers_2013/fasta_files/filtered_ERR220409.fasta -auxiliary_data /home/centos/igblast/bin/optional_file/human_gl.aux -show_translation -out filtered_ERR220409.fmt7 1&gt;filt_ERR220409.log 2&gt;filt_ERR220409.log &amp;</t>
  </si>
  <si>
    <t>CLL_10_5-sc-2013-01-11T14:16:28Z-1548355</t>
  </si>
  <si>
    <t>ERR220410</t>
  </si>
  <si>
    <t>ERX195075</t>
  </si>
  <si>
    <t>filtered_ERR220410.fasta</t>
  </si>
  <si>
    <t>cutadapt -g =^GACTACGTACACACT -g GACACGCAGGGATGAGATGG -g CCTATCCCCTGTGTGCCTTG -a GACACGCAGGGATGAGATGG -a CAAGGCACACAGGGGATAGG  -o adaptors_removed_ERR220410.fastq /data/curator_data/cancer_data_and_papers/bashford_rogers_2013/SRA_files/ERR220410.fastq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</si>
  <si>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ERR220410_info.txt --match-read-wildcards --overlap 10 -n 2 --length-tag="length=" --discard-untrimmed -o unfiltered_ERR220410.fastq adaptors_removed_ERR220410.fastq </t>
  </si>
  <si>
    <t>cutadapt -q 30 --minimum-length 100 --length-tag "length=" -o filtered_ERR220410.fastq unfiltered_ERR220410.fastq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</si>
  <si>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/data/curator_data/cancer_data_and_papers/bashford_rogers_2013/fasta_files/filtered_ERR220410.fasta -auxiliary_data /home/centos/igblast/bin/optional_file/human_gl.aux -show_translation -out filtered_ERR220410.fmt7 1&gt;filt_ERR220410.log 2&gt;filt_ERR220410.log &amp;</t>
  </si>
  <si>
    <t>CLL_10_6-sc-2013-01-11T14:16:29Z-1548356</t>
  </si>
  <si>
    <t>ERR220411</t>
  </si>
  <si>
    <t>ERX195076</t>
  </si>
  <si>
    <t>filtered_ERR220411.fasta</t>
  </si>
  <si>
    <t>cutadapt -g =^GACTACGTACACACT -g GACACGCAGGGATGAGATGG -g CCTATCCCCTGTGTGCCTTG -a GACACGCAGGGATGAGATGG -a CAAGGCACACAGGGGATAGG  -o adaptors_removed_ERR220411.fastq /data/curator_data/cancer_data_and_papers/bashford_rogers_2013/SRA_files/ERR220411.fastq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</si>
  <si>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ERR220411_info.txt --match-read-wildcards --overlap 10 -n 2 --length-tag="length=" --discard-untrimmed -o unfiltered_ERR220411.fastq adaptors_removed_ERR220411.fastq </t>
  </si>
  <si>
    <t>cutadapt -q 25  --minimum-length 100 --length-tag "length=" -o filtered_ERR220411.fastq unfiltered_ERR220411.fastq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</si>
  <si>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/data/curator_data/cancer_data_and_papers/bashford_rogers_2013/fasta_files/filtered_ERR220411.fasta -auxiliary_data /home/centos/igblast/bin/optional_file/human_gl.aux -show_translation -out filtered_ERR220411.fmt7 1&gt;filt_ERR220411.log 2&gt;filt_ERR220411.log &amp;</t>
  </si>
  <si>
    <t>CLL_10_7-sc-2013-01-11T14:16:29Z-1548357</t>
  </si>
  <si>
    <t>ERR220412</t>
  </si>
  <si>
    <t>ERX195077</t>
  </si>
  <si>
    <t>filtered_ERR220412.fasta</t>
  </si>
  <si>
    <t>cutadapt -g =^GACTACGTACACACT -g  GACACGCAGGGATGAGATGG -g CCTATCCCCTGTGTGCCTTG -a GACACGCAGGGATGAGATGG -a CAAGGCACACAGGGGATAGG  -o adaptors_removed_ERR220412.fastq /data/curator_data/cancer_data_and_papers/bashford_rogers_2013/SRA_files/ERR220412.fastq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</si>
  <si>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ERR220412_info.txt --match-read-wildcards --overlap 10 -n 2 --length-tag="length=" --discard-untrimmed -o unfiltered_ERR220412.fastq adaptors_removed_ERR220412.fastq </t>
  </si>
  <si>
    <t>cutadapt -q 25  --minimum-length 100 --length-tag "length=" -o filtered_ERR220412.fastq unfiltered_ERR220412.fastq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</si>
  <si>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/data/curator_data/cancer_data_and_papers/bashford_rogers_2013/fasta_files/filtered_ERR220412.fasta -auxiliary_data /home/centos/igblast/bin/optional_file/human_gl.aux -show_translation -out filtered_ERR220412.fmt7 1&gt;filt_ERR220412.log 2&gt;filt_ERR220412.log &amp;</t>
  </si>
  <si>
    <t>CLL_10_8-sc-2013-01-11T14:16:31Z-1548358</t>
  </si>
  <si>
    <t>ERR220413</t>
  </si>
  <si>
    <t>ERX195078</t>
  </si>
  <si>
    <t>filtered_ERR220413.fasta</t>
  </si>
  <si>
    <t>cutadapt -g =^GACTACGTACACACT -g GACACGCAGGGATGAGATGG -g CCTATCCCCTGTGTGCCTTG -a GACACGCAGGGATGAGATGG -a CAAGGCACACAGGGGATAGG  -o adaptors_removed_ERR220413.fastq /data/curator_data/cancer_data_and_papers/bashford_rogers_2013/SRA_files/ERR220413.fastq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</si>
  <si>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ERR220413_info.txt --match-read-wildcards --overlap 10 -n 2 --length-tag="length=" --discard-untrimmed -o unfiltered_ERR220413.fastq adaptors_removed_ERR220413.fastq </t>
  </si>
  <si>
    <t>cutadapt -q 25  --minimum-length 100 --length-tag "length=" -o filtered_ERR220413.fastq unfiltered_ERR220413.fastq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</si>
  <si>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/data/curator_data/cancer_data_and_papers/bashford_rogers_2013/fasta_files/filtered_ERR220413.fasta -auxiliary_data /home/centos/igblast/bin/optional_file/human_gl.aux -show_translation -out filtered_ERR220413.fmt7 1&gt;filt_ERR220413.log 2&gt;filt_ERR220413.log &amp;</t>
  </si>
  <si>
    <t>CLL_11_3-sc-2013-01-11T14:16:33Z-1548360</t>
  </si>
  <si>
    <t>ERR220414</t>
  </si>
  <si>
    <t>ERX195079</t>
  </si>
  <si>
    <t>filtered_ERR220414.fasta</t>
  </si>
  <si>
    <t>GACTACGTACTGTGT</t>
  </si>
  <si>
    <t>cutadapt -g =^GACTACGTACTGTGT -g GACACGCAGGGATGAGATGG -g CCTATCCCCTGTGTGCCTTG -a GACACGCAGGGATGAGATGG -a CAAGGCACACAGGGGATAGG  -o adaptors_removed_ERR220414.fastq /data/curator_data/cancer_data_and_papers/bashford_rogers_2013/SRA_files/ERR220414.fastq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</si>
  <si>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ERR220414_info.txt --match-read-wildcards --overlap 10 -n 2 --length-tag="length=" --discard-untrimmed -o unfiltered_ERR220414.fastq adaptors_removed_ERR220414.fastq </t>
  </si>
  <si>
    <t>cutadapt -q 30 --minimum-length 100 --length-tag "length=" -o filtered_ERR220414.fastq unfiltered_ERR220414.fastq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</si>
  <si>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/data/curator_data/cancer_data_and_papers/bashford_rogers_2013/fasta_files/filtered_ERR220414.fasta -auxiliary_data /home/centos/igblast/bin/optional_file/human_gl.aux -show_translation -out filtered_ERR220414.fmt7 1&gt;filt_ERR220414.log 2&gt;filt_ERR220414.log &amp;</t>
  </si>
  <si>
    <t>CLL_11_4-sc-2013-01-11T14:16:34Z-1548361</t>
  </si>
  <si>
    <t>ERR220415</t>
  </si>
  <si>
    <t>ERX195080</t>
  </si>
  <si>
    <t>filtered_ERR220415.fasta</t>
  </si>
  <si>
    <t>cutadapt -g =^GACTACGTACTGTGT -g GACACGCAGGGATGAGATGG -g CCTATCCCCTGTGTGCCTTG -a GACACGCAGGGATGAGATGG -a CAAGGCACACAGGGGATAGG  -o adaptors_removed_ERR220415.fastq /data/curator_data/cancer_data_and_papers/bashford_rogers_2013/SRA_files/ERR220415.fastq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</si>
  <si>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ERR220415_info.txt --match-read-wildcards --overlap 10 -n 2 --length-tag="length=" --discard-untrimmed -o unfiltered_ERR220415.fastq adaptors_removed_ERR220415.fastq </t>
  </si>
  <si>
    <t>cutadapt -q 30 --minimum-length 100 --length-tag "length=" -o filtered_ERR220415.fastq unfiltered_ERR220415.fastq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</si>
  <si>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/data/curator_data/cancer_data_and_papers/bashford_rogers_2013/fasta_files/filtered_ERR220415.fasta -auxiliary_data /home/centos/igblast/bin/optional_file/human_gl.aux -show_translation -out filtered_ERR220415.fmt7 1&gt;filt_ERR220415.log 2&gt;filt_ERR220415.log &amp;</t>
  </si>
  <si>
    <t>CLL_11_5-sc-2013-01-11T14:16:35Z-1548362</t>
  </si>
  <si>
    <t>ERR220416</t>
  </si>
  <si>
    <t>ERX195081</t>
  </si>
  <si>
    <t>filtered_ERR220416.fasta</t>
  </si>
  <si>
    <t>cutadapt -g =^GACTACGTACTGTGT -g GACACGCAGGGATGAGATGG -g CCTATCCCCTGTGTGCCTTG -a GACACGCAGGGATGAGATGG -a CAAGGCACACAGGGGATAGG  -o adaptors_removed_ERR220416.fastq /data/curator_data/cancer_data_and_papers/bashford_rogers_2013/SRA_files/ERR220416.fastq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</si>
  <si>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ERR220416_info.txt --match-read-wildcards --overlap 10 -n 2 --length-tag="length=" --discard-untrimmed -o unfiltered_ERR220416.fastq adaptors_removed_ERR220416.fastq </t>
  </si>
  <si>
    <t>cutadapt -q 30 --minimum-length 100 --length-tag "length=" -o filtered_ERR220416.fastq unfiltered_ERR220416.fastq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</si>
  <si>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/data/curator_data/cancer_data_and_papers/bashford_rogers_2013/fasta_files/filtered_ERR220416.fasta -auxiliary_data /home/centos/igblast/bin/optional_file/human_gl.aux -show_translation -out filtered_ERR220416.fmt7 1&gt;filt_ERR220416.log 2&gt;filt_ERR220416.log &amp;</t>
  </si>
  <si>
    <t>CLL_11_6-sc-2013-01-11T14:16:36Z-1548363</t>
  </si>
  <si>
    <t>ERR220417</t>
  </si>
  <si>
    <t>ERX195082</t>
  </si>
  <si>
    <t>filtered_ERR220417.fasta</t>
  </si>
  <si>
    <t>GACTACGTACTGTTC</t>
  </si>
  <si>
    <t>cutadapt -g =^GACTACGTACTGTTC -g GACACGCAGGGATGAGATGG -g CCTATCCCCTGTGTGCCTTG -a GACACGCAGGGATGAGATGG -a CAAGGCACACAGGGGATAGG  -o adaptors_removed_ERR220417.fastq /data/curator_data/cancer_data_and_papers/bashford_rogers_2013/SRA_files/ERR220417.fastq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</si>
  <si>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ERR220417_info.txt --match-read-wildcards --overlap 10 -n 2 --length-tag="length=" --discard-untrimmed -o unfiltered_ERR220417.fastq adaptors_removed_ERR220417.fastq </t>
  </si>
  <si>
    <t>cutadapt -q 30 --minimum-length 100 --length-tag "length=" -o filtered_ERR220417.fastq unfiltered_ERR220417.fastq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</si>
  <si>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/data/curator_data/cancer_data_and_papers/bashford_rogers_2013/fasta_files/filtered_ERR220417.fasta -auxiliary_data /home/centos/igblast/bin/optional_file/human_gl.aux -show_translation -out filtered_ERR220417.fmt7 1&gt;filt_ERR220417.log 2&gt;filt_ERR220417.log &amp;</t>
  </si>
  <si>
    <t>CLL_11_7-sc-2013-01-11T14:16:36Z-1548364</t>
  </si>
  <si>
    <t>ERR220418</t>
  </si>
  <si>
    <t>ERX195083</t>
  </si>
  <si>
    <t>filtered_ERR220418.fasta</t>
  </si>
  <si>
    <t>cutadapt -g =^GACTACGTACTGTGT -g GACACGCAGGGATGAGATGG -g CCTATCCCCTGTGTGCCTTG -a GACACGCAGGGATGAGATGG -a CAAGGCACACAGGGGATAGG  -o adaptors_removed_ERR220418.fastq /data/curator_data/cancer_data_and_papers/bashford_rogers_2013/SRA_files/ERR220418.fastq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</si>
  <si>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ERR220418_info.txt --match-read-wildcards --overlap 10 -n 2 --length-tag="length=" --discard-untrimmed -o unfiltered_ERR220418.fastq adaptors_removed_ERR220418.fastq </t>
  </si>
  <si>
    <t>cutadapt -q 25  --minimum-length 100 --length-tag "length=" -o filtered_ERR220418.fastq unfiltered_ERR220418.fastq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</si>
  <si>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/data/curator_data/cancer_data_and_papers/bashford_rogers_2013/fasta_files/filtered_ERR220418.fasta -auxiliary_data /home/centos/igblast/bin/optional_file/human_gl.aux -show_translation -out filtered_ERR220418.fmt7 1&gt;filt_ERR220418.log 2&gt;filt_ERR220418.log &amp;</t>
  </si>
  <si>
    <t>CLL_11_8-sc-2013-01-11T14:16:37Z-1548365</t>
  </si>
  <si>
    <t>ERR220419</t>
  </si>
  <si>
    <t>ERX195084</t>
  </si>
  <si>
    <t>filtered_ERR220419.fasta</t>
  </si>
  <si>
    <t>cutadapt -g =^GACTACGTACTGTGT -g GACACGCAGGGATGAGATGG -g CCTATCCCCTGTGTGCCTTG -a GACACGCAGGGATGAGATGG -a CAAGGCACACAGGGGATAGG  -o adaptors_removed_ERR220419.fastq /data/curator_data/cancer_data_and_papers/bashford_rogers_2013/SRA_files/ERR220419.fastq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</si>
  <si>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ERR220419_info.txt --match-read-wildcards --overlap 10 -n 2 --length-tag="length=" --discard-untrimmed -o unfiltered_ERR220419.fastq adaptors_removed_ERR220419.fastq </t>
  </si>
  <si>
    <t>cutadapt -q 30 --minimum-length 100 --length-tag "length=" -o filtered_ERR220419.fastq unfiltered_ERR220419.fastq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</si>
  <si>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/data/curator_data/cancer_data_and_papers/bashford_rogers_2013/fasta_files/filtered_ERR220419.fasta -auxiliary_data /home/centos/igblast/bin/optional_file/human_gl.aux -show_translation -out filtered_ERR220419.fmt7 1&gt;filt_ERR220419.log 2&gt;filt_ERR220419.log &amp;</t>
  </si>
  <si>
    <t>CLL_6_3-sc-2013-01-11T14:16:40Z-1548367</t>
  </si>
  <si>
    <t>ERR220420</t>
  </si>
  <si>
    <t>ERX195085</t>
  </si>
  <si>
    <t>filtered_ERR220420.fasta</t>
  </si>
  <si>
    <t>cutadapt -g =^GACTACACTACTCGT -g GACACGCAGGGATGAGATGG -g CCTATCCCCTGTGTGCCTTG -a GACACGCAGGGATGAGATGG -a CAAGGCACACAGGGGATAGG  -o adaptors_removed_ERR220420.fastq /data/curator_data/cancer_data_and_papers/bashford_rogers_2013/SRA_files/ERR220420.fastq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</si>
  <si>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ERR220420_info.txt --match-read-wildcards --overlap 10 -n 2 --length-tag="length=" --discard-untrimmed -o unfiltered_ERR220420.fastq adaptors_removed_ERR220420.fastq </t>
  </si>
  <si>
    <t>cutadapt -q 30  --minimum-length 100 --length-tag "length=" -o filtered_ERR220420.fastq unfiltered_ERR220420.fastq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</si>
  <si>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/data/curator_data/cancer_data_and_papers/bashford_rogers_2013/fasta_files/filtered_ERR220420.fasta -auxiliary_data /home/centos/igblast/bin/optional_file/human_gl.aux -show_translation -out filtered_ERR220420.fmt7 1&gt;filt_ERR220420.log 2&gt;filt_ERR220420.log &amp;</t>
  </si>
  <si>
    <t>CLL_6_4-sc-2013-01-11T14:16:41Z-1548368</t>
  </si>
  <si>
    <t>ERR220421</t>
  </si>
  <si>
    <t>ERX195086</t>
  </si>
  <si>
    <t>filtered_ERR220421.fasta</t>
  </si>
  <si>
    <t>cutadapt -g =^GACTACACTACTCGT -g GACACGCAGGGATGAGATGG -g CCTATCCCCTGTGTGCCTTG -a GACACGCAGGGATGAGATGG -a CAAGGCACACAGGGGATAGG  -o adaptors_removed_ERR220421.fastq /data/curator_data/cancer_data_and_papers/bashford_rogers_2013/SRA_files/ERR220421.fastq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</si>
  <si>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ERR220421_info.txt --match-read-wildcards --overlap 10 -n 2 --length-tag="length=" --discard-untrimmed -o unfiltered_ERR220421.fastq adaptors_removed_ERR220421.fastq </t>
  </si>
  <si>
    <t>cutadapt -q 30 --minimum-length 100 --length-tag "length=" -o filtered_ERR220421.fastq unfiltered_ERR220421.fastq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</si>
  <si>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/data/curator_data/cancer_data_and_papers/bashford_rogers_2013/fasta_files/filtered_ERR220421.fasta -auxiliary_data /home/centos/igblast/bin/optional_file/human_gl.aux -show_translation -out filtered_ERR220421.fmt7 1&gt;filt_ERR220421.log 2&gt;filt_ERR220421.log &amp;</t>
  </si>
  <si>
    <t>CLL_6_5-sc-2013-01-11T14:16:42Z-1548369</t>
  </si>
  <si>
    <t>ERR220422</t>
  </si>
  <si>
    <t>ERX195087</t>
  </si>
  <si>
    <t>filtered_ERR220422.fasta</t>
  </si>
  <si>
    <t>cutadapt -g =^GACTACACTACTCGT -g GACACGCAGGGATGAGATGG -g CCTATCCCCTGTGTGCCTTG -a GACACGCAGGGATGAGATGG -a CAAGGCACACAGGGGATAGG  -o adaptors_removed_ERR220422.fastq /data/curator_data/cancer_data_and_papers/bashford_rogers_2013/SRA_files/ERR220422.fastq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</si>
  <si>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ERR220422_info.txt --match-read-wildcards --overlap 10 -n 2 --length-tag="length=" --discard-untrimmed -o unfiltered_ERR220422.fastq adaptors_removed_ERR220422.fastq </t>
  </si>
  <si>
    <t>cutadapt -q 30  --minimum-length 100 --length-tag "length=" -o filtered_ERR220422.fastq unfiltered_ERR220422.fastq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</si>
  <si>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/data/curator_data/cancer_data_and_papers/bashford_rogers_2013/fasta_files/filtered_ERR220422.fasta -auxiliary_data /home/centos/igblast/bin/optional_file/human_gl.aux -show_translation -out filtered_ERR220422.fmt7 1&gt;filt_ERR220422.log 2&gt;filt_ERR220422.log &amp;</t>
  </si>
  <si>
    <t>CLL_6_6-sc-2013-01-11T14:16:43Z-1548370</t>
  </si>
  <si>
    <t>ERR220423</t>
  </si>
  <si>
    <t>ERX195088</t>
  </si>
  <si>
    <t>filtered_ERR220423.fasta</t>
  </si>
  <si>
    <t>cutadapt -g =^GACTACACTACTCGT -g GACACGCAGGGATGAGATGG -g CCTATCCCCTGTGTGCCTTG -a GACACGCAGGGATGAGATGG -a CAAGGCACACAGGGGATAGG  -o adaptors_removed_ERR220423.fastq /data/curator_data/cancer_data_and_papers/bashford_rogers_2013/SRA_files/ERR220423.fastq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</si>
  <si>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ERR220423_info.txt --match-read-wildcards --overlap 10 -n 2 --length-tag="length=" --discard-untrimmed -o unfiltered_ERR220423.fastq adaptors_removed_ERR220423.fastq </t>
  </si>
  <si>
    <t>cutadapt -q 30 --minimum-length 100 --length-tag "length=" -o filtered_ERR220423.fastq unfiltered_ERR220423.fastq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</si>
  <si>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/data/curator_data/cancer_data_and_papers/bashford_rogers_2013/fasta_files/filtered_ERR220423.fasta -auxiliary_data /home/centos/igblast/bin/optional_file/human_gl.aux -show_translation -out filtered_ERR220423.fmt7 1&gt;filt_ERR220423.log 2&gt;filt_ERR220423.log &amp;</t>
  </si>
  <si>
    <t>CLL_6_7-sc-2013-01-11T14:16:44Z-1548371</t>
  </si>
  <si>
    <t>ERR220424</t>
  </si>
  <si>
    <t>ERX195089</t>
  </si>
  <si>
    <t>filtered_ERR220424.fasta</t>
  </si>
  <si>
    <t>cutadapt -g =^GACTACACTACTCGT -g GACACGCAGGGATGAGATGG -g CCTATCCCCTGTGTGCCTTG -a GACACGCAGGGATGAGATGG -a CAAGGCACACAGGGGATAGG  -o adaptors_removed_ERR220424.fastq /data/curator_data/cancer_data_and_papers/bashford_rogers_2013/SRA_files/ERR220424.fastq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</si>
  <si>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ERR220424_info.txt --match-read-wildcards --overlap 10 -n 2 --length-tag="length=" --discard-untrimmed -o unfiltered_ERR220424.fastq adaptors_removed_ERR220424.fastq </t>
  </si>
  <si>
    <t>cutadapt -q 25  --minimum-length 100 --length-tag "length=" -o filtered_ERR220424.fastq unfiltered_ERR220424.fastq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</si>
  <si>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/data/curator_data/cancer_data_and_papers/bashford_rogers_2013/fasta_files/filtered_ERR220424.fasta -auxiliary_data /home/centos/igblast/bin/optional_file/human_gl.aux -show_translation -out filtered_ERR220424.fmt7 1&gt;filt_ERR220424.log 2&gt;filt_ERR220424.log &amp;</t>
  </si>
  <si>
    <t>CLL_6_8-sc-2013-01-11T14:16:45Z-1548372</t>
  </si>
  <si>
    <t>ERR220425</t>
  </si>
  <si>
    <t>ERX195090</t>
  </si>
  <si>
    <t>filtered_ERR220425.fasta</t>
  </si>
  <si>
    <t>cutadapt -g =^GACTACACTACTCGT -g GACACGCAGGGATGAGATGG -g CCTATCCCCTGTGTGCCTTG -a GACACGCAGGGATGAGATGG -a CAAGGCACACAGGGGATAGG  -o adaptors_removed_ERR220425.fastq /data/curator_data/cancer_data_and_papers/bashford_rogers_2013/SRA_files/ERR220425.fastq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</si>
  <si>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ERR220425_info.txt --match-read-wildcards --overlap 10 -n 2 --length-tag="length=" --discard-untrimmed -o unfiltered_ERR220425.fastq adaptors_removed_ERR220425.fastq </t>
  </si>
  <si>
    <t>cutadapt -q 25  --minimum-length 100 --length-tag "length=" -o filtered_ERR220425.fastq unfiltered_ERR220425.fastq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</si>
  <si>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/data/curator_data/cancer_data_and_papers/bashford_rogers_2013/fasta_files/filtered_ERR220425.fasta -auxiliary_data /home/centos/igblast/bin/optional_file/human_gl.aux -show_translation -out filtered_ERR220425.fmt7 1&gt;filt_ERR220425.log 2&gt;filt_ERR220425.log &amp;</t>
  </si>
  <si>
    <t>CLL_7_3-sc-2013-01-11T14:16:46Z-1548374</t>
  </si>
  <si>
    <t>ERR220426</t>
  </si>
  <si>
    <t>ERX195091</t>
  </si>
  <si>
    <t>filtered_ERR220426.fasta</t>
  </si>
  <si>
    <t>cutadapt -g =^GACTACGACACGTAT -g GACACGCAGGGATGAGATGG -g CCTATCCCCTGTGTGCCTTG -a GACACGCAGGGATGAGATGG -a CAAGGCACACAGGGGATAGG  -o adaptors_removed_ERR220426.fastq /data/curator_data/cancer_data_and_papers/bashford_rogers_2013/SRA_files/ERR220426.fastq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</si>
  <si>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ERR220426_info.txt --match-read-wildcards --overlap 10 -n 2 --length-tag="length=" --discard-untrimmed -o unfiltered_ERR220426.fastq adaptors_removed_ERR220426.fastq </t>
  </si>
  <si>
    <t>cutadapt -q 25  --minimum-length 100 --length-tag "length=" -o filtered_ERR220426.fastq unfiltered_ERR220426.fastq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</si>
  <si>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/data/curator_data/cancer_data_and_papers/bashford_rogers_2013/fasta_files/filtered_ERR220426.fasta -auxiliary_data /home/centos/igblast/bin/optional_file/human_gl.aux -show_translation -out filtered_ERR220426.fmt7 1&gt;filt_ERR220426.log 2&gt;filt_ERR220426.log &amp;</t>
  </si>
  <si>
    <t>CLL_7_4-sc-2013-01-11T14:16:48Z-1548375</t>
  </si>
  <si>
    <t>ERR220427</t>
  </si>
  <si>
    <t>ERX195092</t>
  </si>
  <si>
    <t>filtered_ERR220427.fasta</t>
  </si>
  <si>
    <t>cutadapt -g =^GACTACGACACGTAT -g GACACGCAGGGATGAGATGG -g CCTATCCCCTGTGTGCCTTG -a GACACGCAGGGATGAGATGG -a CAAGGCACACAGGGGATAGG  -o adaptors_removed_ERR220427.fastq /data/curator_data/cancer_data_and_papers/bashford_rogers_2013/SRA_files/ERR220427.fastq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</si>
  <si>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ERR220427_info.txt --match-read-wildcards --overlap 10 -n 2 --length-tag="length=" --discard-untrimmed -o unfiltered_ERR220427.fastq adaptors_removed_ERR220427.fastq </t>
  </si>
  <si>
    <t>cutadapt -q 30 --minimum-length 100 --length-tag "length=" -o filtered_ERR220427.fastq unfiltered_ERR220427.fastq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</si>
  <si>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/data/curator_data/cancer_data_and_papers/bashford_rogers_2013/fasta_files/filtered_ERR220427.fasta -auxiliary_data /home/centos/igblast/bin/optional_file/human_gl.aux -show_translation -out filtered_ERR220427.fmt7 1&gt;filt_ERR220427.log 2&gt;filt_ERR220427.log &amp;</t>
  </si>
  <si>
    <t>CLL_7_5-sc-2013-01-11T14:16:49Z-1548376</t>
  </si>
  <si>
    <t>ERR220428</t>
  </si>
  <si>
    <t>ERX195093</t>
  </si>
  <si>
    <t>filtered_ERR220428.fasta</t>
  </si>
  <si>
    <t>cutadapt -g =^GACTACGACACGTAT -g GACACGCAGGGATGAGATGG -g CCTATCCCCTGTGTGCCTTG -a GACACGCAGGGATGAGATGG -a CAAGGCACACAGGGGATAGG  -o adaptors_removed_ERR220428.fastq /data/curator_data/cancer_data_and_papers/bashford_rogers_2013/SRA_files/ERR220428.fastq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</si>
  <si>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ERR220428_info.txt --match-read-wildcards --overlap 10 -n 2 --length-tag="length=" --discard-untrimmed -o unfiltered_ERR220428.fastq adaptors_removed_ERR220428.fastq </t>
  </si>
  <si>
    <t>cutadapt -q 25  --minimum-length 100 --length-tag "length=" -o filtered_ERR220428.fastq unfiltered_ERR220428.fastq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</si>
  <si>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/data/curator_data/cancer_data_and_papers/bashford_rogers_2013/fasta_files/filtered_ERR220428.fasta -auxiliary_data /home/centos/igblast/bin/optional_file/human_gl.aux -show_translation -out filtered_ERR220428.fmt7 1&gt;filt_ERR220428.log 2&gt;filt_ERR220428.log &amp;</t>
  </si>
  <si>
    <t>CLL_7_6-sc-2013-01-11T14:16:50Z-1548377</t>
  </si>
  <si>
    <t>ERR220429</t>
  </si>
  <si>
    <t>ERX195094</t>
  </si>
  <si>
    <t>filtered_ERR220429.fasta</t>
  </si>
  <si>
    <t>cutadapt -g =^GACTACGACACGTAT -g GACACGCAGGGATGAGATGG -g CCTATCCCCTGTGTGCCTTG -a GACACGCAGGGATGAGATGG -a CAAGGCACACAGGGGATAGG  -o adaptors_removed_ERR220429.fastq /data/curator_data/cancer_data_and_papers/bashford_rogers_2013/SRA_files/ERR220429.fastq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</si>
  <si>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ERR220429_info.txt --match-read-wildcards --overlap 10 -n 2 --length-tag="length=" --discard-untrimmed -o unfiltered_ERR220429.fastq adaptors_removed_ERR220429.fastq </t>
  </si>
  <si>
    <t>cutadapt -q 25  --minimum-length 100 --length-tag "length=" -o filtered_ERR220429.fastq unfiltered_ERR220429.fastq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</si>
  <si>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/data/curator_data/cancer_data_and_papers/bashford_rogers_2013/fasta_files/filtered_ERR220429.fasta -auxiliary_data /home/centos/igblast/bin/optional_file/human_gl.aux -show_translation -out filtered_ERR220429.fmt7 1&gt;filt_ERR220429.log 2&gt;filt_ERR220429.log &amp;</t>
  </si>
  <si>
    <t>CLL_7_7-sc-2013-01-11T14:16:51Z-1548378</t>
  </si>
  <si>
    <t>ERR220430</t>
  </si>
  <si>
    <t>ERX195095</t>
  </si>
  <si>
    <t>filtered_ERR220430.fasta</t>
  </si>
  <si>
    <t>cutadapt -g =^GACTACGACACGTAT -g GACACGCAGGGATGAGATGG -g CCTATCCCCTGTGTGCCTTG -a GACACGCAGGGATGAGATGG -a CAAGGCACACAGGGGATAGG  -o adaptors_removed_ERR220430.fastq /data/curator_data/cancer_data_and_papers/bashford_rogers_2013/SRA_files/ERR220430.fastq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</si>
  <si>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ERR220430_info.txt --match-read-wildcards --overlap 10 -n 2 --length-tag="length=" --discard-untrimmed -o unfiltered_ERR220430.fastq adaptors_removed_ERR220430.fastq </t>
  </si>
  <si>
    <t>cutadapt -q 30 --minimum-length 100 --length-tag "length=" -o filtered_ERR220430.fastq unfiltered_ERR220430.fastq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</si>
  <si>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/data/curator_data/cancer_data_and_papers/bashford_rogers_2013/fasta_files/filtered_ERR220430.fasta -auxiliary_data /home/centos/igblast/bin/optional_file/human_gl.aux -show_translation -out filtered_ERR220430.fmt7 1&gt;filt_ERR220430.log 2&gt;filt_ERR220430.log &amp;</t>
  </si>
  <si>
    <t>CLL_7_8-sc-2013-01-11T14:16:52Z-1548379</t>
  </si>
  <si>
    <t>ERR220431</t>
  </si>
  <si>
    <t>ERX195096</t>
  </si>
  <si>
    <t>filtered_ERR220431.fasta</t>
  </si>
  <si>
    <t>cutadapt -g =^GACTACGACACGTAT -g GACACGCAGGGATGAGATGG -g CCTATCCCCTGTGTGCCTTG -a GACACGCAGGGATGAGATGG -a CAAGGCACACAGGGGATAGG  -o adaptors_removed_ERR220431.fastq /data/curator_data/cancer_data_and_papers/bashford_rogers_2013/SRA_files/ERR220431.fastq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</si>
  <si>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ERR220431_info.txt --match-read-wildcards --overlap 10 -n 2 --length-tag="length=" --discard-untrimmed -o unfiltered_ERR220431.fastq adaptors_removed_ERR220431.fastq </t>
  </si>
  <si>
    <t>cutadapt -q 30 --minimum-length 100 --length-tag "length=" -o filtered_ERR220431.fastq unfiltered_ERR220431.fastq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</si>
  <si>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/data/curator_data/cancer_data_and_papers/bashford_rogers_2013/fasta_files/filtered_ERR220431.fasta -auxiliary_data /home/centos/igblast/bin/optional_file/human_gl.aux -show_translation -out filtered_ERR220431.fmt7 1&gt;filt_ERR220431.log 2&gt;filt_ERR220431.log &amp;</t>
  </si>
  <si>
    <t>CLL_8_3-sc-2013-01-11T14:16:54Z-1548381</t>
  </si>
  <si>
    <t>ERR220432</t>
  </si>
  <si>
    <t>ERX195097</t>
  </si>
  <si>
    <t>filtered_ERR220432.fasta</t>
  </si>
  <si>
    <t>cutadapt -g =^GACTACGAGTAGACT -g GACACGCAGGGATGAGATGG -g CCTATCCCCTGTGTGCCTTG -a GACACGCAGGGATGAGATGG -a CAAGGCACACAGGGGATAGG  -o adaptors_removed_ERR220432.fastq /data/curator_data/cancer_data_and_papers/bashford_rogers_2013/SRA_files/ERR220432.fastq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</si>
  <si>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ERR220432_info.txt --match-read-wildcards --overlap 10 -n 2 --length-tag="length=" --discard-untrimmed -o unfiltered_ERR220432.fastq adaptors_removed_ERR220432.fastq </t>
  </si>
  <si>
    <t>cutadapt -q 25  --minimum-length 100 --length-tag "length=" -o filtered_ERR220432.fastq unfiltered_ERR220432.fastq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</si>
  <si>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/data/curator_data/cancer_data_and_papers/bashford_rogers_2013/fasta_files/filtered_ERR220432.fasta -auxiliary_data /home/centos/igblast/bin/optional_file/human_gl.aux -show_translation -out filtered_ERR220432.fmt7 1&gt;filt_ERR220432.log 2&gt;filt_ERR220432.log &amp;</t>
  </si>
  <si>
    <t>CLL_8_4-sc-2013-01-11T14:16:55Z-1548382</t>
  </si>
  <si>
    <t>ERR220433</t>
  </si>
  <si>
    <t>ERX195098</t>
  </si>
  <si>
    <t>filtered_ERR220433.fasta</t>
  </si>
  <si>
    <t>cutadapt -g =^GACTACGAGTAGACT -g GACACGCAGGGATGAGATGG -g CCTATCCCCTGTGTGCCTTG -a GACACGCAGGGATGAGATGG -a CAAGGCACACAGGGGATAGG  -o adaptors_removed_ERR220433.fastq /data/curator_data/cancer_data_and_papers/bashford_rogers_2013/SRA_files/ERR220433.fastq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</si>
  <si>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ERR220433_info.txt --match-read-wildcards --overlap 10 -n 2 --length-tag="length=" --discard-untrimmed -o unfiltered_ERR220433.fastq adaptors_removed_ERR220433.fastq </t>
  </si>
  <si>
    <t>cutadapt -q 30 --minimum-length 100 --length-tag "length=" -o filtered_ERR220433.fastq unfiltered_ERR220433.fastq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</si>
  <si>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/data/curator_data/cancer_data_and_papers/bashford_rogers_2013/fasta_files/filtered_ERR220433.fasta -auxiliary_data /home/centos/igblast/bin/optional_file/human_gl.aux -show_translation -out filtered_ERR220433.fmt7 1&gt;filt_ERR220433.log 2&gt;filt_ERR220433.log &amp;</t>
  </si>
  <si>
    <t>CLL_8_5-sc-2013-01-11T14:16:57Z-1548383</t>
  </si>
  <si>
    <t>ERR220434</t>
  </si>
  <si>
    <t>ERX195099</t>
  </si>
  <si>
    <t>filtered_ERR220434.fasta</t>
  </si>
  <si>
    <t>cutadapt -g =^GACTACGAGTAGACT -g GACACGCAGGGATGAGATGG -g CCTATCCCCTGTGTGCCTTG -a GACACGCAGGGATGAGATGG -a CAAGGCACACAGGGGATAGG  -o adaptors_removed_ERR220434.fastq /data/curator_data/cancer_data_and_papers/bashford_rogers_2013/SRA_files/ERR220434.fastq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</si>
  <si>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ERR220434_info.txt --match-read-wildcards --overlap 10 -n 2 --length-tag="length=" --discard-untrimmed -o unfiltered_ERR220434.fastq adaptors_removed_ERR220434.fastq </t>
  </si>
  <si>
    <t>cutadapt -q 30 --minimum-length 100 --length-tag "length=" -o filtered_ERR220434.fastq unfiltered_ERR220434.fastq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</si>
  <si>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/data/curator_data/cancer_data_and_papers/bashford_rogers_2013/fasta_files/filtered_ERR220434.fasta -auxiliary_data /home/centos/igblast/bin/optional_file/human_gl.aux -show_translation -out filtered_ERR220434.fmt7 1&gt;filt_ERR220434.log 2&gt;filt_ERR220434.log &amp;</t>
  </si>
  <si>
    <t>CLL_8_6-sc-2013-01-11T14:16:57Z-1548384</t>
  </si>
  <si>
    <t>ERR220435</t>
  </si>
  <si>
    <t>ERX195100</t>
  </si>
  <si>
    <t>filtered_ERR220435.fasta</t>
  </si>
  <si>
    <t>cutadapt -g =^GACTACGAGTAGACT -g GACACGCAGGGATGAGATGG -g CCTATCCCCTGTGTGCCTTG -a GACACGCAGGGATGAGATGG -a CAAGGCACACAGGGGATAGG  -o adaptors_removed_ERR220435.fastq /data/curator_data/cancer_data_and_papers/bashford_rogers_2013/SRA_files/ERR220435.fastq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</si>
  <si>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ERR220435_info.txt --match-read-wildcards --overlap 10 -n 2 --length-tag="length=" --discard-untrimmed -o unfiltered_ERR220435.fastq adaptors_removed_ERR220435.fastq </t>
  </si>
  <si>
    <t>cutadapt -q 30 --minimum-length 100 --length-tag "length=" -o filtered_ERR220435.fastq unfiltered_ERR220435.fastq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</si>
  <si>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/data/curator_data/cancer_data_and_papers/bashford_rogers_2013/fasta_files/filtered_ERR220435.fasta -auxiliary_data /home/centos/igblast/bin/optional_file/human_gl.aux -show_translation -out filtered_ERR220435.fmt7 1&gt;filt_ERR220435.log 2&gt;filt_ERR220435.log &amp;</t>
  </si>
  <si>
    <t>CLL_8_7-sc-2013-01-11T14:16:58Z-1548385</t>
  </si>
  <si>
    <t>ERR220436</t>
  </si>
  <si>
    <t>ERX195101</t>
  </si>
  <si>
    <t>filtered_ERR220436.fasta</t>
  </si>
  <si>
    <t>cutadapt -g =^GACTACGAGTAGACT -g GACACGCAGGGATGAGATGG -g CCTATCCCCTGTGTGCCTTG -a GACACGCAGGGATGAGATGG -a CAAGGCACACAGGGGATAGG  -o adaptors_removed_ERR220436.fastq /data/curator_data/cancer_data_and_papers/bashford_rogers_2013/SRA_files/ERR220436.fastq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</si>
  <si>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ERR220436_info.txt --match-read-wildcards --overlap 10 -n 2 --length-tag="length=" --discard-untrimmed -o unfiltered_ERR220436.fastq adaptors_removed_ERR220436.fastq </t>
  </si>
  <si>
    <t>cutadapt -q 30 --minimum-length 100 --length-tag "length=" -o filtered_ERR220436.fastq unfiltered_ERR220436.fastq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</si>
  <si>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/data/curator_data/cancer_data_and_papers/bashford_rogers_2013/fasta_files/filtered_ERR220436.fasta -auxiliary_data /home/centos/igblast/bin/optional_file/human_gl.aux -show_translation -out filtered_ERR220436.fmt7 1&gt;filt_ERR220436.log 2&gt;filt_ERR220436.log &amp;</t>
  </si>
  <si>
    <t>CLL_8_8-sc-2013-01-11T14:16:59Z-1548386</t>
  </si>
  <si>
    <t>ERR220437</t>
  </si>
  <si>
    <t>ERX195102</t>
  </si>
  <si>
    <t>filtered_ERR220437.fasta</t>
  </si>
  <si>
    <t>cutadapt -g =^GACTACGAGTAGACT -g GACACGCAGGGATGAGATGG -g CCTATCCCCTGTGTGCCTTG -a GACACGCAGGGATGAGATGG -a CAAGGCACACAGGGGATAGG  -o adaptors_removed_ERR220437.fastq /data/curator_data/cancer_data_and_papers/bashford_rogers_2013/SRA_files/ERR220437.fastq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</si>
  <si>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ERR220437_info.txt --match-read-wildcards --overlap 10 -n 2 --length-tag="length=" --discard-untrimmed -o unfiltered_ERR220437.fastq adaptors_removed_ERR220437.fastq </t>
  </si>
  <si>
    <t>cutadapt -q 30 --minimum-length 100 --length-tag "length=" -o filtered_ERR220437.fastq unfiltered_ERR220437.fastq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</si>
  <si>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/data/curator_data/cancer_data_and_papers/bashford_rogers_2013/fasta_files/filtered_ERR220437.fasta -auxiliary_data /home/centos/igblast/bin/optional_file/human_gl.aux -show_translation -out filtered_ERR220437.fmt7 1&gt;filt_ERR220437.log 2&gt;filt_ERR220437.log &amp;</t>
  </si>
  <si>
    <t>CLL_9_3-sc-2013-01-11T14:17:01Z-1548388</t>
  </si>
  <si>
    <t>ERR220438</t>
  </si>
  <si>
    <t>ERX195103</t>
  </si>
  <si>
    <t>filtered_ERR220438.fasta</t>
  </si>
  <si>
    <t>cutadapt -g =^GACTACGCGTCTAGT -g GACACGCAGGGATGAGATGG -g CCTATCCCCTGTGTGCCTTG -a GACACGCAGGGATGAGATGG -a CAAGGCACACAGGGGATAGG  -o adaptors_removed_ERR220438.fastq /data/curator_data/cancer_data_and_papers/bashford_rogers_2013/SRA_files/ERR220438.fastq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</si>
  <si>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ERR220438_info.txt --match-read-wildcards --overlap 10 -n 2 --length-tag="length=" --discard-untrimmed -o unfiltered_ERR220438.fastq adaptors_removed_ERR220438.fastq </t>
  </si>
  <si>
    <t>cutadapt -q 30 --minimum-length 100 --length-tag "length=" -o filtered_ERR220438.fastq unfiltered_ERR220438.fastq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</si>
  <si>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/data/curator_data/cancer_data_and_papers/bashford_rogers_2013/fasta_files/filtered_ERR220438.fasta -auxiliary_data /home/centos/igblast/bin/optional_file/human_gl.aux -show_translation -out filtered_ERR220438.fmt7 1&gt;filt_ERR220438.log 2&gt;filt_ERR220438.log &amp;</t>
  </si>
  <si>
    <t>CLL_9_4-sc-2013-01-11T14:17:02Z-1548389</t>
  </si>
  <si>
    <t>ERR220439</t>
  </si>
  <si>
    <t>ERX195104</t>
  </si>
  <si>
    <t>filtered_ERR220439.fasta</t>
  </si>
  <si>
    <t>cutadapt -g =^GACTACGCGTCTAGT -g GACACGCAGGGATGAGATGG -g CCTATCCCCTGTGTGCCTTG -a GACACGCAGGGATGAGATGG -a CAAGGCACACAGGGGATAGG  -o adaptors_removed_ERR220439.fastq /data/curator_data/cancer_data_and_papers/bashford_rogers_2013/SRA_files/ERR220439.fastq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</si>
  <si>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ERR220439_info.txt --match-read-wildcards --overlap 10 -n 2 --length-tag="length=" --discard-untrimmed -o unfiltered_ERR220439.fastq adaptors_removed_ERR220439.fastq </t>
  </si>
  <si>
    <t>cutadapt -q 30 --minimum-length 100 --length-tag "length=" -o filtered_ERR220439.fastq unfiltered_ERR220439.fastq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</si>
  <si>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/data/curator_data/cancer_data_and_papers/bashford_rogers_2013/fasta_files/filtered_ERR220439.fasta -auxiliary_data /home/centos/igblast/bin/optional_file/human_gl.aux -show_translation -out filtered_ERR220439.fmt7 1&gt;filt_ERR220439.log 2&gt;filt_ERR220439.log &amp;</t>
  </si>
  <si>
    <t>CLL_9_5-sc-2013-01-11T14:17:03Z-1548390</t>
  </si>
  <si>
    <t>ERR220440</t>
  </si>
  <si>
    <t>ERX195105</t>
  </si>
  <si>
    <t>filtered_ERR220440.fasta</t>
  </si>
  <si>
    <t>cutadapt -g =^GACTACGCGTCTAGT -g GACACGCAGGGATGAGATGG -g CCTATCCCCTGTGTGCCTTG -a GACACGCAGGGATGAGATGG -a CAAGGCACACAGGGGATAGG  -o adaptors_removed_ERR220440.fastq /data/curator_data/cancer_data_and_papers/bashford_rogers_2013/SRA_files/ERR220440.fastq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</si>
  <si>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ERR220440_info.txt --match-read-wildcards --overlap 10 -n 2 --length-tag="length=" --discard-untrimmed -o unfiltered_ERR220440.fastq adaptors_removed_ERR220440.fastq </t>
  </si>
  <si>
    <t>cutadapt -q 30 --minimum-length 100 --length-tag "length=" -o filtered_ERR220440.fastq unfiltered_ERR220440.fastq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</si>
  <si>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/data/curator_data/cancer_data_and_papers/bashford_rogers_2013/fasta_files/filtered_ERR220440.fasta -auxiliary_data /home/centos/igblast/bin/optional_file/human_gl.aux -show_translation -out filtered_ERR220440.fmt7 1&gt;filt_ERR220440.log 2&gt;filt_ERR220440.log &amp;</t>
  </si>
  <si>
    <t>CLL_9_6-sc-2013-01-11T14:17:04Z-1548391</t>
  </si>
  <si>
    <t>ERR220441</t>
  </si>
  <si>
    <t>ERX195106</t>
  </si>
  <si>
    <t>filtered_ERR220441.fasta</t>
  </si>
  <si>
    <t>cutadapt -g =^GACTACGCGTCTAGT -g GACACGCAGGGATGAGATGG -g CCTATCCCCTGTGTGCCTTG -a GACACGCAGGGATGAGATGG -a CAAGGCACACAGGGGATAGG  -o adaptors_removed_ERR220441.fastq /data/curator_data/cancer_data_and_papers/bashford_rogers_2013/SRA_files/ERR220441.fastq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</si>
  <si>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ERR220441_info.txt --match-read-wildcards --overlap 10 -n 2 --length-tag="length=" --discard-untrimmed -o unfiltered_ERR220441.fastq adaptors_removed_ERR220441.fastq </t>
  </si>
  <si>
    <t>cutadapt -q 30  --minimum-length 100 --length-tag "length=" -o filtered_ERR220441.fastq unfiltered_ERR220441.fastq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</si>
  <si>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/data/curator_data/cancer_data_and_papers/bashford_rogers_2013/fasta_files/filtered_ERR220441.fasta -auxiliary_data /home/centos/igblast/bin/optional_file/human_gl.aux -show_translation -out filtered_ERR220441.fmt7 1&gt;filt_ERR220441.log 2&gt;filt_ERR220441.log &amp;</t>
  </si>
  <si>
    <t>CLL_9_7-sc-2013-01-11T14:17:06Z-1548392</t>
  </si>
  <si>
    <t>ERR220442</t>
  </si>
  <si>
    <t>ERX195107</t>
  </si>
  <si>
    <t>filtered_ERR220442.fasta</t>
  </si>
  <si>
    <t>cutadapt -g =^GACTACGCGTCTAGT -g GACACGCAGGGATGAGATGG -g CCTATCCCCTGTGTGCCTTG -a GACACGCAGGGATGAGATGG -a CAAGGCACACAGGGGATAGG  -o adaptors_removed_ERR220442.fastq /data/curator_data/cancer_data_and_papers/bashford_rogers_2013/SRA_files/ERR220442.fastq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</si>
  <si>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ERR220442_info.txt --match-read-wildcards --overlap 10 -n 2 --length-tag="length=" --discard-untrimmed -o unfiltered_ERR220442.fastq adaptors_removed_ERR220442.fastq </t>
  </si>
  <si>
    <t>cutadapt -q 30  --minimum-length 100 --length-tag "length=" -o filtered_ERR220442.fastq unfiltered_ERR220442.fastq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</si>
  <si>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/data/curator_data/cancer_data_and_papers/bashford_rogers_2013/fasta_files/filtered_ERR220442.fasta -auxiliary_data /home/centos/igblast/bin/optional_file/human_gl.aux -show_translation -out filtered_ERR220442.fmt7 1&gt;filt_ERR220442.log 2&gt;filt_ERR220442.log &amp;</t>
  </si>
  <si>
    <t>CLL_9_8-sc-2013-01-11T14:17:07Z-1548393</t>
  </si>
  <si>
    <t>ERR220443</t>
  </si>
  <si>
    <t>ERX195108</t>
  </si>
  <si>
    <t>filtered_ERR220443.fasta</t>
  </si>
  <si>
    <t>cutadapt -g =^GACTACGCGTCTAGT -g GACACGCAGGGATGAGATGG -g CCTATCCCCTGTGTGCCTTG -a GACACGCAGGGATGAGATGG -a CAAGGCACACAGGGGATAGG  -o adaptors_removed_ERR220443.fastq /data/curator_data/cancer_data_and_papers/bashford_rogers_2013/SRA_files/ERR220443.fastq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</si>
  <si>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ERR220443_info.txt --match-read-wildcards --overlap 10 -n 2 --length-tag="length=" --discard-untrimmed -o unfiltered_ERR220443.fastq adaptors_removed_ERR220443.fastq </t>
  </si>
  <si>
    <t>cutadapt -q 30  --minimum-length 100 --length-tag "length=" -o filtered_ERR220443.fastq unfiltered_ERR220443.fastq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</si>
  <si>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/data/curator_data/cancer_data_and_papers/bashford_rogers_2013/fasta_files/filtered_ERR220443.fasta -auxiliary_data /home/centos/igblast/bin/optional_file/human_gl.aux -show_translation -out filtered_ERR220443.fmt7 1&gt;filt_ERR220443.log 2&gt;filt_ERR220443.log &amp;</t>
  </si>
  <si>
    <t>Healthy_1-sc-2013-01-11T14:17:09Z-1548395</t>
  </si>
  <si>
    <t>ERR220444</t>
  </si>
  <si>
    <t>ERX195109</t>
  </si>
  <si>
    <t>filtered_ERR220444.fasta</t>
  </si>
  <si>
    <t>GACTACTGCTGTACT</t>
  </si>
  <si>
    <t>cutadapt -g =^GACTACTGCTGTACT -g GACACGCAGGGATGAGATGG -g CCTATCCCCTGTGTGCCTTG -a GACACGCAGGGATGAGATGG -a CAAGGCACACAGGGGATAGG  -o adaptors_removed_ERR220444.fastq /data/curator_data/cancer_data_and_papers/bashford_rogers_2013/SRA_files/ERR220444.fastq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</si>
  <si>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ERR220444_info.txt --match-read-wildcards --overlap 10 -n 2 --length-tag="length=" --discard-untrimmed -o unfiltered_ERR220444.fastq adaptors_removed_ERR220444.fastq </t>
  </si>
  <si>
    <t>cutadapt -q 30 --minimum-length 100 --length-tag "length=" -o filtered_ERR220444.fastq unfiltered_ERR220444.fastq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</si>
  <si>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/data/curator_data/cancer_data_and_papers/bashford_rogers_2013/fasta_files/filtered_ERR220444.fasta -auxiliary_data /home/centos/igblast/bin/optional_file/human_gl.aux -show_translation -out filtered_ERR220444.fmt7 1&gt;filt_ERR220444.log 2&gt;filt_ERR220444.log &amp;</t>
  </si>
  <si>
    <t>Healthy_10_barcode1</t>
  </si>
  <si>
    <t>ERR220445</t>
  </si>
  <si>
    <t>ERX195110</t>
  </si>
  <si>
    <t>filtered_ERR220445.barcode1.fasta</t>
  </si>
  <si>
    <t>cutadapt -g 1=^GACTACGAGTAGACT -g 2=^GACTAGTCTACGCGT -g 3=^GACTACGCGTCTAGT -g 4=^GACTACTAGAGGCGT -g 5=^GACTACGTACACACT -g 6=^GACTAGTGTGTGCGT -g 7=^GACTACGTACTGTGT -g 8=^GACTACACAGTGCGT -g 9=^GACTACGTAGATCGT -g 10=^GACTACGATCTGCGT -g 11=^GACTACTACGTCTCT -g 12=^GACTAGAGACGGAGT -g 13=^GACTACTATACGAGT -g 14=^GACTACTCGTAGAGT -g 15=^GACTACTCGCGTCGT -g 16=^GACTACGACGGGAGT  --e 0 -O 8 --discard-untrimmed --info-file ERR220445.txt -o ERR220445.barcode{name}.fastq ERR220445.fastq</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</si>
  <si>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ERR220445_barcode1_info.txt --match-read-wildcards --overlap 10 -n 2 --length-tag="length=" --discard-untrimmed -o unfiltered_ERR220445.barcode1.fastq ERR220445.barcode1.fastq </t>
  </si>
  <si>
    <t>cutadapt -q 30  --minimum-length 100 --length-tag "length=" -o filtered_ERR220445.barcode1.fastq unfiltered_ERR220445.barcode1.fastq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</si>
  <si>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/data/curator_data/cancer_data_and_papers/bashford_rogers_2013/fasta_files/filtered_ERR220445.barcode1.fasta -auxiliary_data /home/centos/igblast/bin/optional_file/human_gl.aux -show_translation -out filtered_ERR220445.barcode1.fmt7 1&gt;filt_ERR220445.barcode1.log 2&gt;filt_ERR220445.barcode1.log &amp;</t>
  </si>
  <si>
    <t>Healthy_11_barcode3</t>
  </si>
  <si>
    <t>filtered_ERR220445.barcode3.fasta</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</si>
  <si>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ERR220445_barcode3_info.txt --match-read-wildcards --overlap 10 -n 2 --length-tag="length=" --discard-untrimmed -o unfiltered_ERR220445.barcode3.fastq ERR220445.barcode3.fastq </t>
  </si>
  <si>
    <t>cutadapt -q 30  --minimum-length 100 --length-tag "length=" -o filtered_ERR220445.barcode3.fastq unfiltered_ERR220445.barcode3.fastq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</si>
  <si>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/data/curator_data/cancer_data_and_papers/bashford_rogers_2013/fasta_files/filtered_ERR220445.barcode3.fasta -auxiliary_data /home/centos/igblast/bin/optional_file/human_gl.aux -show_translation -out filtered_ERR220445.barcode3.fmt7 1&gt;filt_ERR220445.barcode3.log 2&gt;filt_ERR220445.barcode3.log &amp;</t>
  </si>
  <si>
    <t>Healthy_12_barcode5</t>
  </si>
  <si>
    <t>filtered_ERR220445.barcode5.fasta</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</si>
  <si>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ERR220445_barcode5_info.txt --match-read-wildcards --overlap 10 -n 2 --length-tag="length=" --discard-untrimmed -o unfiltered_ERR220445.barcode5.fastq ERR220445.barcode5.fastq </t>
  </si>
  <si>
    <t>cutadapt -q 30  --minimum-length 100 --length-tag "length=" -o filtered_ERR220445.barcode5.fastq unfiltered_ERR220445.barcode5.fastq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</si>
  <si>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/data/curator_data/cancer_data_and_papers/bashford_rogers_2013/fasta_files/filtered_ERR220445.barcode5.fasta -auxiliary_data /home/centos/igblast/bin/optional_file/human_gl.aux -show_translation -out filtered_ERR220445.barcode5.fmt7 1&gt;filt_ERR220445.barcode5.log 2&gt;filt_ERR220445.barcode5.log &amp;</t>
  </si>
  <si>
    <t>Healthy_13_barcode7</t>
  </si>
  <si>
    <t>filtered_ERR220445.barcode7.fasta</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</si>
  <si>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ERR220445_barcode7_info.txt --match-read-wildcards --overlap 10 -n 2 --length-tag="length=" --discard-untrimmed -o unfiltered_ERR220445.barcode7.fastq ERR220445.barcode7.fastq </t>
  </si>
  <si>
    <t>cutadapt -q 30  --minimum-length 100 --length-tag "length=" -o filtered_ERR220445.barcode7.fastq unfiltered_ERR220445.barcode7.fastq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</si>
  <si>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/data/curator_data/cancer_data_and_papers/bashford_rogers_2013/fasta_files/filtered_ERR220445.barcode7.fasta -auxiliary_data /home/centos/igblast/bin/optional_file/human_gl.aux -show_translation -out filtered_ERR220445.barcode7.fmt7 1&gt;filt_ERR220445.barcode7.log 2&gt;filt_ERR220445.barcode7.log &amp;</t>
  </si>
  <si>
    <t>Healthy_10_barcode9</t>
  </si>
  <si>
    <t xml:space="preserve">CTGGGTGCGACAGGCCCCTGGACAA, TGGATCCGTCAGCCCCCAGGGAAGG, GGTCCGCCAGGCTCCAGGGAA, TGGATCCGCCAGCCCCCAGGGAAGG, GGGTGCGCCAGATGCCCGGGAAAGG, TGGATCAGGCAGTCCCCATCGAGAG, TTGGGTGCGACAGGCCCCTGGACAA </t>
  </si>
  <si>
    <t>TTGTCCAGGGGCCTGTCGCACCCAG, CCTTCCCTGGGGGCTGACGGATCCA, TTCCCTGGAGCCTGGCGGACC, CCTTCCCTGGGGGCTGGCGGATCCA, CCTTTCCCGGGCATCTGGCGCACCC, CTCTCGATGGGGACTGCCTGATCCA, TTGTCCAGGGGCCTGTCGCACCCAA</t>
  </si>
  <si>
    <t>filtered_ERR220445.barcode9.fasta</t>
  </si>
  <si>
    <t>GACTACGTAGATCGT</t>
  </si>
  <si>
    <t xml:space="preserve">cutadapt -g CTGGGTGCGACAGGCCCCTGGACAA -g TGGATCCGTCAGCCCCCAGGGAAGG -g GGTCCGCCAGGCTCCAGGGAA -g TGGATCCGCCAGCCCCCAGGGAAGG -g GGGTGCGCCAGATGCCCGGGAAAGG -g TGGATCAGGCAGTCCCCATCGAGAG -g TTGGGTGCGACAGGCCCCTGGACAA -a TTGTCCAGGGGCCTGTCGCACCCAG -a CCTTCCCTGGGGGCTGACGGATCCA -a TTCCCTGGAGCCTGGCGGACC -a CCTTCCCTGGGGGCTGGCGGATCCA -a CCTTTCCCGGGCATCTGGCGCACCC -a CTCTCGATGGGGACTGCCTGATCCA -a TTGTCCAGGGGCCTGTCGCACCCAA --info-file ERR220445_barcode9_info.txt --match-read-wildcards --overlap 10 -n 2 --length-tag="length=" --discard-untrimmed -o unfiltered_ERR220445.barcode9.fastq ERR220445.barcode9.fastq </t>
  </si>
  <si>
    <t>cutadapt -q 30  --minimum-length 100 --length-tag "length=" -o filtered_ERR220445.barcode9.fastq unfiltered_ERR220445.barcode9.fastq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</si>
  <si>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/data/curator_data/cancer_data_and_papers/bashford_rogers_2013/fasta_files/filtered_ERR220445.barcode9.fasta -auxiliary_data /home/centos/igblast/bin/optional_file/human_gl.aux -show_translation -out filtered_ERR220445.barcode9.fmt7 1&gt;filt_ERR220445.barcode9.log 2&gt;filt_ERR220445.barcode9.log &amp;</t>
  </si>
  <si>
    <t>Healthy_11_barcode11</t>
  </si>
  <si>
    <t>filtered_ERR220445.barcode11.fasta</t>
  </si>
  <si>
    <t>GACTACTACGTCTCT</t>
  </si>
  <si>
    <t xml:space="preserve">cutadapt -g CTGGGTGCGACAGGCCCCTGGACAA -g TGGATCCGTCAGCCCCCAGGGAAGG -g GGTCCGCCAGGCTCCAGGGAA -g TGGATCCGCCAGCCCCCAGGGAAGG -g GGGTGCGCCAGATGCCCGGGAAAGG -g TGGATCAGGCAGTCCCCATCGAGAG -g TTGGGTGCGACAGGCCCCTGGACAA -a TTGTCCAGGGGCCTGTCGCACCCAG -a CCTTCCCTGGGGGCTGACGGATCCA -a TTCCCTGGAGCCTGGCGGACC -a CCTTCCCTGGGGGCTGGCGGATCCA -a CCTTTCCCGGGCATCTGGCGCACCC -a CTCTCGATGGGGACTGCCTGATCCA -a TTGTCCAGGGGCCTGTCGCACCCAA --info-file ERR220445_barcode11_info.txt --match-read-wildcards --overlap 10 -n 2 --length-tag="length=" --discard-untrimmed -o unfiltered_ERR220445.barcode11.fastq ERR220445.barcode11.fastq </t>
  </si>
  <si>
    <t>cutadapt -q 30  --minimum-length 100 --length-tag "length=" -o filtered_ERR220445.barcode11.fastq unfiltered_ERR220445.barcode11.fastq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</si>
  <si>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/data/curator_data/cancer_data_and_papers/bashford_rogers_2013/fasta_files/filtered_ERR220445.barcode11.fasta -auxiliary_data /home/centos/igblast/bin/optional_file/human_gl.aux -show_translation -out filtered_ERR220445.barcode11.fmt7 1&gt;filt_ERR220445.barcode11.log 2&gt;filt_ERR220445.barcode11.log &amp;</t>
  </si>
  <si>
    <t xml:space="preserve"> Healthy_12_barcode13</t>
  </si>
  <si>
    <t>filtered_ERR220445.barcode13.fasta</t>
  </si>
  <si>
    <t>GACTACTATACGAGT</t>
  </si>
  <si>
    <t xml:space="preserve">cutadapt -g CTGGGTGCGACAGGCCCCTGGACAA -g TGGATCCGTCAGCCCCCAGGGAAGG -g GGTCCGCCAGGCTCCAGGGAA -g TGGATCCGCCAGCCCCCAGGGAAGG -g GGGTGCGCCAGATGCCCGGGAAAGG -g TGGATCAGGCAGTCCCCATCGAGAG -g TTGGGTGCGACAGGCCCCTGGACAA -a TTGTCCAGGGGCCTGTCGCACCCAG -a CCTTCCCTGGGGGCTGACGGATCCA -a TTCCCTGGAGCCTGGCGGACC -a CCTTCCCTGGGGGCTGGCGGATCCA -a CCTTTCCCGGGCATCTGGCGCACCC -a CTCTCGATGGGGACTGCCTGATCCA -a TTGTCCAGGGGCCTGTCGCACCCAA --info-file ERR220445_barcode13_info.txt --match-read-wildcards --overlap 10 -n 2 --length-tag="length=" --discard-untrimmed -o unfiltered_ERR220445.barcode13.fastq ERR220445.barcode13.fastq </t>
  </si>
  <si>
    <t>cutadapt -q 30  --minimum-length 100 --length-tag "length=" -o filtered_ERR220445.barcode13.fastq unfiltered_ERR220445.barcode13.fastq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</si>
  <si>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/data/curator_data/cancer_data_and_papers/bashford_rogers_2013/fasta_files/filtered_ERR220445.barcode13.fasta -auxiliary_data /home/centos/igblast/bin/optional_file/human_gl.aux -show_translation -out filtered_ERR220445.barcode13.fmt7 1&gt;filt_ERR220445.barcode13.log 2&gt;filt_ERR220445.barcode13.log &amp;</t>
  </si>
  <si>
    <t>Healthy_13_barcode15</t>
  </si>
  <si>
    <t>filtered_ERR220445.barcode15.fasta</t>
  </si>
  <si>
    <t>GACTACTCGCGTCGT</t>
  </si>
  <si>
    <t xml:space="preserve">cutadapt -g CTGGGTGCGACAGGCCCCTGGACAA -g TGGATCCGTCAGCCCCCAGGGAAGG -g GGTCCGCCAGGCTCCAGGGAA -g TGGATCCGCCAGCCCCCAGGGAAGG -g GGGTGCGCCAGATGCCCGGGAAAGG -g TGGATCAGGCAGTCCCCATCGAGAG -g TTGGGTGCGACAGGCCCCTGGACAA -a TTGTCCAGGGGCCTGTCGCACCCAG -a CCTTCCCTGGGGGCTGACGGATCCA -a TTCCCTGGAGCCTGGCGGACC -a CCTTCCCTGGGGGCTGGCGGATCCA -a CCTTTCCCGGGCATCTGGCGCACCC -a CTCTCGATGGGGACTGCCTGATCCA -a TTGTCCAGGGGCCTGTCGCACCCAA --info-file ERR220445_barcode15_info.txt --match-read-wildcards --overlap 10 -n 2 --length-tag="length=" --discard-untrimmed -o unfiltered_ERR220445.barcode15.fastq ERR220445.barcode15.fastq </t>
  </si>
  <si>
    <t>cutadapt -q 30  --minimum-length 100 --length-tag "length=" -o filtered_ERR220445.barcode15.fastq unfiltered_ERR220445.barcode15.fastq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</si>
  <si>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/data/curator_data/cancer_data_and_papers/bashford_rogers_2013/fasta_files/filtered_ERR220445.barcode15.fasta -auxiliary_data /home/centos/igblast/bin/optional_file/human_gl.aux -show_translation -out filtered_ERR220445.barcode15.fmt7 1&gt;filt_ERR220445.barcode15.log 2&gt;filt_ERR220445.barcode15.log &amp;</t>
  </si>
  <si>
    <t>Healthy_2-sc-2013-01-11T14:17:11Z-1548397</t>
  </si>
  <si>
    <t>ERR220446</t>
  </si>
  <si>
    <t>ERX195111</t>
  </si>
  <si>
    <t>filtered_ERR220446.fasta</t>
  </si>
  <si>
    <t>GACTACACGTAGTAT</t>
  </si>
  <si>
    <t>cutadapt -g =^GACTACACGTAGTAT -g GACACGCAGGGATGAGATGG -g CCTATCCCCTGTGTGCCTTG -a GACACGCAGGGATGAGATGG -a CAAGGCACACAGGGGATAGG  -o adaptors_removed_ERR220446.fastq /data/curator_data/cancer_data_and_papers/bashford_rogers_2013/SRA_files/ERR220446.fastq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</si>
  <si>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ERR220446_info.txt --match-read-wildcards --overlap 10 -n 2 --length-tag="length=" --discard-untrimmed -o unfiltered_ERR220446.fastq adaptors_removed_ERR220446.fastq </t>
  </si>
  <si>
    <t>cutadapt -q 25  --minimum-length 100 --length-tag "length=" -o filtered_ERR220446.fastq unfiltered_ERR220446.fastq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</si>
  <si>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/data/curator_data/cancer_data_and_papers/bashford_rogers_2013/fasta_files/filtered_ERR220446.fasta -auxiliary_data /home/centos/igblast/bin/optional_file/human_gl.aux -show_translation -out filtered_ERR220446.fmt7 1&gt;filt_ERR220446.log 2&gt;filt_ERR220446.log &amp;</t>
  </si>
  <si>
    <t>Healthy_3-sc-2013-01-11T14:17:12Z-1548398</t>
  </si>
  <si>
    <t>ERR220447</t>
  </si>
  <si>
    <t>ERX195112</t>
  </si>
  <si>
    <t>filtered_ERR220447.fasta</t>
  </si>
  <si>
    <t>cutadapt -g =^GACTACGACACGTAT -g GACACGCAGGGATGAGATGG -g CCTATCCCCTGTGTGCCTTG -a GACACGCAGGGATGAGATGG -a CAAGGCACACAGGGGATAGG  -o adaptors_removed_ERR220447.fastq /data/curator_data/cancer_data_and_papers/bashford_rogers_2013/SRA_files/ERR220447.fastq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</si>
  <si>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ERR220447_info.txt --match-read-wildcards --overlap 10 -n 2 --length-tag="length=" --discard-untrimmed -o unfiltered_ERR220447.fastq adaptors_removed_ERR220447.fastq </t>
  </si>
  <si>
    <t>cutadapt -q 25  --minimum-length 100 --length-tag "length=" -o filtered_ERR220447.fastq unfiltered_ERR220447.fastq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</si>
  <si>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/data/curator_data/cancer_data_and_papers/bashford_rogers_2013/fasta_files/filtered_ERR220447.fasta -auxiliary_data /home/centos/igblast/bin/optional_file/human_gl.aux -show_translation -out filtered_ERR220447.fmt7 1&gt;filt_ERR220447.log 2&gt;filt_ERR220447.log &amp;</t>
  </si>
  <si>
    <t>Healthy_4-sc-2013-01-11T14:17:13Z-1548399</t>
  </si>
  <si>
    <t>ERR220448</t>
  </si>
  <si>
    <t>ERX195113</t>
  </si>
  <si>
    <t>filtered_ERR220448.fasta</t>
  </si>
  <si>
    <t>cutadapt -g =^GACTACACGTAGTAT -g GACACGCAGGGATGAGATGG -g CCTATCCCCTGTGTGCCTTG -a GACACGCAGGGATGAGATGG -a CAAGGCACACAGGGGATAGG  -o adaptors_removed_ERR220448.fastq /data/curator_data/cancer_data_and_papers/bashford_rogers_2013/SRA_files/ERR220448.fastq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</si>
  <si>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ERR220448_info.txt --match-read-wildcards --overlap 10 -n 2 --length-tag="length=" --discard-untrimmed -o unfiltered_ERR220448.fastq adaptors_removed_ERR220448.fastq </t>
  </si>
  <si>
    <t>cutadapt -q 25  --minimum-length 100 --length-tag "length=" -o filtered_ERR220448.fastq unfiltered_ERR220448.fastq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</si>
  <si>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/data/curator_data/cancer_data_and_papers/bashford_rogers_2013/fasta_files/filtered_ERR220448.fasta -auxiliary_data /home/centos/igblast/bin/optional_file/human_gl.aux -show_translation -out filtered_ERR220448.fmt7 1&gt;filt_ERR220448.log 2&gt;filt_ERR220448.log &amp;</t>
  </si>
  <si>
    <t>Healthy_5-sc-2013-01-11T14:17:14Z-1548400</t>
  </si>
  <si>
    <t>ERR220449</t>
  </si>
  <si>
    <t>ERX195114</t>
  </si>
  <si>
    <t>filtered_ERR220449.fasta</t>
  </si>
  <si>
    <t>cutadapt -g =^GACTACGTAGATCGT -g GACACGCAGGGATGAGATGG -g CCTATCCCCTGTGTGCCTTG -a GACACGCAGGGATGAGATGG -a CAAGGCACACAGGGGATAGG  -o adaptors_removed_ERR220449.fastq /data/curator_data/cancer_data_and_papers/bashford_rogers_2013/SRA_files/ERR220449.fastq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</si>
  <si>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ERR220449_info.txt --match-read-wildcards --overlap 10 -n 2 --length-tag="length=" --discard-untrimmed -o unfiltered_ERR220449.fastq adaptors_removed_ERR220449.fastq </t>
  </si>
  <si>
    <t>cutadapt -q 25  --minimum-length 100 --length-tag "length=" -o filtered_ERR220449.fastq unfiltered_ERR220449.fastq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</si>
  <si>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/data/curator_data/cancer_data_and_papers/bashford_rogers_2013/fasta_files/filtered_ERR220449.fasta -auxiliary_data /home/centos/igblast/bin/optional_file/human_gl.aux -show_translation -out filtered_ERR220449.fmt7 1&gt;filt_ERR220449.log 2&gt;filt_ERR220449.log &amp;</t>
  </si>
  <si>
    <t>Healthy_6-sc-2013-01-11T14:17:15Z-1548401</t>
  </si>
  <si>
    <t>ERR220450</t>
  </si>
  <si>
    <t>ERX195115</t>
  </si>
  <si>
    <t>filtered_ERR220450.fasta</t>
  </si>
  <si>
    <t>cutadapt -g =^GACTACGTACACACT -g GACACGCAGGGATGAGATGG -g CCTATCCCCTGTGTGCCTTG -a GACACGCAGGGATGAGATGG -a CAAGGCACACAGGGGATAGG  -o adaptors_removed_ERR220450.fastq /data/curator_data/cancer_data_and_papers/bashford_rogers_2013/SRA_files/ERR220450.fastq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</si>
  <si>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ERR220450_info.txt --match-read-wildcards --overlap 10 -n 2 --length-tag="length=" --discard-untrimmed -o unfiltered_ERR220450.fastq adaptors_removed_ERR220450.fastq </t>
  </si>
  <si>
    <t>cutadapt -q 30  --minimum-length 100 --length-tag "length=" -o filtered_ERR220450.fastq unfiltered_ERR220450.fastq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</si>
  <si>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/data/curator_data/cancer_data_and_papers/bashford_rogers_2013/fasta_files/filtered_ERR220450.fasta -auxiliary_data /home/centos/igblast/bin/optional_file/human_gl.aux -show_translation -out filtered_ERR220450.fmt7 1&gt;filt_ERR220450.log 2&gt;filt_ERR220450.log &amp;</t>
  </si>
  <si>
    <t>Healthy_7-sc-2013-01-11T14:17:16Z-1548402</t>
  </si>
  <si>
    <t>ERR220451</t>
  </si>
  <si>
    <t>ERX195116</t>
  </si>
  <si>
    <t>filtered_ERR220451.fasta</t>
  </si>
  <si>
    <t>cutadapt -g =^GACTACGTACTGTGT -g GACACGCAGGGATGAGATGG -g CCTATCCCCTGTGTGCCTTG -a GACACGCAGGGATGAGATGG -a CAAGGCACACAGGGGATAGG  -o adaptors_removed_ERR220451.fastq /data/curator_data/cancer_data_and_papers/bashford_rogers_2013/SRA_files/ERR220451.fastq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</si>
  <si>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ERR220451_info.txt --match-read-wildcards --overlap 10 -n 2 --length-tag="length=" --discard-untrimmed -o unfiltered_ERR220451.fastq adaptors_removed_ERR220451.fastq </t>
  </si>
  <si>
    <t>cutadapt -q 25  --minimum-length 100 --length-tag "length=" -o filtered_ERR220451.fastq unfiltered_ERR220451.fastq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</si>
  <si>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/data/curator_data/cancer_data_and_papers/bashford_rogers_2013/fasta_files/filtered_ERR220451.fasta -auxiliary_data /home/centos/igblast/bin/optional_file/human_gl.aux -show_translation -out filtered_ERR220451.fmt7 1&gt;filt_ERR220451.log 2&gt;filt_ERR220451.log &amp;</t>
  </si>
  <si>
    <t>Healthy_8-sc-2013-01-11T14:17:17Z-1548403</t>
  </si>
  <si>
    <t>ERR220452</t>
  </si>
  <si>
    <t>ERX195117</t>
  </si>
  <si>
    <t>filtered_ERR220452.fasta</t>
  </si>
  <si>
    <t>cutadapt -g =^GACTACGTAGATCGT -g GACACGCAGGGATGAGATGG -g CCTATCCCCTGTGTGCCTTG -a GACACGCAGGGATGAGATGG -a CAAGGCACACAGGGGATAGG  -o adaptors_removed_ERR220452.fastq /data/curator_data/cancer_data_and_papers/bashford_rogers_2013/SRA_files/ERR220452.fastq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</si>
  <si>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ERR220452_info.txt --match-read-wildcards --overlap 10 -n 2 --length-tag="length=" --discard-untrimmed -o unfiltered_ERR220452.fastq adaptors_removed_ERR220452.fastq </t>
  </si>
  <si>
    <t>cutadapt -q 25  --minimum-length 100 --length-tag "length=" -o filtered_ERR220452.fastq unfiltered_ERR220452.fastq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</si>
  <si>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/data/curator_data/cancer_data_and_papers/bashford_rogers_2013/fasta_files/filtered_ERR220452.fasta -auxiliary_data /home/centos/igblast/bin/optional_file/human_gl.aux -show_translation -out filtered_ERR220452.fmt7 1&gt;filt_ERR220452.log 2&gt;filt_ERR220452.log &amp;</t>
  </si>
  <si>
    <t>Healthy_9-sc-2013-01-11T14:17:18Z-1548404</t>
  </si>
  <si>
    <t>ERR220453</t>
  </si>
  <si>
    <t>ERX195118</t>
  </si>
  <si>
    <t>filtered_ERR220453.fasta</t>
  </si>
  <si>
    <t>cutadapt -g =^GACTACTACGTCTCT -g GACACGCAGGGATGAGATGG -g CCTATCCCCTGTGTGCCTTG -a GACACGCAGGGATGAGATGG -a CAAGGCACACAGGGGATAGG  -o adaptors_removed_ERR220453.fastq /data/curator_data/cancer_data_and_papers/bashford_rogers_2013/SRA_files/ERR220453.fastq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</si>
  <si>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ERR220453_info.txt --match-read-wildcards --overlap 10 -n 2 --length-tag="length=" --discard-untrimmed -o unfiltered_ERR220453.fastq adaptors_removed_ERR220453.fastq </t>
  </si>
  <si>
    <t>cutadapt -q 30 --minimum-length 100 --length-tag "length=" -o filtered_ERR220453.fastq unfiltered_ERR220453.fastq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</si>
  <si>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/data/curator_data/cancer_data_and_papers/bashford_rogers_2013/fasta_files/filtered_ERR220453.fasta -auxiliary_data /home/centos/igblast/bin/optional_file/human_gl.aux -show_translation -out filtered_ERR220453.fmt7 1&gt;filt_ERR220453.log 2&gt;filt_ERR220453.log &amp;</t>
  </si>
  <si>
    <t>Healthy_4_3-sc-2013-01-11T14:17:18Z-1548405</t>
  </si>
  <si>
    <t>ERR220454</t>
  </si>
  <si>
    <t>ERX195119</t>
  </si>
  <si>
    <t>filtered_ERR220454.fasta</t>
  </si>
  <si>
    <t>cutadapt -g =^GACTACACGTAGTAT -g GACACGCAGGGATGAGATGG -g CCTATCCCCTGTGTGCCTTG -a GACACGCAGGGATGAGATGG -a CAAGGCACACAGGGGATAGG  -o adaptors_removed_ERR220454.fastq /data/curator_data/cancer_data_and_papers/bashford_rogers_2013/SRA_files/ERR220454.fastq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</si>
  <si>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ERR220454_info.txt --match-read-wildcards --overlap 10 -n 2 --length-tag="length=" --discard-untrimmed -o unfiltered_ERR220454.fastq adaptors_removed_ERR220454.fastq </t>
  </si>
  <si>
    <t>cutadapt -q 25  --minimum-length 100 --length-tag "length=" -o filtered_ERR220454.fastq unfiltered_ERR220454.fastq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</si>
  <si>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/data/curator_data/cancer_data_and_papers/bashford_rogers_2013/fasta_files/filtered_ERR220454.fasta -auxiliary_data /home/centos/igblast/bin/optional_file/human_gl.aux -show_translation -out filtered_ERR220454.fmt7 1&gt;filt_ERR220454.log 2&gt;filt_ERR220454.log &amp;</t>
  </si>
  <si>
    <t>Healthy_2-sc-2013-01-11T14:17:11Z-1548398</t>
  </si>
  <si>
    <t>ERR220455</t>
  </si>
  <si>
    <t>ERX195120</t>
  </si>
  <si>
    <t>filtered_ERR220455.fasta</t>
  </si>
  <si>
    <t>cutadapt -g =^GACTACACGTAGTAT -g GACACGCAGGGATGAGATGG -g CCTATCCCCTGTGTGCCTTG -a GACACGCAGGGATGAGATGG -a CAAGGCACACAGGGGATAGG  -o adaptors_removed_ERR220455.fastq /data/curator_data/cancer_data_and_papers/bashford_rogers_2013/SRA_files/ERR220455.fastq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</si>
  <si>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ERR220455_info.txt --match-read-wildcards --overlap 10 -n 2 --length-tag="length=" --discard-untrimmed -o unfiltered_ERR220455.fastq adaptors_removed_ERR220455.fastq </t>
  </si>
  <si>
    <t>cutadapt -q 25  --minimum-length 100 --length-tag "length=" -o filtered_ERR220455.fastq unfiltered_ERR220455.fastq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</si>
  <si>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/data/curator_data/cancer_data_and_papers/bashford_rogers_2013/fasta_files/filtered_ERR220455.fasta -auxiliary_data /home/centos/igblast/bin/optional_file/human_gl.aux -show_translation -out filtered_ERR220455.fmt7 1&gt;filt_ERR220455.log 2&gt;filt_ERR220455.log &amp;</t>
  </si>
  <si>
    <t>Healthy_3-sc-2013-01-11T14:17:12Z-1548399</t>
  </si>
  <si>
    <t>ERR220456</t>
  </si>
  <si>
    <t>ERX195121</t>
  </si>
  <si>
    <t>filtered_ERR220456.fasta</t>
  </si>
  <si>
    <t>cutadapt -g =^GACTACGACACGTAT -g GACACGCAGGGATGAGATGG -g CCTATCCCCTGTGTGCCTTG -a GACACGCAGGGATGAGATGG -a CAAGGCACACAGGGGATAGG  -o adaptors_removed_ERR220456.fastq /data/curator_data/cancer_data_and_papers/bashford_rogers_2013/SRA_files/ERR220456.fastq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</si>
  <si>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ERR220456_info.txt --match-read-wildcards --overlap 10 -n 2 --length-tag="length=" --discard-untrimmed -o unfiltered_ERR220456.fastq adaptors_removed_ERR220456.fastq </t>
  </si>
  <si>
    <t>cutadapt -q 25  --minimum-length 100 --length-tag "length=" -o filtered_ERR220456.fastq unfiltered_ERR220456.fastq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</si>
  <si>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/data/curator_data/cancer_data_and_papers/bashford_rogers_2013/fasta_files/filtered_ERR220456.fasta -auxiliary_data /home/centos/igblast/bin/optional_file/human_gl.aux -show_translation -out filtered_ERR220456.fmt7 1&gt;filt_ERR220456.log 2&gt;filt_ERR220456.log &amp;</t>
  </si>
  <si>
    <t>Healthy_4-sc-2013-01-11T14:17:13Z-1548400</t>
  </si>
  <si>
    <t>ERR220457</t>
  </si>
  <si>
    <t>ERX195122</t>
  </si>
  <si>
    <t>filtered_ERR220457.fasta</t>
  </si>
  <si>
    <t>cutadapt -g =^GACTACACGTAGTAT -g GACACGCAGGGATGAGATGG -g CCTATCCCCTGTGTGCCTTG -a GACACGCAGGGATGAGATGG -a CAAGGCACACAGGGGATAGG  -o adaptors_removed_ERR220457.fastq /data/curator_data/cancer_data_and_papers/bashford_rogers_2013/SRA_files/ERR220457.fastq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</si>
  <si>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ERR220457_info.txt --match-read-wildcards --overlap 10 -n 2 --length-tag="length=" --discard-untrimmed -o unfiltered_ERR220457.fastq adaptors_removed_ERR220457.fastq </t>
  </si>
  <si>
    <t>cutadapt -q 25  --minimum-length 100 --length-tag "length=" -o filtered_ERR220457.fastq unfiltered_ERR220457.fastq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</si>
  <si>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/data/curator_data/cancer_data_and_papers/bashford_rogers_2013/fasta_files/filtered_ERR220457.fasta -auxiliary_data /home/centos/igblast/bin/optional_file/human_gl.aux -show_translation -out filtered_ERR220457.fmt7 1&gt;filt_ERR220457.log 2&gt;filt_ERR220457.log &amp;</t>
  </si>
  <si>
    <t>Healthy_5-sc-2013-01-11T14:17:14Z-1548401</t>
  </si>
  <si>
    <t>ERR220458</t>
  </si>
  <si>
    <t>ERX195123</t>
  </si>
  <si>
    <t>filtered_ERR220458.fasta</t>
  </si>
  <si>
    <t>cutadapt -g =^GACTACGTAGATCGT -g GACACGCAGGGATGAGATGG -g CCTATCCCCTGTGTGCCTTG -a GACACGCAGGGATGAGATGG -a CAAGGCACACAGGGGATAGG  -o adaptors_removed_ERR220458.fastq /data/curator_data/cancer_data_and_papers/bashford_rogers_2013/SRA_files/ERR220458.fastq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</si>
  <si>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ERR220458_info.txt --match-read-wildcards --overlap 10 -n 2 --length-tag="length=" --discard-untrimmed -o unfiltered_ERR220458.fastq adaptors_removed_ERR220458.fastq </t>
  </si>
  <si>
    <t>cutadapt -q 30 --minimum-length 100 --length-tag "length=" -o filtered_ERR220458.fastq unfiltered_ERR220458.fastq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</si>
  <si>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/data/curator_data/cancer_data_and_papers/bashford_rogers_2013/fasta_files/filtered_ERR220458.fasta -auxiliary_data /home/centos/igblast/bin/optional_file/human_gl.aux -show_translation -out filtered_ERR220458.fmt7 1&gt;filt_ERR220458.log 2&gt;filt_ERR220458.log &amp;</t>
  </si>
  <si>
    <t>Healthy_6-sc-2013-01-11T14:17:15Z-1548402</t>
  </si>
  <si>
    <t>ERR220459</t>
  </si>
  <si>
    <t>ERX195124</t>
  </si>
  <si>
    <t>filtered_ERR220459.fasta</t>
  </si>
  <si>
    <t>cutadapt -g =^GACTACGTACACACT -g GACACGCAGGGATGAGATGG -g CCTATCCCCTGTGTGCCTTG -a GACACGCAGGGATGAGATGG -a CAAGGCACACAGGGGATAGG  -o adaptors_removed_ERR220459.fastq /data/curator_data/cancer_data_and_papers/bashford_rogers_2013/SRA_files/ERR220459.fastq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</si>
  <si>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ERR220459_info.txt --match-read-wildcards --overlap 10 -n 2 --length-tag="length=" --discard-untrimmed -o unfiltered_ERR220459.fastq adaptors_removed_ERR220459.fastq </t>
  </si>
  <si>
    <t>cutadapt -q 25  --minimum-length 100 --length-tag "length=" -o filtered_ERR220459.fastq unfiltered_ERR220459.fastq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</si>
  <si>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/data/curator_data/cancer_data_and_papers/bashford_rogers_2013/fasta_files/filtered_ERR220459.fasta -auxiliary_data /home/centos/igblast/bin/optional_file/human_gl.aux -show_translation -out filtered_ERR220459.fmt7 1&gt;filt_ERR220459.log 2&gt;filt_ERR220459.log &amp;</t>
  </si>
  <si>
    <t>Healthy_7-sc-2013-01-11T14:17:16Z-1548403</t>
  </si>
  <si>
    <t>ERR220460</t>
  </si>
  <si>
    <t>ERX195125</t>
  </si>
  <si>
    <t>filtered_ERR220460.fasta</t>
  </si>
  <si>
    <t>cutadapt -g =^GACTACGTACTGTGT -g GACACGCAGGGATGAGATGG -g CCTATCCCCTGTGTGCCTTG -a GACACGCAGGGATGAGATGG -a CAAGGCACACAGGGGATAGG  -o adaptors_removed_ERR220460.fastq /data/curator_data/cancer_data_and_papers/bashford_rogers_2013/SRA_files/ERR220460.fastq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</si>
  <si>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ERR220460_info.txt --match-read-wildcards --overlap 10 -n 2 --length-tag="length=" --discard-untrimmed -o unfiltered_ERR220460.fastq adaptors_removed_ERR220460.fastq </t>
  </si>
  <si>
    <t>cutadapt -q 25  --minimum-length 100 --length-tag "length=" -o filtered_ERR220460.fastq unfiltered_ERR220460.fastq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</si>
  <si>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/data/curator_data/cancer_data_and_papers/bashford_rogers_2013/fasta_files/filtered_ERR220460.fasta -auxiliary_data /home/centos/igblast/bin/optional_file/human_gl.aux -show_translation -out filtered_ERR220460.fmt7 1&gt;filt_ERR220460.log 2&gt;filt_ERR220460.log &amp;</t>
  </si>
  <si>
    <t>Healthy_8-sc-2013-01-11T14:17:17Z-1548404</t>
  </si>
  <si>
    <t>ERR220461</t>
  </si>
  <si>
    <t>ERX195126</t>
  </si>
  <si>
    <t>filtered_ERR220461.fasta</t>
  </si>
  <si>
    <t>cutadapt -g =^GACTACGTAGATCGT -g GACACGCAGGGATGAGATGG -g CCTATCCCCTGTGTGCCTTG -a GACACGCAGGGATGAGATGG -a CAAGGCACACAGGGGATAGG  -o adaptors_removed_ERR220461.fastq /data/curator_data/cancer_data_and_papers/bashford_rogers_2013/SRA_files/ERR220461.fastq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</si>
  <si>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ERR220461_info.txt --match-read-wildcards --overlap 10 -n 2 --length-tag="length=" --discard-untrimmed -o unfiltered_ERR220461.fastq adaptors_removed_ERR220461.fastq </t>
  </si>
  <si>
    <t>cutadapt -q 25  --minimum-length 100 --length-tag "length=" -o filtered_ERR220461.fastq unfiltered_ERR220461.fastq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</si>
  <si>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/data/curator_data/cancer_data_and_papers/bashford_rogers_2013/fasta_files/filtered_ERR220461.fasta -auxiliary_data /home/centos/igblast/bin/optional_file/human_gl.aux -show_translation -out filtered_ERR220461.fmt7 1&gt;filt_ERR220461.log 2&gt;filt_ERR220461.log &amp;</t>
  </si>
  <si>
    <t>Healthy_9-sc-2013-01-11T14:17:18Z-1548405</t>
  </si>
  <si>
    <t>ERR220462</t>
  </si>
  <si>
    <t>ERX195127</t>
  </si>
  <si>
    <t>filtered_ERR220462.fasta</t>
  </si>
  <si>
    <t>cutadapt -g =^GACTACTACGTCTCT -g GACACGCAGGGATGAGATGG -g CCTATCCCCTGTGTGCCTTG -a GACACGCAGGGATGAGATGG -a CAAGGCACACAGGGGATAGG  -o adaptors_removed_ERR220462.fastq /data/curator_data/cancer_data_and_papers/bashford_rogers_2013/SRA_files/ERR220462.fastq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</si>
  <si>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ERR220462_info.txt --match-read-wildcards --overlap 10 -n 2 --length-tag="length=" --discard-untrimmed -o unfiltered_ERR220462.fastq adaptors_removed_ERR220462.fastq </t>
  </si>
  <si>
    <t>cutadapt -q 25  --minimum-length 100 --length-tag "length=" -o filtered_ERR220462.fastq unfiltered_ERR220462.fastq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</si>
  <si>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/data/curator_data/cancer_data_and_papers/bashford_rogers_2013/fasta_files/filtered_ERR220462.fasta -auxiliary_data /home/centos/igblast/bin/optional_file/human_gl.aux -show_translation -out filtered_ERR220462.fmt7 1&gt;filt_ERR220462.log 2&gt;filt_ERR220462.log &amp;</t>
  </si>
  <si>
    <t>Healthy_4_3-sc-2013-01-11T14:17:18Z-1548406</t>
  </si>
  <si>
    <t>ERR220463</t>
  </si>
  <si>
    <t>ERX195128</t>
  </si>
  <si>
    <t>filtered_ERR220463.fasta</t>
  </si>
  <si>
    <t>cutadapt -g =^GACTACACGTAGTAT -g GACACGCAGGGATGAGATGG -g CCTATCCCCTGTGTGCCTTG -a GACACGCAGGGATGAGATGG -a CAAGGCACACAGGGGATAGG  -o adaptors_removed_ERR220463.fastq /data/curator_data/cancer_data_and_papers/bashford_rogers_2013/SRA_files/ERR220463.fastq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</si>
  <si>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ERR220463_info.txt --match-read-wildcards --overlap 10 -n 2 --length-tag="length=" --discard-untrimmed -o unfiltered_ERR220463.fastq adaptors_removed_ERR220463.fastq </t>
  </si>
  <si>
    <t>cutadapt -q 25  --minimum-length 100 --length-tag "length=" -o filtered_ERR220463.fastq unfiltered_ERR220463.fastq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</si>
  <si>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/data/curator_data/cancer_data_and_papers/bashford_rogers_2013/fasta_files/filtered_ERR220463.fasta -auxiliary_data /home/centos/igblast/bin/optional_file/human_gl.aux -show_translation -out filtered_ERR220463.fmt7 1&gt;filt_ERR220463.log 2&gt;filt_ERR220463.log &amp;</t>
  </si>
  <si>
    <t>Healthy_2-sc-2013-01-11T14:17:11Z-1548399</t>
  </si>
  <si>
    <t>ERR220464</t>
  </si>
  <si>
    <t>ERX195129</t>
  </si>
  <si>
    <t>filtered_ERR220464.fasta</t>
  </si>
  <si>
    <t>cutadapt -g =^GACTACACGTAGTAT -g GACACGCAGGGATGAGATGG -g CCTATCCCCTGTGTGCCTTG -a GACACGCAGGGATGAGATGG -a CAAGGCACACAGGGGATAGG  -o adaptors_removed_ERR220464.fastq /data/curator_data/cancer_data_and_papers/bashford_rogers_2013/SRA_files/ERR220464.fastq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</si>
  <si>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ERR220464_info.txt --match-read-wildcards --overlap 10 -n 2 --length-tag="length=" --discard-untrimmed -o unfiltered_ERR220464.fastq adaptors_removed_ERR220464.fastq </t>
  </si>
  <si>
    <t>cutadapt -q 25  --minimum-length 100 --length-tag "length=" -o filtered_ERR220464.fastq unfiltered_ERR220464.fastq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</si>
  <si>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/data/curator_data/cancer_data_and_papers/bashford_rogers_2013/fasta_files/filtered_ERR220464.fasta -auxiliary_data /home/centos/igblast/bin/optional_file/human_gl.aux -show_translation -out filtered_ERR220464.fmt7 1&gt;filt_ERR220464.log 2&gt;filt_ERR220464.log &amp;</t>
  </si>
  <si>
    <t>Healthy_3-sc-2013-01-11T14:17:12Z-1548400</t>
  </si>
  <si>
    <t>ERR220465</t>
  </si>
  <si>
    <t>ERX195130</t>
  </si>
  <si>
    <t>filtered_ERR220465.fasta</t>
  </si>
  <si>
    <t>cutadapt -g =^GACTACGACACGTAT -g GACACGCAGGGATGAGATGG -g CCTATCCCCTGTGTGCCTTG -a GACACGCAGGGATGAGATGG -a CAAGGCACACAGGGGATAGG  -o adaptors_removed_ERR220465.fastq /data/curator_data/cancer_data_and_papers/bashford_rogers_2013/SRA_files/ERR220465.fastq &amp;</t>
  </si>
  <si>
    <t xml:space="preserve">cutadapt -g GGCCTCAGTGAAGGTCTCCTGCAAG -g GTCTGGTCCTACGCTGGTGAAACCC -g CTGGGGGGTCCCTGAGACTCTCCTG -g CTTCGGAGACCCTGTCCCTCACCTG -g CGGGGAGTCTCTGAACATCTCCTGT -g TCGCAGACCCTCTCACTCACCTGTG  -g CTTACCTGAGGAGACGGTGACC -g CTTCTCGCGGTTGGCCTTGGG -g GAAGATGGTGATGGGATTTC -g CGCCTTTGCCGATCCGCCG -g GAAGGTGAAGGTCGGAGTC -g CTGCCGTTACTGCCCTGTGGG -g GGACAGCAAGAAAGCGAGCTTAGTG -a CACAGGTGAGTGAGAGGGTCTGCGA -a ACAGGAGATGTTCAGAGACTCCCCG -a CAGGTGAGGGACAGGGTCTCCGAAG -a CAGGAGAGTCTCAGGGACCCCCCAG -a GGGTTTCACCAGCGTAGGACCAGAC -a CTTGCAGGAGACCTTCACTGAGGCC -a CACTAAGCTCGCTTTCTTGCTGTCC -a GAAATCCCATCACCATCTTC -a CCCAAGGCCAACCGCGAGAAG -a GGTCACCGTCTCCTCAGGTAAG -a CGGCGGATCGGCAAAGGCG -a GACTCCGACCTTCACCTTC -a CCCACAGGGCAGTAACGGCAG --info-file ERR220465_info.txt --match-read-wildcards --overlap 10 -n 2 --length-tag="length=" --discard-untrimmed -o unfiltered_ERR220465.fastq adaptors_removed_ERR220465.fastq </t>
  </si>
  <si>
    <t>cutadapt -q 25  --minimum-length 100 --length-tag "length=" -o filtered_ERR220465.fastq unfiltered_ERR220465.fastq</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</si>
  <si>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/data/curator_data/cancer_data_and_papers/bashford_rogers_2013/fasta_files/filtered_ERR220465.fasta -auxiliary_data /home/centos/igblast/bin/optional_file/human_gl.aux -show_translation -out filtered_ERR220465.fmt7 1&gt;filt_ERR220465.log 2&gt;filt_ERR220465.log &amp;</t>
  </si>
  <si>
    <t>The Wellcome Trust Sanger Institute</t>
  </si>
  <si>
    <t>Network properties derived from deep sequencing of human B-cell receptor repertoires delineate B-cell populations</t>
  </si>
  <si>
    <t>PRJEB1289</t>
  </si>
  <si>
    <t>SAMEA1696438</t>
  </si>
  <si>
    <t>CLL_1</t>
  </si>
  <si>
    <t>HKSQ1MM01.RL46</t>
  </si>
  <si>
    <t>Titanium Primer A: 5’-CCA TCT CAT CCC TGC GTG TC-3’ Titanium Primer B: 5’-CCT ATC CCC TGT GTG CCT TG-3’</t>
  </si>
  <si>
    <t>1*10^6</t>
  </si>
  <si>
    <t>SAMEA1696426</t>
  </si>
  <si>
    <t>HQBD7YB02.RL7</t>
  </si>
  <si>
    <t>SAMEA1696489</t>
  </si>
  <si>
    <t>CLL_11</t>
  </si>
  <si>
    <t>HQBD7YB02.RL8</t>
  </si>
  <si>
    <t>SAMEA1696423</t>
  </si>
  <si>
    <t>CLL_2</t>
  </si>
  <si>
    <t>HKSQ1MM01.RL48</t>
  </si>
  <si>
    <t>SAMEA1696442</t>
  </si>
  <si>
    <t>CLL_3</t>
  </si>
  <si>
    <t>HKSQ1MM01.RL1</t>
  </si>
  <si>
    <t>SAMEA1696483</t>
  </si>
  <si>
    <t>CLL_4</t>
  </si>
  <si>
    <t>HKSQ1MM01.RL3</t>
  </si>
  <si>
    <t>SAMEA1696464</t>
  </si>
  <si>
    <t>CLL_5</t>
  </si>
  <si>
    <t>HKSQ1MM01.RL6</t>
  </si>
  <si>
    <t>SAMEA1696445</t>
  </si>
  <si>
    <t>CLL_6</t>
  </si>
  <si>
    <t>HQBD7YB02.RL3</t>
  </si>
  <si>
    <t>SAMEA1696427</t>
  </si>
  <si>
    <t>CLL_7</t>
  </si>
  <si>
    <t>HQBD7YB02.RL4</t>
  </si>
  <si>
    <t>SAMEA1696479</t>
  </si>
  <si>
    <t>CLL_8</t>
  </si>
  <si>
    <t>HQBD7YB02.RL5</t>
  </si>
  <si>
    <t>SAMEA1696488</t>
  </si>
  <si>
    <t>CLL_9</t>
  </si>
  <si>
    <t>HQBD7YB02.RL6</t>
  </si>
  <si>
    <t>SAMEA1696470</t>
  </si>
  <si>
    <t>CLL_10_3</t>
  </si>
  <si>
    <t>HQBD7YB03.RL7</t>
  </si>
  <si>
    <t>SAMEA1696451</t>
  </si>
  <si>
    <t>CLL_10_4</t>
  </si>
  <si>
    <t>HQBD7YB04.RL7</t>
  </si>
  <si>
    <t>SAMEA1696454</t>
  </si>
  <si>
    <t>CLL_10_5</t>
  </si>
  <si>
    <t>HQBD7YB05.RL7</t>
  </si>
  <si>
    <t>SAMEA1696444</t>
  </si>
  <si>
    <t>CLL_10_6</t>
  </si>
  <si>
    <t>HQBD7YB06.RL7</t>
  </si>
  <si>
    <t>SAMEA1696463</t>
  </si>
  <si>
    <t>CLL_10_7</t>
  </si>
  <si>
    <t>HQBD7YB07.RL7</t>
  </si>
  <si>
    <t>SAMEA1696478</t>
  </si>
  <si>
    <t>CLL_10_8</t>
  </si>
  <si>
    <t>HQBD7YB08.RL7</t>
  </si>
  <si>
    <t>SAMEA1696453</t>
  </si>
  <si>
    <t>CLL_11_3</t>
  </si>
  <si>
    <t>HQBD7YB03.RL8</t>
  </si>
  <si>
    <t>SAMEA1696468</t>
  </si>
  <si>
    <t>CLL_11_4</t>
  </si>
  <si>
    <t>HQBD7YB04.RL8</t>
  </si>
  <si>
    <t>SAMEA1696486</t>
  </si>
  <si>
    <t>CLL_11_5</t>
  </si>
  <si>
    <t>HQBD7YB05.RL8</t>
  </si>
  <si>
    <t>SAMEA1696481</t>
  </si>
  <si>
    <t>CLL_11_6</t>
  </si>
  <si>
    <t>HQBD7YB06.RL8</t>
  </si>
  <si>
    <t>SAMEA1696452</t>
  </si>
  <si>
    <t>CLL_11_7</t>
  </si>
  <si>
    <t>HQBD7YB07.RL8</t>
  </si>
  <si>
    <t>SAMEA1696457</t>
  </si>
  <si>
    <t>CLL_11_8</t>
  </si>
  <si>
    <t>HQBD7YB08.RL8</t>
  </si>
  <si>
    <t>SAMEA1696462</t>
  </si>
  <si>
    <t>CLL_6_3</t>
  </si>
  <si>
    <t>HQBD7YB03.RL3</t>
  </si>
  <si>
    <t>SAMEA1696473</t>
  </si>
  <si>
    <t>CLL_6_4</t>
  </si>
  <si>
    <t>HQBD7YB04.RL3</t>
  </si>
  <si>
    <t>SAMEA1696429</t>
  </si>
  <si>
    <t>CLL_6_5</t>
  </si>
  <si>
    <t>HQBD7YB05.RL3</t>
  </si>
  <si>
    <t>SAMEA1696447</t>
  </si>
  <si>
    <t>CLL_6_6</t>
  </si>
  <si>
    <t>HQBD7YB06.RL3</t>
  </si>
  <si>
    <t>SAMEA1696465</t>
  </si>
  <si>
    <t>CLL_6_7</t>
  </si>
  <si>
    <t>HQBD7YB07.RL3</t>
  </si>
  <si>
    <t>SAMEA1696474</t>
  </si>
  <si>
    <t>CLL_6_8</t>
  </si>
  <si>
    <t>HQBD7YB08.RL3</t>
  </si>
  <si>
    <t>SAMEA1696437</t>
  </si>
  <si>
    <t>CLL_7_3</t>
  </si>
  <si>
    <t>HQBD7YB03.RL4</t>
  </si>
  <si>
    <t>SAMEA1696459</t>
  </si>
  <si>
    <t>CLL_7_4</t>
  </si>
  <si>
    <t>HQBD7YB04.RL4</t>
  </si>
  <si>
    <t>SAMEA1696441</t>
  </si>
  <si>
    <t>CLL_7_5</t>
  </si>
  <si>
    <t>HQBD7YB05.RL4</t>
  </si>
  <si>
    <t>SAMEA1696430</t>
  </si>
  <si>
    <t>CLL_7_6</t>
  </si>
  <si>
    <t>HQBD7YB06.RL4</t>
  </si>
  <si>
    <t>SAMEA1696436</t>
  </si>
  <si>
    <t>CLL_7_7</t>
  </si>
  <si>
    <t>HQBD7YB07.RL4</t>
  </si>
  <si>
    <t>SAMEA1696424</t>
  </si>
  <si>
    <t>CLL_7_8</t>
  </si>
  <si>
    <t>HQBD7YB08.RL4</t>
  </si>
  <si>
    <t>SAMEA1696467</t>
  </si>
  <si>
    <t>CLL_8_3</t>
  </si>
  <si>
    <t>HQBD7YB03.RL5</t>
  </si>
  <si>
    <t>SAMEA1696487</t>
  </si>
  <si>
    <t>CLL_8_4</t>
  </si>
  <si>
    <t>HQBD7YB04.RL5</t>
  </si>
  <si>
    <t>SAMEA1696435</t>
  </si>
  <si>
    <t>CLL_8_5</t>
  </si>
  <si>
    <t>HQBD7YB05.RL5</t>
  </si>
  <si>
    <t>SAMEA1696448</t>
  </si>
  <si>
    <t>CLL_8_6</t>
  </si>
  <si>
    <t>HQBD7YB06.RL5</t>
  </si>
  <si>
    <t>SAMEA1696460</t>
  </si>
  <si>
    <t>CLL_8_7</t>
  </si>
  <si>
    <t>HQBD7YB07.RL5</t>
  </si>
  <si>
    <t>SAMEA1696440</t>
  </si>
  <si>
    <t>CLL_8_8</t>
  </si>
  <si>
    <t>HQBD7YB08.RL5</t>
  </si>
  <si>
    <t>SAMEA1696477</t>
  </si>
  <si>
    <t>CLL_9_3</t>
  </si>
  <si>
    <t>HQBD7YB03.RL6</t>
  </si>
  <si>
    <t>SAMEA1696485</t>
  </si>
  <si>
    <t>CLL_9_4</t>
  </si>
  <si>
    <t>HQBD7YB04.RL6</t>
  </si>
  <si>
    <t>SAMEA1696466</t>
  </si>
  <si>
    <t>CLL_9_5</t>
  </si>
  <si>
    <t>HQBD7YB05.RL6</t>
  </si>
  <si>
    <t>SAMEA1696449</t>
  </si>
  <si>
    <t>CLL_9_6</t>
  </si>
  <si>
    <t>HQBD7YB06.RL6</t>
  </si>
  <si>
    <t>SAMEA1696431</t>
  </si>
  <si>
    <t>CLL_9_7</t>
  </si>
  <si>
    <t>HQBD7YB07.RL6</t>
  </si>
  <si>
    <t>SAMEA1696476</t>
  </si>
  <si>
    <t>CLL_9_8</t>
  </si>
  <si>
    <t>HQBD7YB08.RL6</t>
  </si>
  <si>
    <t>SAMEA1696482</t>
  </si>
  <si>
    <t>Healthy_1</t>
  </si>
  <si>
    <t>HKSQ1MM01.RL47</t>
  </si>
  <si>
    <t>SAMEA1696434</t>
  </si>
  <si>
    <t>GZVATEZ02</t>
  </si>
  <si>
    <t>ACGAGTAGACT, AGTCTACGCGT, ACGCGTCTAGT, ACTAGAGGCGT, ACGTACACACT, AGTGTGTGCGT, ACGTACTGTGT, ACACAGTGCGT, ACGTAGATCGT, ACGATCTGCGT, ACTACGTCTCT, AGAGACGGAGT, ACTACGTCTCT, AGAGACGGAGT, ACTATACGAGT, ACTCGTAGAGT, ACTCGCGTCGT, ACGACGGGAGT</t>
  </si>
  <si>
    <t>SAMEA1696446</t>
  </si>
  <si>
    <t>Healthy_2</t>
  </si>
  <si>
    <t>HKSQ1MM01.RL2</t>
  </si>
  <si>
    <t>SAMEA1696461</t>
  </si>
  <si>
    <t>Healthy_3</t>
  </si>
  <si>
    <t>HKSQ1MM01.RL4</t>
  </si>
  <si>
    <t>SAMEA1696480</t>
  </si>
  <si>
    <t>Healthy_4</t>
  </si>
  <si>
    <t>HQBD7YB02.RL2</t>
  </si>
  <si>
    <t>SAMEA1696484</t>
  </si>
  <si>
    <t>Healthy_5</t>
  </si>
  <si>
    <t>HQBD7YB02.RL9</t>
  </si>
  <si>
    <t>SAMEA1696433</t>
  </si>
  <si>
    <t>Healthy_6</t>
  </si>
  <si>
    <t>HKSQ1MM01.RL7</t>
  </si>
  <si>
    <t>SAMEA1696456</t>
  </si>
  <si>
    <t>Healthy_7</t>
  </si>
  <si>
    <t>HKSQ1MM01.RL8</t>
  </si>
  <si>
    <t>SAMEA1696469</t>
  </si>
  <si>
    <t>Healthy_8</t>
  </si>
  <si>
    <t>HKSQ1MM01.RL9</t>
  </si>
  <si>
    <t>SAMEA1696491</t>
  </si>
  <si>
    <t>Healthy_9</t>
  </si>
  <si>
    <t>HKSQ1MM01.RL10</t>
  </si>
  <si>
    <t>SAMEA1696458</t>
  </si>
  <si>
    <t>Healthy_4_3</t>
  </si>
  <si>
    <t>HQBD7YB03.RL2</t>
  </si>
  <si>
    <t>Healthy_4_4-sc-2013-01-11T14:17:19Z-1548406</t>
  </si>
  <si>
    <t>SAMEA1696443</t>
  </si>
  <si>
    <t>Healthy_4_4</t>
  </si>
  <si>
    <t>HQBD7YB04.RL2</t>
  </si>
  <si>
    <t>Healthy_4_5-sc-2013-01-11T14:17:20Z-1548407</t>
  </si>
  <si>
    <t>SAMEA1696425</t>
  </si>
  <si>
    <t>Healthy_4_5</t>
  </si>
  <si>
    <t>HQBD7YB05.RL2</t>
  </si>
  <si>
    <t>Healthy_4_6-sc-2013-01-11T14:17:21Z-1548408</t>
  </si>
  <si>
    <t>SAMEA1696490</t>
  </si>
  <si>
    <t>Healthy_4_6</t>
  </si>
  <si>
    <t>HQBD7YB06.RL2</t>
  </si>
  <si>
    <t>Healthy_4_7-sc-2013-01-11T14:17:22Z-1548409</t>
  </si>
  <si>
    <t>SAMEA1696471</t>
  </si>
  <si>
    <t>Healthy_4_7</t>
  </si>
  <si>
    <t>HQBD7YB07.RL2</t>
  </si>
  <si>
    <t>Healthy_4_8-sc-2013-01-11T14:17:23Z-1548410</t>
  </si>
  <si>
    <t>SAMEA1696432</t>
  </si>
  <si>
    <t>Healthy_4_8</t>
  </si>
  <si>
    <t>HQBD7YB08.RL2</t>
  </si>
  <si>
    <t>ERX195131</t>
  </si>
  <si>
    <t>Healthy_5_3-sc-2013-01-11T14:17:25Z-1548412</t>
  </si>
  <si>
    <t>SAMEA1696450</t>
  </si>
  <si>
    <t>Healthy_5_3</t>
  </si>
  <si>
    <t>HQBD7YB03.RL9</t>
  </si>
  <si>
    <t>ERX195132</t>
  </si>
  <si>
    <t>Healthy_5_4-sc-2013-01-11T14:17:26Z-1548413</t>
  </si>
  <si>
    <t>SAMEA1696472</t>
  </si>
  <si>
    <t>Healthy_5_4</t>
  </si>
  <si>
    <t>HQBD7YB04.RL9</t>
  </si>
  <si>
    <t>ERX195133</t>
  </si>
  <si>
    <t>Healthy_5_5-sc-2013-01-11T14:17:27Z-1548414</t>
  </si>
  <si>
    <t>SAMEA1696475</t>
  </si>
  <si>
    <t>Healthy_5_5</t>
  </si>
  <si>
    <t>HQBD7YB05.RL9</t>
  </si>
  <si>
    <t>ERX195134</t>
  </si>
  <si>
    <t>Healthy_5_6-sc-2013-01-11T14:17:28Z-1548415</t>
  </si>
  <si>
    <t>SAMEA1696455</t>
  </si>
  <si>
    <t>Healthy_5_6</t>
  </si>
  <si>
    <t>HQBD7YB06.RL9</t>
  </si>
  <si>
    <t>ERX195135</t>
  </si>
  <si>
    <t>Healthy_5_7-sc-2013-01-11T14:17:29Z-1548416</t>
  </si>
  <si>
    <t>SAMEA1696439</t>
  </si>
  <si>
    <t>Healthy_5_7</t>
  </si>
  <si>
    <t>HQBD7YB07.RL9</t>
  </si>
  <si>
    <t>ERX195136</t>
  </si>
  <si>
    <t>Healthy_5_8-sc-2013-01-11T14:17:29Z-1548417</t>
  </si>
  <si>
    <t>SAMEA1696428</t>
  </si>
  <si>
    <t>Healthy_5_8</t>
  </si>
  <si>
    <t>HQBD7YB08.RL9</t>
  </si>
  <si>
    <t>ERX195137</t>
  </si>
  <si>
    <t>HIV+ Study</t>
  </si>
  <si>
    <t>Cancer Study</t>
  </si>
  <si>
    <t>Healthy baseline Study</t>
  </si>
  <si>
    <t>43213_CSF</t>
  </si>
  <si>
    <t>Immunoglobulin class-switched B cells form an active immune axis between CNS and periphery in multiple sclerosis</t>
  </si>
  <si>
    <t>SRR1298742</t>
  </si>
  <si>
    <t>SRX551536</t>
  </si>
  <si>
    <t>GGGAAGACSGATGGGCCCTTGGTGG, GATGGAGTCGGGAAGGAAGTCCTGTGCGAG</t>
  </si>
  <si>
    <t>CTCGCACAGGACTTCCTTCCCGACTCCATC CCACCAAGGGCCCATCSGTCTTCCC</t>
  </si>
  <si>
    <t>1 Forward</t>
  </si>
  <si>
    <t>filtered_SRR1298742.fasta</t>
  </si>
  <si>
    <t>TCAGTATGCG</t>
  </si>
  <si>
    <t>cutadapt -g CCATCTCATCCCTGCGTGTC  -g CCTATCCCCTGTGTGCCTTG -g TCAGTATGCG -a GACACGCAGGGATGAGATGG  -a CAAGGCACACAGGGGATAGG -a GCATACTGA -o adaptors_removed_SRR1298742.fastq /data/curator_data/other_data_and_papers/palanichamy_apeltsin_2014/SRA_files/SRR1298742.fastq</t>
  </si>
  <si>
    <t xml:space="preserve">cutadapt  -g GGGAAGACSGATGGGCCCTTGGTGG -g GATGGAGTCGGGAAGGAAGTCCTGTGCGAG -a CTCGCACAGGACTTCCTTCCCGACTCCATC -a CCACCAAGGGCCCATCSGTCTTCCC  --info-file SRR1298742_info.txt --match-read-wildcards --overlap 10 -n 2 --length-tag="length=" --discard-untrimmed -o unfiltered_SRR1298742.fastq adaptors_removed_SRR1298742.fastq  </t>
  </si>
  <si>
    <t>cutadapt -q 30 --minimum-length 100 --length-tag "length=" -o filtered_SRR1298742.fastq unfiltered_SRR1298742.fastq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</si>
  <si>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/data/curator_data/other_data_and_papers/palanichamy_apeltsin_2014/fasta_files/filtered_SRR1298742.fasta -auxiliary_data /home/centos/igblast/bin/optional_file/human_gl.aux -show_translation -out filtered_SRR1298742.fmt7 1&gt;filt_SRR1298742.log 2&gt;filt_SRR1298742.log &amp;</t>
  </si>
  <si>
    <t>43113_CSF</t>
  </si>
  <si>
    <t>SRR1298740</t>
  </si>
  <si>
    <t>SRX551535</t>
  </si>
  <si>
    <t>filtered_SRR1298740.fasta</t>
  </si>
  <si>
    <t>TCAGTAGCTC</t>
  </si>
  <si>
    <t>cutadapt -g CCATCTCATCCCTGCGTGTC  -g CCTATCCCCTGTGTGCCTTG -g TCAGTAGCTC -a GACACGCAGGGATGAGATGG  -a CAAGGCACACAGGGGATAGG -a GAGCTACTGA -o adaptors_removed_SRR1298740.fastq /data/curator_data/other_data_and_papers/palanichamy_apeltsin_2014/SRA_files/SRR1298740.fastq</t>
  </si>
  <si>
    <t xml:space="preserve">cutadapt  -g GGGAAGACSGATGGGCCCTTGGTGG -g GATGGAGTCGGGAAGGAAGTCCTGTGCGAG -a CTCGCACAGGACTTCCTTCCCGACTCCATC -a CCACCAAGGGCCCATCSGTCTTCCC  --info-file SRR1298740_info.txt --match-read-wildcards --overlap 10 -n 2 --length-tag="length=" --discard-untrimmed -o unfiltered_SRR1298740.fastq adaptors_removed_SRR1298740.fastq  </t>
  </si>
  <si>
    <t>cutadapt -q 30 --minimum-length 100 --length-tag "length=" -o filtered_SRR1298740.fastq unfiltered_SRR1298740.fastq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</si>
  <si>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/data/curator_data/other_data_and_papers/palanichamy_apeltsin_2014/fasta_files/filtered_SRR1298740.fasta -auxiliary_data /home/centos/igblast/bin/optional_file/human_gl.aux -show_translation -out filtered_SRR1298740.fmt7 1&gt;filt_SRR1298740.log 2&gt;filt_SRR1298740.log &amp;</t>
  </si>
  <si>
    <t>34012_CSF</t>
  </si>
  <si>
    <t>SRR1298738</t>
  </si>
  <si>
    <t>SRX551534</t>
  </si>
  <si>
    <t>filtered_SRR1298738.fasta</t>
  </si>
  <si>
    <t>cutadapt -g CCATCTCATCCCTGCGTGTC  -g CCTATCCCCTGTGTGCCTTG -g TCAGTAGCTC -a GACACGCAGGGATGAGATGG  -a CAAGGCACACAGGGGATAGG -a GAGCTACTGA -o adaptors_removed_SRR1298738.fastq /data/curator_data/other_data_and_papers/palanichamy_apeltsin_2014/SRA_files/SRR1298738.fastq</t>
  </si>
  <si>
    <t xml:space="preserve">cutadapt  -g GGGAAGACSGATGGGCCCTTGGTGG -g GATGGAGTCGGGAAGGAAGTCCTGTGCGAG -a CTCGCACAGGACTTCCTTCCCGACTCCATC -a CCACCAAGGGCCCATCSGTCTTCCC  --info-file SRR1298738_info.txt --match-read-wildcards --overlap 10 -n 2 --length-tag="length=" --discard-untrimmed -o unfiltered_SRR1298738.fastq adaptors_removed_SRR1298738.fastq  </t>
  </si>
  <si>
    <t>cutadapt -q 30 --minimum-length 100 --length-tag "length=" -o filtered_SRR1298738.fastq unfiltered_SRR1298738.fastq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</si>
  <si>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/data/curator_data/other_data_and_papers/palanichamy_apeltsin_2014/fasta_files/filtered_SRR1298738.fasta -auxiliary_data /home/centos/igblast/bin/optional_file/human_gl.aux -show_translation -out filtered_SRR1298738.fmt7 1&gt;filt_SRR1298738.log 2&gt;filt_SRR1298738.log &amp;</t>
  </si>
  <si>
    <t>31012_CSF</t>
  </si>
  <si>
    <t>SRR1298736</t>
  </si>
  <si>
    <t>SRX551533</t>
  </si>
  <si>
    <t>filtered_SRR1298736.fasta</t>
  </si>
  <si>
    <t>TCAGCGTAGA</t>
  </si>
  <si>
    <t>cutadapt -g CCATCTCATCCCTGCGTGTC  -g CCTATCCCCTGTGTGCCTTG -g TCAGCGTAGA -a GACACGCAGGGATGAGATGG  -a CAAGGCACACAGGGGATAGG -a TCTACGCTGA -o adaptors_removed_SRR1298736.fastq /data/curator_data/other_data_and_papers/palanichamy_apeltsin_2014/SRA_files/SRR1298736.fastq</t>
  </si>
  <si>
    <t xml:space="preserve">cutadapt  -g GGGAAGACSGATGGGCCCTTGGTGG -g GATGGAGTCGGGAAGGAAGTCCTGTGCGAG -a CTCGCACAGGACTTCCTTCCCGACTCCATC -a CCACCAAGGGCCCATCSGTCTTCCC  --info-file SRR1298736_info.txt --match-read-wildcards --overlap 10 -n 2 --length-tag="length=" --discard-untrimmed -o unfiltered_SRR1298736.fastq adaptors_removed_SRR1298736.fastq  </t>
  </si>
  <si>
    <t>cutadapt -q 30 --minimum-length 100 --length-tag "length=" -o filtered_SRR1298736.fastq unfiltered_SRR1298736.fastq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</si>
  <si>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/data/curator_data/other_data_and_papers/palanichamy_apeltsin_2014/fasta_files/filtered_SRR1298736.fasta -auxiliary_data /home/centos/igblast/bin/optional_file/human_gl.aux -show_translation -out filtered_SRR1298736.fmt7 1&gt;filt_SRR1298736.log 2&gt;filt_SRR1298736.log &amp;</t>
  </si>
  <si>
    <t>30512_CSF</t>
  </si>
  <si>
    <t xml:space="preserve">SRR1298734 </t>
  </si>
  <si>
    <t>SRX551532</t>
  </si>
  <si>
    <t>filtered_SRR1298734.fasta</t>
  </si>
  <si>
    <t>TCAGAGTGAC</t>
  </si>
  <si>
    <t>cutadapt -g CCATCTCATCCCTGCGTGTC  -g CCTATCCCCTGTGTGCCTTG -g TCAGAGTGAC -a GACACGCAGGGATGAGATGG  -a CAAGGCACACAGGGGATAGG -a GTCACTCTGA  -o adaptors_removed_SRR1298734.fastq /data/curator_data/other_data_and_papers/palanichamy_apeltsin_2014/SRA_files/SRR1298734.fastq</t>
  </si>
  <si>
    <t xml:space="preserve">cutadapt  -g GGGAAGACSGATGGGCCCTTGGTGG -g GATGGAGTCGGGAAGGAAGTCCTGTGCGAG -a CTCGCACAGGACTTCCTTCCCGACTCCATC -a CCACCAAGGGCCCATCSGTCTTCCC  --info-file SRR1298734_info.txt --match-read-wildcards --overlap 10 -n 2 --length-tag="length=" --discard-untrimmed -o unfiltered_SRR1298734.fastq adaptors_removed_SRR1298734.fastq  </t>
  </si>
  <si>
    <t>cutadapt -q 30 --minimum-length 100 --length-tag "length=" -o filtered_SRR1298734.fastq unfiltered_SRR1298734.fastq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</si>
  <si>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/data/curator_data/other_data_and_papers/palanichamy_apeltsin_2014/fasta_files/filtered_SRR1298734.fasta -auxiliary_data /home/centos/igblast/bin/optional_file/human_gl.aux -show_translation -out filtered_SRR1298734.fmt7 1&gt;filt_SRR1298734.log 2&gt;filt_SRR1298734.log &amp;</t>
  </si>
  <si>
    <t>29612_CSF</t>
  </si>
  <si>
    <t>SRR1298733</t>
  </si>
  <si>
    <t>SRX551531</t>
  </si>
  <si>
    <t>filtered_SRR1298733.fasta</t>
  </si>
  <si>
    <t>TCAGAGATCG</t>
  </si>
  <si>
    <t>cutadapt -g CCATCTCATCCCTGCGTGTC  -g CCTATCCCCTGTGTGCCTTG -g TCAGAGATCG -a GACACGCAGGGATGAGATGG  -a CAAGGCACACAGGGGATAGG -a CGATCTCTGA -o adaptors_removed_SRR1298733.fastq /data/curator_data/other_data_and_papers/palanichamy_apeltsin_2014/SRA_files/SRR1298733.fastq</t>
  </si>
  <si>
    <t xml:space="preserve">cutadapt  -g GGGAAGACSGATGGGCCCTTGGTGG -g GATGGAGTCGGGAAGGAAGTCCTGTGCGAG -a CTCGCACAGGACTTCCTTCCCGACTCCATC -a CCACCAAGGGCCCATCSGTCTTCCC  --info-file SRR1298733_info.txt --match-read-wildcards --overlap 10 -n 2 --length-tag="length=" --discard-untrimmed -o unfiltered_SRR1298733.fastq adaptors_removed_SRR1298733.fastq  </t>
  </si>
  <si>
    <t>cutadapt -q 30 --minimum-length 100 --length-tag "length=" -o filtered_SRR1298733.fastq unfiltered_SRR1298733.fastq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</si>
  <si>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/data/curator_data/other_data_and_papers/palanichamy_apeltsin_2014/fasta_files/filtered_SRR1298733.fasta -auxiliary_data /home/centos/igblast/bin/optional_file/human_gl.aux -show_translation -out filtered_SRR1298733.fmt7 1&gt;filt_SRR1298733.log 2&gt;filt_SRR1298733.log &amp;</t>
  </si>
  <si>
    <t>26712_CSF</t>
  </si>
  <si>
    <t xml:space="preserve">SRR1298732 </t>
  </si>
  <si>
    <t>SRX551530</t>
  </si>
  <si>
    <t>filtered_SRR1298732.fasta</t>
  </si>
  <si>
    <t>TCAGCTGTAC</t>
  </si>
  <si>
    <t>cutadapt -g CCATCTCATCCCTGCGTGTC  -g CCTATCCCCTGTGTGCCTTG -g TCAGCTGTAC -a GACACGCAGGGATGAGATGG  -a CAAGGCACACAGGGGATAGG -a GTACAGCTGA -o adaptors_removed_SRR1298732.fastq /data/curator_data/other_data_and_papers/palanichamy_apeltsin_2014/SRA_files/SRR1298732.fastq</t>
  </si>
  <si>
    <t xml:space="preserve">cutadapt  -g GGGAAGACSGATGGGCCCTTGGTGG -g GATGGAGTCGGGAAGGAAGTCCTGTGCGAG -a CTCGCACAGGACTTCCTTCCCGACTCCATC -a CCACCAAGGGCCCATCSGTCTTCCC  --info-file SRR1298732_info.txt --match-read-wildcards --overlap 10 -n 2 --length-tag="length=" --discard-untrimmed -o unfiltered_SRR1298732.fastq adaptors_removed_SRR1298732.fastq  </t>
  </si>
  <si>
    <t>cutadapt -q 30 --minimum-length 100 --length-tag "length=" -o filtered_SRR1298732.fastq unfiltered_SRR1298732.fastq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</si>
  <si>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/data/curator_data/other_data_and_papers/palanichamy_apeltsin_2014/fasta_files/filtered_SRR1298732.fasta -auxiliary_data /home/centos/igblast/bin/optional_file/human_gl.aux -show_translation -out filtered_SRR1298732.fmt7 1&gt;filt_SRR1298732.log 2&gt;filt_SRR1298732.log &amp;</t>
  </si>
  <si>
    <t>14711_CSF</t>
  </si>
  <si>
    <t>SRR1298731</t>
  </si>
  <si>
    <t>SRX551525</t>
  </si>
  <si>
    <t>GACACGCAGGGATGAGATGG, CAAGGCACACAGGGGATAGG, GAGCTACTGA</t>
  </si>
  <si>
    <t>filtered_SRR1298731.fasta</t>
  </si>
  <si>
    <t>cutadapt -g CCATCTCATCCCTGCGTGTC  -g CCTATCCCCTGTGTGCCTTG -g TCAGTAGCTC -a GACACGCAGGGATGAGATGG  -a CAAGGCACACAGGGGATAGG -a GAGCTACTGA -o adaptors_removed_SRR1298731.fastq /data/curator_data/other_data_and_papers/palanichamy_apeltsin_2014/SRA_files/SRR1298731.fastq</t>
  </si>
  <si>
    <t xml:space="preserve">cutadapt  -g GGGAAGACSGATGGGCCCTTGGTGG -g GATGGAGTCGGGAAGGAAGTCCTGTGCGAG -a CTCGCACAGGACTTCCTTCCCGACTCCATC -a CCACCAAGGGCCCATCSGTCTTCCC  --info-file SRR1298731_info.txt --match-read-wildcards --overlap 10 -n 2 --length-tag="length=" --discard-untrimmed -o unfiltered_SRR1298731.fastq adaptors_removed_SRR1298731.fastq  </t>
  </si>
  <si>
    <t>cutadapt -q 30 --minimum-length 100 --length-tag "length=" -o filtered_SRR1298731.fastq unfiltered_SRR1298731.fastq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</si>
  <si>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/data/curator_data/other_data_and_papers/palanichamy_apeltsin_2014/fasta_files/filtered_SRR1298731.fasta -auxiliary_data /home/centos/igblast/bin/optional_file/human_gl.aux -show_translation -out filtered_SRR1298731.fmt7 1&gt;filt_SRR1298731.log 2&gt;filt_SRR1298731.log &amp;</t>
  </si>
  <si>
    <t>43213_PBMC</t>
  </si>
  <si>
    <t>SRR1298743</t>
  </si>
  <si>
    <t>SRX551524</t>
  </si>
  <si>
    <t>filtered_SRR1298743.fasta</t>
  </si>
  <si>
    <t>TCAGTGACGT, TCAGTACAGC, TCAGAGTGAC, TCAGCTGTAC, TCAGTATGC, TCAGTAGCTC, TCAGCGTAGA, TCAGAGATCG</t>
  </si>
  <si>
    <t>cutadapt -g CCATCTCATCCCTGCGTGTC  -g CCTATCCCCTGTGTGCCTTG -g TCAGTGACGT -g TCAGTACAGC -g TCAGAGTGAC -g TCAGCTGTAC -g TCAGTATGC -g TCAGTAGCTC -g TCAGCGTAGA -g TCAGAGATCG -a GACACGCAGGGATGAGATGG  -a CAAGGCACACAGGGGATAGG -a ACGTCACTGA -a GCTGTACTGA -a GTCACTCTGA -a GTACAGCTGA -a GCATACTGA -a GAGCTACTGA -a TCTACGCTGA -a CGATCTCTGA -o adaptors_removed_SRR1298743.fastq /data/curator_data/other_data_and_papers/palanichamy_apeltsin_2014/SRA_files/SRR1298743.fastq</t>
  </si>
  <si>
    <t xml:space="preserve">cutadapt  -g GGGAAGACSGATGGGCCCTTGGTGG -g GATGGAGTCGGGAAGGAAGTCCTGTGCGAG -a CTCGCACAGGACTTCCTTCCCGACTCCATC -a CCACCAAGGGCCCATCSGTCTTCCC  --info-file SRR1298743_info.txt --match-read-wildcards --overlap 10 -n 2 --length-tag="length=" --discard-untrimmed -o unfiltered_SRR1298743.fastq adaptors_removed_SRR1298743.fastq  </t>
  </si>
  <si>
    <t>cutadapt -q 30 --minimum-length 100 --length-tag "length=" -o filtered_SRR1298743.fastq unfiltered_SRR1298743.fastq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</si>
  <si>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/data/curator_data/other_data_and_papers/palanichamy_apeltsin_2014/fasta_files/filtered_SRR1298743.fasta -auxiliary_data /home/centos/igblast/bin/optional_file/human_gl.aux -show_translation -out filtered_SRR1298743.fmt7 1&gt;filt_SRR1298743.log 2&gt;filt_SRR1298743.log &amp;</t>
  </si>
  <si>
    <t>43113_PBMC</t>
  </si>
  <si>
    <t xml:space="preserve">SRR1298741 </t>
  </si>
  <si>
    <t>SRX551523</t>
  </si>
  <si>
    <t>filtered_SRR1298741.fasta</t>
  </si>
  <si>
    <t>cutadapt -g CCATCTCATCCCTGCGTGTC  -g CCTATCCCCTGTGTGCCTTG -g TCAGTGACGT -g TCAGTACAGC -g TCAGAGTGAC -g TCAGCTGTAC -g TCAGTATGC -g TCAGTAGCTC -g TCAGCGTAGA -g TCAGAGATCG -a GACACGCAGGGATGAGATGG  -a CAAGGCACACAGGGGATAGG -a ACGTCACTGA -a GCTGTACTGA -a GTCACTCTGA -a GTACAGCTGA -a GCATACTGA -a GAGCTACTGA -a TCTACGCTGA -a CGATCTCTGA -o adaptors_removed_SRR1298741.fastq /data/curator_data/other_data_and_papers/palanichamy_apeltsin_2014/SRA_files/SRR1298741.fastq</t>
  </si>
  <si>
    <t xml:space="preserve">cutadapt  -g GGGAAGACSGATGGGCCCTTGGTGG -g GATGGAGTCGGGAAGGAAGTCCTGTGCGAG -a CTCGCACAGGACTTCCTTCCCGACTCCATC -a CCACCAAGGGCCCATCSGTCTTCCC  --info-file SRR1298741_info.txt --match-read-wildcards --overlap 10 -n 2 --length-tag="length=" --discard-untrimmed -o unfiltered_SRR1298741.fastq adaptors_removed_SRR1298741.fastq  </t>
  </si>
  <si>
    <t>cutadapt -q 30 --minimum-length 100 --length-tag "length=" -o filtered_SRR1298741.fastq unfiltered_SRR1298741.fastq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</si>
  <si>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/data/curator_data/other_data_and_papers/palanichamy_apeltsin_2014/fasta_files/filtered_SRR1298741.fasta -auxiliary_data /home/centos/igblast/bin/optional_file/human_gl.aux -show_translation -out filtered_SRR1298741.fmt7 1&gt;filt_SRR1298741.log 2&gt;filt_SRR1298741.log &amp;</t>
  </si>
  <si>
    <t>34012_PBMC</t>
  </si>
  <si>
    <t xml:space="preserve">SRR1298739 </t>
  </si>
  <si>
    <t>SRX551522</t>
  </si>
  <si>
    <t>filtered_SRR1298739.fasta</t>
  </si>
  <si>
    <t>cutadapt -g CCATCTCATCCCTGCGTGTC  -g CCTATCCCCTGTGTGCCTTG -g TCAGTGACGT -g TCAGTACAGC -g TCAGAGTGAC -g TCAGCTGTAC -g TCAGTATGC -g TCAGTAGCTC -g TCAGCGTAGA -g TCAGAGATCG -a GACACGCAGGGATGAGATGG  -a CAAGGCACACAGGGGATAGG -a ACGTCACTGA -a GCTGTACTGA -a GTCACTCTGA -a GTACAGCTGA -a GCATACTGA -a GAGCTACTGA -a TCTACGCTGA -a CGATCTCTGA -o adaptors_removed_SRR1298739.fastq /data/curator_data/other_data_and_papers/palanichamy_apeltsin_2014/SRA_files/SRR1298739.fastq</t>
  </si>
  <si>
    <t xml:space="preserve">cutadapt  -g GGGAAGACSGATGGGCCCTTGGTGG -g GATGGAGTCGGGAAGGAAGTCCTGTGCGAG -a CTCGCACAGGACTTCCTTCCCGACTCCATC -a CCACCAAGGGCCCATCSGTCTTCCC  --info-file SRR1298739_info.txt --match-read-wildcards --overlap 10 -n 2 --length-tag="length=" --discard-untrimmed -o unfiltered_SRR1298739.fastq adaptors_removed_SRR1298739.fastq  </t>
  </si>
  <si>
    <t>cutadapt -q 30 --minimum-length 100 --length-tag "length=" -o filtered_SRR1298739.fastq unfiltered_SRR1298739.fastq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</si>
  <si>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/data/curator_data/other_data_and_papers/palanichamy_apeltsin_2014/fasta_files/filtered_SRR1298739.fasta -auxiliary_data /home/centos/igblast/bin/optional_file/human_gl.aux -show_translation -out filtered_SRR1298739.fmt7 1&gt;filt_SRR1298739.log 2&gt;filt_SRR1298739.log &amp;</t>
  </si>
  <si>
    <t>31012_PBMC</t>
  </si>
  <si>
    <t>SRR1298737</t>
  </si>
  <si>
    <t>SRX551521</t>
  </si>
  <si>
    <t>filtered_SRR1298737.fasta</t>
  </si>
  <si>
    <t>cutadapt -g CCATCTCATCCCTGCGTGTC  -g CCTATCCCCTGTGTGCCTTG -g TCAGTGACGT -g TCAGTACAGC -g TCAGAGTGAC -g TCAGCTGTAC -g TCAGTATGC -g TCAGTAGCTC -g TCAGCGTAGA -g TCAGAGATCG -a GACACGCAGGGATGAGATGG  -a CAAGGCACACAGGGGATAGG -a ACGTCACTGA -a GCTGTACTGA -a GTCACTCTGA -a GTACAGCTGA -a GCATACTGA -a GAGCTACTGA -a TCTACGCTGA -a CGATCTCTGA -o adaptors_removed_SRR1298737.fastq /data/curator_data/other_data_and_papers/palanichamy_apeltsin_2014/SRA_files/SRR1298737.fastq</t>
  </si>
  <si>
    <t xml:space="preserve">cutadapt  -g GGGAAGACSGATGGGCCCTTGGTGG -g GATGGAGTCGGGAAGGAAGTCCTGTGCGAG -a CTCGCACAGGACTTCCTTCCCGACTCCATC -a CCACCAAGGGCCCATCSGTCTTCCC  --info-file SRR1298737_info.txt --match-read-wildcards --overlap 10 -n 2 --length-tag="length=" --discard-untrimmed -o unfiltered_SRR1298737.fastq adaptors_removed_SRR1298737.fastq  </t>
  </si>
  <si>
    <t>cutadapt -q 30 --minimum-length 100 --length-tag "length=" -o filtered_SRR1298737.fastq unfiltered_SRR1298737.fastq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</si>
  <si>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/data/curator_data/other_data_and_papers/palanichamy_apeltsin_2014/fasta_files/filtered_SRR1298737.fasta -auxiliary_data /home/centos/igblast/bin/optional_file/human_gl.aux -show_translation -out filtered_SRR1298737.fmt7 1&gt;filt_SRR1298737.log 2&gt;filt_SRR1298737.log &amp;</t>
  </si>
  <si>
    <t>30512_PBMC</t>
  </si>
  <si>
    <t>SRR1298735</t>
  </si>
  <si>
    <t>SRX551520</t>
  </si>
  <si>
    <t>filtered_SRR1298735.fasta</t>
  </si>
  <si>
    <t>cutadapt -g CCATCTCATCCCTGCGTGTC  -g CCTATCCCCTGTGTGCCTTG -g TCAGTGACGT -g TCAGTACAGC -g TCAGAGTGAC -g TCAGCTGTAC -g TCAGTATGC -g TCAGTAGCTC -g TCAGCGTAGA -g TCAGAGATCG -a GACACGCAGGGATGAGATGG  -a CAAGGCACACAGGGGATAGG -a ACGTCACTGA -a GCTGTACTGA -a GTCACTCTGA -a GTACAGCTGA -a GCATACTGA -a GAGCTACTGA -a TCTACGCTGA -a CGATCTCTGA -o adaptors_removed_SRR1298735.fastq /data/curator_data/other_data_and_papers/palanichamy_apeltsin_2014/SRA_files/SRR1298735.fastq</t>
  </si>
  <si>
    <t xml:space="preserve">cutadapt  -g GGGAAGACSGATGGGCCCTTGGTGG -g GATGGAGTCGGGAAGGAAGTCCTGTGCGAG -a CTCGCACAGGACTTCCTTCCCGACTCCATC -a CCACCAAGGGCCCATCSGTCTTCCC  --info-file SRR1298735_info.txt --match-read-wildcards --overlap 10 -n 2 --length-tag="length=" --discard-untrimmed -o unfiltered_SRR1298735.fastq adaptors_removed_SRR1298735.fastq  </t>
  </si>
  <si>
    <t>cutadapt -q 30 --minimum-length 100 --length-tag "length=" -o filtered_SRR1298735.fastq unfiltered_SRR1298735.fastq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</si>
  <si>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/data/curator_data/other_data_and_papers/palanichamy_apeltsin_2014/fasta_files/filtered_SRR1298735.fasta -auxiliary_data /home/centos/igblast/bin/optional_file/human_gl.aux -show_translation -out filtered_SRR1298735.fmt7 1&gt;filt_SRR1298735.log 2&gt;filt_SRR1298735.log &amp;</t>
  </si>
  <si>
    <t>29612_PBMC</t>
  </si>
  <si>
    <t>SRR1298383</t>
  </si>
  <si>
    <t>SRX551519</t>
  </si>
  <si>
    <t>filtered_SRR1298383.fasta</t>
  </si>
  <si>
    <t>cutadapt -g CCATCTCATCCCTGCGTGTC  -g CCTATCCCCTGTGTGCCTTG -g TCAGTGACGT -g TCAGTACAGC -g TCAGAGTGAC -g TCAGCTGTAC -g TCAGTATGC -g TCAGTAGCTC -g TCAGCGTAGA -g TCAGAGATCG -a GACACGCAGGGATGAGATGG  -a CAAGGCACACAGGGGATAGG -a ACGTCACTGA -a GCTGTACTGA -a GTCACTCTGA -a GTACAGCTGA -a GCATACTGA -a GAGCTACTGA -a TCTACGCTGA -a CGATCTCTGA -o adaptors_removed_SRR1298383.fastq /data/curator_data/other_data_and_papers/palanichamy_apeltsin_2014/SRA_files/SRR1298383.fastq</t>
  </si>
  <si>
    <t xml:space="preserve">cutadapt  -g GGGAAGACSGATGGGCCCTTGGTGG -g GATGGAGTCGGGAAGGAAGTCCTGTGCGAG -a CTCGCACAGGACTTCCTTCCCGACTCCATC -a CCACCAAGGGCCCATCSGTCTTCCC  --info-file SRR1298383_info.txt --match-read-wildcards --overlap 10 -n 2 --length-tag="length=" --discard-untrimmed -o unfiltered_SRR1298383.fastq adaptors_removed_SRR1298383.fastq  </t>
  </si>
  <si>
    <t>cutadapt -q 30 --minimum-length 100 --length-tag "length=" -o filtered_SRR1298383.fastq unfiltered_SRR1298383.fastq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</si>
  <si>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/data/curator_data/other_data_and_papers/palanichamy_apeltsin_2014/fasta_files/filtered_SRR1298383.fasta -auxiliary_data /home/centos/igblast/bin/optional_file/human_gl.aux -show_translation -out filtered_SRR1298383.fmt7 1&gt;filt_SRR1298383.log 2&gt;filt_SRR1298383.log &amp;</t>
  </si>
  <si>
    <t>14711_PBMC</t>
  </si>
  <si>
    <t xml:space="preserve">SRR1298730 </t>
  </si>
  <si>
    <t>SRX551515</t>
  </si>
  <si>
    <t>filtered_SRR1298730.fasta</t>
  </si>
  <si>
    <t>cutadapt -g CCATCTCATCCCTGCGTGTC  -g CCTATCCCCTGTGTGCCTTG -g TCAGTGACGT -g TCAGTACAGC -g TCAGAGTGAC -g TCAGCTGTAC -g TCAGTATGC -g TCAGTAGCTC -g TCAGCGTAGA -g TCAGAGATCG -a GACACGCAGGGATGAGATGG  -a CAAGGCACACAGGGGATAGG -a ACGTCACTGA -a GCTGTACTGA -a GTCACTCTGA -a GTACAGCTGA -a GCATACTGA -a GAGCTACTGA -a TCTACGCTGA -a CGATCTCTGA -o adaptors_removed_SRR1298730.fastq  /data/curator_data/other_data_and_papers/palanichamy_apeltsin_2014/SRA_files/SRR1298730.fastq</t>
  </si>
  <si>
    <t xml:space="preserve">cutadapt  -g GGGAAGACSGATGGGCCCTTGGTGG -g GATGGAGTCGGGAAGGAAGTCCTGTGCGAG -a CTCGCACAGGACTTCCTTCCCGACTCCATC -a CCACCAAGGGCCCATCSGTCTTCCC  --info-file SRR1298730_info.txt --match-read-wildcards --overlap 10 -n 2 --length-tag="length=" --discard-untrimmed -o unfiltered_SRR1298730.fastq adaptors_removed_SRR1298730.fastq  </t>
  </si>
  <si>
    <t>cutadapt -q 30 --minimum-length 100 --length-tag "length=" -o filtered_SRR1298730.fastq unfiltered_SRR1298730.fastq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</si>
  <si>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/data/curator_data/other_data_and_papers/palanichamy_apeltsin_2014/fasta_files/filtered_SRR1298730.fasta -auxiliary_data /home/centos/igblast/bin/optional_file/human_gl.aux -show_translation -out filtered_SRR1298730.fmt7 1&gt;filt_SRR1298730.log 2&gt;filt_SRR1298730.log &amp;</t>
  </si>
  <si>
    <t>26712_PBMC</t>
  </si>
  <si>
    <t>SRR1297001</t>
  </si>
  <si>
    <t>SRX551502</t>
  </si>
  <si>
    <t>filtered_SRR1297001.fasta</t>
  </si>
  <si>
    <t>cutadapt -g CCATCTCATCCCTGCGTGTC  -g CCTATCCCCTGTGTGCCTTG -g TCAGTGACGT -g TCAGTACAGC -g TCAGAGTGAC -g TCAGCTGTAC -g TCAGTATGC -g TCAGTAGCTC -g TCAGCGTAGA -g TCAGAGATCG -a GACACGCAGGGATGAGATGG  -a CAAGGCACACAGGGGATAGG -a ACGTCACTGA -a GCTGTACTGA -a GTCACTCTGA -a GTACAGCTGA -a GCATACTGA -a GAGCTACTGA -a TCTACGCTGA -a CGATCTCTGA -o adaptors_removed_SRR1297001.fastq /data/curator_data/other_data_and_papers/palanichamy_apeltsin_2014/SRA_files/SRR1297001.fastq</t>
  </si>
  <si>
    <t xml:space="preserve">cutadapt  -g GGGAAGACSGATGGGCCCTTGGTGG -g GATGGAGTCGGGAAGGAAGTCCTGTGCGAG -a CTCGCACAGGACTTCCTTCCCGACTCCATC -a CCACCAAGGGCCCATCSGTCTTCCC  --info-file SRR1297001_info.txt --match-read-wildcards --overlap 10 -n 2 --length-tag="length=" --discard-untrimmed -o unfiltered_SRR1297001.fastq adaptors_removed_SRR1297001.fastq  </t>
  </si>
  <si>
    <t>cutadapt -q 30 --minimum-length 100 --length-tag "length=" -o filtered_SRR1297001.fastq unfiltered_SRR1297001.fastq</t>
  </si>
  <si>
    <t>./igblastn -germline_db_V /home/centos/igblast/bin/database/version1/ig_heavy/igh_v -germline_db_J /home/centos/igblast/bin/database/version1/ig_heavy/igh_j -germline_db_D /home/centos/igblast/bin/database/version1/ig_heavy/igh_d -organism human -domain_system imgt -query /data/curator_data/other_data_and_papers/palanichamy_apeltsin_2014/fasta_files/filtered_SRR1297001.fasta -auxiliary_data /home/centos/igblast/bin/optional_file/human_gl.aux -show_translation -out filtered_SRR1297001.fmt7 1&gt;filt_SRR1297001.log 2&gt;filt_SRR1297001.log &amp;</t>
  </si>
  <si>
    <t>Von Budingen Lab</t>
  </si>
  <si>
    <t>University of California San Francisco (UCSF)</t>
  </si>
  <si>
    <t>PRJNA248411</t>
  </si>
  <si>
    <t>SAMN02798276</t>
  </si>
  <si>
    <t>43123_CSF</t>
  </si>
  <si>
    <t>Multiple Sclerosis</t>
  </si>
  <si>
    <t>CD19, IgD, CD27</t>
  </si>
  <si>
    <t>Titanium Primer A: 5’-CCATCTCATCCCTGCGTGTC-3’ Titanium Primer B: 5’-CCTATCCCCTGTGTGCCTTG-3’</t>
  </si>
  <si>
    <t>GGGAAGACGGATGGGCCCTTGGTGG, GATGGAGTCGGGAAGGAAGTCCTGTGCGAG</t>
  </si>
  <si>
    <t>IGHV</t>
  </si>
  <si>
    <t>1*10^9</t>
  </si>
  <si>
    <t>CDR1-3</t>
  </si>
  <si>
    <t>Multiple Sclerosis Study</t>
  </si>
  <si>
    <t>SAMN02798275</t>
  </si>
  <si>
    <t>43114_CSF</t>
  </si>
  <si>
    <t>SAMN02798274</t>
  </si>
  <si>
    <t>SAMN02798273</t>
  </si>
  <si>
    <t>SAMN02798272</t>
  </si>
  <si>
    <t>SAMN02798271</t>
  </si>
  <si>
    <t>SAMN02798270</t>
  </si>
  <si>
    <t>SAMN02798269</t>
  </si>
  <si>
    <t>SAMN02798268</t>
  </si>
  <si>
    <t>SAMN02798267</t>
  </si>
  <si>
    <t>SAMN02798266</t>
  </si>
  <si>
    <t>SAMN02798265</t>
  </si>
  <si>
    <t>SAMN02798264</t>
  </si>
  <si>
    <t>SAMN02798263</t>
  </si>
  <si>
    <t xml:space="preserve"> 29612_PBMC</t>
  </si>
  <si>
    <t>SAMN02798261</t>
  </si>
  <si>
    <t>SAMN02798262</t>
  </si>
  <si>
    <t>Year</t>
  </si>
  <si>
    <t>P.D. Kwong, J. Zhu, G. Ofek</t>
  </si>
  <si>
    <t xml:space="preserve">T. Zhu, J. Zhou, P.D. Kwong, </t>
  </si>
  <si>
    <t xml:space="preserve">M. Michaeli, H. Tabibian-Keissar, I. Barshack, R. Mehr, </t>
  </si>
  <si>
    <t xml:space="preserve">Boyd S.D, Marshall E.L </t>
  </si>
  <si>
    <t>T. Wang, C.Wang, J. Wu, C. He, X.Liu</t>
  </si>
  <si>
    <t>CLL_10_1</t>
  </si>
  <si>
    <t>Bashford-Rogers, Palser</t>
  </si>
  <si>
    <t>ERS205713</t>
  </si>
  <si>
    <t>Population Genomics of human</t>
  </si>
  <si>
    <t xml:space="preserve">Palanichamy, Apeltsin et al </t>
  </si>
  <si>
    <t>Part</t>
  </si>
  <si>
    <t>T. Zhu, J. Zhou, P.D. Kwong</t>
  </si>
  <si>
    <t>M. Michaeli, H. Tabibian-Keissar, I. Barshack, R. Mehr</t>
  </si>
  <si>
    <t>filtered_SRR3458041heavy_split1.fasta, filtered_SRR3458041heavy_split2.fasta</t>
  </si>
  <si>
    <t>filtered_SRR654170light_split1.fasta, filtered_SRR654170light_split2.fasta</t>
  </si>
  <si>
    <t>filtered_SRR654171heavy_split1.fasta, filtered_SRR654171heavy_split2.fasta</t>
  </si>
  <si>
    <t>filtered_SRR654172light_split1.fasta, filtered_SRR654172light_split2.fasta, filtered_SRR654172light_split3.fasta</t>
  </si>
  <si>
    <t>SRR030807_filtered_barcode1.fasta</t>
  </si>
  <si>
    <t>SRR030807_filtered_barcode2.fasta</t>
  </si>
  <si>
    <t>SRR030809_filtered_barcode2.fasta</t>
  </si>
  <si>
    <t>SRR030809_filtered_barcode3.fasta</t>
  </si>
  <si>
    <t>SRR030809_filtered_barcode4.fasta</t>
  </si>
  <si>
    <t>SRR030809_filtered_barcode5.fasta</t>
  </si>
  <si>
    <t>SRR030809_filtered_barcode6.fasta</t>
  </si>
  <si>
    <t>SRR030809_filtered_barcode7.fasta</t>
  </si>
  <si>
    <t>SRR030809_filtered_barcode8.fasta</t>
  </si>
  <si>
    <t>SRR030809_filtered_barcode9.fasta</t>
  </si>
  <si>
    <t>SRR030807_filtered_barcode3.fasta</t>
  </si>
  <si>
    <t>SRR030807_filtered_barcode4.fasta</t>
  </si>
  <si>
    <t>SRR030807_filtered_barcode5.fasta</t>
  </si>
  <si>
    <t>SRR030807_filtered_barcode6.fasta</t>
  </si>
  <si>
    <t>SRR030807_filtered_barcode7.fasta</t>
  </si>
  <si>
    <t>SRR030807_filtered_barcode8.fasta</t>
  </si>
  <si>
    <t>SRR030807_filtered_barcode9.fasta</t>
  </si>
  <si>
    <t>SRR030807_filtered_barcode10.fasta</t>
  </si>
  <si>
    <t>SRR030809_filtered_barcode10.fasta</t>
  </si>
  <si>
    <t>SRR030809_filtered_barcode11.fasta</t>
  </si>
  <si>
    <t>SRR030807_filtered_barcode11.fasta</t>
  </si>
  <si>
    <t>SRR030809_filtered_barcode12.fasta</t>
  </si>
  <si>
    <t>SRR030809_filtered_barcode13.fasta</t>
  </si>
  <si>
    <t>SRR030807_filtered_barcode14.fasta</t>
  </si>
  <si>
    <t>SRR030809_filtered_barcode14.fasta</t>
  </si>
  <si>
    <t>SRR030807_filtered_barcode15.fasta</t>
  </si>
  <si>
    <t>SRR030809_filtered_barcode15.fasta</t>
  </si>
  <si>
    <t>SRR030807_filtered_barcode16.fasta</t>
  </si>
  <si>
    <t>SRR030807_filtered_barcode12.fasta</t>
  </si>
  <si>
    <t>SRR030807_filtered_barcode13.fasta</t>
  </si>
  <si>
    <t>SRR030809_filtered_barcode16.fasta</t>
  </si>
  <si>
    <t>SRR030809_filtered_barcode17.fasta</t>
  </si>
  <si>
    <t>SRR030809_filtered_barcode18.fasta</t>
  </si>
  <si>
    <t>SRR030809_filtered_barcode19.fasta</t>
  </si>
  <si>
    <t>SRR030807_filtered_barcode17.fasta</t>
  </si>
  <si>
    <t>SRR030807_filtered_barcode18.fasta</t>
  </si>
  <si>
    <t>SRR030807_filtered_barcode19.fasta</t>
  </si>
  <si>
    <t>SRR030809_filtered_barcode1.fasta</t>
  </si>
  <si>
    <t>SRR030813_filtered_barcode10.fasta</t>
  </si>
  <si>
    <t>SRR030815_filtered_barcode10.fasta</t>
  </si>
  <si>
    <t>SRR030813_filtered_barcode11.fasta</t>
  </si>
  <si>
    <t>SRR030813_filtered_barcode1.fasta</t>
  </si>
  <si>
    <t>SRR030815_filtered_barcode1.fasta</t>
  </si>
  <si>
    <t>SRR030813_filtered_barcode2.fasta</t>
  </si>
  <si>
    <t>SRR030815_filtered_barcode2.fasta</t>
  </si>
  <si>
    <t>SRR030813_filtered_barcode3.fasta</t>
  </si>
  <si>
    <t>SRR030815_filtered_barcode3.fasta</t>
  </si>
  <si>
    <t>SRR030813_filtered_barcode4.fasta</t>
  </si>
  <si>
    <t>SRR030815_filtered_barcode4.fasta</t>
  </si>
  <si>
    <t>SRR030813_filtered_barcode5.fasta</t>
  </si>
  <si>
    <t>SRR030815_filtered_barcode5.fasta</t>
  </si>
  <si>
    <t>SRR030813_filtered_barcode6.fasta</t>
  </si>
  <si>
    <t>SRR030815_filtered_barcode6.fasta</t>
  </si>
  <si>
    <t>SRR030813_filtered_barcode7.fasta</t>
  </si>
  <si>
    <t>SRR030815_filtered_barcode7.fasta</t>
  </si>
  <si>
    <t>SRR030813_filtered_barcode8.fasta</t>
  </si>
  <si>
    <t>SRR030815_filtered_barcode8.fasta</t>
  </si>
  <si>
    <t>SRR030813_filtered_barcode9.fasta</t>
  </si>
  <si>
    <t>SRR030815_filtered_barcode9.fasta</t>
  </si>
  <si>
    <t>SRR030815_filtered_barcode11.fasta</t>
  </si>
  <si>
    <t>SRR030813_filtered_barcode12.fasta</t>
  </si>
  <si>
    <t>SRR030815_filtered_barcode12.fasta</t>
  </si>
  <si>
    <t>SRR030813_filtered_barcode13.fasta</t>
  </si>
  <si>
    <t>SRR030815_filtered_barcode13.fasta</t>
  </si>
  <si>
    <t>SRR030813_filtered_barcode14.fasta</t>
  </si>
  <si>
    <t>SRR030815_filtered_barcode14.fasta</t>
  </si>
  <si>
    <t>SRR030813_filtered_barcode15.fasta</t>
  </si>
  <si>
    <t>SRR030815_filtered_barcode15.fasta</t>
  </si>
  <si>
    <t>SRR030813_filtered_barcode16.fasta</t>
  </si>
  <si>
    <t>SRR030815_filtered_barcode16.fasta</t>
  </si>
  <si>
    <t>SRR030813_filtered_barcode17.fasta</t>
  </si>
  <si>
    <t>SRR030815_filtered_barcode17.fasta</t>
  </si>
  <si>
    <t>SRR030813_filtered_barcode18.fasta</t>
  </si>
  <si>
    <t>SRR030815_filtered_barcode18.fasta</t>
  </si>
  <si>
    <t>SRR030813_filtered_barcode19.fasta</t>
  </si>
  <si>
    <t>SRR030815_filtered_barcode19.fasta</t>
  </si>
  <si>
    <t>SRR030813_filtered_barcode20.fasta</t>
  </si>
  <si>
    <t>SRR030815_filtered_barcode20.fasta</t>
  </si>
  <si>
    <t>SRR030813_filtered_barcode21.fasta</t>
  </si>
  <si>
    <t>SRR030815_filtered_barcode21.fasta</t>
  </si>
  <si>
    <t>SRR030813_filtered_barcode22.fasta</t>
  </si>
  <si>
    <t>SRR030815_filtered_barcode22.fasta</t>
  </si>
  <si>
    <t>SRR030813_filtered_barcode23.fasta</t>
  </si>
  <si>
    <t>SRR030815_filtered_barcode23.fasta</t>
  </si>
  <si>
    <t>SRR030813_filtered_barcode24.fasta</t>
  </si>
  <si>
    <t>SRR030815_filtered_barcode24.fasta</t>
  </si>
  <si>
    <t>SRR030813_filtered_barcode25.fasta</t>
  </si>
  <si>
    <t>SRR030815_filtered_barcode25.fasta</t>
  </si>
  <si>
    <t>SRR030813_filtered_barcode26.fasta</t>
  </si>
  <si>
    <t>SRR030815_filtered_barcode26.fasta</t>
  </si>
  <si>
    <t>SRR030813_filtered_barcode27.fasta</t>
  </si>
  <si>
    <t>SRR030815_filtered_barcode27.fasta</t>
  </si>
  <si>
    <t>SRR030813_filtered_barcode28.fasta</t>
  </si>
  <si>
    <t>SRR030815_filtered_barcode28.fasta</t>
  </si>
  <si>
    <t xml:space="preserve"> SRR030816_filtered_barcode1.fasta</t>
  </si>
  <si>
    <t xml:space="preserve"> SRR030817_filtered_barcode1.fasta</t>
  </si>
  <si>
    <t xml:space="preserve"> SRR030816_filtered_barcode2.fasta</t>
  </si>
  <si>
    <t xml:space="preserve"> SRR030817_filtered_barcode2.fasta</t>
  </si>
  <si>
    <t xml:space="preserve"> SRR030816_filtered_barcode3.fasta</t>
  </si>
  <si>
    <t xml:space="preserve"> SRR030817_filtered_barcode3.fasta</t>
  </si>
  <si>
    <t xml:space="preserve"> SRR030816_filtered_barcode4.fasta</t>
  </si>
  <si>
    <t xml:space="preserve"> SRR030817_filtered_barcode4.fasta</t>
  </si>
  <si>
    <t xml:space="preserve"> SRR030816_filtered_barcode5.fasta</t>
  </si>
  <si>
    <t xml:space="preserve"> SRR030817_filtered_barcode5.fasta</t>
  </si>
  <si>
    <t xml:space="preserve"> SRR030816_filtered_barcode6.fasta</t>
  </si>
  <si>
    <t xml:space="preserve"> SRR030817_filtered_barcode6.fasta</t>
  </si>
  <si>
    <t xml:space="preserve"> SRR030816_filtered_barcode7.fasta</t>
  </si>
  <si>
    <t xml:space="preserve"> SRR030817_filtered_barcode7.fasta</t>
  </si>
  <si>
    <t xml:space="preserve"> SRR030816_filtered_barcode8.fasta</t>
  </si>
  <si>
    <t xml:space="preserve"> SRR030817_filtered_barcode8.fasta</t>
  </si>
  <si>
    <t xml:space="preserve"> SRR030816_filtered_barcode9.fasta</t>
  </si>
  <si>
    <t xml:space="preserve"> SRR030817_filtered_barcode9.fasta</t>
  </si>
  <si>
    <t xml:space="preserve"> SRR030816_filtered_barcode10.fasta</t>
  </si>
  <si>
    <t xml:space="preserve"> SRR030817_filtered_barcode10.fasta</t>
  </si>
  <si>
    <t xml:space="preserve"> SRR030816_filtered_barcode11.fasta</t>
  </si>
  <si>
    <t xml:space="preserve"> SRR030817_filtered_barcode11.fasta</t>
  </si>
  <si>
    <t xml:space="preserve"> SRR030816_filtered_barcode12.fasta</t>
  </si>
  <si>
    <t xml:space="preserve"> SRR030817_filtered_barcode12.fasta</t>
  </si>
  <si>
    <t xml:space="preserve"> SRR030816_filtered_barcode13.fasta</t>
  </si>
  <si>
    <t xml:space="preserve"> SRR030817_filtered_barcode13.fasta</t>
  </si>
  <si>
    <t xml:space="preserve"> SRR030820_filtered_barcode19.fasta</t>
  </si>
  <si>
    <t xml:space="preserve"> SRR030822_filtered_barcode19.fasta</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</si>
  <si>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/data/curator_data/cancer_data_and_papers/boyd_marshall_2009/fasta_files/Exp1+2/SRR030807_filtered_barcode1.fasta -auxiliary_data /home/centos/igblast/bin/optional_file/human_gl.aux -show_translation -out SRR030807_filtered_barcode1.fmt7 1&gt;exp1+2_filt_bc1.log 2&gt;exp1+2_filt_bc1.log &amp;</t>
  </si>
  <si>
    <t xml:space="preserve"> SRR030820_filtered_barcode20.fasta</t>
  </si>
  <si>
    <t xml:space="preserve"> SRR030822_filtered_barcode20.fasta</t>
  </si>
  <si>
    <t xml:space="preserve"> SRR030820_filtered_barcode23.fasta</t>
  </si>
  <si>
    <t xml:space="preserve"> SRR030822_filtered_barcode23.fasta</t>
  </si>
  <si>
    <t xml:space="preserve"> SRR030820_filtered_barcode25.fasta</t>
  </si>
  <si>
    <t xml:space="preserve"> SRR030822_filtered_barcode25.fasta</t>
  </si>
  <si>
    <t xml:space="preserve"> SRR030820_filtered_barcode31.fasta</t>
  </si>
  <si>
    <t xml:space="preserve"> SRR030822_filtered_barcode31.fasta</t>
  </si>
  <si>
    <t xml:space="preserve"> SRR030820_filtered_barcode32.fasta</t>
  </si>
  <si>
    <t xml:space="preserve"> SRR030822_filtered_barcode32.fasta</t>
  </si>
  <si>
    <t xml:space="preserve"> SRR030820_filtered_barcode35.fasta</t>
  </si>
  <si>
    <t xml:space="preserve"> SRR030822_filtered_barcode35.fasta</t>
  </si>
  <si>
    <t xml:space="preserve"> SRR030820_filtered_barcode37.fasta</t>
  </si>
  <si>
    <t xml:space="preserve"> SRR030822_filtered_barcode37.fasta</t>
  </si>
  <si>
    <t xml:space="preserve"> SRR030820_filtered_barcode42.fasta</t>
  </si>
  <si>
    <t xml:space="preserve"> SRR030822_filtered_barcode42.fasta</t>
  </si>
  <si>
    <t xml:space="preserve"> SRR030820_filtered_barcode44.fasta</t>
  </si>
  <si>
    <t xml:space="preserve"> SRR030822_filtered_barcode44.fasta</t>
  </si>
  <si>
    <t xml:space="preserve"> SRR030820_filtered_barcode45a.fasta</t>
  </si>
  <si>
    <t xml:space="preserve"> SRR030822_filtered_barcode45a.fasta</t>
  </si>
  <si>
    <t xml:space="preserve"> SRR030820_filtered_barcode45b.fasta</t>
  </si>
  <si>
    <t xml:space="preserve"> SRR030822_filtered_barcode45b.fasta</t>
  </si>
  <si>
    <t xml:space="preserve"> SRR030820_filtered_barcode50.fasta</t>
  </si>
  <si>
    <t xml:space="preserve"> SRR030822_filtered_barcode50.fasta</t>
  </si>
  <si>
    <t xml:space="preserve"> SRR030820_filtered_barcode54.fasta</t>
  </si>
  <si>
    <t xml:space="preserve"> SRR030822_filtered_barcode54.fasta</t>
  </si>
  <si>
    <t xml:space="preserve"> SRR030820_filtered_barcode55.fasta</t>
  </si>
  <si>
    <t xml:space="preserve"> SRR030822_filtered_barcode55.fasta</t>
  </si>
  <si>
    <t xml:space="preserve"> SRR030820_filtered_barcode60.fasta</t>
  </si>
  <si>
    <t xml:space="preserve"> SRR030822_filtered_barcode60.fasta</t>
  </si>
  <si>
    <t xml:space="preserve"> SRR030820_filtered_barcode61.fasta</t>
  </si>
  <si>
    <t xml:space="preserve"> SRR030822_filtered_barcode61.fasta</t>
  </si>
  <si>
    <t xml:space="preserve"> SRR030820_filtered_barcode68.fasta</t>
  </si>
  <si>
    <t xml:space="preserve"> SRR030822_filtered_barcode68.fasta</t>
  </si>
  <si>
    <t xml:space="preserve"> SRR030820_filtered_barcode70.fasta</t>
  </si>
  <si>
    <t xml:space="preserve"> SRR030822_filtered_barcode70.fasta</t>
  </si>
  <si>
    <t xml:space="preserve"> SRR030822_filtered_barcode75.fasta</t>
  </si>
  <si>
    <t xml:space="preserve"> SRR030820_filtered_barcode75.fasta</t>
  </si>
  <si>
    <t xml:space="preserve"> SRR030820_filtered_barcode78.fasta</t>
  </si>
  <si>
    <t xml:space="preserve"> SRR030822_filtered_barcode78.fasta</t>
  </si>
  <si>
    <t xml:space="preserve"> SRR030820_filtered_barcode79.fasta</t>
  </si>
  <si>
    <t xml:space="preserve"> SRR030822_filtered_barcode79.fasta</t>
  </si>
  <si>
    <t>ERR220397.txz</t>
  </si>
  <si>
    <t>ERR220398.txz</t>
  </si>
  <si>
    <t>ERR220399.txz</t>
  </si>
  <si>
    <t>ERR220400.txz</t>
  </si>
  <si>
    <t>ERR220401.txz</t>
  </si>
  <si>
    <t>ERR220402.txz</t>
  </si>
  <si>
    <t>ERR220403.txz</t>
  </si>
  <si>
    <t>ERR220404.txz</t>
  </si>
  <si>
    <t>ERR220405.txz</t>
  </si>
  <si>
    <t>ERR220406.txz</t>
  </si>
  <si>
    <t>ERR220407.txz</t>
  </si>
  <si>
    <t>ERR220408.txz</t>
  </si>
  <si>
    <t>ERR220409.txz</t>
  </si>
  <si>
    <t>ERR220410.txz</t>
  </si>
  <si>
    <t>ERR220411.txz</t>
  </si>
  <si>
    <t>ERR220412.txz</t>
  </si>
  <si>
    <t>ERR220413.txz</t>
  </si>
  <si>
    <t>ERR220414.txz</t>
  </si>
  <si>
    <t>ERR220415.txz</t>
  </si>
  <si>
    <t>ERR220416.txz</t>
  </si>
  <si>
    <t>ERR220417.txz</t>
  </si>
  <si>
    <t>ERR220418.txz</t>
  </si>
  <si>
    <t>ERR220419.txz</t>
  </si>
  <si>
    <t>ERR220420.txz</t>
  </si>
  <si>
    <t>ERR220421.txz</t>
  </si>
  <si>
    <t>ERR220422.txz</t>
  </si>
  <si>
    <t>ERR220423.txz</t>
  </si>
  <si>
    <t>ERR220424.txz</t>
  </si>
  <si>
    <t>ERR220425.txz</t>
  </si>
  <si>
    <t>ERR220426.txz</t>
  </si>
  <si>
    <t>ERR220427.txz</t>
  </si>
  <si>
    <t>ERR220428.txz</t>
  </si>
  <si>
    <t>ERR220429.txz</t>
  </si>
  <si>
    <t>ERR220430.txz</t>
  </si>
  <si>
    <t>ERR220431.txz</t>
  </si>
  <si>
    <t>ERR220432.txz</t>
  </si>
  <si>
    <t>ERR220433.txz</t>
  </si>
  <si>
    <t>ERR220434.txz</t>
  </si>
  <si>
    <t>ERR220435.txz</t>
  </si>
  <si>
    <t>ERR220436.txz</t>
  </si>
  <si>
    <t>ERR220437.txz</t>
  </si>
  <si>
    <t>ERR220438.txz</t>
  </si>
  <si>
    <t>ERR220439.txz</t>
  </si>
  <si>
    <t>ERR220440.txz</t>
  </si>
  <si>
    <t>ERR220441.txz</t>
  </si>
  <si>
    <t>ERR220442.txz</t>
  </si>
  <si>
    <t>ERR220443.txz</t>
  </si>
  <si>
    <t>ERR220444.txz</t>
  </si>
  <si>
    <t>ERR220446.txz</t>
  </si>
  <si>
    <t>ERR220447.txz</t>
  </si>
  <si>
    <t>ERR220448.txz</t>
  </si>
  <si>
    <t>ERR220449.txz</t>
  </si>
  <si>
    <t>ERR220450.txz</t>
  </si>
  <si>
    <t>ERR220451.txz</t>
  </si>
  <si>
    <t>ERR220452.txz</t>
  </si>
  <si>
    <t>SRR1298742.txz</t>
  </si>
  <si>
    <t>SRR1298740.txz</t>
  </si>
  <si>
    <t>SRR1298738.txz</t>
  </si>
  <si>
    <t>SRR1298736.txz</t>
  </si>
  <si>
    <t>SRR1298734.txz</t>
  </si>
  <si>
    <t>SRR1298733.txz</t>
  </si>
  <si>
    <t>SRR1298732.txz</t>
  </si>
  <si>
    <t>ERR220453.txz</t>
  </si>
  <si>
    <t>ERR220454.txz</t>
  </si>
  <si>
    <t>ERR220455.txz</t>
  </si>
  <si>
    <t>ERR220456.txz</t>
  </si>
  <si>
    <t>ERR220457.txz</t>
  </si>
  <si>
    <t>ERR220458.txz</t>
  </si>
  <si>
    <t>ERR220459.txz</t>
  </si>
  <si>
    <t>ERR220460.txz</t>
  </si>
  <si>
    <t>ERR220461.txz</t>
  </si>
  <si>
    <t>ERR220462.txz</t>
  </si>
  <si>
    <t>ERR220463.txz</t>
  </si>
  <si>
    <t>ERR220464.txz</t>
  </si>
  <si>
    <t>ERR220465.txz</t>
  </si>
  <si>
    <t>SRR1298731.txz</t>
  </si>
  <si>
    <t>SRR1298743.txz</t>
  </si>
  <si>
    <t>SRR1298741.txz</t>
  </si>
  <si>
    <t>SRR1298739.txz</t>
  </si>
  <si>
    <t>SRR1298737.txz</t>
  </si>
  <si>
    <t>SRR1298735.txz</t>
  </si>
  <si>
    <t>SRR1298383.txz</t>
  </si>
  <si>
    <t>SRR1298730.txz</t>
  </si>
  <si>
    <t>SRR1297001.txz</t>
  </si>
  <si>
    <t>SRR1033673_split_aa.fasta, SRR1033673_split_ab.fasta, SRR1033673_split_ac.fasta, SRR1033673_split_ad.fasta</t>
  </si>
  <si>
    <t>SRR1033672_split_aa.fasta, SRR1033672_split_ab.fasta, SRR1033672_split_ac.fasta, SRR1033672_split_ad.fasta</t>
  </si>
  <si>
    <t>SRR1033671_split_aa.fasta, SRR1033671_split_ab.fasta, SRR1033671_split_ac.fasta, SRR1033671_split_ad.fasta</t>
  </si>
  <si>
    <t>SRR1033671_aa_mixcr.vdjca, SRR1033671_aa_mixcr_annotation.txt, SRR1033671_ab_mixcr.vdjca, SRR1033671_ab_mixcr_annotation.txt, SRR1033671_ac_mixcr.vdjca, SRR1033671_ac_mixcr_annotation.txt, SRR1033671_ad_mixcr.vdjca, SRR1033671_ad_mixcr_annotation.txt, SRR1033671_aa_mixcr.clns, SRR1033671_aa_mixcr_clones.txt, SRR1033671_ab_mixcr.clns, SRR1033671_ab_mixcr_clones.txt, SRR1033671_ac_mixcr.clns, SRR1033671_ac_mixcr_clones.txt, SRR1033671_ad_mixcr.clns, SRR1033671_ad_mixcr_clones.txt</t>
  </si>
  <si>
    <t>SRR1033672_aa_mixcr.vdjca, SRR1033672_aa_mixcr_annotation.txt, SRR1033672_ab_mixcr.vdjca, SRR1033672_ab_mixcr_annotation.txt, SRR1033672_ac_mixcr.vdjca, SRR1033672_ac_mixcr_annotation.txt, SRR1033672_ad_mixcr.vdjca, SRR1033672_ad_mixcr_annotation.txt, SRR1033672_aa_mixcr.clns, SRR1033672_aa_mixcr_clones.txt, SRR1033672_ab_mixcr.clns, SRR1033672_ab_mixcr_clones.txt, SRR1033672_ac_mixcr.clns, SRR1033672_ac_mixcr_clones.txt, SRR1033672_ad_mixcr.clns, SRR1033672_ad_mixcr_clones.txt</t>
  </si>
  <si>
    <t>SRR1033673_aa_mixcr.vdjca, SRR1033673_aa_mixcr_annotation.txt, SRR1033673_ab_mixcr.vdjca, SRR1033673_ab_mixcr_annotation.txt, SRR1033673_ac_mixcr.vdjca, SRR1033673_ac_mixcr_annotation.txt, SRR1033673_ad_mixcr.vdjca, SRR1033673_ad_mixcr_annotation.txt, SRR1033673_aa_mixcr.clns, SRR1033673_aa_mixcr_clones.txt, SRR1033673_ab_mixcr.clns, SRR1033673_ab_mixcr_clones.txt, SRR1033673_ac_mixcr.clns, SRR1033673_ac_mixcr_clones.txt, SRR1033673_ad_mixcr.clns, SRR1033673_ad_mixcr_clones.txt</t>
  </si>
  <si>
    <t>SRR4102101_mixcr.clns, SRR4102101_mixcr.vdjca, SRR4102101_mixcr_annotation.txt, SRR4102101_mixcr_clones.txt</t>
  </si>
  <si>
    <t>SRR4102102_mixcr.clns, SRR4102102_mixcr.vdjca, SRR4102102_mixcr_annotation.txt, SRR4102102_mixcr_clones.txt</t>
  </si>
  <si>
    <t>SRR4102103_mixcr.clns, SRR4102103_mixcr.vdjca, SRR4102103_mixcr_annotation.txt, SRR4102103_mixcr_clones.txt</t>
  </si>
  <si>
    <t>SRR4102104_mixcr.clns, SRR4102104_mixcr.vdjca, SRR4102104_mixcr_annotation.txt, SRR4102104_mixcr_clones.txt</t>
  </si>
  <si>
    <t>SRR4102105_mixcr.clns, SRR4102105_mixcr.vdjca, SRR4102105_mixcr_annotation.txt, SRR4102105_mixcr_clones.txt</t>
  </si>
  <si>
    <t>SRR4102106_mixcr.clns, SRR4102106_mixcr.vdjca, SRR4102106_mixcr_annotation.txt, SRR4102106_mixcr_clones.txt</t>
  </si>
  <si>
    <t>SRR4102095_mixcr.clns, SRR4102095_mixcr.vdjca, SRR4102095_mixcr_annotation.txt, SRR4102095_mixcr_clones.txt</t>
  </si>
  <si>
    <t>SRR4102096_mixcr.clns, SRR4102096_mixcr.vdjca, SRR4102096_mixcr_annotation.txt, SRR4102096_mixcr_clones.txt</t>
  </si>
  <si>
    <t>SRR4102097_mixcr.clns, SRR4102097_mixcr.vdjca, SRR4102097_mixcr_annotation.txt, SRR4102097_mixcr_clones.txt</t>
  </si>
  <si>
    <t>SRR4102098_mixcr.clns, SRR4102098_mixcr.vdjca, SRR4102098_mixcr_annotation.txt, SRR4102098_mixcr_clones.txt</t>
  </si>
  <si>
    <t>SRR4102099_mixcr.clns, SRR4102099_mixcr.vdjca, SRR4102099_mixcr_annotation.txt, SRR4102099_mixcr_clones.txt</t>
  </si>
  <si>
    <t>SRR4102100_mixcr.clns, SRR4102100_mixcr.vdjca, SRR4102100_mixcr_annotation.txt, SRR4102100_mixcr_clones.txt</t>
  </si>
  <si>
    <t>SRR4102107_mixcr.clns, SRR4102107_mixcr.vdjca, SRR4102107_mixcr_annotation.txt, SRR4102107_mixcr_clones.txt</t>
  </si>
  <si>
    <t>SRR4102108_mixcr.clns, SRR4102108_mixcr.vdjca, SRR4102108_mixcr_annotation.txt, SRR4102108_mixcr_clones.txt</t>
  </si>
  <si>
    <t>SRR4102109_mixcr.clns, SRR4102109_mixcr.vdjca, SRR4102109_mixcr_annotation.txt, SRR4102109_mixcr_clones.txt</t>
  </si>
  <si>
    <t>SRR4102110_mixcr.clns, SRR4102110_mixcr.vdjca, SRR4102110_mixcr_annotation.txt, SRR4102110_mixcr_clones.txt</t>
  </si>
  <si>
    <t>SRR4102111_mixcr.clns, SRR4102111_mixcr.vdjca, SRR4102111_mixcr_annotation.txt, SRR4102111_mixcr_clones.txt</t>
  </si>
  <si>
    <t>SRR4102112_mixcr.clns, SRR4102112_mixcr.vdjca, SRR4102112_mixcr_annotation.txt, SRR4102112_mixcr_clones.txt</t>
  </si>
  <si>
    <t>filtered_SRR800616lambda_split1.fasta, unfiltered_SRR800616lambda_split1.fasta</t>
  </si>
  <si>
    <t>filtered_SRR800641kappa_split1.fasta, filtered_SRR800641kappa_split2.fasta, unfiltered_SRR800641kappa_split1.fasta, unfiltered_SRR800641kappa_split2.fasta</t>
  </si>
  <si>
    <t>filtered_SRR800642heavyandlight_split1.fasta, filtered_SRR800642heavyandlight_split2.fasta, filtered_SRR800642heavyandlight_split3.fasta, unfiltered_SRR800642heavyandlight_split1.fasta, unfiltered_SRR800642heavyandlight_split2.fasta, unfiltered_SRR800642heavyandlight_split3.fasta</t>
  </si>
  <si>
    <t>filtered_SRR800639heavyandlight_split1.fasta, filtered_SRR800639heavyandlight_split2.fasta, unfiltered_SRR800639heavyandlight_split1.fasta, unfiltered_SRR800639heavyandlight_split2.fasta</t>
  </si>
  <si>
    <t>filtered_SRR800640heavyandlight_split1.fasta, filtered_SRR800640heavyandlight_split2.fasta, filtered_SRR800640heavyandlight_split3.fasta, unfiltered_SRR800640heavyandlight_split1.fasta, unfiltered_SRR800640heavyandlight_split2.fasta, unfiltered_SRR800640heavyandlight_split3.fasta</t>
  </si>
  <si>
    <t>filtered_SRR654172light_split1.txz, filtered_SRR654172light_split2.txz, filtered_SRR654172light_split3.txz</t>
  </si>
  <si>
    <t>filtered_SRR654171heavy_split1.txz, filtered_SRR654171heavy_split2.txz</t>
  </si>
  <si>
    <t>filtered_SRR3458041heavy_split1.txz, filtered_SRR3458041heavy_split2.txz</t>
  </si>
  <si>
    <t>filtered_SRR654170light_split1.txz, filtered_SRR654170light_split2.txz</t>
  </si>
  <si>
    <t>SRS619243</t>
  </si>
  <si>
    <t>SRS619242</t>
  </si>
  <si>
    <t>SRS619241</t>
  </si>
  <si>
    <t>SRS619240</t>
  </si>
  <si>
    <t>SRS619239</t>
  </si>
  <si>
    <t>SRS619238</t>
  </si>
  <si>
    <t>SRS619237</t>
  </si>
  <si>
    <t>SRS619233</t>
  </si>
  <si>
    <t>SRS619231</t>
  </si>
  <si>
    <t>SRS619230</t>
  </si>
  <si>
    <t>SRS619229</t>
  </si>
  <si>
    <t>SRS619228</t>
  </si>
  <si>
    <t>SRS619227</t>
  </si>
  <si>
    <t>SRS619226</t>
  </si>
  <si>
    <t>SRS619113</t>
  </si>
  <si>
    <t>SRS619211</t>
  </si>
  <si>
    <t>SRR873440_filtered_5_6.fasta</t>
  </si>
  <si>
    <t>SRR873441_filtered_5_6.fasta</t>
  </si>
  <si>
    <t>SRR873442_filtered_5_6.fasta</t>
  </si>
  <si>
    <t>SRR873440_filtered_1_6.fasta</t>
  </si>
  <si>
    <t>SRR873442_filtered_1_6.fasta</t>
  </si>
  <si>
    <t>SRR873440_filtered_5_4.fasta</t>
  </si>
  <si>
    <t>SRR873442_filtered_5_4.fasta</t>
  </si>
  <si>
    <t>SRR873440_filtered_6_4.fasta</t>
  </si>
  <si>
    <t>SRR873442_filtered_6_4.fasta</t>
  </si>
  <si>
    <t>SRR873440_filtered_4_9.fasta</t>
  </si>
  <si>
    <t>SRR873442_filtered_4_9.fasta</t>
  </si>
  <si>
    <t>SRR873440_filtered_2_8.fasta</t>
  </si>
  <si>
    <t>SRR873442_filtered_2_8.fasta</t>
  </si>
  <si>
    <t>SRR873440_filtered_5_8.fasta</t>
  </si>
  <si>
    <t>SRR873442_filtered_5_8.fasta</t>
  </si>
  <si>
    <t>SRR873440_filtered_2_6.fasta</t>
  </si>
  <si>
    <t>SRR873442_filtered_2_6.fasta</t>
  </si>
  <si>
    <t>SRR873440_filtered_5_3.fasta</t>
  </si>
  <si>
    <t>SRR873441_filtered_5_3.fasta</t>
  </si>
  <si>
    <t>SRR873442_filtered_5_3.fasta</t>
  </si>
  <si>
    <t>SRR873440_filtered_3_5.fasta</t>
  </si>
  <si>
    <t>SRR873441_filtered_3_5.fasta</t>
  </si>
  <si>
    <t>SRR873442_filtered_3_5.fasta</t>
  </si>
  <si>
    <t>SRR873440_filtered_6_6.fasta</t>
  </si>
  <si>
    <t>SRR873441_filtered_6_6.fasta</t>
  </si>
  <si>
    <t>SRR873442_filtered_6_6.fasta</t>
  </si>
  <si>
    <t>SRR873440_filtered_2_2.fasta</t>
  </si>
  <si>
    <t>SRR873441_filtered_2_2.fasta</t>
  </si>
  <si>
    <t>SRR873442_filtered_2_2.fasta</t>
  </si>
  <si>
    <t>SRR873440_filtered_1_3.fasta</t>
  </si>
  <si>
    <t>SRR873442_filtered_1_3.fasta</t>
  </si>
  <si>
    <t>SRR873440_filtered_4_1.fasta</t>
  </si>
  <si>
    <t>SRR873442_filtered_4_1.fasta</t>
  </si>
  <si>
    <t>SRR873440_filtered_4_3.fasta</t>
  </si>
  <si>
    <t>SRR873442_filtered_4_3.fasta</t>
  </si>
  <si>
    <t>SRR873440_filtered_3_3.fasta</t>
  </si>
  <si>
    <t>SRR873441_filtered_3_3.fasta</t>
  </si>
  <si>
    <t>SRR873442_filtered_3_3.fasta</t>
  </si>
  <si>
    <t>SRR873440_filtered_1_1.fasta</t>
  </si>
  <si>
    <t>SRR873441_filtered_1_1.fasta</t>
  </si>
  <si>
    <t>SRR873442_filtered_1_1.fasta</t>
  </si>
  <si>
    <t>SRR873440_filtered_6_3.fasta</t>
  </si>
  <si>
    <t>SRR873442_filtered_6_3.fasta</t>
  </si>
  <si>
    <t>SRR873440_filtered_5_1.fasta</t>
  </si>
  <si>
    <t>SRR873442_filtered_5_1.fasta</t>
  </si>
  <si>
    <t>SRR873440_filtered_3_2.fasta</t>
  </si>
  <si>
    <t>SRR873442_filtered_3_2.fasta</t>
  </si>
  <si>
    <t>SRR873440_filtered_5_2.fasta</t>
  </si>
  <si>
    <t>SRR873442_filtered_5_2.fasta</t>
  </si>
  <si>
    <t>SRR873440_filtered_2_5.fasta</t>
  </si>
  <si>
    <t>SRR873441_filtered_2_5.fasta</t>
  </si>
  <si>
    <t>SRR873442_filtered_2_5.fasta</t>
  </si>
  <si>
    <t>SRR873440_filtered_4_4.fasta</t>
  </si>
  <si>
    <t>SRR873441_filtered_4_4.fasta</t>
  </si>
  <si>
    <t>SRR873442_filtered_4_4.fasta</t>
  </si>
  <si>
    <t>SRR873440_filtered_6_5.fasta</t>
  </si>
  <si>
    <t>SRR873441_filtered_6_5.fasta</t>
  </si>
  <si>
    <t>SRR873442_filtered_6_5.fasta</t>
  </si>
  <si>
    <t>SRR873440_filtered_5_9.fasta</t>
  </si>
  <si>
    <t>SRR873442_filtered_5_9.fasta</t>
  </si>
  <si>
    <t>SRR873440_filtered_9_9.fasta</t>
  </si>
  <si>
    <t>SRR873441_filtered_9_9.fasta</t>
  </si>
  <si>
    <t>SRR873442_filtered_9_9.fasta</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</si>
  <si>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/data/curator_data/cancer_data_and_papers/michaeli_tabibian_2014/fasta_files/SRR873440/SRR873440_filtered_5_6.fasta -auxiliary_data /home/centos/igblast/bin/optional_file/human_gl.aux -show_translation -out SRR873440_filtered_5_6.fmt7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</si>
  <si>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/data/curator_data/cancer_data_and_papers/michaeli_tabibian_2014/fasta_files/SRR873441/SRR873441_filtered_5_6.fasta -auxiliary_data /home/centos/igblast/bin/optional_file/human_gl.aux -show_translation -out SRR873441_filtered_5_6.fmt7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</si>
  <si>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/data/curator_data/cancer_data_and_papers/michaeli_tabibian_2014/fasta_files/SRR873442/SRR873442_filtered_5_6.fasta -auxiliary_data /home/centos/igblast/bin/optional_file/human_gl.aux -show_translation -out SRR873442_filtered_5_6.fmt7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</si>
  <si>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/data/curator_data/cancer_data_and_papers/michaeli_tabibian_2014/fasta_files/SRR873440/SRR873440_filtered_1_6.fasta -auxiliary_data /home/centos/igblast/bin/optional_file/human_gl.aux -show_translation -out SRR873440_filtered_1_6.fmt7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</si>
  <si>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/data/curator_data/cancer_data_and_papers/michaeli_tabibian_2014/fasta_files/SRR873442/SRR873442_filtered_1_6.fasta -auxiliary_data /home/centos/igblast/bin/optional_file/human_gl.aux -show_translation -out SRR873442_filtered_1_6.fmt7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</si>
  <si>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/data/curator_data/cancer_data_and_papers/michaeli_tabibian_2014/fasta_files/SRR873440/SRR873440_filtered_5_4.fasta -auxiliary_data /home/centos/igblast/bin/optional_file/human_gl.aux -show_translation -out SRR873440_filtered_5_4.fmt7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</si>
  <si>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/data/curator_data/cancer_data_and_papers/michaeli_tabibian_2014/fasta_files/SRR873442/SRR873442_filtered_5_4.fasta -auxiliary_data /home/centos/igblast/bin/optional_file/human_gl.aux -show_translation -out SRR873442_filtered_5_4.fmt7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</si>
  <si>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/data/curator_data/cancer_data_and_papers/michaeli_tabibian_2014/fasta_files/SRR873440/SRR873440_filtered_6_4.fasta -auxiliary_data /home/centos/igblast/bin/optional_file/human_gl.aux -show_translation -out SRR873440_filtered_6_4.fmt7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</si>
  <si>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/data/curator_data/cancer_data_and_papers/michaeli_tabibian_2014/fasta_files/SRR873440/SRR873440_filtered_4_9.fasta -auxiliary_data /home/centos/igblast/bin/optional_file/human_gl.aux -show_translation -out SRR873440_filtered_4_9.fmt7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</si>
  <si>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/data/curator_data/cancer_data_and_papers/michaeli_tabibian_2014/fasta_files/SRR873442/SRR873442_filtered_6_4.fasta -auxiliary_data /home/centos/igblast/bin/optional_file/human_gl.aux -show_translation -out SRR873442_filtered_6_4.fmt7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</si>
  <si>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/data/curator_data/cancer_data_and_papers/michaeli_tabibian_2014/fasta_files/SRR873442/SRR873442_filtered_4_9.fasta -auxiliary_data /home/centos/igblast/bin/optional_file/human_gl.aux -show_translation -out SRR873442_filtered_4_9.fmt7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</si>
  <si>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/data/curator_data/cancer_data_and_papers/michaeli_tabibian_2014/fasta_files/SRR873440/SRR873440_filtered_2_8.fasta -auxiliary_data /home/centos/igblast/bin/optional_file/human_gl.aux -show_translation -out SRR873440_filtered_2_8.fmt7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</si>
  <si>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/data/curator_data/cancer_data_and_papers/michaeli_tabibian_2014/fasta_files/SRR873442/SRR873442_filtered_2_8.fasta -auxiliary_data /home/centos/igblast/bin/optional_file/human_gl.aux -show_translation -out SRR873442_filtered_2_8.fmt7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</si>
  <si>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/data/curator_data/cancer_data_and_papers/michaeli_tabibian_2014/fasta_files/SRR873440/SRR873440_filtered_5_8.fasta -auxiliary_data /home/centos/igblast/bin/optional_file/human_gl.aux -show_translation -out SRR873440_filtered_5_8.fmt7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</si>
  <si>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/data/curator_data/cancer_data_and_papers/michaeli_tabibian_2014/fasta_files/SRR873442/SRR873442_filtered_5_8.fasta -auxiliary_data /home/centos/igblast/bin/optional_file/human_gl.aux -show_translation -out SRR873442_filtered_5_8.fmt7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</si>
  <si>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/data/curator_data/cancer_data_and_papers/michaeli_tabibian_2014/fasta_files/SRR873440/SRR873440_filtered_2_6.fasta -auxiliary_data /home/centos/igblast/bin/optional_file/human_gl.aux -show_translation -out SRR873440_filtered_2_6.fmt7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</si>
  <si>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/data/curator_data/cancer_data_and_papers/michaeli_tabibian_2014/fasta_files/SRR873442/SRR873442_filtered_2_6.fasta -auxiliary_data /home/centos/igblast/bin/optional_file/human_gl.aux -show_translation -out SRR873442_filtered_2_6.fmt7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</si>
  <si>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/data/curator_data/cancer_data_and_papers/michaeli_tabibian_2014/fasta_files/SRR873440/SRR873440_filtered_5_3.fasta -auxiliary_data /home/centos/igblast/bin/optional_file/human_gl.aux -show_translation -out SRR873440_filtered_5_3.fmt7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</si>
  <si>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/data/curator_data/cancer_data_and_papers/michaeli_tabibian_2014/fasta_files/SRR873441/SRR873441_filtered_5_3.fasta -auxiliary_data /home/centos/igblast/bin/optional_file/human_gl.aux -show_translation -out SRR873441_filtered_5_3.fmt7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</si>
  <si>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/data/curator_data/cancer_data_and_papers/michaeli_tabibian_2014/fasta_files/SRR873442/SRR873442_filtered_5_3.fasta -auxiliary_data /home/centos/igblast/bin/optional_file/human_gl.aux -show_translation -out SRR873442_filtered_5_3.fmt7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</si>
  <si>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/data/curator_data/cancer_data_and_papers/michaeli_tabibian_2014/fasta_files/SRR873440/SRR873440_filtered_3_5.fasta -auxiliary_data /home/centos/igblast/bin/optional_file/human_gl.aux -show_translation -out SRR873440_filtered_3_5.fmt7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</si>
  <si>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/data/curator_data/cancer_data_and_papers/michaeli_tabibian_2014/fasta_files/SRR873441/SRR873441_filtered_3_5.fasta -auxiliary_data /home/centos/igblast/bin/optional_file/human_gl.aux -show_translation -out SRR873441_filtered_3_5.fmt7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</si>
  <si>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/data/curator_data/cancer_data_and_papers/michaeli_tabibian_2014/fasta_files/SRR873442/SRR873442_filtered_3_5.fasta -auxiliary_data /home/centos/igblast/bin/optional_file/human_gl.aux -show_translation -out SRR873442_filtered_3_5.fmt7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</si>
  <si>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/data/curator_data/cancer_data_and_papers/michaeli_tabibian_2014/fasta_files/SRR873440/SRR873440_filtered_6_6.fasta -auxiliary_data /home/centos/igblast/bin/optional_file/human_gl.aux -show_translation -out SRR873440_filtered_6_6.fmt7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</si>
  <si>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/data/curator_data/cancer_data_and_papers/michaeli_tabibian_2014/fasta_files/SRR873441/SRR873441_filtered_6_6.fasta -auxiliary_data /home/centos/igblast/bin/optional_file/human_gl.aux -show_translation -out SRR873441_filtered_6_6.fmt7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</si>
  <si>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/data/curator_data/cancer_data_and_papers/michaeli_tabibian_2014/fasta_files/SRR873442/SRR873442_filtered_6_6.fasta -auxiliary_data /home/centos/igblast/bin/optional_file/human_gl.aux -show_translation -out SRR873442_filtered_6_6.fmt7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</si>
  <si>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/data/curator_data/cancer_data_and_papers/michaeli_tabibian_2014/fasta_files/SRR873440/SRR873440_filtered_2_2.fasta -auxiliary_data /home/centos/igblast/bin/optional_file/human_gl.aux -show_translation -out SRR873440_filtered_2_2.fmt7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</si>
  <si>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/data/curator_data/cancer_data_and_papers/michaeli_tabibian_2014/fasta_files/SRR873441/SRR873441_filtered_2_2.fasta -auxiliary_data /home/centos/igblast/bin/optional_file/human_gl.aux -show_translation -out SRR873441_filtered_2_2.fmt7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</si>
  <si>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/data/curator_data/cancer_data_and_papers/michaeli_tabibian_2014/fasta_files/SRR873442/SRR873442_filtered_2_2.fasta -auxiliary_data /home/centos/igblast/bin/optional_file/human_gl.aux -show_translation -out SRR873442_filtered_2_2.fmt7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</si>
  <si>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/data/curator_data/cancer_data_and_papers/michaeli_tabibian_2014/fasta_files/SRR873440/SRR873440_filtered_1_3.fasta -auxiliary_data /home/centos/igblast/bin/optional_file/human_gl.aux -show_translation -out SRR873440_filtered_1_3.fmt7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</si>
  <si>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/data/curator_data/cancer_data_and_papers/michaeli_tabibian_2014/fasta_files/SRR873442/SRR873442_filtered_1_3.fasta -auxiliary_data /home/centos/igblast/bin/optional_file/human_gl.aux -show_translation -out SRR873442_filtered_1_3.fmt7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</si>
  <si>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/data/curator_data/cancer_data_and_papers/michaeli_tabibian_2014/fasta_files/SRR873440/SRR873440_filtered_4_1.fasta -auxiliary_data /home/centos/igblast/bin/optional_file/human_gl.aux -show_translation -out SRR873440_filtered_4_1.fmt7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</si>
  <si>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/data/curator_data/cancer_data_and_papers/michaeli_tabibian_2014/fasta_files/SRR873442/SRR873442_filtered_4_1.fasta -auxiliary_data /home/centos/igblast/bin/optional_file/human_gl.aux -show_translation -out SRR873442_filtered_4_1.fmt7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</si>
  <si>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/data/curator_data/cancer_data_and_papers/michaeli_tabibian_2014/fasta_files/SRR873440/SRR873440_filtered_4_3.fasta -auxiliary_data /home/centos/igblast/bin/optional_file/human_gl.aux -show_translation -out SRR873440_filtered_4_3.fmt7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</si>
  <si>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/data/curator_data/cancer_data_and_papers/michaeli_tabibian_2014/fasta_files/SRR873441/SRR873441_filtered_4_3.fasta -auxiliary_data /home/centos/igblast/bin/optional_file/human_gl.aux -show_translation -out SRR873441_filtered_4_3.fmt7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</si>
  <si>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/data/curator_data/cancer_data_and_papers/michaeli_tabibian_2014/fasta_files/SRR873442/SRR873442_filtered_4_3.fasta -auxiliary_data /home/centos/igblast/bin/optional_file/human_gl.aux -show_translation -out SRR873442_filtered_4_3.fmt7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</si>
  <si>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/data/curator_data/cancer_data_and_papers/michaeli_tabibian_2014/fasta_files/SRR873440/SRR873440_filtered_3_3.fasta -auxiliary_data /home/centos/igblast/bin/optional_file/human_gl.aux -show_translation -out SRR873440_filtered_3_3.fmt7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</si>
  <si>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/data/curator_data/cancer_data_and_papers/michaeli_tabibian_2014/fasta_files/SRR873441/SRR873441_filtered_3_3.fasta -auxiliary_data /home/centos/igblast/bin/optional_file/human_gl.aux -show_translation -out SRR873441_filtered_3_3.fmt7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</si>
  <si>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/data/curator_data/cancer_data_and_papers/michaeli_tabibian_2014/fasta_files/SRR873442/SRR873442_filtered_3_3.fasta -auxiliary_data /home/centos/igblast/bin/optional_file/human_gl.aux -show_translation -out SRR873442_filtered_3_3.fmt7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</si>
  <si>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/data/curator_data/cancer_data_and_papers/michaeli_tabibian_2014/fasta_files/SRR873440/SRR873440_filtered_6_3.fasta -auxiliary_data /home/centos/igblast/bin/optional_file/human_gl.aux -show_translation -out SRR873440_filtered_6_3.fmt7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</si>
  <si>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/data/curator_data/cancer_data_and_papers/michaeli_tabibian_2014/fasta_files/SRR873442/SRR873442_filtered_6_3.fasta -auxiliary_data /home/centos/igblast/bin/optional_file/human_gl.aux -show_translation -out SRR873442_filtered_6_3.fmt7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</si>
  <si>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/data/curator_data/cancer_data_and_papers/michaeli_tabibian_2014/fasta_files/SRR873440/SRR873440_filtered_5_1.fasta -auxiliary_data /home/centos/igblast/bin/optional_file/human_gl.aux -show_translation -out SRR873440_filtered_5_1.fmt7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</si>
  <si>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/data/curator_data/cancer_data_and_papers/michaeli_tabibian_2014/fasta_files/SRR873442/SRR873442_filtered_5_1.fasta -auxiliary_data /home/centos/igblast/bin/optional_file/human_gl.aux -show_translation -out SRR873442_filtered_5_1.fmt7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</si>
  <si>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/data/curator_data/cancer_data_and_papers/michaeli_tabibian_2014/fasta_files/SRR873440/SRR873440_filtered_3_2.fasta -auxiliary_data /home/centos/igblast/bin/optional_file/human_gl.aux -show_translation -out SRR873440_filtered_3_2.fmt7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</si>
  <si>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/data/curator_data/cancer_data_and_papers/michaeli_tabibian_2014/fasta_files/SRR873441/SRR873441_filtered_3_2.fasta -auxiliary_data /home/centos/igblast/bin/optional_file/human_gl.aux -show_translation -out SRR873441_filtered_3_2_igblast.fmt7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</si>
  <si>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/data/curator_data/cancer_data_and_papers/michaeli_tabibian_2014/fasta_files/SRR873442/SRR873442_filtered_3_2.fasta -auxiliary_data /home/centos/igblast/bin/optional_file/human_gl.aux -show_translation -out SRR873442_filtered_3_2.fmt7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</si>
  <si>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/data/curator_data/cancer_data_and_papers/michaeli_tabibian_2014/fasta_files/SRR873440/SRR873440_filtered_5_2.fasta -auxiliary_data /home/centos/igblast/bin/optional_file/human_gl.aux -show_translation -out SRR873440_filtered_5_2.fmt7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</si>
  <si>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/data/curator_data/cancer_data_and_papers/michaeli_tabibian_2014/fasta_files/SRR873441/SRR873441_filtered_5_2.fasta -auxiliary_data /home/centos/igblast/bin/optional_file/human_gl.aux -show_translation -out SRR873441_filtered_5_2.fmt7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</si>
  <si>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/data/curator_data/cancer_data_and_papers/michaeli_tabibian_2014/fasta_files/SRR873442/SRR873442_filtered_5_2.fasta -auxiliary_data /home/centos/igblast/bin/optional_file/human_gl.aux -show_translation -out SRR873442_filtered_5_2.fmt7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</si>
  <si>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/data/curator_data/cancer_data_and_papers/michaeli_tabibian_2014/fasta_files/SRR873440/SRR873440_filtered_5_5.fasta -auxiliary_data /home/centos/igblast/bin/optional_file/human_gl.aux -show_translation -out SRR873440_filtered_5_5.fmt7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</si>
  <si>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/data/curator_data/cancer_data_and_papers/michaeli_tabibian_2014/fasta_files/SRR873441/SRR873441_filtered_5_5.fasta -auxiliary_data /home/centos/igblast/bin/optional_file/human_gl.aux -show_translation -out SRR873441_filtered_5_5.fmt7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</si>
  <si>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/data/curator_data/cancer_data_and_papers/michaeli_tabibian_2014/fasta_files/SRR873442/SRR873442_filtered_5_5.fasta -auxiliary_data /home/centos/igblast/bin/optional_file/human_gl.aux -show_translation -out SRR873442_filtered_5_5.fmt7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</si>
  <si>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/data/curator_data/cancer_data_and_papers/michaeli_tabibian_2014/fasta_files/SRR873440/SRR873440_filtered_2_5.fasta -auxiliary_data /home/centos/igblast/bin/optional_file/human_gl.aux -show_translation -out SRR873440_filtered_2_5.fmt7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</si>
  <si>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/data/curator_data/cancer_data_and_papers/michaeli_tabibian_2014/fasta_files/SRR873441/SRR873441_filtered_2_5.fasta -auxiliary_data /home/centos/igblast/bin/optional_file/human_gl.aux -show_translation -out SRR873441_filtered_2_5.fmt7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</si>
  <si>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/data/curator_data/cancer_data_and_papers/michaeli_tabibian_2014/fasta_files/SRR873442/SRR873442_filtered_2_5.fasta -auxiliary_data /home/centos/igblast/bin/optional_file/human_gl.aux -show_translation -out SRR873442_filtered_2_5.fmt7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</si>
  <si>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/data/curator_data/cancer_data_and_papers/michaeli_tabibian_2014/fasta_files/SRR873440/SRR873440_filtered_4_4.fasta -auxiliary_data /home/centos/igblast/bin/optional_file/human_gl.aux -show_translation -out SRR873440_filtered_4_4.fmt7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</si>
  <si>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/data/curator_data/cancer_data_and_papers/michaeli_tabibian_2014/fasta_files/SRR873441/SRR873441_filtered_4_4.fasta -auxiliary_data /home/centos/igblast/bin/optional_file/human_gl.aux -show_translation -out SRR873441_filtered_4_4.fmt7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</si>
  <si>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/data/curator_data/cancer_data_and_papers/michaeli_tabibian_2014/fasta_files/SRR873442/SRR873442_filtered_4_4.fasta -auxiliary_data /home/centos/igblast/bin/optional_file/human_gl.aux -show_translation -out SRR873442_filtered_4_4.fmt7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</si>
  <si>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/data/curator_data/cancer_data_and_papers/michaeli_tabibian_2014/fasta_files/SRR873440/SRR873440_filtered_6_5.fasta -auxiliary_data /home/centos/igblast/bin/optional_file/human_gl.aux -show_translation -out SRR873440_filtered_6_5.fmt7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</si>
  <si>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/data/curator_data/cancer_data_and_papers/michaeli_tabibian_2014/fasta_files/SRR873441/SRR873441_filtered_6_5.fasta -auxiliary_data /home/centos/igblast/bin/optional_file/human_gl.aux -show_translation -out SRR873441_filtered_6_5.fmt7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</si>
  <si>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/data/curator_data/cancer_data_and_papers/michaeli_tabibian_2014/fasta_files/SRR873442/SRR873442_filtered_6_5.fasta -auxiliary_data /home/centos/igblast/bin/optional_file/human_gl.aux -show_translation -out SRR873442_filtered_6_5.fmt7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</si>
  <si>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/data/curator_data/cancer_data_and_papers/michaeli_tabibian_2014/fasta_files/SRR873440/SRR873440_filtered_5_9.fasta -auxiliary_data /home/centos/igblast/bin/optional_file/human_gl.aux -show_translation -out SRR873440_filtered_5_9.fmt7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</si>
  <si>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/data/curator_data/cancer_data_and_papers/michaeli_tabibian_2014/fasta_files/SRR873442/SRR873442_filtered_5_9.fasta -auxiliary_data /home/centos/igblast/bin/optional_file/human_gl.aux -show_translation -out SRR873442_filtered_5_9.fmt7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</si>
  <si>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/data/curator_data/cancer_data_and_papers/michaeli_tabibian_2014/fasta_files/SRR873440/SRR873440_filtered_9_9.fasta -auxiliary_data /home/centos/igblast/bin/optional_file/human_gl.aux -show_translation -out SRR873440_filtered_9_9.fmt7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</si>
  <si>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/data/curator_data/cancer_data_and_papers/michaeli_tabibian_2014/fasta_files/SRR873441/SRR873441_filtered_9_9.fasta -auxiliary_data /home/centos/igblast/bin/optional_file/human_gl.aux -show_translation -out SRR873441_filtered_9_9.fmt7 1&gt;err1.log 2&gt;err2.log</t>
  </si>
  <si>
    <t>./igblastn -germline_db_V /home/centos/igblast/bin/database/version1/ig_heavy/igh_v -germline_db_J /home/centos/igblast/bin/database/version1/ig_heavy/igh_j -germline_db_D /home/centos/igblast/bin/database/version1/ig_heavy/igh_d -organism human -domain_system imgt -query /data/curator_data/cancer_data_and_papers/michaeli_tabibian_2014/fasta_files/SRR873442/SRR873442_filtered_9_9.fasta -auxiliary_data /home/centos/igblast/bin/optional_file/human_gl.aux -show_translation -out SRR873442_filtered_9_9.fmt7 1&gt;err1.log 2&gt;err2.log</t>
  </si>
  <si>
    <t>Donors</t>
  </si>
  <si>
    <t>Sample_Identifier</t>
  </si>
  <si>
    <t>Project_name</t>
  </si>
  <si>
    <t>Lab_name</t>
  </si>
  <si>
    <t>Center_Name</t>
  </si>
  <si>
    <t>Time_Points</t>
  </si>
  <si>
    <t>Bioproject_ID</t>
  </si>
  <si>
    <t>Bioproject_BioSample_ID</t>
  </si>
  <si>
    <t>DNA_type</t>
  </si>
  <si>
    <t>Sample_ID</t>
  </si>
  <si>
    <t>Sample_name</t>
  </si>
  <si>
    <t>Library_name</t>
  </si>
  <si>
    <t>Library_Source</t>
  </si>
  <si>
    <t>SRA_Library_Selection</t>
  </si>
  <si>
    <t>Experiment_name</t>
  </si>
  <si>
    <t>Experiment_ID</t>
  </si>
  <si>
    <t xml:space="preserve">Adapter_Sequence_Forward </t>
  </si>
  <si>
    <t>Adapter_Sequence_Reverse</t>
  </si>
  <si>
    <t>Forward_Primers</t>
  </si>
  <si>
    <t>Reverse_Primers</t>
  </si>
  <si>
    <t>Cell_Type</t>
  </si>
  <si>
    <t>Receptor_Type</t>
  </si>
  <si>
    <t>Cell_markers</t>
  </si>
  <si>
    <t>Heavy_or_Light_chain</t>
  </si>
  <si>
    <t>Gene_Derivation_Heavy</t>
  </si>
  <si>
    <t>Gene_Derivation_Light</t>
  </si>
  <si>
    <t>Sequencing_method</t>
  </si>
  <si>
    <t>Estimated_Number_cells_per_seq_rxn</t>
  </si>
  <si>
    <t>Run_ID</t>
  </si>
  <si>
    <t>Number_of_reads_per_rxn</t>
  </si>
  <si>
    <t>sinlge_or_paired</t>
  </si>
  <si>
    <t>regions_included_in_sequence</t>
  </si>
  <si>
    <t>Spot_Descriptor</t>
  </si>
  <si>
    <t>Barcode_1</t>
  </si>
  <si>
    <t>Barcode_2</t>
  </si>
  <si>
    <t>fasta_file_name</t>
  </si>
  <si>
    <t>igblast_file_name</t>
  </si>
  <si>
    <t>imgt_file_name</t>
  </si>
  <si>
    <t>mixcr_file_name</t>
  </si>
  <si>
    <t>HIV+</t>
  </si>
  <si>
    <t>Lymphoma</t>
  </si>
  <si>
    <t>Gastritis</t>
  </si>
  <si>
    <t>Chronic Lymphocytic Leukemia</t>
  </si>
  <si>
    <t>Breast Cancer</t>
  </si>
  <si>
    <t>Disease_state</t>
  </si>
  <si>
    <t>subject_id</t>
  </si>
  <si>
    <t>sample_id</t>
  </si>
  <si>
    <t>study_title</t>
  </si>
  <si>
    <t>lab_name</t>
  </si>
  <si>
    <t>disease_diagnosis</t>
  </si>
  <si>
    <t>age</t>
  </si>
  <si>
    <t>sex</t>
  </si>
  <si>
    <t>ethnicity</t>
  </si>
  <si>
    <t>library_source</t>
  </si>
  <si>
    <t>cell_subset</t>
  </si>
  <si>
    <t>cell_phenotype</t>
  </si>
  <si>
    <t>library_construction_method</t>
  </si>
  <si>
    <t>cells_per_reaction</t>
  </si>
  <si>
    <t>Adult 4</t>
  </si>
  <si>
    <t>Adult 3</t>
  </si>
  <si>
    <t>Adult 2</t>
  </si>
  <si>
    <t>Adult 1</t>
  </si>
  <si>
    <t>Family 4 Carrier</t>
  </si>
  <si>
    <t>Family 4 Non-carrier</t>
  </si>
  <si>
    <t>Family 3 Non-carrier</t>
  </si>
  <si>
    <t>Family 3 Carrier</t>
  </si>
  <si>
    <t>Family 2 Carrier</t>
  </si>
  <si>
    <t>Family 2 Non-carrier</t>
  </si>
  <si>
    <t>Family 1 Non-carrier</t>
  </si>
  <si>
    <t>Family 1 Carrier</t>
  </si>
  <si>
    <t>A4wk2</t>
  </si>
  <si>
    <t>A4wk1</t>
  </si>
  <si>
    <t>A4pre</t>
  </si>
  <si>
    <t>A3wk2</t>
  </si>
  <si>
    <t>A3wk1</t>
  </si>
  <si>
    <t>A3pre</t>
  </si>
  <si>
    <t>A2wk2</t>
  </si>
  <si>
    <t>A2wk1</t>
  </si>
  <si>
    <t>A2pre</t>
  </si>
  <si>
    <t>A1wk2</t>
  </si>
  <si>
    <t>A1wk1</t>
  </si>
  <si>
    <t>A1pre</t>
  </si>
  <si>
    <t>F4Cpost</t>
  </si>
  <si>
    <t>F4Cpre</t>
  </si>
  <si>
    <t>F4NCpost</t>
  </si>
  <si>
    <t>F4NCpre</t>
  </si>
  <si>
    <t>F3NCpost</t>
  </si>
  <si>
    <t>F3NCpre</t>
  </si>
  <si>
    <t>F3Cpost</t>
  </si>
  <si>
    <t>F3Cpre</t>
  </si>
  <si>
    <t>F2Cpost</t>
  </si>
  <si>
    <t>F2Cpre</t>
  </si>
  <si>
    <t>F2NCpost</t>
  </si>
  <si>
    <t>F2NCpre</t>
  </si>
  <si>
    <t>F1NCpost</t>
  </si>
  <si>
    <t>F1NCpre</t>
  </si>
  <si>
    <t>F1Cpost</t>
  </si>
  <si>
    <t>F1Cpre</t>
  </si>
  <si>
    <t>Network Signatures of IgG Immune Repertoires in Hepatitis B Associated Chronic Infection and Vaccination Responses.</t>
  </si>
  <si>
    <t>Institute of Molecular and Genomic Medicine, National Health Research Institutes</t>
  </si>
  <si>
    <t>Chang, Y.H., Kuan, H.C.</t>
  </si>
  <si>
    <t>Hepatitis B</t>
  </si>
  <si>
    <t xml:space="preserve">ERR1278160 </t>
  </si>
  <si>
    <t xml:space="preserve">ERR1278159 </t>
  </si>
  <si>
    <t>ERR1278158</t>
  </si>
  <si>
    <t>ERR1278157</t>
  </si>
  <si>
    <t>ERR1278156</t>
  </si>
  <si>
    <t>ERR1278155</t>
  </si>
  <si>
    <t>ERR1278154</t>
  </si>
  <si>
    <t xml:space="preserve">ERR1278153 </t>
  </si>
  <si>
    <t>ERR1278152</t>
  </si>
  <si>
    <t>ERR1278151</t>
  </si>
  <si>
    <t xml:space="preserve">ERR1278150 </t>
  </si>
  <si>
    <t>ERR1278149</t>
  </si>
  <si>
    <t>ERR875304</t>
  </si>
  <si>
    <t>ERR875303</t>
  </si>
  <si>
    <t>ERR875302</t>
  </si>
  <si>
    <t>ERR875301</t>
  </si>
  <si>
    <t>ERR875300</t>
  </si>
  <si>
    <t>ERR875299</t>
  </si>
  <si>
    <t xml:space="preserve">ERR875298 </t>
  </si>
  <si>
    <t xml:space="preserve">ERR875297 </t>
  </si>
  <si>
    <t>ERR875296</t>
  </si>
  <si>
    <t>ERR875295</t>
  </si>
  <si>
    <t>ERR875294</t>
  </si>
  <si>
    <t>ERR875293</t>
  </si>
  <si>
    <t>ERR875292</t>
  </si>
  <si>
    <t>ERR875291</t>
  </si>
  <si>
    <t>ERR875290</t>
  </si>
  <si>
    <t>ERR875289</t>
  </si>
  <si>
    <t>PRJEB9332</t>
  </si>
  <si>
    <t>SAMEA3878253</t>
  </si>
  <si>
    <t xml:space="preserve">SAMEA3878252 </t>
  </si>
  <si>
    <t xml:space="preserve">SAMEA3878251 </t>
  </si>
  <si>
    <t>SAMEA3878250</t>
  </si>
  <si>
    <t>SAMEA3878249</t>
  </si>
  <si>
    <t>SAMEA3878248</t>
  </si>
  <si>
    <t>SAMEA3878247</t>
  </si>
  <si>
    <t>SAMEA3878246</t>
  </si>
  <si>
    <t>SAMEA3878245</t>
  </si>
  <si>
    <t>SAMEA3878244</t>
  </si>
  <si>
    <t>SAMEA3878243</t>
  </si>
  <si>
    <t>SAMEA3878242</t>
  </si>
  <si>
    <t>SAMEA3376879</t>
  </si>
  <si>
    <t>SAMEA3376878</t>
  </si>
  <si>
    <t>SAMEA3376877</t>
  </si>
  <si>
    <t>SAMEA3376876</t>
  </si>
  <si>
    <t>SAMEA3376875</t>
  </si>
  <si>
    <t>SAMEA3376874</t>
  </si>
  <si>
    <t>SAMEA3376873</t>
  </si>
  <si>
    <t>SAMEA3376872</t>
  </si>
  <si>
    <t>SAMEA3376871</t>
  </si>
  <si>
    <t>SAMEA3376870</t>
  </si>
  <si>
    <t>SAMEA3376869</t>
  </si>
  <si>
    <t>SAMEA3376868</t>
  </si>
  <si>
    <t>SAMEA3376867</t>
  </si>
  <si>
    <t>SAMEA3376866</t>
  </si>
  <si>
    <t>SAMEA3376865</t>
  </si>
  <si>
    <t>SAMEA3376864</t>
  </si>
  <si>
    <t>ERS1065387</t>
  </si>
  <si>
    <t>ERS1065386</t>
  </si>
  <si>
    <t>ERS1065385</t>
  </si>
  <si>
    <t>ERS1065384</t>
  </si>
  <si>
    <t>ERS1065383</t>
  </si>
  <si>
    <t>ERS1065382</t>
  </si>
  <si>
    <t>ERS1065381</t>
  </si>
  <si>
    <t>ERS1065380</t>
  </si>
  <si>
    <t>ERS1065379</t>
  </si>
  <si>
    <t>ERS1065378</t>
  </si>
  <si>
    <t>ERS1065377</t>
  </si>
  <si>
    <t>ERS1065376</t>
  </si>
  <si>
    <t>ERS718551</t>
  </si>
  <si>
    <t>ERS718550</t>
  </si>
  <si>
    <t>ERS718549</t>
  </si>
  <si>
    <t>ERS718548</t>
  </si>
  <si>
    <t>ERS718547</t>
  </si>
  <si>
    <t>ERS718546</t>
  </si>
  <si>
    <t>ERS718545</t>
  </si>
  <si>
    <t>ERS718544</t>
  </si>
  <si>
    <t>ERS718543</t>
  </si>
  <si>
    <t xml:space="preserve"> ERS718542</t>
  </si>
  <si>
    <t>ERS718541</t>
  </si>
  <si>
    <t>ERS718540</t>
  </si>
  <si>
    <t>ERS718539</t>
  </si>
  <si>
    <t>ERS718538</t>
  </si>
  <si>
    <t>ERS718537</t>
  </si>
  <si>
    <t>ERS718536</t>
  </si>
  <si>
    <t>NextSeq 500 paired end sequencing</t>
  </si>
  <si>
    <t>ERX1349747</t>
  </si>
  <si>
    <t>ERX1349746</t>
  </si>
  <si>
    <t>ERX1349745</t>
  </si>
  <si>
    <t>ERX1349744</t>
  </si>
  <si>
    <t>ERX1349743</t>
  </si>
  <si>
    <t>ERX1349742</t>
  </si>
  <si>
    <t>ERX1349741</t>
  </si>
  <si>
    <t>ERX1349740</t>
  </si>
  <si>
    <t>ERX1349739</t>
  </si>
  <si>
    <t>ERX1349738</t>
  </si>
  <si>
    <t>ERX1349737</t>
  </si>
  <si>
    <t>ERX1349736</t>
  </si>
  <si>
    <t>ERX954907</t>
  </si>
  <si>
    <t>ERX954906</t>
  </si>
  <si>
    <t>ERX954905</t>
  </si>
  <si>
    <t>ERX954904</t>
  </si>
  <si>
    <t>ERX954903</t>
  </si>
  <si>
    <t>ERX954902</t>
  </si>
  <si>
    <t>ERX954901</t>
  </si>
  <si>
    <t>ERX954900</t>
  </si>
  <si>
    <t>ERX954899</t>
  </si>
  <si>
    <t>ERX954898</t>
  </si>
  <si>
    <t>ERX954897</t>
  </si>
  <si>
    <t>ERX954896</t>
  </si>
  <si>
    <t>ERX954895</t>
  </si>
  <si>
    <t>ERX954894</t>
  </si>
  <si>
    <t>ERX954893</t>
  </si>
  <si>
    <t>ERX954892</t>
  </si>
  <si>
    <t>AATGATACGGCGACCACCGAGATCTACACCCTGCGAACACTCTTTCCCTACACGACGCTCTT, AATGATACGGCGACCACCGAGATCTACACTGCAGAGACACTCTTTCCCTACACGACGCTCTT, AATGATACGGCGACCACCGAGATCTACACACCTAGGACACTCTTTCCCTACACGACGCTCTT, AATGATACGGCGACCACCGAGATCTACACTTGATCCACACTCTTTCCCTACACGACGCTCTT, AATGATACGGCGACCACCGAGATCTACACATCTTGCACACTCTTTCCCTACACGACGCTCTT, AATGATACGGCGACCACCGAGATCTACACTCTCCATACACTCTTTCCCTACACGACGCTCTT, AATGATACGGCGACCACCGAGATCTACACCATCGAGACACTCTTTCCCTACACGACGCTCTT, AATGATACGGCGACCACCGAGATCTACACTTCGAGCACACTCTTTCCCTACACGACGCTCTT, AATGATACGGCGACCACCGAGATCTACACAGTTGGTACACTCTTTCCCTACACGACGCTCTT, AATGATACGGCGACCACCGAGATCTACACGTACCGGACACTCTTTCCCTACACGACGCTCTT</t>
  </si>
  <si>
    <t>CAAGCAGAAGACGGCATACGAGATGAAGATTGTGACTGGAGTTCAGACGTGT, CAAGCAGAAGACGGCATACGAGATCGTTGGTGTGACTGGAGTTCAGACGTGT, CAAGCAGAAGACGGCATACGAGATGCCATCTGTGACTGGAGTTCAGACGTGT, CAAGCAGAAGACGGCATACGAGATAACCTGGGTGACTGGAGTTCAGACGTGT, CAAGCAGAAGACGGCATACGAGATCTAACGGGTGACTGGAGTTCAGACGTGT, CAAGCAGAAGACGGCATACGAGATAGAGGCGGTGACTGGAGTTCAGACGTGT, CAAGCAGAAGACGGCATACGAGATCCGCAAGGTGACTGGAGTTCAGACGTGT, CAAGCAGAAGACGGCATACGAGATCTCCGCCGTGACTGGAGTTCAGACGTGT, CAAGCAGAAGACGGCATACGAGATACGTCCAGTGACTGGAGTTCAGACGTGT, CAAGCAGAAGACGGCATACGAGATCATGGTTGTGACTGGAGTTCAGACGTGT</t>
  </si>
  <si>
    <t>ACACTCTTTCCCTACACGACGCTCTTCCGATCTACAGCCTACATGGAGCTGAGCA, ACACTCTTTCCCTACACGACGCTCTTCCGATCTACATCCACGAGCACAGCCTACAT, ACACTCTTTCCCTACACGACGCTCTTCCGATCTCACAGACCTGAGCAGCCTGAC, ACACTCTTTCCCTACACGACGCTCTTCCGATCTGACACGTCCACGAGCACAGTCTA, ACACTCTTTCCCTACACGACGCTCTTCCGATCTCCAAAAACCAGGTGGTCCTTACA, ACACTCTTTCCCTACACGACGCTCTTCCGATCTCTCCAAAAGCCAGGTGGTCCT, ACACTCTTTCCCTACACGACGCTCTTCCGATCTAACAGCCTGAGAGCCGAGGAC, ACACTCTTTCCCTACACGACGCTCTTCCGATCTCGCCAAGAACTCCCTGTATCTG, ACACTCTTTCCCTACACGACGCTCTTCCGATCTTGCCAAGAACTCCTTGTATCTTCA, ACACTCTTTCCCTACACGACGCTCTTCCGATCTCACGCTGTATCTGCAAATGAAC, ACACTCTTTCCCTACACGACGCTCTTCCGATCTAAAACACGCTGTATCTGCAAATGAT, ACACTCTTTCCCTACACGACGCTCTTCCGATCTGAACAGACGGAGAGCCGAGGA, ACACTCTTTCCCTACACGACGCTCTTCCGATCTTTCCTGTATCAGCAAATGAACAGC, ACACTCTTTCCCTACACGACGCTCTTCCGATCTAGTCTGAGAGCCGAGGACACG, ACACTCTTTCCCTACACGACGCTCTTCCGATCTGCCAAGAACACACTTCATCTGCAA, ACACTCTTTCCCTACACGACGCTCTTCCGATCTGAACAGGCTGTATCTGCAAATGAAC, ACACTCTTTCCCTACACGACGCTCTTCCGATCTCCAAGAACACGCTGTATCTGCAA, ACACTCTTTCCCTACACGACGCTCTTCCGATCTAATAGCCTGAGGGCCGAGGAC, ACACTCTTTCCCTACACGACGCTCTTCCGATCTTTCAAATGAACAACCTGAGAGCTGA, ACACTCTTTCCCTACACGACGCTCTTCCGATCTCAAGAACACGCTGCATCTTCAAA, ACACTCTTTCCCTACACGACGCTCTTCCGATCTGCAAAAACTCCCTGTATCTGCAA, ACACTCTTTCCCTACACGACGCTCTTCCGATCTTGAACAGCCTGATAGCTGAGGA, ACACTCTTTCCCTACACGACGCTCTTCCGATCTTGAACAGCCTGAGAGACGAGGA, ACACTCTTTCCCTACACGACGCTCTTCCGATCTTCCAAAAGCATCGCCTATCTGC, ACACTCTTTCCCTACACGACGCTCTTCCGATCTCCAAGAACACGCTGTATCTTCAAATG, ACACTCTTTCCCTACACGACGCTCTTCCGATCTGACAATTCCAAGAACACGCTGTAT, ACACTCTTTCCCTACACGACGCTCTTCCGATCTAAGAACTCACTGTATCTGCAAATGAAC, ACACTCTTTCCCTACACGACGCTCTTCCGATCTCGGCGTATCTGCAAATGAACA, ACACTCTTTCCCTACACGACGCTCTTCCGATCTGCCAAGAACACGCTGTATCTGC, ACACTCTTTCCCTACACGACGCTCTTCCGATCTTCCCTGAAGCTGAGCTCTGTGAC, ACACTCTTTCCCTACACGACGCTCTTCCGATCTCCTGAAGCCGAGCTCTGTGAC, ACACTCTTTCCCTACACGACGCTCTTCCGATCTTCAGTAGACACGTCCAAGAACCAG, ACACTCTTTCCCTACACGACGCTCTTCCGATCTACGTCTAAGAACCAGTTCTCCCTGA, ACACTCTTTCCCTACACGACGCTCTTCCGATCTACGTCCAAGAACCAGTTCTACCTGA, ACACTCTTTCCCTACACGACGCTCTTCCGATCTCCTGAAGCTGAGCTCTGTGACC, ACACTCTTTCCCTACACGACGCTCTTCCGATCTTGCCTACCTGCAGTGGAGCAG, ACACTCTTTCCCTACACGACGCTCTTCCGATCTTCCCTGCAGCTGAACTCTGTG, ACACTCTTTCCCTACACGACGCTCTTCCGATCTCCTCTGTCAGCACGGCATATC, ACACTCTTTCCCTACACGACGCTCTTCCGATCTCACCTCTGTCAGCATGGCATATC, ACACTCTTTCCCTACACGACGCTCTTCCGATCTCAGCACGGCGTGTCTTCAGAT, 
ACACTCTTTCCCTACACGACGCTCTTCCGATCTTCTGCCAGCACAGCATACCTG</t>
  </si>
  <si>
    <t>GTGACTGGAGTTCAGACGTGTGCTCTTCCGATCTCCAGGGGGAAGACCGATGG
GTGACTGGAGTTCAGACGTGTGCTCTTCCGATCTCCAGGGGGAAGACGGATGG</t>
  </si>
  <si>
    <t>Illumina NextSeq</t>
  </si>
  <si>
    <t>ERR1278160</t>
  </si>
  <si>
    <t>ERR1278159</t>
  </si>
  <si>
    <t xml:space="preserve">ERR1278157 </t>
  </si>
  <si>
    <t>ERR1278153</t>
  </si>
  <si>
    <t>ERR1278150</t>
  </si>
  <si>
    <t xml:space="preserve">ERR875304 </t>
  </si>
  <si>
    <t>ERR875298</t>
  </si>
  <si>
    <t xml:space="preserve">ERR875293 </t>
  </si>
  <si>
    <t>HBeAg</t>
  </si>
  <si>
    <t>1 Forward, Reverse</t>
  </si>
  <si>
    <t>paired_ERR1278160.fasta</t>
  </si>
  <si>
    <t>ERR1278160_aa.txz, ERR1278160_ab.txz, ERR1278160_ac.txz, ERR1278160_ad.txz</t>
  </si>
  <si>
    <t>Hepatitis B Study</t>
  </si>
  <si>
    <t>paired_ERR1278159.fasta</t>
  </si>
  <si>
    <t>ERR1278159_aa.txz, ERR1278159_ab.txz, ERR1278159_ac.txz</t>
  </si>
  <si>
    <t>paired_ERR1278158.fasta</t>
  </si>
  <si>
    <t>ERR1278158_aa.txz, ERR1278158_ab.txz, ERR1278158_ac.txz</t>
  </si>
  <si>
    <t>paired_ERR1278157.fasta</t>
  </si>
  <si>
    <t>ERR1278157_aa.txz, ERR1278157_ab.txz, ERR1278157_ac.txz, ERR1278157_ad.txz</t>
  </si>
  <si>
    <t>paired_ERR1278156.fasta</t>
  </si>
  <si>
    <t>ERR1278156_aa.txz, ERR1278156_ab.txz, ERR1278156_ac.txz, ERR1278156_ad.txz, ERR1278156_ae.txz</t>
  </si>
  <si>
    <t>paired_ERR1278155.fasta</t>
  </si>
  <si>
    <t>ERR1278155_aa.txz, ERR1278155_ab.txz, ERR1278155_ac.txz</t>
  </si>
  <si>
    <t>paired_ERR1278154.fasta</t>
  </si>
  <si>
    <t>ERR1278154_aa.txz, ERR1278154_ab.txz, ERR1278154_ac.txz, ERR1278154_ad.txz, ERR1278154_ae.txz, ERR1278154_af.txz, ERR1278154_ag.txz</t>
  </si>
  <si>
    <t>paired_ERR1278153.fasta</t>
  </si>
  <si>
    <t>ERR1278153_aa.txz, ERR1278153_ab.txz, ERR1278153_ac.txz</t>
  </si>
  <si>
    <t>paired_ERR1278152.fasta</t>
  </si>
  <si>
    <t>ERR1278152_aa.txz, ERR1278152_ab.txz, ERR1278152_ac.txz, ERR1278152_ad.txz</t>
  </si>
  <si>
    <t>paired_ERR1278151.fasta</t>
  </si>
  <si>
    <t>ERR1278151_aa.txz, ERR1278151_ab.txz, ERR1278151_ac.txz</t>
  </si>
  <si>
    <t>paired_ERR1278150.fasta</t>
  </si>
  <si>
    <t>ERR1278150_aa.txz, ERR1278150_ab.txz, ERR1278150_ac.txz, ERR1278150_ad.txz</t>
  </si>
  <si>
    <t>paired_ERR1278149.fasta</t>
  </si>
  <si>
    <t>ERR1278149_aa.txz, ERR1278149_ab.txz, ERR1278149_ac.txz, ERR1278149_ad.txz</t>
  </si>
  <si>
    <t>paired_ERR875304.fasta</t>
  </si>
  <si>
    <t>ERR875304_aa.txz, ERR875304_ab.txz, ERR875304_ac.txz, ERR875304_ad.txz</t>
  </si>
  <si>
    <t>paired_ERR875303.fasta</t>
  </si>
  <si>
    <t>ERR875303_aa.txz, ERR875303_ab.txz, ERR875303_ac.txz, ERR875303_ad.txz</t>
  </si>
  <si>
    <t>paired_ERR875302.fasta</t>
  </si>
  <si>
    <t>ERR875302_aa.txz, ERR875302_ab.txz, ERR875302_ac.txz, ERR875302_ad.txz</t>
  </si>
  <si>
    <t>paired_ERR875301.fasta</t>
  </si>
  <si>
    <t>ERR875301_aa.txz, ERR875301_ab.txz, ERR875301_ac.txz, ERR875301_ad.txz, ERR875301_ae.txz</t>
  </si>
  <si>
    <t>paired_ERR875300.fasta</t>
  </si>
  <si>
    <t>ERR875300_aa.txz, ERR875300_ab.txz, ERR875300_ac.txz, ERR875300_ad.txz, ERR875300_ae.txz</t>
  </si>
  <si>
    <t>paired_ERR875299.fasta</t>
  </si>
  <si>
    <t>ERR875299_aa.txz, ERR875299_ab.txz, ERR875299_ac.txz, ERR875299_ad.txz</t>
  </si>
  <si>
    <t>paired_ERR875298.fasta</t>
  </si>
  <si>
    <t>ERR875298_aa.txz, ERR875298_ab.txz, ERR875298_ac.txz</t>
  </si>
  <si>
    <t>paired_ERR875297.fasta</t>
  </si>
  <si>
    <t>ERR875297_aa.txz, ERR875297_ab.txz, ERR875297_ac.txz, ERR875297_ad.txz, ERR875297_ae.txz, ERR875297_af.txz, ERR875297_ag.txz</t>
  </si>
  <si>
    <t>paired_ERR875296.fasta</t>
  </si>
  <si>
    <t>ERR875296_aa.txz, ERR875296_ab.txz, ERR875296_ac.txz, ERR875296_ad.txz, ERR875296_ae.txz, ERR875296_af.txz</t>
  </si>
  <si>
    <t>paired_ERR875295.fasta</t>
  </si>
  <si>
    <t>ERR875295_aa.txz, ERR875295_ab.txz, ERR875295_ac.txz, ERR875295_ad.txz, ERR875295_ae.txz, ERR875295_af.txz, ERR875295_ag.txz</t>
  </si>
  <si>
    <t>paired_ERR875294.fasta</t>
  </si>
  <si>
    <t>ERR875294_aa.txz, ERR875294_ab.txz, ERR875294_ac.txz, ERR875294_ad.txz, ERR875294_ae.txz</t>
  </si>
  <si>
    <t>paired_ERR875293.fasta</t>
  </si>
  <si>
    <t>ERR875293_aa.txz, ERR875293_ab.txz, ERR875293_ac.txz, ERR875293_ad.txz, ERR875293_ae.txz, ERR875293_af.txz, ERR875293_ag.txz</t>
  </si>
  <si>
    <t>paired_ERR875292.fasta</t>
  </si>
  <si>
    <t>ERR875292_aa.txz, ERR875292_ab.txz, ERR875292_ac.txz, ERR875292_ad.txz, ERR875292_ae.txz, ERR875292_af.txz</t>
  </si>
  <si>
    <t>paired_ERR875291.fasta</t>
  </si>
  <si>
    <t>ERR875291_aa.txz, ERR875291_ab.txz, ERR875291_ac.txz, ERR875291_ad.txz, ERR875291_ae.txz, ERR875291_af.txz, ERR875291_ag.txz, ERR875291_ah.txz, ERR875291_ai.txz</t>
  </si>
  <si>
    <t>paired_ERR875290.fasta</t>
  </si>
  <si>
    <t>ERR875290_aa.txz, ERR875290_ab.txz, ERR875290_ac.txz, ERR875290_ad.txz</t>
  </si>
  <si>
    <t>paired_ERR875289.fasta</t>
  </si>
  <si>
    <t>ERR875289_aa.txz, ERR875289_ab.txz, ERR875289_ac.txz, ERR875289_ad.txz, ERR875289_ae.txz, ERR875289_af.txz, ERR875289_ag.txz</t>
  </si>
  <si>
    <t>Network Signatures of IgG Immune Repertoires in Hepatitis B Associated Chronic Infection and Vaccination Responses</t>
  </si>
  <si>
    <t>TGCTCAGCTCCATGTAGGCTGTAGATCGGAAGAGCGTCGTGTAGGGAAAGAGTGT, ATGTAGGCTGTGCTCGTGGATGTAGATCGGAAGAGCGTCGTGTAGGGAAAGAGTGT, GTCAGGCTGCTCAGGTCTGTGAGATCGGAAGAGCGTCGTGTAGGGAAAGAGTGT, TAGACTGTGCTCGTGGACGTGTCAGATCGGAAGAGCGTCGTGTAGGGAAAGAGTGT, TGTAAGGACCACCTGGTTTTTGGAGATCGGAAGAGCGTCGTGTAGGGAAAGAGTGT, AGGACCACCTGGCTTTTGGAGAGATCGGAAGAGCGTCGTGTAGGGAAAGAGTGT, GTCCTCGGCTCTCAGGCTGTTAGATCGGAAGAGCGTCGTGTAGGGAAAGAGTGT, CAGATACAGGGAGTTCTTGGCGAGATCGGAAGAGCGTCGTGTAGGGAAAGAGTGT, TGAAGATACAAGGAGTTCTTGGCAAGATCGGAAGAGCGTCGTGTAGGGAAAGAGTGT, GTTCATTTGCAGATACAGCGTGAGATCGGAAGAGCGTCGTGTAGGGAAAGAGTGT, ATCATTTGCAGATACAGCGTGTTTTAGATCGGAAGAGCGTCGTGTAGGGAAAGAGTGT, TCCTCGGCTCTCCGTCTGTTCAGATCGGAAGAGCGTCGTGTAGGGAAAGAGTGT, GCTGTTCATTTGCTGATACAGGAAAGATCGGAAGAGCGTCGTGTAGGGAAAGAGTGT, CGTGTCCTCGGCTCTCAGACTAGATCGGAAGAGCGTCGTGTAGGGAAAGAGTGT, TTGCAGATGAAGTGTGTTCTTGGCAGATCGGAAGAGCGTCGTGTAGGGAAAGAGTGT, GTTCATTTGCAGATACAGCCTGTTCAGATCGGAAGAGCGTCGTGTAGGGAAAGAGTGT, TTGCAGATACAGCGTGTTCTTGGAGATCGGAAGAGCGTCGTGTAGGGAAAGAGTGT, GTCCTCGGCCCTCAGGCTATTAGATCGGAAGAGCGTCGTGTAGGGAAAGAGTGT, TCAGCTCTCAGGTTGTTCATTTGAAAGATCGGAAGAGCGTCGTGTAGGGAAAGAGTGT, TTTGAAGATGCAGCGTGTTCTTGAGATCGGAAGAGCGTCGTGTAGGGAAAGAGTGT, TTGCAGATACAGGGAGTTTTTGCAGATCGGAAGAGCGTCGTGTAGGGAAAGAGTGT, TCCTCAGCTATCAGGCTGTTCAAGATCGGAAGAGCGTCGTGTAGGGAAAGAGTGT, TCCTCGTCTCTCAGGCTGTTCAAGATCGGAAGAGCGTCGTGTAGGGAAAGAGTGT, GCAGATAGGCGATGCTTTTGGAAGATCGGAAGAGCGTCGTGTAGGGAAAGAGTGT, CATTTGAAGATACAGCGTGTTCTTGGAGATCGGAAGAGCGTCGTGTAGGGAAAGAGTGT, ATACAGCGTGTTCTTGGAATTGTCAGATCGGAAGAGCGTCGTGTAGGGAAAGAGTGT, GTTCATTTGCAGATACAGTGAGTTCTTAGATCGGAAGAGCGTCGTGTAGGGAAAGAGTGT, TGTTCATTTGCAGATACGCCGAGATCGGAAGAGCGTCGTGTAGGGAAAGAGTGT, GCAGATACAGCGTGTTCTTGGCAGATCGGAAGAGCGTCGTGTAGGGAAAGAGTGT, GTCACAGAGCTCAGCTTCAGGGAAGATCGGAAGAGCGTCGTGTAGGGAAAGAGTGT, GTCACAGAGCTCGGCTTCAGGAGATCGGAAGAGCGTCGTGTAGGGAAAGAGTGT, CTGGTTCTTGGACGTGTCTACTGAAGATCGGAAGAGCGTCGTGTAGGGAAAGAGTGT, TCAGGGAGAACTGGTTCTTAGACGTAGATCGGAAGAGCGTCGTGTAGGGAAAGAGTGT, TCAGGTAGAACTGGTTCTTGGACGTAGATCGGAAGAGCGTCGTGTAGGGAAAGAGTGT, GGTCACAGAGCTCAGCTTCAGGAGATCGGAAGAGCGTCGTGTAGGGAAAGAGTGT, CTGCTCCACTGCAGGTAGGCAAGATCGGAAGAGCGTCGTGTAGGGAAAGAGTGT, CACAGAGTTCAGCTGCAGGGAAGATCGGAAGAGCGTCGTGTAGGGAAAGAGTGT, GATATGCCGTGCTGACAGAGGAGATCGGAAGAGCGTCGTGTAGGGAAAGAGTGT, GATATGCCATGCTGACAGAGGTGAGATCGGAAGAGCGTCGTGTAGGGAAAGAGTGT, ATCTGAAGACACGCCGTGCTGAGATCGGAAGAGCGTCGTGTAGGGAAAGAGTGT, CAGGTATGCTGTGCTGGCAGAAGATCGGAAGAGCGTCGTGTAGGGAAAGAGTGT</t>
  </si>
  <si>
    <t>CCATCGGTCTTCCCCCTGGAGATCGGAAGAGCACACGTCTGAACTCCAGTCAC
CCATCCGTCTTCCCCCTGGAGATCGGAAGAGCACACGTCTGAACTCCAGTCAC</t>
  </si>
  <si>
    <t>AAGAGCGTCGTGTAGGGAAAGAGTGTTCGCAGGGTGTAGATCTCGGTGGTCGCCGTATCATT, AAGAGCGTCGTGTAGGGAAAGAGTGTCTCTGCAGTGTAGATCTCGGTGGTCGCCGTATCATT, AAGAGCGTCGTGTAGGGAAAGAGTGTCCTAGGTGTGTAGATCTCGGTGGTCGCCGTATCATT, AAGAGCGTCGTGTAGGGAAAGAGTGTGGATCAAGTGTAGATCTCGGTGGTCGCCGTATCATT, AAGAGCGTCGTGTAGGGAAAGAGTGTGCAAGATGTGTAGATCTCGGTGGTCGCCGTATCATT, AAGAGCGTCGTGTAGGGAAAGAGTGTATGGAGAGTGTAGATCTCGGTGGTCGCCGTATCATT, AAGAGCGTCGTGTAGGGAAAGAGTGTCTCGATGGTGTAGATCTCGGTGGTCGCCGTATCATT, AAGAGCGTCGTGTAGGGAAAGAGTGTGCTCGAAGTGTAGATCTCGGTGGTCGCCGTATCATT, AAGAGCGTCGTGTAGGGAAAGAGTGTACCAACTGTGTAGATCTCGGTGGTCGCCGTATCATT, AAGAGCGTCGTGTAGGGAAAGAGTGTCCGGTACGTGTAGATCTCGGTGGTCGCCGTATCATT</t>
  </si>
  <si>
    <t>ACACGTCTGAACTCCAGTCACAATCTTCATCTCGTATGCCGTCTTCTGCTTG, ACACGTCTGAACTCCAGTCACACCAACGATCTCGTATGCCGTCTTCTGCTTG, ACACGTCTGAACTCCAGTCACAGATGGCATCTCGTATGCCGTCTTCTGCTTG, ACACGTCTGAACTCCAGTCACCCAGGTTATCTCGTATGCCGTCTTCTGCTTG, ACACGTCTGAACTCCAGTCACCCGTTAGATCTCGTATGCCGTCTTCTGCTTG, ACACGTCTGAACTCCAGTCACCGCCTCTATCTCGTATGCCGTCTTCTGCTTG, ACACGTCTGAACTCCAGTCACCTTGCGGATCTCGTATGCCGTCTTCTGCTTG, ACACGTCTGAACTCCAGTCACGGCGGAGATCTCGTATGCCGTCTTCTGCTTG, ACACGTCTGAACTCCAGTCACTGGACGTATCTCGTATGCCGTCTTCTGCTTG, ACACGTCTGAACTCCAGTCACAACCATGATCTCGTATGCCGTCTTCTGCTTG</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</si>
  <si>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ERR1278160_info.txt --match-read-wildcards --overlap 10 -n 2 --length-tag="length=" -o adrem_ERR1278160_1.fastq -p adrem_ERR1278160_2.fastq /home/ebarr/projects/rpp-breden-ab/ireceptor/curation/other_data_and_papers/chang_kuan_2016/SRA_files/ERR1278160_1.fastq /home/ebarr/projects/rpp-breden-ab/ireceptor/curation/other_data_and_papers/chang_kuan_2016/SRA_files/ERR1278160_2.fastq </t>
  </si>
  <si>
    <t xml:space="preserve">cutadapt -q 25 --pair-filter=any --minimum-length 60 --length-tag "length=" -o ERR1278160_filtered_1.fastq -p ERR1278160_filtered_2.fastq adrem_ERR1278160_1.fastq adrem_ERR1278160_2.fastq </t>
  </si>
  <si>
    <t>See igblast1-ERR1278260.sh</t>
  </si>
  <si>
    <t xml:space="preserve">pear -f ERR1278160_filtered_1.fastq -r ERR1278160_filtered_2.fastq -n 60 -t 60 -q 25 -o paired_ERR1278160.fastq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</si>
  <si>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ERR1278159_info.txt --match-read-wildcards --overlap 10 -n 2 --length-tag="length=" -o adrem_ERR1278159_1.fastq -p adrem_ERR1278159_2.fastq /home/ebarr/projects/rpp-breden-ab/ireceptor/curation/other_data_and_papers/chang_kuan_2016/SRA_files/ERR1278159_1.fastq /home/ebarr/projects/rpp-breden-ab/ireceptor/curation/other_data_and_papers/chang_kuan_2016/SRA_files/ERR1278159_2.fastq </t>
  </si>
  <si>
    <t xml:space="preserve">cutadapt -q 25 --pair-filter=any --minimum-length 60 --length-tag "length=" -o ERR1278159_filtered_1.fastq -p ERR1278159_filtered_2.fastq adrem_ERR1278159_1.fastq adrem_ERR1278159_2.fastq </t>
  </si>
  <si>
    <t>See igblast-ERR1278259.sh</t>
  </si>
  <si>
    <t xml:space="preserve">pear -f ERR1278159_filtered_1.fastq -r ERR1278159_filtered_2.fastq -n 60 -t 60 -q 25 -o paired_ERR1278159.fastq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</si>
  <si>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ERR1278158_info.txt --match-read-wildcards --overlap 10 -n 2 --length-tag="length=" -o adrem_ERR1278158_1.fastq -p adrem_ERR1278158_2.fastq /home/ebarr/projects/rpp-breden-ab/ireceptor/curation/other_data_and_papers/chang_kuan_2016/SRA_files/ERR1278158_1.fastq /home/ebarr/projects/rpp-breden-ab/ireceptor/curation/other_data_and_papers/chang_kuan_2016/SRA_files/ERR1278158_2.fastq </t>
  </si>
  <si>
    <t xml:space="preserve">cutadapt -q 25 --pair-filter=any --minimum-length 60 --length-tag "length=" -o ERR1278158_filtered_1.fastq -p ERR1278158_filtered_2.fastq adrem_ERR1278158_1.fastq adrem_ERR1278158_2.fastq </t>
  </si>
  <si>
    <t>See igblast-ERR1278258.sh</t>
  </si>
  <si>
    <t xml:space="preserve">pear -f ERR1278158_filtered_1.fastq -r ERR1278158_filtered_2.fastq -n 60 -t 60 -q 25 -o paired_ERR1278158.fastq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</si>
  <si>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ERR1278157_info.txt --match-read-wildcards --overlap 10 -n 2 --length-tag="length=" -o adrem_ERR1278157_1.fastq -p adrem_ERR1278157_2.fastq /home/ebarr/projects/rpp-breden-ab/ireceptor/curation/other_data_and_papers/chang_kuan_2016/SRA_files/ERR1278157_1.fastq /home/ebarr/projects/rpp-breden-ab/ireceptor/curation/other_data_and_papers/chang_kuan_2016/SRA_files/ERR1278157_2.fastq </t>
  </si>
  <si>
    <t xml:space="preserve">cutadapt -q 25 --pair-filter=any --minimum-length 60 --length-tag "length=" -o ERR1278157_filtered_1.fastq -p ERR1278157_filtered_2.fastq adrem_ERR1278157_1.fastq adrem_ERR1278157_2.fastq </t>
  </si>
  <si>
    <t>See igblast-ERR1278257.sh</t>
  </si>
  <si>
    <t xml:space="preserve">pear -f ERR1278157_filtered_1.fastq -r ERR1278157_filtered_2.fastq -n 60 -t 60 -q 25 -o paired_ERR1278157.fastq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</si>
  <si>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ERR1278156_info.txt --match-read-wildcards --overlap 10 -n 2 --length-tag="length=" -o adrem_ERR1278156_1.fastq -p adrem_ERR1278156_2.fastq /home/ebarr/projects/rpp-breden-ab/ireceptor/curation/other_data_and_papers/chang_kuan_2016/SRA_files/ERR1278156_1.fastq /home/ebarr/projects/rpp-breden-ab/ireceptor/curation/other_data_and_papers/chang_kuan_2016/SRA_files/ERR1278156_2.fastq </t>
  </si>
  <si>
    <t xml:space="preserve">cutadapt -q 25 --pair-filter=any --minimum-length 60 --length-tag "length=" -o ERR1278156_filtered_1.fastq -p ERR1278156_filtered_2.fastq adrem_ERR1278156_1.fastq adrem_ERR1278156_2.fastq </t>
  </si>
  <si>
    <t>See igblast-ERR1278256.sh</t>
  </si>
  <si>
    <t xml:space="preserve">pear -f ERR1278156_filtered_1.fastq -r ERR1278156_filtered_2.fastq -n 60 -t 60 -q 25 -o paired_ERR1278156.fastq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</si>
  <si>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ERR1278155_info.txt --match-read-wildcards --overlap 10 -n 2 --length-tag="length=" -o adrem_ERR1278155_1.fastq -p adrem_ERR1278155_2.fastq /home/ebarr/projects/rpp-breden-ab/ireceptor/curation/other_data_and_papers/chang_kuan_2016/SRA_files/ERR1278155_1.fastq /home/ebarr/projects/rpp-breden-ab/ireceptor/curation/other_data_and_papers/chang_kuan_2016/SRA_files/ERR1278155_2.fastq </t>
  </si>
  <si>
    <t xml:space="preserve">cutadapt -q 25 --pair-filter=any --minimum-length 60 --length-tag "length=" -o ERR1278155_filtered_1.fastq -p ERR1278155_filtered_2.fastq adrem_ERR1278155_1.fastq adrem_ERR1278155_2.fastq </t>
  </si>
  <si>
    <t>See igblast-ERR1278255.sh</t>
  </si>
  <si>
    <t xml:space="preserve">pear -f ERR1278155_filtered_1.fastq -r ERR1278155_filtered_2.fastq -n 60 -t 60 -q 25 -o paired_ERR1278155.fastq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</si>
  <si>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ERR1278154_info.txt --match-read-wildcards --overlap 10 -n 2 --length-tag="length=" -o adrem_ERR1278154_1.fastq -p adrem_ERR1278154_2.fastq /home/ebarr/projects/rpp-breden-ab/ireceptor/curation/other_data_and_papers/chang_kuan_2016/SRA_files/ERR1278154_1.fastq /home/ebarr/projects/rpp-breden-ab/ireceptor/curation/other_data_and_papers/chang_kuan_2016/SRA_files/ERR1278154_2.fastq </t>
  </si>
  <si>
    <t xml:space="preserve">cutadapt -q 25 --pair-filter=any --minimum-length 60 --length-tag "length=" -o ERR1278154_filtered_1.fastq -p ERR1278154_filtered_2.fastq adrem_ERR1278154_1.fastq adrem_ERR1278154_2.fastq </t>
  </si>
  <si>
    <t>See igblast-ERR1278254.sh</t>
  </si>
  <si>
    <t xml:space="preserve">pear -f ERR1278154_filtered_1.fastq -r ERR1278154_filtered_2.fastq -n 60 -t 60 -q 25 -o paired_ERR1278154.fastq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</si>
  <si>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ERR1278153_info.txt --match-read-wildcards --overlap 10 -n 2 --length-tag="length=" -o adrem_ERR1278153_1.fastq -p adrem_ERR1278153_2.fastq /home/ebarr/projects/rpp-breden-ab/ireceptor/curation/other_data_and_papers/chang_kuan_2016/SRA_files/ERR1278153_1.fastq /home/ebarr/projects/rpp-breden-ab/ireceptor/curation/other_data_and_papers/chang_kuan_2016/SRA_files/ERR1278153_2.fastq </t>
  </si>
  <si>
    <t xml:space="preserve">cutadapt -q 25 --pair-filter=any --minimum-length 60 --length-tag "length=" -o ERR1278153_filtered_1.fastq -p ERR1278153_filtered_2.fastq adrem_ERR1278153_1.fastq adrem_ERR1278153_2.fastq </t>
  </si>
  <si>
    <t>See igblast-ERR1278253.sh</t>
  </si>
  <si>
    <t xml:space="preserve">pear -f ERR1278153_filtered_1.fastq -r ERR1278153_filtered_2.fastq -n 60 -t 60 -q 25 -o paired_ERR1278153.fastq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</si>
  <si>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ERR1278152_info.txt --match-read-wildcards --overlap 10 -n 2 --length-tag="length=" -o adrem_ERR1278152_1.fastq -p adrem_ERR1278152_2.fastq /home/ebarr/projects/rpp-breden-ab/ireceptor/curation/other_data_and_papers/chang_kuan_2016/SRA_files/ERR1278152_1.fastq /home/ebarr/projects/rpp-breden-ab/ireceptor/curation/other_data_and_papers/chang_kuan_2016/SRA_files/ERR1278152_2.fastq </t>
  </si>
  <si>
    <t xml:space="preserve">cutadapt -q 25 --pair-filter=any --minimum-length 60 --length-tag "length=" -o ERR1278152_filtered_1.fastq -p ERR1278152_filtered_2.fastq adrem_ERR1278152_1.fastq adrem_ERR1278152_2.fastq </t>
  </si>
  <si>
    <t>See igblast-ERR1278252.sh</t>
  </si>
  <si>
    <t xml:space="preserve">pear -f ERR1278152_filtered_1.fastq -r ERR1278152_filtered_2.fastq -n 60 -t 60 -q 25 -o paired_ERR1278152.fastq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</si>
  <si>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ERR1278151_info.txt --match-read-wildcards --overlap 10 -n 2 --length-tag="length=" -o adrem_ERR1278151_1.fastq -p adrem_ERR1278151_2.fastq /home/ebarr/projects/rpp-breden-ab/ireceptor/curation/other_data_and_papers/chang_kuan_2016/SRA_files/ERR1278151_1.fastq /home/ebarr/projects/rpp-breden-ab/ireceptor/curation/other_data_and_papers/chang_kuan_2016/SRA_files/ERR1278151_2.fastq </t>
  </si>
  <si>
    <t xml:space="preserve">cutadapt -q 25 --pair-filter=any --minimum-length 60 --length-tag "length=" -o ERR1278151_filtered_1.fastq -p ERR1278151_filtered_2.fastq adrem_ERR1278151_1.fastq adrem_ERR1278151_2.fastq </t>
  </si>
  <si>
    <t>See igblast-ERR1278251.sh</t>
  </si>
  <si>
    <t xml:space="preserve">pear -f ERR1278151_filtered_1.fastq -r ERR1278151_filtered_2.fastq -n 60 -t 60 -q 25 -o paired_ERR1278151.fastq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</si>
  <si>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ERR1278150_info.txt --match-read-wildcards --overlap 10 -n 2 --length-tag="length=" -o adrem_ERR1278150_1.fastq -p adrem_ERR1278150_2.fastq /home/ebarr/projects/rpp-breden-ab/ireceptor/curation/other_data_and_papers/chang_kuan_2016/SRA_files/ERR1278150_1.fastq /home/ebarr/projects/rpp-breden-ab/ireceptor/curation/other_data_and_papers/chang_kuan_2016/SRA_files/ERR1278150_2.fastq </t>
  </si>
  <si>
    <t xml:space="preserve">cutadapt -q 25 --pair-filter=any --minimum-length 60 --length-tag "length=" -o ERR1278150_filtered_1.fastq -p ERR1278150_filtered_2.fastq adrem_ERR1278150_1.fastq adrem_ERR1278150_2.fastq </t>
  </si>
  <si>
    <t>See igblast-ERR1278250.sh</t>
  </si>
  <si>
    <t xml:space="preserve">pear -f ERR1278150_filtered_1.fastq -r ERR1278150_filtered_2.fastq -n 60 -t 60 -q 25 -o paired_ERR1278150.fastq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</si>
  <si>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ERR1278149_info.txt --match-read-wildcards --overlap 10 -n 2 --length-tag="length=" -o adrem_ERR1278149_1.fastq -p adrem_ERR1278149_2.fastq /home/ebarr/projects/rpp-breden-ab/ireceptor/curation/other_data_and_papers/chang_kuan_2016/SRA_files/ERR1278149_1.fastq /home/ebarr/projects/rpp-breden-ab/ireceptor/curation/other_data_and_papers/chang_kuan_2016/SRA_files/ERR1278149_2.fastq </t>
  </si>
  <si>
    <t xml:space="preserve">cutadapt -q 25 --pair-filter=any --minimum-length 60 --length-tag "length=" -o ERR1278149_filtered_1.fastq -p ERR1278149_filtered_2.fastq adrem_ERR1278149_1.fastq adrem_ERR1278149_2.fastq </t>
  </si>
  <si>
    <t>See igblast-ERR1278249.sh</t>
  </si>
  <si>
    <t xml:space="preserve">pear -f ERR1278149_filtered_1.fastq -r ERR1278149_filtered_2.fastq -n 60 -t 60 -q 25 -o paired_ERR1278149.fastq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</si>
  <si>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ERR875304_info.txt --match-read-wildcards --overlap 10 -n 2 --length-tag="length=" -o adrem_ERR875304_1.fastq -p adrem_ERR875304_2.fastq /home/ebarr/projects/rpp-breden-ab/ireceptor/curation/other_data_and_papers/chang_kuan_2016/SRA_files/ERR875304_1.fastq /home/ebarr/projects/rpp-breden-ab/ireceptor/curation/other_data_and_papers/chang_kuan_2016/SRA_files/ERR875304_2.fastq </t>
  </si>
  <si>
    <t xml:space="preserve">cutadapt -q 25 --pair-filter=any --minimum-length 60 --length-tag "length=" -o ERR875304_filtered_1.fastq -p ERR875304_filtered_2.fastq adrem_ERR875304_1.fastq adrem_ERR875304_2.fastq </t>
  </si>
  <si>
    <t>See igblast-ERR875304.sh</t>
  </si>
  <si>
    <t xml:space="preserve">pear -f ERR875304_filtered_1.fastq -r ERR875304_filtered_2.fastq -n 60 -t 60 -q 25 -o paired_ERR875304.fastq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</si>
  <si>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ERR875303_info.txt --match-read-wildcards --overlap 10 -n 2 --length-tag="length=" -o adrem_ERR875303_1.fastq -p adrem_ERR875303_2.fastq /home/ebarr/projects/rpp-breden-ab/ireceptor/curation/other_data_and_papers/chang_kuan_2016/SRA_files/ERR875303_1.fastq /home/ebarr/projects/rpp-breden-ab/ireceptor/curation/other_data_and_papers/chang_kuan_2016/SRA_files/ERR875303_2.fastq </t>
  </si>
  <si>
    <t xml:space="preserve">cutadapt -q 25 --pair-filter=any --minimum-length 60 --length-tag "length=" -o ERR875303_filtered_1.fastq -p ERR875303_filtered_2.fastq adrem_ERR875303_1.fastq adrem_ERR875303_2.fastq </t>
  </si>
  <si>
    <t>See igblast-ERR875303.sh</t>
  </si>
  <si>
    <t xml:space="preserve">pear -f ERR875303_filtered_1.fastq -r ERR875303_filtered_2.fastq -n 60 -t 60 -q 25 -o paired_ERR875303.fastq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</si>
  <si>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ERR875302_info.txt --match-read-wildcards --overlap 10 -n 2 --length-tag="length=" -o adrem_ERR875302_1.fastq -p adrem_ERR875302_2.fastq /home/ebarr/projects/rpp-breden-ab/ireceptor/curation/other_data_and_papers/chang_kuan_2016/SRA_files/ERR875302_1.fastq /home/ebarr/projects/rpp-breden-ab/ireceptor/curation/other_data_and_papers/chang_kuan_2016/SRA_files/ERR875302_2.fastq </t>
  </si>
  <si>
    <t xml:space="preserve">cutadapt -q 25 --pair-filter=any --minimum-length 60 --length-tag "length=" -o ERR875302_filtered_1.fastq -p ERR875302_filtered_2.fastq adrem_ERR875302_1.fastq adrem_ERR875302_2.fastq </t>
  </si>
  <si>
    <t>See igblast-ERR875302.sh</t>
  </si>
  <si>
    <t xml:space="preserve">pear -f ERR875302_filtered_1.fastq -r ERR875302_filtered_2.fastq -n 60 -t 60 -q 25 -o paired_ERR875302.fastq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</si>
  <si>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ERR875301_info.txt --match-read-wildcards --overlap 10 -n 2 --length-tag="length=" -o adrem_ERR875301_1.fastq -p adrem_ERR875301_2.fastq /home/ebarr/projects/rpp-breden-ab/ireceptor/curation/other_data_and_papers/chang_kuan_2016/SRA_files/ERR875301_1.fastq /home/ebarr/projects/rpp-breden-ab/ireceptor/curation/other_data_and_papers/chang_kuan_2016/SRA_files/ERR875301_2.fastq </t>
  </si>
  <si>
    <t xml:space="preserve">cutadapt -q 25 --pair-filter=any --minimum-length 60 --length-tag "length=" -o ERR875301_filtered_1.fastq -p ERR875301_filtered_2.fastq adrem_ERR875301_1.fastq adrem_ERR875301_2.fastq </t>
  </si>
  <si>
    <t>See igblast-ERR875301.sh</t>
  </si>
  <si>
    <t xml:space="preserve">pear -f ERR875301_filtered_1.fastq -r ERR875301_filtered_2.fastq -n 60 -t 60 -q 25 -o paired_ERR875301.fastq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</si>
  <si>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ERR875300_info.txt --match-read-wildcards --overlap 10 -n 2 --length-tag="length=" -o adrem_ERR875300_1.fastq -p adrem_ERR875300_2.fastq /home/ebarr/projects/rpp-breden-ab/ireceptor/curation/other_data_and_papers/chang_kuan_2016/SRA_files/ERR875300_1.fastq /home/ebarr/projects/rpp-breden-ab/ireceptor/curation/other_data_and_papers/chang_kuan_2016/SRA_files/ERR875300_2.fastq </t>
  </si>
  <si>
    <t xml:space="preserve">cutadapt -q 25 --pair-filter=any --minimum-length 60 --length-tag "length=" -o ERR875300_filtered_1.fastq -p ERR875300_filtered_2.fastq adrem_ERR875300_1.fastq adrem_ERR875300_2.fastq </t>
  </si>
  <si>
    <t>See igblast-ERR875300.sh</t>
  </si>
  <si>
    <t xml:space="preserve">pear -f ERR875300_filtered_1.fastq -r ERR875300_filtered_2.fastq -n 60 -t 60 -q 25 -o paired_ERR875300.fastq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</si>
  <si>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ERR875299_info.txt --match-read-wildcards --overlap 10 -n 2 --length-tag="length=" -o adrem_ERR875299_1.fastq -p adrem_ERR875299_2.fastq /home/ebarr/projects/rpp-breden-ab/ireceptor/curation/other_data_and_papers/chang_kuan_2016/SRA_files/ERR875299_1.fastq /home/ebarr/projects/rpp-breden-ab/ireceptor/curation/other_data_and_papers/chang_kuan_2016/SRA_files/ERR875299_2.fastq </t>
  </si>
  <si>
    <t xml:space="preserve">cutadapt -q 25 --pair-filter=any --minimum-length 60 --length-tag "length=" -o ERR875299_filtered_1.fastq -p ERR875299_filtered_2.fastq adrem_ERR875299_1.fastq adrem_ERR875299_2.fastq </t>
  </si>
  <si>
    <t>See igblast-ERR875299.sh</t>
  </si>
  <si>
    <t xml:space="preserve">pear -f ERR875299_filtered_1.fastq -r ERR875299_filtered_2.fastq -n 60 -t 60 -q 25 -o paired_ERR875299.fastq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</si>
  <si>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ERR875298_info.txt --match-read-wildcards --overlap 10 -n 2 --length-tag="length=" -o adrem_ERR875298_1.fastq -p adrem_ERR875298_2.fastq /home/ebarr/projects/rpp-breden-ab/ireceptor/curation/other_data_and_papers/chang_kuan_2016/SRA_files/ERR875298_1.fastq /home/ebarr/projects/rpp-breden-ab/ireceptor/curation/other_data_and_papers/chang_kuan_2016/SRA_files/ERR875298_2.fastq </t>
  </si>
  <si>
    <t xml:space="preserve">cutadapt -q 25 --pair-filter=any --minimum-length 60 --length-tag "length=" -o ERR875298_filtered_1.fastq -p ERR875298_filtered_2.fastq adrem_ERR875298_1.fastq adrem_ERR875298_2.fastq </t>
  </si>
  <si>
    <t>See igblast-ERR875298.sh</t>
  </si>
  <si>
    <t xml:space="preserve">pear -f ERR875298_filtered_1.fastq -r ERR875298_filtered_2.fastq -n 60 -t 60 -q 25 -o paired_ERR875298.fastq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</si>
  <si>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ERR875297_info.txt --match-read-wildcards --overlap 10 -n 2 --length-tag="length=" -o adrem_ERR875297_1.fastq -p adrem_ERR875297_2.fastq /home/ebarr/projects/rpp-breden-ab/ireceptor/curation/other_data_and_papers/chang_kuan_2016/SRA_files/ERR875297_1.fastq /home/ebarr/projects/rpp-breden-ab/ireceptor/curation/other_data_and_papers/chang_kuan_2016/SRA_files/ERR875297_2.fastq </t>
  </si>
  <si>
    <t xml:space="preserve">cutadapt -q 25 --pair-filter=any --minimum-length 60 --length-tag "length=" -o ERR875297_filtered_1.fastq -p ERR875297_filtered_2.fastq adrem_ERR875297_1.fastq adrem_ERR875297_2.fastq </t>
  </si>
  <si>
    <t>See igblast-ERR875297.sh</t>
  </si>
  <si>
    <t xml:space="preserve">pear -f ERR875297_filtered_1.fastq -r ERR875297_filtered_2.fastq -n 60 -t 60 -q 25 -o paired_ERR875297.fastq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</si>
  <si>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ERR875296_info.txt --match-read-wildcards --overlap 10 -n 2 --length-tag="length=" -o adrem_ERR875296_1.fastq -p adrem_ERR875296_2.fastq /home/ebarr/projects/rpp-breden-ab/ireceptor/curation/other_data_and_papers/chang_kuan_2016/SRA_files/ERR875296_1.fastq /home/ebarr/projects/rpp-breden-ab/ireceptor/curation/other_data_and_papers/chang_kuan_2016/SRA_files/ERR875296_2.fastq </t>
  </si>
  <si>
    <t xml:space="preserve">cutadapt -q 25 --pair-filter=any --minimum-length 60 --length-tag "length=" -o ERR875296_filtered_1.fastq -p ERR875296_filtered_2.fastq adrem_ERR875296_1.fastq adrem_ERR875296_2.fastq </t>
  </si>
  <si>
    <t>See igblast-ERR875296.sh</t>
  </si>
  <si>
    <t xml:space="preserve">pear -f ERR875296_filtered_1.fastq -r ERR875296_filtered_2.fastq -n 60 -t 60 -q 25 -o paired_ERR875296.fastq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</si>
  <si>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ERR875295_info.txt --match-read-wildcards --overlap 10 -n 2 --length-tag="length=" -o adrem_ERR875295_1.fastq -p adrem_ERR875295_2.fastq /home/ebarr/projects/rpp-breden-ab/ireceptor/curation/other_data_and_papers/chang_kuan_2016/SRA_files/ERR875295_1.fastq /home/ebarr/projects/rpp-breden-ab/ireceptor/curation/other_data_and_papers/chang_kuan_2016/SRA_files/ERR875295_2.fastq </t>
  </si>
  <si>
    <t xml:space="preserve">cutadapt -q 25 --pair-filter=any --minimum-length 60 --length-tag "length=" -o ERR875295_filtered_1.fastq -p ERR875295_filtered_2.fastq adrem_ERR875295_1.fastq adrem_ERR875295_2.fastq </t>
  </si>
  <si>
    <t>See igblast-ERR875295.sh</t>
  </si>
  <si>
    <t xml:space="preserve">pear -f ERR875295_filtered_1.fastq -r ERR875295_filtered_2.fastq -n 60 -t 60 -q 25 -o paired_ERR875295.fastq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</si>
  <si>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ERR875294_info.txt --match-read-wildcards --overlap 10 -n 2 --length-tag="length=" -o adrem_ERR875294_1.fastq -p adrem_ERR875294_2.fastq /home/ebarr/projects/rpp-breden-ab/ireceptor/curation/other_data_and_papers/chang_kuan_2016/SRA_files/ERR875294_1.fastq /home/ebarr/projects/rpp-breden-ab/ireceptor/curation/other_data_and_papers/chang_kuan_2016/SRA_files/ERR875294_2.fastq </t>
  </si>
  <si>
    <t xml:space="preserve">cutadapt -q 25 --pair-filter=any --minimum-length 60 --length-tag "length=" -o ERR875294_filtered_1.fastq -p ERR875294_filtered_2.fastq adrem_ERR875294_1.fastq adrem_ERR875294_2.fastq </t>
  </si>
  <si>
    <t>See igblast-ERR875294.sh</t>
  </si>
  <si>
    <t xml:space="preserve">pear -f ERR875294_filtered_1.fastq -r ERR875294_filtered_2.fastq -n 60 -t 60 -q 25 -o paired_ERR875294.fastq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</si>
  <si>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ERR875293_info.txt --match-read-wildcards --overlap 10 -n 2 --length-tag="length=" -o adrem_ERR875293_1.fastq -p adrem_ERR875293_2.fastq /home/ebarr/projects/rpp-breden-ab/ireceptor/curation/other_data_and_papers/chang_kuan_2016/SRA_files/ERR875293_1.fastq /home/ebarr/projects/rpp-breden-ab/ireceptor/curation/other_data_and_papers/chang_kuan_2016/SRA_files/ERR875293_2.fastq </t>
  </si>
  <si>
    <t xml:space="preserve">cutadapt -q 25 --pair-filter=any --minimum-length 60 --length-tag "length=" -o ERR875293_filtered_1.fastq -p ERR875293_filtered_2.fastq adrem_ERR875293_1.fastq adrem_ERR875293_2.fastq </t>
  </si>
  <si>
    <t>See igblast-ERR875293.sh</t>
  </si>
  <si>
    <t xml:space="preserve">pear -f ERR875293_filtered_1.fastq -r ERR875293_filtered_2.fastq -n 60 -t 60 -q 25 -o paired_ERR875293.fastq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</si>
  <si>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ERR875292_info.txt --match-read-wildcards --overlap 10 -n 2 --length-tag="length=" -o adrem_ERR875292_1.fastq -p adrem_ERR875292_2.fastq /home/ebarr/projects/rpp-breden-ab/ireceptor/curation/other_data_and_papers/chang_kuan_2016/SRA_files/ERR875292_1.fastq /home/ebarr/projects/rpp-breden-ab/ireceptor/curation/other_data_and_papers/chang_kuan_2016/SRA_files/ERR875292_2.fastq </t>
  </si>
  <si>
    <t xml:space="preserve">cutadapt -q 25 --pair-filter=any --minimum-length 60 --length-tag "length=" -o ERR875292_filtered_1.fastq -p ERR875292_filtered_2.fastq adrem_ERR875292_1.fastq adrem_ERR875292_2.fastq </t>
  </si>
  <si>
    <t>See igblast-ERR875292.sh</t>
  </si>
  <si>
    <t xml:space="preserve">pear -f ERR875292_filtered_1.fastq -r ERR875292_filtered_2.fastq -n 60 -t 60 -q 25 -o paired_ERR875292.fastq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</si>
  <si>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ERR875291_info.txt --match-read-wildcards --overlap 10 -n 2 --length-tag="length=" -o adrem_ERR875291_1.fastq -p adrem_ERR875291_2.fastq /home/ebarr/projects/rpp-breden-ab/ireceptor/curation/other_data_and_papers/chang_kuan_2016/SRA_files/ERR875291_1.fastq /home/ebarr/projects/rpp-breden-ab/ireceptor/curation/other_data_and_papers/chang_kuan_2016/SRA_files/ERR875291_2.fastq </t>
  </si>
  <si>
    <t xml:space="preserve">cutadapt -q 25 --pair-filter=any --minimum-length 60 --length-tag "length=" -o ERR875291_filtered_1.fastq -p ERR875291_filtered_2.fastq adrem_ERR875291_1.fastq adrem_ERR875291_2.fastq </t>
  </si>
  <si>
    <t>See igblast-ERR875291.sh</t>
  </si>
  <si>
    <t xml:space="preserve">pear -f ERR875291_filtered_1.fastq -r ERR875291_filtered_2.fastq -n 60 -t 60 -q 25 -o paired_ERR875291.fastq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</si>
  <si>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ERR875290_info.txt --match-read-wildcards --overlap 10 -n 2 --length-tag="length=" -o adrem_ERR875290_1.fastq -p adrem_ERR875290_2.fastq /home/ebarr/projects/rpp-breden-ab/ireceptor/curation/other_data_and_papers/chang_kuan_2016/SRA_files/ERR875290_1.fastq /home/ebarr/projects/rpp-breden-ab/ireceptor/curation/other_data_and_papers/chang_kuan_2016/SRA_files/ERR875290_2.fastq </t>
  </si>
  <si>
    <t xml:space="preserve">cutadapt -q 25 --pair-filter=any --minimum-length 60 --length-tag "length=" -o ERR875290_filtered_1.fastq -p ERR875290_filtered_2.fastq adrem_ERR875290_1.fastq adrem_ERR875290_2.fastq </t>
  </si>
  <si>
    <t>See igblast-ERR875290.sh</t>
  </si>
  <si>
    <t xml:space="preserve">pear -f ERR875290_filtered_1.fastq -r ERR875290_filtered_2.fastq -n 60 -t 60 -q 25 -o paired_ERR875290.fastq
</t>
  </si>
  <si>
    <t xml:space="preserve">cutadapt -g file:P5_adaptors_forward.txt -g file:P7_adaptors_reverse.txt -g file:V_primers.txt -g file:C_primers.txt -a file:P5_adaptors_rev_comp.txt -a file:P7_adaptors_rev_comp.txt -a file:C_primers_rev_comp.txt -a file:V_primers_rev_comp.txt -G file:P5_adaptors_forward.txt -G file:P7_adaptors_reverse.txt -G file:V_primers.txt -G file:C_primers.txt -A file:P5_adaptors_rev_comp.txt -A file:P7_adaptors_rev_comp.txt -A file:C_primers_rev_comp.txt -A file:V_primers_rev_comp.txt --info-file ERR875289_info.txt --match-read-wildcards --overlap 10 -n 2 --length-tag="length=" -o adrem_ERR875289_1.fastq -p adrem_ERR875289_2.fastq /home/ebarr/projects/rpp-breden-ab/ireceptor/curation/other_data_and_papers/chang_kuan_2016/SRA_files/ERR875289_1.fastq /home/ebarr/projects/rpp-breden-ab/ireceptor/curation/other_data_and_papers/chang_kuan_2016/SRA_files/ERR875289_2.fastq </t>
  </si>
  <si>
    <t xml:space="preserve">cutadapt -q 25 --pair-filter=any --minimum-length 60 --length-tag "length=" -o ERR875289_filtered_1.fastq -p ERR875289_filtered_2.fastq adrem_ERR875289_1.fastq adrem_ERR875289_2.fastq </t>
  </si>
  <si>
    <t>See igblast-ERR875289.sh</t>
  </si>
  <si>
    <t xml:space="preserve">pear -f ERR875289_filtered_1.fastq -r ERR875289_filtered_2.fastq -n 60 -t 60 -q 25 -o paired_ERR875289.fastq
</t>
  </si>
  <si>
    <t xml:space="preserve">FR2 </t>
  </si>
  <si>
    <t>TRBJ, TRBC</t>
  </si>
  <si>
    <t>TRBV</t>
  </si>
  <si>
    <t>FR3 region</t>
  </si>
  <si>
    <t>reverse_PCR_primer_target_location</t>
  </si>
  <si>
    <t>forward_PCR_primer_target_location</t>
  </si>
  <si>
    <t>Organism</t>
  </si>
  <si>
    <t>Age_event</t>
  </si>
  <si>
    <t>Ancestry_population</t>
  </si>
  <si>
    <t>Race</t>
  </si>
  <si>
    <t>Strain_name</t>
  </si>
  <si>
    <t>Study_group_description</t>
  </si>
  <si>
    <t>Disease_stage</t>
  </si>
  <si>
    <t>Prior_therapies</t>
  </si>
  <si>
    <t>Immunogen</t>
  </si>
  <si>
    <t>Sample_Type</t>
  </si>
  <si>
    <t>Anatomic_site</t>
  </si>
  <si>
    <t>Collection_time_event</t>
  </si>
  <si>
    <t>Biomaterial_provider</t>
  </si>
  <si>
    <t>Tissue_processing</t>
  </si>
  <si>
    <t>Cell_storage</t>
  </si>
  <si>
    <t>Cell_quality</t>
  </si>
  <si>
    <t>Target_locus_for_PCR</t>
  </si>
  <si>
    <t>Study_Type</t>
  </si>
  <si>
    <t>Synthetic</t>
  </si>
  <si>
    <t>study_id</t>
  </si>
  <si>
    <t>inclusion_exclusion_criteria</t>
  </si>
  <si>
    <t>Grants</t>
  </si>
  <si>
    <t>pub_ids</t>
  </si>
  <si>
    <t>linked_subjects</t>
  </si>
  <si>
    <t>Link_type</t>
  </si>
  <si>
    <t>Disease_Diagnosis</t>
  </si>
  <si>
    <t>Disease_length</t>
  </si>
  <si>
    <t>Intervention</t>
  </si>
  <si>
    <t>medical_history</t>
  </si>
  <si>
    <t>Single_cell</t>
  </si>
  <si>
    <t>cell_number</t>
  </si>
  <si>
    <t>Cell_isolation</t>
  </si>
  <si>
    <t>Library_quality</t>
  </si>
  <si>
    <t>collected_by</t>
  </si>
  <si>
    <t>Study_inclusion</t>
  </si>
  <si>
    <t>Cell_processing_protocol</t>
  </si>
  <si>
    <t>library_construction_protocol</t>
  </si>
  <si>
    <t>Complete_sequences</t>
  </si>
  <si>
    <t>Template_amount</t>
  </si>
  <si>
    <t>total_reads_passing_qc_filter</t>
  </si>
  <si>
    <t>protocol_id</t>
  </si>
  <si>
    <t>read_length</t>
  </si>
  <si>
    <t>sequencing_facility</t>
  </si>
  <si>
    <t>sequencing_run_date</t>
  </si>
  <si>
    <t>sequencing_kit</t>
  </si>
  <si>
    <t>Software_versions</t>
  </si>
  <si>
    <t>Paired_read_assembly</t>
  </si>
  <si>
    <t>quality_thresholds</t>
  </si>
  <si>
    <t>primer_match_cutoffs</t>
  </si>
  <si>
    <t>collapsing_method</t>
  </si>
  <si>
    <t>data_processing_protocols</t>
  </si>
  <si>
    <t>pear -f ERR1278160_filtered_1.fastq -r ERR1278160_filtered_2.fastq -n 60 -t 60 -q 25 -o paired_ERR1278160.fastq</t>
  </si>
  <si>
    <t>pear -f ERR1278159_filtered_1.fastq -r ERR1278159_filtered_2.fastq -n 60 -t 60 -q 25 -o paired_ERR1278159.fastq</t>
  </si>
  <si>
    <t>pear -f ERR1278158_filtered_1.fastq -r ERR1278158_filtered_2.fastq -n 60 -t 60 -q 25 -o paired_ERR1278158.fastq</t>
  </si>
  <si>
    <t>pear -f ERR1278157_filtered_1.fastq -r ERR1278157_filtered_2.fastq -n 60 -t 60 -q 25 -o paired_ERR1278157.fastq</t>
  </si>
  <si>
    <t>pear -f ERR1278156_filtered_1.fastq -r ERR1278156_filtered_2.fastq -n 60 -t 60 -q 25 -o paired_ERR1278156.fastq</t>
  </si>
  <si>
    <t>pear -f ERR1278155_filtered_1.fastq -r ERR1278155_filtered_2.fastq -n 60 -t 60 -q 25 -o paired_ERR1278155.fastq</t>
  </si>
  <si>
    <t>pear -f ERR1278154_filtered_1.fastq -r ERR1278154_filtered_2.fastq -n 60 -t 60 -q 25 -o paired_ERR1278154.fastq</t>
  </si>
  <si>
    <t>pear -f ERR1278153_filtered_1.fastq -r ERR1278153_filtered_2.fastq -n 60 -t 60 -q 25 -o paired_ERR1278153.fastq</t>
  </si>
  <si>
    <t>pear -f ERR1278152_filtered_1.fastq -r ERR1278152_filtered_2.fastq -n 60 -t 60 -q 25 -o paired_ERR1278152.fastq</t>
  </si>
  <si>
    <t>pear -f ERR1278151_filtered_1.fastq -r ERR1278151_filtered_2.fastq -n 60 -t 60 -q 25 -o paired_ERR1278151.fastq</t>
  </si>
  <si>
    <t>pear -f ERR1278150_filtered_1.fastq -r ERR1278150_filtered_2.fastq -n 60 -t 60 -q 25 -o paired_ERR1278150.fastq</t>
  </si>
  <si>
    <t>pear -f ERR875304_filtered_1.fastq -r ERR875304_filtered_2.fastq -n 60 -t 60 -q 25 -o paired_ERR875304.fastq</t>
  </si>
  <si>
    <t>pear -f ERR875303_filtered_1.fastq -r ERR875303_filtered_2.fastq -n 60 -t 60 -q 25 -o paired_ERR875303.fastq</t>
  </si>
  <si>
    <t>pear -f ERR875302_filtered_1.fastq -r ERR875302_filtered_2.fastq -n 60 -t 60 -q 25 -o paired_ERR875302.fastq</t>
  </si>
  <si>
    <t>pear -f ERR875301_filtered_1.fastq -r ERR875301_filtered_2.fastq -n 60 -t 60 -q 25 -o paired_ERR875301.fastq</t>
  </si>
  <si>
    <t>pear -f ERR875300_filtered_1.fastq -r ERR875300_filtered_2.fastq -n 60 -t 60 -q 25 -o paired_ERR875300.fastq</t>
  </si>
  <si>
    <t>pear -f ERR875299_filtered_1.fastq -r ERR875299_filtered_2.fastq -n 60 -t 60 -q 25 -o paired_ERR875299.fastq</t>
  </si>
  <si>
    <t>pear -f ERR875298_filtered_1.fastq -r ERR875298_filtered_2.fastq -n 60 -t 60 -q 25 -o paired_ERR875298.fastq</t>
  </si>
  <si>
    <t>pear -f ERR875297_filtered_1.fastq -r ERR875297_filtered_2.fastq -n 60 -t 60 -q 25 -o paired_ERR875297.fastq</t>
  </si>
  <si>
    <t>pear -f ERR875296_filtered_1.fastq -r ERR875296_filtered_2.fastq -n 60 -t 60 -q 25 -o paired_ERR875296.fastq</t>
  </si>
  <si>
    <t>pear -f ERR875295_filtered_1.fastq -r ERR875295_filtered_2.fastq -n 60 -t 60 -q 25 -o paired_ERR875295.fastq</t>
  </si>
  <si>
    <t>pear -f ERR875294_filtered_1.fastq -r ERR875294_filtered_2.fastq -n 60 -t 60 -q 25 -o paired_ERR875294.fastq</t>
  </si>
  <si>
    <t>pear -f ERR875293_filtered_1.fastq -r ERR875293_filtered_2.fastq -n 60 -t 60 -q 25 -o paired_ERR875293.fastq</t>
  </si>
  <si>
    <t>pear -f ERR875292_filtered_1.fastq -r ERR875292_filtered_2.fastq -n 60 -t 60 -q 25 -o paired_ERR875292.fastq</t>
  </si>
  <si>
    <t>pear -f ERR875291_filtered_1.fastq -r ERR875291_filtered_2.fastq -n 60 -t 60 -q 25 -o paired_ERR875291.fastq</t>
  </si>
  <si>
    <t>pear -f ERR875290_filtered_1.fastq -r ERR875290_filtered_2.fastq -n 60 -t 60 -q 25 -o paired_ERR875290.fastq</t>
  </si>
  <si>
    <t>pear -f ERR875289_filtered_1.fastq -r ERR875289_filtered_2.fastq -n 60 -t 60 -q 25 -o paired_ERR875289.fastq</t>
  </si>
  <si>
    <t>Child C1, Mother C</t>
  </si>
  <si>
    <t>Child C2, Mother C</t>
  </si>
  <si>
    <t>Child B1, Mother B</t>
  </si>
  <si>
    <t>Child B2, Mother B</t>
  </si>
  <si>
    <t>Child A1, Mother A</t>
  </si>
  <si>
    <t>Child A2, Mother A</t>
  </si>
  <si>
    <t>Child C1, Child C2</t>
  </si>
  <si>
    <t>Child B1, Child B2</t>
  </si>
  <si>
    <t>Child A1, Child A2</t>
  </si>
  <si>
    <t>Control</t>
  </si>
  <si>
    <t>Case</t>
  </si>
  <si>
    <t>Blood withdrawl</t>
  </si>
  <si>
    <t xml:space="preserve">Week 2 </t>
  </si>
  <si>
    <t>Week 1</t>
  </si>
  <si>
    <t>Day 0</t>
  </si>
  <si>
    <t>Vaccination</t>
  </si>
  <si>
    <t>Day 1</t>
  </si>
  <si>
    <t>grants</t>
  </si>
  <si>
    <t>submitted_by</t>
  </si>
  <si>
    <t>lab_address</t>
  </si>
  <si>
    <t>Relevant_Publications</t>
  </si>
  <si>
    <t>synthetic</t>
  </si>
  <si>
    <t>organism</t>
  </si>
  <si>
    <t>age_event</t>
  </si>
  <si>
    <t>ancestry_population</t>
  </si>
  <si>
    <t>strain_name</t>
  </si>
  <si>
    <t>race</t>
  </si>
  <si>
    <t>link_type</t>
  </si>
  <si>
    <t>study_group_description</t>
  </si>
  <si>
    <t>disease_length</t>
  </si>
  <si>
    <t>disease_stage</t>
  </si>
  <si>
    <t>prior_therapies</t>
  </si>
  <si>
    <t>immunogen</t>
  </si>
  <si>
    <t>intervention</t>
  </si>
  <si>
    <t>sample_type</t>
  </si>
  <si>
    <t>tissue</t>
  </si>
  <si>
    <t>anatomic_site</t>
  </si>
  <si>
    <t>disease_state_sample</t>
  </si>
  <si>
    <t>collection_time_event</t>
  </si>
  <si>
    <t>biomaterial_provider</t>
  </si>
  <si>
    <t>tissue_processing</t>
  </si>
  <si>
    <t>single_cell</t>
  </si>
  <si>
    <t>cell_storage</t>
  </si>
  <si>
    <t>cell_quality</t>
  </si>
  <si>
    <t>cell_isolation</t>
  </si>
  <si>
    <t>cell_processing_protocol</t>
  </si>
  <si>
    <t>complete_sequences</t>
  </si>
  <si>
    <t>physical_linkage</t>
  </si>
  <si>
    <t>template_amount</t>
  </si>
  <si>
    <t>software_versions</t>
  </si>
  <si>
    <t>paired_read_assembly</t>
  </si>
  <si>
    <t>First_Authors_and_PI</t>
  </si>
  <si>
    <t>Physical_linkage</t>
  </si>
  <si>
    <t>germline_database</t>
  </si>
  <si>
    <t>Ontology</t>
  </si>
  <si>
    <t>MiAIRR Field</t>
  </si>
  <si>
    <t>iReceptor field</t>
  </si>
  <si>
    <t>collection_time_point_relative</t>
  </si>
  <si>
    <t>template_class</t>
  </si>
  <si>
    <t>template_quality</t>
  </si>
  <si>
    <t>library_generation_protocol</t>
  </si>
  <si>
    <t>library_generation_kit_version</t>
  </si>
  <si>
    <t>pcr_target_locus</t>
  </si>
  <si>
    <t>sequencing_platform</t>
  </si>
  <si>
    <t>sequencing_run_id</t>
  </si>
  <si>
    <t>study_type</t>
  </si>
  <si>
    <t>NCIT: inclusion criteria, exclusion criteria</t>
  </si>
  <si>
    <t>OBI: Organism</t>
  </si>
  <si>
    <t>EFO: Ethnic group</t>
  </si>
  <si>
    <t>African, Asian, Caucasian</t>
  </si>
  <si>
    <t>EFO: strain</t>
  </si>
  <si>
    <t>OBI: study group role</t>
  </si>
  <si>
    <t>NCIT: diagnosis</t>
  </si>
  <si>
    <t>OBI: disease stage</t>
  </si>
  <si>
    <t>Stage II breast cancer, etc.</t>
  </si>
  <si>
    <t>OBI: immunogen role</t>
  </si>
  <si>
    <t>NCIT: intervention or procedure</t>
  </si>
  <si>
    <t>SIO: medical history</t>
  </si>
  <si>
    <t>NCIT: anatomic site</t>
  </si>
  <si>
    <t>NCIT: Tissue Processing</t>
  </si>
  <si>
    <t>ERO: cell storage</t>
  </si>
  <si>
    <t>OBA: cell quality</t>
  </si>
  <si>
    <t>FBcv: cell isolation</t>
  </si>
  <si>
    <t>SO: DNA</t>
  </si>
  <si>
    <t>cDNA, gDNA</t>
  </si>
  <si>
    <t>study_description</t>
  </si>
  <si>
    <t>collection_time_point_reference</t>
  </si>
  <si>
    <t>GENEPIO: library construction protocol</t>
  </si>
  <si>
    <t>GENEPIO: sequencing platform</t>
  </si>
  <si>
    <t>GENEPIO: sequencing kit</t>
  </si>
  <si>
    <t>filtered_SRR654169.fasta</t>
  </si>
  <si>
    <t xml:space="preserve">./bin/igblastn -germline_db_V database/version1/ig_heavy/igh_v -germline_db_J database/version1/ig_heavy/igh_j -germline_db_D database/version1/ig_heavy/igh_d -organism human -domain_system imgt -query /data/curator_data/cancer_data_and_papers/michaeli_tabibian_2014/fasta_files/SRR873440/SRR873440_filtered_1_1.fasta -auxiliary_data bin/optional_file/human_gl.aux -show_translation -out SRR873440_filtered_1_1.fmt7 1&gt;err1.log 2&gt;err2.log &amp;
</t>
  </si>
  <si>
    <t>./bin/igblastn -germline_db_V database/version1/ig_heavy/igh_v -germline_db_J database/version1/ig_heavy/igh_j -germline_db_D database/version1/ig_heavy/igh_d -organism human -domain_system imgt -query /data/curator_data/cancer_data_and_papers/michaeli_tabibian_2014/fasta_files/SRR873441/SRR873441_filtered_1_1.fasta -auxiliary_data bin/optional_file/human_gl.aux -show_translation -out SRR873441_filtered_1_1.fmt7 1&gt;err1.log 2&gt;err2.log &amp;</t>
  </si>
  <si>
    <t>./bin/igblastn -germline_db_V database/version1/ig_heavy/igh_v -germline_db_J database/version1/ig_heavy/igh_j -germline_db_D database/version1/ig_heavy/igh_d -organism human -domain_system imgt -query /data/curator_data/cancer_data_and_papers/michaeli_tabibian_2014/fasta_files/SRR873442/SRR873442_filtered_1_1.fasta -auxiliary_data bin/optional_file/human_gl.aux -show_translation -out SRR873442_filtered_1_1.fmt7 1&gt;err1.log 2&gt;err2.log &amp;</t>
  </si>
  <si>
    <t>SRR873441_filtered_2_6.fasta</t>
  </si>
  <si>
    <t>SRR873441_filtered_3_2.fasta</t>
  </si>
  <si>
    <t>SRR873440_filtered_5_5.fasta</t>
  </si>
  <si>
    <t>SRR873442_filtered_5_5.fasta</t>
  </si>
  <si>
    <t>SRR873441_filtered_5_5.fasta</t>
  </si>
  <si>
    <t>single_or_paired</t>
  </si>
  <si>
    <t>project_name</t>
  </si>
  <si>
    <t>bioproject_id</t>
  </si>
  <si>
    <t>center_name</t>
  </si>
  <si>
    <t>first_authors_and_pi</t>
  </si>
  <si>
    <t>donors</t>
  </si>
  <si>
    <t>sample_identifier</t>
  </si>
  <si>
    <t>disease_state</t>
  </si>
  <si>
    <t>time_Points</t>
  </si>
  <si>
    <t>cell_type</t>
  </si>
  <si>
    <t>cell_markers</t>
  </si>
  <si>
    <t>number_of_reads_per_rxn</t>
  </si>
  <si>
    <t>estimated_number_cells_per_seq_rxn</t>
  </si>
  <si>
    <t>dna_type</t>
  </si>
  <si>
    <t>library_quality</t>
  </si>
  <si>
    <t>sra_Library_Selection</t>
  </si>
  <si>
    <t>target_locus_for_pcr</t>
  </si>
  <si>
    <t>forward_pcr_primer_target_location</t>
  </si>
  <si>
    <t>reverse_pcr_primer_target_location</t>
  </si>
  <si>
    <t>year</t>
  </si>
  <si>
    <t>accession</t>
  </si>
  <si>
    <t>bioproject_biosample_id</t>
  </si>
  <si>
    <t>sample_name</t>
  </si>
  <si>
    <t>library_name</t>
  </si>
  <si>
    <t>experiment_name</t>
  </si>
  <si>
    <t>experiment_id</t>
  </si>
  <si>
    <t xml:space="preserve">adapter_sequence_forward </t>
  </si>
  <si>
    <t>adapter_sequence_reverse</t>
  </si>
  <si>
    <t>forward_primers</t>
  </si>
  <si>
    <t>reverse_primers</t>
  </si>
  <si>
    <t>receptor_type</t>
  </si>
  <si>
    <t>heavy_or_light_chain</t>
  </si>
  <si>
    <t>gene_derivation_heavy</t>
  </si>
  <si>
    <t>gene_derivation_light</t>
  </si>
  <si>
    <t>run_id</t>
  </si>
  <si>
    <t xml:space="preserve">antigen </t>
  </si>
  <si>
    <t>spot_descriptor</t>
  </si>
  <si>
    <t>barcode_1</t>
  </si>
  <si>
    <t>barcode_2</t>
  </si>
  <si>
    <t>sra_sample_id</t>
  </si>
  <si>
    <t>First Authors and PI</t>
  </si>
  <si>
    <t>SRP042205</t>
  </si>
  <si>
    <t>ERP002120</t>
  </si>
  <si>
    <t>SRP033146</t>
  </si>
  <si>
    <t>PRJEB8745</t>
  </si>
  <si>
    <t>Sequencing of rearranged antibody heavy chain repertoires of C57BL/6 and BALB/c mice</t>
  </si>
  <si>
    <t>Immunogenomics Lab</t>
  </si>
  <si>
    <t>University of New South Wales</t>
  </si>
  <si>
    <t>Collins, Wang, Roskin, Marquis and Jackson</t>
  </si>
  <si>
    <t>BBIgG-LAMGC1c31</t>
  </si>
  <si>
    <t>BBIgG-LAMGC1d31</t>
  </si>
  <si>
    <t>BBIgM-LAMMC141</t>
  </si>
  <si>
    <t>BS2IgG-LAMGC1c21</t>
  </si>
  <si>
    <t>BS2IgG-LAMGC1d21</t>
  </si>
  <si>
    <t>BS4IgG-LAMGC1c22</t>
  </si>
  <si>
    <t>BS4IgG-LAMGC1d22</t>
  </si>
  <si>
    <t>BS4IgM-LAMMC145</t>
  </si>
  <si>
    <t>BS6IgG-LAMGC1c23</t>
  </si>
  <si>
    <t>BS6IgG-LAMGC1d23</t>
  </si>
  <si>
    <t>BS6IgM-LAMMC146</t>
  </si>
  <si>
    <t>BS7IgG-LAMGC1c24</t>
  </si>
  <si>
    <t>BS7IgG-LAMGC1d24</t>
  </si>
  <si>
    <t>BS7IgM-LAMMC147</t>
  </si>
  <si>
    <t>BSIgG-LAMGC1c33</t>
  </si>
  <si>
    <t>BSIgG-LAMGC1d33</t>
  </si>
  <si>
    <t>BSIgM-LAMMC143</t>
  </si>
  <si>
    <t>CBIgG-LAMGC1c32</t>
  </si>
  <si>
    <t>CBIgG-LAMGC1d32</t>
  </si>
  <si>
    <t>CBIgM-LAMMC142</t>
  </si>
  <si>
    <t>CP1IgG-LAMGC1c35</t>
  </si>
  <si>
    <t>CP1IgG-LAMGC1d35</t>
  </si>
  <si>
    <t>CP2IgG-LAMGC1c36</t>
  </si>
  <si>
    <t>CP2IgG-LAMGC1d36</t>
  </si>
  <si>
    <t>CS2IgG-LAMGC1c25</t>
  </si>
  <si>
    <t>CS2IgG-LAMGC1d25</t>
  </si>
  <si>
    <t>CS2IgM-LAMMC148</t>
  </si>
  <si>
    <t>CS4IgG-LAMGC1c26</t>
  </si>
  <si>
    <t>CS4IgG-LAMGC1d26</t>
  </si>
  <si>
    <t>CS4IgM-LAMMC149</t>
  </si>
  <si>
    <t>CS6IgG-LAMGC1c27</t>
  </si>
  <si>
    <t>CS6IgG-LAMGC1d27</t>
  </si>
  <si>
    <t>CS6IgM-LAMMC150</t>
  </si>
  <si>
    <t>CS7IgG-LAMGC1c28</t>
  </si>
  <si>
    <t>CS7IgG-LAMGC1d28</t>
  </si>
  <si>
    <t>CSIgG-LAMGC1c34</t>
  </si>
  <si>
    <t>CSIgG-LAMGC1d34</t>
  </si>
  <si>
    <t>CSIgM-LAMMC144</t>
  </si>
  <si>
    <t>Mus musculus</t>
  </si>
  <si>
    <t>C57BL/6</t>
  </si>
  <si>
    <t>IgM and IgG Repertoire Study</t>
  </si>
  <si>
    <t>Bone Marrow</t>
  </si>
  <si>
    <t>Splenocyte</t>
  </si>
  <si>
    <t>ERP009778</t>
  </si>
  <si>
    <t>SAMEA3335268</t>
  </si>
  <si>
    <t>ERS700583</t>
  </si>
  <si>
    <t>ERX930770</t>
  </si>
  <si>
    <t>ERX930771</t>
  </si>
  <si>
    <t>ERR849859</t>
  </si>
  <si>
    <t>ERR849860</t>
  </si>
  <si>
    <t>Heavy chain</t>
  </si>
  <si>
    <t>Barcode, Forward (11)</t>
  </si>
  <si>
    <t>AGCGTCGTCTCA</t>
  </si>
  <si>
    <t>AGCGTCGTCTTG</t>
  </si>
  <si>
    <t>TAGTGTAGATGG</t>
  </si>
  <si>
    <t>CGTAGACTAGCA</t>
  </si>
  <si>
    <t>CGTAGACTAGTG</t>
  </si>
  <si>
    <t>TACGAGTATGCA</t>
  </si>
  <si>
    <t>TACGAGTATGTG</t>
  </si>
  <si>
    <t>TCTATACTATGG</t>
  </si>
  <si>
    <t>TACTCTCGTGCA</t>
  </si>
  <si>
    <t>TACTCTCGTGTG</t>
  </si>
  <si>
    <t>TGACGTATGTGG</t>
  </si>
  <si>
    <t>TAGAGACGAGCA</t>
  </si>
  <si>
    <t>TAGAGACGAGTG</t>
  </si>
  <si>
    <t>TGTGAGTAGTGG</t>
  </si>
  <si>
    <t>ATAGAGTACTCA</t>
  </si>
  <si>
    <t>ATAGAGTACTTG</t>
  </si>
  <si>
    <t>TCGCACTAGTGG</t>
  </si>
  <si>
    <t>AGTACGCTATCA</t>
  </si>
  <si>
    <t>AGTACGCTATTG</t>
  </si>
  <si>
    <t>TCGATCACGTGG</t>
  </si>
  <si>
    <t>CAGTAGACGTCA</t>
  </si>
  <si>
    <t>CAGTAGACGTTG</t>
  </si>
  <si>
    <t>CGACGTGACTCA</t>
  </si>
  <si>
    <t>CGACGTGACTTG</t>
  </si>
  <si>
    <t>TCGTCGCTCGCA</t>
  </si>
  <si>
    <t>TCGTCGCTCGTG</t>
  </si>
  <si>
    <t>ACAGTATATAGG</t>
  </si>
  <si>
    <t>ACATACGCGTCA</t>
  </si>
  <si>
    <t>ACATACGCGTTG</t>
  </si>
  <si>
    <t>ACGCGATCGAGG</t>
  </si>
  <si>
    <t>ACGCGAGTATCA</t>
  </si>
  <si>
    <t>ACGCGAGTATTG</t>
  </si>
  <si>
    <t>ACTAGCAGTAGG</t>
  </si>
  <si>
    <t>ACTACTATGTCA</t>
  </si>
  <si>
    <t>ACTACTATGTTG</t>
  </si>
  <si>
    <t>CACGCTACGTCA</t>
  </si>
  <si>
    <t>CACGCTACGTTG</t>
  </si>
  <si>
    <t>TTTAGCGACTGG</t>
  </si>
  <si>
    <t>ERR849859_barcode1_filtered.fasta</t>
  </si>
  <si>
    <t>ERR849859_barcode2_filtered.fasta</t>
  </si>
  <si>
    <t>ERR849859_barcode3_filtered.fasta</t>
  </si>
  <si>
    <t>ERR849859_barcode4_filtered.fasta</t>
  </si>
  <si>
    <t>ERR849859_barcode5_filtered.fasta</t>
  </si>
  <si>
    <t>ERR849859_barcode6_filtered.fasta</t>
  </si>
  <si>
    <t>ERR849859_barcode7_filtered.fasta</t>
  </si>
  <si>
    <t>ERR849859_barcode8_filtered.fasta</t>
  </si>
  <si>
    <t>ERR849859_barcode9_filtered.fasta</t>
  </si>
  <si>
    <t>ERR849859_barcode10_filtered.fasta</t>
  </si>
  <si>
    <t>ERR849859_barcode11_filtered.fasta</t>
  </si>
  <si>
    <t>ERR849859_barcode12_filtered.fasta</t>
  </si>
  <si>
    <t>ERR849859_barcode13_filtered.fasta</t>
  </si>
  <si>
    <t>ERR849859_barcode14_filtered.fasta</t>
  </si>
  <si>
    <t>ERR849859_barcode15_filtered.fasta</t>
  </si>
  <si>
    <t>ERR849859_barcode16_filtered.fasta</t>
  </si>
  <si>
    <t>ERR849859_barcode17_filtered.fasta</t>
  </si>
  <si>
    <t>ERR849859_barcode18_filtered.fasta</t>
  </si>
  <si>
    <t>ERR849859_barcode19_filtered.fasta</t>
  </si>
  <si>
    <t>ERR849859_barcode20_filtered.fasta</t>
  </si>
  <si>
    <t>ERR849859_barcode21_filtered.fasta</t>
  </si>
  <si>
    <t>ERR849859_barcode22_filtered.fasta</t>
  </si>
  <si>
    <t>ERR849859_barcode23_filtered.fasta</t>
  </si>
  <si>
    <t>ERR849859_barcode24_filtered.fasta</t>
  </si>
  <si>
    <t>ERR849859_barcode25_filtered.fasta</t>
  </si>
  <si>
    <t>ERR849859_barcode26_filtered.fasta</t>
  </si>
  <si>
    <t>ERR849859_barcode27_filtered.fasta</t>
  </si>
  <si>
    <t>ERR849859_barcode28_filtered.fasta</t>
  </si>
  <si>
    <t>ERR849859_barcode29_filtered.fasta</t>
  </si>
  <si>
    <t>ERR849859_barcode30_filtered.fasta</t>
  </si>
  <si>
    <t>ERR849859_barcode31_filtered.fasta</t>
  </si>
  <si>
    <t>ERR849859_barcode32_filtered.fasta</t>
  </si>
  <si>
    <t>ERR849859_barcode33_filtered.fasta</t>
  </si>
  <si>
    <t>ERR849859_barcode34_filtered.fasta</t>
  </si>
  <si>
    <t>ERR849859_barcode35_filtered.fasta</t>
  </si>
  <si>
    <t>ERR849859_barcode36_filtered.fasta</t>
  </si>
  <si>
    <t>ERR849859_barcode37_filtered.fasta</t>
  </si>
  <si>
    <t>ERR849859_barcode38_filtered.fasta</t>
  </si>
  <si>
    <t>ERR849860_barcode1_filtered.fasta</t>
  </si>
  <si>
    <t>ERR849860_barcode2_filtered.fasta</t>
  </si>
  <si>
    <t>ERR849860_barcode3_filtered.fasta</t>
  </si>
  <si>
    <t>ERR849860_barcode4_filtered.fasta</t>
  </si>
  <si>
    <t>ERR849860_barcode5_filtered.fasta</t>
  </si>
  <si>
    <t>ERR849860_barcode6_filtered.fasta</t>
  </si>
  <si>
    <t>ERR849860_barcode7_filtered.fasta</t>
  </si>
  <si>
    <t>ERR849860_barcode8_filtered.fasta</t>
  </si>
  <si>
    <t>ERR849860_barcode9_filtered.fasta</t>
  </si>
  <si>
    <t>ERR849860_barcode10_filtered.fasta</t>
  </si>
  <si>
    <t>ERR849860_barcode11_filtered.fasta</t>
  </si>
  <si>
    <t>ERR849860_barcode12_filtered.fasta</t>
  </si>
  <si>
    <t>ERR849860_barcode13_filtered.fasta</t>
  </si>
  <si>
    <t>ERR849860_barcode14_filtered.fasta</t>
  </si>
  <si>
    <t>ERR849860_barcode15_filtered.fasta</t>
  </si>
  <si>
    <t>ERR849860_barcode16_filtered.fasta</t>
  </si>
  <si>
    <t>ERR849860_barcode17_filtered.fasta</t>
  </si>
  <si>
    <t>ERR849860_barcode18_filtered.fasta</t>
  </si>
  <si>
    <t>ERR849860_barcode19_filtered.fasta</t>
  </si>
  <si>
    <t>ERR849860_barcode20_filtered.fasta</t>
  </si>
  <si>
    <t>ERR849860_barcode21_filtered.fasta</t>
  </si>
  <si>
    <t>ERR849860_barcode22_filtered.fasta</t>
  </si>
  <si>
    <t>ERR849860_barcode23_filtered.fasta</t>
  </si>
  <si>
    <t>ERR849860_barcode24_filtered.fasta</t>
  </si>
  <si>
    <t>ERR849860_barcode25_filtered.fasta</t>
  </si>
  <si>
    <t>ERR849860_barcode26_filtered.fasta</t>
  </si>
  <si>
    <t>ERR849860_barcode27_filtered.fasta</t>
  </si>
  <si>
    <t>ERR849860_barcode28_filtered.fasta</t>
  </si>
  <si>
    <t>ERR849860_barcode29_filtered.fasta</t>
  </si>
  <si>
    <t>ERR849860_barcode30_filtered.fasta</t>
  </si>
  <si>
    <t>ERR849860_barcode31_filtered.fasta</t>
  </si>
  <si>
    <t>ERR849860_barcode32_filtered.fasta</t>
  </si>
  <si>
    <t>ERR849860_barcode33_filtered.fasta</t>
  </si>
  <si>
    <t>ERR849860_barcode34_filtered.fasta</t>
  </si>
  <si>
    <t>ERR849860_barcode35_filtered.fasta</t>
  </si>
  <si>
    <t>ERR849860_barcode36_filtered.fasta</t>
  </si>
  <si>
    <t>ERR849860_barcode37_filtered.fasta</t>
  </si>
  <si>
    <t>ERR849860_barcode38_filtered.fasta</t>
  </si>
  <si>
    <t>collins_wang_2015_ERR849859_barcode1_filtered.txz</t>
  </si>
  <si>
    <t>collins_wang_2015_ERR849859_barcode2_filtered.txz</t>
  </si>
  <si>
    <t>collins_wang_2015_ERR849859_barcode3_filtered.txz</t>
  </si>
  <si>
    <t>collins_wang_2015_ERR849859_barcode4_filtered.txz</t>
  </si>
  <si>
    <t>collins_wang_2015_ERR849859_barcode5_filtered.txz</t>
  </si>
  <si>
    <t>collins_wang_2015_ERR849859_barcode6_filtered.txz</t>
  </si>
  <si>
    <t>collins_wang_2015_ERR849859_barcode7_filtered.txz</t>
  </si>
  <si>
    <t>collins_wang_2015_ERR849859_barcode8_filtered.txz</t>
  </si>
  <si>
    <t>collins_wang_2015_ERR849859_barcode9_filtered.txz</t>
  </si>
  <si>
    <t>collins_wang_2015_ERR849859_barcode10_filtered.txz</t>
  </si>
  <si>
    <t>collins_wang_2015_ERR849859_barcode11_filtered.txz</t>
  </si>
  <si>
    <t>collins_wang_2015_ERR849859_barcode12_filtered.txz</t>
  </si>
  <si>
    <t>collins_wang_2015_ERR849859_barcode13_filtered.txz</t>
  </si>
  <si>
    <t>collins_wang_2015_ERR849859_barcode14_filtered.txz</t>
  </si>
  <si>
    <t>collins_wang_2015_ERR849859_barcode15_filtered.txz</t>
  </si>
  <si>
    <t>collins_wang_2015_ERR849859_barcode16_filtered.txz</t>
  </si>
  <si>
    <t>collins_wang_2015_ERR849859_barcode17_filtered.txz</t>
  </si>
  <si>
    <t>collins_wang_2015_ERR849859_barcode18_filtered.txz</t>
  </si>
  <si>
    <t>collins_wang_2015_ERR849859_barcode19_filtered.txz</t>
  </si>
  <si>
    <t>collins_wang_2015_ERR849859_barcode20_filtered.txz</t>
  </si>
  <si>
    <t>collins_wang_2015_ERR849859_barcode21_filtered.txz</t>
  </si>
  <si>
    <t>collins_wang_2015_ERR849859_barcode22_filtered.txz</t>
  </si>
  <si>
    <t>collins_wang_2015_ERR849859_barcode23_filtered.txz</t>
  </si>
  <si>
    <t>collins_wang_2015_ERR849859_barcode24_filtered.txz</t>
  </si>
  <si>
    <t>collins_wang_2015_ERR849859_barcode25_filtered.txz</t>
  </si>
  <si>
    <t>collins_wang_2015_ERR849859_barcode26_filtered.txz</t>
  </si>
  <si>
    <t>collins_wang_2015_ERR849859_barcode27_filtered.txz</t>
  </si>
  <si>
    <t>collins_wang_2015_ERR849859_barcode28_filtered.txz</t>
  </si>
  <si>
    <t>collins_wang_2015_ERR849859_barcode29_filtered.txz</t>
  </si>
  <si>
    <t>collins_wang_2015_ERR849859_barcode30_filtered.txz</t>
  </si>
  <si>
    <t>collins_wang_2015_ERR849859_barcode31_filtered.txz</t>
  </si>
  <si>
    <t>collins_wang_2015_ERR849859_barcode32_filtered.txz</t>
  </si>
  <si>
    <t>collins_wang_2015_ERR849859_barcode33_filtered.txz</t>
  </si>
  <si>
    <t>collins_wang_2015_ERR849859_barcode34_filtered.txz</t>
  </si>
  <si>
    <t>collins_wang_2015_ERR849859_barcode35_filtered.txz</t>
  </si>
  <si>
    <t>collins_wang_2015_ERR849859_barcode36_filtered.txz</t>
  </si>
  <si>
    <t>collins_wang_2015_ERR849859_barcode37_filtered.txz</t>
  </si>
  <si>
    <t>collins_wang_2015_ERR849859_barcode38_filtered.txz</t>
  </si>
  <si>
    <t>collins_wang_2015_ERR849860_barcode1_filtered.txz</t>
  </si>
  <si>
    <t>collins_wang_2015_ERR849860_barcode2_filtered.txz</t>
  </si>
  <si>
    <t>collins_wang_2015_ERR849860_barcode3_filtered.txz</t>
  </si>
  <si>
    <t>collins_wang_2015_ERR849860_barcode4_filtered.txz</t>
  </si>
  <si>
    <t>collins_wang_2015_ERR849860_barcode5_filtered.txz</t>
  </si>
  <si>
    <t>collins_wang_2015_ERR849860_barcode6_filtered.txz</t>
  </si>
  <si>
    <t>collins_wang_2015_ERR849860_barcode7_filtered.txz</t>
  </si>
  <si>
    <t>collins_wang_2015_ERR849860_barcode8_filtered.txz</t>
  </si>
  <si>
    <t>collins_wang_2015_ERR849860_barcode9_filtered.txz</t>
  </si>
  <si>
    <t>collins_wang_2015_ERR849860_barcode10_filtered.txz</t>
  </si>
  <si>
    <t>collins_wang_2015_ERR849860_barcode11_filtered.txz</t>
  </si>
  <si>
    <t>collins_wang_2015_ERR849860_barcode12_filtered.txz</t>
  </si>
  <si>
    <t>collins_wang_2015_ERR849860_barcode13_filtered.txz</t>
  </si>
  <si>
    <t>collins_wang_2015_ERR849860_barcode14_filtered.txz</t>
  </si>
  <si>
    <t>collins_wang_2015_ERR849860_barcode15_filtered.txz</t>
  </si>
  <si>
    <t>collins_wang_2015_ERR849860_barcode16_filtered.txz</t>
  </si>
  <si>
    <t>collins_wang_2015_ERR849860_barcode17_filtered.txz</t>
  </si>
  <si>
    <t>collins_wang_2015_ERR849860_barcode18_filtered.txz</t>
  </si>
  <si>
    <t>collins_wang_2015_ERR849860_barcode19_filtered.txz</t>
  </si>
  <si>
    <t>collins_wang_2015_ERR849860_barcode20_filtered.txz</t>
  </si>
  <si>
    <t>collins_wang_2015_ERR849860_barcode21_filtered.txz</t>
  </si>
  <si>
    <t>collins_wang_2015_ERR849860_barcode22_filtered.txz</t>
  </si>
  <si>
    <t>collins_wang_2015_ERR849860_barcode23_filtered.txz</t>
  </si>
  <si>
    <t>collins_wang_2015_ERR849860_barcode24_filtered.txz</t>
  </si>
  <si>
    <t>collins_wang_2015_ERR849860_barcode25_filtered.txz</t>
  </si>
  <si>
    <t>collins_wang_2015_ERR849860_barcode26_filtered.txz</t>
  </si>
  <si>
    <t>collins_wang_2015_ERR849860_barcode27_filtered.txz</t>
  </si>
  <si>
    <t>collins_wang_2015_ERR849860_barcode28_filtered.txz</t>
  </si>
  <si>
    <t>collins_wang_2015_ERR849860_barcode29_filtered.txz</t>
  </si>
  <si>
    <t>collins_wang_2015_ERR849860_barcode30_filtered.txz</t>
  </si>
  <si>
    <t>collins_wang_2015_ERR849860_barcode31_filtered.txz</t>
  </si>
  <si>
    <t>collins_wang_2015_ERR849860_barcode32_filtered.txz</t>
  </si>
  <si>
    <t>collins_wang_2015_ERR849860_barcode33_filtered.txz</t>
  </si>
  <si>
    <t>collins_wang_2015_ERR849860_barcode34_filtered.txz</t>
  </si>
  <si>
    <t>collins_wang_2015_ERR849860_barcode35_filtered.txz</t>
  </si>
  <si>
    <t>collins_wang_2015_ERR849860_barcode36_filtered.txz</t>
  </si>
  <si>
    <t>collins_wang_2015_ERR849860_barcode37_filtered.txz</t>
  </si>
  <si>
    <t>collins_wang_2015_ERR849860_barcode38_filtered.txz</t>
  </si>
  <si>
    <t>Study</t>
  </si>
  <si>
    <t>           3,628,488</t>
  </si>
  <si>
    <t>B10_N</t>
  </si>
  <si>
    <t>Novel Method for High-Throughput Full-Length IGHV-D-J Sequencing of the Immune Repertoire from Bulk B-Cells with Single-Cell Resolution</t>
  </si>
  <si>
    <t>S. Vergani, I. Korunsky, D. Bagnara</t>
  </si>
  <si>
    <t xml:space="preserve"> SRP102912</t>
  </si>
  <si>
    <t>SRX2700443</t>
  </si>
  <si>
    <t>CAACTACAGGTGCCCACTCC, TAGCTCCAGGTGCTCACTCC, CAGCCACAGGTGTCCAGTCC, CAGCCACAGGTGTCCACTCC, CAGCTACAGGTGTCCAGTCC, CAGCTACAGGTGTCCACTCC, CAACAGGAGCCCACTCC, CAACAGGTGCCCACTCC, CCACAGGAGCCCACTCC, CCACAGGTGCCCACTCC, AGCCACAGATGCCTACTCC, CTACAGGCACCCACGCC, CCTTCCTGGGTCTTATCC, CCTTCCTGGGTCTTGTCC, CCGTCCTGGGTCTTATCC, CCGTCCTGGGTCTTGTCC, CCTTCATGGGTCTTGTCT, TTAAAAGGTGTCCAGTGTGAAG, TTAAAAGGTGTCCAGTGTGAGG, TTTAAAGGTGTCCAGTGTGAAG, TTTAAAGGTGTCCAGTGTGAGG, ATAAAAGGTGTCCAGTGTCAGG, ATAAGAGGTGTCCAGTGTCAGG, TTAAAAGGTGTCCAGTGTCAGG, TTAAGAGGTGTCCAGTGTCAGG, CCAGATGGGTCCTGCCC, CCAGATGGGTCCTGTCC, TTCTCCAAGGAGTCTGTTCC, TTCTCCAAGGAGTCTGTGCC, CCATGGGGTGTCCTGTCA</t>
  </si>
  <si>
    <t>GGAGTGGGCACCTGTAGTTG, GGAGTGAGCACCTGGAGCTA, GGACTGGACACCTGTGGCTG, GGAGTGGACACCTGTGGCTG, GGACTGGACACCTGTAGCTG, GGAGTGGACACCTGTAGCTG, GGAGTGGGCTCCTGTTG, GGAGTGGGCACCTGTTG, GGAGTGGGCTCCTGTGG, GGAGTGGGCACCTGTGG, GGAGTAGGCATCTGTGGCT, GGCGTGGGTGCCTGTAG, CTTCACACTGGACACCTTTTAA, CCTCACACTGGACACCTTTTAA, CTTCACACTGGACACCTTTAAA, CCTCACACTGGACACCTTTAAA, AGACAAGACCCATGAAGG, CCTGACACTGGACACCTTTTAT, CCTGACACTGGACACCTCTTAT, CCTGACACTGGACACCTTTTAA, CCTGACACTGGACACCTCTTAA, GGGCAGGACCCATCTGG, GGACAGGACCCATCTGG, GGAACAGACTCCTTGGAGAA, GGCACAGACTCCTTGGAGAA, TGACAGGACACCCCATGG</t>
  </si>
  <si>
    <t>CAGGAGACGAGGGGGAAAAGG, GGAAGAAGCCCTGGACCAGGC, TTCGGGGAAGTAGTCCTTG, GGGAAGACCTTGGGGCTGGT, GGAAGACCGATGGGCCCTT, AAAGGGTTGGGGCGGATGC</t>
  </si>
  <si>
    <t>CCTTTTCCCCCTCGTCTCCTG, GCCTGGTCCAGGGCTTCTTCC, CAAGGACTACTTCCCCGAA, ACCAGCCCCAAGGTCTTCCC, AAGGGCCCATCGGTCTTCC, GCATCCGCCCCAACCCTTT</t>
  </si>
  <si>
    <t>SRR5408029</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</si>
  <si>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SRR5408029_info.txt --match-read-wildcards --overlap 10 -n 2 --length-tag="length=" --discard-untrimmed -o unfiltered_SRR5408029_1.fastq -p unfiltered_SRR5408029_2.fastq  /home/ebarr/projects/rpp-breden-ab/ireceptor/curation/cancer_data_and_papers/vergani_korunsky_2017/SRA_files/SRR5408029_1.fastq /home/ebarr/projects/rpp-breden-ab/ireceptor/curation/cancer_data_and_papers/vergani_korunsky_2017//SRA_files/SRR5408029_2.fastq</t>
  </si>
  <si>
    <t xml:space="preserve">cutadapt -q 30 --pair-filter=any --minimum-length 100 --length-tag "length=" -o SRR5408029_filtered_1.fastq -p SRR5408029_filtered_2.fastq unfiltered_SRR5408029_1.fastq unfiltered_SRR5408029_2.fastq </t>
  </si>
  <si>
    <t xml:space="preserve">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</si>
  <si>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B11_N</t>
  </si>
  <si>
    <t>SRX2700442</t>
  </si>
  <si>
    <t>SRR5408028</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</si>
  <si>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SRR5408028_info.txt --match-read-wildcards --overlap 10 -n 2 --length-tag="length=" --discard-untrimmed -o unfiltered_SRR5408028_1.fastq -p unfiltered_SRR5408028_2.fastq  /home/ebarr/projects/rpp-breden-ab/ireceptor/curation/cancer_data_and_papers/vergani_korunsky_2017/SRA_files/SRR5408028_1.fastq /home/ebarr/projects/rpp-breden-ab/ireceptor/curation/cancer_data_and_papers/vergani_korunsky_2017//SRA_files/SRR5408028_2.fastq</t>
  </si>
  <si>
    <t xml:space="preserve">cutadapt -q 30 --pair-filter=any --minimum-length 100 --length-tag "length=" -o SRR5408028_filtered_1.fastq -p SRR5408028_filtered_2.fastq unfiltered_SRR5408028_1.fastq unfiltered_SRR5408028_2.fastq </t>
  </si>
  <si>
    <t>B12_N</t>
  </si>
  <si>
    <t>SRX2700441</t>
  </si>
  <si>
    <t>SRR5408027</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</si>
  <si>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SRR5408027_info.txt --match-read-wildcards --overlap 10 -n 2 --length-tag="length=" --discard-untrimmed -o unfiltered_SRR5408027_1.fastq -p unfiltered_SRR5408027_2.fastq  /home/ebarr/projects/rpp-breden-ab/ireceptor/curation/cancer_data_and_papers/vergani_korunsky_2017/SRA_files/SRR5408027_1.fastq /home/ebarr/projects/rpp-breden-ab/ireceptor/curation/cancer_data_and_papers/vergani_korunsky_2017//SRA_files/SRR5408027_2.fastq</t>
  </si>
  <si>
    <t xml:space="preserve">cutadapt -q 30 --pair-filter=any --minimum-length 100 --length-tag "length=" -o SRR5408027_filtered_1.fastq -p SRR5408027_filtered_2.fastq unfiltered_SRR5408027_1.fastq unfiltered_SRR5408027_2.fastq </t>
  </si>
  <si>
    <t>B13_N</t>
  </si>
  <si>
    <t>SRX2700440</t>
  </si>
  <si>
    <t>SRR5408026</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</si>
  <si>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SRR5408026_info.txt --match-read-wildcards --overlap 10 -n 2 --length-tag="length=" --discard-untrimmed -o unfiltered_SRR5408026_1.fastq -p unfiltered_SRR5408026_2.fastq  /home/ebarr/projects/rpp-breden-ab/ireceptor/curation/cancer_data_and_papers/vergani_korunsky_2017/SRA_files/SRR5408026_1.fastq /home/ebarr/projects/rpp-breden-ab/ireceptor/curation/cancer_data_and_papers/vergani_korunsky_2017//SRA_files/SRR5408026_2.fastq</t>
  </si>
  <si>
    <t xml:space="preserve">cutadapt -q 30 --pair-filter=any --minimum-length 100 --length-tag "length=" -o SRR5408026_filtered_1.fastq -p SRR5408026_filtered_2.fastq unfiltered_SRR5408026_1.fastq unfiltered_SRR5408026_2.fastq </t>
  </si>
  <si>
    <t>B14_N</t>
  </si>
  <si>
    <t>SRX2700439</t>
  </si>
  <si>
    <t>SRR5408025</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</si>
  <si>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SRR5408025_info.txt --match-read-wildcards --overlap 10 -n 2 --length-tag="length=" --discard-untrimmed -o unfiltered_SRR5408025_1.fastq -p unfiltered_SRR5408025_2.fastq  /home/ebarr/projects/rpp-breden-ab/ireceptor/curation/cancer_data_and_papers/vergani_korunsky_2017/SRA_files/SRR5408025_1.fastq /home/ebarr/projects/rpp-breden-ab/ireceptor/curation/cancer_data_and_papers/vergani_korunsky_2017//SRA_files/SRR5408025_2.fastq</t>
  </si>
  <si>
    <t xml:space="preserve">cutadapt -q 30 --pair-filter=any --minimum-length 100 --length-tag "length=" -o SRR5408025_filtered_1.fastq -p SRR5408025_filtered_2.fastq unfiltered_SRR5408025_1.fastq unfiltered_SRR5408025_2.fastq </t>
  </si>
  <si>
    <t>B16_N</t>
  </si>
  <si>
    <t>SRX2700438</t>
  </si>
  <si>
    <t>SRR5408024</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</si>
  <si>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SRR5408024_info.txt --match-read-wildcards --overlap 10 -n 2 --length-tag="length=" --discard-untrimmed -o unfiltered_SRR5408024_1.fastq -p unfiltered_SRR5408024_2.fastq  /home/ebarr/projects/rpp-breden-ab/ireceptor/curation/cancer_data_and_papers/vergani_korunsky_2017/SRA_files/SRR5408024_1.fastq /home/ebarr/projects/rpp-breden-ab/ireceptor/curation/cancer_data_and_papers/vergani_korunsky_2017//SRA_files/SRR5408024_2.fastq</t>
  </si>
  <si>
    <t xml:space="preserve">cutadapt -q 30 --pair-filter=any --minimum-length 100 --length-tag "length=" -o SRR5408024_filtered_1.fastq -p SRR5408024_filtered_2.fastq unfiltered_SRR5408024_1.fastq unfiltered_SRR5408024_2.fastq </t>
  </si>
  <si>
    <t>B17_N</t>
  </si>
  <si>
    <t>SRX2700437</t>
  </si>
  <si>
    <t>SRR5408023</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</si>
  <si>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SRR5408023_info.txt --match-read-wildcards --overlap 10 -n 2 --length-tag="length=" --discard-untrimmed -o unfiltered_SRR5408023_1.fastq -p unfiltered_SRR5408023_2.fastq  /home/ebarr/projects/rpp-breden-ab/ireceptor/curation/cancer_data_and_papers/vergani_korunsky_2017/SRA_files/SRR5408023_1.fastq /home/ebarr/projects/rpp-breden-ab/ireceptor/curation/cancer_data_and_papers/vergani_korunsky_2017//SRA_files/SRR5408023_2.fastq</t>
  </si>
  <si>
    <t xml:space="preserve">cutadapt -q 30 --pair-filter=any --minimum-length 100 --length-tag "length=" -o SRR5408023_filtered_1.fastq -p SRR5408023_filtered_2.fastq unfiltered_SRR5408023_1.fastq unfiltered_SRR5408023_2.fastq </t>
  </si>
  <si>
    <t>B18_N</t>
  </si>
  <si>
    <t>SRX2700436</t>
  </si>
  <si>
    <t>SRR5408022</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</si>
  <si>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SRR5408022_info.txt --match-read-wildcards --overlap 10 -n 2 --length-tag="length=" --discard-untrimmed -o unfiltered_SRR5408022_1.fastq -p unfiltered_SRR5408022_2.fastq  /home/ebarr/projects/rpp-breden-ab/ireceptor/curation/cancer_data_and_papers/vergani_korunsky_2017/SRA_files/SRR5408022_1.fastq /home/ebarr/projects/rpp-breden-ab/ireceptor/curation/cancer_data_and_papers/vergani_korunsky_2017//SRA_files/SRR5408022_2.fastq</t>
  </si>
  <si>
    <t xml:space="preserve">cutadapt -q 30 --pair-filter=any --minimum-length 100 --length-tag "length=" -o SRR5408022_filtered_1.fastq -p SRR5408022_filtered_2.fastq unfiltered_SRR5408022_1.fastq unfiltered_SRR5408022_2.fastq </t>
  </si>
  <si>
    <t>B19_N</t>
  </si>
  <si>
    <t>SRX2700435</t>
  </si>
  <si>
    <t>SRR5408021</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</si>
  <si>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SRR5408021_info.txt --match-read-wildcards --overlap 10 -n 2 --length-tag="length=" --discard-untrimmed -o unfiltered_SRR5408021_1.fastq -p unfiltered_SRR5408021_2.fastq  /home/ebarr/projects/rpp-breden-ab/ireceptor/curation/cancer_data_and_papers/vergani_korunsky_2017/SRA_files/SRR5408021_1.fastq /home/ebarr/projects/rpp-breden-ab/ireceptor/curation/cancer_data_and_papers/vergani_korunsky_2017//SRA_files/SRR5408021_2.fastq</t>
  </si>
  <si>
    <t xml:space="preserve">cutadapt -q 30 --pair-filter=any --minimum-length 100 --length-tag "length=" -o SRR5408021_filtered_1.fastq -p SRR5408021_filtered_2.fastq unfiltered_SRR5408021_1.fastq unfiltered_SRR5408021_2.fastq </t>
  </si>
  <si>
    <t>B20_N</t>
  </si>
  <si>
    <t>SRX2700434</t>
  </si>
  <si>
    <t>SRR5408020</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</si>
  <si>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SRR5408020_info.txt --match-read-wildcards --overlap 10 -n 2 --length-tag="length=" --discard-untrimmed -o unfiltered_SRR5408020_1.fastq -p unfiltered_SRR5408020_2.fastq  /home/ebarr/projects/rpp-breden-ab/ireceptor/curation/cancer_data_and_papers/vergani_korunsky_2017/SRA_files/SRR5408020_1.fastq /home/ebarr/projects/rpp-breden-ab/ireceptor/curation/cancer_data_and_papers/vergani_korunsky_2017//SRA_files/SRR5408020_2.fastq</t>
  </si>
  <si>
    <t xml:space="preserve">cutadapt -q 30 --pair-filter=any --minimum-length 100 --length-tag "length=" -o SRR5408020_filtered_1.fastq -p SRR5408020_filtered_2.fastq unfiltered_SRR5408020_1.fastq unfiltered_SRR5408020_2.fastq </t>
  </si>
  <si>
    <t>B21_N</t>
  </si>
  <si>
    <t>SRX2700433</t>
  </si>
  <si>
    <t>SRR5408019</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</si>
  <si>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SRR5408019_info.txt --match-read-wildcards --overlap 10 -n 2 --length-tag="length=" --discard-untrimmed -o unfiltered_SRR5408019_1.fastq -p unfiltered_SRR5408019_2.fastq  /home/ebarr/projects/rpp-breden-ab/ireceptor/curation/cancer_data_and_papers/vergani_korunsky_2017/SRA_files/SRR5408019_1.fastq /home/ebarr/projects/rpp-breden-ab/ireceptor/curation/cancer_data_and_papers/vergani_korunsky_2017//SRA_files/SRR5408019_2.fastq</t>
  </si>
  <si>
    <t xml:space="preserve">cutadapt -q 30 --pair-filter=any --minimum-length 100 --length-tag "length=" -o SRR5408019_filtered_1.fastq -p SRR5408019_filtered_2.fastq unfiltered_SRR5408019_1.fastq unfiltered_SRR5408019_2.fastq </t>
  </si>
  <si>
    <t>B00_CLL_05_10x</t>
  </si>
  <si>
    <t>SRX2700432</t>
  </si>
  <si>
    <t>SRR5408018</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</si>
  <si>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SRR5408018_info.txt --match-read-wildcards --overlap 10 -n 2 --length-tag="length=" --discard-untrimmed -o unfiltered_SRR5408018_1.fastq -p unfiltered_SRR5408018_2.fastq  /home/ebarr/projects/rpp-breden-ab/ireceptor/curation/cancer_data_and_papers/vergani_korunsky_2017/SRA_files/SRR5408018_1.fastq /home/ebarr/projects/rpp-breden-ab/ireceptor/curation/cancer_data_and_papers/vergani_korunsky_2017//SRA_files/SRR5408018_2.fastq</t>
  </si>
  <si>
    <t xml:space="preserve">cutadapt -q 30 --pair-filter=any --minimum-length 100 --length-tag "length=" -o SRR5408018_filtered_1.fastq -p SRR5408018_filtered_2.fastq unfiltered_SRR5408018_1.fastq unfiltered_SRR5408018_2.fastq </t>
  </si>
  <si>
    <t>B00_CLL_05_20x</t>
  </si>
  <si>
    <t>SRX2700431</t>
  </si>
  <si>
    <t>SRR5408017</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</si>
  <si>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SRR5408017_info.txt --match-read-wildcards --overlap 10 -n 2 --length-tag="length=" --discard-untrimmed -o unfiltered_SRR5408017_1.fastq -p unfiltered_SRR5408017_2.fastq  /home/ebarr/projects/rpp-breden-ab/ireceptor/curation/cancer_data_and_papers/vergani_korunsky_2017/SRA_files/SRR5408017_1.fastq /home/ebarr/projects/rpp-breden-ab/ireceptor/curation/cancer_data_and_papers/vergani_korunsky_2017//SRA_files/SRR5408017_2.fastq</t>
  </si>
  <si>
    <t xml:space="preserve">cutadapt -q 30 --pair-filter=any --minimum-length 100 --length-tag "length=" -o SRR5408017_filtered_1.fastq -p SRR5408017_filtered_2.fastq unfiltered_SRR5408017_1.fastq unfiltered_SRR5408017_2.fastq </t>
  </si>
  <si>
    <t>B00_CLL_05_40x</t>
  </si>
  <si>
    <t>SRX2700430</t>
  </si>
  <si>
    <t>SRR5408016</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</si>
  <si>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SRR5408016_info.txt --match-read-wildcards --overlap 10 -n 2 --length-tag="length=" --discard-untrimmed -o unfiltered_SRR5408016_1.fastq -p unfiltered_SRR5408016_2.fastq  /home/ebarr/projects/rpp-breden-ab/ireceptor/curation/cancer_data_and_papers/vergani_korunsky_2017/SRA_files/SRR5408016_1.fastq /home/ebarr/projects/rpp-breden-ab/ireceptor/curation/cancer_data_and_papers/vergani_korunsky_2017//SRA_files/SRR5408016_2.fastq</t>
  </si>
  <si>
    <t xml:space="preserve">cutadapt -q 30 --pair-filter=any --minimum-length 100 --length-tag "length=" -o SRR5408016_filtered_1.fastq -p SRR5408016_filtered_2.fastq unfiltered_SRR5408016_1.fastq unfiltered_SRR5408016_2.fastq </t>
  </si>
  <si>
    <t>B00_CLL_1_10x</t>
  </si>
  <si>
    <t>SRX2700429</t>
  </si>
  <si>
    <t>SRR5408015</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</si>
  <si>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SRR5408015_info.txt --match-read-wildcards --overlap 10 -n 2 --length-tag="length=" --discard-untrimmed -o unfiltered_SRR5408015_1.fastq -p unfiltered_SRR5408015_2.fastq  /home/ebarr/projects/rpp-breden-ab/ireceptor/curation/cancer_data_and_papers/vergani_korunsky_2017/SRA_files/SRR5408015_1.fastq /home/ebarr/projects/rpp-breden-ab/ireceptor/curation/cancer_data_and_papers/vergani_korunsky_2017//SRA_files/SRR5408015_2.fastq</t>
  </si>
  <si>
    <t xml:space="preserve">cutadapt -q 30 --pair-filter=any --minimum-length 100 --length-tag "length=" -o SRR5408015_filtered_1.fastq -p SRR5408015_filtered_2.fastq unfiltered_SRR5408015_1.fastq unfiltered_SRR5408015_2.fastq </t>
  </si>
  <si>
    <t>B00_CLL_1_20x</t>
  </si>
  <si>
    <t>SRX2700428</t>
  </si>
  <si>
    <t>SRR5408014</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</si>
  <si>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SRR5408014_info.txt --match-read-wildcards --overlap 10 -n 2 --length-tag="length=" --discard-untrimmed -o unfiltered_SRR5408014_1.fastq -p unfiltered_SRR5408014_2.fastq  /home/ebarr/projects/rpp-breden-ab/ireceptor/curation/cancer_data_and_papers/vergani_korunsky_2017/SRA_files/SRR5408014_1.fastq /home/ebarr/projects/rpp-breden-ab/ireceptor/curation/cancer_data_and_papers/vergani_korunsky_2017//SRA_files/SRR5408014_2.fastq</t>
  </si>
  <si>
    <t xml:space="preserve">cutadapt -q 30 --pair-filter=any --minimum-length 100 --length-tag "length=" -o SRR5408014_filtered_1.fastq -p SRR5408014_filtered_2.fastq unfiltered_SRR5408014_1.fastq unfiltered_SRR5408014_2.fastq </t>
  </si>
  <si>
    <t>B00_CLL_1_40x</t>
  </si>
  <si>
    <t>SRX2700427</t>
  </si>
  <si>
    <t>SRR5408013</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</si>
  <si>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SRR5408013_info.txt --match-read-wildcards --overlap 10 -n 2 --length-tag="length=" --discard-untrimmed -o unfiltered_SRR5408013_1.fastq -p unfiltered_SRR5408013_2.fastq  /home/ebarr/projects/rpp-breden-ab/ireceptor/curation/cancer_data_and_papers/vergani_korunsky_2017/SRA_files/SRR5408013_1.fastq /home/ebarr/projects/rpp-breden-ab/ireceptor/curation/cancer_data_and_papers/vergani_korunsky_2017//SRA_files/SRR5408013_2.fastq</t>
  </si>
  <si>
    <t xml:space="preserve">cutadapt -q 30 --pair-filter=any --minimum-length 100 --length-tag "length=" -o SRR5408013_filtered_1.fastq -p SRR5408013_filtered_2.fastq unfiltered_SRR5408013_1.fastq unfiltered_SRR5408013_2.fastq </t>
  </si>
  <si>
    <t>B00_CLL_2_10x</t>
  </si>
  <si>
    <t>SRX2700426</t>
  </si>
  <si>
    <t>SRR5408012</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</si>
  <si>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SRR5408012_info.txt --match-read-wildcards --overlap 10 -n 2 --length-tag="length=" --discard-untrimmed -o unfiltered_SRR5408012_1.fastq -p unfiltered_SRR5408012_2.fastq  /home/ebarr/projects/rpp-breden-ab/ireceptor/curation/cancer_data_and_papers/vergani_korunsky_2017/SRA_files/SRR5408012_1.fastq /home/ebarr/projects/rpp-breden-ab/ireceptor/curation/cancer_data_and_papers/vergani_korunsky_2017//SRA_files/SRR5408012_2.fastq</t>
  </si>
  <si>
    <t xml:space="preserve">cutadapt -q 30 --pair-filter=any --minimum-length 100 --length-tag "length=" -o SRR5408012_filtered_1.fastq -p SRR5408012_filtered_2.fastq unfiltered_SRR5408012_1.fastq unfiltered_SRR5408012_2.fastq </t>
  </si>
  <si>
    <t>B00_CLL_2_20x</t>
  </si>
  <si>
    <t>SRX2700425</t>
  </si>
  <si>
    <t>SRR5408011</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</si>
  <si>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SRR5408011_info.txt --match-read-wildcards --overlap 10 -n 2 --length-tag="length=" --discard-untrimmed -o unfiltered_SRR5408011_1.fastq -p unfiltered_SRR5408011_2.fastq  /home/ebarr/projects/rpp-breden-ab/ireceptor/curation/cancer_data_and_papers/vergani_korunsky_2017/SRA_files/SRR5408011_1.fastq /home/ebarr/projects/rpp-breden-ab/ireceptor/curation/cancer_data_and_papers/vergani_korunsky_2017//SRA_files/SRR5408011_2.fastq</t>
  </si>
  <si>
    <t xml:space="preserve">cutadapt -q 30 --pair-filter=any --minimum-length 100 --length-tag "length=" -o SRR5408011_filtered_1.fastq -p SRR5408011_filtered_2.fastq unfiltered_SRR5408011_1.fastq unfiltered_SRR5408011_2.fastq </t>
  </si>
  <si>
    <t>B00_CLL_2_40x</t>
  </si>
  <si>
    <t>SRX2700424</t>
  </si>
  <si>
    <t>SRR5408010</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</si>
  <si>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SRR5408010_info.txt --match-read-wildcards --overlap 10 -n 2 --length-tag="length=" --discard-untrimmed -o unfiltered_SRR5408010_1.fastq -p unfiltered_SRR5408010_2.fastq  /home/ebarr/projects/rpp-breden-ab/ireceptor/curation/cancer_data_and_papers/vergani_korunsky_2017/SRA_files/SRR5408010_1.fastq /home/ebarr/projects/rpp-breden-ab/ireceptor/curation/cancer_data_and_papers/vergani_korunsky_2017//SRA_files/SRR5408010_2.fastq</t>
  </si>
  <si>
    <t xml:space="preserve">cutadapt -q 30 --pair-filter=any --minimum-length 100 --length-tag "length=" -o SRR5408010_filtered_1.fastq -p SRR5408010_filtered_2.fastq unfiltered_SRR5408010_1.fastq unfiltered_SRR5408010_2.fastq </t>
  </si>
  <si>
    <t>B00_CLL_DIL1:1</t>
  </si>
  <si>
    <t>SRX2700423</t>
  </si>
  <si>
    <t>SRR5408009</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</si>
  <si>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SRR5408009_info.txt --match-read-wildcards --overlap 10 -n 2 --length-tag="length=" --discard-untrimmed -o unfiltered_SRR5408009_1.fastq -p unfiltered_SRR5408009_2.fastq  /home/ebarr/projects/rpp-breden-ab/ireceptor/curation/cancer_data_and_papers/vergani_korunsky_2017/SRA_files/SRR5408009_1.fastq /home/ebarr/projects/rpp-breden-ab/ireceptor/curation/cancer_data_and_papers/vergani_korunsky_2017//SRA_files/SRR5408009_2.fastq</t>
  </si>
  <si>
    <t xml:space="preserve">cutadapt -q 30 --pair-filter=any --minimum-length 100 --length-tag "length=" -o SRR5408009_filtered_1.fastq -p SRR5408009_filtered_2.fastq unfiltered_SRR5408009_1.fastq unfiltered_SRR5408009_2.fastq </t>
  </si>
  <si>
    <t>B00_CLL_DIL1:2</t>
  </si>
  <si>
    <t>SRX2700422</t>
  </si>
  <si>
    <t>SRR5408008</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</si>
  <si>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SRR5408008_info.txt --match-read-wildcards --overlap 10 -n 2 --length-tag="length=" --discard-untrimmed -o unfiltered_SRR5408008_1.fastq -p unfiltered_SRR5408008_2.fastq  /home/ebarr/projects/rpp-breden-ab/ireceptor/curation/cancer_data_and_papers/vergani_korunsky_2017/SRA_files/SRR5408008_1.fastq /home/ebarr/projects/rpp-breden-ab/ireceptor/curation/cancer_data_and_papers/vergani_korunsky_2017//SRA_files/SRR5408008_2.fastq</t>
  </si>
  <si>
    <t xml:space="preserve">cutadapt -q 30 --pair-filter=any --minimum-length 100 --length-tag "length=" -o SRR5408008_filtered_1.fastq -p SRR5408008_filtered_2.fastq unfiltered_SRR5408008_1.fastq unfiltered_SRR5408008_2.fastq </t>
  </si>
  <si>
    <t>B00_CLL_DIL1:4</t>
  </si>
  <si>
    <t>SRX2700421</t>
  </si>
  <si>
    <t>SRR5408007</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</si>
  <si>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SRR5408007_info.txt --match-read-wildcards --overlap 10 -n 2 --length-tag="length=" --discard-untrimmed -o unfiltered_SRR5408007_1.fastq -p unfiltered_SRR5408007_2.fastq  /home/ebarr/projects/rpp-breden-ab/ireceptor/curation/cancer_data_and_papers/vergani_korunsky_2017/SRA_files/SRR5408007_1.fastq /home/ebarr/projects/rpp-breden-ab/ireceptor/curation/cancer_data_and_papers/vergani_korunsky_2017//SRA_files/SRR5408007_2.fastq</t>
  </si>
  <si>
    <t xml:space="preserve">cutadapt -q 30 --pair-filter=any --minimum-length 100 --length-tag "length=" -o SRR5408007_filtered_1.fastq -p SRR5408007_filtered_2.fastq unfiltered_SRR5408007_1.fastq unfiltered_SRR5408007_2.fastq </t>
  </si>
  <si>
    <t>B00_CLL_DIL1:8</t>
  </si>
  <si>
    <t>SRX2700420</t>
  </si>
  <si>
    <t>SRR5408006</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</si>
  <si>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SRR5408006_info.txt --match-read-wildcards --overlap 10 -n 2 --length-tag="length=" --discard-untrimmed -o unfiltered_SRR5408006_1.fastq -p unfiltered_SRR5408006_2.fastq  /home/ebarr/projects/rpp-breden-ab/ireceptor/curation/cancer_data_and_papers/vergani_korunsky_2017/SRA_files/SRR5408006_1.fastq /home/ebarr/projects/rpp-breden-ab/ireceptor/curation/cancer_data_and_papers/vergani_korunsky_2017//SRA_files/SRR5408006_2.fastq</t>
  </si>
  <si>
    <t xml:space="preserve">cutadapt -q 30 --pair-filter=any --minimum-length 100 --length-tag "length=" -o SRR5408006_filtered_1.fastq -p SRR5408006_filtered_2.fastq unfiltered_SRR5408006_1.fastq unfiltered_SRR5408006_2.fastq </t>
  </si>
  <si>
    <t>B00_CLL_DIL1:16</t>
  </si>
  <si>
    <t>SRX2700419</t>
  </si>
  <si>
    <t>SRR5408005</t>
  </si>
  <si>
    <t>cutadapt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-G NNNNNNNNNNNNNNNNCAACTACAGGTGCCCACTCC -G NNNNNNNNNNNNNNNNTAGCTCCAGGTGCTCACTCC -G NNNNNNNNNNNNNNNNCAGCCACAGGTGTCCAGTCC -G NNNNNNNNNNNNNNNNCAGCCACAGGTGTCCACTCC -G NNNNNNNNNNNNNNNNCAGCTACAGGTGTCCAGTCC -G NNNNNNNNNNNNNNNNCAGCTACAGGTGTCCACTCC -G NNNNNNNNNNNNNNNNCAACAGGAGCCCACTCC -G NNNNNNNNNNNNNNNNCAACAGGTGCCCACTCC -G NNNNNNNNNNNNNNNNCCACAGGAGCCCACTCC -G NNNNNNNNNNNNNNNNCCACAGGTGCCCACTCC -G NNNNNNNNNNNNNNNNAGCCACAGATGCCTACTCC -G NNNNNNNNNNNNNNNNCTACAGGCACCCACGCC -G NNNNNNNNNNNNNNNNCCTTCCTGGGTCTTATCC -G NNNNNNNNNNNNNNNNCCTTCCTGGGTCTTGTCC -G NNNNNNNNNNNNNNNNCCGTCCTGGGTCTTATCC -G NNNNNNNNNNNNNNNNCCGTCCTGGGTCTTGTCC -G NNNNNNNNNNNNNNNNCCTTCATGGGTCTTGTCT -G NNNNNNNNNNNNNNNNTTAAAAGGTGTCCAGTGTGAAG -G NNNNNNNNNNNNNNNNTTAAAAGGTGTCCAGTGTGAGG -G NNNNNNNNNNNNNNNNTTTAAAGGTGTCCAGTGTGAAG -G NNNNNNNNNNNNNNNNTTTAAAGGTGTCCAGTGTGAGG -G NNNNNNNNNNNNNNNNATAAAAGGTGTCCAGTGTCAGG -G NNNNNNNNNNNNNNNNATAAGAGGTGTCCAGTGTCAGG -G NNNNNNNNNNNNNNNNTTAAAAGGTGTCCAGTGTCAGG -G NNNNNNNNNNNNNNNNTTAAGAGGTGTCCAGTGTCAGG -G NNNNNNNNNNNNNNNNCCAGATGGGTCCTGCCC -G NNNNNNNNNNNNNNNNCCAGATGGGTCCTGTCC -G NNNNNNNNNNNNNNNNTTCTCCAAGGAGTCTGTTCC -G NNNNNNNNNNNNNNNNTTCTCCAAGGAGTCTGTGCC -G NNNNNNNNNNNNNNNNCCATGGGGTGTCCTGTCA -G NNNNNNNNNNNNNNNNCAGGAGACGAGGGGGAAAAGG -G NNNNNNNNNNNNNNNNGGAAGAAGCCCTGGACCAGGC -G NNNNNNNNNNNNNNNNTTCGGGGAAGTAGTCCTTG -G NNNNNNNNNNNNNNNNGGGAAGACCTTGGGGCTGGT -G NNNNNNNNNNNNNNNNGGAAGACCGATGGGCCCTT -G NNNNNNNNNNNNNNNNAAAGGGTTGGGGCGGATGC -A GGAGTGGGCACCTGTAGTTGNNNNNNNNNNNNNNNN -A GGAGTGAGCACCTGGAGCTANNNNNNNNNNNNNNNN -A GGACTGGACACCTGTGGCTGNNNNNNNNNNNNNNNN -A GGAGTGGACACCTGTGGCTGNNNNNNNNNNNNNNNN -A GGACTGGACACCTGTAGCTGNNNNNNNNNNNNNNNN -A GGAGTGGACACCTGTAGCTGNNNNNNNNNNNNNNNN -A GGAGTGGGCTCCTGTTGNNNNNNNNNNNNNNNN -A GGAGTGGGCACCTGTTGNNNNNNNNNNNNNNNN -A GGAGTGGGCTCCTGTGGNNNNNNNNNNNNNNNN -A GGAGTGGGCACCTGTGGNNNNNNNNNNNNNNNN -A GGAGTAGGCATCTGTGGCTNNNNNNNNNNNNNNNN -A GGCGTGGGTGCCTGTAGNNNNNNNNNNNNNNNN -A CTTCACACTGGACACCTTTTAANNNNNNNNNNNNNNNN -A CCTCACACTGGACACCTTTTAANNNNNNNNNNNNNNNN -A CTTCACACTGGACACCTTTAAANNNNNNNNNNNNNNNN -A CCTCACACTGGACACCTTTAAANNNNNNNNNNNNNNNN -A AGACAAGACCCATGAAGGNNNNNNNNNNNNNNNN -A CCTGACACTGGACACCTTTTATNNNNNNNNNNNNNNNN -A CCTGACACTGGACACCTCTTATNNNNNNNNNNNNNNNN -A CCTGACACTGGACACCTTTTAANNNNNNNNNNNNNNNN -A CCTGACACTGGACACCTCTTAANNNNNNNNNNNNNNNN -A GGGCAGGACCCATCTGGNNNNNNNNNNNNNNNN -A GGACAGGACCCATCTGGNNNNNNNNNNNNNNNN -A GGAACAGACTCCTTGGAGAANNNNNNNNNNNNNNNN -A GGCACAGACTCCTTGGAGAANNNNNNNNNNNNNNNN -A TGACAGGACACCCCATGGNNNNNNNNNNNNNNNN -A CCTTTTCCCCCTCGTCTCCTGNNNNNNNNNNNNNNNN -A GCCTGGTCCAGGGCTTCTTCCNNNNNNNNNNNNNNNN -A CAAGGACTACTTCCCCGAANNNNNNNNNNNNNNNN --info-file SRR5408005_info.txt --match-read-wildcards --overlap 10 -n 2 --length-tag="length=" --discard-untrimmed -o unfiltered_SRR5408005_1.fastq -p unfiltered_SRR5408005_2.fastq  /home/ebarr/projects/rpp-breden-ab/ireceptor/curation/cancer_data_and_papers/vergani_korunsky_2017/SRA_files/SRR5408005_1.fastq /home/ebarr/projects/rpp-breden-ab/ireceptor/curation/cancer_data_and_papers/vergani_korunsky_2017//SRA_files/SRR5408005_2.fastq</t>
  </si>
  <si>
    <t xml:space="preserve">cutadapt -q 30 --pair-filter=any --minimum-length 100 --length-tag "length=" -o SRR5408005_filtered_1.fastq -p SRR5408005_filtered_2.fastq unfiltered_SRR5408005_1.fastq unfiltered_SRR5408005_2.fastq </t>
  </si>
  <si>
    <t>PRJNA381394</t>
  </si>
  <si>
    <t>Karches Centre for Chronic Lymphocytic Leukemia Research</t>
  </si>
  <si>
    <t>davide.bagnara@edu.unige.it</t>
  </si>
  <si>
    <t>The Feinstein Institute for Medical Research, Northwell Health, Manhasset, NY, United States</t>
  </si>
  <si>
    <t>Sample Collection</t>
  </si>
  <si>
    <t>Sample collection</t>
  </si>
  <si>
    <t>Nicholas Chiorazzi, 350 Community drive, Manhasset, NY, 11030, US</t>
  </si>
  <si>
    <t>Antibody incubation</t>
  </si>
  <si>
    <t>CD19+ CD27- igD+ CD38dim CD24+</t>
  </si>
  <si>
    <t>Stored in liquid nitrogen until use</t>
  </si>
  <si>
    <t>Dynabeads Oligo(dT)</t>
  </si>
  <si>
    <t>V region amplification</t>
  </si>
  <si>
    <t>100-25000 cells in 200 microliter tubes</t>
  </si>
  <si>
    <t>Illumina MiSeq</t>
  </si>
  <si>
    <t>Bagnara Lab</t>
  </si>
  <si>
    <t>Illumina Nextera XT kit</t>
  </si>
  <si>
    <t>SRA Toolkit 2.8.2-1, cutadapt 1.14, fastqc 0.11.5, pear 0.9.10, biopython 2.7.13, igblast 1.8.0</t>
  </si>
  <si>
    <t>SAMN06675652</t>
  </si>
  <si>
    <t>SRS2094425</t>
  </si>
  <si>
    <t>B10</t>
  </si>
  <si>
    <t>Other Sequencing of human</t>
  </si>
  <si>
    <t>SRR5408029.fasta</t>
  </si>
  <si>
    <t>SRR5408029_a.txz, SRR5408029_b.txz, SRR5408029_c.txz</t>
  </si>
  <si>
    <t>SAMN06675653</t>
  </si>
  <si>
    <t>SRS2094426</t>
  </si>
  <si>
    <t>B11</t>
  </si>
  <si>
    <t>SRR5408028.fasta</t>
  </si>
  <si>
    <t>SRR5408028_a.txz, SRR5408028_b.txz, SRR5408028_c.txz</t>
  </si>
  <si>
    <t>SAMN06675654</t>
  </si>
  <si>
    <t>SRS2094422</t>
  </si>
  <si>
    <t>B12</t>
  </si>
  <si>
    <t>SRR5408027.fasta</t>
  </si>
  <si>
    <t>SRR5408027_a.txz, SRR5408027_b.txz, SRR5408027_c.txz</t>
  </si>
  <si>
    <t>SAMN06675655</t>
  </si>
  <si>
    <t>SRS2094423</t>
  </si>
  <si>
    <t>B13</t>
  </si>
  <si>
    <t>SRR5408026.fasta</t>
  </si>
  <si>
    <t>SRR5408026_a.txz, SRR5408026_b.txz, SRR5408026_c.txz</t>
  </si>
  <si>
    <t>SAMN06675656</t>
  </si>
  <si>
    <t>SRS2094424</t>
  </si>
  <si>
    <t>B14</t>
  </si>
  <si>
    <t>SRR5408025.fasta</t>
  </si>
  <si>
    <t>SRR5408025_a.txz, SRR5408025_b.txz, SRR5408025_c.txz</t>
  </si>
  <si>
    <t>SAMN06675657</t>
  </si>
  <si>
    <t>SRS2094419</t>
  </si>
  <si>
    <t>B16</t>
  </si>
  <si>
    <t>SRR5408024.fasta</t>
  </si>
  <si>
    <t>SRR5408024_a.txz, SRR5408024_b.txz</t>
  </si>
  <si>
    <t>SAMN06675658</t>
  </si>
  <si>
    <t>SRS2094421</t>
  </si>
  <si>
    <t>B17</t>
  </si>
  <si>
    <t>SRR5408023.fasta</t>
  </si>
  <si>
    <t>SRR5408023_a.txz, SRR5408023_b.txz</t>
  </si>
  <si>
    <t>SAMN06675659</t>
  </si>
  <si>
    <t>SRS2094420</t>
  </si>
  <si>
    <t>B18</t>
  </si>
  <si>
    <t>SRR5408022.fasta</t>
  </si>
  <si>
    <t>SRR5408022_a.txz, SRR5408022_b.txz, SRR5408022_c.txz, SRR5408022_d.txz</t>
  </si>
  <si>
    <t>SAMN06675660</t>
  </si>
  <si>
    <t>SRS2094418</t>
  </si>
  <si>
    <t>B19</t>
  </si>
  <si>
    <t>SRR5408021.fasta</t>
  </si>
  <si>
    <t>SRR5408021_a.txz, SRR5408021_b.txz, SRR5408021_c.txz, SRR5408021_d.txz</t>
  </si>
  <si>
    <t>SAMN06675661</t>
  </si>
  <si>
    <t>SRS2094416</t>
  </si>
  <si>
    <t>B20</t>
  </si>
  <si>
    <t>SRR5408020.fasta</t>
  </si>
  <si>
    <t>SRR5408020_a.txz, SRR5408020_b.txz, SRR5408020_c.txz</t>
  </si>
  <si>
    <t>SAMN06675662</t>
  </si>
  <si>
    <t xml:space="preserve">SRS2094417 </t>
  </si>
  <si>
    <t>B21</t>
  </si>
  <si>
    <t>SRR5408019.fasta</t>
  </si>
  <si>
    <t>Chronic Lympthocytic Leukemia</t>
  </si>
  <si>
    <t>CD19+</t>
  </si>
  <si>
    <t>SAMN06675663</t>
  </si>
  <si>
    <t>SRS2094415</t>
  </si>
  <si>
    <t>B00</t>
  </si>
  <si>
    <t>SRR5408018.fasta</t>
  </si>
  <si>
    <t>SRR5408018.txz</t>
  </si>
  <si>
    <t>SRR5408017.fasta</t>
  </si>
  <si>
    <t>SRR5408017.txz</t>
  </si>
  <si>
    <t>SRR5408016.fasta</t>
  </si>
  <si>
    <t>SRR5408016_a.txz, SRR5408016_b.txz</t>
  </si>
  <si>
    <t>SRR5408015.fasta</t>
  </si>
  <si>
    <t>SRR5408015.txz</t>
  </si>
  <si>
    <t>SRR5408014.fasta</t>
  </si>
  <si>
    <t>SRR5408014.txz</t>
  </si>
  <si>
    <t>SRR5408013.fasta</t>
  </si>
  <si>
    <t>SRR5408013_a.txz, SRR5408013_b.txz</t>
  </si>
  <si>
    <t>SRR5408012.fasta</t>
  </si>
  <si>
    <t>SRR5408012.txz</t>
  </si>
  <si>
    <t>SRR5408011.fasta</t>
  </si>
  <si>
    <t>SRR5408011.txz</t>
  </si>
  <si>
    <t>SRR5408009.fasta</t>
  </si>
  <si>
    <t>SRR5408009_a.txz, SRR5408009_b.txz</t>
  </si>
  <si>
    <t>SRR5408008.fasta</t>
  </si>
  <si>
    <t>SRR5408008_a.txz, SRR5408008_b.txz, SRR5408008_c.txz, SRR5408008_d.txz</t>
  </si>
  <si>
    <t>SRR5408007.fasta</t>
  </si>
  <si>
    <t>SRR5408007_a.txz, SRR5408007_b.txz, SRR5408007_c.txz, SRR5408007_d.txz, SRR5408007_e.txz, SRR5408007_f.txz, SRR5408007_g.txz</t>
  </si>
  <si>
    <t>SRR5408006.fasta</t>
  </si>
  <si>
    <t>SRR5408006_a.txz, SRR5408006_b.txz, SRR5408006_c.txz, SRR5408006_d.txz, SRR5408006_e.txz, SRR5408006_f.txz, SRR5408006_g.txz, SRR5408006_h.txz, SRR5408006_i.txz, SRR5408006_j.txz, SRR5408006_k.txz</t>
  </si>
  <si>
    <t>SRR5408005.fasta</t>
  </si>
  <si>
    <t>SRR5408019_a.txz, SRR5408019_b.txz, SRR5408019_c.txz</t>
  </si>
  <si>
    <t>SRR5408005_a.txz, SRR5408005_b.txz, SRR5408005_c.txz, SRR5408005_d.txz, SRR5408005_e.txz, SRR5408005_f.txz, SRR5408005_g.txz, SRR5408005_h.txz, SRR5408005_i.txz, SRR5408005_j.txz, SRR5408005_k.txz, SRR5408005_l.txz, SRR5408005_m.txz, SRR5408005_n.txz, SRR5408005_o.txz, SRR5408005_p.txz, SRR5408005_q.txz, SRR5408005_r.txz, SRR5408005_s.txz, SRR5408005_t.txz, SRR5408005_u.txz, SRR5408005_v.txz, SRR5408005_w.txz, SRR5408005_x.txz</t>
  </si>
  <si>
    <t>CD1182</t>
  </si>
  <si>
    <t>B-cells antibody sequencing from celiac gut lesions</t>
  </si>
  <si>
    <t>Gastroenterology clinic, Oslo University Hospital–Rikshospitalet</t>
  </si>
  <si>
    <t>Omri Snir,Xi Chen, Moriah Gidoni,Gur Yaari, and Ludvig M. Sollid</t>
  </si>
  <si>
    <t>Active course</t>
  </si>
  <si>
    <t xml:space="preserve">Celiac disease </t>
  </si>
  <si>
    <t>SRP098633</t>
  </si>
  <si>
    <t>PRJNA368623</t>
  </si>
  <si>
    <t>SAMN06284129</t>
  </si>
  <si>
    <t>Duodenum</t>
  </si>
  <si>
    <t>SRS1950583</t>
  </si>
  <si>
    <t>CD1182_PCs</t>
  </si>
  <si>
    <t>RNA</t>
  </si>
  <si>
    <t xml:space="preserve">IgSeq of Intestinal IgA PCs </t>
  </si>
  <si>
    <t>SRX2529634</t>
  </si>
  <si>
    <t>GGCATTCCTGCTGAACCGCTCTTCCGATCT</t>
  </si>
  <si>
    <t>ACACTCTTTCCCTACACGACGCTCTTCCGATCT</t>
  </si>
  <si>
    <t>&gt;VH1_01 ACTGATCTGGGTGCGACAGGCCCCTGGACAA; &gt;VH2_01 ACTGATTGGATCCGTCAGCCCCCAGGGAAGG; &gt;VH3_01 ACTGATGGTCCGCCAGGCTCCAGGGAA ; &gt;VH4_01 ACTGATTGGATCCGCCAGCCCCCAGGGAAGG;&gt;VH5_01 ACTGATGGGTGCGCCAGATGCCCGGGAAAGG;&gt;VH6_01 ACTGATTGGATCAGGCAGTCCCCATCGAGAG;&gt;VH1_02 CTAGCTCTGGGTGCGACAGGCCCCTGGACAA;&gt;VH2_02 CTAGCTTGGATCCGTCAGCCCCCAGGGAAGG;&gt;VH3_02 CTAGCTGGTCCGCCAGGCTCCAGGGAA;&gt;VH4_02 CTAGCTTGGATCCGCCAGCCCCCAGGGAAGG;&gt;VH5_02 CTAGCTGGGTGCGCCAGATGCCCGGGAAAGG;&gt;VH6_02 CTAGCTTGGATCAGGCAGTCCCCATCGAGAG;&gt;VH1_03 ATGAGCCTGGGTGCGACAGGCCCCTGGACAA;&gt;VH2_03 ATGAGCTGGATCCGTCAGCCCCCAGGGAAGG;&gt;VH3_03 ATGAGCGGTCCGCCAGGCTCCAGGGAA;&gt;VH4_03 ATGAGCTGGATCCGCCAGCCCCCAGGGAAGG;&gt;VH5_03 ATGAGCGGGTGCGCCAGATGCCCGGGAAAGG;&gt;VH6_03 ATGAGCTGGATCAGGCAGTCCCCATCGAGAG;&gt;VH1_04 CAACTACTGGGTGCGACAGGCCCCTGGACAA;&gt;VH2_04 CAACTATGGATCCGTCAGCCCCCAGGGAAGG;&gt;VH3_04 CAACTAGGTCCGCCAGGCTCCAGGGAA;&gt;VH4_04 CAACTATGGATCCGCCAGCCCCCAGGGAAGG;&gt;VH5_04 CAACTAGGGTGCGCCAGATGCCCGGGAAAGG;&gt;VH6_04 CAACTATGGATCAGGCAGTCCCCATCGAGAG;</t>
  </si>
  <si>
    <t>&gt;J1 ATCACGCTTACCTGAGGAGACGGTGACC; &gt;J2 CGATGTCTTACCTGAGGAGACGGTGACC; &gt;J3 TTAGGCCTTACCTGAGGAGACGGTGACC; &gt;J4 TGACCACTTACCTGAGGAGACGGTGACC; &gt;J5 ACAGTGCTTACCTGAGGAGACGGTGACC; &gt;J6 GCCAATCTTACCTGAGGAGACGGTGACC; &gt;J7 CAGATCCTTACCTGAGGAGACGGTGACC; &gt;J8 ACTTGACTTACCTGAGGAGACGGTGACC; &gt;J9 GATCAGCTTACCTGAGGAGACGGTGACC; &gt;J10 TAGCTTCTTACCTGAGGAGACGGTGACC; &gt;J11 GGCTACCTTACCTGAGGAGACGGTGACC; &gt;J12 CTTGTACTTACCTGAGGAGACGGTGACC; &gt;J13 ATGCGTCTTACCTGAGGAGACGGTGACC;&gt;J14 GTAGAGCTTACCTGAGGAGACGGTGACC;</t>
  </si>
  <si>
    <t xml:space="preserve">Live CD14- CD3- CD27+ IgA+ </t>
  </si>
  <si>
    <t>SRR5219558</t>
  </si>
  <si>
    <t>FWR2-J</t>
  </si>
  <si>
    <t>DGP (gliadin) : for primer combiantions VHIn_01_J6 and VHIn_02_J6. Other combinations are non specific</t>
  </si>
  <si>
    <t>SRR5219558.fasta</t>
  </si>
  <si>
    <t>Celiac Study</t>
  </si>
  <si>
    <t>CD1188</t>
  </si>
  <si>
    <t>SAMN06284130</t>
  </si>
  <si>
    <t>SRS1950582</t>
  </si>
  <si>
    <t>CD1188_PCs</t>
  </si>
  <si>
    <t>SRX2529633</t>
  </si>
  <si>
    <t>Live CD14- CD3- CD27+ IgA+</t>
  </si>
  <si>
    <t>SRR5219557</t>
  </si>
  <si>
    <t>DGP (gliadin) : for primer combiantions VHIn_03_J6 and VHIn_04_J6. Other combinations are non specific</t>
  </si>
  <si>
    <t>SRR5219557.fasta</t>
  </si>
  <si>
    <t>CD1190</t>
  </si>
  <si>
    <t>SAMN06284131</t>
  </si>
  <si>
    <t>SRS1950581</t>
  </si>
  <si>
    <t>CD1190_PCs</t>
  </si>
  <si>
    <t>SRX2529632</t>
  </si>
  <si>
    <t>SRR5219556</t>
  </si>
  <si>
    <t>SRR5219556.fasta</t>
  </si>
  <si>
    <t>CD1195</t>
  </si>
  <si>
    <t>SAMN06284132</t>
  </si>
  <si>
    <t>SRS1950580</t>
  </si>
  <si>
    <t>CD1195_PCs</t>
  </si>
  <si>
    <t>SRX2529631</t>
  </si>
  <si>
    <t>SRR5219555</t>
  </si>
  <si>
    <t>DGP (gliadin) : for primer combiantions  VHIn_01_J6 and VHIn_02_J6 and  VHIn_03_J6 and VHIn_04_J6. Other combinations are non specific</t>
  </si>
  <si>
    <t>SRR5219555.fasta</t>
  </si>
  <si>
    <t>CD1203</t>
  </si>
  <si>
    <t>SAMN06284133</t>
  </si>
  <si>
    <t>SRS1950579</t>
  </si>
  <si>
    <t>CD1203_PCs</t>
  </si>
  <si>
    <t>SRX2529630</t>
  </si>
  <si>
    <t>SRR5219554</t>
  </si>
  <si>
    <t>SRR5219554.fasta</t>
  </si>
  <si>
    <t>CD1210</t>
  </si>
  <si>
    <t>SAMN06284134</t>
  </si>
  <si>
    <t>SRS1950578</t>
  </si>
  <si>
    <t>CD1210_PCs</t>
  </si>
  <si>
    <t>SRX2529629</t>
  </si>
  <si>
    <t>SRR5219553</t>
  </si>
  <si>
    <t>SRR5219553.fasta</t>
  </si>
  <si>
    <t>CD1218</t>
  </si>
  <si>
    <t>SAMN06284135</t>
  </si>
  <si>
    <t>SRS1950577</t>
  </si>
  <si>
    <t>CD1218_PCs</t>
  </si>
  <si>
    <t>SRX2529628</t>
  </si>
  <si>
    <t>SRR5219552</t>
  </si>
  <si>
    <t>DGP (gliadin) : for primer combiantions VHIn_03_J3 and VHIn_04_J3. Other combinations are non specific</t>
  </si>
  <si>
    <t>SRR5219552.fasta</t>
  </si>
  <si>
    <t>CD1279</t>
  </si>
  <si>
    <t>SAMN06284136</t>
  </si>
  <si>
    <t>SRS1950576</t>
  </si>
  <si>
    <t>CD1279_PCs</t>
  </si>
  <si>
    <t>SRX2529627</t>
  </si>
  <si>
    <t>SRR5219551</t>
  </si>
  <si>
    <t>DGP (gliadin) : for primer combiantions VHIn_01_J3 and VHIn_02_J3. Other combinations are non specific</t>
  </si>
  <si>
    <t>SRR5219551.fasta</t>
  </si>
  <si>
    <t>CD1283</t>
  </si>
  <si>
    <t>SAMN06284137</t>
  </si>
  <si>
    <t>SRS1950575</t>
  </si>
  <si>
    <t>CD1283_PCs</t>
  </si>
  <si>
    <t>SRX2529626</t>
  </si>
  <si>
    <t>SRR5219550</t>
  </si>
  <si>
    <t>SRR5219550.fasta</t>
  </si>
  <si>
    <t>CD1287</t>
  </si>
  <si>
    <t>SAMN06284138</t>
  </si>
  <si>
    <t>SRS1950574</t>
  </si>
  <si>
    <t>CD1287_PCs</t>
  </si>
  <si>
    <t>SRX2529625</t>
  </si>
  <si>
    <t>SRR5219549</t>
  </si>
  <si>
    <t>DGP (gliadin) : for primer combiantions VHIn_01_J9 and VHIn_02_J9. Other combinations are non specific</t>
  </si>
  <si>
    <t>SRR5219549.fasta</t>
  </si>
  <si>
    <t>PRJNA248475</t>
  </si>
  <si>
    <t>B cells populating the multiple sclerosis brain mature in the draining cervical lymph nodes.</t>
  </si>
  <si>
    <t>Department of Neurology, Department of Pathology</t>
  </si>
  <si>
    <t>Yale School of Medicine, New Haven, CT</t>
  </si>
  <si>
    <t>J.N.Stern, G. Yaari, J.A. Vander Heiden, S.H Kleinstein, D.A Hafler, K.C O'Connor</t>
  </si>
  <si>
    <t>M2</t>
  </si>
  <si>
    <t>M3</t>
  </si>
  <si>
    <t>M4</t>
  </si>
  <si>
    <t>M5</t>
  </si>
  <si>
    <t>MS32</t>
  </si>
  <si>
    <t>MS31</t>
  </si>
  <si>
    <t>MS30</t>
  </si>
  <si>
    <t>MS29</t>
  </si>
  <si>
    <t>MS28</t>
  </si>
  <si>
    <t>MS33</t>
  </si>
  <si>
    <t>MS6</t>
  </si>
  <si>
    <t>MS5</t>
  </si>
  <si>
    <t>MS3</t>
  </si>
  <si>
    <t>MS2</t>
  </si>
  <si>
    <t>MS1</t>
  </si>
  <si>
    <t>MS12</t>
  </si>
  <si>
    <t>MS11</t>
  </si>
  <si>
    <t>MS10</t>
  </si>
  <si>
    <t>MS09</t>
  </si>
  <si>
    <t>MS08</t>
  </si>
  <si>
    <t>MS07</t>
  </si>
  <si>
    <t>MS26</t>
  </si>
  <si>
    <t>MS25</t>
  </si>
  <si>
    <t>MS24</t>
  </si>
  <si>
    <t>MS23</t>
  </si>
  <si>
    <t>MS22</t>
  </si>
  <si>
    <t>MS21</t>
  </si>
  <si>
    <t>MS19</t>
  </si>
  <si>
    <t>MS18</t>
  </si>
  <si>
    <t>MS17</t>
  </si>
  <si>
    <t>MS16</t>
  </si>
  <si>
    <t>MS15</t>
  </si>
  <si>
    <t>MS14</t>
  </si>
  <si>
    <t>MS13</t>
  </si>
  <si>
    <t>M27</t>
  </si>
  <si>
    <t>Brain lesion</t>
  </si>
  <si>
    <t>Cervical Lymph Node</t>
  </si>
  <si>
    <t>Choroid plexus</t>
  </si>
  <si>
    <t>Pia mater</t>
  </si>
  <si>
    <t>1 forward, 251 reverse</t>
  </si>
  <si>
    <t>SRR1383476</t>
  </si>
  <si>
    <t>SRR1383475</t>
  </si>
  <si>
    <t>SRR1383474</t>
  </si>
  <si>
    <t>SRR1383473</t>
  </si>
  <si>
    <t>SRR1383472</t>
  </si>
  <si>
    <t>SRR1383477</t>
  </si>
  <si>
    <t>SRR1383450</t>
  </si>
  <si>
    <t>SRR1383449</t>
  </si>
  <si>
    <t>SRR1383448</t>
  </si>
  <si>
    <t>SRR1383447</t>
  </si>
  <si>
    <t>SRR1383326</t>
  </si>
  <si>
    <t>SRR1383456</t>
  </si>
  <si>
    <t>SRR1383455</t>
  </si>
  <si>
    <t>SRR1383454</t>
  </si>
  <si>
    <t>SRR1383453</t>
  </si>
  <si>
    <t>SRR1383452</t>
  </si>
  <si>
    <t>SRR1383451</t>
  </si>
  <si>
    <t>SRR1383470</t>
  </si>
  <si>
    <t>SRR1383469</t>
  </si>
  <si>
    <t>SRR1383468</t>
  </si>
  <si>
    <t>SRR1383467</t>
  </si>
  <si>
    <t>SRR1383466</t>
  </si>
  <si>
    <t>SRR1383465</t>
  </si>
  <si>
    <t>SRR1383464</t>
  </si>
  <si>
    <t>SRR1383463</t>
  </si>
  <si>
    <t>SRR1383462</t>
  </si>
  <si>
    <t>SRR1383461</t>
  </si>
  <si>
    <t>SRR1383460</t>
  </si>
  <si>
    <t>SRR1383459</t>
  </si>
  <si>
    <t>SRR1383458</t>
  </si>
  <si>
    <t>SRR1383457</t>
  </si>
  <si>
    <t>SRR1383471</t>
  </si>
  <si>
    <t>CAAGCAGAAGACGGCATACGAGATNNNNNGTGACTGGAGTTCAGACGTGTGCTCTTCC</t>
  </si>
  <si>
    <t>AATGATACGGCGACCACCGAGATCTACACTCTTTCCCTACACGACGCTCTTCCGATCT</t>
  </si>
  <si>
    <t>GAGGTGCAGCTGGTGGAGTCCG,GAGGTGCAGCTGGTGGAGTCTGG,CAGGTCACCTTGAGGGAGTCTGGTCC,CAGGTTCAGCTGTTGCAGCCTGG,CAGGTGCAGCTACAGCAGTGGGG,CAGGTGCAGCTGGTGCAATCTGG,CAGGTCACCTTGAAGGAGTCTGGTCC,CAGGTCCAGCTGGTACAGTCTGGG,CAGGACCAGTTGGTGCAGTCTGGG,CAGGTGCAGCTGGTGGAGTCTGG,CAGATGCAGCTGGTGCAGTCTGG,CAAATGCAGCTGGTGCAGTCTGGG,GAAGTGCAGCTGGTGGAGTCTGGG,CAGGTGCAGCTGGTGCAGTCTG,GAGGATCAGCTGGTGGAGTCTGGG,GAGGTCCAGCTGGTACAGTCTGGG,CAGCTGCAGCTGCAGGAGTCC,CAGGTACAGCTGCAGCAGTCAGGT,GAGATGCAGCTGGTGGAGTCTGGG,GAGGTGCATCTGGTGGAGTCTGGG,CAGGTCCAACTGGTGTAGTCTGGAGC,GAGGTGCAGCTGGTGCAGTCTG,GAGGTGCAGCTGGTGGAGTCTCG,GAGGTTCAGCTGGTGCAGTCTGGG,GAAGTGCAGCTGGTGCAGTCTGG,GAGGTGGAGCTGATAGAGTCCATAGA,ACAGTGCAGCTGGTGGAGTCTGG,GAGGTGCAGCTGGAGGAGTCTGG,GAGGTACAGCTGGTGGAGTCTGAAGA,CAGGTGCAGCTGCAGGAGTCG,GAGGTGCAGCTGTTGGAGTCTGGG,CAGGTGCAGCTGGGGCAGTC,CAGCTGCAGCTGCAGGAGTCG,CAGGTTCAGCTGGTGCAGTCTGGA,GAGGTGCAGCTGGTAGAGTCTGGG,CAGGTCCAGCTTGTGCAGTCTGGG,GAGGTGCAGCTGTTGCAGTCTGC,GAGGTACAACTGGTGGAGTCTGGGGG,CAGATCACCTTGAAGGAGTCTGGTCC,CAGGTACAGCTGATGCAGTCTGGGG</t>
  </si>
  <si>
    <t>CSGATGGGCCCTTGGTGG,GGGTTGGGGCGGATGCAC,CCTTGGGGCTGGTCGGGG,CATCCGGAGCCTTGGTGG,CGGATGGGCTCTGTGTGG</t>
  </si>
  <si>
    <t>Subject M2 brain lesion section 2</t>
  </si>
  <si>
    <t>SRX552913</t>
  </si>
  <si>
    <t>Subject M2 brain lesion section 1</t>
  </si>
  <si>
    <t>SRX552912</t>
  </si>
  <si>
    <t>Subject M2 cervical lymph node section 3</t>
  </si>
  <si>
    <t>SRX552900</t>
  </si>
  <si>
    <t>Subject M2 cervical lymph node section 2</t>
  </si>
  <si>
    <t>SRX552899</t>
  </si>
  <si>
    <t>Subject M2 cervical lymph node section 1</t>
  </si>
  <si>
    <t>SRX552898</t>
  </si>
  <si>
    <t>Subject M2 brain lesion section 3</t>
  </si>
  <si>
    <t>SRX553539</t>
  </si>
  <si>
    <t>Subject M3 brain lesion section 3</t>
  </si>
  <si>
    <t>SRX552920</t>
  </si>
  <si>
    <t>Subject M3 brain lesion section 2</t>
  </si>
  <si>
    <t>SRX552918</t>
  </si>
  <si>
    <t>Subject M3 cervical lymph node section 3</t>
  </si>
  <si>
    <t>SRX552916</t>
  </si>
  <si>
    <t>Subject M3 cervical lymph node section 2</t>
  </si>
  <si>
    <t>SRX552915</t>
  </si>
  <si>
    <t>Subject M3 cervical lymph node section 1</t>
  </si>
  <si>
    <t>SRX552914</t>
  </si>
  <si>
    <t>Subject M4 brain lesion section 3</t>
  </si>
  <si>
    <t>SRX553094</t>
  </si>
  <si>
    <t>Subject M4 brain lesion section 2</t>
  </si>
  <si>
    <t>SRX552925</t>
  </si>
  <si>
    <t>Subject M4 brain lesion section 1</t>
  </si>
  <si>
    <t>SRX552924</t>
  </si>
  <si>
    <t>Subject M4 cervical lymph node section 3</t>
  </si>
  <si>
    <t>SRX552923</t>
  </si>
  <si>
    <t>Subject M4 cervical lymph node section 2</t>
  </si>
  <si>
    <t>SRX552922</t>
  </si>
  <si>
    <t>Subject M4 cervical lymph node section 1</t>
  </si>
  <si>
    <t>SRX552921</t>
  </si>
  <si>
    <t>Subject M5 choroid plexus section 2</t>
  </si>
  <si>
    <t>SRX553108</t>
  </si>
  <si>
    <t>Subject M5 choroid plexus section 1</t>
  </si>
  <si>
    <t>SRX553107</t>
  </si>
  <si>
    <t>Subject M5 brain lesion section 3</t>
  </si>
  <si>
    <t>SRX553106</t>
  </si>
  <si>
    <t>Subject M5 brain lesion section 2</t>
  </si>
  <si>
    <t>SRX553105</t>
  </si>
  <si>
    <t>Subject M5 brain lesion section 1</t>
  </si>
  <si>
    <t>SRX553104</t>
  </si>
  <si>
    <t>Subject M5 cervical lymph node A section 3</t>
  </si>
  <si>
    <t>SRX553103</t>
  </si>
  <si>
    <t>Subject M5 cervical lymph node A section 2</t>
  </si>
  <si>
    <t>SRX553102</t>
  </si>
  <si>
    <t>Subject M5 cervical lymph node A section 1</t>
  </si>
  <si>
    <t>SRX553101</t>
  </si>
  <si>
    <t>Subject M5 cervical lymph node B section 3</t>
  </si>
  <si>
    <t>SRX553100</t>
  </si>
  <si>
    <t>Subject M5 cervical lymph node B section 2</t>
  </si>
  <si>
    <t>SRX553099</t>
  </si>
  <si>
    <t>Subject M5 cervical lymph node B section 1</t>
  </si>
  <si>
    <t>SRX553098</t>
  </si>
  <si>
    <t>Subject M5 pia mater section 3</t>
  </si>
  <si>
    <t>SRX553097</t>
  </si>
  <si>
    <t>Subject M5 pia mater section 2</t>
  </si>
  <si>
    <t>SRX553096</t>
  </si>
  <si>
    <t>Subject M5 pia mater section 1</t>
  </si>
  <si>
    <t>SRX553095</t>
  </si>
  <si>
    <t>Subject M5 choroid plexus section 3</t>
  </si>
  <si>
    <t>SRX552891</t>
  </si>
  <si>
    <t>MS9</t>
  </si>
  <si>
    <t>MS8</t>
  </si>
  <si>
    <t>MS7</t>
  </si>
  <si>
    <t>MS20</t>
  </si>
  <si>
    <t>MS27</t>
  </si>
  <si>
    <t>SRS620271</t>
  </si>
  <si>
    <t>M2 Lesion</t>
  </si>
  <si>
    <t>SRS620268</t>
  </si>
  <si>
    <t>M2 CLN</t>
  </si>
  <si>
    <t>SRS620285</t>
  </si>
  <si>
    <t>M3 Lesion</t>
  </si>
  <si>
    <t>SRS620284</t>
  </si>
  <si>
    <t>M3 CLN</t>
  </si>
  <si>
    <t>SRS620287</t>
  </si>
  <si>
    <t>M4 Lesion</t>
  </si>
  <si>
    <t>SRS620286</t>
  </si>
  <si>
    <t>M4 CLN</t>
  </si>
  <si>
    <t>SRS620415</t>
  </si>
  <si>
    <t>M5 Choroid</t>
  </si>
  <si>
    <t>SRS620414</t>
  </si>
  <si>
    <t>M5 Lesion</t>
  </si>
  <si>
    <t>SRS620413</t>
  </si>
  <si>
    <t>M5 CLN-A</t>
  </si>
  <si>
    <t>SRS620412</t>
  </si>
  <si>
    <t>M5 CLN-B</t>
  </si>
  <si>
    <t>SRS620411</t>
  </si>
  <si>
    <t>M5 Pia</t>
  </si>
  <si>
    <t>SAMN02799103</t>
  </si>
  <si>
    <t>SAMN02799102</t>
  </si>
  <si>
    <t>SAMN02799151</t>
  </si>
  <si>
    <t>SAMN02799104</t>
  </si>
  <si>
    <t>SAMN02799153</t>
  </si>
  <si>
    <t>SAMN02799152</t>
  </si>
  <si>
    <t>SAMN02799175</t>
  </si>
  <si>
    <t>SAMN02799174</t>
  </si>
  <si>
    <t>SAMN02799154</t>
  </si>
  <si>
    <t>SAMN02799173</t>
  </si>
  <si>
    <t>SAMN02799176</t>
  </si>
  <si>
    <t>SRP042235</t>
  </si>
  <si>
    <t>Secondary progressive MS</t>
  </si>
  <si>
    <t>Primary progressive MS</t>
  </si>
  <si>
    <t>Chronic progressive MS</t>
  </si>
  <si>
    <t>Chronic MS</t>
  </si>
  <si>
    <t>Stereotyped antibody responses target posttranslationally modified gluten in celiac disease</t>
  </si>
  <si>
    <t xml:space="preserve">SRP098633 </t>
  </si>
  <si>
    <t>&gt;VH1_01 TTGTCCAGGGGCCTGTCGCACCCAGATCAGT; &gt;VH2_01 CCTTCCCTGGGGGCTGACGGATCCAATCAGT; &gt;VH3_01 TTCCCTGGAGCCTGGCGGACCATCAGT ; &gt;VH4_01 CCTTCCCTGGGGGCTGGCGGATCCAATCAGT;&gt;VH5_01 CCTTTCCCGGGCATCTGGCGCACCCATCAGT;&gt;VH6_01 CTCTCGATGGGGACTGCCTGATCCAATCAGT;&gt;VH1_02 TTGTCCAGGGGCCTGTCGCACCCAGAGCTAG;&gt;VH2_02 CCTTCCCTGGGGGCTGACGGATCCAAGCTAG;&gt;VH3_02 TTCCCTGGAGCCTGGCGGACCAGCTAG;&gt;VH4_02 CCTTCCCTGGGGGCTGGCGGATCCAAGCTAG;&gt;VH5_02 CCTTTCCCGGGCATCTGGCGCACCCAGCTAG;&gt;VH6_02 CTCTCGATGGGGACTGCCTGATCCAAGCTAG;&gt;VH1_03 TTGTCCAGGGGCCTGTCGCACCCAGGCTCAT;&gt;VH2_03 CCTTCCCTGGGGGCTGACGGATCCAGCTCAT;&gt;VH3_03 TTCCCTGGAGCCTGGCGGACCGCTCAT;&gt;VH4_03 CCTTCCCTGGGGGCTGGCGGATCCAGCTCAT;&gt;VH5_03 CCTTTCCCGGGCATCTGGCGCACCCGCTCAT;&gt;VH6_03 CTCTCGATGGGGACTGCCTGATCCAGCTCAT;&gt;VH1_04 TTGTCCAGGGGCCTGTCGCACCCAGTAGTTG;&gt;VH2_04 CCTTCCCTGGGGGCTGACGGATCCATAGTTG;&gt;VH3_04 TTCCCTGGAGCCTGGCGGACCTAGTTG;&gt;VH4_04 CCTTCCCTGGGGGCTGGCGGATCCATAGTTG;&gt;VH5_04 CCTTTCCCGGGCATCTGGCGCACCCTAGTTG;&gt;VH6_04 CTCTCGATGGGGACTGCCTGATCCATAGTTG;</t>
  </si>
  <si>
    <t>&gt;J1 GGTCACCGTCTCCTCAGGTAAGCGTGAT; &gt;J2 GGTCACCGTCTCCTCAGGTAAGACATCG; &gt;J3 GGTCACCGTCTCCTCAGGTAAGGCCTAA; &gt;J4 GGTCACCGTCTCCTCAGGTAAGTGGTCA; &gt;J5 ACAGTGCTTACCTGAGGAGACGGTGACC; &gt;J6 GGTCACCGTCTCCTCAGGTAAGCACTGT; &gt;J7 GGTCACCGTCTCCTCAGGTAAGGATCTG; &gt;J8 GGTCACCGTCTCCTCAGGTAAGTCAAGT; &gt;J9 GGTCACCGTCTCCTCAGGTAAGCTGATC; &gt;J10 GGTCACCGTCTCCTCAGGTAAGAAGCTA; &gt;J11 GGTCACCGTCTCCTCAGGTAAGGTAGCC; &gt;J12 GGTCACCGTCTCCTCAGGTAAGTACAAG; &gt;J13 GGTCACCGTCTCCTCAGGTAAGACGCAT;&gt;J14 GGTCACCGTCTCCTCAGGTAAGCTCTAC;</t>
  </si>
  <si>
    <t>AGATCGGAAGAGCGGTTCAGCAGGAATGCC</t>
  </si>
  <si>
    <t>TCTAGCCTTCTCGCCAAGTCGTCCTTACGG</t>
  </si>
  <si>
    <t>Average quality &gt; 30</t>
  </si>
  <si>
    <t>Average quality &gt; 20</t>
  </si>
  <si>
    <t>50bp</t>
  </si>
  <si>
    <t>No UMI</t>
  </si>
  <si>
    <t xml:space="preserve">MaskPrimers.py score -s R1_quality-pass.fastq -p R1_primers.fasta  --mode cut --barcode --start 6 \
    --maxerror 0.2 –nproc 16  ; MaskPrimers.py score -s R2_quality-pass.fastq -p R2_primers.fasta --mode cut --barcode --start 6 \
    --maxerror 0.2 --nproc 16 </t>
  </si>
  <si>
    <t xml:space="preserve">export IRECEPTOR=~/projects/rpp-breden-ab/ireceptor
export IRECEPTOR_IGBLAST=$IRECEPTOR/bin/igblast
export DATA=$IRECEPTOR/curation/other_data_and_papers/snir_chen_2017
export SAMPLE=SRR5219558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</si>
  <si>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Barcodes from R1 and R2 (1st-6th position) concancated to produce a full length UMI</t>
  </si>
  <si>
    <t>CGGACTCCACCAGCTGCACCTC,CCAGACTCCACCAGCTGCACCTC,GGACCAGACTCCCTCAAGGTGACCTG,CCAGGCTGCAACAGCTGAACCTG,CCCCACTGCTGTAGCTGCACCTG,CCAGATTGCACCAGCTGCACCTG,GGACCAGACTCCTTCAAGGTGACCTG,CCCAGACTGTACCAGCTGGACCTG,CCCAGACTGCACCAACTGGTCCTG,CCAGACTCCACCAGCTGCACCTG,CCAGACTGCACCAGCTGCATCTG,CCCAGACTGCACCAGCTGCATTTG,CCCAGACTCCACCAGCTGCACTTC,CAGACTGCACCAGCTGCACCTG,CCCAGACTCCACCAGCTGATCCTC,CCCAGACTGTACCAGCTGGACCTC,GGACTCCTGCAGCTGCAGCTG,ACCTGACTGCTGCAGCTGTACCTG,CCCAGACTCCACCAGCTGCATCTC,CCCAGACTCCACCAGATGCACCTC,GCTCCAGACTACACCAGTTGGACCTG,CAGACTGCACCAGCTGCACCTC,CGAGACTCCACCAGCTGCACCTC,CCCAGACTGCACCAGCTGAACCTC,CCAGACTGCACCAGCTGCACTTC,TCTATGGACTCTATCAGCTCCACCTC,CCAGACTCCACCAGCTGCACTGT,CCAGACTCCTCCAGCTGCACCTC,TCTTCAGACTCCACCAGCTGTACCTC,CGACTCCTGCAGCTGCACCTG,CCCAGACTCCAACAGCTGCACCTC,GACTGCCCCAGCTGCACCTG,CGACTCCTGCAGCTGCAGCTG,TCCAGACTGCACCAGCTGAACCTG,CCCAGACTCTACCAGCTGCACCTC,CCCAGACTGCACAAGCTGGACCTG,GCAGACTGCAACAGCTGCACCTC,CCCCCAGACTCCACCAGTTGTACCTC,GGACCAGACTCCTTCAAGGTGATCTG,CCCCAGACTGCATCAGCTGTACCTG</t>
  </si>
  <si>
    <t>CCACCAAGGGCCCATCSG,GTGCATCCGCCCCAACCC,CCCCGACCAGCCCCAAGG,CCACCAAGGCTCCGGATG,CCACACAGAGCCCATCCG</t>
  </si>
  <si>
    <t>GGAAGAGCACACGTCTGAACTCCAGTCACNNNNNATCTCGTATGCCGTCTTCTGCTTG</t>
  </si>
  <si>
    <t>AGATCGGAAGAGCGTCGTGTAGGGAAAGAGTGTAGATCTCGGTGGTCGCCGTATCATT</t>
  </si>
  <si>
    <t>blue</t>
  </si>
  <si>
    <t xml:space="preserve">cutadapt -q 30 --pair-filter=any --minimum-length 50 --length-tag "length=" -o filtered_SRR1383326_1.fastq -p filtered_SRR1383326_2.fastq adrem_SRR1383326_1.fastq adrem_SRR1383326_2.fastq </t>
  </si>
  <si>
    <t xml:space="preserve">cutadapt -q 30 --pair-filter=any --minimum-length 50 --length-tag "length=" -o filtered_SRR1383447_1.fastq -p filtered_SRR1383447_2.fastq adrem_SRR1383447_1.fastq adrem_SRR1383447_2.fastq </t>
  </si>
  <si>
    <t xml:space="preserve">cutadapt -q 30 --pair-filter=any --minimum-length 50 --length-tag "length=" -o filtered_SRR1383448_1.fastq -p filtered_SRR1383448_2.fastq adrem_SRR1383448_1.fastq adrem_SRR1383448_2.fastq </t>
  </si>
  <si>
    <t xml:space="preserve">cutadapt -q 30 --pair-filter=any --minimum-length 50 --length-tag "length=" -o filtered_SRR1383449_1.fastq -p filtered_SRR1383449_2.fastq adrem_SRR1383449_1.fastq adrem_SRR138449_2.fastq </t>
  </si>
  <si>
    <t xml:space="preserve">cutadapt -q 30 --pair-filter=any --minimum-length 50 --length-tag "length=" -o filtered_SRR1383450_1.fastq -p filtered_SRR138450_2.fastq adrem_SRR1383450_1.fastq adrem_SRR1383450_2.fastq </t>
  </si>
  <si>
    <t xml:space="preserve">cutadapt -q 30 --pair-filter=any --minimum-length 50 --length-tag "length=" -o filtered_SRR1383477_1.fastq -p filtered_SRR1383477_2.fastq adrem_SRR1383477_1.fastq adrem_SRR1383477_2.fastq </t>
  </si>
  <si>
    <t xml:space="preserve">cutadapt -q 30 --pair-filter=any --minimum-length 50 --length-tag "length=" -o filtered_SRR1383472_1.fastq -p filtered_SRR1383472_2.fastq adrem_SRR1383472_1.fastq adrem_SRR1383472_2.fastq </t>
  </si>
  <si>
    <t xml:space="preserve">cutadapt -q 30 --pair-filter=any --minimum-length 50 --length-tag "length=" -o filtered_SRR1383473_1.fastq -p filtered_SRR1383473_2.fastq adrem_SRR1383473_1.fastq adrem_SRR1383473_2.fastq </t>
  </si>
  <si>
    <t xml:space="preserve">cutadapt -q 30 --pair-filter=any --minimum-length 50 --length-tag "length=" -o filtered_SRR1383474_1.fastq -p filtered_SRR1383474_2.fastq adrem_SRR1383474_1.fastq adrem_SRR1383474_2.fastq </t>
  </si>
  <si>
    <t xml:space="preserve">cutadapt -q 30 --pair-filter=any --minimum-length 50 --length-tag "length=" -o filtered_SRR1383475_1.fastq -p filtered_SRR1383475_2.fastq adrem_SRR1383475_1.fastq adrem_SRR1383475_2.fastq </t>
  </si>
  <si>
    <t xml:space="preserve">cutadapt -q 30 --pair-filter=any --minimum-length 50 --length-tag "length=" -o filtered_SRR1383456_1.fastq -p filtered_SRR1383456_2.fastq adrem_SRR1383456_1.fastq adrem_SRR1383456_2.fastq </t>
  </si>
  <si>
    <t xml:space="preserve">cutadapt -q 30 --pair-filter=any --minimum-length 50 --length-tag "length=" -o filtered_SRR1383455_1.fastq -p filtered_SRR1383455_2.fastq adrem_SRR1383455_1.fastq adrem_SRR1383455_2.fastq </t>
  </si>
  <si>
    <t xml:space="preserve">cutadapt -q 30 --pair-filter=any --minimum-length 50 --length-tag "length=" -o filtered_SRR1383454_1.fastq -p filtered_SRR1383454_2.fastq adrem_SRR1383454_1.fastq adrem_SRR1383454_2.fastq </t>
  </si>
  <si>
    <t xml:space="preserve">cutadapt -q 30 --pair-filter=any --minimum-length 50 --length-tag "length=" -o filtered_SRR1383453_1.fastq -p filtered_SRR1383453_2.fastq adrem_SRR1383453_1.fastq adrem_SRR1383453_2.fastq </t>
  </si>
  <si>
    <t xml:space="preserve">cutadapt -q 30 --pair-filter=any --minimum-length 50 --length-tag "length=" -o filtered_SRR1383452_1.fastq -p filtered_SRR1383452_2.fastq adrem_SRR1383452_1.fastq adrem_SRR1383452_2.fastq </t>
  </si>
  <si>
    <t xml:space="preserve">cutadapt -q 30 --pair-filter=any --minimum-length 50 --length-tag "length=" -o filtered_SRR1383451_1.fastq -p filtered_SRR1383451_2.fastq adrem_SRR1383451_1.fastq adrem_SRR1383451_2.fastq </t>
  </si>
  <si>
    <t xml:space="preserve">cutadapt -q 30 --pair-filter=any --minimum-length 50 --length-tag "length=" -o filtered_SRR1383470_1.fastq -p filtered_SRR1383470_2.fastq adrem_SRR1383470_1.fastq adrem_SRR1383470_2.fastq </t>
  </si>
  <si>
    <t xml:space="preserve">cutadapt -q 30 --pair-filter=any --minimum-length 50 --length-tag "length=" -o filtered_SRR1383469_1.fastq -p filtered_SRR1383469_2.fastq adrem_SRR1383469_1.fastq adrem_SRR1383469_2.fastq </t>
  </si>
  <si>
    <t xml:space="preserve">cutadapt -q 30 --pair-filter=any --minimum-length 50 --length-tag "length=" -o filtered_SRR1383468_1.fastq -p filtered_SRR1383468_2.fastq adrem_SRR1383468_1.fastq adrem_SRR1383468_2.fastq </t>
  </si>
  <si>
    <t xml:space="preserve">cutadapt -q 30 --pair-filter=any --minimum-length 50 --length-tag "length=" -o filtered_SRR1383467_1.fastq -p filtered_SRR1383467_2.fastq adrem_SRR1383467_1.fastq adrem_SRR1383467_2.fastq </t>
  </si>
  <si>
    <t xml:space="preserve">cutadapt -q 30 --pair-filter=any --minimum-length 50 --length-tag "length=" -o filtered_SRR1383466_1.fastq -p filtered_SRR1383466_2.fastq adrem_SRR1383466_1.fastq adrem_SRR1383466_2.fastq </t>
  </si>
  <si>
    <t xml:space="preserve">cutadapt -q 30 --pair-filter=any --minimum-length 50 --length-tag "length=" -o filtered_SRR1383465_1.fastq -p filtered_SRR1383465_2.fastq adrem_SRR1383465_1.fastq adrem_SRR1383465_2.fastq </t>
  </si>
  <si>
    <t xml:space="preserve">cutadapt -q 30 --pair-filter=any --minimum-length 50 --length-tag "length=" -o filtered_SRR1383464_1.fastq -p filtered_SRR1383464_2.fastq adrem_SRR1383464_1.fastq adrem_SRR1383464_2.fastq </t>
  </si>
  <si>
    <t xml:space="preserve">cutadapt -q 30 --pair-filter=any --minimum-length 50 --length-tag "length=" -o filtered_SRR1383463_1.fastq -p filtered_SRR1383463_2.fastq adrem_SRR1383463_1.fastq adrem_SRR1383463_2.fastq </t>
  </si>
  <si>
    <t xml:space="preserve">cutadapt -q 30 --pair-filter=any --minimum-length 50 --length-tag "length=" -o filtered_SRR1383462_1.fastq -p filtered_SRR1383462_2.fastq adrem_SRR1383462_1.fastq adrem_SRR1383462_2.fastq </t>
  </si>
  <si>
    <t xml:space="preserve">cutadapt -q 30 --pair-filter=any --minimum-length 50 --length-tag "length=" -o filtered_SRR1383461_1.fastq -p filtered_SRR1383461_2.fastq adrem_SRR1383461_1.fastq adrem_SRR1383461_2.fastq </t>
  </si>
  <si>
    <t xml:space="preserve">cutadapt -q 30 --pair-filter=any --minimum-length 50 --length-tag "length=" -o filtered_SRR1383460_1.fastq -p filtered_SRR1383460_2.fastq adrem_SRR1383460_1.fastq adrem_SRR1383460_2.fastq </t>
  </si>
  <si>
    <t xml:space="preserve">cutadapt -q 30 --pair-filter=any --minimum-length 50 --length-tag "length=" -o filtered_SRR1383459_1.fastq -p filtered_SRR1383459_2.fastq adrem_SRR1383459_1.fastq adrem_SRR1383459_2.fastq </t>
  </si>
  <si>
    <t xml:space="preserve">cutadapt -q 30 --pair-filter=any --minimum-length 50 --length-tag "length=" -o filtered_SRR1383458_1.fastq -p filtered_SRR1383458_2.fastq adrem_SRR1383458_1.fastq adrem_SRR1383458_2.fastq </t>
  </si>
  <si>
    <t xml:space="preserve">cutadapt -q 30 --pair-filter=any --minimum-length 50 --length-tag "length=" -o filtered_SRR1383457_1.fastq -p filtered_SRR1383457_2.fastq adrem_SRR1383457_1.fastq adrem_SRR1383457_2.fastq </t>
  </si>
  <si>
    <t xml:space="preserve">cutadapt -q 30 --pair-filter=any --minimum-length 50 --length-tag "length=" -o filtered_SRR1383471_1.fastq -p filtered_SRR1383471_2.fastq adrem_SRR1383471_1.fastq adrem_SRR1383471_2.fastq </t>
  </si>
  <si>
    <t xml:space="preserve">export IRECEPTOR=~/projects/rpp-breden-ab/ireceptor
export IRECEPTOR_IGBLAST=$IRECEPTOR/bin/igblast
export DATA=$IRECEPTOR/curation/other_data_and_papers/snir_chen_2017
export SAMPLE=SRR5219557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</si>
  <si>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SAMPLE=SRR5219556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</si>
  <si>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SAMPLE=SRR5219555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</si>
  <si>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SAMPLE=SRR5219554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</si>
  <si>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SAMPLE=SRR5219553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</si>
  <si>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SAMPLE=SRR5219552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</si>
  <si>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SAMPLE=SRR5219551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</si>
  <si>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SAMPLE=SRR5219550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</si>
  <si>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SAMPLE=SRR5219549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</si>
  <si>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SAMPLE=SRR1383476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</si>
  <si>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SAMPLE=SRR1383475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</si>
  <si>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SAMPLE=SRR1383474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</si>
  <si>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SAMPLE=SRR1383473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</si>
  <si>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SAMPLE=SRR1383472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</si>
  <si>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SAMPLE=SRR1383477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</si>
  <si>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SAMPLE=SRR1383450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</si>
  <si>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SAMPLE=SRR1383449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</si>
  <si>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SAMPLE=SRR1383448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</si>
  <si>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SAMPLE=SRR1383447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</si>
  <si>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SAMPLE=SRR1383326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</si>
  <si>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SAMPLE=SRR1383456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</si>
  <si>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SAMPLE=SRR1383455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</si>
  <si>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SAMPLE=SRR1383454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</si>
  <si>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SAMPLE=SRR1383453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</si>
  <si>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SAMPLE=SRR1383452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</si>
  <si>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SAMPLE=SRR1383451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</si>
  <si>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SAMPLE=SRR1383470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</si>
  <si>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SAMPLE=SRR1383469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</si>
  <si>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SAMPLE=SRR1383468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</si>
  <si>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SAMPLE=SRR1383467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</si>
  <si>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SAMPLE=SRR1383466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</si>
  <si>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SAMPLE=SRR1383465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</si>
  <si>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SAMPLE=SRR1383464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</si>
  <si>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SAMPLE=SRR1383463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</si>
  <si>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SAMPLE=SRR1383462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</si>
  <si>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SAMPLE=SRR1383461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</si>
  <si>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SAMPLE=SRR1383460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</si>
  <si>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SAMPLE=SRR1383459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</si>
  <si>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SAMPLE=SRR1383458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</si>
  <si>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SAMPLE=SRR1383457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</si>
  <si>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 xml:space="preserve">export IRECEPTOR=~/projects/rpp-breden-ab/ireceptor
export IRECEPTOR_IGBLAST=$IRECEPTOR/bin/igblast
export DATA=$IRECEPTOR/curation/other_data_and_papers/snir_chen_2017
export SAMPLE=SRR1383471
echo "Data folder = $DATA"
echo "Sample = $SAMPLE"
echo ""
igblastn -germline_db_V $IRECEPTOR_IGBLAST/ig_heavy/igh_v \
  -germline_db_J $IRECEPTOR_IGBLAST/ig_heavy/igh_j \
  -germline_db_D $IRECEPTOR_IGBLAST/ig_heavy/igh_d \
  -organism human -domain_system imgt -query \
  $DATA/fasta/$SAMPLE.fasta \
  -auxiliary_data $EBROOTIGBLAST/optional_file/human_gl.aux \
  -show_translation -out \
  $SAMPLE.fmt7 </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</si>
  <si>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SRR1383326_info.txt --match-read-wildcards --overlap 10 -n 2 --length-tag="length=" -o adrem_SRR1383326_1.fastq -p adrem_SRR1383326_2.fastq /home/ebarr/projects/rpp-breden-ab/ireceptor/curation/other_data_and_papers/stern_yaari_2014/SRA_files/SRR1383326_1.fastq /home/ebarr/projects/rpp-breden-ab/ireceptor/curation/other_data_and_papers/stern_yaari_2014/SRA_files/SRR1383326_2.fastq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</si>
  <si>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SRR1383447_info.txt --match-read-wildcards --overlap 10 -n 2 --length-tag="length=" -o adrem_SRR1383447_1.fastq -p adrem_SRR1383447_2.fastq /home/ebarr/projects/rpp-breden-ab/ireceptor/curation/other_data_and_papers/stern_yaari_2014/SRA_files/SRR1383447_1.fastq /home/ebarr/projects/rpp-breden-ab/ireceptor/curation/other_data_and_papers/stern_yaari_2014/SRA_files/SRR1383447_2.fastq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</si>
  <si>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SRR1383448_info.txt --match-read-wildcards --overlap 10 -n 2 --length-tag="length=" -o adrem_SRR1383448_1.fastq -p adrem_SRR1383448_2.fastq /home/ebarr/projects/rpp-breden-ab/ireceptor/curation/other_data_and_papers/stern_yaari_2014/SRA_files/SRR1383448_1.fastq /home/ebarr/projects/rpp-breden-ab/ireceptor/curation/other_data_and_papers/stern_yaari_2014/SRA_files/SRR1383448_2.fastq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</si>
  <si>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SRR1383449_info.txt --match-read-wildcards --overlap 10 -n 2 --length-tag="length=" -o adrem_SRR1383449_1.fastq -p adrem_SRR1383449_2.fastq /home/ebarr/projects/rpp-breden-ab/ireceptor/curation/other_data_and_papers/stern_yaari_2014/SRA_files/SRR1383449_1.fastq /home/ebarr/projects/rpp-breden-ab/ireceptor/curation/other_data_and_papers/stern_yaari_2014/SRA_files/SRR1383449_2.fastq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</si>
  <si>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SRR1383450_info.txt --match-read-wildcards --overlap 10 -n 2 --length-tag="length=" -o adrem_SRR1383450_1.fastq -p adrem_SRR1383450_2.fastq /home/ebarr/projects/rpp-breden-ab/ireceptor/curation/other_data_and_papers/stern_yaari_2014/SRA_files/SRR1383450_1.fastq /home/ebarr/projects/rpp-breden-ab/ireceptor/curation/other_data_and_papers/stern_yaari_2014/SRA_files/SRR1383450_2.fastq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</si>
  <si>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SRR1383451_info.txt --match-read-wildcards --overlap 10 -n 2 --length-tag="length=" -o adrem_SRR1383451_1.fastq -p adrem_SRR1383451_2.fastq /home/ebarr/projects/rpp-breden-ab/ireceptor/curation/other_data_and_papers/stern_yaari_2014/SRA_files/SRR1383451_1.fastq /home/ebarr/projects/rpp-breden-ab/ireceptor/curation/other_data_and_papers/stern_yaari_2014/SRA_files/SRR1383451_2.fastq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</si>
  <si>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SRR1383452_info.txt --match-read-wildcards --overlap 10 -n 2 --length-tag="length=" -o adrem_SRR1383452_1.fastq -p adrem_SRR1383452_2.fastq /home/ebarr/projects/rpp-breden-ab/ireceptor/curation/other_data_and_papers/stern_yaari_2014/SRA_files/SRR1383452_1.fastq /home/ebarr/projects/rpp-breden-ab/ireceptor/curation/other_data_and_papers/stern_yaari_2014/SRA_files/SRR1383452_2.fastq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</si>
  <si>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SRR1383453_info.txt --match-read-wildcards --overlap 10 -n 2 --length-tag="length=" -o adrem_SRR1383453_1.fastq -p adrem_SRR1383453_2.fastq /home/ebarr/projects/rpp-breden-ab/ireceptor/curation/other_data_and_papers/stern_yaari_2014/SRA_files/SRR1383453_1.fastq /home/ebarr/projects/rpp-breden-ab/ireceptor/curation/other_data_and_papers/stern_yaari_2014/SRA_files/SRR1383453_2.fastq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</si>
  <si>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SRR1383454_info.txt --match-read-wildcards --overlap 10 -n 2 --length-tag="length=" -o adrem_SRR1383454_1.fastq -p adrem_SRR1383454_2.fastq /home/ebarr/projects/rpp-breden-ab/ireceptor/curation/other_data_and_papers/stern_yaari_2014/SRA_files/SRR1383454_1.fastq /home/ebarr/projects/rpp-breden-ab/ireceptor/curation/other_data_and_papers/stern_yaari_2014/SRA_files/SRR1383454_2.fastq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</si>
  <si>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SRR1383455_info.txt --match-read-wildcards --overlap 10 -n 2 --length-tag="length=" -o adrem_SRR1383455_1.fastq -p adrem_SRR1383455_2.fastq /home/ebarr/projects/rpp-breden-ab/ireceptor/curation/other_data_and_papers/stern_yaari_2014/SRA_files/SRR1383455_1.fastq /home/ebarr/projects/rpp-breden-ab/ireceptor/curation/other_data_and_papers/stern_yaari_2014/SRA_files/SRR1383455_2.fastq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</si>
  <si>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SRR1383456_info.txt --match-read-wildcards --overlap 10 -n 2 --length-tag="length=" -o adrem_SRR1383456_1.fastq -p adrem_SRR1383456_2.fastq /home/ebarr/projects/rpp-breden-ab/ireceptor/curation/other_data_and_papers/stern_yaari_2014/SRA_files/SRR1383456_1.fastq /home/ebarr/projects/rpp-breden-ab/ireceptor/curation/other_data_and_papers/stern_yaari_2014/SRA_files/SRR1383456_2.fastq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</si>
  <si>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SRR1383457_info.txt --match-read-wildcards --overlap 10 -n 2 --length-tag="length=" -o adrem_SRR1383457_1.fastq -p adrem_SRR1383457_2.fastq /home/ebarr/projects/rpp-breden-ab/ireceptor/curation/other_data_and_papers/stern_yaari_2014/SRA_files/SRR1383457_1.fastq /home/ebarr/projects/rpp-breden-ab/ireceptor/curation/other_data_and_papers/stern_yaari_2014/SRA_files/SRR1383457_2.fastq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</si>
  <si>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SRR1383458_info.txt --match-read-wildcards --overlap 10 -n 2 --length-tag="length=" -o adrem_SRR1383458_1.fastq -p adrem_SRR1383458_2.fastq /home/ebarr/projects/rpp-breden-ab/ireceptor/curation/other_data_and_papers/stern_yaari_2014/SRA_files/SRR1383458_1.fastq /home/ebarr/projects/rpp-breden-ab/ireceptor/curation/other_data_and_papers/stern_yaari_2014/SRA_files/SRR1383458_2.fastq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</si>
  <si>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SRR1383459_info.txt --match-read-wildcards --overlap 10 -n 2 --length-tag="length=" -o adrem_SRR1383459_1.fastq -p adrem_SRR1383459_2.fastq /home/ebarr/projects/rpp-breden-ab/ireceptor/curation/other_data_and_papers/stern_yaari_2014/SRA_files/SRR1383459_1.fastq /home/ebarr/projects/rpp-breden-ab/ireceptor/curation/other_data_and_papers/stern_yaari_2014/SRA_files/SRR1383459_2.fastq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</si>
  <si>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SRR1383460_info.txt --match-read-wildcards --overlap 10 -n 2 --length-tag="length=" -o adrem_SRR1383460_1.fastq -p adrem_SRR1383460_2.fastq /home/ebarr/projects/rpp-breden-ab/ireceptor/curation/other_data_and_papers/stern_yaari_2014/SRA_files/SRR1383460_1.fastq /home/ebarr/projects/rpp-breden-ab/ireceptor/curation/other_data_and_papers/stern_yaari_2014/SRA_files/SRR1383460_2.fastq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</si>
  <si>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SRR1383461_info.txt --match-read-wildcards --overlap 10 -n 2 --length-tag="length=" -o adrem_SRR1383461_1.fastq -p adrem_SRR1383461_2.fastq /home/ebarr/projects/rpp-breden-ab/ireceptor/curation/other_data_and_papers/stern_yaari_2014/SRA_files/SRR1383461_1.fastq /home/ebarr/projects/rpp-breden-ab/ireceptor/curation/other_data_and_papers/stern_yaari_2014/SRA_files/SRR1383461_2.fastq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</si>
  <si>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SRR1383463_info.txt --match-read-wildcards --overlap 10 -n 2 --length-tag="length=" -o adrem_SRR1383463_1.fastq -p adrem_SRR1383463_2.fastq /home/ebarr/projects/rpp-breden-ab/ireceptor/curation/other_data_and_papers/stern_yaari_2014/SRA_files/SRR1383463_1.fastq /home/ebarr/projects/rpp-breden-ab/ireceptor/curation/other_data_and_papers/stern_yaari_2014/SRA_files/SRR1383463_2.fastq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</si>
  <si>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SRR1383464_info.txt --match-read-wildcards --overlap 10 -n 2 --length-tag="length=" -o adrem_SRR1383464_1.fastq -p adrem_SRR1383464_2.fastq /home/ebarr/projects/rpp-breden-ab/ireceptor/curation/other_data_and_papers/stern_yaari_2014/SRA_files/SRR1383464_1.fastq /home/ebarr/projects/rpp-breden-ab/ireceptor/curation/other_data_and_papers/stern_yaari_2014/SRA_files/SRR1383464_2.fastq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</si>
  <si>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SRR1383465_info.txt --match-read-wildcards --overlap 10 -n 2 --length-tag="length=" -o adrem_SRR1383465_1.fastq -p adrem_SRR1383465_2.fastq /home/ebarr/projects/rpp-breden-ab/ireceptor/curation/other_data_and_papers/stern_yaari_2014/SRA_files/SRR1383465_1.fastq /home/ebarr/projects/rpp-breden-ab/ireceptor/curation/other_data_and_papers/stern_yaari_2014/SRA_files/SRR1383465_2.fastq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</si>
  <si>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SRR1383466_info.txt --match-read-wildcards --overlap 10 -n 2 --length-tag="length=" -o adrem_SRR1383466_1.fastq -p adrem_SRR1383466_2.fastq /home/ebarr/projects/rpp-breden-ab/ireceptor/curation/other_data_and_papers/stern_yaari_2014/SRA_files/SRR1383466_1.fastq /home/ebarr/projects/rpp-breden-ab/ireceptor/curation/other_data_and_papers/stern_yaari_2014/SRA_files/SRR1383466_2.fastq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</si>
  <si>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SRR1383467_info.txt --match-read-wildcards --overlap 10 -n 2 --length-tag="length=" -o adrem_SRR1383467_1.fastq -p adrem_SRR1383467_2.fastq /home/ebarr/projects/rpp-breden-ab/ireceptor/curation/other_data_and_papers/stern_yaari_2014/SRA_files/SRR1383467_1.fastq /home/ebarr/projects/rpp-breden-ab/ireceptor/curation/other_data_and_papers/stern_yaari_2014/SRA_files/SRR1383467_2.fastq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</si>
  <si>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SRR1383462_info.txt --match-read-wildcards --overlap 10 -n 2 --length-tag="length=" -o adrem_SRR1383462_1.fastq -p adrem_SRR1383462_2.fastq /home/ebarr/projects/rpp-breden-ab/ireceptor/curation/other_data_and_papers/stern_yaari_2014/SRA_files/SRR1383462_1.fastq /home/ebarr/projects/rpp-breden-ab/ireceptor/curation/other_data_and_papers/stern_yaari_2014/SRA_files/SRR1383462_2.fastq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</si>
  <si>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SRR1383468_info.txt --match-read-wildcards --overlap 10 -n 2 --length-tag="length=" -o adrem_SRR1383468_1.fastq -p adrem_SRR1383468_2.fastq /home/ebarr/projects/rpp-breden-ab/ireceptor/curation/other_data_and_papers/stern_yaari_2014/SRA_files/SRR1383468_1.fastq /home/ebarr/projects/rpp-breden-ab/ireceptor/curation/other_data_and_papers/stern_yaari_2014/SRA_files/SRR1383468_2.fastq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</si>
  <si>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SRR1383469_info.txt --match-read-wildcards --overlap 10 -n 2 --length-tag="length=" -o adrem_SRR1383469_1.fastq -p adrem_SRR1383469_2.fastq /home/ebarr/projects/rpp-breden-ab/ireceptor/curation/other_data_and_papers/stern_yaari_2014/SRA_files/SRR1383469_1.fastq /home/ebarr/projects/rpp-breden-ab/ireceptor/curation/other_data_and_papers/stern_yaari_2014/SRA_files/SRR1383469_2.fastq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</si>
  <si>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SRR1383470_info.txt --match-read-wildcards --overlap 10 -n 2 --length-tag="length=" -o adrem_SRR1383470_1.fastq -p adrem_SRR1383470_2.fastq /home/ebarr/projects/rpp-breden-ab/ireceptor/curation/other_data_and_papers/stern_yaari_2014/SRA_files/SRR1383470_1.fastq /home/ebarr/projects/rpp-breden-ab/ireceptor/curation/other_data_and_papers/stern_yaari_2014/SRA_files/SRR1383470_2.fastq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</si>
  <si>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SRR1383471_info.txt --match-read-wildcards --overlap 10 -n 2 --length-tag="length=" -o adrem_SRR1383471_1.fastq -p adrem_SRR1383471_2.fastq /home/ebarr/projects/rpp-breden-ab/ireceptor/curation/other_data_and_papers/stern_yaari_2014/SRA_files/SRR1383471_1.fastq /home/ebarr/projects/rpp-breden-ab/ireceptor/curation/other_data_and_papers/stern_yaari_2014/SRA_files/SRR1383471_2.fastq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</si>
  <si>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SRR1383472_info.txt --match-read-wildcards --overlap 10 -n 2 --length-tag="length=" -o adrem_SRR1383472_1.fastq -p adrem_SRR1383472_2.fastq /home/ebarr/projects/rpp-breden-ab/ireceptor/curation/other_data_and_papers/stern_yaari_2014/SRA_files/SRR1383472_1.fastq /home/ebarr/projects/rpp-breden-ab/ireceptor/curation/other_data_and_papers/stern_yaari_2014/SRA_files/SRR1383472_2.fastq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</si>
  <si>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SRR1383473_info.txt --match-read-wildcards --overlap 10 -n 2 --length-tag="length=" -o adrem_SRR1383473_1.fastq -p adrem_SRR1383473_2.fastq /home/ebarr/projects/rpp-breden-ab/ireceptor/curation/other_data_and_papers/stern_yaari_2014/SRA_files/SRR1383473_1.fastq /home/ebarr/projects/rpp-breden-ab/ireceptor/curation/other_data_and_papers/stern_yaari_2014/SRA_files/SRR1383473_2.fastq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</si>
  <si>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SRR1383474_info.txt --match-read-wildcards --overlap 10 -n 2 --length-tag="length=" -o adrem_SRR1383474_1.fastq -p adrem_SRR1383474_2.fastq /home/ebarr/projects/rpp-breden-ab/ireceptor/curation/other_data_and_papers/stern_yaari_2014/SRA_files/SRR1383474_1.fastq /home/ebarr/projects/rpp-breden-ab/ireceptor/curation/other_data_and_papers/stern_yaari_2014/SRA_files/SRR1383474_2.fastq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</si>
  <si>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SRR1383475_info.txt --match-read-wildcards --overlap 10 -n 2 --length-tag="length=" -o adrem_SRR1383475_1.fastq -p adrem_SRR1383475_2.fastq /home/ebarr/projects/rpp-breden-ab/ireceptor/curation/other_data_and_papers/stern_yaari_2014/SRA_files/SRR1383475_1.fastq /home/ebarr/projects/rpp-breden-ab/ireceptor/curation/other_data_and_papers/stern_yaari_2014/SRA_files/SRR1383475_2.fastq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</si>
  <si>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SRR1383476_info.txt --match-read-wildcards --overlap 10 -n 2 --length-tag="length=" -o adrem_SRR1383476_1.fastq -p adrem_SRR1383476_2.fastq /home/ebarr/projects/rpp-breden-ab/ireceptor/curation/other_data_and_papers/stern_yaari_2014/SRA_files/SRR1383476_1.fastq /home/ebarr/projects/rpp-breden-ab/ireceptor/curation/other_data_and_papers/stern_yaari_2014/SRA_files/SRR1383476_2.fastq</t>
  </si>
  <si>
    <t>cutadapt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-G ^GAGGTGCAGCTGGTGGAGTCCG -G ^GAGGTGCAGCTGGTGGAGTCTGG -G ^CAGGTCACCTTGAGGGAGTCTGGTCC -G ^CAGGTTCAGCTGTTGCAGCCTGG -G ^CAGGTGCAGCTACAGCAGTGGGG -G ^CAGGTGCAGCTGGTGCAATCTGG -G ^CAGGTCACCTTGAAGGAGTCTGGTCC -G ^CAGGTCCAGCTGGTACAGTCTGGG -G ^CAGGACCAGTTGGTGCAGTCTGGG -G ^CAGGTGCAGCTGGTGGAGTCTGG -G ^CAGATGCAGCTGGTGCAGTCTGG -G ^CAAATGCAGCTGGTGCAGTCTGGG -G ^GAAGTGCAGCTGGTGGAGTCTGGG -G ^CAGGTGCAGCTGGTGCAGTCTG -G ^GAGGATCAGCTGGTGGAGTCTGGG -G ^GAGGTCCAGCTGGTACAGTCTGGG -G ^CAGCTGCAGCTGCAGGAGTCC -G ^CAGGTACAGCTGCAGCAGTCAGGT -G ^GAGATGCAGCTGGTGGAGTCTGGG -G ^GAGGTGCATCTGGTGGAGTCTGGG -G ^CAGGTCCAACTGGTGTAGTCTGGAGC -G ^GAGGTGCAGCTGGTGCAGTCTG -G ^GAGGTGCAGCTGGTGGAGTCTCG -G ^GAGGTTCAGCTGGTGCAGTCTGGG -G ^GAAGTGCAGCTGGTGCAGTCTGG -G ^GAGGTGGAGCTGATAGAGTCCATAGA -G ^ACAGTGCAGCTGGTGGAGTCTGG -G ^GAGGTGCAGCTGGAGGAGTCTGG -G ^GAGGTACAGCTGGTGGAGTCTGAAGA -G ^CAGGTGCAGCTGCAGGAGTCG -G ^GAGGTGCAGCTGTTGGAGTCTGGG -G ^CAGGTGCAGCTGGGGCAGTC -G ^CAGCTGCAGCTGCAGGAGTCG -G ^CAGGTTCAGCTGGTGCAGTCTGGA -G ^GAGGTGCAGCTGGTAGAGTCTGGG -G ^CAGGTCCAGCTTGTGCAGTCTGGG -G ^GAGGTGCAGCTGTTGCAGTCTGC -G ^GAGGTACAACTGGTGGAGTCTGGGGG -G ^CAGATCACCTTGAAGGAGTCTGGTCC -G ^CAGGTACAGCTGATGCAGTCTGGGG -G ^CGGACTCCACCAGCTGCACCTC -G ^CCAGACTCCACCAGCTGCACCTC -G ^GGACCAGACTCCCTCAAGGTGACCTG -G ^CCAGGCTGCAACAGCTGAACCTG -G ^CCCCACTGCTGTAGCTGCACCTG -G ^CCAGATTGCACCAGCTGCACCTG -G ^GGACCAGACTCCTTCAAGGTGACCTG -G ^CCCAGACTGTACCAGCTGGACCTG -G ^CCCAGACTGCACCAACTGGTCCTG -G ^CCAGACTCCACCAGCTGCACCTG -G ^CCAGACTGCACCAGCTGCATCTG -G ^CCCAGACTGCACCAGCTGCATTTG -G ^CCCAGACTCCACCAGCTGCACTTC -G ^CAGACTGCACCAGCTGCACCTG -G ^CCCAGACTCCACCAGCTGATCCTC -G ^CCCAGACTGTACCAGCTGGACCTC -G ^GGACTCCTGCAGCTGCAGCTG -G ^ACCTGACTGCTGCAGCTGTACCTG -G ^CCCAGACTCCACCAGCTGCATCTC -G ^CCCAGACTCCACCAGATGCACCTC -G ^GCTCCAGACTACACCAGTTGGACCTG -G ^CAGACTGCACCAGCTGCACCTC -G ^CGAGACTCCACCAGCTGCACCTC -G ^CCCAGACTGCACCAGCTGAACCTC -G ^CCAGACTGCACCAGCTGCACTTC -G ^TCTATGGACTCTATCAGCTCCACCTC -G ^CCAGACTCCACCAGCTGCACTGT -G ^CCAGACTCCTCCAGCTGCACCTC -G ^TCTTCAGACTCCACCAGCTGTACCTC -G ^CGACTCCTGCAGCTGCACCTG -G ^CCCAGACTCCAACAGCTGCACCTC -G ^GACTGCCCCAGCTGCACCTG -G ^CGACTCCTGCAGCTGCAGCTG -G ^TCCAGACTGCACCAGCTGAACCTG -G ^CCCAGACTCTACCAGCTGCACCTC -G ^CCCAGACTGCACAAGCTGGACCTG -G ^GCAGACTGCAACAGCTGCACCTC -G ^CCCCCAGACTCCACCAGTTGTACCTC -G ^GGACCAGACTCCTTCAAGGTGATCTG -G ^CCCCAGACTGCATCAGCTGTACCTG -A CSGATGGGCCCTTGGTGG$ -A GGGTTGGGGCGGATGCAC$ -A CCTTGGGGCTGGTCGGGG$ -A CATCCGGAGCCTTGGTGG$ -A CGGATGGGCTCTGTGTGG$ -A CCACCAAGGGCCCATCSG$ -A GTGCATCCGCCCCAACCC$ -A CCCCGACCAGCCCCAAGG$ -A CCACCAAGGCTCCGGATG$ -A CCACACAGAGCCCATCCG$  --info-file SRR1383477_info.txt --match-read-wildcards --overlap 10 -n 2 --length-tag="length=" -o adrem_SRR1383477_1.fastq -p adrem_SRR1383477_2.fastq /home/ebarr/projects/rpp-breden-ab/ireceptor/curation/other_data_and_papers/stern_yaari_2014/SRA_files/SRR1383477_1.fastq /home/ebarr/projects/rpp-breden-ab/ireceptor/curation/other_data_and_papers/stern_yaari_2014/SRA_files/SRR1383477_2.fastq</t>
  </si>
  <si>
    <t xml:space="preserve">cutadapt -q 30 --pair-filter=any --minimum-length 50 --length-tag "length=" -o filtered_SRR5219549_1.fastq -p filtered_SRR5219549_2.fastq /home/ebarr/projects/rpp-breden-ab/ireceptor/curation/other_data_and_papers/snir_chen_2017/SRA_files/SRR5219549_1.fastq /home/ebarr/projects/rpp-breden-ab/ireceptor/curation/other_data_and_papers/snir_chen_2017/SRA_files/SRR5219549_2.fastq </t>
  </si>
  <si>
    <t xml:space="preserve">cutadapt -q 30 --pair-filter=any --minimum-length 50 --length-tag "length=" -o filtered_SRR5219550_1.fastq -p filtered_SRR5219550_2.fastq /home/ebarr/projects/rpp-breden-ab/ireceptor/curation/other_data_and_papers/snir_chen_2017/SRA_files/SRR5219550_1.fastq /home/ebarr/projects/rpp-breden-ab/ireceptor/curation/other_data_and_papers/snir_chen_2017/SRA_files/SRR5219550_2.fastq </t>
  </si>
  <si>
    <t xml:space="preserve">cutadapt -q 30 --pair-filter=any --minimum-length 50 --length-tag "length=" -o filtered_SRR5219551_1.fastq -p filtered_SRR5219551_2.fastq /home/ebarr/projects/rpp-breden-ab/ireceptor/curation/other_data_and_papers/snir_chen_2017/SRA_files/SRR5219551_1.fastq /home/ebarr/projects/rpp-breden-ab/ireceptor/curation/other_data_and_papers/snir_chen_2017/SRA_files/SRR5219551_2.fastq </t>
  </si>
  <si>
    <t xml:space="preserve">cutadapt -q 30 --pair-filter=any --minimum-length 50 --length-tag "length=" -o filtered_SRR5219552_1.fastq -p filtered_SRR5219552_2.fastq /home/ebarr/projects/rpp-breden-ab/ireceptor/curation/other_data_and_papers/snir_chen_2017/SRA_files/SRR5219552_1.fastq /home/ebarr/projects/rpp-breden-ab/ireceptor/curation/other_data_and_papers/snir_chen_2017/SRA_files/SRR5219552_2.fastq </t>
  </si>
  <si>
    <t xml:space="preserve">cutadapt -q 30 --pair-filter=any --minimum-length 50 --length-tag "length=" -o filtered_SRR5219553_1.fastq -p filtered_SRR5219553_2.fastq /home/ebarr/projects/rpp-breden-ab/ireceptor/curation/other_data_and_papers/snir_chen_2017/SRA_files/SRR5219553_1.fastq /home/ebarr/projects/rpp-breden-ab/ireceptor/curation/other_data_and_papers/snir_chen_2017/SRA_files/SRR5219553_2.fastq </t>
  </si>
  <si>
    <t xml:space="preserve">cutadapt -q 30 --pair-filter=any --minimum-length 50 --length-tag "length=" -o filtered_SRR5219554_1.fastq -p filtered_SRR5219554_2.fastq /home/ebarr/projects/rpp-breden-ab/ireceptor/curation/other_data_and_papers/snir_chen_2017/SRA_files/SRR5219554_1.fastq /home/ebarr/projects/rpp-breden-ab/ireceptor/curation/other_data_and_papers/snir_chen_2017/SRA_files/SRR5219554_2.fastq </t>
  </si>
  <si>
    <t xml:space="preserve">cutadapt -q 30 --pair-filter=any --minimum-length 50 --length-tag "length=" -o filtered_SRR5219555_1.fastq -p filtered_SRR5219555_2.fastq /home/ebarr/projects/rpp-breden-ab/ireceptor/curation/other_data_and_papers/snir_chen_2017/SRA_files/SRR5219555_1.fastq /home/ebarr/projects/rpp-breden-ab/ireceptor/curation/other_data_and_papers/snir_chen_2017/SRA_files/SRR5219555_2.fastq </t>
  </si>
  <si>
    <t xml:space="preserve">cutadapt -q 30 --pair-filter=any --minimum-length 50 --length-tag "length=" -o filtered_SRR5219556_1.fastq -p filtered_SRR5219556_2.fastq /home/ebarr/projects/rpp-breden-ab/ireceptor/curation/other_data_and_papers/snir_chen_2017/SRA_files/SRR5219556_1.fastq /home/ebarr/projects/rpp-breden-ab/ireceptor/curation/other_data_and_papers/snir_chen_2017/SRA_files/SRR5219556_2.fastq </t>
  </si>
  <si>
    <t xml:space="preserve">cutadapt -q 30 --pair-filter=any --minimum-length 50 --length-tag "length=" -o filtered_SRR5219557_1.fastq -p filtered_SRR5219557_2.fastq /home/ebarr/projects/rpp-breden-ab/ireceptor/curation/other_data_and_papers/snir_chen_2017/SRA_files/SRR5219557_1.fastq /home/ebarr/projects/rpp-breden-ab/ireceptor/curation/other_data_and_papers/snir_chen_2017/SRA_files/SRR5219557_2.fastq </t>
  </si>
  <si>
    <t xml:space="preserve">cutadapt -q 30 --pair-filter=any --minimum-length 50 --length-tag "length=" -o filtered_SRR5219558_1.fastq -p filtered_SRR5219558_2.fastq /home/ebarr/projects/rpp-breden-ab/ireceptor/curation/other_data_and_papers/snir_chen_2017/SRA_files/SRR5219558_1.fastq /home/ebarr/projects/rpp-breden-ab/ireceptor/curation/other_data_and_papers/snir_chen_2017/SRA_files/SRR5219558_2.fastq </t>
  </si>
  <si>
    <t>pear -f filtered_SRR5219558_1.fastq -r filtered_SRR5219558_2.fastq -n 10 -t 10 -q 25 -o paired_SRR5219558</t>
  </si>
  <si>
    <t>pear -f filtered_SRR5219557_1.fastq -r filtered_SRR5219557_2.fastq -n 10 -t 10 -q 25 -o paired_SRR5219557</t>
  </si>
  <si>
    <t>pear -f filtered_SRR5219556_1.fastq -r filtered_SRR5219556_2.fastq -n 10 -t 10 -q 25 -o paired_SRR5219556</t>
  </si>
  <si>
    <t>pear -f filtered_SRR5219555_1.fastq -r filtered_SRR5219555_2.fastq -n 10 -t 10 -q 25 -o paired_SRR5219555</t>
  </si>
  <si>
    <t>pear -f filtered_SRR5219554_1.fastq -r filtered_SRR5219554_2.fastq -n 10 -t 10 -q 25 -o paired_SRR5219554</t>
  </si>
  <si>
    <t>pear -f filtered_SRR5219553_1.fastq -r filtered_SRR5219553_2.fastq -n 10 -t 10 -q 25 -o paired_SRR5219553</t>
  </si>
  <si>
    <t>pear -f filtered_SRR5219552_1.fastq -r filtered_SRR5219552_2.fastq -n 10 -t 10 -q 25 -o paired_SRR5219552</t>
  </si>
  <si>
    <t>pear -f filtered_SRR5219551_1.fastq -r filtered_SRR5219551_2.fastq -n 10 -t 10 -q 25 -o paired_SRR5219551</t>
  </si>
  <si>
    <t>pear -f filtered_SRR5219550_1.fastq -r filtered_SRR5219550_2.fastq -n 10 -t 10 -q 25 -o paired_SRR5219550</t>
  </si>
  <si>
    <t>pear -f filtered_SRR5219549_1.fastq -r filtered_SRR5219549_2.fastq -n 10 -t 10 -q 25 -o paired_SRR5219549</t>
  </si>
  <si>
    <t>pear -f filtered_SRR1383476_1.fastq -r filtered_SRR1383476_2.fastq -n 10 -t 10 -q 25 -o paired_SRR1383476</t>
  </si>
  <si>
    <t>pear -f filtered_SRR1383475_1.fastq -r filtered_SRR1383475_2.fastq -n 10 -t 10 -q 25 -o paired_SRR1383475</t>
  </si>
  <si>
    <t>pear -f filtered_SRR1383474_1.fastq -r filtered_SRR1383474_2.fastq -n 10 -t 10 -q 25 -o paired_SRR1383474</t>
  </si>
  <si>
    <t>pear -f filtered_SRR1383473_1.fastq -r filtered_SRR1383473_2.fastq -n 10 -t 10 -q 25 -o paired_SRR1383473</t>
  </si>
  <si>
    <t>pear -f filtered_SRR1383472_1.fastq -r filtered_SRR1383472_2.fastq -n 10 -t 10 -q 25 -o paired_SRR1383472</t>
  </si>
  <si>
    <t>pear -f filtered_SRR1383477_1.fastq -r filtered_SRR1383477_2.fastq -n 10 -t 10 -q 25 -o paired_SRR1383477</t>
  </si>
  <si>
    <t>pear -f filtered_SRR1383450_1.fastq -r filtered_SRR1383450_2.fastq -n 10 -t 10 -q 25 -o paired_SRR1383450</t>
  </si>
  <si>
    <t>pear -f filtered_SRR1383449_1.fastq -r filtered_SRR1383449_2.fastq -n 10 -t 10 -q 25 -o paired_SRR1383449</t>
  </si>
  <si>
    <t>pear -f filtered_SRR1383448_1.fastq -r filtered_SRR1383448_2.fastq -n 10 -t 10 -q 25 -o paired_SRR1383448</t>
  </si>
  <si>
    <t>pear -f filtered_SRR1383447_1.fastq -r filtered_SRR1383447_2.fastq -n 10 -t 10 -q 25 -o paired_SRR1383447</t>
  </si>
  <si>
    <t>pear -f filtered_SRR1383326_1.fastq -r filtered_SRR1383326_2.fastq -n 10 -t 10 -q 25 -o paired_SRR1383326</t>
  </si>
  <si>
    <t>pear -f filtered_SRR1383456_1.fastq -r filtered_SRR1383456_2.fastq -n 10 -t 10 -q 25 -o paired_SRR1383456</t>
  </si>
  <si>
    <t>pear -f filtered_SRR1383455_1.fastq -r filtered_SRR1383455_2.fastq -n 10 -t 10 -q 25 -o paired_SRR1383455</t>
  </si>
  <si>
    <t>pear -f filtered_SRR1383454_1.fastq -r filtered_SRR1383454_2.fastq -n 10 -t 10 -q 25 -o paired_SRR1383454</t>
  </si>
  <si>
    <t>pear -f filtered_SRR1383453_1.fastq -r filtered_SRR1383453_2.fastq -n 10 -t 10 -q 25 -o paired_SRR1383453</t>
  </si>
  <si>
    <t>pear -f filtered_SRR1383452_1.fastq -r filtered_SRR1383452_2.fastq -n 10 -t 10 -q 25 -o paired_SRR1383452</t>
  </si>
  <si>
    <t>pear -f filtered_SRR1383451_1.fastq -r filtered_SRR1383451_2.fastq -n 10 -t 10 -q 25 -o paired_SRR1383451</t>
  </si>
  <si>
    <t>pear -f filtered_SRR1383470_1.fastq -r filtered_SRR1383470_2.fastq -n 10 -t 10 -q 25 -o paired_SRR1383470</t>
  </si>
  <si>
    <t>pear -f filtered_SRR1383469_1.fastq -r filtered_SRR1383469_2.fastq -n 10 -t 10 -q 25 -o paired_SRR1383469</t>
  </si>
  <si>
    <t>pear -f filtered_SRR1383468_1.fastq -r filtered_SRR1383468_2.fastq -n 10 -t 10 -q 25 -o paired_SRR1383468</t>
  </si>
  <si>
    <t>pear -f filtered_SRR1383467_1.fastq -r filtered_SRR1383467_2.fastq -n 10 -t 10 -q 25 -o paired_SRR1383467</t>
  </si>
  <si>
    <t>pear -f filtered_SRR1383466_1.fastq -r filtered_SRR1383466_2.fastq -n 10 -t 10 -q 25 -o paired_SRR1383466</t>
  </si>
  <si>
    <t>pear -f filtered_SRR1383465_1.fastq -r filtered_SRR1383465_2.fastq -n 10 -t 10 -q 25 -o paired_SRR1383465</t>
  </si>
  <si>
    <t>pear -f filtered_SRR1383464_1.fastq -r filtered_SRR1383464_2.fastq -n 10 -t 10 -q 25 -o paired_SRR1383464</t>
  </si>
  <si>
    <t>pear -f filtered_SRR1383463_1.fastq -r filtered_SRR1383463_2.fastq -n 10 -t 10 -q 25 -o paired_SRR1383463</t>
  </si>
  <si>
    <t>pear -f filtered_SRR1383462_1.fastq -r filtered_SRR1383462_2.fastq -n 10 -t 10 -q 25 -o paired_SRR1383462</t>
  </si>
  <si>
    <t>pear -f filtered_SRR1383461_1.fastq -r filtered_SRR1383461_2.fastq -n 10 -t 10 -q 25 -o paired_SRR1383461</t>
  </si>
  <si>
    <t>pear -f filtered_SRR1383460_1.fastq -r filtered_SRR1383460_2.fastq -n 10 -t 10 -q 25 -o paired_SRR1383460</t>
  </si>
  <si>
    <t>pear -f filtered_SRR1383459_1.fastq -r filtered_SRR1383459_2.fastq -n 10 -t 10 -q 25 -o paired_SRR1383459</t>
  </si>
  <si>
    <t>pear -f filtered_SRR1383458_1.fastq -r filtered_SRR1383458_2.fastq -n 10 -t 10 -q 25 -o paired_SRR1383458</t>
  </si>
  <si>
    <t>pear -f filtered_SRR1383457_1.fastq -r filtered_SRR1383457_2.fastq -n 10 -t 10 -q 25 -o paired_SRR1383457</t>
  </si>
  <si>
    <t>pear -f filtered_SRR1383471_1.fastq -r filtered_SRR1383471_2.fastq -n 10 -t 10 -q 25 -o paired_SRR1383471</t>
  </si>
  <si>
    <t>SRR1383476.fasta</t>
  </si>
  <si>
    <t>SRR1383475.fasta</t>
  </si>
  <si>
    <t>SRR1383474.fasta</t>
  </si>
  <si>
    <t>SRR1383473.fasta</t>
  </si>
  <si>
    <t>SRR1383472.fasta</t>
  </si>
  <si>
    <t>SRR1383477.fasta</t>
  </si>
  <si>
    <t>SRR1383450.fasta</t>
  </si>
  <si>
    <t>SRR1383449.fasta</t>
  </si>
  <si>
    <t>SRR1383448.fasta</t>
  </si>
  <si>
    <t>SRR1383447.fasta</t>
  </si>
  <si>
    <t>SRR1383326.fasta</t>
  </si>
  <si>
    <t>SRR1383470.fasta</t>
  </si>
  <si>
    <t>SRR1383469.fasta</t>
  </si>
  <si>
    <t>SRR1383468.fasta</t>
  </si>
  <si>
    <t>SRR1383467.fasta</t>
  </si>
  <si>
    <t>SRR1383466.fasta</t>
  </si>
  <si>
    <t>SRR1383465.fasta</t>
  </si>
  <si>
    <t>SRR1383464.fasta</t>
  </si>
  <si>
    <t>SRR1383463.fasta</t>
  </si>
  <si>
    <t>SRR1383462.fasta</t>
  </si>
  <si>
    <t>SRR1383461.fasta</t>
  </si>
  <si>
    <t>SRR1383460.fasta</t>
  </si>
  <si>
    <t>SRR1383459.fasta</t>
  </si>
  <si>
    <t>SRR1383458.fasta</t>
  </si>
  <si>
    <t>SRR1383457.fasta</t>
  </si>
  <si>
    <t>SRR1383471.fasta</t>
  </si>
  <si>
    <t>SRR5219558_a.txz, SRR5219558_b.txz</t>
  </si>
  <si>
    <t>SRR5219553_a.txz, SRR5219553_b.txz</t>
  </si>
  <si>
    <t>SRR5219550_a.txz, SRR5219550_b.txz</t>
  </si>
  <si>
    <t>SRR5219557_a.txz, SRR5219557_b.txz, SRR5219557_c.txz, SRR5219557_d.txz</t>
  </si>
  <si>
    <t>SRR5219556_a.txz, SRR5219556_b.txz, SRR5219556_c.txz, SRR5219556_d.txz, SRR5219556_e.txz, SRR5219556_f.txz, SRR5219556_g.txz, SRR5219556_h.txz, SRR5219556_i.txz, SRR5219556_j.txz, SRR5219556_k.txz, SRR5219556_l.txz, SRR5219556_m.txz, SRR5219556_n.txz, SRR5219556_o.txz, SRR5219556_p.txz, SRR5219556_q.txz, SRR5219556_r.txz</t>
  </si>
  <si>
    <t>SRR5219555_a.txz, SRR5219555_b.txz, SRR5219555_c.txz, SRR5219555_d.txz, SRR5219555_e.txz, SRR5219555_f.txz, SRR5219555_g.txz, SRR5219555_h.txz, SRR5219555_i.txz, SRR5219555_j.txz</t>
  </si>
  <si>
    <t>SRR5219554_a.txz, SRR5219554_b.txz, SRR5219554_c.txz, SRR5219554_d.txz, SRR5219554_e.txz, SRR5219554_f.txz, SRR5219554_g.txz, SRR5219554_h.txz, SRR5219554_i.txz, SRR5219554_j.txz, SRR5219554_k.txz, SRR5219554_l.txz, SRR5219554_m.txz, SRR5219554_n.txz</t>
  </si>
  <si>
    <t>SRR5219552_a.txz, SRR5219552_b.txz, SRR5219552_c.txz, SRR5219552_d.txz, SRR5219552_e.txz, SRR5219552_f.txz, SRR5219552_g.txz</t>
  </si>
  <si>
    <t>SRR5219551_a.txz, SRR5219551_b.txz, SRR5219551_c.txz, SRR5219551_d.txz</t>
  </si>
  <si>
    <t>SRR1383476.txz</t>
  </si>
  <si>
    <t>SRR1383475.txz</t>
  </si>
  <si>
    <t>SRR1383477.txz</t>
  </si>
  <si>
    <t>SRR1383470.txz</t>
  </si>
  <si>
    <t>SRR1383468.txz</t>
  </si>
  <si>
    <t>SRR1383467.txz</t>
  </si>
  <si>
    <t>SRR1383466.txz</t>
  </si>
  <si>
    <t>SRR1383459.txz</t>
  </si>
  <si>
    <t>SRR1383458.txz</t>
  </si>
  <si>
    <t>SRR1383457.txz</t>
  </si>
  <si>
    <t>SRR1383326_a.txz, SRR1383326_b.txz, SRR1383326_c.txz</t>
  </si>
  <si>
    <t>SRR1383447_a.txz, SRR1383447_b.txz</t>
  </si>
  <si>
    <t>SRR1383448_a.txz, SRR1383448_b.txz, SRR1383448_c.txz</t>
  </si>
  <si>
    <t>SRR1383449_a.txz, SRR1383449_b.txz, SRR1383449_c.txz</t>
  </si>
  <si>
    <t>SRR1383450_a.txz, SRR1383450_b.txz</t>
  </si>
  <si>
    <t>SRR1383460_a.txz, SRR1383460_b.txz, SRR1383460_c.txz, SRR1383460_d.txz</t>
  </si>
  <si>
    <t>SRR1383461_a.txz, SRR1383461_b.txz, SRR1383461_c.txz</t>
  </si>
  <si>
    <t>SRR1383462_a.txz, SRR1383462_b.txz, SRR1383462_c.txz</t>
  </si>
  <si>
    <t>SRR1383463_a.txz, SRR1383463_b.txz, SRR1383463_c.txz, SRR1383463_d.txz</t>
  </si>
  <si>
    <t>SRR1383464_a.txz, SRR1383464_b.txz, SRR1383464_c.txz</t>
  </si>
  <si>
    <t>SRR1383465_a.txz, SRR1383465_b.txz, SRR1383465_c.txz, SRR1383465_d.txz</t>
  </si>
  <si>
    <t>SRR1383469_a.txz, SRR1383469_b.txz</t>
  </si>
  <si>
    <t>SRR1383471_a.txz, SRR1383471_b.txz</t>
  </si>
  <si>
    <t>SRR1383472_a.txz, SRR1383472_b.txz</t>
  </si>
  <si>
    <t>SRR1383473_a.txz, SRR1383473_b.txz, SRR1383473_c.txz, SRR1383473_d.txz, SRR1383473_e.txz, SRR1383473_f.txz, SRR1383473_g.txz, SRR1383473_h.txz</t>
  </si>
  <si>
    <t>SRR1383474_a.txz, SRR1383474_b.txz, SRR1383474_c.txz, SRR1383474_d.txz</t>
  </si>
  <si>
    <t>Analysis title: collins_wang_2015_ERR849860_barcode1_filtered,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</si>
  <si>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/data/curator_data/other_data_and_papers/collins_wang_2015/fasta_files/ERR849860_barcode38_filtered.fasta -auxiliary_data /home/centos/ncbi-igblast-1.8.0/optional_file/mouse_gl.aux -show_translation -out filtered_ERR849860_barcode38.fmt7 &gt; filt_ERR849860_barcode38.log &amp;</t>
  </si>
  <si>
    <t>cutadapt -q 30 --minimum-length 100 --length-tag “length=“ -o ERR849859_barcode38_filtered.fastq /data/curator_data/other_data_and_papers/collins_wang_2015/barcodesremoved_fastq_files/ERR849859_barcode38.fastq</t>
  </si>
  <si>
    <t>cutadapt -g 1=^AGCGTCGTCTCA -g 2=^AGCGTCGTCTTG -g 3=^TAGTGTAGATGG -g 4=^CGTAGACTAGCA -g 5=^CGTAGACTAGTG -g 6=^TACGAGTATGCA -g 7=^TACGAGTATGTG -g 8=^TCTATACTATGG -g 9=^TACTCTCGTGCA -g 10=^TACTCTCGTGTG -g 11=^TGACGTATGTGG -g 12=^TAGAGACGAGCA -g 13=^TAGAGACGAGTG -g 14=^TGTGAGTAGTGG -g 15=^ATAGAGTACTCA -g 16=^ATAGAGTACTTG -g 17=^TCGCACTAGTGG -g 18=^AGTACGCTATCA -g 19=^AGTACGCTATTG -g 20=^TCGATCACGTGG -g 21=^CAGTAGACGTCA -g 22=^CAGTAGACGTTG -g 23=^CGACGTGACTCA -g 24=^CGACGTGACTTG -g 25=^TCGTCGCTCGCA -g 26=^TCGTCGCTCGTG -g 27=^ACAGTATATAGG -g 28=^ACATACGCGTCA -g 29=^ACATACGCGTTG -g 30=^ACGCGATCGAGG -g 31=^ACGCGAGTATCA -g 32=^ACGCGAGTATTG -g 33=^ACTAGCAGTAGG -g 34=^ACTACTATGTCA -g 35=^ACTACTATGTTG -g 36=^CACGCTACGTCA -g 37=^CACGCTACGTTG -g 38=^TTTAGCGACTGG --e 0 -O 8 --discard-untrimmed --info-file ERR849860_barcodes.txt -o ERR849860_barcode{name}.fastq /data/curator_data/other_data_and_papers/collins_wang_2015/removedTCAG_fastq_files/ERR849860_removedTCAG.fastq</t>
  </si>
  <si>
    <t>cutadapt -g ^TCAG --e 0 -O 8 --discard-untrimmed –info-file=ERR849860_removedTCAG.txt -o ERR849860_removedTCAG.fastq /data/curator_data/other_data_and_papers/collins_wang_2015/raw_fastq/ERR849860.fastq</t>
  </si>
  <si>
    <t>Collins, Jackson et al</t>
  </si>
  <si>
    <t>The mouse antibody heavy chain repertoire is germline-focused and highly variable between inbred strains</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</si>
  <si>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/data/curator_data/other_data_and_papers/collins_wang_2015/fasta_files/ERR849860_barcode37_filtered.fasta -auxiliary_data /home/centos/ncbi-igblast-1.8.0/optional_file/mouse_gl.aux -show_translation -out filtered_ERR849860_barcode37.fmt7 &gt; filt_ERR849860_barcode37.log &amp;</t>
  </si>
  <si>
    <t>cutadapt -q 30 --minimum-length 100 --length-tag “length=“ -o ERR849860_barcode37_filtered.fastq /data/curator_data/other_data_and_papers/collins_wang_2015/barcodesremoved_fastq_files/ERR849837_barcode37.fastq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</si>
  <si>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/data/curator_data/other_data_and_papers/collins_wang_2015/fasta_files/ERR849860_barcode36_filtered.fasta -auxiliary_data /home/centos/ncbi-igblast-1.8.0/optional_file/mouse_gl.aux -show_translation -out filtered_ERR849860_barcode36.fmt7 &gt; filt_ERR849860_barcode36.log &amp;</t>
  </si>
  <si>
    <t>cutadapt -q 30 --minimum-length 100 --length-tag “length=“ -o ERR849860_barcode36_filtered.fastq /data/curator_data/other_data_and_papers/collins_wang_2015/barcodesremoved_fastq_files/ERR849860_barcode36.fastq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</si>
  <si>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/data/curator_data/other_data_and_papers/collins_wang_2015/fasta_files/ERR849860_barcode35_filtered.fasta -auxiliary_data /home/centos/ncbi-igblast-1.8.0/optional_file/mouse_gl.aux -show_translation -out filtered_ERR849860_barcode35.fmt7 &gt; filt_ERR849860_barcode35.log &amp;</t>
  </si>
  <si>
    <t>cutadapt -q 30 --minimum-length 100 --length-tag “length=“ -o ERR849860_barcode35_filtered.fastq /data/curator_data/other_data_and_papers/collins_wang_2015/barcodesremoved_fastq_files/ERR849860_barcode35.fastq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</si>
  <si>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/data/curator_data/other_data_and_papers/collins_wang_2015/fasta_files/ERR849860_barcode34_filtered.fasta -auxiliary_data /home/centos/ncbi-igblast-1.8.0/optional_file/mouse_gl.aux -show_translation -out filtered_ERR849860_barcode34.fmt7 &gt; filt_ERR849860_barcode34.log &amp;</t>
  </si>
  <si>
    <t>cutadapt -q 30 --minimum-length 100 --length-tag “length=“ -o ERR849860_barcode34_filtered.fastq /data/curator_data/other_data_and_papers/collins_wang_2015/barcodesremoved_fastq_files/ERR849860_barcode34.fastq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</si>
  <si>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/data/curator_data/other_data_and_papers/collins_wang_2015/fasta_files/ERR849860_barcode33_filtered.fasta -auxiliary_data /home/centos/ncbi-igblast-1.8.0/optional_file/mouse_gl.aux -show_translation -out filtered_ERR849860_barcode33.fmt7 &gt; filt_ERR849860_barcode33.log &amp;</t>
  </si>
  <si>
    <t>cutadapt -q 30 --minimum-length 100 --length-tag “length=“ -o ERR849860_barcode33_filtered.fastq /data/curator_data/other_data_and_papers/collins_wang_2015/barcodesremoved_fastq_files/ERR849860_barcode33.fastq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</si>
  <si>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/data/curator_data/other_data_and_papers/collins_wang_2015/fasta_files/ERR849860_barcode32_filtered.fasta -auxiliary_data /home/centos/ncbi-igblast-1.8.0/optional_file/mouse_gl.aux -show_translation -out filtered_ERR849860_barcode32.fmt7 &gt; filt_ERR849860_barcode32.log &amp;</t>
  </si>
  <si>
    <t>cutadapt -q 30 --minimum-length 100 --length-tag “length=“ -o ERR849860_barcode32_filtered.fastq /data/curator_data/other_data_and_papers/collins_wang_2015/barcodesremoved_fastq_files/ERR849860_barcode32.fastq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</si>
  <si>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/data/curator_data/other_data_and_papers/collins_wang_2015/fasta_files/ERR849860_barcode31_filtered.fasta -auxiliary_data /home/centos/ncbi-igblast-1.8.0/optional_file/mouse_gl.aux -show_translation -out filtered_ERR849860_barcode31.fmt7 &gt; filt_ERR849860_barcode31.log &amp;</t>
  </si>
  <si>
    <t>cutadapt -q 30 --minimum-length 100 --length-tag “length=“ -o ERR849860_barcode31_filtered.fastq /data/curator_data/other_data_and_papers/collins_wang_2015/barcodesremoved_fastq_files/ERR849860_barcode31.fastq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</si>
  <si>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/data/curator_data/other_data_and_papers/collins_wang_2015/fasta_files/ERR849860_barcode30_filtered.fasta -auxiliary_data /home/centos/ncbi-igblast-1.8.0/optional_file/mouse_gl.aux -show_translation -out filtered_ERR849860_barcode30.fmt7 &gt; filt_ERR849860_barcode30.log &amp;</t>
  </si>
  <si>
    <t>cutadapt -q 30 --minimum-length 100 --length-tag “length=“ -o ERR849860_barcode30_filtered.fastq /data/curator_data/other_data_and_papers/collins_wang_2015/barcodesremoved_fastq_files/ERR849860_barcode30.fastq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</si>
  <si>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/data/curator_data/other_data_and_papers/collins_wang_2015/fasta_files/ERR849860_barcode29_filtered.fasta -auxiliary_data /home/centos/ncbi-igblast-1.8.0/optional_file/mouse_gl.aux -show_translation -out filtered_ERR849860_barcode29.fmt7 &gt; filt_ERR849860_barcode29.log &amp;</t>
  </si>
  <si>
    <t>cutadapt -q 30 --minimum-length 100 --length-tag “length=“ -o ERR849860_barcode29_filtered.fastq /data/curator_data/other_data_and_papers/collins_wang_2015/barcodesremoved_fastq_files/ERR849860_barcode29.fastq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</si>
  <si>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/data/curator_data/other_data_and_papers/collins_wang_2015/fasta_files/ERR849860_barcode28_filtered.fasta -auxiliary_data /home/centos/ncbi-igblast-1.8.0/optional_file/mouse_gl.aux -show_translation -out filtered_ERR849860_barcode28.fmt7 &gt; filt_ERR849860_barcode28.log &amp;</t>
  </si>
  <si>
    <t>cutadapt -q 30 --minimum-length 100 --length-tag “length=“ -o ERR849860_barcode28_filtered.fastq /data/curator_data/other_data_and_papers/collins_wang_2015/barcodesremoved_fastq_files/ERR849860_barcode28.fastq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</si>
  <si>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/data/curator_data/other_data_and_papers/collins_wang_2015/fasta_files/ERR849860_barcode27_filtered.fasta -auxiliary_data /home/centos/ncbi-igblast-1.8.0/optional_file/mouse_gl.aux -show_translation -out filtered_ERR849860_barcode27.fmt7 &gt; filt_ERR849860_barcode27.log &amp;</t>
  </si>
  <si>
    <t>cutadapt -q 30 --minimum-length 100 --length-tag “length=“ -o ERR849860_barcode27_filtered.fastq /data/curator_data/other_data_and_papers/collins_wang_2015/barcodesremoved_fastq_files/ERR849860_barcode27.fastq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</si>
  <si>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/data/curator_data/other_data_and_papers/collins_wang_2015/fasta_files/ERR849860_barcode26_filtered.fasta -auxiliary_data /home/centos/ncbi-igblast-1.8.0/optional_file/mouse_gl.aux -show_translation -out filtered_ERR849860_barcode26.fmt7 &gt; filt_ERR849860_barcode26.log &amp;</t>
  </si>
  <si>
    <t>cutadapt -q 30 --minimum-length 100 --length-tag “length=“ -o ERR849860_barcode26_filtered.fastq /data/curator_data/other_data_and_papers/collins_wang_2015/barcodesremoved_fastq_files/ERR849860_barcode26.fastq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</si>
  <si>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/data/curator_data/other_data_and_papers/collins_wang_2015/fasta_files/ERR849860_barcode25_filtered.fasta -auxiliary_data /home/centos/ncbi-igblast-1.8.0/optional_file/mouse_gl.aux -show_translation -out filtered_ERR849860_barcode25.fmt7 &gt; filt_ERR849860_barcode25.log &amp;</t>
  </si>
  <si>
    <t>cutadapt -q 30 --minimum-length 100 --length-tag “length=“ -o ERR849860_barcode25_filtered.fastq /data/curator_data/other_data_and_papers/collins_wang_2015/barcodesremoved_fastq_files/ERR849860_barcode25.fastq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</si>
  <si>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/data/curator_data/other_data_and_papers/collins_wang_2015/fasta_files/ERR849860_barcode24_filtered.fasta -auxiliary_data /home/centos/ncbi-igblast-1.8.0/optional_file/mouse_gl.aux -show_translation -out filtered_ERR849860_barcode24.fmt7 &gt; filt_ERR849860_barcode24.log &amp;</t>
  </si>
  <si>
    <t>cutadapt -q 30 --minimum-length 100 --length-tag “length=“ -o ERR849860_barcode24_filtered.fastq /data/curator_data/other_data_and_papers/collins_wang_2015/barcodesremoved_fastq_files/ERR849860_barcode24.fastq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</si>
  <si>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/data/curator_data/other_data_and_papers/collins_wang_2015/fasta_files/ERR849860_barcode23_filtered.fasta -auxiliary_data /home/centos/ncbi-igblast-1.8.0/optional_file/mouse_gl.aux -show_translation -out filtered_ERR849860_barcode23.fmt7 &gt; filt_ERR849860_barcode23.log &amp;</t>
  </si>
  <si>
    <t>cutadapt -q 30 --minimum-length 100 --length-tag “length=“ -o ERR849860_barcode23_filtered.fastq /data/curator_data/other_data_and_papers/collins_wang_2015/barcodesremoved_fastq_files/ERR849860_barcode23.fastq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</si>
  <si>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/data/curator_data/other_data_and_papers/collins_wang_2015/fasta_files/ERR849860_barcode22_filtered.fasta -auxiliary_data /home/centos/ncbi-igblast-1.8.0/optional_file/mouse_gl.aux -show_translation -out filtered_ERR849860_barcode22.fmt7 &gt; filt_ERR849860_barcode22.log &amp;</t>
  </si>
  <si>
    <t>cutadapt -q 30 --minimum-length 100 --length-tag “length=“ -o ERR849860_barcode22_filtered.fastq /data/curator_data/other_data_and_papers/collins_wang_2015/barcodesremoved_fastq_files/ERR849860_barcode22.fastq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</si>
  <si>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/data/curator_data/other_data_and_papers/collins_wang_2015/fasta_files/ERR849860_barcode21_filtered.fasta -auxiliary_data /home/centos/ncbi-igblast-1.8.0/optional_file/mouse_gl.aux -show_translation -out filtered_ERR849860_barcode21.fmt7 &gt; filt_ERR849860_barcode21.log &amp;</t>
  </si>
  <si>
    <t>cutadapt -q 30 --minimum-length 100 --length-tag “length=“ -o ERR849860_barcode21_filtered.fastq /data/curator_data/other_data_and_papers/collins_wang_2015/barcodesremoved_fastq_files/ERR849860_barcode21.fastq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</si>
  <si>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/data/curator_data/other_data_and_papers/collins_wang_2015/fasta_files/ERR849860_barcode20_filtered.fasta -auxiliary_data /home/centos/ncbi-igblast-1.8.0/optional_file/mouse_gl.aux -show_translation -out filtered_ERR849860_barcode20.fmt7 &gt; filt_ERR849860_barcode20.log &amp;</t>
  </si>
  <si>
    <t>cutadapt -q 30 --minimum-length 100 --length-tag “length=“ -o ERR849860_barcode20_filtered.fastq /data/curator_data/other_data_and_papers/collins_wang_2015/barcodesremoved_fastq_files/ERR849860_barcode20.fastq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</si>
  <si>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/data/curator_data/other_data_and_papers/collins_wang_2015/fasta_files/ERR849860_barcode19_filtered.fasta -auxiliary_data /home/centos/ncbi-igblast-1.8.0/optional_file/mouse_gl.aux -show_translation -out filtered_ERR849860_barcode19.fmt7 &gt; filt_ERR849860_barcode19.log &amp;</t>
  </si>
  <si>
    <t>cutadapt -q 30 --minimum-length 100 --length-tag “length=“ -o ERR849860_barcode19_filtered.fastq /data/curator_data/other_data_and_papers/collins_wang_2015/barcodesremoved_fastq_files/ERR849860_barcode19.fastq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</si>
  <si>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/data/curator_data/other_data_and_papers/collins_wang_2015/fasta_files/ERR849860_barcode18_filtered.fasta -auxiliary_data /home/centos/ncbi-igblast-1.8.0/optional_file/mouse_gl.aux -show_translation -out filtered_ERR849860_barcode18.fmt7 &gt; filt_ERR849860_barcode18.log &amp;</t>
  </si>
  <si>
    <t>cutadapt -q 30 --minimum-length 100 --length-tag “length=“ -o ERR849860_barcode18_filtered.fastq /data/curator_data/other_data_and_papers/collins_wang_2015/barcodesremoved_fastq_files/ERR849860_barcode18.fastq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</si>
  <si>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/data/curator_data/other_data_and_papers/collins_wang_2015/fasta_files/ERR849860_barcode17_filtered.fasta -auxiliary_data /home/centos/ncbi-igblast-1.8.0/optional_file/mouse_gl.aux -show_translation -out filtered_ERR849860_barcode17.fmt7 &gt; filt_ERR849860_barcode17.log &amp;</t>
  </si>
  <si>
    <t>cutadapt -q 30 --minimum-length 100 --length-tag “length=“ -o ERR849860_barcode17_filtered.fastq /data/curator_data/other_data_and_papers/collins_wang_2015/barcodesremoved_fastq_files/ERR849860_barcode17.fastq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</si>
  <si>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/data/curator_data/other_data_and_papers/collins_wang_2015/fasta_files/ERR849860_barcode16_filtered.fasta -auxiliary_data /home/centos/ncbi-igblast-1.8.0/optional_file/mouse_gl.aux -show_translation -out filtered_ERR849860_barcode16.fmt7 &gt; filt_ERR849860_barcode16.log &amp;</t>
  </si>
  <si>
    <t>cutadapt -q 30 --minimum-length 100 --length-tag “length=“ -o ERR849860_barcode16_filtered.fastq /data/curator_data/other_data_and_papers/collins_wang_2015/barcodesremoved_fastq_files/ERR849860_barcode16.fastq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</si>
  <si>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/data/curator_data/other_data_and_papers/collins_wang_2015/fasta_files/ERR849860_barcode15_filtered.fasta -auxiliary_data /home/centos/ncbi-igblast-1.8.0/optional_file/mouse_gl.aux -show_translation -out filtered_ERR849860_barcode15.fmt7 &gt; filt_ERR849860_barcode15.log &amp;</t>
  </si>
  <si>
    <t>cutadapt -q 30 --minimum-length 100 --length-tag “length=“ -o ERR849860_barcode15_filtered.fastq /data/curator_data/other_data_and_papers/collins_wang_2015/barcodesremoved_fastq_files/ERR849860_barcode15.fastq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</si>
  <si>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/data/curator_data/other_data_and_papers/collins_wang_2015/fasta_files/ERR849860_barcode14_filtered.fasta -auxiliary_data /home/centos/ncbi-igblast-1.8.0/optional_file/mouse_gl.aux -show_translation -out filtered_ERR849860_barcode14.fmt7 &gt; filt_ERR849860_barcode14.log &amp;</t>
  </si>
  <si>
    <t>cutadapt -q 30 --minimum-length 100 --length-tag “length=“ -o ERR849860_barcode14_filtered.fastq /data/curator_data/other_data_and_papers/collins_wang_2015/barcodesremoved_fastq_files/ERR849860_barcode14.fastq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</si>
  <si>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/data/curator_data/other_data_and_papers/collins_wang_2015/fasta_files/ERR849860_barcode13_filtered.fasta -auxiliary_data /home/centos/ncbi-igblast-1.8.0/optional_file/mouse_gl.aux -show_translation -out filtered_ERR849860_barcode13.fmt7 &gt; filt_ERR849860_barcode13.log &amp;</t>
  </si>
  <si>
    <t>cutadapt -q 30 --minimum-length 100 --length-tag “length=“ -o ERR849860_barcode13_filtered.fastq /data/curator_data/other_data_and_papers/collins_wang_2015/barcodesremoved_fastq_files/ERR849860_barcode13.fastq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</si>
  <si>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/data/curator_data/other_data_and_papers/collins_wang_2015/fasta_files/ERR849860_barcode12_filtered.fasta -auxiliary_data /home/centos/ncbi-igblast-1.8.0/optional_file/mouse_gl.aux -show_translation -out filtered_ERR849860_barcode12.fmt7 &gt; filt_ERR849860_barcode12.log &amp;</t>
  </si>
  <si>
    <t>cutadapt -q 30 --minimum-length 100 --length-tag “length=“ -o ERR849860_barcode12_filtered.fastq /data/curator_data/other_data_and_papers/collins_wang_2015/barcodesremoved_fastq_files/ERR849860_barcode12.fastq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</si>
  <si>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/data/curator_data/other_data_and_papers/collins_wang_2015/fasta_files/ERR849860_barcode11_filtered.fasta -auxiliary_data /home/centos/ncbi-igblast-1.8.0/optional_file/mouse_gl.aux -show_translation -out filtered_ERR849860_barcode11.fmt7 &gt; filt_ERR849860_barcode11.log &amp;</t>
  </si>
  <si>
    <t>cutadapt -q 30 --minimum-length 100 --length-tag “length=“ -o ERR849860_barcode11_filtered.fastq /data/curator_data/other_data_and_papers/collins_wang_2015/barcodesremoved_fastq_files/ERR849860_barcode11.fastq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</si>
  <si>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/data/curator_data/other_data_and_papers/collins_wang_2015/fasta_files/ERR849859_barcode10_filtered.fasta -auxiliary_data /home/centos/ncbi-igblast-1.8.0/optional_file/mouse_gl.aux -show_translation -out filtered_ERR849859_barcode10.fmt7 &gt; filt_ERR849859_barcode10.log &amp;</t>
  </si>
  <si>
    <t>cutadapt -q 30 --minimum-length 100 --length-tag “length=“ -o ERR849860_barcode10_filtered.fastq /data/curator_data/other_data_and_papers/collins_wang_2015/barcodesremoved_fastq_files/ERR849860_barcode10.fastq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</si>
  <si>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/data/curator_data/other_data_and_papers/collins_wang_2015/fasta_files/ERR849860_barcode9_filtered.fasta -auxiliary_data /home/centos/ncbi-igblast-1.8.0/optional_file/mouse_gl.aux -show_translation -out filtered_ERR849860_barcode9.fmt7 &gt; filt_ERR849860_barcode9.log &amp;</t>
  </si>
  <si>
    <t>cutadapt -q 30 --minimum-length 100 --length-tag “length=“ -o ERR849860_barcode9_filtered.fastq /data/curator_data/other_data_and_papers/collins_wang_2015/barcodesremoved_fastq_files/ERR849860_barcode9.fastq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</si>
  <si>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/data/curator_data/other_data_and_papers/collins_wang_2015/fasta_files/ERR849860_barcode8_filtered.fasta -auxiliary_data /home/centos/ncbi-igblast-1.8.0/optional_file/mouse_gl.aux -show_translation -out filtered_ERR849860_barcode8.fmt7 &gt; filt_ERR849860_barcode8.log &amp;</t>
  </si>
  <si>
    <t>cutadapt -q 30 --minimum-length 100 --length-tag “length=“ -o ERR849860_barcode8_filtered.fastq /data/curator_data/other_data_and_papers/collins_wang_2015/barcodesremoved_fastq_files/ERR849860_barcode8.fastq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</si>
  <si>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/data/curator_data/other_data_and_papers/collins_wang_2015/fasta_files/ERR849860_barcode7_filtered.fasta -auxiliary_data /home/centos/ncbi-igblast-1.8.0/optional_file/mouse_gl.aux -show_translation -out filtered_ERR849860_barcode7.fmt7 &gt; filt_ERR849860_barcode7.log &amp;</t>
  </si>
  <si>
    <t>cutadapt -q 30 --minimum-length 100 --length-tag “length=“ -o ERR849860_barcode7_filtered.fastq /data/curator_data/other_data_and_papers/collins_wang_2015/barcodesremoved_fastq_files/ERR849860_barcode7.fastq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</si>
  <si>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/data/curator_data/other_data_and_papers/collins_wang_2015/fasta_files/ERR849860_barcode6_filtered.fasta -auxiliary_data /home/centos/ncbi-igblast-1.8.0/optional_file/mouse_gl.aux -show_translation -out filtered_ERR849860_barcode6.fmt7 &gt; filt_ERR849860_barcode6.log &amp;</t>
  </si>
  <si>
    <t>cutadapt -q 30 --minimum-length 100 --length-tag “length=“ -o ERR849860_barcode6_filtered.fastq /data/curator_data/other_data_and_papers/collins_wang_2015/barcodesremoved_fastq_files/ERR849860_barcode6.fastq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</si>
  <si>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/data/curator_data/other_data_and_papers/collins_wang_2015/fasta_files/ERR849860_barcode5_filtered.fasta -auxiliary_data /home/centos/ncbi-igblast-1.8.0/optional_file/mouse_gl.aux -show_translation -out filtered_ERR849860_barcode5.fmt7 &gt; filt_ERR849860_barcode5.log &amp;</t>
  </si>
  <si>
    <t>cutadapt -q 30 --minimum-length 100 --length-tag “length=“ -o ERR849860_barcode5_filtered.fastq /data/curator_data/other_data_and_papers/collins_wang_2015/barcodesremoved_fastq_files/ERR849860_barcode5.fastq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</si>
  <si>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/data/curator_data/other_data_and_papers/collins_wang_2015/fasta_files/ERR849860_barcode4_filtered.fasta -auxiliary_data /home/centos/ncbi-igblast-1.8.0/optional_file/mouse_gl.aux -show_translation -out filtered_ERR849860_barcode4.fmt7 &gt; filt_ERR849860_barcode4.log &amp;</t>
  </si>
  <si>
    <t>cutadapt -q 30 --minimum-length 100 --length-tag “length=“ -o ERR849860_barcode4_filtered.fastq /data/curator_data/other_data_and_papers/collins_wang_2015/barcodesremoved_fastq_files/ERR849860_barcode4.fastq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</si>
  <si>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/data/curator_data/other_data_and_papers/collins_wang_2015/fasta_files/ERR849860_barcode3_filtered.fasta -auxiliary_data /home/centos/ncbi-igblast-1.8.0/optional_file/mouse_gl.aux -show_translation -out filtered_ERR849860_barcode3.fmt7 &gt; filt_ERR849860_barcode3.log &amp;</t>
  </si>
  <si>
    <t>cutadapt -q 30 --minimum-length 100 --length-tag “length=“ -o ERR849860_barcode3_filtered.fastq /data/curator_data/other_data_and_papers/collins_wang_2015/barcodesremoved_fastq_files/ERR849860_barcode3.fastq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</si>
  <si>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/data/curator_data/other_data_and_papers/collins_wang_2015/fasta_files/ERR849860_barcode2_filtered.fasta -auxiliary_data /home/centos/ncbi-igblast-1.8.0/optional_file/mouse_gl.aux -show_translation -out filtered_ERR849860_barcode2.fmt7 &gt; filt_ERR849860_barcode2.log &amp;</t>
  </si>
  <si>
    <t>cutadapt -q 30 --minimum-length 100 --length-tag “length=“ -o ERR849860_barcode2_filtered.fastq /data/curator_data/other_data_and_papers/collins_wang_2015/barcodesremoved_fastq_files/ERR849860_barcode2.fastq</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</si>
  <si>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/data/curator_data/other_data_and_papers/collins_wang_2015/fasta_files/ERR849860_barcode1_filtered.fasta -auxiliary_data /home/centos/ncbi-igblast-1.8.0/optional_file/mouse_gl.aux -show_translation -out filtered_ERR849860_barcode1.fmt7 &gt; filt_ERR849860_barcode1.log &amp;</t>
  </si>
  <si>
    <t>cutadapt -q 30 --minimum-length 100 --length-tag “length=“ -o ERR849860_barcode1_filtered.fastq /data/curator_data/other_data_and_papers/collins_wang_2015/barcodesremoved_fastq_files/ERR849860_barcode1.fastq</t>
  </si>
  <si>
    <t>Analysis title: collins_wang_2015_ERR849859_barcode38_filtered,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</si>
  <si>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/data/curator_data/other_data_and_papers/collins_wang_2015/fasta_files/ERR849859_barcode38_filtered.fasta -auxiliary_data /home/centos/ncbi-igblast-1.8.0/optional_file/mouse_gl.aux -show_translation -out filtered_ERR849859_barcode38.fmt7 &gt; filt_ERR849859_barcode38.log &amp;</t>
  </si>
  <si>
    <t>cutadapt -g 1=^AGCGTCGTCTCA -g 2=^AGCGTCGTCTTG -g 3=^TAGTGTAGATGG -g 4=^CGTAGACTAGCA -g 5=^CGTAGACTAGTG -g 6=^TACGAGTATGCA -g 7=^TACGAGTATGTG -g 8=^TCTATACTATGG -g 9=^TACTCTCGTGCA -g 10=^TACTCTCGTGTG -g 11=^TGACGTATGTGG -g 12=^TAGAGACGAGCA -g 13=^TAGAGACGAGTG -g 14=^TGTGAGTAGTGG -g 15=^ATAGAGTACTCA -g 16=^ATAGAGTACTTG -g 17=^TCGCACTAGTGG -g 18=^AGTACGCTATCA -g 19=^AGTACGCTATTG -g 20=^TCGATCACGTGG -g 21=^CAGTAGACGTCA -g 22=^CAGTAGACGTTG -g 23=^CGACGTGACTCA -g 24=^CGACGTGACTTG -g 25=^TCGTCGCTCGCA -g 26=^TCGTCGCTCGTG -g 27=^ACAGTATATAGG -g 28=^ACATACGCGTCA -g 29=^ACATACGCGTTG -g 30=^ACGCGATCGAGG -g 31=^ACGCGAGTATCA -g 32=^ACGCGAGTATTG -g 33=^ACTAGCAGTAGG -g 34=^ACTACTATGTCA -g 35=^ACTACTATGTTG -g 36=^CACGCTACGTCA -g 37=^CACGCTACGTTG -g 38=^TTTAGCGACTGG --e 0 -O 8 --discard-untrimmed --info-file ERR849859_barcodes.txt -o ERR849859_barcode{name}.fastq /data/curator_data/other_data_and_papers/collins_wang_2015/removedTCAG_fastq_files/ERR849859_removedTCAG.fastq</t>
  </si>
  <si>
    <t>cutadapt -g ^TCAG --e 0 -O 8 --discard-untrimmed --info-file=ERR849859_removedTCAG.txt -o ERR849859_removedTCAG.fastq /data/curator_data/other_data_and_papers/collins_wang_2015/raw_fastq/ERR849859.fastq</t>
  </si>
  <si>
    <t>Analysis title: collins_wang_2015_ERR849859_barcode37_filtered,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</si>
  <si>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/data/curator_data/other_data_and_papers/collins_wang_2015/fasta_files/ERR849859_barcode37_filtered.fasta -auxiliary_data /home/centos/ncbi-igblast-1.8.0/optional_file/mouse_gl.aux -show_translation -out filtered_ERR849859_barcode37.fmt7 &gt; filt_ERR849859_barcode37.log &amp;</t>
  </si>
  <si>
    <t>cutadapt -q 30 --minimum-length 100 --length-tag “length=“ -o ERR849859_barcode37_filtered.fastq /data/curator_data/other_data_and_papers/collins_wang_2015/barcodesremoved_fastq_files/ERR849859_barcode37.fastq</t>
  </si>
  <si>
    <t>Analysis title: collins_wang_2015_ERR849859_barcode36_filtered,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</si>
  <si>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/data/curator_data/other_data_and_papers/collins_wang_2015/fasta_files/ERR849859_barcode36_filtered.fasta -auxiliary_data /home/centos/ncbi-igblast-1.8.0/optional_file/mouse_gl.aux -show_translation -out filtered_ERR849859_barcode36.fmt7 &gt; filt_ERR849859_barcode36.log &amp;</t>
  </si>
  <si>
    <t>cutadapt -q 30 --minimum-length 100 --length-tag “length=“ -o ERR849859_barcode36_filtered.fastq /data/curator_data/other_data_and_papers/collins_wang_2015/barcodesremoved_fastq_files/ERR849859_barcode36.fastq</t>
  </si>
  <si>
    <t>Analysis title: collins_wang_2015_ERR849859_barcode35_filtered,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</si>
  <si>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/data/curator_data/other_data_and_papers/collins_wang_2015/fasta_files/ERR849859_barcode35_filtered.fasta -auxiliary_data /home/centos/ncbi-igblast-1.8.0/optional_file/mouse_gl.aux -show_translation -out filtered_ERR849859_barcode35.fmt7 &gt; filt_ERR849859_barcode35.log &amp;</t>
  </si>
  <si>
    <t>cutadapt -q 30 --minimum-length 100 --length-tag “length=“ -o ERR849859_barcode35_filtered.fastq /data/curator_data/other_data_and_papers/collins_wang_2015/barcodesremoved_fastq_files/ERR849859_barcode35.fastq</t>
  </si>
  <si>
    <t>Analysis title: collins_wang_2015_ERR849859_barcode34_filtered,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</si>
  <si>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/data/curator_data/other_data_and_papers/collins_wang_2015/fasta_files/ERR849859_barcode34_filtered.fasta -auxiliary_data /home/centos/ncbi-igblast-1.8.0/optional_file/mouse_gl.aux -show_translation -out filtered_ERR849859_barcode34.fmt7 &gt; filt_ERR849859_barcode34.log &amp;</t>
  </si>
  <si>
    <t>cutadapt -q 30 --minimum-length 100 --length-tag “length=“ -o ERR849859_barcode34_filtered.fastq /data/curator_data/other_data_and_papers/collins_wang_2015/barcodesremoved_fastq_files/ERR849859_barcode34.fastq</t>
  </si>
  <si>
    <t>Analysis title: collins_wang_2015_ERR849859_barcode33_filtered,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</si>
  <si>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/data/curator_data/other_data_and_papers/collins_wang_2015/fasta_files/ERR849859_barcode33_filtered.fasta -auxiliary_data /home/centos/ncbi-igblast-1.8.0/optional_file/mouse_gl.aux -show_translation -out filtered_ERR849859_barcode33.fmt7 &gt; filt_ERR849859_barcode33.log &amp;</t>
  </si>
  <si>
    <t>cutadapt -q 30 --minimum-length 100 --length-tag “length=“ -o ERR849859_barcode33_filtered.fastq /data/curator_data/other_data_and_papers/collins_wang_2015/barcodesremoved_fastq_files/ERR849859_barcode33.fastq</t>
  </si>
  <si>
    <t>Analysis title: collins_wang_2015_ERR849859_barcode32_filtered,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</si>
  <si>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/data/curator_data/other_data_and_papers/collins_wang_2015/fasta_files/ERR849859_barcode32_filtered.fasta -auxiliary_data /home/centos/ncbi-igblast-1.8.0/optional_file/mouse_gl.aux -show_translation -out filtered_ERR849859_barcode32.fmt7 &gt; filt_ERR849859_barcode32.log &amp;</t>
  </si>
  <si>
    <t>cutadapt -q 30 --minimum-length 100 --length-tag “length=“ -o ERR849859_barcode32_filtered.fastq /data/curator_data/other_data_and_papers/collins_wang_2015/barcodesremoved_fastq_files/ERR849859_barcode32.fastq</t>
  </si>
  <si>
    <t>Analysis title: collins_wang_2015_ERR849859_barcode31_filtered,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</si>
  <si>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/data/curator_data/other_data_and_papers/collins_wang_2015/fasta_files/ERR849859_barcode31_filtered.fasta -auxiliary_data /home/centos/ncbi-igblast-1.8.0/optional_file/mouse_gl.aux -show_translation -out filtered_ERR849859_barcode31.fmt7 &gt; filt_ERR849859_barcode31.log &amp;</t>
  </si>
  <si>
    <t>cutadapt -q 30 --minimum-length 100 --length-tag “length=“ -o ERR849859_barcode31_filtered.fastq /data/curator_data/other_data_and_papers/collins_wang_2015/barcodesremoved_fastq_files/ERR849859_barcode31.fastq</t>
  </si>
  <si>
    <t>Analysis title: collins_wang_2015_ERR849859_barcode30_filtered,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</si>
  <si>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/data/curator_data/other_data_and_papers/collins_wang_2015/fasta_files/ERR849859_barcode30_filtered.fasta -auxiliary_data /home/centos/ncbi-igblast-1.8.0/optional_file/mouse_gl.aux -show_translation -out filtered_ERR849859_barcode30.fmt7 &gt; filt_ERR849859_barcode30.log &amp;</t>
  </si>
  <si>
    <t>cutadapt -q 30 --minimum-length 100 --length-tag “length=“ -o ERR849859_barcode30_filtered.fastq /data/curator_data/other_data_and_papers/collins_wang_2015/barcodesremoved_fastq_files/ERR849859_barcode30.fastq</t>
  </si>
  <si>
    <t>Analysis title: collins_wang_2015_ERR849859_barcode29_filtered,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</si>
  <si>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/data/curator_data/other_data_and_papers/collins_wang_2015/fasta_files/ERR849859_barcode29_filtered.fasta -auxiliary_data /home/centos/ncbi-igblast-1.8.0/optional_file/mouse_gl.aux -show_translation -out filtered_ERR849859_barcode29.fmt7 &gt; filt_ERR849859_barcode29.log &amp;</t>
  </si>
  <si>
    <t>cutadapt -q 30 --minimum-length 100 --length-tag “length=“ -o ERR849859_barcode29_filtered.fastq /data/curator_data/other_data_and_papers/collins_wang_2015/barcodesremoved_fastq_files/ERR849859_barcode29.fastq</t>
  </si>
  <si>
    <t>Analysis title: collins_wang_2015_ERR849859_barcode28_filtered,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</si>
  <si>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/data/curator_data/other_data_and_papers/collins_wang_2015/fasta_files/ERR849859_barcode28_filtered.fasta -auxiliary_data /home/centos/ncbi-igblast-1.8.0/optional_file/mouse_gl.aux -show_translation -out filtered_ERR849859_barcode28.fmt7 &gt; filt_ERR849859_barcode28.log &amp;</t>
  </si>
  <si>
    <t>cutadapt -q 30 --minimum-length 100 --length-tag “length=“ -o ERR849859_barcode28_filtered.fastq /data/curator_data/other_data_and_papers/collins_wang_2015/barcodesremoved_fastq_files/ERR849859_barcode28.fastq</t>
  </si>
  <si>
    <t>Analysis title: collins_wang_2015_ERR849859_barcode27_filtered,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</si>
  <si>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/data/curator_data/other_data_and_papers/collins_wang_2015/fasta_files/ERR849859_barcode27_filtered.fasta -auxiliary_data /home/centos/ncbi-igblast-1.8.0/optional_file/mouse_gl.aux -show_translation -out filtered_ERR849859_barcode27.fmt7 &gt; filt_ERR849859_barcode27.log &amp;</t>
  </si>
  <si>
    <t>cutadapt -q 30 --minimum-length 100 --length-tag “length=“ -o ERR849859_barcode27_filtered.fastq /data/curator_data/other_data_and_papers/collins_wang_2015/barcodesremoved_fastq_files/ERR849859_barcode27.fastq</t>
  </si>
  <si>
    <t>Analysis title: collins_wang_2015_ERR849859_barcode26_filtered,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</si>
  <si>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/data/curator_data/other_data_and_papers/collins_wang_2015/fasta_files/ERR849859_barcode26_filtered.fasta -auxiliary_data /home/centos/ncbi-igblast-1.8.0/optional_file/mouse_gl.aux -show_translation -out filtered_ERR849859_barcode26.fmt7 &gt; filt_ERR849859_barcode26.log &amp;</t>
  </si>
  <si>
    <t>cutadapt -q 30 --minimum-length 100 --length-tag “length=“ -o ERR849859_barcode26_filtered.fastq /data/curator_data/other_data_and_papers/collins_wang_2015/barcodesremoved_fastq_files/ERR849859_barcode26.fastq</t>
  </si>
  <si>
    <t>Analysis title: collins_wang_2015_ERR849859_barcode25_filtered,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</si>
  <si>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/data/curator_data/other_data_and_papers/collins_wang_2015/fasta_files/ERR849859_barcode25_filtered.fasta -auxiliary_data /home/centos/ncbi-igblast-1.8.0/optional_file/mouse_gl.aux -show_translation -out filtered_ERR849859_barcode25.fmt7 &gt; filt_ERR849859_barcode25.log &amp;</t>
  </si>
  <si>
    <t>cutadapt -q 30 --minimum-length 100 --length-tag “length=“ -o ERR849859_barcode25_filtered.fastq /data/curator_data/other_data_and_papers/collins_wang_2015/barcodesremoved_fastq_files/ERR849859_barcode25.fastq</t>
  </si>
  <si>
    <t>Analysis title: collins_wang_2015_ERR849859_barcode24_filtered,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</si>
  <si>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/data/curator_data/other_data_and_papers/collins_wang_2015/fasta_files/ERR849859_barcode24_filtered.fasta -auxiliary_data /home/centos/ncbi-igblast-1.8.0/optional_file/mouse_gl.aux -show_translation -out filtered_ERR849859_barcode24.fmt7 &gt; filt_ERR849859_barcode24.log &amp;</t>
  </si>
  <si>
    <t>cutadapt -q 30 --minimum-length 100 --length-tag “length=“ -o ERR849859_barcode24_filtered.fastq /data/curator_data/other_data_and_papers/collins_wang_2015/barcodesremoved_fastq_files/ERR849859_barcode24.fastq</t>
  </si>
  <si>
    <t>Analysis title: collins_wang_2015_ERR849859_barcode23_filtered,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</si>
  <si>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/data/curator_data/other_data_and_papers/collins_wang_2015/fasta_files/ERR849859_barcode23_filtered.fasta -auxiliary_data /home/centos/ncbi-igblast-1.8.0/optional_file/mouse_gl.aux -show_translation -out filtered_ERR849859_barcode23.fmt7 &gt; filt_ERR849859_barcode23.log &amp;</t>
  </si>
  <si>
    <t>cutadapt -q 30 --minimum-length 100 --length-tag “length=“ -o ERR849859_barcode23_filtered.fastq /data/curator_data/other_data_and_papers/collins_wang_2015/barcodesremoved_fastq_files/ERR849859_barcode23.fastq</t>
  </si>
  <si>
    <t>Analysis title: collins_wang_2015_ERR849859_barcode22_filtered,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</si>
  <si>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/data/curator_data/other_data_and_papers/collins_wang_2015/fasta_files/ERR849859_barcode22_filtered.fasta -auxiliary_data /home/centos/ncbi-igblast-1.8.0/optional_file/mouse_gl.aux -show_translation -out filtered_ERR849859_barcode22.fmt7 &gt; filt_ERR849859_barcode22.log &amp;</t>
  </si>
  <si>
    <t>cutadapt -q 30 --minimum-length 100 --length-tag “length=“ -o ERR849859_barcode22_filtered.fastq /data/curator_data/other_data_and_papers/collins_wang_2015/barcodesremoved_fastq_files/ERR849859_barcode22.fastq</t>
  </si>
  <si>
    <t>Analysis title: collins_wang_2015_ERR849859_barcode21_filtered,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</si>
  <si>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/data/curator_data/other_data_and_papers/collins_wang_2015/fasta_files/ERR849859_barcode21_filtered.fasta -auxiliary_data /home/centos/ncbi-igblast-1.8.0/optional_file/mouse_gl.aux -show_translation -out filtered_ERR849859_barcode21.fmt7 &gt; filt_ERR849859_barcode21.log &amp;</t>
  </si>
  <si>
    <t>cutadapt -q 30 --minimum-length 100 --length-tag “length=“ -o ERR849859_barcode21_filtered.fastq /data/curator_data/other_data_and_papers/collins_wang_2015/barcodesremoved_fastq_files/ERR849859_barcode21.fastq</t>
  </si>
  <si>
    <t>Analysis title: collins_wang_2015_ERR849859_barcode20_filtered,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</si>
  <si>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/data/curator_data/other_data_and_papers/collins_wang_2015/fasta_files/ERR849859_barcode20_filtered.fasta -auxiliary_data /home/centos/ncbi-igblast-1.8.0/optional_file/mouse_gl.aux -show_translation -out filtered_ERR849859_barcode20.fmt7 &gt; filt_ERR849859_barcode20.log &amp;</t>
  </si>
  <si>
    <t>cutadapt -q 30 --minimum-length 100 --length-tag “length=“ -o ERR849859_barcode20_filtered.fastq /data/curator_data/other_data_and_papers/collins_wang_2015/barcodesremoved_fastq_files/ERR849859_barcode20.fastq</t>
  </si>
  <si>
    <t>Analysis title: collins_wang_2015_ERR849859_barcode19_filtered,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</si>
  <si>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/data/curator_data/other_data_and_papers/collins_wang_2015/fasta_files/ERR849859_barcode19_filtered.fasta -auxiliary_data /home/centos/ncbi-igblast-1.8.0/optional_file/mouse_gl.aux -show_translation -out filtered_ERR849859_barcode19.fmt7 &gt; filt_ERR849859_barcode19.log &amp;</t>
  </si>
  <si>
    <t>cutadapt -q 30 --minimum-length 100 --length-tag “length=“ -o ERR849859_barcode19_filtered.fastq /data/curator_data/other_data_and_papers/collins_wang_2015/barcodesremoved_fastq_files/ERR849859_barcode19.fastq</t>
  </si>
  <si>
    <t>Analysis title: collins_wang_2015_ERR849859_barcode18_filtered,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</si>
  <si>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/data/curator_data/other_data_and_papers/collins_wang_2015/fasta_files/ERR849859_barcode18_filtered.fasta -auxiliary_data /home/centos/ncbi-igblast-1.8.0/optional_file/mouse_gl.aux -show_translation -out filtered_ERR849859_barcode18.fmt7 &gt; filt_ERR849859_barcode18.log &amp;</t>
  </si>
  <si>
    <t>cutadapt -q 30 --minimum-length 100 --length-tag “length=“ -o ERR849859_barcode18_filtered.fastq /data/curator_data/other_data_and_papers/collins_wang_2015/barcodesremoved_fastq_files/ERR849859_barcode18.fastq</t>
  </si>
  <si>
    <t>Analysis title: collins_wang_2015_ERR849859_barcode17_filtered,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</si>
  <si>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/data/curator_data/other_data_and_papers/collins_wang_2015/fasta_files/ERR849859_barcode17_filtered.fasta -auxiliary_data /home/centos/ncbi-igblast-1.8.0/optional_file/mouse_gl.aux -show_translation -out filtered_ERR849859_barcode17.fmt7 &gt; filt_ERR849859_barcode17.log &amp;</t>
  </si>
  <si>
    <t>cutadapt -q 30 --minimum-length 100 --length-tag “length=“ -o ERR849859_barcode17_filtered.fastq /data/curator_data/other_data_and_papers/collins_wang_2015/barcodesremoved_fastq_files/ERR849859_barcode17.fastq</t>
  </si>
  <si>
    <t>Analysis title: collins_wang_2015_ERR849859_barcode16_filtered,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</si>
  <si>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/data/curator_data/other_data_and_papers/collins_wang_2015/fasta_files/ERR849859_barcode16_filtered.fasta -auxiliary_data /home/centos/ncbi-igblast-1.8.0/optional_file/mouse_gl.aux -show_translation -out filtered_ERR849859_barcode16.fmt7 &gt; filt_ERR849859_barcode16.log &amp;</t>
  </si>
  <si>
    <t>cutadapt -q 30 --minimum-length 100 --length-tag “length=“ -o ERR849859_barcode16_filtered.fastq /data/curator_data/other_data_and_papers/collins_wang_2015/barcodesremoved_fastq_files/ERR849859_barcode16.fastq</t>
  </si>
  <si>
    <t>Analysis title: collins_wang_2015_ERR849859_barcode15_filtered,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</si>
  <si>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/data/curator_data/other_data_and_papers/collins_wang_2015/fasta_files/ERR849859_barcode15_filtered.fasta -auxiliary_data /home/centos/ncbi-igblast-1.8.0/optional_file/mouse_gl.aux -show_translation -out filtered_ERR849859_barcode15.fmt7 &gt; filt_ERR849859_barcode15.log &amp;</t>
  </si>
  <si>
    <t>cutadapt -q 30 --minimum-length 100 --length-tag “length=“ -o ERR849859_barcode15_filtered.fastq /data/curator_data/other_data_and_papers/collins_wang_2015/barcodesremoved_fastq_files/ERR849859_barcode15.fastq</t>
  </si>
  <si>
    <t>Analysis title: collins_wang_2015_ERR849859_barcode14_filtered,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</si>
  <si>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/data/curator_data/other_data_and_papers/collins_wang_2015/fasta_files/ERR849859_barcode14_filtered.fasta -auxiliary_data /home/centos/ncbi-igblast-1.8.0/optional_file/mouse_gl.aux -show_translation -out filtered_ERR849859_barcode14.fmt7 &gt; filt_ERR849859_barcode14.log &amp;</t>
  </si>
  <si>
    <t>cutadapt -q 30 --minimum-length 100 --length-tag “length=“ -o ERR849859_barcode14_filtered.fastq /data/curator_data/other_data_and_papers/collins_wang_2015/barcodesremoved_fastq_files/ERR849859_barcode14.fastq</t>
  </si>
  <si>
    <t>Analysis title: collins_wang_2015_ERR849859_barcode13_filtered,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</si>
  <si>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/data/curator_data/other_data_and_papers/collins_wang_2015/fasta_files/ERR849859_barcode13_filtered.fasta -auxiliary_data /home/centos/ncbi-igblast-1.8.0/optional_file/mouse_gl.aux -show_translation -out filtered_ERR849859_barcode13.fmt7 &gt; filt_ERR849859_barcode13.log &amp;</t>
  </si>
  <si>
    <t>cutadapt -q 30 --minimum-length 100 --length-tag “length=“ -o ERR849859_barcode13_filtered.fastq /data/curator_data/other_data_and_papers/collins_wang_2015/barcodesremoved_fastq_files/ERR849859_barcode13.fastq</t>
  </si>
  <si>
    <t>Analysis title: collins_wang_2015_ERR849859_barcode12_filtered,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</si>
  <si>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/data/curator_data/other_data_and_papers/collins_wang_2015/fasta_files/ERR849859_barcode12_filtered.fasta -auxiliary_data /home/centos/ncbi-igblast-1.8.0/optional_file/mouse_gl.aux -show_translation -out filtered_ERR849859_barcode12.fmt7 &gt; filt_ERR849859_barcode12.log &amp;</t>
  </si>
  <si>
    <t>cutadapt -q 30 --minimum-length 100 --length-tag “length=“ -o ERR849859_barcode12_filtered.fastq /data/curator_data/other_data_and_papers/collins_wang_2015/barcodesremoved_fastq_files/ERR849859_barcode12.fastq</t>
  </si>
  <si>
    <t>Analysis title: collins_wang_2015_ERR849859_barcode11_filtered,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</si>
  <si>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/data/curator_data/other_data_and_papers/collins_wang_2015/fasta_files/ERR849859_barcode11_filtered.fasta -auxiliary_data /home/centos/ncbi-igblast-1.8.0/optional_file/mouse_gl.aux -show_translation -out filtered_ERR849859_barcode11.fmt7 &gt; filt_ERR849859_barcode11.log &amp;</t>
  </si>
  <si>
    <t>cutadapt -q 30 --minimum-length 100 --length-tag “length=“ -o ERR849859_barcode11_filtered.fastq /data/curator_data/other_data_and_papers/collins_wang_2015/barcodesremoved_fastq_files/ERR849859_barcode11.fastq</t>
  </si>
  <si>
    <t>Analysis title: collins_wang_2015_ERR849859_barcode10_filtered, Species: Mus musculus (house mouse), Receptor type or locus: IGH, Sequences are from a single individual: Yes, Parameters: default with Alignment for D-GENE</t>
  </si>
  <si>
    <t>cutadapt -q 30 --minimum-length 100 --length-tag “length=“ -o ERR849859_barcode10_filtered.fastq /data/curator_data/other_data_and_papers/collins_wang_2015/barcodesremoved_fastq_files/ERR849859_barcode10.fastq</t>
  </si>
  <si>
    <t>Analysis title: collins_wang_2015_ERR849859_barcode9_filtered,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</si>
  <si>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/data/curator_data/other_data_and_papers/collins_wang_2015/fasta_files/ERR849859_barcode9_filtered.fasta -auxiliary_data /home/centos/ncbi-igblast-1.8.0/optional_file/mouse_gl.aux -show_translation -out filtered_ERR849859_barcode9.fmt7 &gt; filt_ERR849859_barcode9.log &amp;</t>
  </si>
  <si>
    <t>cutadapt -q 30 --minimum-length 100 --length-tag “length=“ -o ERR849859_barcode9_filtered.fastq /data/curator_data/other_data_and_papers/collins_wang_2015/barcodesremoved_fastq_files/ERR849859_barcode9.fastq</t>
  </si>
  <si>
    <t>Analysis title: collins_wang_2015_ERR849859_barcode8_filtered,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</si>
  <si>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/data/curator_data/other_data_and_papers/collins_wang_2015/fasta_files/ERR849859_barcode8_filtered.fasta -auxiliary_data /home/centos/ncbi-igblast-1.8.0/optional_file/mouse_gl.aux -show_translation -out filtered_ERR849859_barcode8.fmt7 &gt; filt_ERR849859_barcode8.log &amp;</t>
  </si>
  <si>
    <t>cutadapt -q 30 --minimum-length 100 --length-tag “length=“ -o ERR849859_barcode8_filtered.fastq /data/curator_data/other_data_and_papers/collins_wang_2015/barcodesremoved_fastq_files/ERR849859_barcode8.fastq</t>
  </si>
  <si>
    <t>Analysis title: collins_wang_2015_ERR849859_barcode7_filtered,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</si>
  <si>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/data/curator_data/other_data_and_papers/collins_wang_2015/fasta_files/ERR849859_barcode7_filtered.fasta -auxiliary_data /home/centos/ncbi-igblast-1.8.0/optional_file/mouse_gl.aux -show_translation -out filtered_ERR849859_barcode7.fmt7 &gt; filt_ERR849859_barcode7.log &amp;</t>
  </si>
  <si>
    <t>cutadapt -q 30 --minimum-length 100 --length-tag “length=“ -o ERR849859_barcode7_filtered.fastq /data/curator_data/other_data_and_papers/collins_wang_2015/barcodesremoved_fastq_files/ERR849859_barcode7.fastq</t>
  </si>
  <si>
    <t>Analysis title: collins_wang_2015_ERR849859_barcode6_filtered,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</si>
  <si>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/data/curator_data/other_data_and_papers/collins_wang_2015/fasta_files/ERR849859_barcode6_filtered.fasta -auxiliary_data /home/centos/ncbi-igblast-1.8.0/optional_file/mouse_gl.aux -show_translation -out filtered_ERR849859_barcode6.fmt7 &gt; filt_ERR849859_barcode6.log &amp;</t>
  </si>
  <si>
    <t>cutadapt -q 30 --minimum-length 100 --length-tag “length=“ -o ERR849859_barcode6_filtered.fastq /data/curator_data/other_data_and_papers/collins_wang_2015/barcodesremoved_fastq_files/ERR849859_barcode6.fastq</t>
  </si>
  <si>
    <t>Analysis title: collins_wang_2015_ERR849859_barcode5_filtered,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</si>
  <si>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/data/curator_data/other_data_and_papers/collins_wang_2015/fasta_files/ERR849859_barcode5_filtered.fasta -auxiliary_data /home/centos/ncbi-igblast-1.8.0/optional_file/mouse_gl.aux -show_translation -out filtered_ERR849859_barcode5.fmt7 &gt; filt_ERR849859_barcode5.log &amp;</t>
  </si>
  <si>
    <t>cutadapt -q 30 --minimum-length 100 --length-tag “length=“ -o ERR849859_barcode5_filtered.fastq /data/curator_data/other_data_and_papers/collins_wang_2015/barcodesremoved_fastq_files/ERR849859_barcode5.fastq</t>
  </si>
  <si>
    <t>Analysis title: collins_wang_2015_ERR849859_barcode4_filtered,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</si>
  <si>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/data/curator_data/other_data_and_papers/collins_wang_2015/fasta_files/ERR849859_barcode4_filtered.fasta -auxiliary_data /home/centos/ncbi-igblast-1.8.0/optional_file/mouse_gl.aux -show_translation -out filtered_ERR849859_barcode4.fmt7 &gt; filt_ERR849859_barcode4.log &amp;</t>
  </si>
  <si>
    <t>cutadapt -q 30 --minimum-length 100 --length-tag “length=“ -o ERR849859_barcode4_filtered.fastq /data/curator_data/other_data_and_papers/collins_wang_2015/barcodesremoved_fastq_files/ERR849859_barcode4.fastq</t>
  </si>
  <si>
    <t>Analysis title: collins_wang_2015_ERR849859_barcode3_filtered,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</si>
  <si>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/data/curator_data/other_data_and_papers/collins_wang_2015/fasta_files/ERR849859_barcode3_filtered.fasta -auxiliary_data /home/centos/ncbi-igblast-1.8.0/optional_file/mouse_gl.aux -show_translation -out filtered_ERR849859_barcode3.fmt7 &gt; filt_ERR849859_barcode3.log &amp;</t>
  </si>
  <si>
    <t>cutadapt -q 30 --minimum-length 100 --length-tag “length=“ -o ERR849859_barcode3_filtered.fastq /data/curator_data/other_data_and_papers/collins_wang_2015/barcodesremoved_fastq_files/ERR849859_barcode3.fastq</t>
  </si>
  <si>
    <t>Analysis title: collins_wang_2015_ERR849859_barcode2_filtered,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</si>
  <si>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/data/curator_data/other_data_and_papers/collins_wang_2015/fasta_files/ERR849859_barcode2_filtered.fasta -auxiliary_data /home/centos/ncbi-igblast-1.8.0/optional_file/mouse_gl.aux -show_translation -out filtered_ERR849859_barcode2.fmt7 &gt; filt_ERR849859_barcode2.log &amp;</t>
  </si>
  <si>
    <t>cutadapt -q 30 --minimum-length 100 --length-tag “length=“ -o ERR849859_barcode2_filtered.fastq /data/curator_data/other_data_and_papers/collins_wang_2015/barcodesremoved_fastq_files/ERR849859_barcode2.fastq</t>
  </si>
  <si>
    <t>Analysis title: collins_wang_2015_ERR849859_barcode1_filtered, Species: Mus musculus (house mouse), Receptor type or locus: IGH, Sequences are from a single individual: Yes, Parameters: default with Alignment for D-GENE</t>
  </si>
  <si>
    <t>./bin/igblastn -germline_db_V /home/centos/ncbi-igblast-1.8.0/database/mouse_gl_V -germline_db_J /home/centos/ncbi-igblast-1.8.0/database/mouse_gl_J -germline_db_D /home/centos/ncbi-igblast-1.8.0/database/mouse_gl_D -organism mouse -domain_system imgt -query /data/curator_data/other_data_and_papers/collins_wang_2015/fasta_files/ERR849859_barcode1_filtered.fasta -auxiliary_data /home/centos/ncbi-igblast-1.8.0/optional_file/mouse_gl.aux -show_translation -out filtered_ERR849859_barcode1.fmt7 &gt; filt_ERR849859_barcode1.log &amp;</t>
  </si>
  <si>
    <t>cutadapt -q 30 --minimum-length 100 --length-tag “length=“ -o ERR849859_barcode1_filtered.fastq /data/curator_data/other_data_and_papers/collins_wang_2015/barcodesremoved_fastq_files/ERR849859_barcode1.fastq</t>
  </si>
  <si>
    <t>PRJNA275625</t>
  </si>
  <si>
    <t>Hybridization-based antibody cDNA recovery for production of recombinant antibodies identified by repertoire sequencing</t>
  </si>
  <si>
    <t>Consejo Nacional de Ciencia y Tecnología [S0008–142120, CB-2009–01–133765]</t>
  </si>
  <si>
    <t>jmbarnet@insp.mx</t>
  </si>
  <si>
    <t>Department of Immunology</t>
  </si>
  <si>
    <t>Department of Immunology; Research Center on Infectious Diseases; National Institute of Public Health;</t>
  </si>
  <si>
    <t>Valdes-Aleman, J. , Tellez-Sosa, J. , Martinez-Barnetche, J.</t>
  </si>
  <si>
    <t>SAMN03352114_SRS850397_Day3_IgG_PBS</t>
  </si>
  <si>
    <t>No</t>
  </si>
  <si>
    <t>6-8 weeks</t>
  </si>
  <si>
    <t>BALB/c</t>
  </si>
  <si>
    <t>Tissue sample</t>
  </si>
  <si>
    <t>Spleen</t>
  </si>
  <si>
    <t>Day 3</t>
  </si>
  <si>
    <t>3 Days post immunization</t>
  </si>
  <si>
    <t>INSP</t>
  </si>
  <si>
    <t>IgM</t>
  </si>
  <si>
    <t>Nitrogen</t>
  </si>
  <si>
    <t>5'-RACE</t>
  </si>
  <si>
    <t>GS FLX Titanium 454 Roche</t>
  </si>
  <si>
    <t>454-Roche sequencing system</t>
  </si>
  <si>
    <t>SRP055087</t>
  </si>
  <si>
    <t>SAMN03352114</t>
  </si>
  <si>
    <t>SRS850397</t>
  </si>
  <si>
    <t>Day_3_IgG_PBS</t>
  </si>
  <si>
    <t>Day3_IgG_PBS</t>
  </si>
  <si>
    <t>IgG Heavy Chain repertoire day 15 post immunization with HEL</t>
  </si>
  <si>
    <t>SRX883030</t>
  </si>
  <si>
    <t>CAAGGCACACAGGGGATAGG, GACACGCAGGGATGAGATGG</t>
  </si>
  <si>
    <t>AACTACCGTAGTAATCTCCCCTCTTG, AATTCAGAGGTCCAGCTGCAGCAGTCTGGA, AATTCAGAGGTGAAGCTTCTCGAG, AATTCAGAGGTTCAGCTGCAGCAGTCTGGG, TCACAGCAGGGGCCAGTGGATAGACHGATGG</t>
  </si>
  <si>
    <t xml:space="preserve">CTAGCTGAGGAGACGGTGACCG, CTAGCTGAGGAGACTGTGAGAGTGGTG, CTAGCTGCAGAGACAGTGACCAGA, </t>
  </si>
  <si>
    <t>heavy</t>
  </si>
  <si>
    <t>SRR1805897</t>
  </si>
  <si>
    <t>V gene to C region</t>
  </si>
  <si>
    <t>Adaptor, 5 forward</t>
  </si>
  <si>
    <t>SRR1805897.fasta</t>
  </si>
  <si>
    <t>SAMN03352115_SRS850398_Day3_IgM_PBS</t>
  </si>
  <si>
    <t>SAMN03352115</t>
  </si>
  <si>
    <t>SRS850398</t>
  </si>
  <si>
    <t>Day_3_IgM_PBS</t>
  </si>
  <si>
    <t>Day3_IgM_PBS</t>
  </si>
  <si>
    <t>SRX883037</t>
  </si>
  <si>
    <t>AACTACCGTAGTAATCTCCCCTCTTG, AATTCAGAGGTCCAGCTGCAGCAGTCTGGA, AATTCAGAGGTGAAGCTTCTCGAG, AATTCAGAGGTTCAGCTGCAGCAGTCTGGG, TCACAGGGGAAGACATTTGGGAAGGACTGACTCTCTG</t>
  </si>
  <si>
    <t>SRR1805902</t>
  </si>
  <si>
    <t>SRR1805902.fasta</t>
  </si>
  <si>
    <t>SAMN03352116_SRS850405_Day3_IgG_HEL</t>
  </si>
  <si>
    <t>HEL- Hen Egg Lysozyme</t>
  </si>
  <si>
    <t>Immunized with HEL</t>
  </si>
  <si>
    <t>SAMN03352116</t>
  </si>
  <si>
    <t>SRS850405</t>
  </si>
  <si>
    <t>Day_3_IgG_HEL</t>
  </si>
  <si>
    <t>Day3_IgG_HEL</t>
  </si>
  <si>
    <t>SRX883038</t>
  </si>
  <si>
    <t>AACTACCGTAGTAATCTCCCCTCTTG, AATTCAGAGGTCCAGCTGCAGCAGTCTGGA, AATTCAGAGGTGAAGCTTCTCGAG, AATTCAGAGGTTCAGCTGCAGCAGTCTGGG, ACTCAGCAGGGGCCAGTGGATAGACHGATGG</t>
  </si>
  <si>
    <t>SRR1810260</t>
  </si>
  <si>
    <t>HEL</t>
  </si>
  <si>
    <t>SRR1810261.fasta</t>
  </si>
  <si>
    <t>AACTACCGTAGTAATCTCCCCTCTTG, AATTCAGAGGTCCAGCTGCAGCAGTCTGGA, AATTCAGAGGTGAAGCTTCTCGAG, AATTCAGAGGTTCAGCTGCAGCAGTCTGGG, AGACTGCAGGGGCCAGTGGATAGACHGATGG</t>
  </si>
  <si>
    <t>SRR1810261</t>
  </si>
  <si>
    <t>SRR1810260.fasta</t>
  </si>
  <si>
    <t>SAMN03352117_SRS850438_Day3_IgM_HEL</t>
  </si>
  <si>
    <t>SAMN03352117</t>
  </si>
  <si>
    <t>SRS850438</t>
  </si>
  <si>
    <t>Day_3_IgM_HEL</t>
  </si>
  <si>
    <t>Day3_IgM_HEL</t>
  </si>
  <si>
    <t>SRX883071</t>
  </si>
  <si>
    <t>AACTACCGTAGTAATCTCCCCTCTTG, AATTCAGAGGTCCAGCTGCAGCAGTCTGGA, AATTCAGAGGTGAAGCTTCTCGAG, AATTCAGAGGTTCAGCTGCAGCAGTCTGGG, ACTCAGGGGAAGACATTTGGGAAGGACTGACTCTCTG</t>
  </si>
  <si>
    <t>SRR1810262</t>
  </si>
  <si>
    <t>SRR1810263.fasta</t>
  </si>
  <si>
    <t>AACTACCGTAGTAATCTCCCCTCTTG, AATTCAGAGGTCCAGCTGCAGCAGTCTGGA, AATTCAGAGGTGAAGCTTCTCGAG, AATTCAGAGGTTCAGCTGCAGCAGTCTGGG, AGACTGGGGAAGACATTTGGGAAGGACTGACTCTCTG</t>
  </si>
  <si>
    <t>SRR1810263</t>
  </si>
  <si>
    <t>SRR1810262.fasta</t>
  </si>
  <si>
    <t>SAMN03352118_SRS850439_Day7_IgG_PBS</t>
  </si>
  <si>
    <t>Day 7</t>
  </si>
  <si>
    <t>7 Days post immunization</t>
  </si>
  <si>
    <t>SAMN03352118</t>
  </si>
  <si>
    <t>SRS850439</t>
  </si>
  <si>
    <t>Day_7_IgG_PBS</t>
  </si>
  <si>
    <t>Day7_IgG_PBS</t>
  </si>
  <si>
    <t>SRX883072</t>
  </si>
  <si>
    <t>SRR1810264</t>
  </si>
  <si>
    <t>SRR1810265.fasta</t>
  </si>
  <si>
    <t>SAMN03352119_SRS850440_Day7_IgM_PBS</t>
  </si>
  <si>
    <t>SAMN03352119</t>
  </si>
  <si>
    <t>SRS850440</t>
  </si>
  <si>
    <t>Day_7_IgM_PBS</t>
  </si>
  <si>
    <t>Day7_IgM_PBS</t>
  </si>
  <si>
    <t>SRX883073</t>
  </si>
  <si>
    <t>SRR1810265</t>
  </si>
  <si>
    <t>SRR1810264.fasta</t>
  </si>
  <si>
    <t>SAMN03352120_SRS850441_Day7_IgG_HEL</t>
  </si>
  <si>
    <t>SAMN03352120</t>
  </si>
  <si>
    <t>SRS850441</t>
  </si>
  <si>
    <t>Day_7_IgG_HEL</t>
  </si>
  <si>
    <t>Day7_IgG_HEL</t>
  </si>
  <si>
    <t>SRX883074</t>
  </si>
  <si>
    <t>SRR1810266</t>
  </si>
  <si>
    <t>SRR1810267.fasta</t>
  </si>
  <si>
    <t>AACTACCGTAGTAATCTCCCCTCTTG, AATTCAGAGGTCCAGCTGCAGCAGTCTGGA, AATTCAGAGGTGAAGCTTCTCGAG, AATTCAGAGGTTCAGCTGCAGCAGTCTGGG, CGATCTCAGGGGCCAGTGGATAGACHGATGG</t>
  </si>
  <si>
    <t>SRR1810267</t>
  </si>
  <si>
    <t>SRR1810266.fasta</t>
  </si>
  <si>
    <t>SAMN03352121_SRS850443_Day7_IgM_HEL</t>
  </si>
  <si>
    <t>SAMN03352121</t>
  </si>
  <si>
    <t>SRS850443</t>
  </si>
  <si>
    <t>Day_7_IgM_HEL</t>
  </si>
  <si>
    <t>Day7_IgM_HEL</t>
  </si>
  <si>
    <t>SRX883081</t>
  </si>
  <si>
    <t>SRR1810280</t>
  </si>
  <si>
    <t>SRR1810281.fasta</t>
  </si>
  <si>
    <t>AACTACCGTAGTAATCTCCCCTCTTG, AATTCAGAGGTCCAGCTGCAGCAGTCTGGA, AATTCAGAGGTGAAGCTTCTCGAG, AATTCAGAGGTTCAGCTGCAGCAGTCTGGG, CGATCTGGGAAGACATTTGGGAAGGACTGACTCTCTG</t>
  </si>
  <si>
    <t>SRR1810281</t>
  </si>
  <si>
    <t>SRR1810280.fasta</t>
  </si>
  <si>
    <t>SAMN03352122_SRS850449_Day15_IgG_PBS</t>
  </si>
  <si>
    <t>Day 15</t>
  </si>
  <si>
    <t>15 Days post immunization</t>
  </si>
  <si>
    <t>SAMN03352122</t>
  </si>
  <si>
    <t>SRS850449</t>
  </si>
  <si>
    <t>Day_15_IgG_PBS</t>
  </si>
  <si>
    <t>Day15_IgG_PBS</t>
  </si>
  <si>
    <t>SRX883082</t>
  </si>
  <si>
    <t>AACTACCGTAGTAATCTCCCCTCTTG, AATTCAGAGGTCCAGCTGCAGCAGTCTGGA, AATTCAGAGGTGAAGCTTCTCGAG, AATTCAGAGGTTCAGCTGCAGCAGTCTGGG, CGTGATCAGGGGCCAGTGGATAGACHGATGG</t>
  </si>
  <si>
    <t>SRR1810282</t>
  </si>
  <si>
    <t>SRR1810282.fasta</t>
  </si>
  <si>
    <t>SAMN03352123_SRS850450_Day15_IgM_PBS</t>
  </si>
  <si>
    <t>SAMN03352123</t>
  </si>
  <si>
    <t>SRS850450</t>
  </si>
  <si>
    <t>Day_15_IgM_PBS</t>
  </si>
  <si>
    <t>Day15_IgM_PBS</t>
  </si>
  <si>
    <t>SRX883083</t>
  </si>
  <si>
    <t>AACTACCGTAGTAATCTCCCCTCTTG, AATTCAGAGGTCCAGCTGCAGCAGTCTGGA, AATTCAGAGGTGAAGCTTCTCGAG, AATTCAGAGGTTCAGCTGCAGCAGTCTGGG, CGTGATGGGAAGACATTTGGGAAGGACTGACTCTCTG</t>
  </si>
  <si>
    <t>SRR1810283</t>
  </si>
  <si>
    <t>SRR1810283.fasta</t>
  </si>
  <si>
    <t>SAMN03352124_SRS850451_Day15_IgG_HEL</t>
  </si>
  <si>
    <t>SAMN03352124</t>
  </si>
  <si>
    <t>SRS850451</t>
  </si>
  <si>
    <t>Day_15_IgG_HEL</t>
  </si>
  <si>
    <t>Day15_IgG_HEL</t>
  </si>
  <si>
    <t>SRX883085</t>
  </si>
  <si>
    <t>SRR1810284</t>
  </si>
  <si>
    <t>SRR1810286.fasta</t>
  </si>
  <si>
    <t>SRR1810286</t>
  </si>
  <si>
    <t>SRR1810284.fasta</t>
  </si>
  <si>
    <t>SAMN03352125_SRS850453_Day15_IgM_HEL</t>
  </si>
  <si>
    <t>SAMN03352125</t>
  </si>
  <si>
    <t>SRS850453</t>
  </si>
  <si>
    <t>Day_15_IgM_HEL</t>
  </si>
  <si>
    <t>Day15_IgM_HEL</t>
  </si>
  <si>
    <t>SRX883086</t>
  </si>
  <si>
    <t>SRR1810287</t>
  </si>
  <si>
    <t>SRR1810287.fasta</t>
  </si>
  <si>
    <t>SRR1810288</t>
  </si>
  <si>
    <t>SRR1810288.fasta</t>
  </si>
  <si>
    <t>CAAGAGGGGAGATTACTACGGTAGTT, TCCAGACTGCTGCAGCTGGACCTCTGAATT, CCCAGACTGCTGCAGCTGAACCTCTGAATT, CTCGAGAAGCTTCACCTCTGAATT, CCATCDGTCTATCCACTGGCCCCTGCTGTGA</t>
  </si>
  <si>
    <t>TCTGGTCACTGTCTCTGCAGCTAG, CACCACTCTCACAGTCTCCTCAGCTAG, CGGTCACCGTCTCCTCAGCTAG</t>
  </si>
  <si>
    <t>1 Adapter, 5 Forward</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</si>
  <si>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^TCACAGCAGGGGCCAGTGGATAGACHGATGG -a GTTATGCAGGGGAAGCCCTTT$ -a CAAGAGGGGAGATTACTACGGTAGTT$ -a TCCAGACTGCTGCAGCTGGACCTCTGAATT$ -a CCCAGACTGCTGCAGCTGAACCTCTGAATT$ -a CTCGAGAAGCTTCACCTCTGAATT$ -a CTAGCTGAGGAGACGGTGACCG$ -a CTAGCTGAGGAGACTGTGAGAGTGGTG$ -a CTAGCTGCAGAGACAGTGACCAGA$ -a CAAGGCACACAGGGGATAGG$ -a GACACGCAGGGATGAGATGG$ -a CCATCDGTCTATCCACTGGCCCCTGCTGTGA$ --info-file SRR1805897_info.txt --match-read-wildcards --overlap 10 -n 2 --length-tag="length=" --discard-untrimmed -o adrem_SRR1805897.fastq /home/ebarr/projects/rpp-breden-ab/ireceptor/curation/other_data_and_papers/aleman_barnetche_2014/SRA/SRR1805897.fastq </t>
  </si>
  <si>
    <t xml:space="preserve">cutadapt -q 30 --minimum-length 100 --length-tag "length=" -o filtered_SRR1805897.fastq adrem_SRR1805897.fastq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</si>
  <si>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SAMPLE=SRR1805897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</si>
  <si>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1 individual, IGH, Mus Musculus, D alignment</t>
  </si>
  <si>
    <t>CAAGAGGGGAGATTACTACGGTAGTT, TCCAGACTGCTGCAGCTGGACCTCTGAATT, CCCAGACTGCTGCAGCTGAACCTCTGAATT, CTCGAGAAGCTTCACCTCTGAATT, CAGAGAGTCAGTCCTTCCCAAATGTCTTCCCCTGTGA</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</si>
  <si>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^TCACAGGGGAAGACATTTGGGAAGGACTGACTCTCTG -a GTTATGCAGGGGAAGCCCTTT$ -a CAAGAGGGGAGATTACTACGGTAGTT$ -a TCCAGACTGCTGCAGCTGGACCTCTGAATT$ -a CCCAGACTGCTGCAGCTGAACCTCTGAATT$ -a CTCGAGAAGCTTCACCTCTGAATT$ -a CTAGCTGAGGAGACGGTGACCG$ -a CTAGCTGAGGAGACTGTGAGAGTGGTG$ -a CTAGCTGCAGAGACAGTGACCAGA$ -a CAAGGCACACAGGGGATAGG$ -a GACACGCAGGGATGAGATGG$ -a CAGAGAGTCAGTCCTTCCCAAATGTCTTCCCCTGTGA$ --info-file SRR1805902_info.txt --match-read-wildcards --overlap 10 -n 2 --length-tag="length=" --discard-untrimmed -o adrem_SRR1805902.fastq /home/ebarr/projects/rpp-breden-ab/ireceptor/curation/other_data_and_papers/aleman_barnetche_2014/SRA/SRR1805902.fastq </t>
  </si>
  <si>
    <t xml:space="preserve">cutadapt -q 30 --minimum-length 100 --length-tag "length=" -o filtered_SRR1805902.fastq adrem_SRR1805902.fastq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</si>
  <si>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SAMPLE=SRR1805902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</si>
  <si>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CAAGAGGGGAGATTACTACGGTAGTT, TCCAGACTGCTGCAGCTGGACCTCTGAATT, CCCAGACTGCTGCAGCTGAACCTCTGAATT, CTCGAGAAGCTTCACCTCTGAATT, CCATCDGTCTATCCACTGGCCCCTGCTGAGT</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</si>
  <si>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^ACTCAGCAGGGGCCAGTGGATAGACHGATGG -a GTTATGCAGGGGAAGCCCTTT$ -a CAAGAGGGGAGATTACTACGGTAGTT$ -a TCCAGACTGCTGCAGCTGGACCTCTGAATT$ -a CCCAGACTGCTGCAGCTGAACCTCTGAATT$ -a CTCGAGAAGCTTCACCTCTGAATT$ -a CTAGCTGAGGAGACGGTGACCG$ -a CTAGCTGAGGAGACTGTGAGAGTGGTG$ -a CTAGCTGCAGAGACAGTGACCAGA$ -a CAAGGCACACAGGGGATAGG$ -a GACACGCAGGGATGAGATGG$ -a CCATCDGTCTATCCACTGGCCCCTGCTGAGT$ --info-file SRR1810260_info.txt --match-read-wildcards --overlap 10 -n 2 --length-tag="length=" --discard-untrimmed -o adrem_SRR1810260.fastq /home/ebarr/projects/rpp-breden-ab/ireceptor/curation/other_data_and_papers/aleman_barnetche_2014/SRA/SRR1810260.fastq </t>
  </si>
  <si>
    <t xml:space="preserve">cutadapt -q 30 --minimum-length 100 --length-tag "length=" -o filtered_SRR1810260.fastq adrem_SRR1810260.fastq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</si>
  <si>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SAMPLE=SRR1810260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</si>
  <si>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CAAGAGGGGAGATTACTACGGTAGTT, TCCAGACTGCTGCAGCTGGACCTCTGAATT, CCCAGACTGCTGCAGCTGAACCTCTGAATT, CTCGAGAAGCTTCACCTCTGAATT, CCATCDGTCTATCCACTGGCCCCTGCAGTCT</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</si>
  <si>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^AGACTGCAGGGGCCAGTGGATAGACHGATGG -a GTTATGCAGGGGAAGCCCTTT$ -a CAAGAGGGGAGATTACTACGGTAGTT$ -a TCCAGACTGCTGCAGCTGGACCTCTGAATT$ -a CCCAGACTGCTGCAGCTGAACCTCTGAATT$ -a CTCGAGAAGCTTCACCTCTGAATT$ -a CTAGCTGAGGAGACGGTGACCG$ -a CTAGCTGAGGAGACTGTGAGAGTGGTG$ -a CTAGCTGCAGAGACAGTGACCAGA$ -a CAAGGCACACAGGGGATAGG$ -a GACACGCAGGGATGAGATGG$ -a CCATCDGTCTATCCACTGGCCCCTGCAGTCT$ --info-file SRR1810261_info.txt --match-read-wildcards --overlap 10 -n 2 --length-tag="length=" --discard-untrimmed -o adrem_SRR1810261.fastq /home/ebarr/projects/rpp-breden-ab/ireceptor/curation/other_data_and_papers/aleman_barnetche_2014/SRA/SRR1810261.fastq </t>
  </si>
  <si>
    <t xml:space="preserve">cutadapt -q 30 --minimum-length 100 --length-tag "length=" -o filtered_SRR1810261.fastq adrem_SRR1810261.fastq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</si>
  <si>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SAMPLE=SRR1810261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</si>
  <si>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CAAGAGGGGAGATTACTACGGTAGTT, TCCAGACTGCTGCAGCTGGACCTCTGAATT, CCCAGACTGCTGCAGCTGAACCTCTGAATT, CTCGAGAAGCTTCACCTCTGAATT, CAGAGAGTCAGTCCTTCCCAAATGTCTTCCCCTGAGT</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</si>
  <si>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^ACTCAGGGGAAGACATTTGGGAAGGACTGACTCTCTG -a GTTATGCAGGGGAAGCCCTTT$ -a CAAGAGGGGAGATTACTACGGTAGTT$ -a TCCAGACTGCTGCAGCTGGACCTCTGAATT$ -a CCCAGACTGCTGCAGCTGAACCTCTGAATT$ -a CTCGAGAAGCTTCACCTCTGAATT$ -a CTAGCTGAGGAGACGGTGACCG$ -a CTAGCTGAGGAGACTGTGAGAGTGGTG$ -a CTAGCTGCAGAGACAGTGACCAGA$ -a CAAGGCACACAGGGGATAGG$ -a GACACGCAGGGATGAGATGG$ -a CAGAGAGTCAGTCCTTCCCAAATGTCTTCCCCTGAGT$  --info-file SRR1810262_info.txt --match-read-wildcards --overlap 10 -n 2 --length-tag="length=" --discard-untrimmed -o adrem_SRR1810262.fastq /home/ebarr/projects/rpp-breden-ab/ireceptor/curation/other_data_and_papers/aleman_barnetche_2014/SRA/SRR1810262.fastq </t>
  </si>
  <si>
    <t xml:space="preserve">cutadapt -q 30 --minimum-length 100 --length-tag "length=" -o filtered_SRR1810262.fastq adrem_SRR1810262.fastq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</si>
  <si>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SAMPLE=SRR1810262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</si>
  <si>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CAAGAGGGGAGATTACTACGGTAGTT, TCCAGACTGCTGCAGCTGGACCTCTGAATT, CCCAGACTGCTGCAGCTGAACCTCTGAATT, CTCGAGAAGCTTCACCTCTGAATT, CAGAGAGTCAGTCCTTCCCAAATGTCTTCCCCAGTCT</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</si>
  <si>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^AGACTGGGGAAGACATTTGGGAAGGACTGACTCTCTG -a GTTATGCAGGGGAAGCCCTTT$ -a CAAGAGGGGAGATTACTACGGTAGTT$ -a TCCAGACTGCTGCAGCTGGACCTCTGAATT$ -a CCCAGACTGCTGCAGCTGAACCTCTGAATT$ -a CTCGAGAAGCTTCACCTCTGAATT$ -a CTAGCTGAGGAGACGGTGACCG$ -a CTAGCTGAGGAGACTGTGAGAGTGGTG$ -a CTAGCTGCAGAGACAGTGACCAGA$ -a CAAGGCACACAGGGGATAGG$ -a GACACGCAGGGATGAGATGG$ -a CAGAGAGTCAGTCCTTCCCAAATGTCTTCCCCAGTCT$ --info-file SRR1810263_info.txt --match-read-wildcards --overlap 10 -n 2 --length-tag="length=" --discard-untrimmed -o adrem_SRR1810263.fastq /home/ebarr/projects/rpp-breden-ab/ireceptor/curation/other_data_and_papers/aleman_barnetche_2014/SRA/SRR1810263.fastq </t>
  </si>
  <si>
    <t xml:space="preserve">cutadapt -q 30 --minimum-length 100 --length-tag "length=" -o filtered_SRR1810263.fastq adrem_SRR1810263.fastq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</si>
  <si>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SAMPLE=SRR1810263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</si>
  <si>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^TCACAGCAGGGGCCAGTGGATAGACHGATGG -a GTTATGCAGGGGAAGCCCTTT$ -a CAAGAGGGGAGATTACTACGGTAGTT$ -a TCCAGACTGCTGCAGCTGGACCTCTGAATT$ -a CCCAGACTGCTGCAGCTGAACCTCTGAATT$ -a CTCGAGAAGCTTCACCTCTGAATT$ -a CTAGCTGAGGAGACGGTGACCG$ -a CTAGCTGAGGAGACTGTGAGAGTGGTG$ -a CTAGCTGCAGAGACAGTGACCAGA$ -a CAAGGCACACAGGGGATAGG$ -a GACACGCAGGGATGAGATGG$ -a CCATCDGTCTATCCACTGGCCCCTGCTGTGA$ --info-file SRR1810264_info.txt --match-read-wildcards --overlap 10 -n 2 --length-tag="length=" --discard-untrimmed -o adrem_SRR1810264.fastq /home/ebarr/projects/rpp-breden-ab/ireceptor/curation/other_data_and_papers/aleman_barnetche_2014/SRA/SRR1810264.fastq </t>
  </si>
  <si>
    <t xml:space="preserve">cutadapt -q 30 --minimum-length 100 --length-tag "length=" -o filtered_SRR1810264.fastq adrem_SRR1810264.fastq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</si>
  <si>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SAMPLE=SRR1810264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</si>
  <si>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^TCACAGGGGAAGACATTTGGGAAGGACTGACTCTCTG -a GTTATGCAGGGGAAGCCCTTT$ -a CAAGAGGGGAGATTACTACGGTAGTT$ -a TCCAGACTGCTGCAGCTGGACCTCTGAATT$ -a CCCAGACTGCTGCAGCTGAACCTCTGAATT$ -a CTCGAGAAGCTTCACCTCTGAATT$ -a CTAGCTGAGGAGACGGTGACCG$ -a CTAGCTGAGGAGACTGTGAGAGTGGTG$ -a CTAGCTGCAGAGACAGTGACCAGA$ -a CAAGGCACACAGGGGATAGG$ -a GACACGCAGGGATGAGATGG$ -a CAGAGAGTCAGTCCTTCCCAAATGTCTTCCCCTGTGA$ --info-file SRR1810265_info.txt --match-read-wildcards --overlap 10 -n 2 --length-tag="length=" --discard-untrimmed -o adrem_SRR1810265.fastq /home/ebarr/projects/rpp-breden-ab/ireceptor/curation/other_data_and_papers/aleman_barnetche_2014/SRA/SRR1810265.fastq </t>
  </si>
  <si>
    <t xml:space="preserve">cutadapt -q 30 --minimum-length 100 --length-tag "length=" -o filtered_SRR1810265.fastq adrem_SRR1810265.fastq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</si>
  <si>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SAMPLE=SRR1810265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</si>
  <si>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^ACTCAGCAGGGGCCAGTGGATAGACHGATGG -a GTTATGCAGGGGAAGCCCTTT$ -a CAAGAGGGGAGATTACTACGGTAGTT$ -a TCCAGACTGCTGCAGCTGGACCTCTGAATT$ -a CCCAGACTGCTGCAGCTGAACCTCTGAATT$ -a CTCGAGAAGCTTCACCTCTGAATT$ -a CTAGCTGAGGAGACGGTGACCG$ -a CTAGCTGAGGAGACTGTGAGAGTGGTG$ -a CTAGCTGCAGAGACAGTGACCAGA$ -a CAAGGCACACAGGGGATAGG$ -a GACACGCAGGGATGAGATGG$ -a CCATCDGTCTATCCACTGGCCCCTGCTGAGT$ --info-file SRR1810266_info.txt --match-read-wildcards --overlap 10 -n 2 --length-tag="length=" --discard-untrimmed -o adrem_SRR1810266.fastq /home/ebarr/projects/rpp-breden-ab/ireceptor/curation/other_data_and_papers/aleman_barnetche_2014/SRA/SRR1810266.fastq </t>
  </si>
  <si>
    <t xml:space="preserve">cutadapt -q 30 --minimum-length 100 --length-tag "length=" -o filtered_SRR1810266.fastq adrem_SRR1810266.fastq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</si>
  <si>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SAMPLE=SRR1810266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</si>
  <si>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CAAGAGGGGAGATTACTACGGTAGTT, TCCAGACTGCTGCAGCTGGACCTCTGAATT, CCCAGACTGCTGCAGCTGAACCTCTGAATT, CTCGAGAAGCTTCACCTCTGAATT, CCATCDGTCTATCCACTGGCCCCTGAGATCG</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</si>
  <si>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^CGATCTCAGGGGCCAGTGGATAGACHGATGG -a GTTATGCAGGGGAAGCCCTTT$ -a CAAGAGGGGAGATTACTACGGTAGTT$ -a TCCAGACTGCTGCAGCTGGACCTCTGAATT$ -a CCCAGACTGCTGCAGCTGAACCTCTGAATT$ -a CTCGAGAAGCTTCACCTCTGAATT$ -a CTAGCTGAGGAGACGGTGACCG$ -a CTAGCTGAGGAGACTGTGAGAGTGGTG$ -a CTAGCTGCAGAGACAGTGACCAGA$ -a CAAGGCACACAGGGGATAGG$ -a GACACGCAGGGATGAGATGG$ -a CCATCDGTCTATCCACTGGCCCCTGAGATCG$ --info-file SRR1810267_info.txt --match-read-wildcards --overlap 10 -n 2 --length-tag="length=" --discard-untrimmed -o adrem_SRR1810267.fastq /home/ebarr/projects/rpp-breden-ab/ireceptor/curation/other_data_and_papers/aleman_barnetche_2014/SRA/SRR1810267.fastq </t>
  </si>
  <si>
    <t xml:space="preserve">cutadapt -q 30 --minimum-length 100 --length-tag "length=" -o filtered_SRR1810267.fastq adrem_SRR1810267.fastq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</si>
  <si>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SAMPLE=SRR1810267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</si>
  <si>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^ACTCAGGGGAAGACATTTGGGAAGGACTGACTCTCTG -a GTTATGCAGGGGAAGCCCTTT$ -a CAAGAGGGGAGATTACTACGGTAGTT$ -a TCCAGACTGCTGCAGCTGGACCTCTGAATT$ -a CCCAGACTGCTGCAGCTGAACCTCTGAATT$ -a CTCGAGAAGCTTCACCTCTGAATT$ -a CTAGCTGAGGAGACGGTGACCG$ -a CTAGCTGAGGAGACTGTGAGAGTGGTG$ -a CTAGCTGCAGAGACAGTGACCAGA$ -a CAAGGCACACAGGGGATAGG$ -a GACACGCAGGGATGAGATGG$ -a CAGAGAGTCAGTCCTTCCCAAATGTCTTCCCCTGAGT$ --info-file SRR1810280_info.txt --match-read-wildcards --overlap 10 -n 2 --length-tag="length=" --discard-untrimmed -o adrem_SRR1810280.fastq /home/ebarr/projects/rpp-breden-ab/ireceptor/curation/other_data_and_papers/aleman_barnetche_2014/SRA/SRR1810280.fastq </t>
  </si>
  <si>
    <t xml:space="preserve">cutadapt -q 30 --minimum-length 100 --length-tag "length=" -o filtered_SRR1810280.fastq adrem_SRR1810280.fastq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</si>
  <si>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SAMPLE=SRR1810280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</si>
  <si>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CAAGAGGGGAGATTACTACGGTAGTT, TCCAGACTGCTGCAGCTGGACCTCTGAATT, CCCAGACTGCTGCAGCTGAACCTCTGAATT, CTCGAGAAGCTTCACCTCTGAATT, CAGAGAGTCAGTCCTTCCCAAATGTCTTCCCAGATCG</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</si>
  <si>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^CGATCTGGGAAGACATTTGGGAAGGACTGACTCTCTG -a GTTATGCAGGGGAAGCCCTTT$ -a CAAGAGGGGAGATTACTACGGTAGTT$ -a TCCAGACTGCTGCAGCTGGACCTCTGAATT$ -a CCCAGACTGCTGCAGCTGAACCTCTGAATT$ -a CTCGAGAAGCTTCACCTCTGAATT$ -a CTAGCTGAGGAGACGGTGACCG$ -a CTAGCTGAGGAGACTGTGAGAGTGGTG$ -a CTAGCTGCAGAGACAGTGACCAGA$ -a CAAGGCACACAGGGGATAGG$ -a GACACGCAGGGATGAGATGG$ -a CAGAGAGTCAGTCCTTCCCAAATGTCTTCCCAGATCG$ --info-file SRR1810281_info.txt --match-read-wildcards --overlap 10 -n 2 --length-tag="length=" --discard-untrimmed -o adrem_SRR1810281.fastq /home/ebarr/projects/rpp-breden-ab/ireceptor/curation/other_data_and_papers/aleman_barnetche_2014/SRA/SRR1810281.fastq </t>
  </si>
  <si>
    <t xml:space="preserve">cutadapt -q 30 --minimum-length 100 --length-tag "length=" -o filtered_SRR1810281.fastq adrem_SRR1810281.fastq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</si>
  <si>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SAMPLE=SRR1810281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</si>
  <si>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CAAGAGGGGAGATTACTACGGTAGTT, TCCAGACTGCTGCAGCTGGACCTCTGAATT, CCCAGACTGCTGCAGCTGAACCTCTGAATT, CTCGAGAAGCTTCACCTCTGAATT, CCATCDGTCTATCCACTGGCCCCTGATCACG</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</si>
  <si>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^CGTGATCAGGGGCCAGTGGATAGACHGATGG -a GTTATGCAGGGGAAGCCCTTT$ -a CAAGAGGGGAGATTACTACGGTAGTT$ -a TCCAGACTGCTGCAGCTGGACCTCTGAATT$ -a CCCAGACTGCTGCAGCTGAACCTCTGAATT$ -a CTCGAGAAGCTTCACCTCTGAATT$ -a CTAGCTGAGGAGACGGTGACCG$ -a CTAGCTGAGGAGACTGTGAGAGTGGTG$ -a CTAGCTGCAGAGACAGTGACCAGA$ -a CAAGGCACACAGGGGATAGG$ -a GACACGCAGGGATGAGATGG$ -a CCATCDGTCTATCCACTGGCCCCTGATCACG$ --info-file SRR1810282_info.txt --match-read-wildcards --overlap 10 -n 2 --length-tag="length=" --discard-untrimmed -o adrem_SRR1810282.fastq /home/ebarr/projects/rpp-breden-ab/ireceptor/curation/other_data_and_papers/aleman_barnetche_2014/SRA/SRR1810282.fastq </t>
  </si>
  <si>
    <t xml:space="preserve">cutadapt -q 30 --minimum-length 100 --length-tag "length=" -o filtered_SRR1810282.fastq adrem_SRR1810282.fastq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</si>
  <si>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SAMPLE=SRR1810282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</si>
  <si>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CAAGAGGGGAGATTACTACGGTAGTT, TCCAGACTGCTGCAGCTGGACCTCTGAATT, CCCAGACTGCTGCAGCTGAACCTCTGAATT, CTCGAGAAGCTTCACCTCTGAATT, CAGAGAGTCAGTCCTTCCCAAATGTCTTCCCATCACG</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</si>
  <si>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^CGTGATGGGAAGACATTTGGGAAGGACTGACTCTCTG -a GTTATGCAGGGGAAGCCCTTT$ -a CAAGAGGGGAGATTACTACGGTAGTT$ -a TCCAGACTGCTGCAGCTGGACCTCTGAATT$ -a CCCAGACTGCTGCAGCTGAACCTCTGAATT$ -a CTCGAGAAGCTTCACCTCTGAATT$ -a CTAGCTGAGGAGACGGTGACCG$ -a CTAGCTGAGGAGACTGTGAGAGTGGTG$ -a CTAGCTGCAGAGACAGTGACCAGA$ -a CAAGGCACACAGGGGATAGG$ -a GACACGCAGGGATGAGATGG$ -a CAGAGAGTCAGTCCTTCCCAAATGTCTTCCCATCACG$ --info-file SRR1810283_info.txt --match-read-wildcards --overlap 10 -n 2 --length-tag="length=" --discard-untrimmed -o adrem_SRR1810283.fastq /home/ebarr/projects/rpp-breden-ab/ireceptor/curation/other_data_and_papers/aleman_barnetche_2014/SRA/SRR1810283.fastq </t>
  </si>
  <si>
    <t xml:space="preserve">cutadapt -q 30 --minimum-length 100 --length-tag "length=" -o filtered_SRR1810283.fastq adrem_SRR1810283.fastq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</si>
  <si>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SAMPLE=SRR1810283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</si>
  <si>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^AGACTGCAGGGGCCAGTGGATAGACHGATGG -a GTTATGCAGGGGAAGCCCTTT$ -a CAAGAGGGGAGATTACTACGGTAGTT$ -a TCCAGACTGCTGCAGCTGGACCTCTGAATT$ -a CCCAGACTGCTGCAGCTGAACCTCTGAATT$ -a CTCGAGAAGCTTCACCTCTGAATT$ -a CTAGCTGAGGAGACGGTGACCG$ -a CTAGCTGAGGAGACTGTGAGAGTGGTG$ -a CTAGCTGCAGAGACAGTGACCAGA$ -a CAAGGCACACAGGGGATAGG$ -a GACACGCAGGGATGAGATGG$ -a CCATCDGTCTATCCACTGGCCCCTGCAGTCT$ --info-file SRR1810284_info.txt --match-read-wildcards --overlap 10 -n 2 --length-tag="length=" --discard-untrimmed -o adrem_SRR1810284.fastq /home/ebarr/projects/rpp-breden-ab/ireceptor/curation/other_data_and_papers/aleman_barnetche_2014/SRA/SRR1810284.fastq </t>
  </si>
  <si>
    <t xml:space="preserve">cutadapt -q 30 --minimum-length 100 --length-tag "length=" -o filtered_SRR1810284.fastq adrem_SRR1810284.fastq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</si>
  <si>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SAMPLE=SRR1810284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</si>
  <si>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^CGATCTCAGGGGCCAGTGGATAGACHGATGG -a GTTATGCAGGGGAAGCCCTTT$ -a CAAGAGGGGAGATTACTACGGTAGTT$ -a TCCAGACTGCTGCAGCTGGACCTCTGAATT$ -a CCCAGACTGCTGCAGCTGAACCTCTGAATT$ -a CTCGAGAAGCTTCACCTCTGAATT$ -a CTAGCTGAGGAGACGGTGACCG$ -a CTAGCTGAGGAGACTGTGAGAGTGGTG$ -a CTAGCTGCAGAGACAGTGACCAGA$ -a CAAGGCACACAGGGGATAGG$ -a GACACGCAGGGATGAGATGG$ -a CCATCDGTCTATCCACTGGCCCCTGAGATCG$ --info-file SRR1810286_info.txt --match-read-wildcards --overlap 10 -n 2 --length-tag="length=" --discard-untrimmed -o adrem_SRR1810286.fastq /home/ebarr/projects/rpp-breden-ab/ireceptor/curation/other_data_and_papers/aleman_barnetche_2014/SRA/SRR1810286.fastq </t>
  </si>
  <si>
    <t xml:space="preserve">cutadapt -q 30 --minimum-length 100 --length-tag "length=" -o filtered_SRR1810286.fastq adrem_SRR1810286.fastq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</si>
  <si>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SAMPLE=SRR1810286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</si>
  <si>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^AGACTGGGGAAGACATTTGGGAAGGACTGACTCTCTG -a GTTATGCAGGGGAAGCCCTTT$ -a CAAGAGGGGAGATTACTACGGTAGTT$ -a TCCAGACTGCTGCAGCTGGACCTCTGAATT$ -a CCCAGACTGCTGCAGCTGAACCTCTGAATT$ -a CTCGAGAAGCTTCACCTCTGAATT$ -a CTAGCTGAGGAGACGGTGACCG$ -a CTAGCTGAGGAGACTGTGAGAGTGGTG$ -a CTAGCTGCAGAGACAGTGACCAGA$ -a CAAGGCACACAGGGGATAGG$ -a GACACGCAGGGATGAGATGG$ -a CAGAGAGTCAGTCCTTCCCAAATGTCTTCCCCAGTCT$ --info-file SRR1810287_info.txt --match-read-wildcards --overlap 10 -n 2 --length-tag="length=" --discard-untrimmed -o adrem_SRR1810287.fastq /home/ebarr/projects/rpp-breden-ab/ireceptor/curation/other_data_and_papers/aleman_barnetche_2014/SRA/SRR1810287.fastq </t>
  </si>
  <si>
    <t xml:space="preserve">cutadapt -q 30 --minimum-length 100 --length-tag "length=" -o filtered_SRR1810287.fastq adrem_SRR1810287.fastq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</si>
  <si>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SAMPLE=SRR1810287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</si>
  <si>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 xml:space="preserve">cutadapt -g ^AACTACCGTAGTAATCTCCCCTCTTG -g ^AATTCAGAGGTCCAGCTGCAGCAGTCTGGA -g ^AATTCAGAGGTGAAGCTTCTCGAG -g ^AATTCAGAGGTTCAGCTGCAGCAGTCTGGG -g ^TCTGGTCACTGTCTCTGCAGCTAG -g ^CACCACTCTCACAGTCTCCTCAGCTAG -g ^CGGTCACCGTCTCCTCAGCTAG -g ^CCATCTCATCCCTGCGTGTC -g ^CCTATCCCCTGTGTGCCTTG -g ^CGATCTGGGAAGACATTTGGGAAGGACTGACTCTCTG -a GTTATGCAGGGGAAGCCCTTT$ -a CAAGAGGGGAGATTACTACGGTAGTT$ -a TCCAGACTGCTGCAGCTGGACCTCTGAATT$ -a CCCAGACTGCTGCAGCTGAACCTCTGAATT$ -a CTCGAGAAGCTTCACCTCTGAATT$ -a CTAGCTGAGGAGACGGTGACCG$ -a CTAGCTGAGGAGACTGTGAGAGTGGTG$ -a CTAGCTGCAGAGACAGTGACCAGA$ -a CAAGGCACACAGGGGATAGG$ -a GACACGCAGGGATGAGATGG$ -a CAGAGAGTCAGTCCTTCCCAAATGTCTTCCCAGATCG$ --info-file SRR1810288_info.txt --match-read-wildcards --overlap 10 -n 2 --length-tag="length=" --discard-untrimmed -o adrem_SRR1810288.fastq /home/ebarr/projects/rpp-breden-ab/ireceptor/curation/other_data_and_papers/aleman_barnetche_2014/SRA/SRR1810288.fastq </t>
  </si>
  <si>
    <t xml:space="preserve">cutadapt -q 30 --minimum-length 100 --length-tag "length=" -o filtered_SRR1810288.fastq adrem_SRR1810288.fastq  </t>
  </si>
  <si>
    <t>module load nixpkgs/16.09
module load gcc/5.4.0
module load igblast/1.8.0
echo -n "Starting at "
date
export IRECEPTOR=~/projects/rpp-breden-ab/ireceptor
export IRECEPTOR_IGBLAST=$IRECEPTOR/bin/igblast
export DATA=$IRECEPTOR/curation/other_data_and_papers/aleman_barnetche_2014
export SAMPLE=SRR1810288
echo "Data folder = $DATA"
echo "Sample = $SAMPLE"
echo ""
igblastn -germline_db_V $IRECEPTOR_IGBLAST/ig_heavy/igh_v \
  -germline_db_J $IRECEPTOR_IGBLAST/ig_heavy/igh_j \
  -germline_db_D $IRECEPTOR_IGBLAST/ig_heavy/igh_d \
  -organism mouse -domain_system imgt -query \
  $DATA/fasta/$SAMPLE.fasta \
  -auxiliary_data $EBROOTIGBLAST/optional_file/mouse_gl.aux \
  -show_translation -out \
  $SAMPLE.fmt7 
echo ""
echo -n "Finished at "
date</t>
  </si>
  <si>
    <t>pdkwong@nih.gov, lss8@columbia.edu</t>
  </si>
  <si>
    <t>pdkwong@nih.gov, jmascola@nih.gov</t>
  </si>
  <si>
    <t>ramit.mehr@biu.ac.il</t>
  </si>
  <si>
    <t>afire@stanford.edu</t>
  </si>
  <si>
    <t>chudakovdm@mail.ru</t>
  </si>
  <si>
    <t xml:space="preserve"> liuxiao@genomics.cn, vascular@fmmu.edu.cn</t>
  </si>
  <si>
    <t>pk5@sanger.ac.uk</t>
  </si>
  <si>
    <t>Hans-Christian.vonBuedingen@ucsf.edu</t>
  </si>
  <si>
    <t>hhliu@nhri.org.tw)</t>
  </si>
  <si>
    <t>hhliu@nhri.org.tw</t>
  </si>
  <si>
    <t>a.collins@unsw.edu.au</t>
  </si>
  <si>
    <t>gyaari@gmail.com</t>
  </si>
  <si>
    <t>Donor1</t>
  </si>
  <si>
    <t>In-depth determination and analysis of the human paired heavy- and light-chain antibody repertoire</t>
  </si>
  <si>
    <t>DeKosky B, Kojima T, Georgiou G</t>
  </si>
  <si>
    <t xml:space="preserve">SRP047462 </t>
  </si>
  <si>
    <t>SRX709625</t>
  </si>
  <si>
    <t>TATTCCCATCGCGGCGCACAGGTGCCCACTCCCAGGTGCAG, TATTCCCATCGCGGCGCAAGGTGTCCAGTGTGARGTGCAG, TATTCCCATCGCGGCGCCCCAGATGGGTCCTGTCCCAGGTGCAG,  TATTCCCATCGCGGCGCCAAGGAGTCTGTTCCGAGGTGCAG</t>
  </si>
  <si>
    <t>GCGCCGCGATGGGAATANNNNNNNNNNNNNNNNTCTGCTCGAGTTCGGTCAGGTCCTGGGCCCAGTCTGTGCTG, GCGCCGCGATGGGAATANNNNNNNNNNNNNNNNTCTGCTCGAGTTCGGTCAGGTCCTGGGCCCAGTCTGCCCTG, GCGCCGCGATGGGAATANNNNNNNNNNNNNNNNTCTGCTCGAGTTCGGTCAYWCTGCACAGGCTCTGTGACCTCCTAT,  GCGCCGCGATGGGAATANNNNNNNNNNNNNNNNTCTGCTCGAGTTCGGTCAGGTCTCTCTCSCAGCYTGTGCTG, GCGCCGCGATGGGAATANNNNNNNNNNNNNNNNTCTGCTCGAGTTCGGTCAGTTCTTGGGCCAATTTTATGCTG, GCGCCGCGATGGGAATANNNNNNNNNNNNNNNNTCTGCTCGAGTTCGGTCAGGTCCAATTCYCAGGCTGTGGTG, GCGCCGCGATGGGAATANNNNNNNNNNNNNNNNTCTGCTCGAGTTCGGTCAGAGTGGATTCTCAGACTGTGGTG, GCGCCGCGATGGGAATANNNNNNNNNNNNNNNNTCTGCTCGAGTTCGGTCAATGAGGSTCCCYGCTCAGCTGCTGG, GCGCCGCGATGGGAATANNNNNNNNNNNNNNNNTCTGCTCGAGTTCGGTCACTCTTCCTCCTGCTACTCTGGCTCCCAG, GCGCCGCGATGGGAATANNNNNNNNNNNNNNNNTCTGCTCGAGTTCGGTCAATTTCTCTGTTGCTCTGGATCTCTG</t>
  </si>
  <si>
    <t>SRR1585248</t>
  </si>
  <si>
    <t>1 Forward, 251 Reverse</t>
  </si>
  <si>
    <t>100bp</t>
  </si>
  <si>
    <t xml:space="preserve">cutadapt -q 30 --pair-filter=any --minimum-length 100 --length-tag "length=" -o filtered_SRR1585248_1.fastq -p filtered_SRR1585248_2.fastq SRR1585248_1.fastq SRR1585248_2.fastq </t>
  </si>
  <si>
    <t>SRR1585249</t>
  </si>
  <si>
    <t xml:space="preserve">cutadapt -q 30 --pair-filter=any --minimum-length 100 --length-tag "length=" -o filtered_SRR1585249_1.fastq -p filtered_SRR1585249_2.fastq SRR1585249_1.fastq SRR1585249_2.fastq </t>
  </si>
  <si>
    <t>Donor2</t>
  </si>
  <si>
    <t>SRX709626</t>
  </si>
  <si>
    <t>SRR1585265</t>
  </si>
  <si>
    <t xml:space="preserve">cutadapt -q 30 --pair-filter=any --minimum-length 100 --length-tag "length=" -o filtered_SRR1585265_1.fastq -p filtered_SRR1585265_2.fastq SRR1585265_1.fastq SRR1585265_2.fastq </t>
  </si>
  <si>
    <t>SRR1585267</t>
  </si>
  <si>
    <t xml:space="preserve">cutadapt -q 30 --pair-filter=any --minimum-length 100 --length-tag "length=" -o filtered_SRR1585267_1.fastq -p filtered_SRR1585267_2.fastq SRR1585267_1.fastq SRR1585267_2.fastq </t>
  </si>
  <si>
    <t>Donor3</t>
  </si>
  <si>
    <t>SRX709627</t>
  </si>
  <si>
    <t>SRR1585274</t>
  </si>
  <si>
    <t xml:space="preserve">cutadapt -q 30 --pair-filter=any --minimum-length 100 --length-tag "length=" -o filtered_SRR1585274_1.fastq -p filtered_SRR1585274_2.fastq SRR1585274_1.fastq SRR1585274_2.fastq </t>
  </si>
  <si>
    <t>SRR1585275</t>
  </si>
  <si>
    <t xml:space="preserve">cutadapt -q 30 --pair-filter=any --minimum-length 100 --length-tag "length=" -o filtered_SRR1585275_1.fastq -p filtered_SRR1585275_2.fastq SRR1585275_1.fastq SRR1585275_2.fastq </t>
  </si>
  <si>
    <t>PRJNA260556</t>
  </si>
  <si>
    <t>Grant ID F-1654, Welch Foundation, Grant ID FA9550-10-1-0169, National Security Science and Engineering Faculty Fellowship, Grant ID FRBAA09-3-2-0054, Defense Threat Reduction Agency, Grant ID HDTRA1-12-C-0007, Defense Threat Reduction Agency</t>
  </si>
  <si>
    <t>gg@che.utexas.edu</t>
  </si>
  <si>
    <t>University of Texas, Austin Texas USA</t>
  </si>
  <si>
    <t>SAMN03078450_SRR1585248_Donor1</t>
  </si>
  <si>
    <t>Gulf Coast Regional Blood Center</t>
  </si>
  <si>
    <t>CD3-, CD19+, CD20+, CD27+</t>
  </si>
  <si>
    <t>single-cell emulsification, lysis analysis, VH-VL pairing of technical replicates of expanded memory B cells</t>
  </si>
  <si>
    <t>OE RT-PCR</t>
  </si>
  <si>
    <t>MiSeq Reagant kit V2</t>
  </si>
  <si>
    <t>SAMN03078450</t>
  </si>
  <si>
    <t>SRS708662</t>
  </si>
  <si>
    <t>Donor1_VH:VL_analysis</t>
  </si>
  <si>
    <t>IGH</t>
  </si>
  <si>
    <t>SRR1585248_1.fasta, SRR1585248_2.fasta</t>
  </si>
  <si>
    <t>SRR1585248_1_a.txz, SRR1585248_1_b.txz, SRR1585248_1_c.txz, SRR1585248_1_d.txz, SRR1585248_1_e.txz, SRR1585248_1_f.txz, SRR1585248_2_a.txz, SRR1585248_2_b.txz, SRR1585248_2_c.txz, SRR1585248_2_d.txz, SRR1585248_2_e.txz, SRR1585248_2_f.txz</t>
  </si>
  <si>
    <t>SAMN03078450_SRR1585249_Donor1</t>
  </si>
  <si>
    <t>IGL</t>
  </si>
  <si>
    <t>SRR1585249_1.fasta, SRR1585249_2.fasta</t>
  </si>
  <si>
    <t>SRR1585249_1_a.txz, SRR1585249_1_b.txz, SRR1585249_1_c.txz, SRR1585249_1_d.txz, SRR1585249_1_e.txz, SRR1585249_1_f.txz, SRR1585249_1_g.txz, SRR1585249_2_a.txz, SRR1585249_2_b.txz, SRR1585249_2_c.txz, SRR1585249_2_d.txz, SRR1585249_2_e.txz, SRR1585249_2_f.txz, SRR1585249_2_g.txz</t>
  </si>
  <si>
    <t>SAMN03078451_SRR1585265_Donor2</t>
  </si>
  <si>
    <t>SAMN03078451</t>
  </si>
  <si>
    <t>SRS708663</t>
  </si>
  <si>
    <t>Donor2_VH:VL_analysis</t>
  </si>
  <si>
    <t>SRR1585265_1.fasta, SRR1585265_2.fasta</t>
  </si>
  <si>
    <t>SRR1585265_1_a.txz, SRR1585265_1_b.txz, SRR1585265_1_c.txz, SRR1585265_1_d.txz, SRR1585265_2_a.txz, SRR1585265_2_b.txz, SRR1585265_2_c.txz, SRR1585265_2_d.txz</t>
  </si>
  <si>
    <t>SAMN03078451_SRR1585267_Donor2</t>
  </si>
  <si>
    <t>SRR1585267_1.fasta, SRR1585267_2.fasta</t>
  </si>
  <si>
    <t>SRR1585267_1_a.txz, SRR1585267_1_b.txz, SRR1585267_1_c.txz, SRR1585267_1_d.txz, SRR1585267_1_e.txz, SRR1585267_1_f.txz, SRR1585267_1_g.txz, SRR1585267_2_a.txz, SRR1585267_2_b.txz, SRR1585267_2_c.txz, SRR1585267_2_d.txz, SRR1585267_2_e.txz, SRR1585267_2_f.txz, SRR1585267_2_g.txz</t>
  </si>
  <si>
    <t>SAMN03078452_SRR1585274_Donor3</t>
  </si>
  <si>
    <t xml:space="preserve">SAMN03078452 </t>
  </si>
  <si>
    <t>SRS708664</t>
  </si>
  <si>
    <t>Donor3_VH:VL_analysis</t>
  </si>
  <si>
    <t>SRR1585274_1.fasta, SRR1585274_2.fasta</t>
  </si>
  <si>
    <t>SAMN03078452_SRR1585275_Donor3</t>
  </si>
  <si>
    <t>SRR1585275_1.fasta, SRR1585275_2.fasta</t>
  </si>
  <si>
    <t>SRR1585275_1.txz, SRR1585275_2.txz</t>
  </si>
  <si>
    <t xml:space="preserve">PRJNA321261 </t>
  </si>
  <si>
    <t>Identification of shared TCR sequences from T cells in human breast cancer using emulsion RT-PCR</t>
  </si>
  <si>
    <t>Inclusion breast cancer</t>
  </si>
  <si>
    <t>Department of Defense Congressionally Directed Medical Research Programs Multi-Team Awards BC100597, BC100597P1, and 100597P2, University of Colorado Cancer Center Flow Cytometry Shared Resource Cancer Center Support Grant CA046934</t>
  </si>
  <si>
    <t>kapplerj@njhealth.org   jill.slanksy@ucdenver.edu</t>
  </si>
  <si>
    <t>Department of Immunology and Microbiology</t>
  </si>
  <si>
    <t>Department of Immunology and Microbiology, University of Colorado School of Medicine, Aurora, CO, 80045</t>
  </si>
  <si>
    <t>D. J. Munson, C.A. Egelston, J.E. Slansky</t>
  </si>
  <si>
    <t>p1 tumor</t>
  </si>
  <si>
    <t>Stage IIIA</t>
  </si>
  <si>
    <t>Breast</t>
  </si>
  <si>
    <t>Breast cancer</t>
  </si>
  <si>
    <t>post-surgery</t>
  </si>
  <si>
    <t>Separated tumor from fat tissue and minced into pieces up to 2mm in diameter with a scalpel, Fragments treated with 0.2 Wunsch u/mL Liberase, 10 u/mL DNase up to 1 hour until tissue dissociated, Digested tissue suspension filtered through a 70 micrometer filter followed by a 40 micrometer filter</t>
  </si>
  <si>
    <t>ER+/PR+</t>
  </si>
  <si>
    <t>Yes</t>
  </si>
  <si>
    <t>pear -f SRR3500416_filtered_1.fastq -r SRR3500416_filtered_2.fastq -n 150 -t 150 -q 30 -o paired_SRR3500416.fastq</t>
  </si>
  <si>
    <t>IMGT</t>
  </si>
  <si>
    <t>SRR3500416</t>
  </si>
  <si>
    <t>SAMN04978743</t>
  </si>
  <si>
    <t>SRS1434669</t>
  </si>
  <si>
    <t>GSE81313: Homo sapiens</t>
  </si>
  <si>
    <t>SRX1758452</t>
  </si>
  <si>
    <t>AGGAGCTCCAGATGAAAGACTC GCTCATCCTCCAGGTGCGGGAG CCTCCTTCCACCTGAAGAAACC CCTGAGCGACACTGCTGTGTAC CTGTCTCTGCGCATTGCAGACA GACTGAAGGTCACCTTTGATACC GCCGTGCAGCCTGAAGATTCA CCTGTGATTTCCTATGCCTGTC CCTGTGATTTCCTATGCCTGTC TCCTTTAATCTGAGGAAACCCTC GAATTTAAGAGGAGTCAATCTTCC CATCAGAGGTTTTGAGGCTGAAT CATCAACGGTTTTGAGGCTGAAT GAAACCACTTCTTTCCACTTGGA CTGCACATCACAGCCTCCCAG GAATATCGCAGCCTCTCATCTG CAGTGATTCAGCCACCTACCTC GACAGCCAAACATTTCTCCCTG GACAGTGAAACATCTCTCTCTGC CCAACCTTGTCATCTCCGCTTC GAATATGCTGGTCTCTCATCCTG CCATTTGCTCAAGAGGAAGACTC CTTGTTGATCACGGCTTCCCG AGAAGCCCTCGGTGCAGCTG CCACCAGTTCCTTCAACTTCAC CACATCACAGCCCCTAAACCTG CATCAGGACGTAGTACTTTATACA GTACATTTCCTCTTCCCAGACC GCAGTTCTCATTGCATATCATGG ATCAAAGGATCCCAGCCTGAAG GCACATCACAGCCACCCAGAC AGTCCAGCACCTTGATCCTGC ACAGAAAGTCCAGTACCTTGATC AGGACAGTTCTCTCCACATCAC CTATACATCAGATTCCCAGCCTG GAGACTCTGCAGTGTACTTCTG GCAAAGCTCCCTGTACCTTACG GCTTATCATATCATCATCACAGCC CCCAACCAGGAGACTCATTCC TCCTTAAAACTGACTCAGCCAAG GCAAAGTTCCCTGCATATCACAG AGCTTCCTGAATATCTCAGCATC CAGCATCCTGAACATCACAGCC</t>
  </si>
  <si>
    <t>GACAGCTCTCGCTTATACCTTC CAAATTTCACTCTGAAGATCCGGTCC CTCACTTAAATCTTCACATCAATTC CCTTCACCTACACGCCCTGC TCCTTCACCTACACACCCTGC GCTCTGAGATGAATGTGAGCAC GCTCTGAGATGAATGTGAGTGC GCTCTGAGCTGAATGTGAACGC TCGCTCAGGCTGGAGTCGGC GCTGGGGTTGGAGTCGGCTG CCTCACGTTGGCGTCTGCTG GCTCAGGCTGCTGTCGGCTG GCTCAGGCTGGAGTTGGCTG CCCTCAAGCTGGAGTCAGCTG ACTCAGGCTGGTGTCGGCTG GCTCAGGCTGGAGTCAGCTG CACTCTGAAGTTCCAGCGCAC CACTCTGACGATCCAGCGCAC ACTCTGAAGATCCAGCGCACAG ACTCTGAAGATCCAGCGCACAG CACTCTGACGATCCAGCGCAC CACTCTGACGATTCAGCGCAC CACTCTGAAGATCCAGCGCAC CACCTTGGAGATCCAGCGCAC GCACTCTGAACTAAACCTGAGC CCCTCACTCTGGAGTCTGCTG CCCTCACTCTGGAGTCAGCTA CTCCTCACTCTGGAGTCCGC CACTCTCAAGATCCAGCCTGCA CACTCTGAAGATCCAGCCCTC CATTCTGAACTGAACATGAGCTCC CTACTCTGAAGGTGCAGCCTG GATAACTTCCAATCCAGGAGGC GCCTTGAGATCCAGGCTACGA  CTTCCACGCTGAAGATCCATCC GCATCCTGAGGATCCAGCAGG CCTCTCACTGTGACATCGGCC CCACTCTGACAGTGACCAGTG CAGCCTGGCAATCCTGTCCTC CTCCCTGTCCCTAGAGTCTGC CCCTGACCCTGGAGTCTGCC CCTGATCCTGGAGTCGCCCA CTCCCTGATTCTGGAGTCCGC CTAACATTCTCAACTCTGACTGTG CAGTTCATCCTGAGTTCTAAGAAG</t>
  </si>
  <si>
    <t>SRR3500416.fasta</t>
  </si>
  <si>
    <t>SRR3500416_mixcr.vdjca, SRR3500416_annotation.txt, SRR3500416.clns, SRR3500416_clones.txt</t>
  </si>
  <si>
    <t>pear -f SRR3500417_filtered_1.fastq -r SRR3500417_filtered_2.fastq -n 150 -t 150 -q 30 -o paired_SRR3500417.fastq</t>
  </si>
  <si>
    <t>SRR3500417</t>
  </si>
  <si>
    <t>SRR3500417.fasta</t>
  </si>
  <si>
    <t>SRR3500417_mixcr.vdjca, SRR3500417_annotation.txt, SRR3500417.clns, SRR3500417_clones.txt</t>
  </si>
  <si>
    <t>pear -f SRR3500418_filtered_1.fastq -r SRR3500418_filtered_2.fastq -n 150 -t 150 -q 30 -o paired_SRR3500418.fastq</t>
  </si>
  <si>
    <t>SRR3500418</t>
  </si>
  <si>
    <t>SRR3500418.fasta</t>
  </si>
  <si>
    <t>SRR3500418_mixcr.vdjca, SRR3500418_annotation.txt, SRR3500418.clns, SRR3500418_clones.txt</t>
  </si>
  <si>
    <t>pear -f SRR3500419_filtered_1.fastq -r SRR3500419_filtered_2.fastq -n 150 -t 150 -q 30 -o paired_SRR3500419.fastq</t>
  </si>
  <si>
    <t>SRR3500419</t>
  </si>
  <si>
    <t>SRR3500419.fasta</t>
  </si>
  <si>
    <t>SRR3500419_mixcr.vdjca, SRR3500419_annotation.txt, SRR3500419.clns, SRR3500419_clones.txt</t>
  </si>
  <si>
    <t>pear -f SRR3500420_filtered_1.fastq -r SRR3500420_filtered_2.fastq -n 150 -t 150 -q 30 -o paired_SRR3500420.fastq</t>
  </si>
  <si>
    <t>SRR3500420</t>
  </si>
  <si>
    <t>SRR3500420.fasta</t>
  </si>
  <si>
    <t>SRR3500420_mixcr.vdjca, SRR3500420_annotation.txt, SRR3500420.clns, SRR3500420_clones.txt</t>
  </si>
  <si>
    <t>pear -f SRR3500421_filtered_1.fastq -r SRR3500421_filtered_2.fastq -n 150 -t 150 -q 30 -o paired_SRR3500421.fastq</t>
  </si>
  <si>
    <t>SRR3500421</t>
  </si>
  <si>
    <t>SRR3500421.fasta</t>
  </si>
  <si>
    <t>SRR3500421_mixcr.vdjca, SRR3500421_annotation.txt, SRR3500421.clns, SRR3500421_clones.txt</t>
  </si>
  <si>
    <t>pear -f SRR3500422_filtered_1.fastq -r SRR3500422_filtered_2.fastq -n 150 -t 150 -q 30 -o paired_SRR3500422.fastq</t>
  </si>
  <si>
    <t>SRR3500422</t>
  </si>
  <si>
    <t>SRR3500422.fasta</t>
  </si>
  <si>
    <t>SRR3500422_mixcr.vdjca, SRR3500422_annotation.txt, SRR3500422.clns, SRR3500422_clones.txt</t>
  </si>
  <si>
    <t>pear -f SRR3500423_filtered_1.fastq -r SRR3500423_filtered_2.fastq -n 150 -t 150 -q 30 -o paired_SRR3500423.fastq</t>
  </si>
  <si>
    <t>SRR3500423</t>
  </si>
  <si>
    <t>SRR3500423.fasta</t>
  </si>
  <si>
    <t>SRR3500423_mixcr.vdjca, SRR3500423_annotation.txt, SRR3500423.clns, SRR3500423_clones.txt</t>
  </si>
  <si>
    <t>pear -f SRR3500424_filtered_1.fastq -r SRR3500424_filtered_2.fastq -n 150 -t 150 -q 30 -o paired_SRR3500424.fastq</t>
  </si>
  <si>
    <t>SRR3500424</t>
  </si>
  <si>
    <t>SRR3500424.fasta</t>
  </si>
  <si>
    <t>SRR3500424_mixcr.vdjca, SRR3500424_annotation.txt, SRR3500424.clns, SRR3500424_clones.txt</t>
  </si>
  <si>
    <t>pear -f SRR3500425_filtered_1.fastq -r SRR3500425_filtered_2.fastq -n 150 -t 150 -q 30 -o paired_SRR3500425.fastq</t>
  </si>
  <si>
    <t>SRR3500425</t>
  </si>
  <si>
    <t>SRR3500425.fasta</t>
  </si>
  <si>
    <t>SRR3500425_mixcr.vdjca, SRR3500425_annotation.txt, SRR3500425.clns, SRR3500425_clones.txt</t>
  </si>
  <si>
    <t>pear -f SRR3500426_filtered_1.fastq -r SRR3500426_filtered_2.fastq -n 150 -t 150 -q 30 -o paired_SRR3500426.fastq</t>
  </si>
  <si>
    <t>SRR3500426</t>
  </si>
  <si>
    <t>SRR3500426.fasta</t>
  </si>
  <si>
    <t>SRR3500426_mixcr.vdjca, SRR3500426_annotation.txt, SRR3500426.clns, SRR3500426_clones.txt</t>
  </si>
  <si>
    <t>pear -f SRR3500427_filtered_1.fastq -r SRR3500427_filtered_2.fastq -n 150 -t 150 -q 30 -o paired_SRR3500427.fastq</t>
  </si>
  <si>
    <t>SRR3500427</t>
  </si>
  <si>
    <t>SRR3500427.fasta</t>
  </si>
  <si>
    <t>SRR3500427_mixcr.vdjca, SRR3500427_annotation.txt, SRR3500427.clns, SRR3500427_clones.txt</t>
  </si>
  <si>
    <t>pear -f SRR3500428_filtered_1.fastq -r SRR3500428_filtered_2.fastq -n 150 -t 150 -q 30 -o paired_SRR3500428.fastq</t>
  </si>
  <si>
    <t>SRR3500428</t>
  </si>
  <si>
    <t>SRR3500428.fasta</t>
  </si>
  <si>
    <t>SRR3500428_mixcr.vdjca, SRR3500428_annotation.txt, SRR3500428.clns, SRR3500428_clones.txt</t>
  </si>
  <si>
    <t>pear -f SRR3500429_filtered_1.fastq -r SRR3500429_filtered_2.fastq -n 150 -t 150 -q 30 -o paired_SRR3500429.fastq</t>
  </si>
  <si>
    <t>SRR3500429</t>
  </si>
  <si>
    <t>SRR3500429.fasta</t>
  </si>
  <si>
    <t>SRR3500429_mixcr.vdjca, SRR3500429_annotation.txt, SRR3500429.clns, SRR3500429_clones.txt</t>
  </si>
  <si>
    <t>pear -f SRR3500430_filtered_1.fastq -r SRR3500430_filtered_2.fastq -n 150 -t 150 -q 30 -o paired_SRR3500430.fastq</t>
  </si>
  <si>
    <t>SRR3500430</t>
  </si>
  <si>
    <t>SRR3500430.fasta</t>
  </si>
  <si>
    <t>SRR3500430_mixcr.vdjca, SRR3500430_annotation.txt, SRR3500430.clns, SRR3500430_clones.txt</t>
  </si>
  <si>
    <t>pear -f SRR3500431_filtered_1.fastq -r SRR3500431_filtered_2.fastq -n 150 -t 150 -q 30 -o paired_SRR3500431.fastq</t>
  </si>
  <si>
    <t>SRR3500431</t>
  </si>
  <si>
    <t>SRR3500431.fasta</t>
  </si>
  <si>
    <t>SRR3500431_mixcr.vdjca, SRR3500431_annotation.txt, SRR3500431.clns, SRR3500431_clones.txt</t>
  </si>
  <si>
    <t>pear -f SRR3500432_filtered_1.fastq -r SRR3500432_filtered_2.fastq -n 150 -t 150 -q 30 -o paired_SRR3500432.fastq</t>
  </si>
  <si>
    <t>SRR3500432</t>
  </si>
  <si>
    <t>SRR3500432.fasta</t>
  </si>
  <si>
    <t>SRR3500432_mixcr.vdjca, SRR3500432_annotation.txt, SRR3500432.clns, SRR3500432_clones.txt</t>
  </si>
  <si>
    <t>pear -f SRR3500433_filtered_1.fastq -r SRR3500433_filtered_2.fastq -n 150 -t 150 -q 30 -o paired_SRR3500433.fastq</t>
  </si>
  <si>
    <t>SRR3500433</t>
  </si>
  <si>
    <t>SRR3500433.fasta</t>
  </si>
  <si>
    <t>SRR3500433_mixcr.vdjca, SRR3500433_annotation.txt, SRR3500433.clns, SRR3500433_clones.txt</t>
  </si>
  <si>
    <t>pear -f SRR3500434_filtered_1.fastq -r SRR3500434_filtered_2.fastq -n 150 -t 150 -q 34 -o paired_SRR3500434.fastq</t>
  </si>
  <si>
    <t>SRR3500434</t>
  </si>
  <si>
    <t>SRR3500434.fasta</t>
  </si>
  <si>
    <t>SRR3500434_mixcr.vdjca, SRR3500434_annotation.txt, SRR3500434.clns, SRR3500434_clones.txt</t>
  </si>
  <si>
    <t>pear -f SRR3500435_filtered_1.fastq -r SRR3500435_filtered_2.fastq -n 150 -t 150 -q 30 -o paired_SRR3500435.fastq</t>
  </si>
  <si>
    <t>SRR3500435</t>
  </si>
  <si>
    <t>SRR3500435.fasta</t>
  </si>
  <si>
    <t>SRR3500435_mixcr.vdjca, SRR3500435_annotation.txt, SRR3500435.clns, SRR3500435_clones.txt</t>
  </si>
  <si>
    <t>pear -f SRR3500436_filtered_1.fastq -r SRR3500436_filtered_2.fastq -n 150 -t 150 -q 30 -o paired_SRR3500436.fastq</t>
  </si>
  <si>
    <t>SRR3500436</t>
  </si>
  <si>
    <t>SRR3500436.fasta</t>
  </si>
  <si>
    <t>SRR3500436_mixcr.vdjca, SRR3500436_annotation.txt, SRR3500436.clns, SRR3500436_clones.txt</t>
  </si>
  <si>
    <t>pear -f SRR3500437_filtered_1.fastq -r SRR3500437_filtered_2.fastq -n 150 -t 150 -q 30 -o paired_SRR3500437.fastq</t>
  </si>
  <si>
    <t>SRR3500437</t>
  </si>
  <si>
    <t>SRR3500437.fasta</t>
  </si>
  <si>
    <t>SRR3500437_mixcr.vdjca, SRR3500437_annotation.txt, SRR3500437.clns, SRR3500437_clones.txt</t>
  </si>
  <si>
    <t>pear -f SRR3500438_filtered_1.fastq -r SRR3500438_filtered_2.fastq -n 150 -t 150 -q 30 -o paired_SRR3500438.fastq</t>
  </si>
  <si>
    <t>SRR3500438</t>
  </si>
  <si>
    <t>SRR3500438.fasta</t>
  </si>
  <si>
    <t>SRR3500438_mixcr.vdjca, SRR3500438_annotation.txt, SRR3500438.clns, SRR3500438_clones.txt</t>
  </si>
  <si>
    <t>pear -f SRR3500439_filtered_1.fastq -r SRR3500439_filtered_2.fastq -n 150 -t 150 -q 30 -o paired_SRR3500439.fastq</t>
  </si>
  <si>
    <t>SRR3500439</t>
  </si>
  <si>
    <t>SRR3500439.fasta</t>
  </si>
  <si>
    <t>SRR3500439_mixcr.vdjca, SRR3500439_annotation.txt, SRR3500439.clns, SRR3500439_clones.txt</t>
  </si>
  <si>
    <t>SRR3500440</t>
  </si>
  <si>
    <t>SRR3500440.fasta</t>
  </si>
  <si>
    <t>SRR3500440_mixcr.vdjca, SRR3500440_annotation.txt, SRR3500440.clns, SRR3500440_clones.txt</t>
  </si>
  <si>
    <t>pear -f SRR3500441_filtered_1.fastq -r SRR3500441_filtered_2.fastq -n 150 -t 150 -q 30 -o paired_SRR3500441.fastq</t>
  </si>
  <si>
    <t>SRR3500441</t>
  </si>
  <si>
    <t>SRR3500441.fasta</t>
  </si>
  <si>
    <t>SRR3500441_mixcr.vdjca, SRR3500441_annotation.txt, SRR3500441.clns, SRR3500441_clones.txt</t>
  </si>
  <si>
    <t>pear -f SRR3500442_filtered_1.fastq -r SRR3500442_filtered_2.fastq -n 150 -t 150 -q 30 -o paired_SRR3500442.fastq</t>
  </si>
  <si>
    <t>SRR3500442</t>
  </si>
  <si>
    <t>SRR3500442.fasta</t>
  </si>
  <si>
    <t>SRR3500442_mixcr.vdjca, SRR3500442_annotation.txt, SRR3500442.clns, SRR3500442_clones.txt</t>
  </si>
  <si>
    <t>pear -f SRR3500443_filtered_1.fastq -r SRR3500443_filtered_2.fastq -n 150 -t 150 -q 30 -o paired_SRR3500443.fastq</t>
  </si>
  <si>
    <t>SRR3500443</t>
  </si>
  <si>
    <t>SRR3500443.fasta</t>
  </si>
  <si>
    <t>SRR3500443_mixcr.vdjca, SRR3500443_annotation.txt, SRR3500443.clns, SRR3500443_clones.txt</t>
  </si>
  <si>
    <t>pear -f SRR3500444_filtered_1.fastq -r SRR3500444_filtered_2.fastq -n 150 -t 150 -q 30 -o paired_SRR3500444.fastq</t>
  </si>
  <si>
    <t>SRR3500444</t>
  </si>
  <si>
    <t>SRR3500444.fasta</t>
  </si>
  <si>
    <t>SRR3500444_mixcr.vdjca, SRR3500444_annotation.txt, SRR3500444.clns, SRR3500444_clones.txt</t>
  </si>
  <si>
    <t>pear -f SRR3500445_filtered_1.fastq -r SRR3500445_filtered_2.fastq -n 150 -t 150 -q 30 -o paired_SRR3500445.fastq</t>
  </si>
  <si>
    <t>SRR3500445</t>
  </si>
  <si>
    <t>SRR3500445.fasta</t>
  </si>
  <si>
    <t>SRR3500445_mixcr.vdjca, SRR3500445_annotation.txt, SRR3500445.clns, SRR3500445_clones.txt</t>
  </si>
  <si>
    <t>pear -f SRR3500446_filtered_1.fastq -r SRR3500446_filtered_2.fastq -n 150 -t 150 -q 30 -o paired_SRR3500446.fastq</t>
  </si>
  <si>
    <t>SRR3500446</t>
  </si>
  <si>
    <t>SRR3500446.fasta</t>
  </si>
  <si>
    <t>SRR3500446_mixcr.vdjca, SRR3500446_annotation.txt, SRR3500446.clns, SRR3500446_clones.txt</t>
  </si>
  <si>
    <t>GGCTGTGATGTTCAGGATGCTG GATGCTGAGATATTCAGGAAGCT CTGTGATATGCAGGGAACTTTGC CTTGGCTGAGTCAGTTTTAAGGA GGAATGAGTCTCCTGGTTGGG GGCTGTGATGATGATATGATAAGC CGTAAGGTACAGGGAGCTTTGC CAGAAGTACACTGCAGAGTCTC CAGGCTGGGAATCTGATGTATAG GTGATGTGGAGAGAACTGTCCT GATCAAGGTACTGGACTTTCTGT GCAGGATCAAGGTGCTGGACT GTCTGGGTGGCTGTGATGTGC CTTCAGGCTGGGATCCTTTGAT CCATGATATGCAATGAGAACTGC GGTCTGGGAAGAGGAAATGTAC TGTATAAAGTACTACGTCCTGATG CAGGTTTAGGGGCTGTGATGTG GTGAAGTTGAAGGAACTGGTGG CAGCTGCACCGAGGGCTTCT CGGGAAGCCGTGATCAACAAG GAGTCTTCCTCTTGAGCAAATGG CAGGATGAGAGACCAGCATATTC GAAGCGGAGATGACAAGGTTGG GCAGAGAGAGATGTTTCACTGTC CAGGGAGAAATGTTTGGCTGTC GAGGTAGGTGGCTGAATCACTG CAGATGAGAGGCTGCGATATTC CTGGGAGGCTGTGATGTGCAG TCCAAGTGGAAAGAAGTGGTTTC ATTCAGCCTCAAAACCGTTGATG ATTCAGCCTCAAAACCTCTGATG GGAAGATTGACTCCTCTTAAATTC GAGGGTTTCCTCAGATTAAAGGA GACAGGCATAGGAAATCACAGG GACAGGCATAGGAAATCACAGG TGAATCTTCAGGCTGCACGGC GGTATCAAAGGTGACCTTCAGTC TGTCTGCAATGCGCAGAGACAG GTACACAGCAGTGTCGCTCAGG GGTTTCTTCAGGTGGAAGGAGG CTCCCGCACCTGGAGGATGAGC GAGTCTTTCATCTGGAGCTCCT</t>
  </si>
  <si>
    <t>CTTCTTAGAACTCAGGATGAACTG CACAGTCAGAGTTGAGAATGTTAG GCGGACTCCAGAATCAGGGAG TGGGCGACTCCAGGATCAGG GGCAGACTCCAGGGTCAGGG GCAGACTCTAGGGACAGGGAG GAGGACAGGATTGCCAGGCTG CACTGGTCACTGTCAGAGTGG GGCCGATGTCACAGTGAGAGG CCTGCTGGATCCTCAGGATGC GGATGGATCTTCAGCGTGGAAG TCGTAGCCTGGATCTCAAGGC GCCTCCTGGATTGGAAGTTATC CAGGCTGCACCTTCAGAGTAG GGAGCTCATGTTCAGTTCAGAATG GAGGGCTGGATCTTCAGAGTG TGCAGGCTGGATCTTGAGAGTG GCGGACTCCAGAGTGAGGAG TAGCTGACTCCAGAGTGAGGG CAGCAGACTCCAGAGTGAGGG GCTCAGGTTTAGTTCAGAGTGC GTGCGCTGGATCTCCAAGGTG GTGCGCTGGATCTTCAGAGTG GTGCGCTGAATCGTCAGAGTG GTGCGCTGGATCGTCAGAGTG CTGTGCGCTGGATCTTCAGAGT CTGTGCGCTGGATCTTCAGAGT GTGCGCTGGATCGTCAGAGTG GTGCGCTGGAACTTCAGAGTG CAGCTGACTCCAGCCTGAGC CAGCCGACACCAGCCTGAGT CAGCTGACTCCAGCTTGAGGG CAGCCAACTCCAGCCTGAGC CAGCCGACAGCAGCCTGAGC CAGCAGACGCCAACGTGAGG CAGCCGACTCCAACCCCAGC GCCGACTCCAGCCTGAGCGA GCGTTCACATTCAGCTCAGAGC GCACTCACATTCATCTCAGAGC GTGCTCACATTCATCTCAGAGC GCAGGGTGTGTAGGTGAAGGA GCAGGGCGTGTAGGTGAAGG GAATTGATGTGAAGATTTAAGTGAG GGACCGGATCTTCAGAGTGAAATTTG GAAGGTATAAGCGAGAGCTGTC</t>
  </si>
  <si>
    <t>cutadapt -q 30 --pair-filter=any --minimum-length 150 --length-tag "length=" -o filtered_SRR3500416_1.fastq -p filtered_SRR3500416_2.fastq SRR3500416_1.fastq SRR3500416_2.fastq</t>
  </si>
  <si>
    <t>$EBROOTMIXCR/mixcr align --library imgt -s hsa -c TRB -f --save-description SRR3500416.fasta SRR3500416_mixcr.vdjca  ||  
$EBROOTMIXCR/mixcr exportAlignments -vHit -dHit -jHit -vGene -dGene -jGene -vFamily -dFamily -jFamily -vHitScore -dHitScore -jHitScore -nFeature CDR3 -aaFeature CDR3 -lengthOf CDR3 -readId -sequence -descrR1 SRR3500416_mixcr.vdjca SRR3500416_annotation.txt || $EBROOTMIXCR/mixcr assemble SRR3500416_mixcrt.vdjca SRR3500416.clns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SRR3500416.clns SRR3500416_clones.txt</t>
  </si>
  <si>
    <t>cutadapt -q 30 --pair-filter=any --minimum-length 150 --length-tag "length=" -o filtered_SRR3500417_1.fastq -p filtered_SRR3500417_2.fastq SRR3500417_1.fastq SRR3500417_2.fastq</t>
  </si>
  <si>
    <t>$EBROOTMIXCR/mixcr align --library imgt -s hsa -c TRB -f --save-description SRR3500417.fasta SRR3500417_mixcr.vdjca  || $EBROOTMIXCR/mixcr exportAlignments -vHit -dHit -jHit -vGene -dGene -jGene -vFamily -dFamily -jFamily -vHitScore -dHitScore -jHitScore -nFeature CDR3 -aaFeature CDR3 -lengthOf CDR3 -readId -sequence -descrR1 SRR3500417_mixcr.vdjca SRR3500417_annotation.txt || $EBROOTMIXCR/mixcr assemble SRR3500417_mixcr.vdjca SRR3500417.clns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SRR3500417.clns SRR3500417_clones.txt</t>
  </si>
  <si>
    <t>cutadapt -q 30 --pair-filter=any --minimum-length 150 --length-tag "length=" -o filtered_SRR3500418_1.fastq -p filtered_SRR3500418_2.fastq SRR3500418_1.fastq SRR3500418_2.fastq</t>
  </si>
  <si>
    <t>$EBROOTMIXCR/mixcr align --library imgt -s hsa -c TRB -f --save-description SRR3500418.fasta SRR3500418_mixcr.vdjca || $EBROOTMIXCR/mixcr exportAlignments -vHit -dHit -jHit -vGene -dGene -jGene -vFamily -dFamily -jFamily -vHitScore -dHitScore -jHitScore -nFeature CDR3 -aaFeature CDR3 -lengthOf CDR3 -readId -sequence -descrR1 SRR3500418_mixcr.vdjca SRR3500418_annotation.txt || $EBROOTMIXCR/mixcr assemble SRR3500418_mixcr.vdjca SRR3500418.clns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SRR3500418.clns SRR3500418_clones.txt</t>
  </si>
  <si>
    <t>cutadapt -q 30 --pair-filter=any --minimum-length 150 --length-tag "length=" -o filtered_SRR3500419_1.fastq -p filtered_SRR3500419_2.fastq SRR3500419_1.fastq SRR3500419_2.fastq</t>
  </si>
  <si>
    <t>$EBROOTMIXCR/mixcr align --library imgt -s hsa -c TRB -f --save-description SRR3500419.fasta SRR3500419_mixcr.vdjca || $EBROOTMIXCR/mixcr exportAlignments -vHit -dHit -jHit -vGene -dGene -jGene -vFamily -dFamily -jFamily -vHitScore -dHitScore -jHitScore -nFeature CDR3 -aaFeature CDR3 -lengthOf CDR3 -readId -sequence -descrR1 SRR3500419_mixcr.vdjca SRR3500419_annotation.txt || $EBROOTMIXCR/mixcr assemble SRR3500419_mixcr.vdjca SRR3500419.clns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SRR3500419.clns SRR3500419_clones.txt</t>
  </si>
  <si>
    <t>cutadapt -q 30 --pair-filter=any --minimum-length 150 --length-tag "length=" -o filtered_SRR3500420_1.fastq -p filtered_SRR3500420_2.fastq SRR3500420_1.fastq SRR3500420_2.fastq</t>
  </si>
  <si>
    <t>$EBROOTMIXCR/mixcr align --library imgt -s hsa -c TRB -f --save-description SRR3500420.fasta SRR3500420_mixcr.vdjca || $EBROOTMIXCR/mixcr exportAlignments -vHit -dHit -jHit -vGene -dGene -jGene -vFamily -dFamily -jFamily -vHitScore -dHitScore -jHitScore -nFeature CDR3 -aaFeature CDR3 -lengthOf CDR3 -readId -sequence -descrR1 SRR3500420_mixcr.vdjca SRR3500420_annotation.txt || $EBROOTMIXCR/mixcr assemble SRR3500420_mixcr.vdjca SRR3500420.clns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SRR3500420.clns SRR3500420_clones.txt</t>
  </si>
  <si>
    <t>cutadapt -q 30 --pair-filter=any --minimum-length 150 --length-tag "length=" -o filtered_SRR3500421_1.fastq -p filtered_SRR3500421_2.fastq SRR3500421_1.fastq SRR3500421_2.fastq</t>
  </si>
  <si>
    <t>$EBROOTMIXCR/mixcr align --library imgt -s hsa -c TRB -f --save-description SRR3500421.fasta SRR3500421_mixcr.vdjca || $EBROOTMIXCR/mixcr exportAlignments -vHit -dHit -jHit -vGene -dGene -jGene -vFamily -dFamily -jFamily -vHitScore -dHitScore -jHitScore -nFeature CDR3 -aaFeature CDR3 -lengthOf CDR3 -readId -sequence -descrR1 SRR3500421_mixcr.vdjca SRR3500421_annotation.txt || $EBROOTMIXCR/mixcr assemble SRR3500421_mixcr.vdjca SRR3500421.clns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SRR3500421.clns SRR3500421_clones.txt</t>
  </si>
  <si>
    <t>cutadapt -q 30 --pair-filter=any --minimum-length 150 --length-tag "length=" -o filtered_SRR3500422_1.fastq -p filtered_SRR3500422_2.fastq SRR3500422_1.fastq SRR3500422_2.fastq</t>
  </si>
  <si>
    <t>$EBROOTMIXCR/mixcr align --library imgt -s hsa -c TRB -f --save-description SRR3500422.fasta SRR3500422_mixcr.vdjca || $EBROOTMIXCR/mixcr exportAlignments -vHit -dHit -jHit -vGene -dGene -jGene -vFamily -dFamily -jFamily -vHitScore -dHitScore -jHitScore -nFeature CDR3 -aaFeature CDR3 -lengthOf CDR3 -readId -sequence -descrR1 SRR3500422_mixcr.vdjca SRR3500422_annotation.txt || $EBROOTMIXCR/mixcr assemble SRR3500422_mixcr.vdjca SRR3500422.clns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SRR3500422.clns SRR3500422_clones.txt</t>
  </si>
  <si>
    <t>cutadapt -q 30 --pair-filter=any --minimum-length 150 --length-tag "length=" -o filtered_SRR3500423_1.fastq -p filtered_SRR3500423_2.fastq SRR3500423_1.fastq SRR3500423_2.fastq</t>
  </si>
  <si>
    <t>$EBROOTMIXCR/mixcr align --library imgt -s hsa -c TRB -f --save-description SRR3500423.fasta SRR3500423_mixcr.vdjca || $EBROOTMIXCR/mixcr exportAlignments -vHit -dHit -jHit -vGene -dGene -jGene -vFamily -dFamily -jFamily -vHitScore -dHitScore -jHitScore -nFeature CDR3 -aaFeature CDR3 -lengthOf CDR3 -readId -sequence -descrR1 SRR3500423_mixcr.vdjca SRR3500423_annotation.txt || $EBROOTMIXCR/mixcr assemble SRR3500423_mixcr.vdjca SRR3500423.clns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SRR3500423.clns SRR3500423_clones.txt</t>
  </si>
  <si>
    <t>cutadapt -q 30 --pair-filter=any --minimum-length 150 --length-tag "length=" -o filtered_SRR3500424_1.fastq -p filtered_SRR3500424_2.fastq SRR3500424_1.fastq SRR3500424_2.fastq</t>
  </si>
  <si>
    <t>$EBROOTMIXCR/mixcr align --library imgt -s hsa -c TRB -f --save-description SRR3500424.fasta SRR3500424_mixcr.vdjca || $EBROOTMIXCR/mixcr exportAlignments -vHit -dHit -jHit -vGene -dGene -jGene -vFamily -dFamily -jFamily -vHitScore -dHitScore -jHitScore -nFeature CDR3 -aaFeature CDR3 -lengthOf CDR3 -readId -sequence -descrR1 SRR3500424_mixcr.vdjca SRR3500424_annotation.txt || $EBROOTMIXCR/mixcr assemble SRR3500424_mixcr.vdjca SRR3500424.clns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SRR3500424.clns SRR3500424_clones.txt</t>
  </si>
  <si>
    <t>cutadapt -q 30 --pair-filter=any --minimum-length 150 --length-tag "length=" -o filtered_SRR3500425_1.fastq -p filtered_SRR3500425_2.fastq SRR3500425_1.fastq SRR3500425_2.fastq</t>
  </si>
  <si>
    <t>$EBROOTMIXCR/mixcr align --library imgt -s hsa -c TRB -f --save-description SRR3500425.fasta SRR3500425_mixcr.vdjca || $EBROOTMIXCR/mixcr exportAlignments -vHit -dHit -jHit -vGene -dGene -jGene -vFamily -dFamily -jFamily -vHitScore -dHitScore -jHitScore -nFeature CDR3 -aaFeature CDR3 -lengthOf CDR3 -readId -sequence -descrR1 SRR3500425_mixcr.vdjca SRR3500425_annotation.txt || $EBROOTMIXCR/mixcr assemble SRR3500425_mixcr.vdjca SRR3500425.clns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SRR3500425.clns SRR3500425_clones.txt</t>
  </si>
  <si>
    <t>cutadapt -q 30 --pair-filter=any --minimum-length 150 --length-tag "length=" -o filtered_SRR3500426_1.fastq -p filtered_SRR3500426_2.fastq SRR3500426_1.fastq SRR3500426_2.fastq</t>
  </si>
  <si>
    <t>$EBROOTMIXCR/mixcr align --library imgt -s hsa -c TRB -f --save-description SRR3500426.fasta SRR3500426_mixcr.vdjca || $EBROOTMIXCR/mixcr exportAlignments -vHit -dHit -jHit -vGene -dGene -jGene -vFamily -dFamily -jFamily -vHitScore -dHitScore -jHitScore -nFeature CDR3 -aaFeature CDR3 -lengthOf CDR3 -readId -sequence -descrR1 SRR3500426_mixcr.vdjca SRR3500426_annotation.txt || $EBROOTMIXCR/mixcr assemble SRR3500426_mixcr.vdjca SRR3500426.clns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SRR3500426.clns SRR3500426_clones.txt</t>
  </si>
  <si>
    <t>cutadapt -q 30 --pair-filter=any --minimum-length 150 --length-tag "length=" -o filtered_SRR3500427_1.fastq -p filtered_SRR3500427_2.fastq SRR3500427_1.fastq SRR3500427_2.fastq</t>
  </si>
  <si>
    <t>$EBROOTMIXCR/mixcr align --library imgt -s hsa -c TRB -f --save-description SRR3500427.fasta SRR3500427_mixcr.vdjca || $EBROOTMIXCR/mixcr exportAlignments -vHit -dHit -jHit -vGene -dGene -jGene -vFamily -dFamily -jFamily -vHitScore -dHitScore -jHitScore -nFeature CDR3 -aaFeature CDR3 -lengthOf CDR3 -readId -sequence -descrR1 SRR3500427_mixcr.vdjca SRR3500427_annotation.txt || $EBROOTMIXCR/mixcr assemble SRR3500427_mixcr.vdjca SRR3500427.clns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SRR3500427.clns SRR3500427_clones.txt</t>
  </si>
  <si>
    <t>cutadapt -q 30 --pair-filter=any --minimum-length 150 --length-tag "length=" -o filtered_SRR3500428_1.fastq -p filtered_SRR3500428_2.fastq SRR3500428_1.fastq SRR3500428_2.fastq</t>
  </si>
  <si>
    <t>$EBROOTMIXCR/mixcr align --library imgt -s hsa -c TRB -f --save-description SRR3500428.fasta SRR3500428_mixcr.vdjca || $EBROOTMIXCR/mixcr exportAlignments -vHit -dHit -jHit -vGene -dGene -jGene -vFamily -dFamily -jFamily -vHitScore -dHitScore -jHitScore -nFeature CDR3 -aaFeature CDR3 -lengthOf CDR3 -readId -sequence -descrR1 SRR3500428_mixcr.vdjca SRR3500428_annotation.txt || $EBROOTMIXCR/mixcr assemble SRR3500428_mixcr.vdjca SRR3500428.clns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SRR3500428.clns SRR3500428_clones.txt</t>
  </si>
  <si>
    <t>cutadapt -q 30 --pair-filter=any --minimum-length 150 --length-tag "length=" -o filtered_SRR3500429_1.fastq -p filtered_SRR3500429_2.fastq SRR3500429_1.fastq SRR3500429_2.fastq</t>
  </si>
  <si>
    <t>$EBROOTMIXCR/mixcr align --library imgt -s hsa -c TRB -f --save-description SRR3500429.fasta SRR3500429_mixcr.vdjca || $EBROOTMIXCR/mixcr exportAlignments -vHit -dHit -jHit -vGene -dGene -jGene -vFamily -dFamily -jFamily -vHitScore -dHitScore -jHitScore -nFeature CDR3 -aaFeature CDR3 -lengthOf CDR3 -readId -sequence -descrR1 SRR3500429_mixcr.vdjca SRR3500429_annotation.txt || $EBROOTMIXCR/mixcr assemble SRR3500429_mixcr.vdjca SRR3500429.clns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SRR3500429.clns SRR3500429_clones.txt</t>
  </si>
  <si>
    <t>cutadapt -q 30 --pair-filter=any --minimum-length 150 --length-tag "length=" -o filtered_SRR3500430_1.fastq -p filtered_SRR3500430_2.fastq SRR3500430_1.fastq SRR3500430_2.fastq</t>
  </si>
  <si>
    <t>$EBROOTMIXCR/mixcr align --library imgt -s hsa -c TRB -f --save-description SRR3500430.fasta SRR3500430_mixcr.vdjca || $EBROOTMIXCR/mixcr exportAlignments -vHit -dHit -jHit -vGene -dGene -jGene -vFamily -dFamily -jFamily -vHitScore -dHitScore -jHitScore -nFeature CDR3 -aaFeature CDR3 -lengthOf CDR3 -readId -sequence -descrR1 SRR3500430_mixcr.vdjca SRR3500430_annotation.txt || $EBROOTMIXCR/mixcr assemble SRR3500430_mixcr.vdjca SRR3500430.clns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SRR3500430.clns SRR3500430_clones.txt</t>
  </si>
  <si>
    <t>cutadapt -q 30 --pair-filter=any --minimum-length 150 --length-tag "length=" -o filtered_SRR3500431_1.fastq -p filtered_SRR3500431_2.fastq SRR3500431_1.fastq SRR3500431_2.fastq</t>
  </si>
  <si>
    <t>$EBROOTMIXCR/mixcr align --library imgt -s hsa -c TRB -f --save-description SRR3500431.fasta SRR3500431_mixcr.vdjca || $EBROOTMIXCR/mixcr exportAlignments -vHit -dHit -jHit -vGene -dGene -jGene -vFamily -dFamily -jFamily -vHitScore -dHitScore -jHitScore -nFeature CDR3 -aaFeature CDR3 -lengthOf CDR3 -readId -sequence -descrR1 SRR3500431_mixcr.vdjca SRR3500431_annotation.txt || $EBROOTMIXCR/mixcr assemble SRR3500431_mixcr.vdjca SRR3500431.clns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SRR3500431.clns SRR3500431_clones.txt</t>
  </si>
  <si>
    <t>cutadapt -q 30 --pair-filter=any --minimum-length 150 --length-tag "length=" -o filtered_SRR3500432_1.fastq -p filtered_SRR3500432_2.fastq SRR3500432_1.fastq SRR3500432_2.fastq</t>
  </si>
  <si>
    <t>$EBROOTMIXCR/mixcr align --library imgt -s hsa -c TRB -f --save-description SRR3500432.fasta SRR3500432_mixcr.vdjca || $EBROOTMIXCR/mixcr exportAlignments -vHit -dHit -jHit -vGene -dGene -jGene -vFamily -dFamily -jFamily -vHitScore -dHitScore -jHitScore -nFeature CDR3 -aaFeature CDR3 -lengthOf CDR3 -readId -sequence -descrR1 SRR3500432_mixcr.vdjca SRR3500432_annotation.txt || $EBROOTMIXCR/mixcr assemble SRR3500432_mixcr.vdjca SRR3500432.clns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SRR3500432.clns SRR3500432_clones.txt</t>
  </si>
  <si>
    <t>cutadapt -q 30 --pair-filter=any --minimum-length 150 --length-tag "length=" -o filtered_SRR3500433_1.fastq -p filtered_SRR3500433_2.fastq SRR3500433_1.fastq SRR3500433_2.fastq</t>
  </si>
  <si>
    <t>$EBROOTMIXCR/mixcr align --library imgt -s hsa -c TRB -f --save-description SRR3500433.fasta SRR3500433_mixcr.vdjca || $EBROOTMIXCR/mixcr exportAlignments -vHit -dHit -jHit -vGene -dGene -jGene -vFamily -dFamily -jFamily -vHitScore -dHitScore -jHitScore -nFeature CDR3 -aaFeature CDR3 -lengthOf CDR3 -readId -sequence -descrR1 SRR3500433_mixcr.vdjca SRR3500433_annotation.txt || $EBROOTMIXCR/mixcr assemble SRR3500433_mixcr.vdjca SRR3500433.clns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SRR3500433.clns SRR3500433_clones.txt</t>
  </si>
  <si>
    <t>cutadapt -q 30 --pair-filter=any --minimum-length 150 --length-tag "length=" -o filtered_SRR3500434_1.fastq -p filtered_SRR3500434_2.fastq SRR3500434_1.fastq SRR3500434_2.fastq</t>
  </si>
  <si>
    <t>$EBROOTMIXCR/mixcr align --library imgt -s hsa -c TRB -f --save-description SRR3500434.fasta SRR3500434_mixcr.vdjca || $EBROOTMIXCR/mixcr exportAlignments -vHit -dHit -jHit -vGene -dGene -jGene -vFamily -dFamily -jFamily -vHitScore -dHitScore -jHitScore -nFeature CDR3 -aaFeature CDR3 -lengthOf CDR3 -readId -sequence -descrR1 SRR3500434_mixcr.vdjca SRR3500434_annotation.txt || $EBROOTMIXCR/mixcr assemble SRR3500434_mixcr.vdjca SRR3500434.clns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SRR3500434.clns SRR3500434_clones.txt</t>
  </si>
  <si>
    <t>cutadapt -q 30 --pair-filter=any --minimum-length 150 --length-tag "length=" -o filtered_SRR3500435_1.fastq -p filtered_SRR3500435_2.fastq SRR3500435_1.fastq SRR3500435_2.fastq</t>
  </si>
  <si>
    <t>$EBROOTMIXCR/mixcr align --library imgt -s hsa -c TRB -f --save-description SRR3500435.fasta SRR3500435_mixcr.vdjca || $EBROOTMIXCR/mixcr exportAlignments -vHit -dHit -jHit -vGene -dGene -jGene -vFamily -dFamily -jFamily -vHitScore -dHitScore -jHitScore -nFeature CDR3 -aaFeature CDR3 -lengthOf CDR3 -readId -sequence -descrR1 SRR3500435_mixcr.vdjca SRR3500435_annotation.txt || $EBROOTMIXCR/mixcr assemble SRR3500435_mixcr.vdjca SRR3500435.clns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SRR3500435.clns SRR3500435_clones.txt</t>
  </si>
  <si>
    <t>cutadapt -q 30 --pair-filter=any --minimum-length 150 --length-tag "length=" -o filtered_SRR3500436_1.fastq -p filtered_SRR3500436_2.fastq SRR3500436_1.fastq SRR3500436_2.fastq</t>
  </si>
  <si>
    <t>$EBROOTMIXCR/mixcr align --library imgt -s hsa -c TRB -f --save-description SRR3500436.fasta SRR3500436_mixcr.vdjca || $EBROOTMIXCR/mixcr exportAlignments -vHit -dHit -jHit -vGene -dGene -jGene -vFamily -dFamily -jFamily -vHitScore -dHitScore -jHitScore -nFeature CDR3 -aaFeature CDR3 -lengthOf CDR3 -readId -sequence -descrR1 SRR3500436_mixcr.vdjca SRR3500436_annotation.txt || $EBROOTMIXCR/mixcr assemble SRR3500436_mixcr.vdjca SRR3500436.clns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SRR3500436.clns SRR3500436_clones.txt</t>
  </si>
  <si>
    <t>cutadapt -q 30 --pair-filter=any --minimum-length 150 --length-tag "length=" -o filtered_SRR3500437_1.fastq -p filtered_SRR3500437_2.fastq SRR3500437_1.fastq SRR3500437_2.fastq</t>
  </si>
  <si>
    <t>$EBROOTMIXCR/mixcr align --library imgt -s hsa -c TRB -f --save-description SRR3500437.fasta SRR3500437_mixcr.vdjca || $EBROOTMIXCR/mixcr exportAlignments -vHit -dHit -jHit -vGene -dGene -jGene -vFamily -dFamily -jFamily -vHitScore -dHitScore -jHitScore -nFeature CDR3 -aaFeature CDR3 -lengthOf CDR3 -readId -sequence -descrR1 SRR3500437_mixcr.vdjca SRR3500437_annotation.txt || $EBROOTMIXCR/mixcr assemble SRR3500437_mixcr.vdjca SRR3500437.clns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SRR3500437.clns SRR3500437_clones.txt</t>
  </si>
  <si>
    <t>cutadapt -q 30 --pair-filter=any --minimum-length 150 --length-tag "length=" -o filtered_SRR3500438_1.fastq -p filtered_SRR3500438_2.fastq SRR3500438_1.fastq SRR3500438_2.fastq</t>
  </si>
  <si>
    <t>$EBROOTMIXCR/mixcr align --library imgt -s hsa -c TRB -f --save-description SRR3500438.fasta SRR3500438_mixcr.vdjca || $EBROOTMIXCR/mixcr exportAlignments -vHit -dHit -jHit -vGene -dGene -jGene -vFamily -dFamily -jFamily -vHitScore -dHitScore -jHitScore -nFeature CDR3 -aaFeature CDR3 -lengthOf CDR3 -readId -sequence -descrR1 SRR3500438_mixcr.vdjca SRR3500438_annotation.txt || $EBROOTMIXCR/mixcr assemble SRR3500438_mixcr.vdjca SRR3500438.clns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SRR3500438.clns SRR3500438_clones.txt</t>
  </si>
  <si>
    <t>cutadapt -q 30 --pair-filter=any --minimum-length 150 --length-tag "length=" -o filtered_SRR3500439_1.fastq -p filtered_SRR3500439_2.fastq SRR3500439_1.fastq SRR3500439_2.fastq</t>
  </si>
  <si>
    <t>$EBROOTMIXCR/mixcr align --library imgt -s hsa -c TRB -f --save-description SRR3500439.fasta SRR3500439_mixcr.vdjca || $EBROOTMIXCR/mixcr exportAlignments -vHit -dHit -jHit -vGene -dGene -jGene -vFamily -dFamily -jFamily -vHitScore -dHitScore -jHitScore -nFeature CDR3 -aaFeature CDR3 -lengthOf CDR3 -readId -sequence -descrR1 SRR3500439_mixcr.vdjca SRR3500439_annotation.txt || $EBROOTMIXCR/mixcr assemble SRR3500439_mixcr.vdjca SRR3500439.clns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SRR3500439.clns SRR3500439_clones.txt</t>
  </si>
  <si>
    <t>cutadapt -q 30 --pair-filter=any --minimum-length 150 --length-tag "length=" -o filtered_SRR3500440.fastq SRR3500440.fastq</t>
  </si>
  <si>
    <t>$EBROOTMIXCR/mixcr align --library imgt -s hsa -c TRB -f --save-description SRR3500440.fasta SRR3500440_mixcr.vdjca || $EBROOTMIXCR/mixcr exportAlignments -vHit -dHit -jHit -vGene -dGene -jGene -vFamily -dFamily -jFamily -vHitScore -dHitScore -jHitScore -nFeature CDR3 -aaFeature CDR3 -lengthOf CDR3 -readId -sequence -descrR1 SRR3500440_mixcr.vdjca SRR3500440_annotation.txt || $EBROOTMIXCR/mixcr assemble SRR3500440_mixcr.vdjca SRR3500440.clns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SRR3500440.clns SRR3500440_clones.txt</t>
  </si>
  <si>
    <t>cutadapt -q 30 --pair-filter=any --minimum-length 150 --length-tag "length=" -o filtered_SRR3500441_1.fastq -p filtered_SRR3500441_2.fastq SRR3500441_1.fastq SRR3500441_2.fastq</t>
  </si>
  <si>
    <t>$EBROOTMIXCR/mixcr align --library imgt -s hsa -c TRB -f --save-description SRR3500441.fasta SRR3500441_mixcr.vdjca || $EBROOTMIXCR/mixcr exportAlignments -vHit -dHit -jHit -vGene -dGene -jGene -vFamily -dFamily -jFamily -vHitScore -dHitScore -jHitScore -nFeature CDR3 -aaFeature CDR3 -lengthOf CDR3 -readId -sequence -descrR1 SRR3500441_mixcr.vdjca SRR3500441_annotation.txt || $EBROOTMIXCR/mixcr assemble SRR3500441_mixcr.vdjca SRR3500441.clns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SRR3500441.clns SRR3500441_clones.txt</t>
  </si>
  <si>
    <t>cutadapt -q 30 --pair-filter=any --minimum-length 150 --length-tag "length=" -o filtered_SRR3500442_1.fastq -p filtered_SRR3500442_2.fastq SRR3500442_1.fastq SRR3500442_2.fastq</t>
  </si>
  <si>
    <t>$EBROOTMIXCR/mixcr align --library imgt -s hsa -c TRB -f --save-description SRR3500442.fasta SRR3500442_mixcr.vdjca || $EBROOTMIXCR/mixcr exportAlignments -vHit -dHit -jHit -vGene -dGene -jGene -vFamily -dFamily -jFamily -vHitScore -dHitScore -jHitScore -nFeature CDR3 -aaFeature CDR3 -lengthOf CDR3 -readId -sequence -descrR1 SRR3500442_mixcr.vdjca SRR3500442_annotation.txt || $EBROOTMIXCR/mixcr assemble SRR3500442_mixcr.vdjca SRR3500442.clns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SRR3500442.clns SRR3500442_clones.txt</t>
  </si>
  <si>
    <t>cutadapt -q 30 --pair-filter=any --minimum-length 150 --length-tag "length=" -o filtered_SRR3500443_1.fastq -p filtered_SRR3500443_2.fastq SRR3500443_1.fastq SRR3500443_2.fastq</t>
  </si>
  <si>
    <t>$EBROOTMIXCR/mixcr align --library imgt -s hsa -c TRB -f --save-description SRR3500443.fasta SRR3500443_mixcr.vdjca || $EBROOTMIXCR/mixcr exportAlignments -vHit -dHit -jHit -vGene -dGene -jGene -vFamily -dFamily -jFamily -vHitScore -dHitScore -jHitScore -nFeature CDR3 -aaFeature CDR3 -lengthOf CDR3 -readId -sequence -descrR1 SRR3500443_mixcr.vdjca SRR3500443_annotation.txt || $EBROOTMIXCR/mixcr assemble SRR3500443_mixcr.vdjca SRR3500443.clns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SRR3500443.clns SRR3500443_clones.txt</t>
  </si>
  <si>
    <t>cutadapt -q 30 --pair-filter=any --minimum-length 150 --length-tag "length=" -o filtered_SRR3500444_1.fastq -p filtered_SRR3500444_2.fastq SRR3500444_1.fastq SRR3500444_2.fastq</t>
  </si>
  <si>
    <t>$EBROOTMIXCR/mixcr align --library imgt -s hsa -c TRB -f --save-description SRR3500444.fasta SRR3500444_mixcr.vdjca || $EBROOTMIXCR/mixcr exportAlignments -vHit -dHit -jHit -vGene -dGene -jGene -vFamily -dFamily -jFamily -vHitScore -dHitScore -jHitScore -nFeature CDR3 -aaFeature CDR3 -lengthOf CDR3 -readId -sequence -descrR1 SRR3500444_mixcr.vdjca SRR3500444_annotation.txt || $EBROOTMIXCR/mixcr assemble SRR3500444_mixcr.vdjca SRR3500444.clns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SRR3500444.clns SRR3500444_clones.txt</t>
  </si>
  <si>
    <t>cutadapt -q 30 --pair-filter=any --minimum-length 150 --length-tag "length=" -o filtered_SRR3500445_1.fastq -p filtered_SRR3500445_2.fastq SRR3500445_1.fastq SRR3500445_2.fastq</t>
  </si>
  <si>
    <t>$EBROOTMIXCR/mixcr align --library imgt -s hsa -c TRB -f --save-description SRR3500445.fasta SRR3500445_mixcr.vdjca || $EBROOTMIXCR/mixcr exportAlignments -vHit -dHit -jHit -vGene -dGene -jGene -vFamily -dFamily -jFamily -vHitScore -dHitScore -jHitScore -nFeature CDR3 -aaFeature CDR3 -lengthOf CDR3 -readId -sequence -descrR1 SRR3500445_mixcr.vdjca SRR3500445_annotation.txt || $EBROOTMIXCR/mixcr assemble SRR3500445_mixcr.vdjca SRR3500445.clns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SRR3500445.clns SRR3500445_clones.txt</t>
  </si>
  <si>
    <t>cutadapt -q 30 --pair-filter=any --minimum-length 150 --length-tag "length=" -o filtered_SRR3500446_1.fastq -p filtered_SRR3500446_2.fastq SRR3500446_1.fastq SRR3500446_2.fastq</t>
  </si>
  <si>
    <t>$EBROOTMIXCR/mixcr align --library imgt -s hsa -c TRB -f --save-description SRR3500446.fasta SRR3500446_mixcr.vdjca || $EBROOTMIXCR/mixcr exportAlignments -vHit -dHit -jHit -vGene -dGene -jGene -vFamily -dFamily -jFamily -vHitScore -dHitScore -jHitScore -nFeature CDR3 -aaFeature CDR3 -lengthOf CDR3 -readId -sequence -descrR1 SRR3500446_mixcr.vdjca SRR3500446_annotation.txt || $EBROOTMIXCR/mixcr assemble SRR3500446_mixcr.vdjca SRR3500446.clns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SRR3500446.clns SRR3500446_clones.txt</t>
  </si>
  <si>
    <t>Sequences in iPA</t>
  </si>
  <si>
    <t>Sequences in metadata</t>
  </si>
  <si>
    <t>Sequences from Bojan</t>
  </si>
  <si>
    <t>SRR4084215_aa_merged.fasta, SRR4084215_ab_merged.fasta, SRR4084215_ac_merged.fasta, SRR4084215_ad_merged.fasta</t>
  </si>
  <si>
    <t>SRR4084216_aa_merged.fasta, SRR4084216_ab_merged.fasta, SRR4084216_ac_merged.fasta, SRR4084216_ad_merged.fasta</t>
  </si>
  <si>
    <t>SRR4084215_aa_mixcr.clns, SRR4084215_aa_mixcr.vdjca, SRR4084215_aa_mixcr_annotation.txt, SRR4084215_aa_mixcr_clones.txt, SRR4084215_ab_mixcr.clns, SRR4084215_ab_mixcr.vdjca, SRR4084215_ab_mixcr_annotation.txt, SRR4084215_ab_mixcr_clones.txt, SRR4084215_ac_mixcr.clns, SRR4084215_ac_mixcr.vdjca, SRR4084215_ac_mixcr_annotation.txt, SRR4084215_ac_mixcr_clones.txt, SRR4084215_ad_mixcr.clns, SRR4084215_ad_mixcr.vdjca, SRR4084215_ad_mixcr_annotation.txt, SRR4084215_ad_mixcr_clones.txt</t>
  </si>
  <si>
    <t>SRR4084216_aa_mixcr.clns, SRR4084216_aa_mixcr.vdjca, SRR4084216_aa_mixcr_annotation.txt, SRR4084216_aa_mixcr_clones.txt, SRR4084216_ab_mixcr.clns, SRR4084216_ab_mixcr.vdjca, SRR4084216_ab_mixcr_annotation.txt, SRR4084216_ab_mixcr_clones.txt, SRR4084216_ac_mixcr.clns, SRR4084216_ac_mixcr.vdjca, SRR4084216_ac_mixcr_annotation.txt, SRR4084216_ac_mixcr_clones.txt, SRR4084216_ad_mixcr.clns, SRR4084216_ad_mixcr.vdjca, SRR4084216_ad_mixcr_annotation.txt, SRR4084216_ad_mixcr_clones.txt</t>
  </si>
  <si>
    <t>SRR4084217_aa_merged.fasta, SRR4084217_ab_merged.fasta, SRR4084217_ac_merged.fasta, SRR4084217_ad_merged.fasta</t>
  </si>
  <si>
    <t>SRR4084217_aa_mixcr.clns, SRR4084217_aa_mixcr.vdjca, SRR4084217_aa_mixcr_annotation.txt, SRR4084217_aa_mixcr_clones.txt, SRR4084217_ab_mixcr.clns, SRR4084217_ab_mixcr.vdjca, SRR4084217_ab_mixcr_annotation.txt, SRR4084217_ab_mixcr_clones.txt, SRR4084217_ac_mixcr.clns, SRR4084217_ac_mixcr.vdjca, SRR4084217_ac_mixcr_annotation.txt, SRR4084217_ac_mixcr_clones.txt, SRR4084217_ad_mixcr.clns, SRR4084217_ad_mixcr.vdjca, SRR4084217_ad_mixcr_annotation.txt, SRR4084217_ad_mixcr_clones.txt</t>
  </si>
  <si>
    <t>SRR4084218_aa_merged.fasta, SRR4084218_ab_merged.fasta, SRR4084218_ac_merged.fasta, SRR4084218_ad_merged.fasta</t>
  </si>
  <si>
    <t>SRR4084218_aa_mixcr.clns, SRR4084218_aa_mixcr.vdjca, SRR4084218_aa_mixcr_annotation.txt, SRR4084218_aa_mixcr_clones.txt, SRR4084218_ab_mixcr.clns, SRR4084218_ab_mixcr.vdjca, SRR4084218_ab_mixcr_annotation.txt, SRR4084218_ab_mixcr_clones.txt, SRR4084218_ac_mixcr.clns, SRR4084218_ac_mixcr.vdjca, SRR4084218_ac_mixcr_annotation.txt, SRR4084218_ac_mixcr_clones.txt, SRR4084218_ad_mixcr.clns, SRR4084218_ad_mixcr.vdjca, SRR4084218_ad_mixcr_annotation.txt, SRR4084218_ad_mixcr_clones.txt</t>
  </si>
  <si>
    <t>SRR4084219_aa_merged.fasta, SRR4084219_ab_merged.fasta, SRR4084219_ac_merged.fasta, SRR4084219_ad_merged.fasta</t>
  </si>
  <si>
    <t>SRR4084219_aa_mixcr.clns, SRR4084219_aa_mixcr.vdjca, SRR4084219_aa_mixcr_annotation.txt, SRR4084219_aa_mixcr_clones.txt, SRR4084219_ab_mixcr.clns, SRR4084219_ab_mixcr.vdjca, SRR4084219_ab_mixcr_annotation.txt, SRR4084219_ab_mixcr_clones.txt, SRR4084219_ac_mixcr.clns, SRR4084219_ac_mixcr.vdjca, SRR4084219_ac_mixcr_annotation.txt, SRR4084219_ac_mixcr_clones.txt, SRR4084219_ad_mixcr.clns, SRR4084219_ad_mixcr.vdjca, SRR4084219_ad_mixcr_annotation.txt, SRR4084219_ad_mixcr_clones.txt</t>
  </si>
  <si>
    <t>SRR4084220_aa_merged.fasta, SRR4084220_ab_merged.fasta, SRR4084220_ac_merged.fasta, SRR4084220_ad_merged.fasta</t>
  </si>
  <si>
    <t>SRR4084220_aa_mixcr.clns, SRR4084220_aa_mixcr.vdjca, SRR4084220_aa_mixcr_annotation.txt, SRR4084220_aa_mixcr_clones.txt, SRR4084220_ab_mixcr.clns, SRR4084220_ab_mixcr.vdjca, SRR4084220_ab_mixcr_annotation.txt, SRR4084220_ab_mixcr_clones.txt, SRR4084220_ac_mixcr.clns, SRR4084220_ac_mixcr.vdjca, SRR4084220_ac_mixcr_annotation.txt, SRR4084220_ac_mixcr_clones.txt, SRR4084220_ad_mixcr.clns, SRR4084220_ad_mixcr.vdjca, SRR4084220_ad_mixcr_annotation.txt, SRR4084220_ad_mixcr_clones.txt</t>
  </si>
  <si>
    <t>SRR4084231_aa_merged.fasta, SRR4084231_ab_merged.fasta, SRR4084231_ac_merged.fasta, SRR4084231_ad_merged.fasta</t>
  </si>
  <si>
    <t>SRR4084231_aa_mixcr.clns, SRR4084231_aa_mixcr.vdjca, SRR4084231_aa_mixcr_annotation.txt, SRR4084231_aa_mixcr_clones.txt, SRR4084231_ab_mixcr.clns, SRR4084231_ab_mixcr.vdjca, SRR4084231_ab_mixcr_annotation.txt, SRR4084231_ab_mixcr_clones.txt, SRR4084231_ac_mixcr.clns, SRR4084231_ac_mixcr.vdjca, SRR4084231_ac_mixcr_annotation.txt, SRR4084231_ac_mixcr_clones.txt, SRR4084231_ad_mixcr.clns, SRR4084231_ad_mixcr.vdjca, SRR4084231_ad_mixcr_annotation.txt, SRR4084231_ad_mixcr_clones.txt</t>
  </si>
  <si>
    <t>SRR4084232_aa_merged.fasta, SRR4084232_ab_merged.fasta, SRR4084232_ac_merged.fasta, SRR4084232_ad_merged.fasta</t>
  </si>
  <si>
    <t>SRR4084233_aa_merged.fasta, SRR4084233_ab_merged.fasta, SRR4084233_ac_merged.fasta, SRR4084233_ad_merged.fasta</t>
  </si>
  <si>
    <t>SRR4084234_aa_merged.fasta, SRR4084234_ab_merged.fasta, SRR4084234_ac_merged.fasta, SRR4084234_ad_merged.fasta</t>
  </si>
  <si>
    <t>SRR4084209_aa_merged.fasta, SRR4084209_ab_merged.fasta, SRR4084209_ac_merged.fasta, SRR4084209_ad_merged.fasta</t>
  </si>
  <si>
    <t>SRR4084210_aa_merged.fasta, SRR4084210_ab_merged.fasta, SRR4084210_ac_merged.fasta, SRR4084210_ad_merged.fasta</t>
  </si>
  <si>
    <t>SRR4084211_aa_merged.fasta, SRR4084211_ab_merged.fasta, SRR4084211_ac_merged.fasta, SRR4084211_ad_merged.fasta</t>
  </si>
  <si>
    <t>SRR4084212_aa_merged.fasta, SRR4084212_ab_merged.fasta, SRR4084212_ac_merged.fasta, SRR4084212_ad_merged.fasta</t>
  </si>
  <si>
    <t>SRR4084213_aa_merged.fasta, SRR4084213_ab_merged.fasta, SRR4084213_ac_merged.fasta, SRR4084213_ad_merged.fasta</t>
  </si>
  <si>
    <t>SRR4084214_aa_merged.fasta, SRR4084214_ab_merged.fasta, SRR4084214_ac_merged.fasta, SRR4084214_ad_merged.fasta</t>
  </si>
  <si>
    <t>SRR4084235_aa_merged.fasta, SRR4084235_ab_merged.fasta, SRR4084235_ac_merged.fasta, SRR4084235_ad_merged.fasta</t>
  </si>
  <si>
    <t>SRR4084236_aa_merged.fasta, SRR4084236_ab_merged.fasta, SRR4084236_ac_merged.fasta, SRR4084236_ad_merged.fasta</t>
  </si>
  <si>
    <t>SRR4084237_aa_merged.fasta,SRR4084237_ab_merged.fasta, SRR4084237_ac_merged.fasta, SRR4084237_ad_merged.fasta</t>
  </si>
  <si>
    <t>SRR4084238_aa_merged.fasta, SRR4084238_ab_merged.fasta, SRR4084238_ac_merged.fasta, SRR4084238_ad_merged.fasta</t>
  </si>
  <si>
    <t>SRR4084221_aa_merged.fasta, SRR4084221_ab_merged.fasta, SRR4084221_ac_merged.fasta, SRR4084221_ad_merged.fasta</t>
  </si>
  <si>
    <t>SRR4084222_aa_merged.fasta, SRR4084222_ab_merged.fasta, SRR4084222_ac_merged.fasta, SRR4084222_ad_merged.fasta</t>
  </si>
  <si>
    <t>SRR4084223_aa_merged.fasta, SRR4084223_ab_merged.fasta, SRR4084223_ac_merged.fasta, SRR4084223_ad_merged.fasta</t>
  </si>
  <si>
    <t>SRR4084224_aa_merged.fasta, SRR4084224_ab_merged.fasta, SRR4084224_ac_merged.fasta, SRR4084224_ad_merged.fasta</t>
  </si>
  <si>
    <t>SRR4084225_aa_merged.fasta, SRR4084225_ab_merged.fasta, SRR4084225_ac_merged.fasta, SRR4084225_ad_merged.fasta</t>
  </si>
  <si>
    <t>SRR4084226_aa_merged.fasta, SRR4084226_ab_merged.fasta, SRR4084226_ac_merged.fasta, SRR4084226_ad_merged.fasta</t>
  </si>
  <si>
    <t>SRR4084227_aa_merged.fasta, SRR4084227_ab_merged.fasta, SRR4084227_ac_merged.fasta, SRR4084227_ad_merged.fasta</t>
  </si>
  <si>
    <t>SRR4084228_aa_merged.fasta, SRR4084228_ab_merged.fasta, SRR4084228_ac_merged.fasta, SRR4084228_ad_merged.fasta</t>
  </si>
  <si>
    <t>SRR4084229_aa_merged.fasta, SRR4084229_ab_merged.fasta, SRR4084229_ac_merged.fasta, SRR4084229_ad_merged.fasta</t>
  </si>
  <si>
    <t>SRR4084230_aa_merged.fasta, SRR4084230_ab_merged.fasta, SRR4084230_ac_merged.fasta, SRR4084230_ad_merged.fasta</t>
  </si>
  <si>
    <t>SRR4084230_aa_mixcr.clns, SRR4084230_aa_mixcr.vdjca, SRR4084230_aa_mixcr_annotation.txt, SRR4084230_aa_mixcr_clones.txt, SRR4084230_ab_mixcr.clns, SRR4084230_ab_mixcr.vdjca, SRR4084230_ab_mixcr_annotation.txt, SRR4084230_ab_mixcr_clones.txt, SRR4084230_ac_mixcr.clns, SRR4084230_ac_mixcr.vdjca, SRR4084230_ac_mixcr_annotation.txt, SRR4084230_ac_mixcr_clones.txt, SRR4084230_ad_mixcr.clns, SRR4084230_ad_mixcr.vdjca, SRR4084230_ad_mixcr_annotation.txt, SRR4084230_ad_mixcr_clones.txt</t>
  </si>
  <si>
    <t>SRR4084229_aa_mixcr.clns, SRR4084229_aa_mixcr.vdjca, SRR4084229_aa_mixcr_annotation.txt, SRR4084229_aa_mixcr_clones.txt, SRR4084229_ab_mixcr.clns, SRR4084229_ab_mixcr.vdjca, SRR4084229_ab_mixcr_annotation.txt, SRR4084229_ab_mixcr_clones.txt, SRR4084229_ac_mixcr.clns, SRR4084229_ac_mixcr.vdjca, SRR4084229_ac_mixcr_annotation.txt, SRR4084229_ac_mixcr_clones.txt, SRR4084229_ad_mixcr.clns, SRR4084229_ad_mixcr.vdjca, SRR4084229_ad_mixcr_annotation.txt, SRR4084229_ad_mixcr_clones.txt</t>
  </si>
  <si>
    <t>SRR4084228_aa_mixcr.clns, SRR4084228_aa_mixcr.vdjca, SRR4084228_aa_mixcr_annotation.txt, SRR4084228_aa_mixcr_clones.txt, SRR4084228_ab_mixcr.clns, SRR4084228_ab_mixcr.vdjca, SRR4084228_ab_mixcr_annotation.txt, SRR4084228_ab_mixcr_clones.txt, SRR4084228_ac_mixcr.clns, SRR4084228_ac_mixcr.vdjca, SRR4084228_ac_mixcr_annotation.txt, SRR4084228_ac_mixcr_clones.txt, SRR4084228_ad_mixcr.clns, SRR4084228_ad_mixcr.vdjca, SRR4084228_ad_mixcr_annotation.txt, SRR4084228_ad_mixcr_clones.txt</t>
  </si>
  <si>
    <t>SRR4084232_aa_mixcr.clns, SRR4084232_aa_mixcr.vdjca, SRR4084232_aa_mixcr_annotation.txt, SRR4084232_aa_mixcr_clones.txt, SRR4084232_ab_mixcr.clns, SRR4084232_ab_mixcr.vdjca, SRR4084232_ab_mixcr_annotation.txt, SRR4084232_ab_mixcr_clones.txt, SRR4084232_ac_mixcr.clns, SRR4084232_ac_mixcr.vdjca, SRR4084232_ac_mixcr_annotation.txt, SRR4084232_ac_mixcr_clones.txt, SRR4084232_ad_mixcr.clns, SRR4084232_ad_mixcr.vdjca, SRR4084232_ad_mixcr_annotation.txt, SRR4084232_ad_mixcr_clones.txt</t>
  </si>
  <si>
    <t>SRR4084233_aa_mixcr.clns, SRR4084233_aa_mixcr.vdjca, SRR4084233_aa_mixcr_annotation.txt, SRR4084233_aa_mixcr_clones.txt, SRR4084233_ab_mixcr.clns, SRR4084233_ab_mixcr.vdjca, SRR4084233_ab_mixcr_annotation.txt, SRR4084233_ab_mixcr_clones.txt, SRR4084233_ac_mixcr.clns, SRR4084233_ac_mixcr.vdjca, SRR4084233_ac_mixcr_annotation.txt, SRR4084233_ac_mixcr_clones.txt, SRR4084233_ad_mixcr.clns, SRR4084233_ad_mixcr.vdjca, SRR4084233_ad_mixcr_annotation.txt, SRR4084233_ad_mixcr_clones.txt</t>
  </si>
  <si>
    <t>SRR4084234_aa_mixcr.clns, SRR4084234_aa_mixcr.vdjca, SRR4084234_aa_mixcr_annotation.txt, SRR4084234_aa_mixcr_clones.txt, SRR4084234_ab_mixcr.clns, SRR4084234_ab_mixcr.vdjca, SRR4084234_ab_mixcr_annotation.txt, SRR4084234_ab_mixcr_clones.txt, SRR4084234_ac_mixcr.clns, SRR4084234_ac_mixcr.vdjca, SRR4084234_ac_mixcr_annotation.txt, SRR4084234_ac_mixcr_clones.txt, SRR4084234_ad_mixcr.clns, SRR4084234_ad_mixcr.vdjca, SRR4084234_ad_mixcr_annotation.txt, SRR4084234_ad_mixcr_clones.txt</t>
  </si>
  <si>
    <t>SRR4084209_aa_mixcr.clns, SRR4084209_aa_mixcr.vdjca, SRR4084209_aa_mixcr_annotation.txt, SRR4084209_aa_mixcr_clones.txt, SRR4084209_ab_mixcr.clns, SRR4084209_ab_mixcr.vdjca, SRR4084209_ab_mixcr_annotation.txt, SRR4084209_ab_mixcr_clones.txt, SRR4084209_ac_mixcr.clns, SRR4084209_ac_mixcr.vdjca, SRR4084209_ac_mixcr_annotation.txt, SRR4084209_ac_mixcr_clones.txt, SRR4084209_ad_mixcr.clns, SRR4084209_ad_mixcr.vdjca, SRR4084209_ad_mixcr_annotation.txt, SRR4084209_ad_mixcr_clones.txt</t>
  </si>
  <si>
    <t>SRR4084210_aa_mixcr.clns, SRR4084210_aa_mixcr.vdjca, SRR4084210_aa_mixcr_annotation.txt, SRR4084210_aa_mixcr_clones.txt, SRR4084210_ab_mixcr.clns, SRR4084210_ab_mixcr.vdjca, SRR4084210_ab_mixcr_annotation.txt, SRR4084210_ab_mixcr_clones.txt, SRR4084210_ac_mixcr.clns, SRR4084210_ac_mixcr.vdjca, SRR4084210_ac_mixcr_annotation.txt, SRR4084210_ac_mixcr_clones.txt, SRR4084210_ad_mixcr.clns, SRR4084210_ad_mixcr.vdjca, SRR4084210_ad_mixcr_annotation.txt, SRR4084210_ad_mixcr_clones.txt</t>
  </si>
  <si>
    <t>SRR4084211_aa_mixcr.clns, SRR4084211_aa_mixcr.vdjca, SRR4084211_aa_mixcr_annotation.txt, SRR4084211_aa_mixcr_clones.txt, SRR4084211_ab_mixcr.clns, SRR4084211_ab_mixcr.vdjca, SRR4084211_ab_mixcr_annotation.txt, SRR4084211_ab_mixcr_clones.txt, SRR4084211_ac_mixcr.clns, SRR4084211_ac_mixcr.vdjca, SRR4084211_ac_mixcr_annotation.txt, SRR4084211_ac_mixcr_clones.txt, SRR4084211_ad_mixcr.clns, SRR4084211_ad_mixcr.vdjca, SRR4084211_ad_mixcr_annotation.txt, SRR4084211_ad_mixcr_clones.txt</t>
  </si>
  <si>
    <t>SRR4084212_aa_mixcr.clns, SRR4084212_aa_mixcr.vdjca, SRR4084212_aa_mixcr_annotation.txt, SRR4084212_aa_mixcr_clones.txt, SRR4084212_ab_mixcr.clns, SRR4084212_ab_mixcr.vdjca, SRR4084212_ab_mixcr_annotation.txt, SRR4084212_ab_mixcr_clones.txt, SRR4084212_ac_mixcr.clns, SRR4084212_ac_mixcr.vdjca, SRR4084212_ac_mixcr_annotation.txt, SRR4084212_ac_mixcr_clones.txt, SRR4084212_ad_mixcr.clns, SRR4084212_ad_mixcr.vdjca, SRR4084212_ad_mixcr_annotation.txt, SRR4084212_ad_mixcr_clones.txt</t>
  </si>
  <si>
    <t>SRR4084213_aa_mixcr.clns, SRR4084213_aa_mixcr.vdjca, SRR4084213_aa_mixcr_annotation.txt, SRR4084213_aa_mixcr_clones.txt, SRR4084213_ab_mixcr.clns, SRR4084213_ab_mixcr.vdjca, SRR4084213_ab_mixcr_annotation.txt, SRR4084213_ab_mixcr_clones.txt, SRR4084213_ac_mixcr.clns, SRR4084213_ac_mixcr.vdjca, SRR4084213_ac_mixcr_annotation.txt, SRR4084213_ac_mixcr_clones.txt, SRR4084213_ad_mixcr.clns, SRR4084213_ad_mixcr.vdjca, SRR4084213_ad_mixcr_annotation.txt, SRR4084213_ad_mixcr_clones.txt</t>
  </si>
  <si>
    <t>SRR4084214_aa_mixcr.clns, SRR4084214_aa_mixcr.vdjca, SRR4084214_aa_mixcr_annotation.txt, SRR4084214_aa_mixcr_clones.txt, SRR4084214_ab_mixcr.clns, SRR4084214_ab_mixcr.vdjca, SRR4084214_ab_mixcr_annotation.txt, SRR4084214_ab_mixcr_clones.txt, SRR4084214_ac_mixcr.clns, SRR4084214_ac_mixcr.vdjca, SRR4084214_ac_mixcr_annotation.txt, SRR4084214_ac_mixcr_clones.txt, SRR4084214_ad_mixcr.clns, SRR4084214_ad_mixcr.vdjca, SRR4084214_ad_mixcr_annotation.txt, SRR4084214_ad_mixcr_clones.txt</t>
  </si>
  <si>
    <t>SRR4084235_aa_mixcr.clns, SRR4084235_aa_mixcr.vdjca, SRR4084235_aa_mixcr_annotation.txt, SRR4084235_aa_mixcr_clones.txt, SRR4084235_ab_mixcr.clns, SRR4084235_ab_mixcr.vdjca, SRR4084235_ab_mixcr_annotation.txt, SRR4084235_ab_mixcr_clones.txt, SRR4084235_ac_mixcr.clns, SRR4084235_ac_mixcr.vdjca, SRR4084235_ac_mixcr_annotation.txt, SRR4084235_ac_mixcr_clones.txt, SRR4084235_ad_mixcr.clns, SRR4084235_ad_mixcr.vdjca, SRR4084235_ad_mixcr_annotation.txt, SRR4084235_ad_mixcr_clones.txt</t>
  </si>
  <si>
    <t>SRR4084236_aa_mixcr.clns, SRR4084236_aa_mixcr.vdjca, SRR4084236_aa_mixcr_annotation.txt, SRR4084236_aa_mixcr_clones.txt, SRR4084236_ab_mixcr.clns, SRR4084236_ab_mixcr.vdjca, SRR4084236_ab_mixcr_annotation.txt, SRR4084236_ab_mixcr_clones.txt, SRR4084236_ac_mixcr.clns, SRR4084236_ac_mixcr.vdjca, SRR4084236_ac_mixcr_annotation.txt, SRR4084236_ac_mixcr_clones.txt, SRR4084236_ad_mixcr.clns, SRR4084236_ad_mixcr.vdjca, SRR4084236_ad_mixcr_annotation.txt, SRR4084236_ad_mixcr_clones.txt</t>
  </si>
  <si>
    <t>SRR4084237_aa_mixcr.clns, SRR4084237_aa_mixcr.vdjca, SRR4084237_aa_mixcr_annotation.txt, SRR4084237_aa_mixcr_clones.txt, SRR4084237_ab_mixcr.clns, SRR4084237_ab_mixcr.vdjca, SRR4084237_ab_mixcr_annotation.txt, SRR4084237_ab_mixcr_clones.txt, SRR4084237_ac_mixcr.clns, SRR4084237_ac_mixcr.vdjca, SRR4084237_ac_mixcr_annotation.txt, SRR4084237_ac_mixcr_clones.txt, SRR4084237_ad_mixcr.clns, SRR4084237_ad_mixcr.vdjca, SRR4084237_ad_mixcr_annotation.txt, SRR4084237_ad_mixcr_clones.txt</t>
  </si>
  <si>
    <t>SRR4084238_aa_mixcr.clns, SRR4084238_aa_mixcr.vdjca, SRR4084238_aa_mixcr_annotation.txt, SRR4084238_aa_mixcr_clones.txt, SRR4084238_ab_mixcr.clns, SRR4084238_ab_mixcr.vdjca, SRR4084238_ab_mixcr_annotation.txt, SRR4084238_ab_mixcr_clones.txt, SRR4084238_ac_mixcr.clns, SRR4084238_ac_mixcr.vdjca, SRR4084238_ac_mixcr_annotation.txt, SRR4084238_ac_mixcr_clones.txt, SRR4084238_ad_mixcr.clns, SRR4084238_ad_mixcr.vdjca, SRR4084238_ad_mixcr_annotation.txt, SRR4084238_ad_mixcr_clones.txt</t>
  </si>
  <si>
    <t>SRR4084221_aa_mixcr.clns, SRR4084221_aa_mixcr.vdjca, SRR4084221_aa_mixcr_annotation.txt, SRR4084221_aa_mixcr_clones.txt, SRR4084221_ab_mixcr.clns, SRR4084221_ab_mixcr.vdjca, SRR4084221_ab_mixcr_annotation.txt, SRR4084221_ab_mixcr_clones.txt, SRR4084221_ac_mixcr.clns, SRR4084221_ac_mixcr.vdjca, SRR4084221_ac_mixcr_annotation.txt, SRR4084221_ac_mixcr_clones.txt, SRR4084221_ad_mixcr.clns, SRR4084221_ad_mixcr.vdjca, SRR4084221_ad_mixcr_annotation.txt, SRR4084221_ad_mixcr_clones.txt</t>
  </si>
  <si>
    <t>SRR4084222_aa_mixcr.clns, SRR4084222_aa_mixcr.vdjca, SRR4084222_aa_mixcr_annotation.txt, SRR4084222_aa_mixcr_clones.txt, SRR4084222_ab_mixcr.clns, SRR4084222_ab_mixcr.vdjca, SRR4084222_ab_mixcr_annotation.txt, SRR4084222_ab_mixcr_clones.txt, SRR4084222_ac_mixcr.clns, SRR4084222_ac_mixcr.vdjca, SRR4084222_ac_mixcr_annotation.txt, SRR4084222_ac_mixcr_clones.txt, SRR4084222_ad_mixcr.clns, SRR4084222_ad_mixcr.vdjca, SRR4084222_ad_mixcr_annotation.txt, SRR4084222_ad_mixcr_clones.txt</t>
  </si>
  <si>
    <t>SRR4084223_aa_mixcr.clns, SRR4084223_aa_mixcr.vdjca, SRR4084223_aa_mixcr_annotation.txt, SRR4084223_aa_mixcr_clones.txt, SRR4084223_ab_mixcr.clns, SRR4084223_ab_mixcr.vdjca, SRR4084223_ab_mixcr_annotation.txt, SRR4084223_ab_mixcr_clones.txt, SRR4084223_ac_mixcr.clns, SRR4084223_ac_mixcr.vdjca, SRR4084223_ac_mixcr_annotation.txt, SRR4084223_ac_mixcr_clones.txt, SRR4084223_ad_mixcr.clns, SRR4084223_ad_mixcr.vdjca, SRR4084223_ad_mixcr_annotation.txt, SRR4084223_ad_mixcr_clones.txt</t>
  </si>
  <si>
    <t>SRR4084224_aa_mixcr.clns, SRR4084224_aa_mixcr.vdjca, SRR4084224_aa_mixcr_annotation.txt, SRR4084224_aa_mixcr_clones.txt, SRR4084224_ab_mixcr.clns, SRR4084224_ab_mixcr.vdjca, SRR4084224_ab_mixcr_annotation.txt, SRR4084224_ab_mixcr_clones.txt, SRR4084224_ac_mixcr.clns, SRR4084224_ac_mixcr.vdjca, SRR4084224_ac_mixcr_annotation.txt, SRR4084224_ac_mixcr_clones.txt, SRR4084224_ad_mixcr.clns, SRR4084224_ad_mixcr.vdjca, SRR4084224_ad_mixcr_annotation.txt, SRR4084224_ad_mixcr_clones.txt</t>
  </si>
  <si>
    <t>SRR4084225_aa_mixcr.clns, SRR4084225_aa_mixcr.vdjca, SRR4084225_aa_mixcr_annotation.txt, SRR4084225_aa_mixcr_clones.txt, SRR4084225_ab_mixcr.clns, SRR4084225_ab_mixcr.vdjca, SRR4084225_ab_mixcr_annotation.txt, SRR4084225_ab_mixcr_clones.txt, SRR4084225_ac_mixcr.clns, SRR4084225_ac_mixcr.vdjca, SRR4084225_ac_mixcr_annotation.txt, SRR4084225_ac_mixcr_clones.txt, SRR4084225_ad_mixcr.clns, SRR4084225_ad_mixcr.vdjca, SRR4084225_ad_mixcr_annotation.txt, SRR4084225_ad_mixcr_clones.txt</t>
  </si>
  <si>
    <t>SRR4084226_aa_mixcr.clns, SRR4084226_aa_mixcr.vdjca, SRR4084226_aa_mixcr_annotation.txt, SRR4084226_aa_mixcr_clones.txt, SRR4084226_ab_mixcr.clns, SRR4084226_ab_mixcr.vdjca, SRR4084226_ab_mixcr_annotation.txt, SRR4084226_ab_mixcr_clones.txt, SRR4084226_ac_mixcr.clns, SRR4084226_ac_mixcr.vdjca, SRR4084226_ac_mixcr_annotation.txt, SRR4084226_ac_mixcr_clones.txt, SRR4084226_ad_mixcr.clns, SRR4084226_ad_mixcr.vdjca, SRR4084226_ad_mixcr_annotation.txt, SRR4084226_ad_mixcr_clones.txt</t>
  </si>
  <si>
    <t>SRR4084227_aa_mixcr.clns, SRR4084227_aa_mixcr.vdjca, SRR4084227_aa_mixcr_annotation.txt, SRR4084227_aa_mixcr_clones.txt, SRR4084227_ab_mixcr.clns, SRR4084227_ab_mixcr.vdjca, SRR4084227_ab_mixcr_annotation.txt, SRR4084227_ab_mixcr_clones.txt, SRR4084227_ac_mixcr.clns, SRR4084227_ac_mixcr.vdjca, SRR4084227_ac_mixcr_annotation.txt, SRR4084227_ac_mixcr_clones.txt, SRR4084227_ad_mixcr.clns, SRR4084227_ad_mixcr.vdjca, SRR4084227_ad_mixcr_annotation.txt, SRR4084227_ad_mixcr_clones.txt</t>
  </si>
  <si>
    <t>Gastric biopsy</t>
  </si>
  <si>
    <t>Left axillary lymph node</t>
  </si>
  <si>
    <t>Lymph node</t>
  </si>
  <si>
    <t>Bone marrow</t>
  </si>
  <si>
    <t>Diagnostic lymph node</t>
  </si>
  <si>
    <t>Breast tumor tissue</t>
  </si>
  <si>
    <t>Duodenum tissue</t>
  </si>
  <si>
    <t>Breast tissue</t>
  </si>
  <si>
    <t>OBI: biological sex</t>
  </si>
  <si>
    <t>OBI: age</t>
  </si>
  <si>
    <t>mixcr-2.1.2/mixcr align --library imgt -s hsa -c TRB --save-description filtered_du_SRR1033677.fasta SRR1033677_mixcr.vdjca||mixcr-2.1.2/mixcr exportAlignments -vHit -dHit -jHit -vGene -dGene -jGene -vFamily -dFamily -jFamily -vHitScore -dHitScore -jHitScore -nFeature CDR3 -aaFeature CDR3 -lengthOf CDR3 -readId -sequence -descrR1 SRR1033677_mixcr.vdjca SRR1033677_mixcr_annotaion.txt &amp; || mixcr-2.1.2/mixcr assemble SRR1033677_mixcr.vdjca SRR1033677_mixcr.clns</t>
  </si>
  <si>
    <t>mixcr-2.1.2/mixcr align --library imgt -s hsa -c TRB --save-description filtered_du_SRR1033679.fasta SRR1033679_mixcr.vdjca||mixcr-2.1.2/mixcr exportAlignments -vHit -dHit -jHit -vGene -dGene -jGene -vFamily -dFamily -jFamily -vHitScore -dHitScore -jHitScore -nFeature CDR3 -aaFeature CDR3 -lengthOf CDR3 -readId -sequence -descrR1 SRR1033679_mixcr.vdjca SRR1033679_mixcr_annotaion.txt &amp; || mixcr-2.1.2/mixcr assemble SRR1033679_mixcr.vdjca SRR1033679_mixcr.clns</t>
  </si>
  <si>
    <t>mixcr-2.1.2/mixcr align --library imgt -s hsa -c TRB --save-description filtered_du_SRR1033678.fasta SRR1033678_mixcr.vdjca||mixcr-2.1.2/mixcr exportAlignments -vHit -dHit -jHit -vGene -dGene -jGene -vFamily -dFamily -jFamily -vHitScore -dHitScore -jHitScore -nFeature CDR3 -aaFeature CDR3 -lengthOf CDR3 -readId -sequence -descrR1 SRR1033678_mixcr.vdjca SRR1033678_mixcr_annotaion.txt &amp; || mixcr-2.1.2/mixcr assemble SRR1033678_mixcr.vdjca SRR1033678_mixcr.clns</t>
  </si>
  <si>
    <t>mixcr-2.1.2/mixcr align --library imgt -s hsa -c TRB --save-description filtered_du_SRR1033676.fasta SRR1033676_mixcr.vdjca||mixcr-2.1.2/mixcr exportAlignments -vHit -dHit -jHit -vGene -dGene -jGene -vFamily -dFamily -jFamily -vHitScore -dHitScore -jHitScore -nFeature CDR3 -aaFeature CDR3 -lengthOf CDR3 -readId -sequence -descrR1 SRR1033676_mixcr.vdjca SRR1033676_mixcr_annotaion.txt &amp; || mixcr-2.1.2/mixcr assemble SRR1033676_mixcr.vdjca SRR1033676_mixcr.clns</t>
  </si>
  <si>
    <t>mixcr-2.1.2/mixcr align --library imgt -s hsa -c TRB --save-description filtered_du_SRR1033675.fasta SRR1033675_mixcr.vdjca||mixcr-2.1.2/mixcr exportAlignments -vHit -dHit -jHit -vGene -dGene -jGene -vFamily -dFamily -jFamily -vHitScore -dHitScore -jHitScore -nFeature CDR3 -aaFeature CDR3 -lengthOf CDR3 -readId -sequence -descrR1 SRR1033675_mixcr.vdjca SRR1033675_mixcr_annotaion.txt &amp; || mixcr-2.1.2/mixcr assemble SRR1033675_mixcr.vdjca SRR1033675_mixcr.clns</t>
  </si>
  <si>
    <t>mixcr-2.1.2/mixcr align --library imgt -s hsa -c TRB --save-description filtered_du_SRR1033674.fasta SRR1033674_mixcr.vdjca||mixcr-2.1.2/mixcr exportAlignments -vHit -dHit -jHit -vGene -dGene -jGene -vFamily -dFamily -jFamily -vHitScore -dHitScore -jHitScore -nFeature CDR3 -aaFeature CDR3 -lengthOf CDR3 -readId -sequence -descrR1 SRR1033674_mixcr.vdjca SRR1033674_mixcr_annotaion.txt &amp; || mixcr-2.1.2/mixcr assemble SRR1033674_mixcr.vdjca SRR1033674_mixcr.clns</t>
  </si>
  <si>
    <t>mixcr-2.1.2/mixcr align --library imgt -s hsa -c TRB --save-description filtered_SRR1033673.fasta SRR1033673_mixcr.vdjca||mixcr-2.1.2/mixcr exportAlignments -vHit -dHit -jHit -vGene -dGene -jGene -vFamily -dFamily -jFamily -vHitScore -dHitScore -jHitScore -nFeature CDR3 -aaFeature CDR3 -lengthOf CDR3 -readId -sequence -descrR1 SRR1033673_mixcr.vdjca SRR1033673_mixcr_annotation.txt &amp; || mixcr-2.1.2/mixcr assemble SRR1033673_mixcr.vdjca SRR1033673_mixcr.clns</t>
  </si>
  <si>
    <t>mixcr-2.1.2/mixcr align --library imgt -s hsa -c TRB --save-description filtered_SRR1033672.fasta SRR1033672_mixcr.vdjca||mixcr-2.1.2/mixcr exportAlignments -vHit -dHit -jHit -vGene -dGene -jGene -vFamily -dFamily -jFamily -vHitScore -dHitScore -jHitScore -nFeature CDR3 -aaFeature CDR3 -lengthOf CDR3 -readId -sequence -descrR1 SRR1033672_mixcr.vdjca SRR1033672_mixcr_annotaion.txt &amp; || mixcr-2.1.2/mixcr assemble SRR1033672_mixcr.vdjca SRR1033672_mixcr.clns</t>
  </si>
  <si>
    <t>EXO: race</t>
  </si>
  <si>
    <t>Stomach epithelium</t>
  </si>
  <si>
    <t>ir_record_number</t>
  </si>
  <si>
    <t>user_tissue</t>
  </si>
  <si>
    <t>onto_tissue</t>
  </si>
  <si>
    <t>Breast epithelium</t>
  </si>
  <si>
    <t>Spleen epitheliem</t>
  </si>
  <si>
    <t>ir_min_age</t>
  </si>
  <si>
    <t>ir_max_age</t>
  </si>
  <si>
    <t>Adaptors and primers removed and igblast and imgt annotation of both quality filtered and unfiltered sequences</t>
  </si>
  <si>
    <t>Adaptors and primers removed and could not run igblast due to pooled light and heavy chains and imgt annotation of both quality filtered and unfiltered sequences</t>
  </si>
  <si>
    <t>Barcodes and primers removed and igblast and imgt annotation of quality filtered sequences</t>
  </si>
  <si>
    <t>All sequences annotated directly from the SRA files (the sequences were already de-multiplexed and quality was high enough) ---- Annotated through mixcr</t>
  </si>
  <si>
    <t>Adaptors and primers removed and mixcr annotation of quality filtered sequences</t>
  </si>
  <si>
    <t>Barcodes and primers removed and igblast/imgt annotation of quality filtered sequences</t>
  </si>
  <si>
    <t>CL: tissue</t>
  </si>
  <si>
    <t>All samples were pooled and barcodes split them apart --- No samples made it through the filtering process</t>
  </si>
  <si>
    <t>Lost many sequences to not being able to de-multiplex with 100% confidence --- All samples were pooled and barcodes split them apart --- Barcodes and primers removed and igblast and imgt annotation of quality filtered sequences</t>
  </si>
  <si>
    <t>SRR873440_5_6.txz</t>
  </si>
  <si>
    <t>SRR873441_5_6.txz</t>
  </si>
  <si>
    <t>SRR873442_5_6.txz</t>
  </si>
  <si>
    <t>SRR873440_1_6.txz</t>
  </si>
  <si>
    <t>SRR873442_1_6.txz</t>
  </si>
  <si>
    <t>SRR873440_5_4.txz</t>
  </si>
  <si>
    <t>SRR873442_5_4.txz</t>
  </si>
  <si>
    <t>SRR873440_6_4.txz</t>
  </si>
  <si>
    <t>SRR873442_6_4.txz</t>
  </si>
  <si>
    <t>SRR873440_4_9.txz</t>
  </si>
  <si>
    <t>SRR873442_4_9.txz</t>
  </si>
  <si>
    <t>SRR873440_2_8.txz</t>
  </si>
  <si>
    <t>SRR873442_2_8.txz</t>
  </si>
  <si>
    <t>SRR873440_5_8.txz</t>
  </si>
  <si>
    <t>SRR873442_5_8.txz</t>
  </si>
  <si>
    <t>SRR873440_2_6.txz</t>
  </si>
  <si>
    <t>SRR873442_2_6.txz</t>
  </si>
  <si>
    <t>SRR873440_5_3.txz</t>
  </si>
  <si>
    <t>SRR873441_5_3.txz</t>
  </si>
  <si>
    <t>SRR873442_5_3.txz</t>
  </si>
  <si>
    <t>SRR873440_3_5.txz</t>
  </si>
  <si>
    <t>SRR873441_3_5.txz</t>
  </si>
  <si>
    <t>SRR873442_3_5.txz</t>
  </si>
  <si>
    <t>SRR873440_6_6.txz</t>
  </si>
  <si>
    <t>SRR873441_6_6.txz</t>
  </si>
  <si>
    <t>SRR873442_6_6.txz</t>
  </si>
  <si>
    <t>SRR873440_2_2.txz</t>
  </si>
  <si>
    <t>SRR873441_2_2.txz</t>
  </si>
  <si>
    <t>SRR873442_2_2.txz</t>
  </si>
  <si>
    <t>SRR873440_1_3.txz</t>
  </si>
  <si>
    <t>SRR873442_1_3.txz</t>
  </si>
  <si>
    <t>SRR873440_4_1.txz</t>
  </si>
  <si>
    <t>SRR873442_4_1.txz</t>
  </si>
  <si>
    <t>SRR873440_4_3.txz</t>
  </si>
  <si>
    <t>SRR873442_4_3.txz</t>
  </si>
  <si>
    <t>SRR873440_3_3.txz</t>
  </si>
  <si>
    <t>SRR873441_3_3.txz</t>
  </si>
  <si>
    <t>SRR873442_3_3.txz</t>
  </si>
  <si>
    <t>SRR873440_1_1.txz</t>
  </si>
  <si>
    <t>SRR873441_1_1.txz</t>
  </si>
  <si>
    <t>SRR873442_1_1.txz</t>
  </si>
  <si>
    <t>SRR873440_6_3.txz</t>
  </si>
  <si>
    <t>SRR873442_6_3.txz</t>
  </si>
  <si>
    <t>SRR873440_5_1.txz</t>
  </si>
  <si>
    <t>SRR873442_5_1.txz</t>
  </si>
  <si>
    <t>SRR873440_5_5.txz</t>
  </si>
  <si>
    <t>SRR873441_5_5.txz</t>
  </si>
  <si>
    <t>SRR873442_5_5.txz</t>
  </si>
  <si>
    <t>SRR873440_3_2.txz</t>
  </si>
  <si>
    <t>SRR873441_3_2.txz</t>
  </si>
  <si>
    <t>SRR873442_3_2.txz</t>
  </si>
  <si>
    <t>SRR873440_5_2.txz</t>
  </si>
  <si>
    <t>SRR873442_5_2.txz</t>
  </si>
  <si>
    <t>SRR873440_2_5.txz</t>
  </si>
  <si>
    <t>SRR873441_2_5.txz</t>
  </si>
  <si>
    <t>SRR873442_2_5.txz</t>
  </si>
  <si>
    <t>SRR873440_4_4.txz</t>
  </si>
  <si>
    <t>SRR873441_4_4.txz</t>
  </si>
  <si>
    <t>SRR873442_4_4.txz</t>
  </si>
  <si>
    <t>SRR873440_6_5.txz</t>
  </si>
  <si>
    <t>SRR873441_6_5.txz</t>
  </si>
  <si>
    <t>SRR873442_6_5.txz</t>
  </si>
  <si>
    <t>SRR873440_5_9.txz</t>
  </si>
  <si>
    <t>SRR873442_5_9.txz</t>
  </si>
  <si>
    <t>SRR873440_9_9.txz</t>
  </si>
  <si>
    <t>SRR873441_9_9.txz</t>
  </si>
  <si>
    <t>SRR873442_9_9.txz</t>
  </si>
  <si>
    <t>SRR030807_barcode1.txz</t>
  </si>
  <si>
    <t>SRR030809_barcode1.txz</t>
  </si>
  <si>
    <t>SRR030807_barcode2.txz</t>
  </si>
  <si>
    <t>SRR030809_barcode2.txz</t>
  </si>
  <si>
    <t>SRR030807_barcode3.txz</t>
  </si>
  <si>
    <t>SRR030809_barcode3.txz</t>
  </si>
  <si>
    <t>SRR030807_barcode4.txz</t>
  </si>
  <si>
    <t>SRR030809_barcode4.txz</t>
  </si>
  <si>
    <t>SRR030807_barcode5.txz</t>
  </si>
  <si>
    <t>SRR030809_barcode5.txz</t>
  </si>
  <si>
    <t>SRR030807_barcode6.txz</t>
  </si>
  <si>
    <t>SRR030809_barcode6.txz</t>
  </si>
  <si>
    <t>SRR030807_barcode7.txz</t>
  </si>
  <si>
    <t>SRR030809_barcode7.txz</t>
  </si>
  <si>
    <t>SRR030807_barcode8.txz</t>
  </si>
  <si>
    <t>SRR030809_barcode8.txz</t>
  </si>
  <si>
    <t>SRR030807_barcode9.txz</t>
  </si>
  <si>
    <t>SRR030809_barcode9.txz</t>
  </si>
  <si>
    <t>SRR030807_barcode10.txz</t>
  </si>
  <si>
    <t>SRR030809_barcode10.txz</t>
  </si>
  <si>
    <t>SRR030807_barcode11.txz</t>
  </si>
  <si>
    <t>SRR030809_barcode11.txz</t>
  </si>
  <si>
    <t>SRR030807_barcode12.txz</t>
  </si>
  <si>
    <t>SRR030809_barcode12.txz</t>
  </si>
  <si>
    <t>SRR030807_barcode13.txz</t>
  </si>
  <si>
    <t>SRR030809_barcode13.txz</t>
  </si>
  <si>
    <t>SRR030807_barcode14.txz</t>
  </si>
  <si>
    <t>SRR030809_barcode14.txz</t>
  </si>
  <si>
    <t>SRR030807_barcode15.txz</t>
  </si>
  <si>
    <t>SRR030809_barcode15.txz</t>
  </si>
  <si>
    <t>SRR030807_barcode16.txz</t>
  </si>
  <si>
    <t>SRR030809_barcode16.txz</t>
  </si>
  <si>
    <t>SRR030807_barcode17.txz</t>
  </si>
  <si>
    <t>SRR030809_barcode17.txz</t>
  </si>
  <si>
    <t>SRR030807_barcode18.txz</t>
  </si>
  <si>
    <t>SRR030809_barcode18.txz</t>
  </si>
  <si>
    <t>SRR030807_barcode19.txz</t>
  </si>
  <si>
    <t>SRR030809_barcode19.txz</t>
  </si>
  <si>
    <t>SRR030813_barcode1.txz</t>
  </si>
  <si>
    <t>SRR030815_barcode1.txz</t>
  </si>
  <si>
    <t>SRR030813_barcode2.txz</t>
  </si>
  <si>
    <t>SRR030815_barcode2.txz</t>
  </si>
  <si>
    <t>SRR030813_barcode3.txz</t>
  </si>
  <si>
    <t>SRR030815_barcode3.txz</t>
  </si>
  <si>
    <t>SRR030813_barcode4.txz</t>
  </si>
  <si>
    <t>SRR030815_barcode4.txz</t>
  </si>
  <si>
    <t>SRR030813_barcode5.txz</t>
  </si>
  <si>
    <t>SRR030815_barcode5.txz</t>
  </si>
  <si>
    <t>SRR030813_barcode6.txz</t>
  </si>
  <si>
    <t>SRR030815_barcode6.txz</t>
  </si>
  <si>
    <t>SRR030813_barcode7.txz</t>
  </si>
  <si>
    <t>SRR030815_barcode7.txz</t>
  </si>
  <si>
    <t>SRR030813_barcode8.txz</t>
  </si>
  <si>
    <t>SRR030815_barcode8.txz</t>
  </si>
  <si>
    <t>SRR030813_barcode9.txz</t>
  </si>
  <si>
    <t>SRR030815_barcode9.txz</t>
  </si>
  <si>
    <t>SRR030813_barcode10.txz</t>
  </si>
  <si>
    <t>SRR030815_barcode10.txz</t>
  </si>
  <si>
    <t>SRR030813_barcode11.txz</t>
  </si>
  <si>
    <t>SRR030815_barcode11.txz</t>
  </si>
  <si>
    <t>SRR030813_barcode12.txz</t>
  </si>
  <si>
    <t>SRR030815_barcode12.txz</t>
  </si>
  <si>
    <t>SRR030813_barcode13.txz</t>
  </si>
  <si>
    <t>SRR030815_barcode13.txz</t>
  </si>
  <si>
    <t>SRR030813_barcode14.txz</t>
  </si>
  <si>
    <t>SRR030815_barcode14.txz</t>
  </si>
  <si>
    <t>SRR030813_barcode15.txz</t>
  </si>
  <si>
    <t>SRR030815_barcode15.txz</t>
  </si>
  <si>
    <t>SRR030813_barcode16.txz</t>
  </si>
  <si>
    <t>SRR030815_barcode16.txz</t>
  </si>
  <si>
    <t>SRR030813_barcode17.txz</t>
  </si>
  <si>
    <t>SRR030815_barcode17.txz</t>
  </si>
  <si>
    <t>SRR030813_barcode18.txz</t>
  </si>
  <si>
    <t>SRR030815_barcode18.txz</t>
  </si>
  <si>
    <t>SRR030813_barcode19.txz</t>
  </si>
  <si>
    <t>SRR030815_barcode19.txz</t>
  </si>
  <si>
    <t>SRR030813_barcode20.txz</t>
  </si>
  <si>
    <t>SRR030815_barcode20.txz</t>
  </si>
  <si>
    <t>SRR030813_barcode21.txz</t>
  </si>
  <si>
    <t>SRR030815_barcode21.txz</t>
  </si>
  <si>
    <t>SRR030813_barcode22.txz</t>
  </si>
  <si>
    <t>SRR030815_barcode22.txz</t>
  </si>
  <si>
    <t>SRR030813_barcode23.txz</t>
  </si>
  <si>
    <t>SRR030815_barcode23.txz</t>
  </si>
  <si>
    <t>SRR030813_barcode24.txz</t>
  </si>
  <si>
    <t>SRR030815_barcode24.txz</t>
  </si>
  <si>
    <t>SRR030813_barcode25.txz</t>
  </si>
  <si>
    <t>SRR030815_barcode25.txz</t>
  </si>
  <si>
    <t>SRR030813_barcode26.txz</t>
  </si>
  <si>
    <t>SRR030815_barcode26.txz</t>
  </si>
  <si>
    <t>SRR030813_barcode27.txz</t>
  </si>
  <si>
    <t>SRR030815_barcode27.txz</t>
  </si>
  <si>
    <t>SRR030813_barcode28.txz</t>
  </si>
  <si>
    <t>SRR030815_barcode28.txz</t>
  </si>
  <si>
    <t>SRR1033679_mixcr.vdjca, SRR1033679_mixcr_annotation.txt, SRR1033679_mixcr.clns, SRR1033679_mixcr_clones.txt</t>
  </si>
  <si>
    <t>SRR1033678_mixcr.vdjca, SRR1033678_mixcr_annotation.txt, SRR1033678_mixcr.clns, SRR1033678_mixcr_clones.txt</t>
  </si>
  <si>
    <t>SRR1033677_mixcr.vdjca, SRR1033677_mixcr_annotation.txt, SRR1033677_mixcr.clns, SRR1033677_mixcr_clones.txt</t>
  </si>
  <si>
    <t>SRR1033676_mixcr.vdjca, SRR1033676_mixcr_annotation.txt, SRR1033676_mixcr.clns, SRR1033676_mixcr_clones.txt</t>
  </si>
  <si>
    <t>SRR1033675_mixcr.vdjca, SRR1033675_mixcr_annotation.txt, SRR1033675_mixcr.clns, SRR1033675_mixcr_clones.txt</t>
  </si>
  <si>
    <t>Sequences previously de-multiplexed before being added to SRA so only quality filtering performed before iglast/imgt annotating</t>
  </si>
  <si>
    <t>Primers removed and igblast/imgt annotation of quality filtered sequences</t>
  </si>
  <si>
    <t>Primers removed by author---- filtering Q30 performed and igblast/imgt annotation</t>
  </si>
  <si>
    <t>Liver epithelium</t>
  </si>
  <si>
    <t>Lymphoid Tissue</t>
  </si>
  <si>
    <t>Immunoglobulin class-switched B cells provide an active immune axis between CNS and periphery in multiple sclerosis</t>
  </si>
  <si>
    <t>SRR1805897.txz</t>
  </si>
  <si>
    <t>SRR1805902.txz</t>
  </si>
  <si>
    <t>SRR1810261.txz</t>
  </si>
  <si>
    <t>SRR1810260.txz</t>
  </si>
  <si>
    <t>SRR1810263.txz</t>
  </si>
  <si>
    <t>SRR1810262.txz</t>
  </si>
  <si>
    <t>SRR1810265.txz</t>
  </si>
  <si>
    <t>SRR1810264.txz</t>
  </si>
  <si>
    <t>SRR1810267.txz</t>
  </si>
  <si>
    <t>SRR1810266.txz</t>
  </si>
  <si>
    <t>SRR1810281.txz</t>
  </si>
  <si>
    <t>SRR1810280.txz</t>
  </si>
  <si>
    <t>SRR1810282.txz</t>
  </si>
  <si>
    <t>SRR1810283.txz</t>
  </si>
  <si>
    <t>SRR1810286.txz</t>
  </si>
  <si>
    <t>SRR1810284.txz</t>
  </si>
  <si>
    <t>SRR1810287.txz</t>
  </si>
  <si>
    <t>SRR1810288.txz</t>
  </si>
  <si>
    <t>Department of Medicine, Division of Rheumatology, Emory University, Atlanta, GA, USA</t>
  </si>
  <si>
    <t>Diversity, cellular origin and autoreactivity of antibody-secreting cell population expansions in acute systemic lupus erythematosus</t>
  </si>
  <si>
    <t>SRR1585274_1_a.txz, SRR1585274_1_b.txz, SRR1585274_2_a.txz, SRR1585274_2_b.txz</t>
  </si>
  <si>
    <t>SRA Toolkit 2.8.2-1, cutadapt 1.14, fastqc 0.11.5, pear 0.9.10, biopython 2.7.13, MiXCR v2.1.10</t>
  </si>
  <si>
    <t>ir_sra_run_id</t>
  </si>
  <si>
    <t xml:space="preserve">Follicular T cell repertoire </t>
  </si>
  <si>
    <t>TRiPoD</t>
  </si>
  <si>
    <t>encarnita.mariotti@upmc.fr</t>
  </si>
  <si>
    <t>i3 lab -  Sorbonne Universite</t>
  </si>
  <si>
    <t>83 boulevard de l'hopital 75013 Paris</t>
  </si>
  <si>
    <t>Ritvo PGG</t>
  </si>
  <si>
    <t>TriPoD_PGR_Tfol01_001_INS_IP</t>
  </si>
  <si>
    <t>Mus Musculus</t>
  </si>
  <si>
    <t>50 weeks</t>
  </si>
  <si>
    <t>NOD</t>
  </si>
  <si>
    <t>INS Immunized</t>
  </si>
  <si>
    <t>TriPoD_PGR_Tfol01_006</t>
  </si>
  <si>
    <t>spleen epithelium</t>
  </si>
  <si>
    <t>spleen</t>
  </si>
  <si>
    <t>10 days post immunization</t>
  </si>
  <si>
    <t>Paul Gydeon Ritvo</t>
  </si>
  <si>
    <t>CD4 cell enrichment and cell sorting</t>
  </si>
  <si>
    <t>CD4 T effector cells</t>
  </si>
  <si>
    <t>CD4+FoxP3-</t>
  </si>
  <si>
    <t>Cell lysis buffer</t>
  </si>
  <si>
    <t>FACSARIA</t>
  </si>
  <si>
    <t>Total RNA extraction</t>
  </si>
  <si>
    <t>100 ng</t>
  </si>
  <si>
    <t xml:space="preserve">mouse iProfile </t>
  </si>
  <si>
    <t>iRepertoire</t>
  </si>
  <si>
    <t>Sequences quality filtered and annotated with imgt and mixcr</t>
  </si>
  <si>
    <t>TriPoD.fasta</t>
  </si>
  <si>
    <t>TriPoD_a.txz, TriPoD_b.txz, TriPoD_c.txz</t>
  </si>
  <si>
    <t>TriPoD_mixcr.vdjca, TriPoD_annotation.txt, TriPoD_mixcr.clns, TriPoD_clones.txt</t>
  </si>
  <si>
    <t>High-resolution repertoire analysis of Tfr and Tfh cells reveals unexpectedly high diversities indicating a bystander activation of follicular T cells</t>
  </si>
  <si>
    <t>PG Ritvo, W Chaara, E Mariotti-Ferrandiz, D Klatzmann</t>
  </si>
  <si>
    <t xml:space="preserve">cutadapt -q 30 --minimum-length 200 --length-tag "length=" -o filtered_TriPoD.fastq TriPoD_PGR_Tfol01_006_1_11_iREP002.fastq 
</t>
  </si>
  <si>
    <t>TR, 1 individual, Mouse, D alignment</t>
  </si>
  <si>
    <t>PRJNA280743</t>
  </si>
  <si>
    <t>8 healthy subjects, 4 with trivalent influenza vaccination and 4 with tetanus vaccination, 8 SLE patients experiecing acute flares.</t>
  </si>
  <si>
    <t>U19 AI110483 (Autoimmunity Center of Excellence), 5P01AI078907, 5R37AI049660</t>
  </si>
  <si>
    <t>Ignacio.sanz@emory.edu</t>
  </si>
  <si>
    <t>Department of Medicine</t>
  </si>
  <si>
    <t>C.M. Tipton, C.F. Fucile, I. Sanz</t>
  </si>
  <si>
    <t>PEM2-20</t>
  </si>
  <si>
    <t>Pemphigus Naïve</t>
  </si>
  <si>
    <t>Sanz</t>
  </si>
  <si>
    <t>Blood extraction, cell separation</t>
  </si>
  <si>
    <t>PBMCs isolated using ficoll density gradient centrifugation</t>
  </si>
  <si>
    <t>PBMCs isolated using ficoll density gradient centrifugation, Cells stained with anti-human antibodies for multi-color flow cytometry and cell sorting, RNA isolated from total cells using RNeasy Micro kit, 2ng of RNA for Reverse Transcription</t>
  </si>
  <si>
    <t>2ng</t>
  </si>
  <si>
    <t>Illumina 250bp x2 v2/300bp x2 v3 kit</t>
  </si>
  <si>
    <t>pear -f filtered_SRR1964799_1.fastq -r filtered_SRR1964799_2.fastq -n 150 -t 150 -q 30 -o paired_SRR1964799.fastq</t>
  </si>
  <si>
    <t xml:space="preserve">SRP057017 </t>
  </si>
  <si>
    <t xml:space="preserve">SAMN03470719 </t>
  </si>
  <si>
    <t>SRS901588</t>
  </si>
  <si>
    <t>Sorted B cells from Homo Sapiens</t>
  </si>
  <si>
    <t>SRX986714</t>
  </si>
  <si>
    <t>TCGTCGGCAGCGTCAGATGTGTATAAGAGACAG</t>
  </si>
  <si>
    <t>GTCTCGTGGGCTCGGAGATGTGTATAAGAGACAG</t>
  </si>
  <si>
    <t>CAGGTKCAGCTGGTGCAG, SAGGTCCAGCTGGTACAG, CARATGCAGCTGGTGCAG, CAGGTCACCTTGARGGAG, GGTCCCTGAGACTCTCCTGT, ACCCTGTCCCTCACCTGC, GCAGCTGGTGCAGTCTGGAG, CAGGACTGGTGAAGCCCTCG, CAGGTGCAGCTGGTGCAA</t>
  </si>
  <si>
    <t>CAGGAGACGAGGGGGAAAAGG, CCGATGGGCCCTTGGTGGA, GAAGACCTTGGGGCTGGTCG</t>
  </si>
  <si>
    <t>SRR1964799</t>
  </si>
  <si>
    <t>1 forward, 201 reverse, no barcodes</t>
  </si>
  <si>
    <t>SRR1964799.fasta</t>
  </si>
  <si>
    <t>SRR1964799.txz</t>
  </si>
  <si>
    <t>PEM1-10</t>
  </si>
  <si>
    <t>pear -f filtered_SRR1964798_1.fastq -r filtered_SRR1964798_2.fastq -n 150 -t 150 -q 30 -o paired_SRR1964798.fastq</t>
  </si>
  <si>
    <t>SAMN03470718</t>
  </si>
  <si>
    <t>SRS901595</t>
  </si>
  <si>
    <t>SRX986713</t>
  </si>
  <si>
    <t>SRR1964798</t>
  </si>
  <si>
    <t>SRR1964798.fasta</t>
  </si>
  <si>
    <t>SRR1964798.txz</t>
  </si>
  <si>
    <t>IGG2-337</t>
  </si>
  <si>
    <t>SLE flare</t>
  </si>
  <si>
    <t>Immunosuppression therapy</t>
  </si>
  <si>
    <t>IgG4RD systemic lupus</t>
  </si>
  <si>
    <t>pear -f filtered_SRR1964797_1.fastq -r filtered_SRR1964797_2.fastq -n 150 -t 150 -q 30 -o paired_SRR1964797.fastq</t>
  </si>
  <si>
    <t>SAMN03470716</t>
  </si>
  <si>
    <t>SRS901593</t>
  </si>
  <si>
    <t>SRX986712</t>
  </si>
  <si>
    <t>SRR1964797</t>
  </si>
  <si>
    <t>SRR1964797.fasta</t>
  </si>
  <si>
    <t>SRR1964797.txz</t>
  </si>
  <si>
    <t>SLE6-161</t>
  </si>
  <si>
    <t>Systemic Lupus Erythematosus</t>
  </si>
  <si>
    <t>pear -f filtered_SRR1964800_1.fastq -r filtered_SRR1964800_2.fastq -n 150 -t 150 -q 30 -o paired_SRR1964800.fastq</t>
  </si>
  <si>
    <t>SAMN03470714</t>
  </si>
  <si>
    <t>SRS901592</t>
  </si>
  <si>
    <t>SRX986711</t>
  </si>
  <si>
    <t>SRR1964800</t>
  </si>
  <si>
    <t>SRR1964800.fasta</t>
  </si>
  <si>
    <t>IGG1-267</t>
  </si>
  <si>
    <t>IgG4RD local response</t>
  </si>
  <si>
    <t>pear -f filtered_SRR1964796_1.fastq -r filtered_SRR1964796_2.fastq -n 150 -t 150 -q 30 -o paired_SRR1964796.fastq</t>
  </si>
  <si>
    <t>SAMN03470715</t>
  </si>
  <si>
    <t>SRS901591</t>
  </si>
  <si>
    <t>SRX986710</t>
  </si>
  <si>
    <t>SRR1964796</t>
  </si>
  <si>
    <t>SRR1964796.fasta</t>
  </si>
  <si>
    <t>SRR1964796.txz</t>
  </si>
  <si>
    <t>TET4-47</t>
  </si>
  <si>
    <t>Tdap</t>
  </si>
  <si>
    <t>Tetanus vaccine</t>
  </si>
  <si>
    <t>pear -f filtered_SRR1964795_1.fastq -r filtered_SRR1964795_2.fastq -n 150 -t 150 -q 30 -o paired_SRR1964795.fastq</t>
  </si>
  <si>
    <t>SAMN03470713</t>
  </si>
  <si>
    <t>SRS901590</t>
  </si>
  <si>
    <t>SRX986709</t>
  </si>
  <si>
    <t>SRR1964795</t>
  </si>
  <si>
    <t>SRR1964795.fasta</t>
  </si>
  <si>
    <t>TET3-45</t>
  </si>
  <si>
    <t>pear -f filtered_SRR1964794_1.fastq -r filtered_SRR1964794_2.fastq -n 150 -t 150 -q 30 -o paired_SRR1964794.fastq</t>
  </si>
  <si>
    <t>SAMN03470712</t>
  </si>
  <si>
    <t>SRS901589</t>
  </si>
  <si>
    <t>SRX986708</t>
  </si>
  <si>
    <t>SRR1964794</t>
  </si>
  <si>
    <t>SRR1964794.fasta</t>
  </si>
  <si>
    <t>SRR1964794_a.txz, SRR1964794_b.txz, SRR1964794_c.txz</t>
  </si>
  <si>
    <t>TET2-43</t>
  </si>
  <si>
    <t>pear -f filtered_SRR1964793_1.fastq -r filtered_SRR1964793_2.fastq -n 150 -t 150 -q 30 -o paired_SRR1964793.fastq</t>
  </si>
  <si>
    <t>SAMN03470711</t>
  </si>
  <si>
    <t>SRX986707</t>
  </si>
  <si>
    <t>SRR1964793</t>
  </si>
  <si>
    <t>SRR1964793.fasta</t>
  </si>
  <si>
    <t>SRR1964793_a.txz, SRR1964793_b.txz, SRR1964793_c.txz</t>
  </si>
  <si>
    <t>TET1-42</t>
  </si>
  <si>
    <t>pear -f filtered_SRR1964792_1.fastq -r filtered_SRR1964792_2.fastq -n 150 -t 150 -q 30 -o paired_SRR1964792.fastq</t>
  </si>
  <si>
    <t>SAMN03470710</t>
  </si>
  <si>
    <t>SRS901586</t>
  </si>
  <si>
    <t>SRX986706</t>
  </si>
  <si>
    <t>SRR1964792</t>
  </si>
  <si>
    <t>SRR1964792.fasta</t>
  </si>
  <si>
    <t>SRR1964792_a.txz, SRR1964792_b.txz</t>
  </si>
  <si>
    <t>FLU4-752</t>
  </si>
  <si>
    <t>Influenza vaccine</t>
  </si>
  <si>
    <t>pear -f filtered_SRR1964788_1.fastq -r filtered_SRR1964788_2.fastq -n 150 -t 150 -q 30 -o paired_SRR1964788.fastq</t>
  </si>
  <si>
    <t>SAMN03470709</t>
  </si>
  <si>
    <t>SRS901587</t>
  </si>
  <si>
    <t>SRX986705</t>
  </si>
  <si>
    <t>SRR1964788</t>
  </si>
  <si>
    <t>SRR1964788.fasta</t>
  </si>
  <si>
    <t>FLU3-188</t>
  </si>
  <si>
    <t>pear -f filtered_SRR1964786_1.fastq -r filtered_SRR1964786_2.fastq -n 150 -t 150 -q 30 -o paired_SRR1964786.fastq</t>
  </si>
  <si>
    <t>SAMN03470708</t>
  </si>
  <si>
    <t>SRS901585</t>
  </si>
  <si>
    <t>SRX986704</t>
  </si>
  <si>
    <t>SRR1964786</t>
  </si>
  <si>
    <t>SRR1964786.fasta</t>
  </si>
  <si>
    <t>SRR1964786_a.txz, SRR1964786_b.txz</t>
  </si>
  <si>
    <t>FLU2-185</t>
  </si>
  <si>
    <t>pear -f filtered_SRR1964713_1.fastq -r filtered_SRR1964713_2.fastq -n 150 -t 150 -q 30 -o paired_SRR1964713.fastq</t>
  </si>
  <si>
    <t>SAMN03470680</t>
  </si>
  <si>
    <t>SRS901511</t>
  </si>
  <si>
    <t>SRX986630</t>
  </si>
  <si>
    <t>SRR1964713</t>
  </si>
  <si>
    <t>SRR1964713.fasta</t>
  </si>
  <si>
    <t>SRR1964713.txz</t>
  </si>
  <si>
    <t>FLU1-701</t>
  </si>
  <si>
    <t>pear -f filtered_SRR1964787_1.fastq -r filtered_SRR1964787_2.fastq -n 150 -t 150 -q 30 -o paired_SRR1964787.fastq</t>
  </si>
  <si>
    <t>SAMN03470679</t>
  </si>
  <si>
    <t>SRS901510</t>
  </si>
  <si>
    <t>SRX986629</t>
  </si>
  <si>
    <t>SRR1964787</t>
  </si>
  <si>
    <t>SRR1964787.fasta</t>
  </si>
  <si>
    <t>SLE7-730</t>
  </si>
  <si>
    <t>pear -f filtered_SRR1964712_1.fastq -r filtered_SRR1964712_2.fastq -n 150 -t 150 -q 30 -o paired_SRR1964712.fastq</t>
  </si>
  <si>
    <t>SAMN03470662</t>
  </si>
  <si>
    <t>SRS901509</t>
  </si>
  <si>
    <t>SRX986628</t>
  </si>
  <si>
    <t>SRR1964712</t>
  </si>
  <si>
    <t>SRR1964712.fasta</t>
  </si>
  <si>
    <t>SRR1964712_a.txz, SRR1964712_b.txz, SRR1964712_c.txz</t>
  </si>
  <si>
    <t>SLE5-262</t>
  </si>
  <si>
    <t>pear -f filtered_SRR1964711_1.fastq -r filtered_SRR1964711_2.fastq -n 150 -t 150 -q 30 -o paired_SRR1964711.fastq</t>
  </si>
  <si>
    <t>SAMN03470661</t>
  </si>
  <si>
    <t>SRS901507</t>
  </si>
  <si>
    <t>SRX986626</t>
  </si>
  <si>
    <t>SRR1964711</t>
  </si>
  <si>
    <t>SRR1964711.fasta</t>
  </si>
  <si>
    <t>SRR1964711_a.txz, SRR1964711_b.txz, SRR1964711_c.txz, SRR1964711_d.txz, SRR1964711_e.txz</t>
  </si>
  <si>
    <t>SLE4-2037</t>
  </si>
  <si>
    <t>pear -f filtered_SRR1964710_1.fastq -r filtered_SRR1964710_2.fastq -n 150 -t 150 -q 30 -o paired_SRR1964710.fastq</t>
  </si>
  <si>
    <t>SAMN03470590</t>
  </si>
  <si>
    <t>SRS901506</t>
  </si>
  <si>
    <t>SRX986625</t>
  </si>
  <si>
    <t>SRR1964710</t>
  </si>
  <si>
    <t>SRR1964710.fasta</t>
  </si>
  <si>
    <t>SRR1964710_a.txz, SRR1964710_b.txz</t>
  </si>
  <si>
    <t>SLE3-292</t>
  </si>
  <si>
    <t>pear -f filtered_SRR1961400_1.fastq -r filtered_SRR1961400_2.fastq -n 150 -t 150 -q 30 -o paired_SRR1961400.fastq</t>
  </si>
  <si>
    <t>SAMN03468570</t>
  </si>
  <si>
    <t>SRS900467</t>
  </si>
  <si>
    <t>SRX985531</t>
  </si>
  <si>
    <t>SRR1961400</t>
  </si>
  <si>
    <t>SRR1961400.fasta</t>
  </si>
  <si>
    <t>SRR1961400_a.txz, SRR1961400_b.txz, SRR1961400_c.txz, SRR1961400_d.txz, SRR1961400_e.txz, SRR1961400_f.txz, SRR1961400_g.txz, SRR1961400_h.txz, SRR1961400_i.txz, SRR1961400_j.txz</t>
  </si>
  <si>
    <t>pear -f filtered_SRR1964801_1.fastq -r filtered_SRR1964801_2.fastq -n 150 -t 150 -q 30 -o paired_SRR1964801.fastq</t>
  </si>
  <si>
    <t>SRR1964801</t>
  </si>
  <si>
    <t>SRR1964801.fasta</t>
  </si>
  <si>
    <t>SLE2-178</t>
  </si>
  <si>
    <t>pear -f filtered_SRR1960371_1.fastq -r filtered_SRR1960371_2.fastq -n 150 -t 150 -q 30 -o paired_SRR1960371.fastq</t>
  </si>
  <si>
    <t>SAMN03468550</t>
  </si>
  <si>
    <t>SRS900339</t>
  </si>
  <si>
    <t>SRX985387</t>
  </si>
  <si>
    <t>SRR1960371</t>
  </si>
  <si>
    <t>SRR1960371.fasta</t>
  </si>
  <si>
    <t>SRR1960371_a.txz, SRR1960371_b.txz</t>
  </si>
  <si>
    <t>SLE1-126</t>
  </si>
  <si>
    <t xml:space="preserve">pear -f filtered_SRR1959703_1.fastq -r filtered_SRR1959703_2.fastq -n 150 -t 150 -q 30 -o paired_SRR1959703.fastq
</t>
  </si>
  <si>
    <t>SAMN03468549</t>
  </si>
  <si>
    <t>SRS899186</t>
  </si>
  <si>
    <t>SRX984880</t>
  </si>
  <si>
    <t>SRR1959703</t>
  </si>
  <si>
    <t>SRR1959703.fasta</t>
  </si>
  <si>
    <t>SRR1959703_a.txz, SRR1959703_b.txz</t>
  </si>
  <si>
    <t>SRP057017</t>
  </si>
  <si>
    <t>TTGCACCAGCTGCACCTG CGAGGGCTTCACCAGTCCTG CTCCAGACTGCACCAGCTGC GCAGGTGAGGGACAGGGT ACAGGAGAGTCTCAGGGACC CTCCYTCAAGGTGACCTG CTGCACCAGCTGCATYTG CTGTACCAGCTGGACCTS CTGCACCAGCTGMACCTG</t>
  </si>
  <si>
    <t>CGACCAGCCCCAAGGTCTTC TCCACCAAGGGCCCATCGG CCTTTTCCCCCTCGTCTCCTG</t>
  </si>
  <si>
    <t>CTGTCTCTTATACACATCTGACGCTGCCGACGA</t>
  </si>
  <si>
    <t>CTGTCTCTTATACACATCTCCGAGCCCACGAGAC</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</si>
  <si>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SRR1964799_info.txt --match-read-wildcards --overlap 10 -n 2 --length-tag="length=" --discard-untrimmed -o primers_SRR1964799_1.fastq -p primers_SRR1964799_2.fastq SRR1964799_1.fastq SRR1964799_2.fastq</t>
  </si>
  <si>
    <t xml:space="preserve">cutadapt --pair-filter=any -q 30 --minimum-length 100 --length-tag "length=" -o filtered_SRR1964799_1.fastq -p filtered_SRR1964799_2.fastq primers_SRR1964799_1.fastq primers_SRR1964799_2.fastq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</si>
  <si>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SRR1964798_info.txt --match-read-wildcards --overlap 10 -n 2 --length-tag="length=" --discard-untrimmed -o primers_SRR1964798_1.fastq -p primers_SRR1964798_2.fastq SRR1964798_1.fastq SRR1964798_2.fastq</t>
  </si>
  <si>
    <t xml:space="preserve">cutadapt --pair-filter=any -q 30 --minimum-length 100 --length-tag "length=" -o filtered_SRR1964798_1.fastq -p filtered_SRR1964798_2.fastq primers_SRR1964798_1.fastq primers_SRR1964798_2.fastq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</si>
  <si>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SRR1964797_info.txt --match-read-wildcards --overlap 10 -n 2 --length-tag="length=" --discard-untrimmed -o primers_SRR1964797_1.fastq -p primers_SRR1964797_2.fastq SRR1964797_1.fastq SRR1964797_2.fastq</t>
  </si>
  <si>
    <t xml:space="preserve">cutadapt --pair-filter=any -q 30 --minimum-length 100 --length-tag "length=" -o filtered_SRR1964797_1.fastq -p filtered_SRR1964797_2.fastq primers_SRR1964797_1.fastq primers_SRR1964797_2.fastq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</si>
  <si>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SRR1964800_info.txt --match-read-wildcards --overlap 10 -n 2 --length-tag="length=" --discard-untrimmed -o primers_SRR1964800_1.fastq -p primers_SRR1964800_2.fastq SRR1964800_1.fastq SRR1964800_2.fastq</t>
  </si>
  <si>
    <t xml:space="preserve">cutadapt --pair-filter=any -q 20 --minimum-length 100 --length-tag "length=" -o filtered_SRR1964800_1.fastq -p filtered_SRR1964800_2.fastq primers_SRR1964800_1.fastq primers_SRR1964800_2.fastq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</si>
  <si>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SRR1964796_info.txt --match-read-wildcards --overlap 10 -n 2 --length-tag="length=" --discard-untrimmed -o primers_SRR1964796_1.fastq -p primers_SRR1964796_2.fastq SRR1964796_1.fastq SRR1964796_2.fastq</t>
  </si>
  <si>
    <t xml:space="preserve">cutadapt --pair-filter=any -q 30 --minimum-length 100 --length-tag "length=" -o filtered_SRR1964796_1.fastq -p filtered_SRR1964796_2.fastq primers_SRR1964796_1.fastq primers_SRR1964796_2.fastq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</si>
  <si>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SRR1964795_info.txt --match-read-wildcards --overlap 10 -n 2 --length-tag="length=" --discard-untrimmed -o primers_SRR1964795_1.fastq -p primers_SRR1964795_2.fastq SRR1964795_1.fastq SRR1964795_2.fastq</t>
  </si>
  <si>
    <t xml:space="preserve">cutadapt --pair-filter=any -q 30 --minimum-length 100 --length-tag "length=" -o filtered_SRR1964795_1.fastq -p filtered_SRR1964795_2.fastq primers_SRR1964795_1.fastq primers_SRR1964795_2.fastq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</si>
  <si>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SRR1964794_info.txt --match-read-wildcards --overlap 10 -n 2 --length-tag="length=" --discard-untrimmed -o primers_SRR1964794_1.fastq -p primers_SRR1964794_2.fastq SRR1964794_1.fastq SRR1964794_2.fastq</t>
  </si>
  <si>
    <t xml:space="preserve">cutadapt --pair-filter=any -q 30 --minimum-length 100 --length-tag "length=" -o filtered_SRR1964794_1.fastq -p filtered_SRR1964794_2.fastq primers_SRR1964794_1.fastq primers_SRR1964794_2.fastq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</si>
  <si>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SRR1964793_info.txt --match-read-wildcards --overlap 10 -n 2 --length-tag="length=" --discard-untrimmed -o primers_SRR1964793_1.fastq -p primers_SRR1964793_2.fastq SRR1964793_1.fastq SRR1964793_2.fastq</t>
  </si>
  <si>
    <t xml:space="preserve">cutadapt --pair-filter=any -q 30 --minimum-length 100 --length-tag "length=" -o filtered_SRR1964793_1.fastq -p filtered_SRR1964793_2.fastq primers_SRR1964793_1.fastq primers_SRR1964793_2.fastq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</si>
  <si>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SRR1964792_info.txt --match-read-wildcards --overlap 10 -n 2 --length-tag="length=" --discard-untrimmed -o primers_SRR1964792_1.fastq -p primers_SRR1964792_2.fastq SRR1964792_1.fastq SRR1964792_2.fastq</t>
  </si>
  <si>
    <t>cutadapt --pair-filter=any -q 30 --minimum-length 100 --length-tag "length=" -o filtered_SRR1964792_1.fastq -p filtered_SRR1964792_2.fastq primers_SRR1964792_1.fastq primers_SRR1964792_2.fastq &amp;</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</si>
  <si>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SRR1964788_info.txt --match-read-wildcards --overlap 10 -n 2 --length-tag="length=" --discard-untrimmed -o primers_SRR1964788_1.fastq -p primers_SRR1964788_2.fastq SRR1964788_1.fastq SRR1964788_2.fastq</t>
  </si>
  <si>
    <t>cutadapt --pair-filter=any -q 30 --minimum-length 100 --length-tag "length=" -o filtered_SRR1964788_1.fastq -p filtered_SRR1964788_2.fastq primers_SRR1964788_1.fastq primers_SRR1964788_2.fastq &amp;</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</si>
  <si>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SRR1964786_info.txt --match-read-wildcards --overlap 10 -n 2 --length-tag="length=" --discard-untrimmed -o primers_SRR1964786_1.fastq -p primers_SRR1964786_2.fastq SRR1964786_1.fastq SRR1964786_2.fastq</t>
  </si>
  <si>
    <t xml:space="preserve">cutadapt --pair-filter=any -q 30 --minimum-length 100 --length-tag "length=" -o filtered_SRR1964786_1.fastq -p filtered_SRR1964786_2.fastq primers_SRR1964786_1.fastq primers_SRR1964786_2.fastq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</si>
  <si>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SRR1964713_info.txt --match-read-wildcards --overlap 10 -n 2 --length-tag="length=" --discard-untrimmed -o primers_SRR1964713_1.fastq -p primers_SRR1964713_2.fastq SRR1964713_1.fastq SRR1964713_2.fastq</t>
  </si>
  <si>
    <t xml:space="preserve">cutadapt --pair-filter=any -q 30 --minimum-length 100 --length-tag "length=" -o filtered_SRR1964713_1.fastq -p filtered_SRR1964713_2.fastq primers_SRR1964713_1.fastq primers_SRR1964713_2.fastq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</si>
  <si>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SRR1964787_info.txt --match-read-wildcards --overlap 10 -n 2 --length-tag="length=" --discard-untrimmed -o primers_SRR1964787_1.fastq -p primers_SRR1964787_2.fastq SRR1964787_1.fastq SRR1964787_2.fastq</t>
  </si>
  <si>
    <t xml:space="preserve">cutadapt --pair-filter=any -q 30 --minimum-length 100 --length-tag "length=" -o filtered_SRR1964787_1.fastq -p filtered_SRR1964787_2.fastq primers_SRR1964787_1.fastq primers_SRR1964787_2.fastq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</si>
  <si>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SRR1964712_info.txt --match-read-wildcards --overlap 10 -n 2 --length-tag="length=" --discard-untrimmed -o primers_SRR1964712_1.fastq -p primers_SRR1964712_2.fastq SRR1964712_1.fastq SRR1964712_2.fastq</t>
  </si>
  <si>
    <t>cutadapt --pair-filter=any -q 30 --minimum-length 100 --length-tag "length=" -o filtered_SRR1964712_1.fastq -p filtered_SRR1964712_2.fastq primers_SRR1964712_1.fastq primers_SRR1964712_2.fastq &amp;</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</si>
  <si>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SRR1964711_info.txt --match-read-wildcards --overlap 10 -n 2 --length-tag="length=" --discard-untrimmed -o primers_SRR1964711_1.fastq -p primers_SRR1964711_2.fastq SRR1964711_1.fastq SRR1964711_2.fastq</t>
  </si>
  <si>
    <t xml:space="preserve">cutadapt --pair-filter=any -q 30 --minimum-length 100 --length-tag "length=" -o filtered_SRR1964711_1.fastq -p filtered_SRR1964711_2.fastq primers_SRR1964711_1.fastq primers_SRR1964711_2.fastq &amp;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</si>
  <si>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SRR1964710_info.txt --match-read-wildcards --overlap 10 -n 2 --length-tag="length=" --discard-untrimmed -o primers_SRR1964710_1.fastq -p primers_SRR1964710_2.fastq SRR1964710_1.fastq SRR1964710_2.fastq</t>
  </si>
  <si>
    <t xml:space="preserve">cutadapt --pair-filter=any -q 30 --minimum-length 100 --length-tag "length=" -o filtered_SRR1964710_1.fastq -p filtered_SRR1964710_2.fastq primers_SRR1964710_1.fastq primers_SRR1964710_2.fastq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</si>
  <si>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SRR1961400_info.txt --match-read-wildcards --overlap 10 -n 2 --length-tag="length=" --discard-untrimmed -o primers_SRR1961400_1.fastq -p primers_SRR1961400_2.fastq SRR1961400_1.fastq SRR1961400_2.fastq</t>
  </si>
  <si>
    <t xml:space="preserve">cutadapt --pair-filter=any -q 30 --minimum-length 100 --length-tag "length=" -o filtered_SRR1961400_1.fastq -p filtered_SRR1961400_2.fastq primers_SRR1961400_1.fastq primers_SRR1961400_2.fastq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</si>
  <si>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SRR1964801_info.txt --match-read-wildcards --overlap 10 -n 2 --length-tag="length=" --discard-untrimmed -o primers_SRR1964801_1.fastq -p primers_SRR1964801_2.fastq SRR1964801_1.fastq SRR1964801_2.fastq</t>
  </si>
  <si>
    <t xml:space="preserve">cutadapt --pair-filter=any -q 30 --minimum-length 100 --length-tag "length=" -o filtered_SRR1964801_1.fastq -p filtered_SRR1964801_2.fastq primers_SRR1964801_1.fastq primers_SRR1964801_2.fastq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</si>
  <si>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SRR1960371_info.txt --match-read-wildcards --overlap 10 -n 2 --length-tag="length=" --discard-untrimmed -o primers_SRR1960371_1.fastq -p primers_SRR1960371_2.fastq SRR1960371_1.fastq SRR1960371_2.fastq</t>
  </si>
  <si>
    <t xml:space="preserve">cutadapt --pair-filter=any -q 30 --minimum-length 100 --length-tag "length=" -o filtered_SRR1960371_1.fastq -p filtered_SRR1960371_2.fastq primers_SRR1960371_1.fastq primers_SRR1960371_2.fastq 
</t>
  </si>
  <si>
    <t>cutadapt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-G CAGGTKCAGCTGGTGCAG -G SAGGTCCAGCTGGTACAG -G CARATGCAGCTGGTGCAG -G CAGGTCACCTTGARGGAG -G GGTCCCTGAGACTCTCCTGT -G ACCCTGTCCCTCACCTGC -G GCAGCTGGTGCAGTCTGGAG -G CAGGACTGGTGAAGCCCTCG -G  CAGGTGCAGCTGGTGCAA -G CAGGAGACGAGGGGGAAAAGG -G CCGATGGGCCCTTGGTGGA -G GAAGACCTTGGGGCTGGTCG -A CGACCAGCCCCAAGGTCTTC -A TCCACCAAGGGCCCATCGG -A CCTTTTCCCCCTCGTCTCCTG -A TTGCACCAGCTGCACCTG -A CGAGGGCTTCACCAGTCCTG -A CTCCAGACTGCACCAGCTGC -A GCAGGTGAGGGACAGGGT -A ACAGGAGAGTCTCAGGGACC -A CTCCYTCAAGGTGACCTG -A CTGCACCAGCTGCATYTG -A CTGTACCAGCTGGACCTS -A CTGCACCAGCTGMACCTG --info-file SRR1959703_info.txt --match-read-wildcards --overlap 10 -n 2 --length-tag="length=" --discard-untrimmed -o primers_SRR1959703_1.fastq -p primers_SRR1959703_2.fastq SRR1959703_1.fastq SRR1959703_2.fastq</t>
  </si>
  <si>
    <t xml:space="preserve">cutadapt --pair-filter=any -q 30 --minimum-length 100 --length-tag "length=" -o filtered_SRR1959703_1.fastq -p filtered_SRR1959703_2.fastq primers_SRR1959703_1.fastq primers_SRR1959703_2.fastq 
</t>
  </si>
  <si>
    <t>Georgiou Lab</t>
  </si>
  <si>
    <t>Primers removed and imgt annotation of quality filtered sequences</t>
  </si>
  <si>
    <t>Pre-Load</t>
  </si>
  <si>
    <t>p1 tumor PBL LN</t>
  </si>
  <si>
    <t>Stage IA</t>
  </si>
  <si>
    <t>p16 tumor</t>
  </si>
  <si>
    <t>Tumour tissue</t>
  </si>
  <si>
    <t>p11 tumor PBL</t>
  </si>
  <si>
    <t>p6 tumor PBL</t>
  </si>
  <si>
    <t>p7 tumor PBL</t>
  </si>
  <si>
    <t>c6</t>
  </si>
  <si>
    <t>c6 PBL</t>
  </si>
  <si>
    <t>PBLs</t>
  </si>
  <si>
    <t>CD8+ T cells were selected from bulk samples using a positive selection kit. CD* T cells were incubated overnight in 10U/ml of IL-2 prior to emulsion RT-PCR sequencing</t>
  </si>
  <si>
    <t>Stage IIA</t>
  </si>
  <si>
    <t>p18 PBL</t>
  </si>
  <si>
    <t>p19 PBL LN</t>
  </si>
  <si>
    <t>p12 tumor PBL</t>
  </si>
  <si>
    <t>p18 tumor</t>
  </si>
  <si>
    <t>p19 tumor</t>
  </si>
  <si>
    <t>p5 PBL LN</t>
  </si>
  <si>
    <t>p9 normal</t>
  </si>
  <si>
    <t>Non-cancerous breast tissue</t>
  </si>
  <si>
    <t xml:space="preserve">CD8+ T cells were selected from bulk samples using a positive selection kit. CD* T cells were incubated overnight in 10U/ml of IL-2 prior to emulsion RT-PCR sequencing
</t>
  </si>
  <si>
    <t>p10 tumor</t>
  </si>
  <si>
    <t>p14 PBL</t>
  </si>
  <si>
    <t>p20 PBL</t>
  </si>
  <si>
    <t>p10 PBL LN</t>
  </si>
  <si>
    <t>p14 tumor LN</t>
  </si>
  <si>
    <t>p20 tumor RL LN RL</t>
  </si>
  <si>
    <t>c1</t>
  </si>
  <si>
    <t>c1 PBL</t>
  </si>
  <si>
    <t>p8 PBL LN</t>
  </si>
  <si>
    <t>p8 tumor</t>
  </si>
  <si>
    <t>p2 tumor PBL</t>
  </si>
  <si>
    <t>p9 tumor PBL</t>
  </si>
  <si>
    <t>c2 c3 c4 c5</t>
  </si>
  <si>
    <t>c2 c3 c4 c5 PBL</t>
  </si>
  <si>
    <t>p5 tumor</t>
  </si>
  <si>
    <t>p17 tumor PBL LN</t>
  </si>
  <si>
    <t>Stage IV</t>
  </si>
  <si>
    <t>p15 tumor PBL</t>
  </si>
  <si>
    <t>Stage IIB</t>
  </si>
  <si>
    <t>p3 tumor PBL LN</t>
  </si>
  <si>
    <t>p16 PBL LN</t>
  </si>
  <si>
    <t>p13 tumor PBL</t>
  </si>
  <si>
    <t>SRR873441_filtered_5_2.fasta</t>
  </si>
  <si>
    <t>SRR873441_5_2.txz</t>
  </si>
  <si>
    <t>Tracking T-cell immune reconstruction after TCR/CD19-depleted hematopoietic cells transplantation in children</t>
  </si>
  <si>
    <t>HST transplant</t>
  </si>
  <si>
    <t xml:space="preserve">I.V. Zvyagin, I.Z. Mamedov, O.V. Tatarinova </t>
  </si>
  <si>
    <t>p2048_graft</t>
  </si>
  <si>
    <t>HST graft</t>
  </si>
  <si>
    <t>Whole Blood</t>
  </si>
  <si>
    <t xml:space="preserve">CD34+ </t>
  </si>
  <si>
    <t>SMARTScribe reverse transcriptase for cDNA synthesis, cDNA reactions joined, diluted and incubated. QIAquick PCR purification kit, purified cDNA, performed two PCRs, introduced Illumina compatible adapters and sample-specific barcode</t>
  </si>
  <si>
    <t>600 ng</t>
  </si>
  <si>
    <t>SMARTscribe</t>
  </si>
  <si>
    <t>Illumina HiSeq 2500</t>
  </si>
  <si>
    <t>pear -f filtered_SRR3176830_1.fastq -r filtered_SRR3176830_2.fastq -n 75 -t 75 -q 30 -o paired_SRR3176830.fastq</t>
  </si>
  <si>
    <t>SRP070495</t>
  </si>
  <si>
    <t>SAMN04497492</t>
  </si>
  <si>
    <t>SRS1299615</t>
  </si>
  <si>
    <t>p2048_graft_lib</t>
  </si>
  <si>
    <t>Human sample from Homo sapiens</t>
  </si>
  <si>
    <t>SRX1591128</t>
  </si>
  <si>
    <t xml:space="preserve">NNNNNTNGGCATNTNNNNNNTCT, </t>
  </si>
  <si>
    <t>NNNNNNTTGAAATNNNNNNTCT</t>
  </si>
  <si>
    <t>ACACGAGTCAGCAGTGGTATCAACGCAGAGTAC, CGACTCAGATTGGTACACGTTTTTCAGGTCCTC, CGACTCAGATTGGTACACCTTGTTCAGGTCCTC</t>
  </si>
  <si>
    <t>GAGGACCTGAACAAGGTGTACCAATCTGAGTCG GAGGACCTGAAAAACGTGTACCAATCTGAGTCG</t>
  </si>
  <si>
    <t>TCRB</t>
  </si>
  <si>
    <t>SRR3176830</t>
  </si>
  <si>
    <t>1 forward 101 reverse</t>
  </si>
  <si>
    <t>SRR3176830.fasta</t>
  </si>
  <si>
    <t>p1841_d360</t>
  </si>
  <si>
    <t>Acute Lymphoblastic Leukemia</t>
  </si>
  <si>
    <t>HST Transplant</t>
  </si>
  <si>
    <t>pear -f filtered_SRR3176829_1.fastq -r filtered_SRR3176829_2.fastq -n 75 -t 75 -q 30 -o paired_SRR3176829.fastq</t>
  </si>
  <si>
    <t>SAMN04497491</t>
  </si>
  <si>
    <t>SRS1299616</t>
  </si>
  <si>
    <t>p1841_d360_lib</t>
  </si>
  <si>
    <t>SRX1591127</t>
  </si>
  <si>
    <t xml:space="preserve">SRR3176829 </t>
  </si>
  <si>
    <t>SRR3176829.fasta</t>
  </si>
  <si>
    <t>p2768_d0</t>
  </si>
  <si>
    <t>pear -f filtered_SRR3176828_1.fastq -r filtered_SRR3176828_2.fastq -n 75 -t 75 -q 30 -o paired_SRR3176828.fastq</t>
  </si>
  <si>
    <t>SAMN04497490</t>
  </si>
  <si>
    <t>SRS1299617</t>
  </si>
  <si>
    <t>p2768_d0_lib</t>
  </si>
  <si>
    <t>SRX1591126</t>
  </si>
  <si>
    <t>SRR3176828</t>
  </si>
  <si>
    <t>SRR3176828.fasta</t>
  </si>
  <si>
    <t>p1841_d0</t>
  </si>
  <si>
    <t>pear -f filtered_SRR3176827_1.fastq -r filtered_SRR3176827_2.fastq -n 75 -t 75 -q 30 -o paired_SRR3176827.fastq</t>
  </si>
  <si>
    <t>SAMN04497489</t>
  </si>
  <si>
    <t>SRS1299618</t>
  </si>
  <si>
    <t>p1841_d0_lib</t>
  </si>
  <si>
    <t>SRX1591125</t>
  </si>
  <si>
    <t>SRR3176827</t>
  </si>
  <si>
    <t>SRR3176827.fasta</t>
  </si>
  <si>
    <t>p3602_d360</t>
  </si>
  <si>
    <t>pear -f filtered_SRR3176826_1.fastq -r filtered_SRR3176826_2.fastq -n 75 -t 75 -q 30 -o paired_SRR3176826.fastq</t>
  </si>
  <si>
    <t>SAMN04497488</t>
  </si>
  <si>
    <t>SRS1299619</t>
  </si>
  <si>
    <t>p3602_d360_lib</t>
  </si>
  <si>
    <t>SRX1591124</t>
  </si>
  <si>
    <t>SRR3176826</t>
  </si>
  <si>
    <t>SRR3176826.fasta</t>
  </si>
  <si>
    <t>p1321_d360</t>
  </si>
  <si>
    <t>Congenital Amegakaryocytic Thrombocytopenia</t>
  </si>
  <si>
    <t>pear -f filtered_SRR3176825_1.fastq -r filtered_SRR3176825_2.fastq -n 75 -t 75 -q 30 -o paired_SRR3176825.fastq</t>
  </si>
  <si>
    <t>SAMN04497487</t>
  </si>
  <si>
    <t>SRS1299620</t>
  </si>
  <si>
    <t>p1321_d360_lib</t>
  </si>
  <si>
    <t>SRX1591123</t>
  </si>
  <si>
    <t>SRR3176825</t>
  </si>
  <si>
    <t>SRR3176825.fasta</t>
  </si>
  <si>
    <t>p1841_graft</t>
  </si>
  <si>
    <t>pear -f filtered_SRR3176824_1.fastq -r filtered_SRR3176824_2.fastq -n 75 -t 75 -q 30 -o paired_SRR3176824.fastq</t>
  </si>
  <si>
    <t>SAMN04497486</t>
  </si>
  <si>
    <t>SRS1299621</t>
  </si>
  <si>
    <t>p1841_graft_lib</t>
  </si>
  <si>
    <t>SRX1591122</t>
  </si>
  <si>
    <t>SRR3176824</t>
  </si>
  <si>
    <t>SRR3176824.fasta</t>
  </si>
  <si>
    <t>p3514_graft</t>
  </si>
  <si>
    <t>pear -f filtered_SRR3176823_1.fastq -r filtered_SRR3176823_2.fastq -n 75 -t 75 -q 30 -o paired_SRR3176823.fastq</t>
  </si>
  <si>
    <t>SAMN04497485</t>
  </si>
  <si>
    <t>SRS1299622</t>
  </si>
  <si>
    <t>p3514_graft_lib</t>
  </si>
  <si>
    <t>SRX1591121</t>
  </si>
  <si>
    <t>SRR3176823</t>
  </si>
  <si>
    <t>SRR3176823.fasta</t>
  </si>
  <si>
    <t>p2301_graft</t>
  </si>
  <si>
    <t>pear -f filtered_SRR3176822_1.fastq -r filtered_SRR3176822_2.fastq -n 75 -t 75 -q 30 -o paired_SRR3176822.fastq</t>
  </si>
  <si>
    <t>SAMN04497484</t>
  </si>
  <si>
    <t>SRS1299623</t>
  </si>
  <si>
    <t>p2301_graft_lib</t>
  </si>
  <si>
    <t>SRX1591120</t>
  </si>
  <si>
    <t>SRR3176822</t>
  </si>
  <si>
    <t>SRR3176822.fasta</t>
  </si>
  <si>
    <t>p3602_d0</t>
  </si>
  <si>
    <t>pear -f filtered_SRR3176821_1.fastq -r filtered_SRR3176821_2.fastq -n 75 -t 75 -q 30 -o paired_SRR3176821.fastq</t>
  </si>
  <si>
    <t>SAMN04497483</t>
  </si>
  <si>
    <t>SRS1299624</t>
  </si>
  <si>
    <t>p3602_d0_lib</t>
  </si>
  <si>
    <t>SRX1591119</t>
  </si>
  <si>
    <t>SRR3176821</t>
  </si>
  <si>
    <t>SRR3176821.fasta</t>
  </si>
  <si>
    <t>p2301_d0</t>
  </si>
  <si>
    <t>Fanconi Anemia</t>
  </si>
  <si>
    <t>pear -f filtered_SRR3176820_1.fastq -r filtered_SRR3176820_2.fastq -n 75 -t 75 -q 30 -o paired_SRR3176820.fastq</t>
  </si>
  <si>
    <t>SAMN04497482</t>
  </si>
  <si>
    <t>SRS1299625</t>
  </si>
  <si>
    <t>p2301_d0_lib</t>
  </si>
  <si>
    <t>SRX1591118</t>
  </si>
  <si>
    <t>SRR3176820</t>
  </si>
  <si>
    <t>SRR3176820.fasta</t>
  </si>
  <si>
    <t>p1005_d360</t>
  </si>
  <si>
    <t>Acute Myeloid Leukemia</t>
  </si>
  <si>
    <t>pear -f filtered_SRR3176819_1.fastq -r filtered_SRR3176819_2.fastq -n 75 -t 75 -q 30 -o paired_SRR3176819.fastq</t>
  </si>
  <si>
    <t>SAMN04497481</t>
  </si>
  <si>
    <t>SRS1299626</t>
  </si>
  <si>
    <t>p1005_d360_lib</t>
  </si>
  <si>
    <t>SRX1591117</t>
  </si>
  <si>
    <t>SRR3176819</t>
  </si>
  <si>
    <t>SRR3176819.fasta</t>
  </si>
  <si>
    <t>p2048_d360</t>
  </si>
  <si>
    <t>Severe Combined Immunodeficiency</t>
  </si>
  <si>
    <t>pear -f filtered_SRR3176818_1.fastq -r filtered_SRR3176818_2.fastq -n 75 -t 75 -q 30 -o paired_SRR3176818.fastq</t>
  </si>
  <si>
    <t>SAMN04497480</t>
  </si>
  <si>
    <t>SRS1299627</t>
  </si>
  <si>
    <t>p2048_d360_lib</t>
  </si>
  <si>
    <t>SRX1591116</t>
  </si>
  <si>
    <t>SRR3176818</t>
  </si>
  <si>
    <t>SRR3176818.fasta</t>
  </si>
  <si>
    <t>p744_d360</t>
  </si>
  <si>
    <t>pear -f filtered_SRR3176817_1.fastq -r filtered_SRR3176817_2.fastq -n 75 -t 75 -q 30 -o paired_SRR3176817.fastq</t>
  </si>
  <si>
    <t>SAMN04497479</t>
  </si>
  <si>
    <t>SRS1299628</t>
  </si>
  <si>
    <t>p744_d360_lib</t>
  </si>
  <si>
    <t>SRX1591115</t>
  </si>
  <si>
    <t>SRR3176817</t>
  </si>
  <si>
    <t>SRR3176817.fasta</t>
  </si>
  <si>
    <t>p2301_d60</t>
  </si>
  <si>
    <t>day 60</t>
  </si>
  <si>
    <t>pear -f filtered_SRR3176816_1.fastq -r filtered_SRR3176816_2.fastq -n 75 -t 75 -q 30 -o paired_SRR3176816.fastq</t>
  </si>
  <si>
    <t>SAMN04497478</t>
  </si>
  <si>
    <t>SRS1299629</t>
  </si>
  <si>
    <t>p2301_d60_lib</t>
  </si>
  <si>
    <t>SRX1591114</t>
  </si>
  <si>
    <t>SRR3176816</t>
  </si>
  <si>
    <t>SRR3176816.fasta</t>
  </si>
  <si>
    <t>p1004_graft</t>
  </si>
  <si>
    <t>pear -f filtered_SRR3176815_1.fastq -r filtered_SRR3176815_2.fastq -n 75 -t 75 -q 30 -o paired_SRR3176815.fastq</t>
  </si>
  <si>
    <t>SAMN04497477</t>
  </si>
  <si>
    <t>SRS1299630</t>
  </si>
  <si>
    <t>p1004_graft_lib</t>
  </si>
  <si>
    <t>SRX1591113</t>
  </si>
  <si>
    <t>SRR3176815</t>
  </si>
  <si>
    <t>SRR3176815.fasta</t>
  </si>
  <si>
    <t>p1004_d0</t>
  </si>
  <si>
    <t>Combined Immune Deficiency</t>
  </si>
  <si>
    <t>pear -f filtered_SRR3176814_1.fastq -r filtered_SRR3176814_2.fastq -n 75 -t 75 -q 30 -o paired_SRR3176814.fastq</t>
  </si>
  <si>
    <t>SAMN04497476</t>
  </si>
  <si>
    <t>SRS1299631</t>
  </si>
  <si>
    <t>p1004_d0_lib</t>
  </si>
  <si>
    <t>SRX1591112</t>
  </si>
  <si>
    <t>SRR3176814</t>
  </si>
  <si>
    <t>SRR3176814.fasta</t>
  </si>
  <si>
    <t>p556_d360</t>
  </si>
  <si>
    <t>pear -f filtered_SRR3176813_1.fastq -r filtered_SRR3176813_2.fastq -n 75 -t 75 -q 30 -o paired_SRR3176813.fastq</t>
  </si>
  <si>
    <t>SAMN04497475</t>
  </si>
  <si>
    <t>SRS1299632</t>
  </si>
  <si>
    <t>p556_d360_lib</t>
  </si>
  <si>
    <t>SRX1591111</t>
  </si>
  <si>
    <t>SRR3176813</t>
  </si>
  <si>
    <t>SRR3176813.fasta</t>
  </si>
  <si>
    <t>p744_graft</t>
  </si>
  <si>
    <t>pear -f filtered_SRR3176812._1.fastq -r filtered_SRR3176812_2.fastq -n 75 -t 75 -q 30 -o paired_SRR3176812.fastq</t>
  </si>
  <si>
    <t>SAMN04497474</t>
  </si>
  <si>
    <t>SRS1299633</t>
  </si>
  <si>
    <t>p744_graft_lib</t>
  </si>
  <si>
    <t>SRX1591110</t>
  </si>
  <si>
    <t>SRR3176812</t>
  </si>
  <si>
    <t>SRR3176812.fasta</t>
  </si>
  <si>
    <t>p434_d360</t>
  </si>
  <si>
    <t>pear -f filtered_SRR3176811_1.fastq -r filtered_SRR3176811_2.fastq -n 75 -t 75 -q 30 -o paired_SRR3176811.fastq</t>
  </si>
  <si>
    <t>SAMN04497473</t>
  </si>
  <si>
    <t>SRS1299634</t>
  </si>
  <si>
    <t>p434_d360_lib</t>
  </si>
  <si>
    <t>SRX1591109</t>
  </si>
  <si>
    <t>SRR3176811</t>
  </si>
  <si>
    <t>SRR3176811.fasta</t>
  </si>
  <si>
    <t>p2301_d360</t>
  </si>
  <si>
    <t>pear -f filtered_SRR3176810_1.fastq -r filtered_SRR3176810_2.fastq -n 75 -t 75 -q 30 -o paired_SRR3176810.fastq</t>
  </si>
  <si>
    <t>SAMN04497472</t>
  </si>
  <si>
    <t>SRS1299635</t>
  </si>
  <si>
    <t>p2301_d360_lib</t>
  </si>
  <si>
    <t>SRX1591108</t>
  </si>
  <si>
    <t>SRR3176810</t>
  </si>
  <si>
    <t>SRR3176810.fasta</t>
  </si>
  <si>
    <t>p754_d360</t>
  </si>
  <si>
    <t>pear -f filtered_SRR3176809_1.fastq -r filtered_SRR3176809_2.fastq -n 75 -t 75 -q 30 -o paired_SRR3176809.fastq</t>
  </si>
  <si>
    <t>SAMN04497471</t>
  </si>
  <si>
    <t>SRS1299636</t>
  </si>
  <si>
    <t>p754_d360_lib</t>
  </si>
  <si>
    <t>SRX1591107</t>
  </si>
  <si>
    <t>SRR3176809</t>
  </si>
  <si>
    <t>SRR3176809.fasta</t>
  </si>
  <si>
    <t>p1841_d60</t>
  </si>
  <si>
    <t>pear -f filtered_SRR3176808_1.fastq -r filtered_SRR3176808_2.fastq -n 75 -t 75 -q 30 -o paired_SRR3176808.fastq</t>
  </si>
  <si>
    <t>SAMN04497470</t>
  </si>
  <si>
    <t>SRS1299637</t>
  </si>
  <si>
    <t>p1841_d60_lib</t>
  </si>
  <si>
    <t>SRX1591106</t>
  </si>
  <si>
    <t>SRR3176808</t>
  </si>
  <si>
    <t>SRR3176808.fasta</t>
  </si>
  <si>
    <t>p3488_d60</t>
  </si>
  <si>
    <t>pear -f filtered_SRR3176807_1.fastq -r filtered_SRR3176807_2.fastq -n 75 -t 75 -q 30 -o paired_SRR3176807.fastq</t>
  </si>
  <si>
    <t>SAMN04497469</t>
  </si>
  <si>
    <t>SRS1299638</t>
  </si>
  <si>
    <t>p3488_d60_lib</t>
  </si>
  <si>
    <t>SRX1591105</t>
  </si>
  <si>
    <t>SRR3176807</t>
  </si>
  <si>
    <t>SRR3176807.fasta</t>
  </si>
  <si>
    <t>p1694_d60</t>
  </si>
  <si>
    <t>pear -f filtered_SRR3176806_1.fastq -r filtered_SRR3176806_2.fastq -n 75 -t 75 -q 30 -o paired_SRR3176806.fastq</t>
  </si>
  <si>
    <t>SAMN04497468</t>
  </si>
  <si>
    <t>SRS1299639</t>
  </si>
  <si>
    <t>p1694_d60_lib</t>
  </si>
  <si>
    <t>SRX1591104</t>
  </si>
  <si>
    <t>SRR3176806</t>
  </si>
  <si>
    <t>SRR3176806.fasta</t>
  </si>
  <si>
    <t>p2768_d60</t>
  </si>
  <si>
    <t>pear -f filtered_SRR3176805_1.fastq -r filtered_SRR3176805_2.fastq -n 75 -t 75 -q 30 -o paired_SRR3176805.fastq</t>
  </si>
  <si>
    <t>SAMN04497467</t>
  </si>
  <si>
    <t>SRS1299640</t>
  </si>
  <si>
    <t>p2768_d60_lib</t>
  </si>
  <si>
    <t>SRX1591103</t>
  </si>
  <si>
    <t>SRR3176805</t>
  </si>
  <si>
    <t>SRR3176805.fasta</t>
  </si>
  <si>
    <t>p2255_d60</t>
  </si>
  <si>
    <t>Chronic Granulomatous disease</t>
  </si>
  <si>
    <t>pear -f filtered_SRR3176804_1.fastq -r filtered_SRR3176804_2.fastq -n 75 -t 75 -q 30 -o paired_SRR3176804.fastq</t>
  </si>
  <si>
    <t>SAMN04497466</t>
  </si>
  <si>
    <t>SRS1299641</t>
  </si>
  <si>
    <t>p2255_d60_lib</t>
  </si>
  <si>
    <t>SRX1591102</t>
  </si>
  <si>
    <t>SRR3176804</t>
  </si>
  <si>
    <t>SRR3176804.fasta</t>
  </si>
  <si>
    <t>p2048_d60</t>
  </si>
  <si>
    <t>pear -f filtered_SRR3176803_1.fastq -r filtered_SRR3176803_2.fastq -n 75 -t 75 -q 30 -o paired_SRR3176803.fastq</t>
  </si>
  <si>
    <t>SAMN04497465</t>
  </si>
  <si>
    <t>SRS1299642</t>
  </si>
  <si>
    <t>p2048_d60_lib</t>
  </si>
  <si>
    <t>SRX1591101</t>
  </si>
  <si>
    <t>SRR3176803</t>
  </si>
  <si>
    <t>SRR3176803.fasta</t>
  </si>
  <si>
    <t>p1974_d60</t>
  </si>
  <si>
    <t>Juvenile Myelomonocytic leukemia</t>
  </si>
  <si>
    <t>pear -f filtered_SRR3176802_1.fastq -r filtered_SRR3176802_2.fastq -n 75 -t 75 -q 30 -o paired_SRR3176802.fastq</t>
  </si>
  <si>
    <t>SAMN04497464</t>
  </si>
  <si>
    <t>SRS1299643</t>
  </si>
  <si>
    <t>p1974_d60_lib</t>
  </si>
  <si>
    <t>SRX1591100</t>
  </si>
  <si>
    <t>SRR3176802</t>
  </si>
  <si>
    <t>SRR3176802.fasta</t>
  </si>
  <si>
    <t>p3602_d60</t>
  </si>
  <si>
    <t>pear -f filtered_SRR3176801_1.fastq -r filtered_SRR3176801_2.fastq -n 75 -t 75 -q 30 -o paired_SRR3176801.fastq</t>
  </si>
  <si>
    <t>SAMN04497463</t>
  </si>
  <si>
    <t>SRS1299644</t>
  </si>
  <si>
    <t>p3602_d60_lib</t>
  </si>
  <si>
    <t>SRX1591099</t>
  </si>
  <si>
    <t>SRR3176801</t>
  </si>
  <si>
    <t>SRR3176801.fasta</t>
  </si>
  <si>
    <t>p1005_d60</t>
  </si>
  <si>
    <t>pear -f filtered_SRR3176800_1.fastq -r filtered_SRR3176800_2.fastq -n 75 -t 75 -q 30 -o paired_SRR3176800.fastq</t>
  </si>
  <si>
    <t>SAMN04497462</t>
  </si>
  <si>
    <t>SRS1299645</t>
  </si>
  <si>
    <t>p1005_d60_lib</t>
  </si>
  <si>
    <t>SRX1591098</t>
  </si>
  <si>
    <t>SRR3176800</t>
  </si>
  <si>
    <t>SRR3176800.fasta</t>
  </si>
  <si>
    <t>p556_d60</t>
  </si>
  <si>
    <t>pear -f filtered_SRR3176799_1.fastq -r filtered_SRR3176799_2.fastq -n 75 -t 75 -q 30 -o paired_SRR3176799.fastq</t>
  </si>
  <si>
    <t>SAMN04497461</t>
  </si>
  <si>
    <t>SRS1299646</t>
  </si>
  <si>
    <t>p556_d60_lib</t>
  </si>
  <si>
    <t>SRX1591097</t>
  </si>
  <si>
    <t>SRR3176799</t>
  </si>
  <si>
    <t>SRR3176799.fasta</t>
  </si>
  <si>
    <t>p1321_d60</t>
  </si>
  <si>
    <t>pear -f filtered_SRR3176798_1.fastq -r filtered_SRR3176798_2.fastq -n 75 -t 75 -q 30 -o paired_SRR3176798.fastq</t>
  </si>
  <si>
    <t>SAMN04497460</t>
  </si>
  <si>
    <t>SRS1299647</t>
  </si>
  <si>
    <t>p1321_d60_lib</t>
  </si>
  <si>
    <t>SRX1591096</t>
  </si>
  <si>
    <t>SRR3176798</t>
  </si>
  <si>
    <t>SRR3176798.fasta</t>
  </si>
  <si>
    <t>p1694_graft</t>
  </si>
  <si>
    <t>pear -f filtered_SRR3176797_1.fastq -r filtered_SRR3176797_2.fastq -n 75 -t 75 -q 30 -o paired_SRR3176797.fastq</t>
  </si>
  <si>
    <t>SAMN04497459</t>
  </si>
  <si>
    <t>SRS1299648</t>
  </si>
  <si>
    <t>p1694_graft_lib</t>
  </si>
  <si>
    <t>SRX1591095</t>
  </si>
  <si>
    <t>SRR3176797</t>
  </si>
  <si>
    <t>SRR3176797.fasta</t>
  </si>
  <si>
    <t>p1974_d180</t>
  </si>
  <si>
    <t>pear -f filtered_SRR3176796_1.fastq -r filtered_SRR3176796_2.fastq -n 75 -t 75 -q 30 -o paired_SRR3176796.fastq</t>
  </si>
  <si>
    <t>SAMN04497458</t>
  </si>
  <si>
    <t>SRS1299649</t>
  </si>
  <si>
    <t>p1974_d180_lib</t>
  </si>
  <si>
    <t>SRX1591094</t>
  </si>
  <si>
    <t>SRR3176796</t>
  </si>
  <si>
    <t>SRR3176796.fasta</t>
  </si>
  <si>
    <t>p3602_graft</t>
  </si>
  <si>
    <t>pear -f filtered_SRR3176795_1.fastq -r filtered_SRR3176795_2.fastq -n 75 -t 75 -q 30 -o paired_SRR3176795.fastq</t>
  </si>
  <si>
    <t>SAMN04497457</t>
  </si>
  <si>
    <t>SRS1299650</t>
  </si>
  <si>
    <t>p3602_graft_lib</t>
  </si>
  <si>
    <t>SRX1591093</t>
  </si>
  <si>
    <t>SRR3176795</t>
  </si>
  <si>
    <t>SRR3176795.fasta</t>
  </si>
  <si>
    <t>p2846_d180</t>
  </si>
  <si>
    <t>Wiskott-Aldrich Syndrome</t>
  </si>
  <si>
    <t>pear -f filtered_SRR3176794_1.fastq -r filtered_SRR3176794_2.fastq -n 75 -t 75 -q 30 -o paired_SRR3176794.fastq</t>
  </si>
  <si>
    <t>SAMN04497456</t>
  </si>
  <si>
    <t>SRS1299651</t>
  </si>
  <si>
    <t>p2846_d180_lib</t>
  </si>
  <si>
    <t>SRX1591092</t>
  </si>
  <si>
    <t>SRR3176794</t>
  </si>
  <si>
    <t>SRR3176794.fasta</t>
  </si>
  <si>
    <t>p1004_d180_part2</t>
  </si>
  <si>
    <t>pear -f filtered_SRR3176793_1.fastq -r filtered_SRR3176793_2.fastq -n 75 -t 75 -q 30 -o paired_SRR3176793.fastq</t>
  </si>
  <si>
    <t>SAMN04497455</t>
  </si>
  <si>
    <t>SRS1299652</t>
  </si>
  <si>
    <t>p1004_d180_part2_lib</t>
  </si>
  <si>
    <t>SRX1591091</t>
  </si>
  <si>
    <t>SRR3176793</t>
  </si>
  <si>
    <t>SRR3176793.fasta</t>
  </si>
  <si>
    <t>p2255_d0</t>
  </si>
  <si>
    <t>pear -f filtered_SRR3176792_1.fastq -r filtered_SRR3176792_2.fastq -n 75 -t 75 -q 30 -o paired_SRR3176792.fastq</t>
  </si>
  <si>
    <t>SAMN04497454</t>
  </si>
  <si>
    <t>SRS1299653</t>
  </si>
  <si>
    <t>p2255_d0_lib</t>
  </si>
  <si>
    <t>SRX1591090</t>
  </si>
  <si>
    <t>SRR3176792</t>
  </si>
  <si>
    <t>SRR3176792.fasta</t>
  </si>
  <si>
    <t>p2255_d180_part2</t>
  </si>
  <si>
    <t>pear -f filtered_SRR3176791_1.fastq -r filtered_SRR3176791_2.fastq -n 75 -t 75 -q 30 -o paired_SRR3176791.fastq</t>
  </si>
  <si>
    <t>SAMN04497453</t>
  </si>
  <si>
    <t>SRS1299654</t>
  </si>
  <si>
    <t>p2255_d180_part2_lib</t>
  </si>
  <si>
    <t>SRX1591089</t>
  </si>
  <si>
    <t>SRR3176791</t>
  </si>
  <si>
    <t>SRR3176791.fasta</t>
  </si>
  <si>
    <t>p2255_graft</t>
  </si>
  <si>
    <t>pear -f filtered_SRR3176790_1.fastq -r filtered_SRR3176790_2.fastq -n 75 -t 75 -q 30 -o paired_SRR3176790.fastq</t>
  </si>
  <si>
    <t>SAMN04497452</t>
  </si>
  <si>
    <t>SRS1299655</t>
  </si>
  <si>
    <t>p2255_graft_lib</t>
  </si>
  <si>
    <t>SRX1591088</t>
  </si>
  <si>
    <t>SRR3176790</t>
  </si>
  <si>
    <t>SRR3176790.fasta</t>
  </si>
  <si>
    <t>p1321_d180</t>
  </si>
  <si>
    <t>pear -f filtered_SRR3176789_1.fastq -r filtered_SRR3176789_2.fastq -n 75 -t 75 -q 30 -o paired_SRR3176789.fastq</t>
  </si>
  <si>
    <t>SAMN04497451</t>
  </si>
  <si>
    <t>SRS1299656</t>
  </si>
  <si>
    <t>p1321_d180_lib</t>
  </si>
  <si>
    <t>SRX1591087</t>
  </si>
  <si>
    <t>SRR3176789</t>
  </si>
  <si>
    <t>SRR3176789.fasta</t>
  </si>
  <si>
    <t>p1974_graft</t>
  </si>
  <si>
    <t>pear -f filtered_SRR3176788_1.fastq -r filtered_SRR3176788_2.fastq -n 75 -t 75 -q 30 -o paired_SRR3176788.fastq</t>
  </si>
  <si>
    <t>SAMN04497450</t>
  </si>
  <si>
    <t>SRS1299657</t>
  </si>
  <si>
    <t>p1974_graft_lib</t>
  </si>
  <si>
    <t>SRX1591086</t>
  </si>
  <si>
    <t>SRR3176788</t>
  </si>
  <si>
    <t>SRR3176788.fasta</t>
  </si>
  <si>
    <t>p1321_graft</t>
  </si>
  <si>
    <t>pear -f filtered_SRR3176787_1.fastq -r filtered_SRR3176787_2.fastq -n 75 -t 75 -q 30 -o paired_SRR3176787.fastq</t>
  </si>
  <si>
    <t>SAMN04497449</t>
  </si>
  <si>
    <t>SRS1299658</t>
  </si>
  <si>
    <t>p1321_graft_lib</t>
  </si>
  <si>
    <t>SRX1591085</t>
  </si>
  <si>
    <t>SRR3176787</t>
  </si>
  <si>
    <t>SRR3176787.fasta</t>
  </si>
  <si>
    <t>p1005_graft</t>
  </si>
  <si>
    <t>pear -f filtered_SRR3176786_1.fastq -r filtered_SRR3176786_2.fastq -n 75 -t 75 -q 30 -o paired_SRR3176786.fastq</t>
  </si>
  <si>
    <t>SAMN04497448</t>
  </si>
  <si>
    <t>SRS1299659</t>
  </si>
  <si>
    <t>p1005_graft_lib</t>
  </si>
  <si>
    <t>SRX1591084</t>
  </si>
  <si>
    <t>SRR3176786</t>
  </si>
  <si>
    <t>SRR3176786.fasta</t>
  </si>
  <si>
    <t>p1004_d180_part1</t>
  </si>
  <si>
    <t>pear -f filtered_SRR3176785_1.fastq -r filtered_SRR3176785_2.fastq -n 75 -t 75 -q 30 -o paired_SRR3176785.fastq</t>
  </si>
  <si>
    <t>SAMN04497447</t>
  </si>
  <si>
    <t>SRS1299660</t>
  </si>
  <si>
    <t>p1004_d180_part1_lib</t>
  </si>
  <si>
    <t>SRX1591083</t>
  </si>
  <si>
    <t>SRR3176785</t>
  </si>
  <si>
    <t>SRR3176785.fasta</t>
  </si>
  <si>
    <t>p556_graft</t>
  </si>
  <si>
    <t>pear -f filtered_SRR3176784_1.fastq -r filtered_SRR3176784_2.fastq -n 75 -t 75 -q 30 -o paired_SRR3176784.fastq</t>
  </si>
  <si>
    <t>SAMN04497446</t>
  </si>
  <si>
    <t>SRS1299661</t>
  </si>
  <si>
    <t>p556_graft_lib</t>
  </si>
  <si>
    <t>SRX1591082</t>
  </si>
  <si>
    <t>SRR3176784</t>
  </si>
  <si>
    <t>SRR3176784.fasta</t>
  </si>
  <si>
    <t>p2846_d0</t>
  </si>
  <si>
    <t>pear -f filtered_SRR3176783_1.fastq -r filtered_SRR3176783_2.fastq -n 75 -t 75 -q 30 -o paired_SRR3176783.fastq</t>
  </si>
  <si>
    <t>SAMN04497445</t>
  </si>
  <si>
    <t>SRS1299662</t>
  </si>
  <si>
    <t>p2846_d0_lib</t>
  </si>
  <si>
    <t>SRX1591081</t>
  </si>
  <si>
    <t>SRR3176783</t>
  </si>
  <si>
    <t>SRR3176783.fasta</t>
  </si>
  <si>
    <t>p1988_graft</t>
  </si>
  <si>
    <t>pear -f filtered_SRR3176782_1.fastq -r filtered_SRR3176782_2.fastq -n 75 -t 75 -q 30 -o paired_SRR3176782.fastq</t>
  </si>
  <si>
    <t>SAMN04497444</t>
  </si>
  <si>
    <t>SRS1299663</t>
  </si>
  <si>
    <t>p1988_graft_lib</t>
  </si>
  <si>
    <t>SRX1591080</t>
  </si>
  <si>
    <t>SRR3176782</t>
  </si>
  <si>
    <t>SRR3176782.fasta</t>
  </si>
  <si>
    <t>p2768_graft</t>
  </si>
  <si>
    <t>pear -f filtered_SRR3176781_1.fastq -r filtered_SRR3176781_2.fastq -n 75 -t 75 -q 30 -o paired_SRR3176781.fastq</t>
  </si>
  <si>
    <t>SAMN04497443</t>
  </si>
  <si>
    <t>SRS1299664</t>
  </si>
  <si>
    <t>p2768_graft_lib</t>
  </si>
  <si>
    <t>SRX1591079</t>
  </si>
  <si>
    <t>SRR3176781</t>
  </si>
  <si>
    <t>SRR3176781.fasta</t>
  </si>
  <si>
    <t>p3488_graft</t>
  </si>
  <si>
    <t>pear -f filtered_SRR3176780_1.fastq -r filtered_SRR3176780_2.fastq -n 75 -t 75 -q 30 -o paired_SRR3176780.fastq</t>
  </si>
  <si>
    <t>SAMN04497442</t>
  </si>
  <si>
    <t>SRS1299665</t>
  </si>
  <si>
    <t>p3488_graft_lib</t>
  </si>
  <si>
    <t>SRX1591078</t>
  </si>
  <si>
    <t>SRR3176780</t>
  </si>
  <si>
    <t>SRR3176780.fasta</t>
  </si>
  <si>
    <t>p1988_d180</t>
  </si>
  <si>
    <t>Aplastic Anemia</t>
  </si>
  <si>
    <t>pear -f filtered_SRR3176779_1.fastq -r filtered_SRR3176779_2.fastq -n 75 -t 75 -q 30 -o paired_SRR3176779.fastq</t>
  </si>
  <si>
    <t>SAMN04497441</t>
  </si>
  <si>
    <t>SRS1299666</t>
  </si>
  <si>
    <t>p1988_d180_lib</t>
  </si>
  <si>
    <t>SRX1591077</t>
  </si>
  <si>
    <t>SRR3176779</t>
  </si>
  <si>
    <t>SRR3176779.fasta</t>
  </si>
  <si>
    <t>p556_d0_part3</t>
  </si>
  <si>
    <t>pear -f filtered_SRR3176778_1.fastq -r filtered_SRR3176778_2.fastq -n 75 -t 75 -q 30 -o paired_SRR3176778.fastq</t>
  </si>
  <si>
    <t>SAMN04497440</t>
  </si>
  <si>
    <t>SRS1299667</t>
  </si>
  <si>
    <t>p556_d0_part3_lib</t>
  </si>
  <si>
    <t>SRX1591076</t>
  </si>
  <si>
    <t>SRR3176778</t>
  </si>
  <si>
    <t>SRR3176778.fasta</t>
  </si>
  <si>
    <t>p3570_d60_part2</t>
  </si>
  <si>
    <t>pear -f filtered_SRR3176777_1.fastq -r filtered_SRR3176777_2.fastq -n 75 -t 75 -q 30 -o paired_SRR3176777.fastq</t>
  </si>
  <si>
    <t>SAMN04497439</t>
  </si>
  <si>
    <t>SRS1299668</t>
  </si>
  <si>
    <t>p3570_d60_part2_lib</t>
  </si>
  <si>
    <t>SRX1591075</t>
  </si>
  <si>
    <t>SRR3176777</t>
  </si>
  <si>
    <t>SRR3176777.fasta</t>
  </si>
  <si>
    <t>p3514_d60_part2</t>
  </si>
  <si>
    <t>pear -f filtered_SRR3176776_1.fastq -r filtered_SRR3176776_2.fastq -n 75 -t 75 -q 30 -o paired_SRR3176776.fastq</t>
  </si>
  <si>
    <t>SAMN04497438</t>
  </si>
  <si>
    <t>SRS1299669</t>
  </si>
  <si>
    <t>p3514_d60_part2_lib</t>
  </si>
  <si>
    <t>SRX1591074</t>
  </si>
  <si>
    <t>SRR3176776</t>
  </si>
  <si>
    <t>SRR3176776.fasta</t>
  </si>
  <si>
    <t>p2768_d180_part2</t>
  </si>
  <si>
    <t>pear -f filtered_SRR3176775_1.fastq -r filtered_SRR3176775_2.fastq -n 75 -t 75 -q 30 -o paired_SRR3176775.fastq</t>
  </si>
  <si>
    <t>SAMN04497437</t>
  </si>
  <si>
    <t>SRS1299670</t>
  </si>
  <si>
    <t>p2768_d180_part2_lib</t>
  </si>
  <si>
    <t>SRX1591073</t>
  </si>
  <si>
    <t>SRR3176775</t>
  </si>
  <si>
    <t>SRR3176775.fasta</t>
  </si>
  <si>
    <t>p2846_d60</t>
  </si>
  <si>
    <t>pear -f filtered_SRR3176774_1.fastq -r filtered_SRR3176774_2.fastq -n 75 -t 75 -q 30 -o paired_SRR3176774.fastq</t>
  </si>
  <si>
    <t>SAMN04497436</t>
  </si>
  <si>
    <t>SRS1299671</t>
  </si>
  <si>
    <t>p2846_d60_lib</t>
  </si>
  <si>
    <t>SRX1591072</t>
  </si>
  <si>
    <t>SRR3176774</t>
  </si>
  <si>
    <t>SRR3176774.fasta</t>
  </si>
  <si>
    <t>p3514_d180_part2</t>
  </si>
  <si>
    <t>pear -f filtered_SRR3176773_1.fastq -r filtered_SRR3176773_2.fastq -n 75 -t 75 -q 30 -o paired_SRR3176773.fastq</t>
  </si>
  <si>
    <t>SAMN04497435</t>
  </si>
  <si>
    <t>SRS1299672</t>
  </si>
  <si>
    <t>p3514_d180_part2_lib</t>
  </si>
  <si>
    <t>SRX1591071</t>
  </si>
  <si>
    <t>SRR3176773</t>
  </si>
  <si>
    <t>SRR3176773.fasta</t>
  </si>
  <si>
    <t>p3570_graft</t>
  </si>
  <si>
    <t>pear -f filtered_SRR3176772_1.fastq -r filtered_SRR3176772_2.fastq -n 75 -t 75 -q 30 -o paired_SRR3176772.fastq</t>
  </si>
  <si>
    <t>SAMN04497434</t>
  </si>
  <si>
    <t>SRS1299673</t>
  </si>
  <si>
    <t>p3570_graft_lib</t>
  </si>
  <si>
    <t>SRX1591070</t>
  </si>
  <si>
    <t>SRR3176772</t>
  </si>
  <si>
    <t>SRR3176772.fasta</t>
  </si>
  <si>
    <t>p3570_d60_part1</t>
  </si>
  <si>
    <t>pear -f filtered_SRR3176771_1.fastq -r filtered_SRR3176771_2.fastq -n 75 -t 75 -q 30 -o paired_SRR3176771.fastq</t>
  </si>
  <si>
    <t>SAMN04497433</t>
  </si>
  <si>
    <t>SRS1299674</t>
  </si>
  <si>
    <t>p3570_d60_part1_lib</t>
  </si>
  <si>
    <t>SRX1591069</t>
  </si>
  <si>
    <t>SRR3176771</t>
  </si>
  <si>
    <t>SRR3176771.fasta</t>
  </si>
  <si>
    <t>p2768_d360</t>
  </si>
  <si>
    <t>pear -f filtered_SRR3176770_1.fastq -r filtered_SRR3176770_2.fastq -n 75 -t 75 -q 30 -o paired_SRR3176770.fastq</t>
  </si>
  <si>
    <t>SAMN04497432</t>
  </si>
  <si>
    <t>SRS1299675</t>
  </si>
  <si>
    <t>p2768_d360_lib</t>
  </si>
  <si>
    <t>SRX1591068</t>
  </si>
  <si>
    <t>SRR3176770</t>
  </si>
  <si>
    <t>SRR3176770.fasta</t>
  </si>
  <si>
    <t>p1772_d360</t>
  </si>
  <si>
    <t>Inherited Bone Marrow Failure</t>
  </si>
  <si>
    <t>pear -f filtered_SRR3176769_1.fastq -r filtered_SRR3176769_2.fastq -n 75 -t 75 -q 30 -o paired_SRR3176769.fastq</t>
  </si>
  <si>
    <t>SAMN04497431</t>
  </si>
  <si>
    <t>SRS1299676</t>
  </si>
  <si>
    <t>p1772_d360_lib</t>
  </si>
  <si>
    <t>SRX1591067</t>
  </si>
  <si>
    <t>SRR3176769</t>
  </si>
  <si>
    <t>SRR3176769.fasta</t>
  </si>
  <si>
    <t>p556_d0_part2</t>
  </si>
  <si>
    <t>pear -f filtered_SRR3176768_1.fastq -r filtered_SRR3176768_2.fastq -n 75 -t 75 -q 30 -o paired_SRR3176768.fastq</t>
  </si>
  <si>
    <t>SAMN04497430</t>
  </si>
  <si>
    <t>SRS1299677</t>
  </si>
  <si>
    <t>p556_d0_part2_lib</t>
  </si>
  <si>
    <t>SRX1591066</t>
  </si>
  <si>
    <t>SRR3176768</t>
  </si>
  <si>
    <t>SRR3176768.fasta</t>
  </si>
  <si>
    <t>p2846_graft</t>
  </si>
  <si>
    <t>pear -f filtered_SRR3176767_1.fastq -r filtered_SRR3176767_2.fastq -n 75 -t 75 -q 30 -o paired_SRR3176767.fastq</t>
  </si>
  <si>
    <t>SAMN04497429</t>
  </si>
  <si>
    <t>SRS1299678</t>
  </si>
  <si>
    <t>p2846_graft_lib</t>
  </si>
  <si>
    <t>SRX1591065</t>
  </si>
  <si>
    <t>SRR3176767</t>
  </si>
  <si>
    <t>SRR3176767.fasta</t>
  </si>
  <si>
    <t>p2846_d360</t>
  </si>
  <si>
    <t>pear -f filtered_SRR3176766_1.fastq -r filtered_SRR3176766_2.fastq -n 75 -t 75 -q 30 -o paired_SRR3176766.fastq</t>
  </si>
  <si>
    <t>SAMN04497428</t>
  </si>
  <si>
    <t>SRS1299679</t>
  </si>
  <si>
    <t>p2846_d360_lib</t>
  </si>
  <si>
    <t>SRX1591064</t>
  </si>
  <si>
    <t>SRR3176766</t>
  </si>
  <si>
    <t>SRR3176766.fasta</t>
  </si>
  <si>
    <t>p1694_d360</t>
  </si>
  <si>
    <t>pear -f filtered_SRR3176765_1.fastq -r filtered_SRR3176765_2.fastq -n 75 -t 75 -q 30 -o paired_SRR3176765.fastq</t>
  </si>
  <si>
    <t>SAMN04497427</t>
  </si>
  <si>
    <t>SRS1299680</t>
  </si>
  <si>
    <t>p1694_d360_lib</t>
  </si>
  <si>
    <t>SRX1591063</t>
  </si>
  <si>
    <t>SRR3176765</t>
  </si>
  <si>
    <t>SRR3176765.fasta</t>
  </si>
  <si>
    <t>p3514_d60_part1</t>
  </si>
  <si>
    <t>pear -f filtered_SRR3176764_1.fastq -r filtered_SRR3176764_2.fastq -n 75 -t 75 -q 30 -o paired_SRR3176764.fastq</t>
  </si>
  <si>
    <t>SAMN04497426</t>
  </si>
  <si>
    <t>SRS1299681</t>
  </si>
  <si>
    <t>p3514_d60_part1_lib</t>
  </si>
  <si>
    <t>SRX1591062</t>
  </si>
  <si>
    <t>SRR3176764</t>
  </si>
  <si>
    <t>SRR3176764.fasta</t>
  </si>
  <si>
    <t>p1988_d60</t>
  </si>
  <si>
    <t>pear -f filtered_SRR3176763_1.fastq -r filtered_SRR3176763_2.fastq -n 75 -t 75 -q 30 -o paired_SRR3176763.fastq</t>
  </si>
  <si>
    <t>SAMN04497425</t>
  </si>
  <si>
    <t>SRS1299682</t>
  </si>
  <si>
    <t>p1988_d60_lib</t>
  </si>
  <si>
    <t>SRX1591061</t>
  </si>
  <si>
    <t>SRR3176763</t>
  </si>
  <si>
    <t>SRR3176763.fasta</t>
  </si>
  <si>
    <t>p1004_d60</t>
  </si>
  <si>
    <t>pear -f filtered_SRR3176762_1.fastq -r filtered_SRR3176762_2.fastq -n 75 -t 75 -q 30 -o paired_SRR3176762.fastq</t>
  </si>
  <si>
    <t>SAMN04497424</t>
  </si>
  <si>
    <t>SRS1299683</t>
  </si>
  <si>
    <t>p1004_d60_lib</t>
  </si>
  <si>
    <t>SRX1591060</t>
  </si>
  <si>
    <t>SRR3176762</t>
  </si>
  <si>
    <t>SRR3176762.fasta</t>
  </si>
  <si>
    <t>p1974_d0</t>
  </si>
  <si>
    <t>pear -f filtered_SRR3176761_1.fastq -r filtered_SRR3176761_2.fastq -n 75 -t 75 -q 30 -o paired_SRR3176761.fastq</t>
  </si>
  <si>
    <t>SAMN04497423</t>
  </si>
  <si>
    <t>SRS1299684</t>
  </si>
  <si>
    <t>p1974_d0_lib</t>
  </si>
  <si>
    <t>SRX1591059</t>
  </si>
  <si>
    <t>SRR3176761</t>
  </si>
  <si>
    <t>SRR3176761.fasta</t>
  </si>
  <si>
    <t>p1694_d0</t>
  </si>
  <si>
    <t>pear -f filtered_SRR3176760_1.fastq -r filtered_SRR3176760_2.fastq -n 75 -t 75 -q 30 -o paired_SRR3176760.fastq</t>
  </si>
  <si>
    <t>SAMN04497422</t>
  </si>
  <si>
    <t>SRS1299685</t>
  </si>
  <si>
    <t>p1694_d0_lib</t>
  </si>
  <si>
    <t>SRX1591058</t>
  </si>
  <si>
    <t>SRR3176760</t>
  </si>
  <si>
    <t>SRR3176760.fasta</t>
  </si>
  <si>
    <t>p556_d0_part1</t>
  </si>
  <si>
    <t>pear -f filtered_SRR3176759_1.fastq -r filtered_SRR3176759_2.fastq -n 75 -t 75 -q 30 -o paired_SRR3176759.fastq</t>
  </si>
  <si>
    <t>SAMN04497421</t>
  </si>
  <si>
    <t>SRS1299686</t>
  </si>
  <si>
    <t>p556_d0_part1_lib</t>
  </si>
  <si>
    <t>SRX1591057</t>
  </si>
  <si>
    <t>SRR3176759</t>
  </si>
  <si>
    <t>SRR3176759.fasta</t>
  </si>
  <si>
    <t>p754_d0</t>
  </si>
  <si>
    <t>pear -f filtered_SRR3176758_1.fastq -r filtered_SRR3176758_2.fastq -n 75 -t 75 -q 30 -o paired_SRR3176758.fastq</t>
  </si>
  <si>
    <t>SAMN04497420</t>
  </si>
  <si>
    <t>SRS1299687</t>
  </si>
  <si>
    <t>p754_d0_lib</t>
  </si>
  <si>
    <t>SRX1591056</t>
  </si>
  <si>
    <t>SRR3176758</t>
  </si>
  <si>
    <t>SRR3176758.fasta</t>
  </si>
  <si>
    <t>p754_d180</t>
  </si>
  <si>
    <t>pear -f filtered_SRR3176757_1.fastq -r filtered_SRR3176757_2.fastq -n 75 -t 75 -q 30 -o paired_SRR3176757.fastq</t>
  </si>
  <si>
    <t>SAMN04497419</t>
  </si>
  <si>
    <t>SRS1299688</t>
  </si>
  <si>
    <t>p754_d180_lib</t>
  </si>
  <si>
    <t>SRX1591055</t>
  </si>
  <si>
    <t>SRR3176757</t>
  </si>
  <si>
    <t>SRR3176757.fasta</t>
  </si>
  <si>
    <t>p754_graft</t>
  </si>
  <si>
    <t>pear -f filtered_SRR3176756_1.fastq -r filtered_SRR3176756_2.fastq -n 75 -t 75 -q 30 -o paired_SRR3176756.fastq</t>
  </si>
  <si>
    <t>SAMN04497418</t>
  </si>
  <si>
    <t>SRS1299689</t>
  </si>
  <si>
    <t>p754_graft_lib</t>
  </si>
  <si>
    <t>SRX1591054</t>
  </si>
  <si>
    <t>SRR3176756</t>
  </si>
  <si>
    <t>SRR3176756.fasta</t>
  </si>
  <si>
    <t>p744_d0</t>
  </si>
  <si>
    <t>pear -f filtered_SRR3176755_1.fastq -r filtered_SRR3176755_2.fastq -n 75 -t 75 -q 30 -o paired_SRR3176755.fastq</t>
  </si>
  <si>
    <t>SAMN04497417</t>
  </si>
  <si>
    <t>SRS1299690</t>
  </si>
  <si>
    <t>p744_d0_lib</t>
  </si>
  <si>
    <t>SRX1591053</t>
  </si>
  <si>
    <t>SRR3176755</t>
  </si>
  <si>
    <t>SRR3176755.fasta</t>
  </si>
  <si>
    <t>p754_d60</t>
  </si>
  <si>
    <t>pear -f filtered_SRR3176754_1.fastq -r filtered_SRR3176754_2.fastq -n 75 -t 75 -q 30 -o paired_SRR3176754.fastq</t>
  </si>
  <si>
    <t>SAMN04497416</t>
  </si>
  <si>
    <t>SRS1299691</t>
  </si>
  <si>
    <t>p754_d60_lib</t>
  </si>
  <si>
    <t>SRX1591052</t>
  </si>
  <si>
    <t>SRR3176754</t>
  </si>
  <si>
    <t>SRR3176754.fasta</t>
  </si>
  <si>
    <t>p744_d60</t>
  </si>
  <si>
    <t>pear -f filtered_SRR3176753_1.fastq -r filtered_SRR3176753_2.fastq -n 75 -t 75 -q 30 -o paired_SRR3176753.fastq</t>
  </si>
  <si>
    <t>SAMN04497415</t>
  </si>
  <si>
    <t>SRS1299692</t>
  </si>
  <si>
    <t>p744_d60_lib</t>
  </si>
  <si>
    <t>SRX1591051</t>
  </si>
  <si>
    <t>SRR3176753</t>
  </si>
  <si>
    <t>SRR3176753.fasta</t>
  </si>
  <si>
    <t>p1772_graft</t>
  </si>
  <si>
    <t>pear -f filtered_SRR3176752_1.fastq -r filtered_SRR3176752_2.fastq -n 75 -t 75 -q 30 -o paired_SRR3176752.fastq</t>
  </si>
  <si>
    <t>SAMN04497414</t>
  </si>
  <si>
    <t>SRS1299693</t>
  </si>
  <si>
    <t>p1772_graft_lib</t>
  </si>
  <si>
    <t>SRX1591050</t>
  </si>
  <si>
    <t>SRR3176752</t>
  </si>
  <si>
    <t>SRR3176752.fasta</t>
  </si>
  <si>
    <t>p434_d60</t>
  </si>
  <si>
    <t>pear -f filtered_SRR3176751_1.fastq -r filtered_SRR3176751_2.fastq -n 75 -t 75 -q 30 -o paired_SRR3176751.fastq</t>
  </si>
  <si>
    <t>SAMN04497413</t>
  </si>
  <si>
    <t>SRS1299694</t>
  </si>
  <si>
    <t>p434_d60_lib</t>
  </si>
  <si>
    <t>SRX1591049</t>
  </si>
  <si>
    <t>SRR3176751</t>
  </si>
  <si>
    <t>SRR3176751.fasta</t>
  </si>
  <si>
    <t>p434_d0</t>
  </si>
  <si>
    <t>pear -f filtered_SRR3176750_1.fastq -r filtered_SRR3176750_2.fastq -n 75 -t 75 -q 30 -o paired_SRR3176750.fastq</t>
  </si>
  <si>
    <t>SAMN04497412</t>
  </si>
  <si>
    <t>SRS1299695</t>
  </si>
  <si>
    <t>p434_d0_lib</t>
  </si>
  <si>
    <t>SRX1591048</t>
  </si>
  <si>
    <t>SRR3176750</t>
  </si>
  <si>
    <t>SRR3176750.fasta</t>
  </si>
  <si>
    <t>p1772_d60</t>
  </si>
  <si>
    <t>pear -f filtered_SRR3176749_1.fastq -r filtered_SRR3176749_2.fastq -n 75 -t 75 -q 30 -o paired_SRR3176749.fastq</t>
  </si>
  <si>
    <t>SAMN04497411</t>
  </si>
  <si>
    <t>SRS1299696</t>
  </si>
  <si>
    <t>p1772_d60_lib</t>
  </si>
  <si>
    <t>SRX1591047</t>
  </si>
  <si>
    <t>SRR3176749</t>
  </si>
  <si>
    <t>SRR3176749.fasta</t>
  </si>
  <si>
    <t>p434_graft</t>
  </si>
  <si>
    <t>pear -f filtered_SRR3176748_1.fastq -r filtered_SRR3176748_2.fastq -n 75 -t 75 -q 30 -o paired_SRR3176748.fastq</t>
  </si>
  <si>
    <t>SAMN04497410</t>
  </si>
  <si>
    <t>SRS1299697</t>
  </si>
  <si>
    <t>p434_graft_lib</t>
  </si>
  <si>
    <t>SRX1591046</t>
  </si>
  <si>
    <t>SRR3176748</t>
  </si>
  <si>
    <t>SRR3176748.fasta</t>
  </si>
  <si>
    <t>p1772_d0</t>
  </si>
  <si>
    <t>pear -f filtered_SRR3176747_1.fastq -r filtered_SRR3176747_2.fastq -n 75 -t 75 -q 30 -o paired_SRR3176747.fastq</t>
  </si>
  <si>
    <t>SAMN04497409</t>
  </si>
  <si>
    <t>SRS1299698</t>
  </si>
  <si>
    <t>p1772_d0_lib</t>
  </si>
  <si>
    <t>SRX1591045</t>
  </si>
  <si>
    <t>SRR3176747</t>
  </si>
  <si>
    <t>SRR3176747.fasta</t>
  </si>
  <si>
    <t>p744_d180</t>
  </si>
  <si>
    <t>pear -f filtered_SRR3176746_1.fastq -r filtered_SRR3176746_2.fastq -n 75 -t 75 -q 30 -o paired_SRR3176746.fastq</t>
  </si>
  <si>
    <t>SAMN04497408</t>
  </si>
  <si>
    <t>SRS1299699</t>
  </si>
  <si>
    <t>p744_d180_lib</t>
  </si>
  <si>
    <t>SRX1591044</t>
  </si>
  <si>
    <t>SRR3176746</t>
  </si>
  <si>
    <t>SRR3176746.fasta</t>
  </si>
  <si>
    <t>p1772_d180</t>
  </si>
  <si>
    <t>pear -f filtered_SRR3176745_1.fastq -r filtered_SRR3176745_2.fastq -n 75 -t 75 -q 30 -o paired_SRR3176745.fastq</t>
  </si>
  <si>
    <t>SAMN04497407</t>
  </si>
  <si>
    <t>SRS1299700</t>
  </si>
  <si>
    <t>p1772_d180_lib</t>
  </si>
  <si>
    <t>SRX1591043</t>
  </si>
  <si>
    <t>SRR3176745</t>
  </si>
  <si>
    <t>SRR3176745.fasta</t>
  </si>
  <si>
    <t>p434_d180</t>
  </si>
  <si>
    <t>pear -f filtered_SRR3176744_1.fastq -r filtered_SRR3176744_2.fastq -n 75 -t 75 -q 30 -o paired_SRR3176744.fastq</t>
  </si>
  <si>
    <t>SAMN04497406</t>
  </si>
  <si>
    <t>SRS1299701</t>
  </si>
  <si>
    <t>p434_d180_lib</t>
  </si>
  <si>
    <t>SRX1591042</t>
  </si>
  <si>
    <t>SRR3176744</t>
  </si>
  <si>
    <t>SRR3176744.fasta</t>
  </si>
  <si>
    <t>p1005_d0</t>
  </si>
  <si>
    <t>pear -f filtered_SRR3176743_1.fastq -r filtered_SRR3176743_2.fastq -n 75 -t 75 -q 30 -o paired_SRR3176743.fastq</t>
  </si>
  <si>
    <t>SAMN04497405</t>
  </si>
  <si>
    <t>SRS1299702</t>
  </si>
  <si>
    <t>p1005_d0_lib</t>
  </si>
  <si>
    <t>SRX1591041</t>
  </si>
  <si>
    <t>SRR3176743</t>
  </si>
  <si>
    <t>SRR3176743.fasta</t>
  </si>
  <si>
    <t>p3514_d0</t>
  </si>
  <si>
    <t>pear -f filtered_SRR3176742_1.fastq -r filtered_SRR3176742_2.fastq -n 75 -t 75 -q 30 -o paired_SRR3176742.fastq</t>
  </si>
  <si>
    <t>SAMN04497404</t>
  </si>
  <si>
    <t>SRS1299703</t>
  </si>
  <si>
    <t>p3514_d0_lib</t>
  </si>
  <si>
    <t>SRX1591040</t>
  </si>
  <si>
    <t>SRR3176742</t>
  </si>
  <si>
    <t>SRR3176742.fasta</t>
  </si>
  <si>
    <t>p2768_d180_part1</t>
  </si>
  <si>
    <t>pear -f filtered_SRR3176741_1.fastq -r filtered_SRR3176741_2.fastq -n 75 -t 75 -q 30 -o paired_SRR3176741.fastq</t>
  </si>
  <si>
    <t>SAMN04497403</t>
  </si>
  <si>
    <t>SRS1299704</t>
  </si>
  <si>
    <t>p2768_d180_part1_lib</t>
  </si>
  <si>
    <t>SRX1591039</t>
  </si>
  <si>
    <t>SRR3176741</t>
  </si>
  <si>
    <t>SRR3176741.fasta</t>
  </si>
  <si>
    <t>p1841_d180</t>
  </si>
  <si>
    <t>pear -f filtered_SRR3176740_1.fastq -r filtered_SRR3176740_2.fastq -n 75 -t 75 -q 30 -o paired_SRR3176740.fastq</t>
  </si>
  <si>
    <t>SAMN04497402</t>
  </si>
  <si>
    <t>SRS1299705</t>
  </si>
  <si>
    <t>p1841_d180_lib</t>
  </si>
  <si>
    <t>SRX1591038</t>
  </si>
  <si>
    <t>SRR3176740</t>
  </si>
  <si>
    <t>SRR3176740.fasta</t>
  </si>
  <si>
    <t>p556_d180</t>
  </si>
  <si>
    <t>pear -f filtered_SRR3176739_1.fastq -r filtered_SRR3176739_2.fastq -n 75 -t 75 -q 30 -o paired_SRR3176739.fastq</t>
  </si>
  <si>
    <t>SAMN04497401</t>
  </si>
  <si>
    <t>SRS1299706</t>
  </si>
  <si>
    <t>p556_d180_lib</t>
  </si>
  <si>
    <t>SRX1591037</t>
  </si>
  <si>
    <t>SRR3176739</t>
  </si>
  <si>
    <t>SRR3176739.fasta</t>
  </si>
  <si>
    <t>p1321_d0</t>
  </si>
  <si>
    <t>pear -f filtered_SRR3176738_1.fastq -r filtered_SRR3176738_2.fastq -n 75 -t 75 -q 30 -o paired_SRR3176738.fastq</t>
  </si>
  <si>
    <t>SAMN04497400</t>
  </si>
  <si>
    <t>SRS1299707</t>
  </si>
  <si>
    <t>p1321_d0_lib</t>
  </si>
  <si>
    <t>SRX1591036</t>
  </si>
  <si>
    <t>SRR3176738</t>
  </si>
  <si>
    <t>SRR3176738.fasta</t>
  </si>
  <si>
    <t>p3514_d180_part1</t>
  </si>
  <si>
    <t>pear -f filtered_SRR3176737_1.fastq -r filtered_SRR3176737_2.fastq -n 75 -t 75 -q 30 -o paired_SRR3176737.fastq</t>
  </si>
  <si>
    <t>SAMN04497399</t>
  </si>
  <si>
    <t>SRS1299709</t>
  </si>
  <si>
    <t>p3514_d180_part1_lib</t>
  </si>
  <si>
    <t>SRX1591035</t>
  </si>
  <si>
    <t>SRR3176737</t>
  </si>
  <si>
    <t>SRR3176737.fasta</t>
  </si>
  <si>
    <t>p2048_d0</t>
  </si>
  <si>
    <t>pear -f filtered_SRR3176736_1.fastq -r filtered_SRR3176736_2.fastq -n 75 -t 75 -q 30 -o paired_SRR3176736.fastq</t>
  </si>
  <si>
    <t>SAMN04497398</t>
  </si>
  <si>
    <t>SRS1299708</t>
  </si>
  <si>
    <t>p2048_d0_lib</t>
  </si>
  <si>
    <t>SRX1591034</t>
  </si>
  <si>
    <t>SRR3176736</t>
  </si>
  <si>
    <t>SRR3176736.fasta</t>
  </si>
  <si>
    <t>p1694_d180</t>
  </si>
  <si>
    <t>pear -f filtered_SRR3176735_1.fastq -r filtered_SRR3176735_2.fastq -n 75 -t 75 -q 30 -o paired_SRR3176735.fastq</t>
  </si>
  <si>
    <t>SAMN04497397</t>
  </si>
  <si>
    <t>SRS1299710</t>
  </si>
  <si>
    <t>p1694_d180_lib</t>
  </si>
  <si>
    <t>SRX1591033</t>
  </si>
  <si>
    <t>SRR3176735</t>
  </si>
  <si>
    <t>SRR3176735.fasta</t>
  </si>
  <si>
    <t>p1005_d180</t>
  </si>
  <si>
    <t>pear -f filtered_SRR3176734_1.fastq -r filtered_SRR3176734_2.fastq -n 75 -t 75 -q 30 -o paired_SRR3176734.fastq</t>
  </si>
  <si>
    <t>SAMN04497396</t>
  </si>
  <si>
    <t>SRS1299711</t>
  </si>
  <si>
    <t>p1005_d180_lib</t>
  </si>
  <si>
    <t>SRX1591032</t>
  </si>
  <si>
    <t>SRR3176734</t>
  </si>
  <si>
    <t>SRR3176734.fasta</t>
  </si>
  <si>
    <t>p1988_d0</t>
  </si>
  <si>
    <t>pear -f filtered_SRR3176733_1.fastq -r filtered_SRR3176733_2.fastq -n 75 -t 75 -q 30 -o paired_SRR3176733.fastq</t>
  </si>
  <si>
    <t>SAMN04497394</t>
  </si>
  <si>
    <t>SRS1299712</t>
  </si>
  <si>
    <t>p1988_d0_lib</t>
  </si>
  <si>
    <t>SRX1591031</t>
  </si>
  <si>
    <t>SRR3176733</t>
  </si>
  <si>
    <t>SRR3176733.fasta</t>
  </si>
  <si>
    <t>p2255_d180_part1</t>
  </si>
  <si>
    <t>pear -f filtered_SRR3176732_1.fastq -r filtered_SRR3176732_2.fastq -n 75 -t 75 -q 30 -o paired_SRR3176732.fastq</t>
  </si>
  <si>
    <t>SAMN04497392</t>
  </si>
  <si>
    <t>SRS1299713</t>
  </si>
  <si>
    <t>p2255_d180_part1_lib</t>
  </si>
  <si>
    <t>SRX1591030</t>
  </si>
  <si>
    <t>SRR3176732</t>
  </si>
  <si>
    <t>SRR3176732.fasta</t>
  </si>
  <si>
    <t>GAGGACCTGAAAAACGTGTACCAATCTGAGTCG, GAGGACCTGAACAAGGTGTACCAATCTGAGTCG</t>
  </si>
  <si>
    <t>CGACTCAGATTGGTACACGTTTTTCAGGTCCTC, CGACTCAGATTGGTACACCTTGTTCAGGTCCTC</t>
  </si>
  <si>
    <t>NNNNNTNGGCATNTNNNNNNTCT</t>
  </si>
  <si>
    <t>AGANNNNNNANATGCCNANNNNN</t>
  </si>
  <si>
    <t>AGANNNNNNATTTCAANNNNNN</t>
  </si>
  <si>
    <t>#!/bin/bash
#SBATCH -t 2-00:00
#SBATCH --mem=4000
#SBATCH --account=rpp-breden-ab
#SBATCH --job-name=SRR3176830-adrem
#SBATCH --output SRR3176830-adrem.out
#SBATCH --error SRR3176830-adrem.err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SRR3176830_info.txt --match-read-wildcards --overlap 10 -n 2 --length-tag="length=" -o primers_SRR3176830_1.fastq -p primers_SRR3176830_2.fastq SRR3176830_1.fastq SRR3176830_2.fastq</t>
  </si>
  <si>
    <t xml:space="preserve">cutadapt -q 30 --pair-filter=any --minimum-length 75 --length-tag "length=" -o filtered_SRR3176830_1.fastq -p filtered_SRR3176830_2.fastq primers_SRR3176830_1.fastq primers_SRR3176830_2.fastq
</t>
  </si>
  <si>
    <t>$EBROOTMIXCR/mixcr align --library imgt -s hsa -c TRB -f --save-description SRR3176830.fasta SRR3176830_mixcr.vdjca || $EBROOTMIXCR/mixcr exportAlignments -vHit -dHit -jHit -vGene -dGene -jGene -vFamily -dFamily -jFamily -vHitScore -dHitScore -jHitScore -nFeature CDR3 -aaFeature CDR3 -lengthOf CDR3 -readId -sequence -descrR1 SRR3176830_mixcr.vdjca SRR3176830_annotation.txt || $EBROOTMIXCR/mixcr assemble SRR3176830_mixcr.vdjca SRR3176830.clns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SRR3176830.clns SRR3176830_clones.txt</t>
  </si>
  <si>
    <t>#!/bin/bash
#SBATCH -t 2-00:00
#SBATCH --mem=4000
#SBATCH --account=rpp-breden-ab
#SBATCH --job-name=SRR3176829-adrem
#SBATCH --output SRR3176829-adrem.out
#SBATCH --error SRR3176829-adrem.err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SRR3176829_info.txt --match-read-wildcards --overlap 10 -n 2 --length-tag="length=" -o primers_SRR3176829_1.fastq -p primers_SRR3176829_2.fastq SRR3176829_1.fastq SRR3176829_2.fastq</t>
  </si>
  <si>
    <t xml:space="preserve">cutadapt -q 30 --pair-filter=any --minimum-length 75 --length-tag "length=" -o filtered_SRR3176829_1.fastq -p filtered_SRR3176829_2.fastq primers_SRR3176829_1.fastq primers_SRR3176829_2.fastq
</t>
  </si>
  <si>
    <t>$EBROOTMIXCR/mixcr align --library imgt -s hsa -c TRB -f --save-description SRR3176829.fasta SRR3176829_mixcr.vdjca || $EBROOTMIXCR/mixcr exportAlignments -vHit -dHit -jHit -vGene -dGene -jGene -vFamily -dFamily -jFamily -vHitScore -dHitScore -jHitScore -nFeature CDR3 -aaFeature CDR3 -lengthOf CDR3 -readId -sequence -descrR1 SRR3176829_mixcr.vdjca SRR3176829_annotation.txt || $EBROOTMIXCR/mixcr assemble SRR3176829_mixcr.vdjca SRR3176829.clns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SRR3176829.clns SRR3176829_clones.txt</t>
  </si>
  <si>
    <t>#!/bin/bash
#SBATCH -t 2-00:00
#SBATCH --mem=4000
#SBATCH --account=rpp-breden-ab
#SBATCH --job-name=SRR3176828-adrem
#SBATCH --output SRR3176828-adrem.out
#SBATCH --error SRR3176828-adrem.err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SRR3176828_info.txt --match-read-wildcards --overlap 10 -n 2 --length-tag="length=" -o primers_SRR3176828_1.fastq -p primers_SRR3176828_2.fastq SRR3176828_1.fastq SRR3176828_2.fastq</t>
  </si>
  <si>
    <t xml:space="preserve">cutadapt -q 30 --pair-filter=any --minimum-length 75 --length-tag "length=" -o filtered_SRR3176828_1.fastq -p filtered_SRR3176828_2.fastq primers_SRR3176828_1.fastq primers_SRR3176828_2.fastq
</t>
  </si>
  <si>
    <t>$EBROOTMIXCR/mixcr align --library imgt -s hsa -c TRB -f --save-description SRR3176828.fasta SRR3176828_mixcr.vdjca || $EBROOTMIXCR/mixcr exportAlignments -vHit -dHit -jHit -vGene -dGene -jGene -vFamily -dFamily -jFamily -vHitScore -dHitScore -jHitScore -nFeature CDR3 -aaFeature CDR3 -lengthOf CDR3 -readId -sequence -descrR1 SRR3176828_mixcr.vdjca SRR3176828_annotation.txt || $EBROOTMIXCR/mixcr assemble SRR3176828_mixcr.vdjca SRR3176828.clns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SRR3176828.clns SRR3176828_clones.txt</t>
  </si>
  <si>
    <t>#!/bin/bash
#SBATCH -t 2-00:00
#SBATCH --mem=4000
#SBATCH --account=rpp-breden-ab
#SBATCH --job-name=SRR3176827-adrem
#SBATCH --output SRR3176827-adrem.out
#SBATCH --error SRR3176827-adrem.err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SRR3176827_info.txt --match-read-wildcards --overlap 10 -n 2 --length-tag="length=" -o primers_SRR3176827_1.fastq -p primers_SRR3176827_2.fastq SRR3176827_1.fastq SRR3176827_2.fastq</t>
  </si>
  <si>
    <t xml:space="preserve">cutadapt -q 30 --pair-filter=any --minimum-length 75 --length-tag "length=" -o filtered_SRR3176827_1.fastq -p filtered_SRR3176827_2.fastq primers_SRR3176827_1.fastq primers_SRR3176827_2.fastq
</t>
  </si>
  <si>
    <t>$EBROOTMIXCR/mixcr align --library imgt -s hsa -c TRB -f --save-description SRR3176827.fasta SRR3176827_mixcr.vdjca || $EBROOTMIXCR/mixcr exportAlignments -vHit -dHit -jHit -vGene -dGene -jGene -vFamily -dFamily -jFamily -vHitScore -dHitScore -jHitScore -nFeature CDR3 -aaFeature CDR3 -lengthOf CDR3 -readId -sequence -descrR1 SRR3176827_mixcr.vdjca SRR3176827_annotation.txt || $EBROOTMIXCR/mixcr assemble SRR3176827_mixcr.vdjca SRR3176827.clns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SRR3176827.clns SRR3176827_clones.txt</t>
  </si>
  <si>
    <t>#!/bin/bash
#SBATCH -t 2-00:00
#SBATCH --mem=4000
#SBATCH --account=rpp-breden-ab
#SBATCH --job-name=SRR3176826-adrem
#SBATCH --output SRR3176826-adrem.out
#SBATCH --error SRR3176826-adrem.err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SRR3176826_info.txt --match-read-wildcards --overlap 10 -n 2 --length-tag="length=" -o primers_SRR3176826_1.fastq -p primers_SRR3176826_2.fastq SRR3176826_1.fastq SRR3176826_2.fastq</t>
  </si>
  <si>
    <t xml:space="preserve">cutadapt -q 30 --pair-filter=any --minimum-length 75 --length-tag "length=" -o filtered_SRR3176826_1.fastq -p filtered_SRR3176826_2.fastq primers_SRR3176826_1.fastq primers_SRR3176826_2.fastq
</t>
  </si>
  <si>
    <t>$EBROOTMIXCR/mixcr align --library imgt -s hsa -c TRB -f --save-description SRR3176826.fasta SRR3176826_mixcr.vdjca || $EBROOTMIXCR/mixcr exportAlignments -vHit -dHit -jHit -vGene -dGene -jGene -vFamily -dFamily -jFamily -vHitScore -dHitScore -jHitScore -nFeature CDR3 -aaFeature CDR3 -lengthOf CDR3 -readId -sequence -descrR1 SRR3176826_mixcr.vdjca SRR3176826_annotation.txt || $EBROOTMIXCR/mixcr assemble SRR3176826_mixcr.vdjca SRR3176826.clns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SRR3176826.clns SRR3176826_clones.txt</t>
  </si>
  <si>
    <t>#!/bin/bash
#SBATCH -t 2-00:00
#SBATCH --mem=4000
#SBATCH --account=rpp-breden-ab
#SBATCH --job-name=SRR3176825-adrem
#SBATCH --output SRR3176825-adrem.out
#SBATCH --error SRR3176825-adrem.err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SRR3176825_info.txt --match-read-wildcards --overlap 10 -n 2 --length-tag="length=" -o primers_SRR3176825_1.fastq -p primers_SRR3176825_2.fastq SRR3176825_1.fastq SRR3176825_2.fastq</t>
  </si>
  <si>
    <t xml:space="preserve">cutadapt -q 30 --pair-filter=any --minimum-length 75 --length-tag "length=" -o filtered_SRR3176825_1.fastq -p filtered_SRR3176825_2.fastq primers_SRR3176825_1.fastq primers_SRR3176825_2.fastq
</t>
  </si>
  <si>
    <t>$EBROOTMIXCR/mixcr align --library imgt -s hsa -c TRB -f --save-description SRR3176825.fasta SRR3176825_mixcr.vdjca || $EBROOTMIXCR/mixcr exportAlignments -vHit -dHit -jHit -vGene -dGene -jGene -vFamily -dFamily -jFamily -vHitScore -dHitScore -jHitScore -nFeature CDR3 -aaFeature CDR3 -lengthOf CDR3 -readId -sequence -descrR1 SRR3176825_mixcr.vdjca SRR3176825_annotation.txt || $EBROOTMIXCR/mixcr assemble SRR3176825_mixcr.vdjca SRR3176825.clns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SRR3176825.clns SRR3176825_clones.txt</t>
  </si>
  <si>
    <t>#!/bin/bash
#SBATCH -t 2-00:00
#SBATCH --mem=4000
#SBATCH --account=rpp-breden-ab
#SBATCH --job-name=SRR3176824-adrem
#SBATCH --output SRR3176824-adrem.out
#SBATCH --error SRR3176824-adrem.err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SRR3176824_info.txt --match-read-wildcards --overlap 10 -n 2 --length-tag="length=" -o primers_SRR3176824_1.fastq -p primers_SRR3176824_2.fastq SRR3176824_1.fastq SRR3176824_2.fastq</t>
  </si>
  <si>
    <t xml:space="preserve">cutadapt -q 30 --pair-filter=any --minimum-length 75 --length-tag "length=" -o filtered_SRR3176824_1.fastq -p filtered_SRR3176824_2.fastq primers_SRR3176824_1.fastq primers_SRR3176824_2.fastq
</t>
  </si>
  <si>
    <t>$EBROOTMIXCR/mixcr align --library imgt -s hsa -c TRB -f --save-description SRR3176824.fasta SRR3176824_mixcr.vdjca || $EBROOTMIXCR/mixcr exportAlignments -vHit -dHit -jHit -vGene -dGene -jGene -vFamily -dFamily -jFamily -vHitScore -dHitScore -jHitScore -nFeature CDR3 -aaFeature CDR3 -lengthOf CDR3 -readId -sequence -descrR1 SRR3176824_mixcr.vdjca SRR3176824_annotation.txt || $EBROOTMIXCR/mixcr assemble SRR3176824_mixcr.vdjca SRR3176824.clns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SRR3176824.clns SRR3176824_clones.txt</t>
  </si>
  <si>
    <t>#!/bin/bash
#SBATCH -t 2-00:00
#SBATCH --mem=4000
#SBATCH --account=rpp-breden-ab
#SBATCH --job-name=SRR3176823-adrem
#SBATCH --output SRR3176823-adrem.out
#SBATCH --error SRR3176823-adrem.err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SRR3176823_info.txt --match-read-wildcards --overlap 10 -n 2 --length-tag="length=" -o primers_SRR3176823_1.fastq -p primers_SRR3176823_2.fastq SRR3176823_1.fastq SRR3176823_2.fastq</t>
  </si>
  <si>
    <t xml:space="preserve">cutadapt -q 30 --pair-filter=any --minimum-length 75 --length-tag "length=" -o filtered_SRR3176823_1.fastq -p filtered_SRR3176823_2.fastq primers_SRR3176823_1.fastq primers_SRR3176823_2.fastq
</t>
  </si>
  <si>
    <t>$EBROOTMIXCR/mixcr align --library imgt -s hsa -c TRB -f --save-description SRR3176823.fasta SRR3176823_mixcr.vdjca || $EBROOTMIXCR/mixcr exportAlignments -vHit -dHit -jHit -vGene -dGene -jGene -vFamily -dFamily -jFamily -vHitScore -dHitScore -jHitScore -nFeature CDR3 -aaFeature CDR3 -lengthOf CDR3 -readId -sequence -descrR1 SRR3176823_mixcr.vdjca SRR3176823_annotation.txt || $EBROOTMIXCR/mixcr assemble SRR3176823_mixcr.vdjca SRR3176823.clns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SRR3176823.clns SRR3176823_clones.txt</t>
  </si>
  <si>
    <t>#!/bin/bash
#SBATCH -t 2-00:00
#SBATCH --mem=4000
#SBATCH --account=rpp-breden-ab
#SBATCH --job-name=SRR3176822-adrem
#SBATCH --output SRR3176822-adrem.out
#SBATCH --error SRR3176822-adrem.err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SRR3176822_info.txt --match-read-wildcards --overlap 10 -n 2 --length-tag="length=" -o primers_SRR3176822_1.fastq -p primers_SRR3176822_2.fastq SRR3176822_1.fastq SRR3176822_2.fastq</t>
  </si>
  <si>
    <t xml:space="preserve">cutadapt -q 30 --pair-filter=any --minimum-length 75 --length-tag "length=" -o filtered_SRR3176822_1.fastq -p filtered_SRR3176822_2.fastq primers_SRR3176822_1.fastq primers_SRR3176822_2.fastq
</t>
  </si>
  <si>
    <t>$EBROOTMIXCR/mixcr align --library imgt -s hsa -c TRB -f --save-description SRR3176822.fasta SRR3176822_mixcr.vdjca || $EBROOTMIXCR/mixcr exportAlignments -vHit -dHit -jHit -vGene -dGene -jGene -vFamily -dFamily -jFamily -vHitScore -dHitScore -jHitScore -nFeature CDR3 -aaFeature CDR3 -lengthOf CDR3 -readId -sequence -descrR1 SRR3176822_mixcr.vdjca SRR3176822_annotation.txt || $EBROOTMIXCR/mixcr assemble SRR3176822_mixcr.vdjca SRR3176822.clns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SRR3176822.clns SRR3176822_clones.txt</t>
  </si>
  <si>
    <t>#!/bin/bash
#SBATCH -t 2-00:00
#SBATCH --mem=4000
#SBATCH --account=rpp-breden-ab
#SBATCH --job-name=SRR3176821-adrem
#SBATCH --output SRR3176821-adrem.out
#SBATCH --error SRR3176821-adrem.err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SRR3176821_info.txt --match-read-wildcards --overlap 10 -n 2 --length-tag="length=" -o primers_SRR3176821_1.fastq -p primers_SRR3176821_2.fastq SRR3176821_1.fastq SRR3176821_2.fastq</t>
  </si>
  <si>
    <t xml:space="preserve">cutadapt -q 30 --pair-filter=any --minimum-length 75 --length-tag "length=" -o filtered_SRR3176821_1.fastq -p filtered_SRR3176821_2.fastq primers_SRR3176821_1.fastq primers_SRR3176821_2.fastq
</t>
  </si>
  <si>
    <t>$EBROOTMIXCR/mixcr align --library imgt -s hsa -c TRB -f --save-description SRR3176821.fasta SRR3176821_mixcr.vdjca || $EBROOTMIXCR/mixcr exportAlignments -vHit -dHit -jHit -vGene -dGene -jGene -vFamily -dFamily -jFamily -vHitScore -dHitScore -jHitScore -nFeature CDR3 -aaFeature CDR3 -lengthOf CDR3 -readId -sequence -descrR1 SRR3176821_mixcr.vdjca SRR3176821_annotation.txt || $EBROOTMIXCR/mixcr assemble SRR3176821_mixcr.vdjca SRR3176821.clns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SRR3176821.clns SRR3176821_clones.txt</t>
  </si>
  <si>
    <t>#!/bin/bash
#SBATCH -t 2-00:00
#SBATCH --mem=4000
#SBATCH --account=rpp-breden-ab
#SBATCH --job-name=SRR3176820-adrem
#SBATCH --output SRR3176820-adrem.out
#SBATCH --error SRR3176820-adrem.err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SRR3176820_info.txt --match-read-wildcards --overlap 10 -n 2 --length-tag="length=" -o primers_SRR3176820_1.fastq -p primers_SRR3176820_2.fastq SRR3176820_1.fastq SRR3176820_2.fastq</t>
  </si>
  <si>
    <t xml:space="preserve">cutadapt -q 30 --pair-filter=any --minimum-length 75 --length-tag "length=" -o filtered_SRR3176820_1.fastq -p filtered_SRR3176820_2.fastq primers_SRR3176820_1.fastq primers_SRR3176820_2.fastq
</t>
  </si>
  <si>
    <t>$EBROOTMIXCR/mixcr align --library imgt -s hsa -c TRB -f --save-description SRR3176820.fasta SRR3176820_mixcr.vdjca || $EBROOTMIXCR/mixcr exportAlignments -vHit -dHit -jHit -vGene -dGene -jGene -vFamily -dFamily -jFamily -vHitScore -dHitScore -jHitScore -nFeature CDR3 -aaFeature CDR3 -lengthOf CDR3 -readId -sequence -descrR1 SRR3176820_mixcr.vdjca SRR3176820_annotation.txt || $EBROOTMIXCR/mixcr assemble SRR3176820_mixcr.vdjca SRR3176820.clns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SRR3176820.clns SRR3176820_clones.txt</t>
  </si>
  <si>
    <t>#!/bin/bash
#SBATCH -t 2-00:00
#SBATCH --mem=4000
#SBATCH --account=rpp-breden-ab
#SBATCH --job-name=SRR3176819-adrem
#SBATCH --output SRR3176819-adrem.out
#SBATCH --error SRR3176819-adrem.err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SRR3176819_info.txt --match-read-wildcards --overlap 10 -n 2 --length-tag="length=" -o primers_SRR3176819_1.fastq -p primers_SRR3176819_2.fastq SRR3176819_1.fastq SRR3176819_2.fastq</t>
  </si>
  <si>
    <t xml:space="preserve">cutadapt -q 30 --pair-filter=any --minimum-length 75 --length-tag "length=" -o filtered_SRR3176819_1.fastq -p filtered_SRR3176819_2.fastq primers_SRR3176819_1.fastq primers_SRR3176819_2.fastq
</t>
  </si>
  <si>
    <t>$EBROOTMIXCR/mixcr align --library imgt -s hsa -c TRB -f --save-description SRR3176819.fasta SRR3176819_mixcr.vdjca || $EBROOTMIXCR/mixcr exportAlignments -vHit -dHit -jHit -vGene -dGene -jGene -vFamily -dFamily -jFamily -vHitScore -dHitScore -jHitScore -nFeature CDR3 -aaFeature CDR3 -lengthOf CDR3 -readId -sequence -descrR1 SRR3176819_mixcr.vdjca SRR3176819_annotation.txt || $EBROOTMIXCR/mixcr assemble SRR3176819_mixcr.vdjca SRR3176819.clns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SRR3176819.clns SRR3176819_clones.txt</t>
  </si>
  <si>
    <t>#!/bin/bash
#SBATCH -t 2-00:00
#SBATCH --mem=4000
#SBATCH --account=rpp-breden-ab
#SBATCH --job-name=SRR3176818-adrem
#SBATCH --output SRR3176818-adrem.out
#SBATCH --error SRR3176818-adrem.err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SRR3176818_info.txt --match-read-wildcards --overlap 10 -n 2 --length-tag="length=" -o primers_SRR3176818_1.fastq -p primers_SRR3176818_2.fastq SRR3176818_1.fastq SRR3176818_2.fastq</t>
  </si>
  <si>
    <t xml:space="preserve">cutadapt -q 30 --pair-filter=any --minimum-length 75 --length-tag "length=" -o filtered_SRR3176818_1.fastq -p filtered_SRR3176818_2.fastq primers_SRR3176818_1.fastq primers_SRR3176818_2.fastq
</t>
  </si>
  <si>
    <t>$EBROOTMIXCR/mixcr align --library imgt -s hsa -c TRB -f --save-description SRR3176818.fasta SRR3176818_mixcr.vdjca || $EBROOTMIXCR/mixcr exportAlignments -vHit -dHit -jHit -vGene -dGene -jGene -vFamily -dFamily -jFamily -vHitScore -dHitScore -jHitScore -nFeature CDR3 -aaFeature CDR3 -lengthOf CDR3 -readId -sequence -descrR1 SRR3176818_mixcr.vdjca SRR3176818_annotation.txt || $EBROOTMIXCR/mixcr assemble SRR3176818_mixcr.vdjca SRR3176818.clns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SRR3176818.clns SRR3176818_clones.txt</t>
  </si>
  <si>
    <t>#!/bin/bash
#SBATCH -t 2-00:00
#SBATCH --mem=4000
#SBATCH --account=rpp-breden-ab
#SBATCH --job-name=SRR3176817-adrem
#SBATCH --output SRR3176817-adrem.out
#SBATCH --error SRR3176817-adrem.err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SRR3176817_info.txt --match-read-wildcards --overlap 10 -n 2 --length-tag="length=" -o primers_SRR3176817_1.fastq -p primers_SRR3176817_2.fastq SRR3176817_1.fastq SRR3176817_2.fastq</t>
  </si>
  <si>
    <t xml:space="preserve">cutadapt -q 30 --pair-filter=any --minimum-length 75 --length-tag "length=" -o filtered_SRR3176817_1.fastq -p filtered_SRR3176817_2.fastq primers_SRR3176817_1.fastq primers_SRR3176817_2.fastq
</t>
  </si>
  <si>
    <t>$EBROOTMIXCR/mixcr align --library imgt -s hsa -c TRB -f --save-description SRR3176817.fasta SRR3176817_mixcr.vdjca || $EBROOTMIXCR/mixcr exportAlignments -vHit -dHit -jHit -vGene -dGene -jGene -vFamily -dFamily -jFamily -vHitScore -dHitScore -jHitScore -nFeature CDR3 -aaFeature CDR3 -lengthOf CDR3 -readId -sequence -descrR1 SRR3176817_mixcr.vdjca SRR3176817_annotation.txt || $EBROOTMIXCR/mixcr assemble SRR3176817_mixcr.vdjca SRR3176817.clns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SRR3176817.clns SRR3176817_clones.txt</t>
  </si>
  <si>
    <t>#!/bin/bash
#SBATCH -t 2-00:00
#SBATCH --mem=4000
#SBATCH --account=rpp-breden-ab
#SBATCH --job-name=SRR3176816-adrem
#SBATCH --output SRR3176816-adrem.out
#SBATCH --error SRR3176816-adrem.err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SRR3176816_info.txt --match-read-wildcards --overlap 10 -n 2 --length-tag="length=" -o primers_SRR3176816_1.fastq -p primers_SRR3176816_2.fastq SRR3176816_1.fastq SRR3176816_2.fastq</t>
  </si>
  <si>
    <t xml:space="preserve">cutadapt -q 30 --pair-filter=any --minimum-length 75 --length-tag "length=" -o filtered_SRR3176816_1.fastq -p filtered_SRR3176816_2.fastq primers_SRR3176816_1.fastq primers_SRR3176816_2.fastq
</t>
  </si>
  <si>
    <t>$EBROOTMIXCR/mixcr align --library imgt -s hsa -c TRB -f --save-description SRR3176816.fasta SRR3176816_mixcr.vdjca || $EBROOTMIXCR/mixcr exportAlignments -vHit -dHit -jHit -vGene -dGene -jGene -vFamily -dFamily -jFamily -vHitScore -dHitScore -jHitScore -nFeature CDR3 -aaFeature CDR3 -lengthOf CDR3 -readId -sequence -descrR1 SRR3176816_mixcr.vdjca SRR3176816_annotation.txt || $EBROOTMIXCR/mixcr assemble SRR3176816_mixcr.vdjca SRR3176816.clns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SRR3176816.clns SRR3176816_clones.txt</t>
  </si>
  <si>
    <t>#!/bin/bash
#SBATCH -t 2-00:00
#SBATCH --mem=4000
#SBATCH --account=rpp-breden-ab
#SBATCH --job-name=SRR3176815-adrem
#SBATCH --output SRR3176815-adrem.out
#SBATCH --error SRR3176815-adrem.err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SRR3176815_info.txt --match-read-wildcards --overlap 10 -n 2 --length-tag="length=" -o primers_SRR3176815_1.fastq -p primers_SRR3176815_2.fastq SRR3176815_1.fastq SRR3176815_2.fastq</t>
  </si>
  <si>
    <t xml:space="preserve">cutadapt -q 30 --pair-filter=any --minimum-length 75 --length-tag "length=" -o filtered_SRR3176815_1.fastq -p filtered_SRR3176815_2.fastq primers_SRR3176815_1.fastq primers_SRR3176815_2.fastq
</t>
  </si>
  <si>
    <t>$EBROOTMIXCR/mixcr align --library imgt -s hsa -c TRB -f --save-description SRR3176815.fasta SRR3176815_mixcr.vdjca || $EBROOTMIXCR/mixcr exportAlignments -vHit -dHit -jHit -vGene -dGene -jGene -vFamily -dFamily -jFamily -vHitScore -dHitScore -jHitScore -nFeature CDR3 -aaFeature CDR3 -lengthOf CDR3 -readId -sequence -descrR1 SRR3176815_mixcr.vdjca SRR3176815_annotation.txt || $EBROOTMIXCR/mixcr assemble SRR3176815_mixcr.vdjca SRR3176815.clns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SRR3176815.clns SRR3176815_clones.txt</t>
  </si>
  <si>
    <t>#!/bin/bash
#SBATCH -t 2-00:00
#SBATCH --mem=4000
#SBATCH --account=rpp-breden-ab
#SBATCH --job-name=SRR3176814-adrem
#SBATCH --output SRR3176814-adrem.out
#SBATCH --error SRR3176814-adrem.err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SRR3176814_info.txt --match-read-wildcards --overlap 10 -n 2 --length-tag="length=" -o primers_SRR3176814_1.fastq -p primers_SRR3176814_2.fastq SRR3176814_1.fastq SRR3176814_2.fastq</t>
  </si>
  <si>
    <t xml:space="preserve">cutadapt -q 30 --pair-filter=any --minimum-length 75 --length-tag "length=" -o filtered_SRR3176814_1.fastq -p filtered_SRR3176814_2.fastq primers_SRR3176814_1.fastq primers_SRR3176814_2.fastq
</t>
  </si>
  <si>
    <t>$EBROOTMIXCR/mixcr align --library imgt -s hsa -c TRB -f --save-description SRR3176814.fasta SRR3176814_mixcr.vdjca || $EBROOTMIXCR/mixcr exportAlignments -vHit -dHit -jHit -vGene -dGene -jGene -vFamily -dFamily -jFamily -vHitScore -dHitScore -jHitScore -nFeature CDR3 -aaFeature CDR3 -lengthOf CDR3 -readId -sequence -descrR1 SRR3176814_mixcr.vdjca SRR3176814_annotation.txt || $EBROOTMIXCR/mixcr assemble SRR3176814_mixcr.vdjca SRR3176814.clns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SRR3176814.clns SRR3176814_clones.txt</t>
  </si>
  <si>
    <t>#!/bin/bash
#SBATCH -t 2-00:00
#SBATCH --mem=4000
#SBATCH --account=rpp-breden-ab
#SBATCH --job-name=SRR3176813-adrem
#SBATCH --output SRR3176813-adrem.out
#SBATCH --error SRR3176813-adrem.err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SRR3176813_info.txt --match-read-wildcards --overlap 10 -n 2 --length-tag="length=" -o primers_SRR3176813_1.fastq -p primers_SRR3176813_2.fastq SRR3176813_1.fastq SRR3176813_2.fastq</t>
  </si>
  <si>
    <t xml:space="preserve">cutadapt -q 30 --pair-filter=any --minimum-length 75 --length-tag "length=" -o filtered_SRR3176813_1.fastq -p filtered_SRR3176813_2.fastq primers_SRR3176813_1.fastq primers_SRR3176813_2.fastq
</t>
  </si>
  <si>
    <t>$EBROOTMIXCR/mixcr align --library imgt -s hsa -c TRB -f --save-description SRR3176813.fasta SRR3176813_mixcr.vdjca || $EBROOTMIXCR/mixcr exportAlignments -vHit -dHit -jHit -vGene -dGene -jGene -vFamily -dFamily -jFamily -vHitScore -dHitScore -jHitScore -nFeature CDR3 -aaFeature CDR3 -lengthOf CDR3 -readId -sequence -descrR1 SRR3176813_mixcr.vdjca SRR3176813_annotation.txt || $EBROOTMIXCR/mixcr assemble SRR3176813_mixcr.vdjca SRR3176813.clns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SRR3176813.clns SRR3176813_clones.txt</t>
  </si>
  <si>
    <t>#!/bin/bash
#SBATCH -t 2-00:00
#SBATCH --mem=4000
#SBATCH --account=rpp-breden-ab
#SBATCH --job-name=SRR3176812-adrem
#SBATCH --output SRR3176812-adrem.out
#SBATCH --error SRR3176812-adrem.err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SRR3176812_info.txt --match-read-wildcards --overlap 10 -n 2 --length-tag="length=" -o primers_SRR3176812_1.fastq -p primers_SRR3176812_2.fastq SRR3176812_1.fastq SRR3176812_2.fastq</t>
  </si>
  <si>
    <t xml:space="preserve">cutadapt -q 30 --pair-filter=any --minimum-length 75 --length-tag "length=" -o filtered_SRR3176812_1.fastq -p filtered_SRR3176812_2.fastq primers_SRR3176812_1.fastq primers_SRR3176812_2.fastq
</t>
  </si>
  <si>
    <t>$EBROOTMIXCR/mixcr align --library imgt -s hsa -c TRB -f --save-description SRR3176812.fasta SRR3176812_mixcr.vdjca || $EBROOTMIXCR/mixcr exportAlignments -vHit -dHit -jHit -vGene -dGene -jGene -vFamily -dFamily -jFamily -vHitScore -dHitScore -jHitScore -nFeature CDR3 -aaFeature CDR3 -lengthOf CDR3 -readId -sequence -descrR1 SRR3176812_mixcr.vdjca SRR3176812_annotation.txt || $EBROOTMIXCR/mixcr assemble SRR3176812_mixcr.vdjca SRR3176812.clns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SRR3176812.clns SRR3176812_clones.txt</t>
  </si>
  <si>
    <t>#!/bin/bash
#SBATCH -t 2-00:00
#SBATCH --mem=4000
#SBATCH --account=rpp-breden-ab
#SBATCH --job-name=SRR3176811-adrem
#SBATCH --output SRR3176811-adrem.out
#SBATCH --error SRR3176811-adrem.err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SRR3176811_info.txt --match-read-wildcards --overlap 10 -n 2 --length-tag="length=" -o primers_SRR3176811_1.fastq -p primers_SRR3176811_2.fastq SRR3176811_1.fastq SRR3176811_2.fastq</t>
  </si>
  <si>
    <t xml:space="preserve">cutadapt -q 30 --pair-filter=any --minimum-length 75 --length-tag "length=" -o filtered_SRR3176811_1.fastq -p filtered_SRR3176811_2.fastq primers_SRR3176811_1.fastq primers_SRR3176811_2.fastq
</t>
  </si>
  <si>
    <t>$EBROOTMIXCR/mixcr align --library imgt -s hsa -c TRB -f --save-description SRR3176811.fasta SRR3176811_mixcr.vdjca || $EBROOTMIXCR/mixcr exportAlignments -vHit -dHit -jHit -vGene -dGene -jGene -vFamily -dFamily -jFamily -vHitScore -dHitScore -jHitScore -nFeature CDR3 -aaFeature CDR3 -lengthOf CDR3 -readId -sequence -descrR1 SRR3176811_mixcr.vdjca SRR3176811_annotation.txt || $EBROOTMIXCR/mixcr assemble SRR3176811_mixcr.vdjca SRR3176811.clns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SRR3176811.clns SRR3176811_clones.txt</t>
  </si>
  <si>
    <t>#!/bin/bash
#SBATCH -t 2-00:00
#SBATCH --mem=4000
#SBATCH --account=rpp-breden-ab
#SBATCH --job-name=SRR3176810-adrem
#SBATCH --output SRR3176810-adrem.out
#SBATCH --error SRR3176810-adrem.err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SRR3176810_info.txt --match-read-wildcards --overlap 10 -n 2 --length-tag="length=" -o primers_SRR3176810_1.fastq -p primers_SRR3176810_2.fastq SRR3176810_1.fastq SRR3176810_2.fastq</t>
  </si>
  <si>
    <t xml:space="preserve">cutadapt -q 30 --pair-filter=any --minimum-length 75 --length-tag "length=" -o filtered_SRR3176810_1.fastq -p filtered_SRR3176810_2.fastq primers_SRR3176810_1.fastq primers_SRR3176810_2.fastq
</t>
  </si>
  <si>
    <t>$EBROOTMIXCR/mixcr align --library imgt -s hsa -c TRB -f --save-description SRR3176810.fasta SRR3176810_mixcr.vdjca || $EBROOTMIXCR/mixcr exportAlignments -vHit -dHit -jHit -vGene -dGene -jGene -vFamily -dFamily -jFamily -vHitScore -dHitScore -jHitScore -nFeature CDR3 -aaFeature CDR3 -lengthOf CDR3 -readId -sequence -descrR1 SRR3176810_mixcr.vdjca SRR3176810_annotation.txt || $EBROOTMIXCR/mixcr assemble SRR3176810_mixcr.vdjca SRR3176810.clns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SRR3176810.clns SRR3176810_clones.txt</t>
  </si>
  <si>
    <t>#!/bin/bash
#SBATCH -t 2-00:00
#SBATCH --mem=4000
#SBATCH --account=rpp-breden-ab
#SBATCH --job-name=SRR3176809-adrem
#SBATCH --output SRR3176809-adrem.out
#SBATCH --error SRR3176809-adrem.err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SRR3176809_info.txt --match-read-wildcards --overlap 10 -n 2 --length-tag="length=" -o primers_SRR3176809_1.fastq -p primers_SRR3176809_2.fastq SRR3176809_1.fastq SRR3176809_2.fastq</t>
  </si>
  <si>
    <t xml:space="preserve">cutadapt -q 30 --pair-filter=any --minimum-length 75 --length-tag "length=" -o filtered_SRR3176809_1.fastq -p filtered_SRR3176809_2.fastq primers_SRR3176809_1.fastq primers_SRR3176809_2.fastq
</t>
  </si>
  <si>
    <t>$EBROOTMIXCR/mixcr align --library imgt -s hsa -c TRB -f --save-description SRR3176809.fasta SRR3176809_mixcr.vdjca || $EBROOTMIXCR/mixcr exportAlignments -vHit -dHit -jHit -vGene -dGene -jGene -vFamily -dFamily -jFamily -vHitScore -dHitScore -jHitScore -nFeature CDR3 -aaFeature CDR3 -lengthOf CDR3 -readId -sequence -descrR1 SRR3176809_mixcr.vdjca SRR3176809_annotation.txt || $EBROOTMIXCR/mixcr assemble SRR3176809_mixcr.vdjca SRR3176809.clns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SRR3176809.clns SRR3176809_clones.txt</t>
  </si>
  <si>
    <t>#!/bin/bash
#SBATCH -t 2-00:00
#SBATCH --mem=4000
#SBATCH --account=rpp-breden-ab
#SBATCH --job-name=SRR3176808-adrem
#SBATCH --output SRR3176808-adrem.out
#SBATCH --error SRR3176808-adrem.err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SRR3176808_info.txt --match-read-wildcards --overlap 10 -n 2 --length-tag="length=" -o primers_SRR3176808_1.fastq -p primers_SRR3176808_2.fastq SRR3176808_1.fastq SRR3176808_2.fastq</t>
  </si>
  <si>
    <t xml:space="preserve">cutadapt -q 30 --pair-filter=any --minimum-length 75 --length-tag "length=" -o filtered_SRR3176808_1.fastq -p filtered_SRR3176808_2.fastq primers_SRR3176808_1.fastq primers_SRR3176808_2.fastq
</t>
  </si>
  <si>
    <t>$EBROOTMIXCR/mixcr align --library imgt -s hsa -c TRB -f --save-description SRR3176808.fasta SRR3176808_mixcr.vdjca || $EBROOTMIXCR/mixcr exportAlignments -vHit -dHit -jHit -vGene -dGene -jGene -vFamily -dFamily -jFamily -vHitScore -dHitScore -jHitScore -nFeature CDR3 -aaFeature CDR3 -lengthOf CDR3 -readId -sequence -descrR1 SRR3176808_mixcr.vdjca SRR3176808_annotation.txt || $EBROOTMIXCR/mixcr assemble SRR3176808_mixcr.vdjca SRR3176808.clns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SRR3176808.clns SRR3176808_clones.txt</t>
  </si>
  <si>
    <t>#!/bin/bash
#SBATCH -t 2-00:00
#SBATCH --mem=4000
#SBATCH --account=rpp-breden-ab
#SBATCH --job-name=SRR3176807-adrem
#SBATCH --output SRR3176807-adrem.out
#SBATCH --error SRR3176807-adrem.err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SRR3176807_info.txt --match-read-wildcards --overlap 10 -n 2 --length-tag="length=" -o primers_SRR3176807_1.fastq -p primers_SRR3176807_2.fastq SRR3176807_1.fastq SRR3176807_2.fastq</t>
  </si>
  <si>
    <t xml:space="preserve">cutadapt -q 30 --pair-filter=any --minimum-length 75 --length-tag "length=" -o filtered_SRR3176807_1.fastq -p filtered_SRR3176807_2.fastq primers_SRR3176807_1.fastq primers_SRR3176807_2.fastq
</t>
  </si>
  <si>
    <t>$EBROOTMIXCR/mixcr align --library imgt -s hsa -c TRB -f --save-description SRR3176807.fasta SRR3176807_mixcr.vdjca || $EBROOTMIXCR/mixcr exportAlignments -vHit -dHit -jHit -vGene -dGene -jGene -vFamily -dFamily -jFamily -vHitScore -dHitScore -jHitScore -nFeature CDR3 -aaFeature CDR3 -lengthOf CDR3 -readId -sequence -descrR1 SRR3176807_mixcr.vdjca SRR3176807_annotation.txt || $EBROOTMIXCR/mixcr assemble SRR3176807_mixcr.vdjca SRR3176807.clns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SRR3176807.clns SRR3176807_clones.txt</t>
  </si>
  <si>
    <t>#!/bin/bash
#SBATCH -t 2-00:00
#SBATCH --mem=4000
#SBATCH --account=rpp-breden-ab
#SBATCH --job-name=SRR3176806-adrem
#SBATCH --output SRR3176806-adrem.out
#SBATCH --error SRR3176806-adrem.err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SRR3176806_info.txt --match-read-wildcards --overlap 10 -n 2 --length-tag="length=" -o primers_SRR3176806_1.fastq -p primers_SRR3176806_2.fastq SRR3176806_1.fastq SRR3176806_2.fastq</t>
  </si>
  <si>
    <t xml:space="preserve">cutadapt -q 30 --pair-filter=any --minimum-length 75 --length-tag "length=" -o filtered_SRR3176806_1.fastq -p filtered_SRR3176806_2.fastq primers_SRR3176806_1.fastq primers_SRR3176806_2.fastq
</t>
  </si>
  <si>
    <t>$EBROOTMIXCR/mixcr align --library imgt -s hsa -c TRB -f --save-description SRR3176806.fasta SRR3176806_mixcr.vdjca || $EBROOTMIXCR/mixcr exportAlignments -vHit -dHit -jHit -vGene -dGene -jGene -vFamily -dFamily -jFamily -vHitScore -dHitScore -jHitScore -nFeature CDR3 -aaFeature CDR3 -lengthOf CDR3 -readId -sequence -descrR1 SRR3176806_mixcr.vdjca SRR3176806_annotation.txt || $EBROOTMIXCR/mixcr assemble SRR3176806_mixcr.vdjca SRR3176806.clns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SRR3176806.clns SRR3176806_clones.txt</t>
  </si>
  <si>
    <t>#!/bin/bash
#SBATCH -t 2-00:00
#SBATCH --mem=4000
#SBATCH --account=rpp-breden-ab
#SBATCH --job-name=SRR3176805-adrem
#SBATCH --output SRR3176805-adrem.out
#SBATCH --error SRR3176805-adrem.err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SRR3176805_info.txt --match-read-wildcards --overlap 10 -n 2 --length-tag="length=" -o primers_SRR3176805_1.fastq -p primers_SRR3176805_2.fastq SRR3176805_1.fastq SRR3176805_2.fastq</t>
  </si>
  <si>
    <t xml:space="preserve">cutadapt -q 30 --pair-filter=any --minimum-length 75 --length-tag "length=" -o filtered_SRR3176805_1.fastq -p filtered_SRR3176805_2.fastq primers_SRR3176805_1.fastq primers_SRR3176805_2.fastq
</t>
  </si>
  <si>
    <t>$EBROOTMIXCR/mixcr align --library imgt -s hsa -c TRB -f --save-description SRR3176805.fasta SRR3176805_mixcr.vdjca || $EBROOTMIXCR/mixcr exportAlignments -vHit -dHit -jHit -vGene -dGene -jGene -vFamily -dFamily -jFamily -vHitScore -dHitScore -jHitScore -nFeature CDR3 -aaFeature CDR3 -lengthOf CDR3 -readId -sequence -descrR1 SRR3176805_mixcr.vdjca SRR3176805_annotation.txt || $EBROOTMIXCR/mixcr assemble SRR3176805_mixcr.vdjca SRR3176805.clns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SRR3176805.clns SRR3176805_clones.txt</t>
  </si>
  <si>
    <t>#!/bin/bash
#SBATCH -t 2-00:00
#SBATCH --mem=4000
#SBATCH --account=rpp-breden-ab
#SBATCH --job-name=SRR3176804-adrem
#SBATCH --output SRR3176804-adrem.out
#SBATCH --error SRR3176804-adrem.err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SRR3176804_info.txt --match-read-wildcards --overlap 10 -n 2 --length-tag="length=" -o primers_SRR3176804_1.fastq -p primers_SRR3176804_2.fastq SRR3176804_1.fastq SRR3176804_2.fastq</t>
  </si>
  <si>
    <t xml:space="preserve">cutadapt -q 30 --pair-filter=any --minimum-length 75 --length-tag "length=" -o filtered_SRR3176804_1.fastq -p filtered_SRR3176804_2.fastq primers_SRR3176804_1.fastq primers_SRR3176804_2.fastq
</t>
  </si>
  <si>
    <t>$EBROOTMIXCR/mixcr align --library imgt -s hsa -c TRB -f --save-description SRR3176804.fasta SRR3176804_mixcr.vdjca || $EBROOTMIXCR/mixcr exportAlignments -vHit -dHit -jHit -vGene -dGene -jGene -vFamily -dFamily -jFamily -vHitScore -dHitScore -jHitScore -nFeature CDR3 -aaFeature CDR3 -lengthOf CDR3 -readId -sequence -descrR1 SRR3176804_mixcr.vdjca SRR3176804_annotation.txt || $EBROOTMIXCR/mixcr assemble SRR3176804_mixcr.vdjca SRR3176804.clns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SRR3176804.clns SRR3176804_clones.txt</t>
  </si>
  <si>
    <t>#!/bin/bash
#SBATCH -t 2-00:00
#SBATCH --mem=4000
#SBATCH --account=rpp-breden-ab
#SBATCH --job-name=SRR3176803-adrem
#SBATCH --output SRR3176803-adrem.out
#SBATCH --error SRR3176803-adrem.err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SRR3176803_info.txt --match-read-wildcards --overlap 10 -n 2 --length-tag="length=" -o primers_SRR3176803_1.fastq -p primers_SRR3176803_2.fastq SRR3176803_1.fastq SRR3176803_2.fastq</t>
  </si>
  <si>
    <t xml:space="preserve">cutadapt -q 30 --pair-filter=any --minimum-length 75 --length-tag "length=" -o filtered_SRR3176803_1.fastq -p filtered_SRR3176803_2.fastq primers_SRR3176803_1.fastq primers_SRR3176803_2.fastq
</t>
  </si>
  <si>
    <t>$EBROOTMIXCR/mixcr align --library imgt -s hsa -c TRB -f --save-description SRR3176803.fasta SRR3176803_mixcr.vdjca || $EBROOTMIXCR/mixcr exportAlignments -vHit -dHit -jHit -vGene -dGene -jGene -vFamily -dFamily -jFamily -vHitScore -dHitScore -jHitScore -nFeature CDR3 -aaFeature CDR3 -lengthOf CDR3 -readId -sequence -descrR1 SRR3176803_mixcr.vdjca SRR3176803_annotation.txt || $EBROOTMIXCR/mixcr assemble SRR3176803_mixcr.vdjca SRR3176803.clns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SRR3176803.clns SRR3176803_clones.txt</t>
  </si>
  <si>
    <t>#!/bin/bash
#SBATCH -t 2-00:00
#SBATCH --mem=4000
#SBATCH --account=rpp-breden-ab
#SBATCH --job-name=SRR3176802-adrem
#SBATCH --output SRR3176802-adrem.out
#SBATCH --error SRR3176802-adrem.err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SRR3176802_info.txt --match-read-wildcards --overlap 10 -n 2 --length-tag="length=" -o primers_SRR3176802_1.fastq -p primers_SRR3176802_2.fastq SRR3176802_1.fastq SRR3176802_2.fastq</t>
  </si>
  <si>
    <t xml:space="preserve">cutadapt -q 30 --pair-filter=any --minimum-length 75 --length-tag "length=" -o filtered_SRR3176802_1.fastq -p filtered_SRR3176802_2.fastq primers_SRR3176802_1.fastq primers_SRR3176802_2.fastq
</t>
  </si>
  <si>
    <t>$EBROOTMIXCR/mixcr align --library imgt -s hsa -c TRB -f --save-description SRR3176802.fasta SRR3176802_mixcr.vdjca || $EBROOTMIXCR/mixcr exportAlignments -vHit -dHit -jHit -vGene -dGene -jGene -vFamily -dFamily -jFamily -vHitScore -dHitScore -jHitScore -nFeature CDR3 -aaFeature CDR3 -lengthOf CDR3 -readId -sequence -descrR1 SRR3176802_mixcr.vdjca SRR3176802_annotation.txt || $EBROOTMIXCR/mixcr assemble SRR3176802_mixcr.vdjca SRR3176802.clns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SRR3176802.clns SRR3176802_clones.txt</t>
  </si>
  <si>
    <t>#!/bin/bash
#SBATCH -t 2-00:00
#SBATCH --mem=4000
#SBATCH --account=rpp-breden-ab
#SBATCH --job-name=SRR3176801-adrem
#SBATCH --output SRR3176801-adrem.out
#SBATCH --error SRR3176801-adrem.err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SRR3176801_info.txt --match-read-wildcards --overlap 10 -n 2 --length-tag="length=" -o primers_SRR3176801_1.fastq -p primers_SRR3176801_2.fastq SRR3176801_1.fastq SRR3176801_2.fastq</t>
  </si>
  <si>
    <t xml:space="preserve">cutadapt -q 30 --pair-filter=any --minimum-length 75 --length-tag "length=" -o filtered_SRR3176801_1.fastq -p filtered_SRR3176801_2.fastq primers_SRR3176801_1.fastq primers_SRR3176801_2.fastq
</t>
  </si>
  <si>
    <t>$EBROOTMIXCR/mixcr align --library imgt -s hsa -c TRB -f --save-description SRR3176801.fasta SRR3176801_mixcr.vdjca || $EBROOTMIXCR/mixcr exportAlignments -vHit -dHit -jHit -vGene -dGene -jGene -vFamily -dFamily -jFamily -vHitScore -dHitScore -jHitScore -nFeature CDR3 -aaFeature CDR3 -lengthOf CDR3 -readId -sequence -descrR1 SRR3176801_mixcr.vdjca SRR3176801_annotation.txt || $EBROOTMIXCR/mixcr assemble SRR3176801_mixcr.vdjca SRR3176801.clns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SRR3176801.clns SRR3176801_clones.txt</t>
  </si>
  <si>
    <t>#!/bin/bash
#SBATCH -t 2-00:00
#SBATCH --mem=4000
#SBATCH --account=rpp-breden-ab
#SBATCH --job-name=SRR3176800-adrem
#SBATCH --output SRR3176800-adrem.out
#SBATCH --error SRR3176800-adrem.err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SRR3176800_info.txt --match-read-wildcards --overlap 10 -n 2 --length-tag="length=" -o primers_SRR3176800_1.fastq -p primers_SRR3176800_2.fastq SRR3176800_1.fastq SRR3176800_2.fastq</t>
  </si>
  <si>
    <t xml:space="preserve">cutadapt -q 30 --pair-filter=any --minimum-length 75 --length-tag "length=" -o filtered_SRR3176800_1.fastq -p filtered_SRR3176800_2.fastq primers_SRR3176800_1.fastq primers_SRR3176800_2.fastq
</t>
  </si>
  <si>
    <t>$EBROOTMIXCR/mixcr align --library imgt -s hsa -c TRB -f --save-description SRR3176800.fasta SRR3176800_mixcr.vdjca || $EBROOTMIXCR/mixcr exportAlignments -vHit -dHit -jHit -vGene -dGene -jGene -vFamily -dFamily -jFamily -vHitScore -dHitScore -jHitScore -nFeature CDR3 -aaFeature CDR3 -lengthOf CDR3 -readId -sequence -descrR1 SRR3176800_mixcr.vdjca SRR3176800_annotation.txt || $EBROOTMIXCR/mixcr assemble SRR3176800_mixcr.vdjca SRR3176800.clns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SRR3176800.clns SRR3176800_clones.txt</t>
  </si>
  <si>
    <t>#!/bin/bash
#SBATCH -t 2-00:00
#SBATCH --mem=4000
#SBATCH --account=rpp-breden-ab
#SBATCH --job-name=SRR3176799-adrem
#SBATCH --output SRR3176799-adrem.out
#SBATCH --error SRR3176799-adrem.err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SRR3176799_info.txt --match-read-wildcards --overlap 10 -n 2 --length-tag="length=" -o primers_SRR3176799_1.fastq -p primers_SRR3176799_2.fastq SRR3176799_1.fastq SRR3176799_2.fastq</t>
  </si>
  <si>
    <t xml:space="preserve">cutadapt -q 30 --pair-filter=any --minimum-length 75 --length-tag "length=" -o filtered_SRR3176799_1.fastq -p filtered_SRR3176799_2.fastq primers_SRR3176799_1.fastq primers_SRR3176799_2.fastq
</t>
  </si>
  <si>
    <t>$EBROOTMIXCR/mixcr align --library imgt -s hsa -c TRB -f --save-description SRR3176799.fasta SRR3176799_mixcr.vdjca || $EBROOTMIXCR/mixcr exportAlignments -vHit -dHit -jHit -vGene -dGene -jGene -vFamily -dFamily -jFamily -vHitScore -dHitScore -jHitScore -nFeature CDR3 -aaFeature CDR3 -lengthOf CDR3 -readId -sequence -descrR1 SRR3176799_mixcr.vdjca SRR3176799_annotation.txt || $EBROOTMIXCR/mixcr assemble SRR3176799_mixcr.vdjca SRR3176799.clns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SRR3176799.clns SRR3176799_clones.txt</t>
  </si>
  <si>
    <t>#!/bin/bash
#SBATCH -t 2-00:00
#SBATCH --mem=4000
#SBATCH --account=rpp-breden-ab
#SBATCH --job-name=SRR3176798-adrem
#SBATCH --output SRR3176798-adrem.out
#SBATCH --error SRR3176798-adrem.err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SRR3176798_info.txt --match-read-wildcards --overlap 10 -n 2 --length-tag="length=" -o primers_SRR3176798_1.fastq -p primers_SRR3176798_2.fastq SRR3176798_1.fastq SRR3176798_2.fastq</t>
  </si>
  <si>
    <t xml:space="preserve">cutadapt -q 30 --pair-filter=any --minimum-length 75 --length-tag "length=" -o filtered_SRR3176798_1.fastq -p filtered_SRR3176798_2.fastq primers_SRR3176798_1.fastq primers_SRR3176798_2.fastq
</t>
  </si>
  <si>
    <t>$EBROOTMIXCR/mixcr align --library imgt -s hsa -c TRB -f --save-description SRR3176798.fasta SRR3176798_mixcr.vdjca || $EBROOTMIXCR/mixcr exportAlignments -vHit -dHit -jHit -vGene -dGene -jGene -vFamily -dFamily -jFamily -vHitScore -dHitScore -jHitScore -nFeature CDR3 -aaFeature CDR3 -lengthOf CDR3 -readId -sequence -descrR1 SRR3176798_mixcr.vdjca SRR3176798_annotation.txt || $EBROOTMIXCR/mixcr assemble SRR3176798_mixcr.vdjca SRR3176798.clns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SRR3176798.clns SRR3176798_clones.txt</t>
  </si>
  <si>
    <t>#!/bin/bash
#SBATCH -t 2-00:00
#SBATCH --mem=4000
#SBATCH --account=rpp-breden-ab
#SBATCH --job-name=SRR3176797-adrem
#SBATCH --output SRR3176797-adrem.out
#SBATCH --error SRR3176797-adrem.err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SRR3176797_info.txt --match-read-wildcards --overlap 10 -n 2 --length-tag="length=" -o primers_SRR3176797_1.fastq -p primers_SRR3176797_2.fastq SRR3176797_1.fastq SRR3176797_2.fastq</t>
  </si>
  <si>
    <t xml:space="preserve">cutadapt -q 30 --pair-filter=any --minimum-length 75 --length-tag "length=" -o filtered_SRR3176797_1.fastq -p filtered_SRR3176797_2.fastq primers_SRR3176797_1.fastq primers_SRR3176797_2.fastq
</t>
  </si>
  <si>
    <t>$EBROOTMIXCR/mixcr align --library imgt -s hsa -c TRB -f --save-description SRR3176797.fasta SRR3176797_mixcr.vdjca || $EBROOTMIXCR/mixcr exportAlignments -vHit -dHit -jHit -vGene -dGene -jGene -vFamily -dFamily -jFamily -vHitScore -dHitScore -jHitScore -nFeature CDR3 -aaFeature CDR3 -lengthOf CDR3 -readId -sequence -descrR1 SRR3176797_mixcr.vdjca SRR3176797_annotation.txt || $EBROOTMIXCR/mixcr assemble SRR3176797_mixcr.vdjca SRR3176797.clns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SRR3176797.clns SRR3176797_clones.txt</t>
  </si>
  <si>
    <t>#!/bin/bash
#SBATCH -t 2-00:00
#SBATCH --mem=4000
#SBATCH --account=rpp-breden-ab
#SBATCH --job-name=SRR3176796-adrem
#SBATCH --output SRR3176796-adrem.out
#SBATCH --error SRR3176796-adrem.err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SRR3176796_info.txt --match-read-wildcards --overlap 10 -n 2 --length-tag="length=" -o primers_SRR3176796_1.fastq -p primers_SRR3176796_2.fastq SRR3176796_1.fastq SRR3176796_2.fastq</t>
  </si>
  <si>
    <t xml:space="preserve">cutadapt -q 30 --pair-filter=any --minimum-length 75 --length-tag "length=" -o filtered_SRR3176796_1.fastq -p filtered_SRR3176796_2.fastq primers_SRR3176796_1.fastq primers_SRR3176796_2.fastq
</t>
  </si>
  <si>
    <t>$EBROOTMIXCR/mixcr align --library imgt -s hsa -c TRB -f --save-description SRR3176796.fasta SRR3176796_mixcr.vdjca || $EBROOTMIXCR/mixcr exportAlignments -vHit -dHit -jHit -vGene -dGene -jGene -vFamily -dFamily -jFamily -vHitScore -dHitScore -jHitScore -nFeature CDR3 -aaFeature CDR3 -lengthOf CDR3 -readId -sequence -descrR1 SRR3176796_mixcr.vdjca SRR3176796_annotation.txt || $EBROOTMIXCR/mixcr assemble SRR3176796_mixcr.vdjca SRR3176796.clns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SRR3176796.clns SRR3176796_clones.txt</t>
  </si>
  <si>
    <t>#!/bin/bash
#SBATCH -t 2-00:00
#SBATCH --mem=4000
#SBATCH --account=rpp-breden-ab
#SBATCH --job-name=SRR3176795-adrem
#SBATCH --output SRR3176795-adrem.out
#SBATCH --error SRR3176795-adrem.err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SRR3176795_info.txt --match-read-wildcards --overlap 10 -n 2 --length-tag="length=" -o primers_SRR3176795_1.fastq -p primers_SRR3176795_2.fastq SRR3176795_1.fastq SRR3176795_2.fastq</t>
  </si>
  <si>
    <t xml:space="preserve">cutadapt -q 30 --pair-filter=any --minimum-length 75 --length-tag "length=" -o filtered_SRR3176795_1.fastq -p filtered_SRR3176795_2.fastq primers_SRR3176795_1.fastq primers_SRR3176795_2.fastq
</t>
  </si>
  <si>
    <t>$EBROOTMIXCR/mixcr align --library imgt -s hsa -c TRB -f --save-description SRR3176795.fasta SRR3176795_mixcr.vdjca || $EBROOTMIXCR/mixcr exportAlignments -vHit -dHit -jHit -vGene -dGene -jGene -vFamily -dFamily -jFamily -vHitScore -dHitScore -jHitScore -nFeature CDR3 -aaFeature CDR3 -lengthOf CDR3 -readId -sequence -descrR1 SRR3176795_mixcr.vdjca SRR3176795_annotation.txt || $EBROOTMIXCR/mixcr assemble SRR3176795_mixcr.vdjca SRR3176795.clns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SRR3176795.clns SRR3176795_clones.txt</t>
  </si>
  <si>
    <t>#!/bin/bash
#SBATCH -t 2-00:00
#SBATCH --mem=4000
#SBATCH --account=rpp-breden-ab
#SBATCH --job-name=SRR3176794-adrem
#SBATCH --output SRR3176794-adrem.out
#SBATCH --error SRR3176794-adrem.err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SRR3176794_info.txt --match-read-wildcards --overlap 10 -n 2 --length-tag="length=" -o primers_SRR3176794_1.fastq -p primers_SRR3176794_2.fastq SRR3176794_1.fastq SRR3176794_2.fastq</t>
  </si>
  <si>
    <t xml:space="preserve">cutadapt -q 30 --pair-filter=any --minimum-length 75 --length-tag "length=" -o filtered_SRR3176794_1.fastq -p filtered_SRR3176794_2.fastq primers_SRR3176794_1.fastq primers_SRR3176794_2.fastq
</t>
  </si>
  <si>
    <t>$EBROOTMIXCR/mixcr align --library imgt -s hsa -c TRB -f --save-description SRR3176794.fasta SRR3176794_mixcr.vdjca || $EBROOTMIXCR/mixcr exportAlignments -vHit -dHit -jHit -vGene -dGene -jGene -vFamily -dFamily -jFamily -vHitScore -dHitScore -jHitScore -nFeature CDR3 -aaFeature CDR3 -lengthOf CDR3 -readId -sequence -descrR1 SRR3176794_mixcr.vdjca SRR3176794_annotation.txt || $EBROOTMIXCR/mixcr assemble SRR3176794_mixcr.vdjca SRR3176794.clns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SRR3176794.clns SRR3176794_clones.txt</t>
  </si>
  <si>
    <t>#!/bin/bash
#SBATCH -t 2-00:00
#SBATCH --mem=4000
#SBATCH --account=rpp-breden-ab
#SBATCH --job-name=SRR3176793-adrem
#SBATCH --output SRR3176793-adrem.out
#SBATCH --error SRR3176793-adrem.err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SRR3176793_info.txt --match-read-wildcards --overlap 10 -n 2 --length-tag="length=" -o primers_SRR3176793_1.fastq -p primers_SRR3176793_2.fastq SRR3176793_1.fastq SRR3176793_2.fastq</t>
  </si>
  <si>
    <t xml:space="preserve">cutadapt -q 30 --pair-filter=any --minimum-length 75 --length-tag "length=" -o filtered_SRR3176793_1.fastq -p filtered_SRR3176793_2.fastq primers_SRR3176793_1.fastq primers_SRR3176793_2.fastq
</t>
  </si>
  <si>
    <t>$EBROOTMIXCR/mixcr align --library imgt -s hsa -c TRB -f --save-description SRR3176793.fasta SRR3176793_mixcr.vdjca || $EBROOTMIXCR/mixcr exportAlignments -vHit -dHit -jHit -vGene -dGene -jGene -vFamily -dFamily -jFamily -vHitScore -dHitScore -jHitScore -nFeature CDR3 -aaFeature CDR3 -lengthOf CDR3 -readId -sequence -descrR1 SRR3176793_mixcr.vdjca SRR3176793_annotation.txt || $EBROOTMIXCR/mixcr assemble SRR3176793_mixcr.vdjca SRR3176793.clns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SRR3176793.clns SRR3176793_clones.txt</t>
  </si>
  <si>
    <t>#!/bin/bash
#SBATCH -t 2-00:00
#SBATCH --mem=4000
#SBATCH --account=rpp-breden-ab
#SBATCH --job-name=SRR3176793-adrem
#SBATCH --output SRR3176792-adrem.out
#SBATCH --error SRR3176792-adrem.err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SRR3176792_info.txt --match-read-wildcards --overlap 10 -n 2 --length-tag="length=" -o primers_SRR3176792_1.fastq -p primers_SRR3176792_2.fastq SRR3176792_1.fastq SRR3176792_2.fastq</t>
  </si>
  <si>
    <t xml:space="preserve">cutadapt -q 30 --pair-filter=any --minimum-length 75 --length-tag "length=" -o filtered_SRR3176792_1.fastq -p filtered_SRR3176792_2.fastq primers_SRR3176792_1.fastq primers_SRR3176792_2.fastq
</t>
  </si>
  <si>
    <t>$EBROOTMIXCR/mixcr align --library imgt -s hsa -c TRB -f --save-description SRR3176792.fasta SRR3176792_mixcr.vdjca || $EBROOTMIXCR/mixcr exportAlignments -vHit -dHit -jHit -vGene -dGene -jGene -vFamily -dFamily -jFamily -vHitScore -dHitScore -jHitScore -nFeature CDR3 -aaFeature CDR3 -lengthOf CDR3 -readId -sequence -descrR1 SRR3176792_mixcr.vdjca SRR3176792_annotation.txt || $EBROOTMIXCR/mixcr assemble SRR3176792_mixcr.vdjca SRR3176792.clns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SRR3176792.clns SRR3176792_clones.txt</t>
  </si>
  <si>
    <t>#!/bin/bash
#SBATCH -t 2-00:00
#SBATCH --mem=4000
#SBATCH --account=rpp-breden-ab
#SBATCH --job-name=SRR3176791-adrem
#SBATCH --output SRR3176791-adrem.out
#SBATCH --error SRR3176791-adrem.err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SRR3176791_info.txt --match-read-wildcards --overlap 10 -n 2 --length-tag="length=" -o primers_SRR3176791_1.fastq -p primers_SRR3176791_2.fastq SRR3176791_1.fastq SRR3176791_2.fastq</t>
  </si>
  <si>
    <t xml:space="preserve">cutadapt -q 30 --pair-filter=any --minimum-length 75 --length-tag "length=" -o filtered_SRR3176791_1.fastq -p filtered_SRR3176791_2.fastq primers_SRR3176791_1.fastq primers_SRR3176791_2.fastq
</t>
  </si>
  <si>
    <t>$EBROOTMIXCR/mixcr align --library imgt -s hsa -c TRB -f --save-description SRR3176791.fasta SRR3176791_mixcr.vdjca || $EBROOTMIXCR/mixcr exportAlignments -vHit -dHit -jHit -vGene -dGene -jGene -vFamily -dFamily -jFamily -vHitScore -dHitScore -jHitScore -nFeature CDR3 -aaFeature CDR3 -lengthOf CDR3 -readId -sequence -descrR1 SRR3176791_mixcr.vdjca SRR3176791_annotation.txt || $EBROOTMIXCR/mixcr assemble SRR3176791_mixcr.vdjca SRR3176791.clns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SRR3176791.clns SRR3176791_clones.txt</t>
  </si>
  <si>
    <t>#!/bin/bash
#SBATCH -t 2-00:00
#SBATCH --mem=4000
#SBATCH --account=rpp-breden-ab
#SBATCH --job-name=SRR3176790-adrem
#SBATCH --output SRR3176790-adrem.out
#SBATCH --error SRR3176790-adrem.err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SRR3176790_info.txt --match-read-wildcards --overlap 10 -n 2 --length-tag="length=" -o primers_SRR3176790_1.fastq -p primers_SRR3176790_2.fastq SRR3176790_1.fastq SRR3176790_2.fastq</t>
  </si>
  <si>
    <t xml:space="preserve">cutadapt -q 30 --pair-filter=any --minimum-length 75 --length-tag "length=" -o filtered_SRR3176790_1.fastq -p filtered_SRR3176790_2.fastq primers_SRR3176790_1.fastq primers_SRR3176790_2.fastq
</t>
  </si>
  <si>
    <t>$EBROOTMIXCR/mixcr align --library imgt -s hsa -c TRB -f --save-description SRR3176790.fasta SRR3176790_mixcr.vdjca || $EBROOTMIXCR/mixcr exportAlignments -vHit -dHit -jHit -vGene -dGene -jGene -vFamily -dFamily -jFamily -vHitScore -dHitScore -jHitScore -nFeature CDR3 -aaFeature CDR3 -lengthOf CDR3 -readId -sequence -descrR1 SRR3176790_mixcr.vdjca SRR3176790_annotation.txt || $EBROOTMIXCR/mixcr assemble SRR3176790_mixcr.vdjca SRR3176790.clns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SRR3176790.clns SRR3176790_clones.txt</t>
  </si>
  <si>
    <t>#!/bin/bash
#SBATCH -t 2-00:00
#SBATCH --mem=4000
#SBATCH --account=rpp-breden-ab
#SBATCH --job-name=SRR3176789-adrem
#SBATCH --output SRR3176789-adrem.out
#SBATCH --error SRR3176789-adrem.err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SRR3176789_info.txt --match-read-wildcards --overlap 10 -n 2 --length-tag="length=" -o primers_SRR3176789_1.fastq -p primers_SRR3176789_2.fastq SRR3176789_1.fastq SRR3176789_2.fastq</t>
  </si>
  <si>
    <t xml:space="preserve">cutadapt -q 30 --pair-filter=any --minimum-length 75 --length-tag "length=" -o filtered_SRR3176789_1.fastq -p filtered_SRR3176789_2.fastq primers_SRR3176789_1.fastq primers_SRR3176789_2.fastq
</t>
  </si>
  <si>
    <t>$EBROOTMIXCR/mixcr align --library imgt -s hsa -c TRB -f --save-description SRR3176789.fasta SRR3176789_mixcr.vdjca || $EBROOTMIXCR/mixcr exportAlignments -vHit -dHit -jHit -vGene -dGene -jGene -vFamily -dFamily -jFamily -vHitScore -dHitScore -jHitScore -nFeature CDR3 -aaFeature CDR3 -lengthOf CDR3 -readId -sequence -descrR1 SRR3176789_mixcr.vdjca SRR3176789_annotation.txt || $EBROOTMIXCR/mixcr assemble SRR3176789_mixcr.vdjca SRR3176789.clns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SRR3176789.clns SRR3176789_clones.txt</t>
  </si>
  <si>
    <t>#!/bin/bash
#SBATCH -t 2-00:00
#SBATCH --mem=4000
#SBATCH --account=rpp-breden-ab
#SBATCH --job-name=SRR3176788-adrem
#SBATCH --output SRR3176788-adrem.out
#SBATCH --error SRR3176788-adrem.err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SRR3176788_info.txt --match-read-wildcards --overlap 10 -n 2 --length-tag="length=" -o primers_SRR3176788_1.fastq -p primers_SRR3176788_2.fastq SRR3176788_1.fastq SRR3176788_2.fastq</t>
  </si>
  <si>
    <t xml:space="preserve">cutadapt -q 30 --pair-filter=any --minimum-length 75 --length-tag "length=" -o filtered_SRR3176788_1.fastq -p filtered_SRR3176788_2.fastq primers_SRR3176788_1.fastq primers_SRR3176788_2.fastq
</t>
  </si>
  <si>
    <t>$EBROOTMIXCR/mixcr align --library imgt -s hsa -c TRB -f --save-description SRR3176788.fasta SRR3176788_mixcr.vdjca || $EBROOTMIXCR/mixcr exportAlignments -vHit -dHit -jHit -vGene -dGene -jGene -vFamily -dFamily -jFamily -vHitScore -dHitScore -jHitScore -nFeature CDR3 -aaFeature CDR3 -lengthOf CDR3 -readId -sequence -descrR1 SRR3176788_mixcr.vdjca SRR3176788_annotation.txt || $EBROOTMIXCR/mixcr assemble SRR3176788_mixcr.vdjca SRR3176788.clns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SRR3176788.clns SRR3176788_clones.txt</t>
  </si>
  <si>
    <t>#!/bin/bash
#SBATCH -t 2-00:00
#SBATCH --mem=4000
#SBATCH --account=rpp-breden-ab
#SBATCH --job-name=SRR3176787-adrem
#SBATCH --output SRR3176787-adrem.out
#SBATCH --error SRR3176787-adrem.err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SRR3176787_info.txt --match-read-wildcards --overlap 10 -n 2 --length-tag="length=" -o primers_SRR3176787_1.fastq -p primers_SRR3176787_2.fastq SRR3176787_1.fastq SRR3176787_2.fastq</t>
  </si>
  <si>
    <t xml:space="preserve">cutadapt -q 30 --pair-filter=any --minimum-length 75 --length-tag "length=" -o filtered_SRR3176787_1.fastq -p filtered_SRR3176787_2.fastq primers_SRR3176787_1.fastq primers_SRR3176787_2.fastq
</t>
  </si>
  <si>
    <t>$EBROOTMIXCR/mixcr align --library imgt -s hsa -c TRB -f --save-description SRR3176787.fasta SRR3176787_mixcr.vdjca || $EBROOTMIXCR/mixcr exportAlignments -vHit -dHit -jHit -vGene -dGene -jGene -vFamily -dFamily -jFamily -vHitScore -dHitScore -jHitScore -nFeature CDR3 -aaFeature CDR3 -lengthOf CDR3 -readId -sequence -descrR1 SRR3176787_mixcr.vdjca SRR3176787_annotation.txt || $EBROOTMIXCR/mixcr assemble SRR3176787_mixcr.vdjca SRR3176787.clns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SRR3176787.clns SRR3176787_clones.txt</t>
  </si>
  <si>
    <t>#!/bin/bash
#SBATCH -t 2-00:00
#SBATCH --mem=4000
#SBATCH --account=rpp-breden-ab
#SBATCH --job-name=SRR3176786-adrem
#SBATCH --output SRR3176786-adrem.out
#SBATCH --error SRR3176786-adrem.err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SRR3176786_info.txt --match-read-wildcards --overlap 10 -n 2 --length-tag="length=" -o primers_SRR3176786_1.fastq -p primers_SRR3176786_2.fastq SRR3176786_1.fastq SRR3176786_2.fastq</t>
  </si>
  <si>
    <t xml:space="preserve">cutadapt -q 30 --pair-filter=any --minimum-length 75 --length-tag "length=" -o filtered_SRR3176786_1.fastq -p filtered_SRR3176786_2.fastq primers_SRR3176786_1.fastq primers_SRR3176786_2.fastq
</t>
  </si>
  <si>
    <t>$EBROOTMIXCR/mixcr align --library imgt -s hsa -c TRB -f --save-description SRR3176786.fasta SRR3176786_mixcr.vdjca || $EBROOTMIXCR/mixcr exportAlignments -vHit -dHit -jHit -vGene -dGene -jGene -vFamily -dFamily -jFamily -vHitScore -dHitScore -jHitScore -nFeature CDR3 -aaFeature CDR3 -lengthOf CDR3 -readId -sequence -descrR1 SRR3176780_mixcr.vdjca SRR3176780_annotation.txt || $EBROOTMIXCR/mixcr assemble SRR3176786_mixcr.vdjca SRR3176786.clns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SRR3176786.clns SRR3176786_clones.txt</t>
  </si>
  <si>
    <t>#!/bin/bash
#SBATCH -t 2-00:00
#SBATCH --mem=4000
#SBATCH --account=rpp-breden-ab
#SBATCH --job-name=SRR3176785-adrem
#SBATCH --output SRR3176785-adrem.out
#SBATCH --error SRR3176785-adrem.err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SRR3176785_info.txt --match-read-wildcards --overlap 10 -n 2 --length-tag="length=" -o primers_SRR3176785_1.fastq -p primers_SRR3176785_2.fastq SRR3176785_1.fastq SRR3176785_2.fastq</t>
  </si>
  <si>
    <t xml:space="preserve">cutadapt -q 30 --pair-filter=any --minimum-length 75 --length-tag "length=" -o filtered_SRR3176785_1.fastq -p filtered_SRR3176785_2.fastq primers_SRR3176785_1.fastq primers_SRR3176785_2.fastq
</t>
  </si>
  <si>
    <t>$EBROOTMIXCR/mixcr align --library imgt -s hsa -c TRB -f --save-description SRR3176785.fasta SRR3176785_mixcr.vdjca || $EBROOTMIXCR/mixcr exportAlignments -vHit -dHit -jHit -vGene -dGene -jGene -vFamily -dFamily -jFamily -vHitScore -dHitScore -jHitScore -nFeature CDR3 -aaFeature CDR3 -lengthOf CDR3 -readId -sequence -descrR1 SRR3176785_mixcr.vdjca SRR3176785_annotation.txt || $EBROOTMIXCR/mixcr assemble SRR3176785_mixcr.vdjca SRR3176785.clns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SRR3176785.clns SRR3176785_clones.txt</t>
  </si>
  <si>
    <t>#!/bin/bash
#SBATCH -t 2-00:00
#SBATCH --mem=4000
#SBATCH --account=rpp-breden-ab
#SBATCH --job-name=SRR3176784-adrem
#SBATCH --output SRR3176784-adrem.out
#SBATCH --error SRR3176784-adrem.err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SRR3176784_info.txt --match-read-wildcards --overlap 10 -n 2 --length-tag="length=" -o primers_SRR3176784_1.fastq -p primers_SRR3176784_2.fastq SRR3176784_1.fastq SRR3176784_2.fastq</t>
  </si>
  <si>
    <t xml:space="preserve">cutadapt -q 30 --pair-filter=any --minimum-length 75 --length-tag "length=" -o filtered_SRR3176784_1.fastq -p filtered_SRR3176784_2.fastq primers_SRR3176784_1.fastq primers_SRR3176784_2.fastq
</t>
  </si>
  <si>
    <t>$EBROOTMIXCR/mixcr align --library imgt -s hsa -c TRB -f --save-description SRR3176784.fasta SRR3176784_mixcr.vdjca || $EBROOTMIXCR/mixcr exportAlignments -vHit -dHit -jHit -vGene -dGene -jGene -vFamily -dFamily -jFamily -vHitScore -dHitScore -jHitScore -nFeature CDR3 -aaFeature CDR3 -lengthOf CDR3 -readId -sequence -descrR1 SRR3176784_mixcr.vdjca SRR3176784_annotation.txt || $EBROOTMIXCR/mixcr assemble SRR3176784_mixcr.vdjca SRR3176784.clns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SRR3176784.clns SRR3176784_clones.txt</t>
  </si>
  <si>
    <t>#!/bin/bash
#SBATCH -t 2-00:00
#SBATCH --mem=4000
#SBATCH --account=rpp-breden-ab
#SBATCH --job-name=SRR3176783-adrem
#SBATCH --output SRR3176783-adrem.out
#SBATCH --error SRR3176783-adrem.err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SRR3176783_info.txt --match-read-wildcards --overlap 10 -n 2 --length-tag="length=" -o primers_SRR3176783_1.fastq -p primers_SRR3176783_2.fastq SRR3176783_1.fastq SRR3176783_2.fastq</t>
  </si>
  <si>
    <t xml:space="preserve">cutadapt -q 30 --pair-filter=any --minimum-length 75 --length-tag "length=" -o filtered_SRR3176783_1.fastq -p filtered_SRR3176783_2.fastq primers_SRR3176783_1.fastq primers_SRR3176783_2.fastq
</t>
  </si>
  <si>
    <t>$EBROOTMIXCR/mixcr align --library imgt -s hsa -c TRB -f --save-description SRR3176783.fasta SRR3176783_mixcr.vdjca || $EBROOTMIXCR/mixcr exportAlignments -vHit -dHit -jHit -vGene -dGene -jGene -vFamily -dFamily -jFamily -vHitScore -dHitScore -jHitScore -nFeature CDR3 -aaFeature CDR3 -lengthOf CDR3 -readId -sequence -descrR1 SRR3176783_mixcr.vdjca SRR3176783_annotation.txt || $EBROOTMIXCR/mixcr assemble SRR3176783_mixcr.vdjca SRR3176783.clns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SRR3176783.clns SRR3176783_clones.txt</t>
  </si>
  <si>
    <t>#!/bin/bash
#SBATCH -t 2-00:00
#SBATCH --mem=4000
#SBATCH --account=rpp-breden-ab
#SBATCH --job-name=SRR3176782-adrem
#SBATCH --output SRR3176782-adrem.out
#SBATCH --error SRR3176782-adrem.err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SRR3176782_info.txt --match-read-wildcards --overlap 10 -n 2 --length-tag="length=" -o primers_SRR3176782_1.fastq -p primers_SRR3176782_2.fastq SRR3176782_1.fastq SRR3176782_2.fastq</t>
  </si>
  <si>
    <t xml:space="preserve">cutadapt -q 30 --pair-filter=any --minimum-length 75 --length-tag "length=" -o filtered_SRR3176782_1.fastq -p filtered_SRR3176782_2.fastq primers_SRR3176782_1.fastq primers_SRR3176782_2.fastq
</t>
  </si>
  <si>
    <t>$EBROOTMIXCR/mixcr align --library imgt -s hsa -c TRB -f --save-description SRR3176782.fasta SRR3176782_mixcr.vdjca || $EBROOTMIXCR/mixcr exportAlignments -vHit -dHit -jHit -vGene -dGene -jGene -vFamily -dFamily -jFamily -vHitScore -dHitScore -jHitScore -nFeature CDR3 -aaFeature CDR3 -lengthOf CDR3 -readId -sequence -descrR1 SRR3176782_mixcr.vdjca SRR3176782_annotation.txt || $EBROOTMIXCR/mixcr assemble SRR3176782_mixcr.vdjca SRR3176782.clns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SRR3176782.clns SRR3176782_clones.txt</t>
  </si>
  <si>
    <t>#!/bin/bash
#SBATCH -t 2-00:00
#SBATCH --mem=4000
#SBATCH --account=rpp-breden-ab
#SBATCH --job-name=SRR3176781-adrem
#SBATCH --output SRR3176781-adrem.out
#SBATCH --error SRR3176781-adrem.err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SRR3176781_info.txt --match-read-wildcards --overlap 10 -n 2 --length-tag="length=" -o primers_SRR3176781_1.fastq -p primers_SRR3176781_2.fastq SRR3176781_1.fastq SRR3176781_2.fastq</t>
  </si>
  <si>
    <t xml:space="preserve">cutadapt -q 30 --pair-filter=any --minimum-length 75 --length-tag "length=" -o filtered_SRR3176781_1.fastq -p filtered_SRR3176781_2.fastq primers_SRR3176781_1.fastq primers_SRR3176781_2.fastq
</t>
  </si>
  <si>
    <t>$EBROOTMIXCR/mixcr align --library imgt -s hsa -c TRB -f --save-description SRR3176781.fasta SRR3176781_mixcr.vdjca || $EBROOTMIXCR/mixcr exportAlignments -vHit -dHit -jHit -vGene -dGene -jGene -vFamily -dFamily -jFamily -vHitScore -dHitScore -jHitScore -nFeature CDR3 -aaFeature CDR3 -lengthOf CDR3 -readId -sequence -descrR1 SRR3176781_mixcr.vdjca SRR3176781_annotation.txt || $EBROOTMIXCR/mixcr assemble SRR3176781_mixcr.vdjca SRR3176781.clns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SRR3176781.clns SRR3176781_clones.txt</t>
  </si>
  <si>
    <t>#!/bin/bash
#SBATCH -t 2-00:00
#SBATCH --mem=4000
#SBATCH --account=rpp-breden-ab
#SBATCH --job-name=SRR3176780-adrem
#SBATCH --output SRR3176780-adrem.out
#SBATCH --error SRR3176780-adrem.err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SRR3176780_info.txt --match-read-wildcards --overlap 10 -n 2 --length-tag="length=" -o primers_SRR3176780_1.fastq -p primers_SRR3176780_2.fastq SRR3176780_1.fastq SRR3176780_2.fastq</t>
  </si>
  <si>
    <t xml:space="preserve">cutadapt -q 30 --pair-filter=any --minimum-length 75 --length-tag "length=" -o filtered_SRR3176780_1.fastq -p filtered_SRR3176780_2.fastq primers_SRR3176780_1.fastq primers_SRR3176780_2.fastq
</t>
  </si>
  <si>
    <t>$EBROOTMIXCR/mixcr align --library imgt -s hsa -c TRB -f --save-description SRR3176780.fasta SRR3176780_mixcr.vdjca || $EBROOTMIXCR/mixcr exportAlignments -vHit -dHit -jHit -vGene -dGene -jGene -vFamily -dFamily -jFamily -vHitScore -dHitScore -jHitScore -nFeature CDR3 -aaFeature CDR3 -lengthOf CDR3 -readId -sequence -descrR1 SRR3176780_mixcr.vdjca SRR3176780_annotation.txt || $EBROOTMIXCR/mixcr assemble SRR3176780_mixcr.vdjca SRR3176780.clns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SRR3176780.clns SRR3176780_clones.txt</t>
  </si>
  <si>
    <t>#!/bin/bash
#SBATCH -t 2-00:00
#SBATCH --mem=4000
#SBATCH --account=rpp-breden-ab
#SBATCH --job-name=SRR3176779-adrem
#SBATCH --output SRR3176779-adrem.out
#SBATCH --error SRR3176779-adrem.err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SRR3176779_info.txt --match-read-wildcards --overlap 10 -n 2 --length-tag="length=" -o primers_SRR3176779_1.fastq -p primers_SRR3176779_2.fastq SRR3176779_1.fastq SRR3176779_2.fastq</t>
  </si>
  <si>
    <t xml:space="preserve">cutadapt -q 30 --pair-filter=any --minimum-length 75 --length-tag "length=" -o filtered_SRR3176779_1.fastq -p filtered_SRR3176779_2.fastq primers_SRR3176779_1.fastq primers_SRR3176779_2.fastq
</t>
  </si>
  <si>
    <t>$EBROOTMIXCR/mixcr align --library imgt -s hsa -c TRB -f --save-description SRR3176779.fasta SRR3176779_mixcr.vdjca || $EBROOTMIXCR/mixcr exportAlignments -vHit -dHit -jHit -vGene -dGene -jGene -vFamily -dFamily -jFamily -vHitScore -dHitScore -jHitScore -nFeature CDR3 -aaFeature CDR3 -lengthOf CDR3 -readId -sequence -descrR1 SRR3176779_mixcr.vdjca SRR3176779_annotation.txt || $EBROOTMIXCR/mixcr assemble SRR3176779_mixcr.vdjca SRR3176779.clns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SRR3176779.clns SRR3176779_clones.txt</t>
  </si>
  <si>
    <t>#!/bin/bash
#SBATCH -t 2-00:00
#SBATCH --mem=4000
#SBATCH --account=rpp-breden-ab
#SBATCH --job-name=SRR3176778-adrem
#SBATCH --output SRR3176778-adrem.out
#SBATCH --error SRR3176778-adrem.err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SRR3176778_info.txt --match-read-wildcards --overlap 10 -n 2 --length-tag="length=" -o primers_SRR3176778_1.fastq -p primers_SRR3176778_2.fastq SRR3176778_1.fastq SRR3176778_2.fastq</t>
  </si>
  <si>
    <t xml:space="preserve">cutadapt -q 30 --pair-filter=any --minimum-length 75 --length-tag "length=" -o filtered_SRR3176778_1.fastq -p filtered_SRR3176778_2.fastq primers_SRR3176778_1.fastq primers_SRR3176778_2.fastq
</t>
  </si>
  <si>
    <t>$EBROOTMIXCR/mixcr align --library imgt -s hsa -c TRB -f --save-description SRR3176778.fasta SRR3176778_mixcr.vdjca || $EBROOTMIXCR/mixcr exportAlignments -vHit -dHit -jHit -vGene -dGene -jGene -vFamily -dFamily -jFamily -vHitScore -dHitScore -jHitScore -nFeature CDR3 -aaFeature CDR3 -lengthOf CDR3 -readId -sequence -descrR1 SRR3176778_mixcr.vdjca SRR3176778_annotation.txt || $EBROOTMIXCR/mixcr assemble SRR3176778_mixcr.vdjca SRR3176778.clns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SRR3176778.clns SRR3176778_clones.txt</t>
  </si>
  <si>
    <t>#!/bin/bash
#SBATCH -t 2-00:00
#SBATCH --mem=4000
#SBATCH --account=rpp-breden-ab
#SBATCH --job-name=SRR3176777-adrem
#SBATCH --output SRR3176777-adrem.out
#SBATCH --error SRR3176777-adrem.err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SRR3176777_info.txt --match-read-wildcards --overlap 10 -n 2 --length-tag="length=" -o primers_SRR3176777_1.fastq -p primers_SRR3176777_2.fastq SRR3176777_1.fastq SRR3176777_2.fastq</t>
  </si>
  <si>
    <t xml:space="preserve">cutadapt -q 30 --pair-filter=any --minimum-length 75 --length-tag "length=" -o filtered_SRR3176777_1.fastq -p filtered_SRR3176777_2.fastq primers_SRR3176777_1.fastq primers_SRR3176777_2.fastq
</t>
  </si>
  <si>
    <t>$EBROOTMIXCR/mixcr align --library imgt -s hsa -c TRB -f --save-description SRR3176777.fasta SRR3176777_mixcr.vdjca || $EBROOTMIXCR/mixcr exportAlignments -vHit -dHit -jHit -vGene -dGene -jGene -vFamily -dFamily -jFamily -vHitScore -dHitScore -jHitScore -nFeature CDR3 -aaFeature CDR3 -lengthOf CDR3 -readId -sequence -descrR1 SRR3176777_mixcr.vdjca SRR3176777_annotation.txt || $EBROOTMIXCR/mixcr assemble SRR3176777_mixcr.vdjca SRR3176777.clns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SRR3176777.clns SRR3176777_clones.txt</t>
  </si>
  <si>
    <t>#!/bin/bash
#SBATCH -t 2-00:00
#SBATCH --mem=4000
#SBATCH --account=rpp-breden-ab
#SBATCH --job-name=SRR3176776-adrem
#SBATCH --output SRR3176776-adrem.out
#SBATCH --error SRR3176776-adrem.err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SRR3176776_info.txt --match-read-wildcards --overlap 10 -n 2 --length-tag="length=" -o primers_SRR3176776_1.fastq -p primers_SRR3176776_2.fastq SRR3176776_1.fastq SRR3176776_2.fastq</t>
  </si>
  <si>
    <t xml:space="preserve">cutadapt -q 30 --pair-filter=any --minimum-length 75 --length-tag "length=" -o filtered_SRR3176776_1.fastq -p filtered_SRR3176776_2.fastq primers_SRR3176776_1.fastq primers_SRR3176776_2.fastq
</t>
  </si>
  <si>
    <t>$EBROOTMIXCR/mixcr align --library imgt -s hsa -c TRB -f --save-description SRR3176776.fasta SRR3176776_mixcr.vdjca || $EBROOTMIXCR/mixcr exportAlignments -vHit -dHit -jHit -vGene -dGene -jGene -vFamily -dFamily -jFamily -vHitScore -dHitScore -jHitScore -nFeature CDR3 -aaFeature CDR3 -lengthOf CDR3 -readId -sequence -descrR1 SRR3176776_mixcr.vdjca SRR3176776_annotation.txt || $EBROOTMIXCR/mixcr assemble SRR3176776_mixcr.vdjca SRR3176776.clns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SRR3176776.clns SRR3176776_clones.txt</t>
  </si>
  <si>
    <t>#!/bin/bash
#SBATCH -t 2-00:00
#SBATCH --mem=4000
#SBATCH --account=rpp-breden-ab
#SBATCH --job-name=SRR3176775-adrem
#SBATCH --output SRR3176775-adrem.out
#SBATCH --error SRR3176775-adrem.err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SRR3176775_info.txt --match-read-wildcards --overlap 10 -n 2 --length-tag="length=" -o primers_SRR3176775_1.fastq -p primers_SRR3176775_2.fastq SRR3176775_1.fastq SRR3176775_2.fastq</t>
  </si>
  <si>
    <t xml:space="preserve">cutadapt -q 30 --pair-filter=any --minimum-length 75 --length-tag "length=" -o filtered_SRR3176775_1.fastq -p filtered_SRR3176775_2.fastq primers_SRR3176775_1.fastq primers_SRR3176775_2.fastq
</t>
  </si>
  <si>
    <t>$EBROOTMIXCR/mixcr align --library imgt -s hsa -c TRB -f --save-description SRR3176775.fasta SRR3176775_mixcr.vdjca || $EBROOTMIXCR/mixcr exportAlignments -vHit -dHit -jHit -vGene -dGene -jGene -vFamily -dFamily -jFamily -vHitScore -dHitScore -jHitScore -nFeature CDR3 -aaFeature CDR3 -lengthOf CDR3 -readId -sequence -descrR1 SRR3176775_mixcr.vdjca SRR3176775_annotation.txt || $EBROOTMIXCR/mixcr assemble SRR3176775_mixcr.vdjca SRR3176775.clns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SRR3176775.clns SRR3176775_clones.txt</t>
  </si>
  <si>
    <t>#!/bin/bash
#SBATCH -t 2-00:00
#SBATCH --mem=4000
#SBATCH --account=rpp-breden-ab
#SBATCH --job-name=SRR3176774-adrem
#SBATCH --output SRR3176774-adrem.out
#SBATCH --error SRR3176774-adrem.err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SRR3176774_info.txt --match-read-wildcards --overlap 10 -n 2 --length-tag="length=" -o primers_SRR3176774_1.fastq -p primers_SRR3176774_2.fastq SRR3176774_1.fastq SRR3176774_2.fastq</t>
  </si>
  <si>
    <t xml:space="preserve">cutadapt -q 30 --pair-filter=any --minimum-length 75 --length-tag "length=" -o filtered_SRR3176774_1.fastq -p filtered_SRR3176774_2.fastq primers_SRR3176774_1.fastq primers_SRR3176774_2.fastq
</t>
  </si>
  <si>
    <t>$EBROOTMIXCR/mixcr align --library imgt -s hsa -c TRB -f --save-description SRR3176774.fasta SRR3176774_mixcr.vdjca || $EBROOTMIXCR/mixcr exportAlignments -vHit -dHit -jHit -vGene -dGene -jGene -vFamily -dFamily -jFamily -vHitScore -dHitScore -jHitScore -nFeature CDR3 -aaFeature CDR3 -lengthOf CDR3 -readId -sequence -descrR1 SRR3176774_mixcr.vdjca SRR3176774_annotation.txt || $EBROOTMIXCR/mixcr assemble SRR3176774_mixcr.vdjca SRR3176774.clns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SRR3176774.clns SRR3176774_clones.txt</t>
  </si>
  <si>
    <t>#!/bin/bash
#SBATCH -t 2-00:00
#SBATCH --mem=4000
#SBATCH --account=rpp-breden-ab
#SBATCH --job-name=SRR3176773-adrem
#SBATCH --output SRR3176773-adrem.out
#SBATCH --error SRR3176773-adrem.err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SRR3176773_info.txt --match-read-wildcards --overlap 10 -n 2 --length-tag="length=" -o primers_SRR3176773_1.fastq -p primers_SRR3176773_2.fastq SRR3176773_1.fastq SRR3176773_2.fastq</t>
  </si>
  <si>
    <t xml:space="preserve">cutadapt -q 30 --pair-filter=any --minimum-length 75 --length-tag "length=" -o filtered_SRR3176773_1.fastq -p filtered_SRR3176773_2.fastq primers_SRR3176773_1.fastq primers_SRR3176773_2.fastq
</t>
  </si>
  <si>
    <t>$EBROOTMIXCR/mixcr align --library imgt -s hsa -c TRB -f --save-description SRR3176773.fasta SRR3176773_mixcr.vdjca || $EBROOTMIXCR/mixcr exportAlignments -vHit -dHit -jHit -vGene -dGene -jGene -vFamily -dFamily -jFamily -vHitScore -dHitScore -jHitScore -nFeature CDR3 -aaFeature CDR3 -lengthOf CDR3 -readId -sequence -descrR1 SRR3176773_mixcr.vdjca SRR3176773_annotation.txt || $EBROOTMIXCR/mixcr assemble SRR3176773_mixcr.vdjca SRR3176773.clns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SRR3176773.clns SRR3176773_clones.txt</t>
  </si>
  <si>
    <t>#!/bin/bash
#SBATCH -t 2-00:00
#SBATCH --mem=4000
#SBATCH --account=rpp-breden-ab
#SBATCH --job-name=SRR3176772-adrem
#SBATCH --output SRR3176772-adrem.out
#SBATCH --error SRR3176772-adrem.err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SRR3176772_info.txt --match-read-wildcards --overlap 10 -n 2 --length-tag="length=" -o primers_SRR3176772_1.fastq -p primers_SRR3176772_2.fastq SRR3176772_1.fastq SRR3176772_2.fastq</t>
  </si>
  <si>
    <t xml:space="preserve">cutadapt -q 30 --pair-filter=any --minimum-length 75 --length-tag "length=" -o filtered_SRR3176772_1.fastq -p filtered_SRR3176772_2.fastq primers_SRR3176772_1.fastq primers_SRR3176772_2.fastq
</t>
  </si>
  <si>
    <t>$EBROOTMIXCR/mixcr align --library imgt -s hsa -c TRB -f --save-description SRR3176772.fasta SRR3176772_mixcr.vdjca || $EBROOTMIXCR/mixcr exportAlignments -vHit -dHit -jHit -vGene -dGene -jGene -vFamily -dFamily -jFamily -vHitScore -dHitScore -jHitScore -nFeature CDR3 -aaFeature CDR3 -lengthOf CDR3 -readId -sequence -descrR1 SRR3176772_mixcr.vdjca SRR3176772_annotation.txt || $EBROOTMIXCR/mixcr assemble SRR3176772_mixcr.vdjca SRR3176772.clns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SRR3176772.clns SRR3176772_clones.txt</t>
  </si>
  <si>
    <t>#!/bin/bash
#SBATCH -t 2-00:00
#SBATCH --mem=4000
#SBATCH --account=rpp-breden-ab
#SBATCH --job-name=SRR3176771-adrem
#SBATCH --output SRR3176771-adrem.out
#SBATCH --error SRR3176771-adrem.err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SRR3176771_info.txt --match-read-wildcards --overlap 10 -n 2 --length-tag="length=" -o primers_SRR3176771_1.fastq -p primers_SRR3176771_2.fastq SRR3176771_1.fastq SRR3176771_2.fastq</t>
  </si>
  <si>
    <t xml:space="preserve">cutadapt -q 30 --pair-filter=any --minimum-length 75 --length-tag "length=" -o filtered_SRR3176771_1.fastq -p filtered_SRR3176771_2.fastq primers_SRR3176771_1.fastq primers_SRR3176771_2.fastq
</t>
  </si>
  <si>
    <t>$EBROOTMIXCR/mixcr align --library imgt -s hsa -c TRB -f --save-description SRR3176771.fasta SRR3176771_mixcr.vdjca || $EBROOTMIXCR/mixcr exportAlignments -vHit -dHit -jHit -vGene -dGene -jGene -vFamily -dFamily -jFamily -vHitScore -dHitScore -jHitScore -nFeature CDR3 -aaFeature CDR3 -lengthOf CDR3 -readId -sequence -descrR1 SRR3176771_mixcr.vdjca SRR3176771_annotation.txt || $EBROOTMIXCR/mixcr assemble SRR3176771_mixcr.vdjca SRR3176771.clns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SRR3176771.clns SRR3176771_clones.txt</t>
  </si>
  <si>
    <t>#!/bin/bash
#SBATCH -t 2-00:00
#SBATCH --mem=4000
#SBATCH --account=rpp-breden-ab
#SBATCH --job-name=SRR3176770-adrem
#SBATCH --output SRR3176770-adrem.out
#SBATCH --error SRR3176770-adrem.err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SRR3176770_info.txt --match-read-wildcards --overlap 10 -n 2 --length-tag="length=" -o primers_SRR3176770_1.fastq -p primers_SRR3176770_2.fastq SRR3176770_1.fastq SRR3176770_2.fastq</t>
  </si>
  <si>
    <t xml:space="preserve">cutadapt -q 30 --pair-filter=any --minimum-length 75 --length-tag "length=" -o filtered_SRR3176770_1.fastq -p filtered_SRR3176770_2.fastq primers_SRR3176770_1.fastq primers_SRR3176770_2.fastq
</t>
  </si>
  <si>
    <t>$EBROOTMIXCR/mixcr align --library imgt -s hsa -c TRB -f --save-description SRR3176770.fasta SRR3176770_mixcr.vdjca || $EBROOTMIXCR/mixcr exportAlignments -vHit -dHit -jHit -vGene -dGene -jGene -vFamily -dFamily -jFamily -vHitScore -dHitScore -jHitScore -nFeature CDR3 -aaFeature CDR3 -lengthOf CDR3 -readId -sequence -descrR1 SRR3176770_mixcr.vdjca SRR3176770_annotation.txt || $EBROOTMIXCR/mixcr assemble SRR3176770_mixcr.vdjca SRR3176770.clns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SRR3176770.clns SRR3176770_clones.txt</t>
  </si>
  <si>
    <t>#!/bin/bash
#SBATCH -t 2-00:00
#SBATCH --mem=4000
#SBATCH --account=rpp-breden-ab
#SBATCH --job-name=SRR3176769-adrem
#SBATCH --output SRR3176769-adrem.out
#SBATCH --error SRR3176769-adrem.err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SRR3176769_info.txt --match-read-wildcards --overlap 10 -n 2 --length-tag="length=" -o primers_SRR3176769_1.fastq -p primers_SRR3176769_2.fastq SRR3176769_1.fastq SRR3176769_2.fastq</t>
  </si>
  <si>
    <t xml:space="preserve">cutadapt -q 30 --pair-filter=any --minimum-length 75 --length-tag "length=" -o filtered_SRR3176769_1.fastq -p filtered_SRR3176769_2.fastq primers_SRR3176769_1.fastq primers_SRR3176769_2.fastq
</t>
  </si>
  <si>
    <t>$EBROOTMIXCR/mixcr align --library imgt -s hsa -c TRB -f --save-description SRR3176769.fasta SRR3176769_mixcr.vdjca || $EBROOTMIXCR/mixcr exportAlignments -vHit -dHit -jHit -vGene -dGene -jGene -vFamily -dFamily -jFamily -vHitScore -dHitScore -jHitScore -nFeature CDR3 -aaFeature CDR3 -lengthOf CDR3 -readId -sequence -descrR1 SRR3176769_mixcr.vdjca SRR3176769_annotation.txt || $EBROOTMIXCR/mixcr assemble SRR3176769_mixcr.vdjca SRR3176769.clns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SRR3176769.clns SRR3176769_clones.txt</t>
  </si>
  <si>
    <t>#!/bin/bash
#SBATCH -t 2-00:00
#SBATCH --mem=4000
#SBATCH --account=rpp-breden-ab
#SBATCH --job-name=SRR3176768-adrem
#SBATCH --output SRR3176768-adrem.out
#SBATCH --error SRR3176768-adrem.err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SRR3176768_info.txt --match-read-wildcards --overlap 10 -n 2 --length-tag="length=" -o primers_SRR3176768_1.fastq -p primers_SRR3176768_2.fastq SRR3176768_1.fastq SRR3176768_2.fastq</t>
  </si>
  <si>
    <t xml:space="preserve">cutadapt -q 30 --pair-filter=any --minimum-length 75 --length-tag "length=" -o filtered_SRR3176768_1.fastq -p filtered_SRR3176768_2.fastq primers_SRR3176768_1.fastq primers_SRR3176768_2.fastq
</t>
  </si>
  <si>
    <t>$EBROOTMIXCR/mixcr align --library imgt -s hsa -c TRB -f --save-description SRR3176768.fasta SRR3176768_mixcr.vdjca || $EBROOTMIXCR/mixcr exportAlignments -vHit -dHit -jHit -vGene -dGene -jGene -vFamily -dFamily -jFamily -vHitScore -dHitScore -jHitScore -nFeature CDR3 -aaFeature CDR3 -lengthOf CDR3 -readId -sequence -descrR1 SRR3176768_mixcr.vdjca SRR3176768_annotation.txt || $EBROOTMIXCR/mixcr assemble SRR3176768_mixcr.vdjca SRR3176768.clns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SRR3176768.clns SRR3176768_clones.txt</t>
  </si>
  <si>
    <t>#!/bin/bash
#SBATCH -t 2-00:00
#SBATCH --mem=4000
#SBATCH --account=rpp-breden-ab
#SBATCH --job-name=SRR3176767-adrem
#SBATCH --output SRR3176767-adrem.out
#SBATCH --error SRR3176767-adrem.err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SRR3176767_info.txt --match-read-wildcards --overlap 10 -n 2 --length-tag="length=" -o primers_SRR3176767_1.fastq -p primers_SRR3176767_2.fastq SRR3176767_1.fastq SRR3176767_2.fastq</t>
  </si>
  <si>
    <t xml:space="preserve">cutadapt -q 30 --pair-filter=any --minimum-length 75 --length-tag "length=" -o filtered_SRR3176767_1.fastq -p filtered_SRR3176767_2.fastq primers_SRR3176767_1.fastq primers_SRR3176767_2.fastq
</t>
  </si>
  <si>
    <t>$EBROOTMIXCR/mixcr align --library imgt -s hsa -c TRB -f --save-description SRR3176767.fasta SRR3176767_mixcr.vdjca || $EBROOTMIXCR/mixcr exportAlignments -vHit -dHit -jHit -vGene -dGene -jGene -vFamily -dFamily -jFamily -vHitScore -dHitScore -jHitScore -nFeature CDR3 -aaFeature CDR3 -lengthOf CDR3 -readId -sequence -descrR1 SRR3176767_mixcr.vdjca SRR3176767_annotation.txt || $EBROOTMIXCR/mixcr assemble SRR3176767_mixcr.vdjca SRR3176767.clns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SRR3176767.clns SRR3176767_clones.txt</t>
  </si>
  <si>
    <t>#!/bin/bash
#SBATCH -t 2-00:00
#SBATCH --mem=4000
#SBATCH --account=rpp-breden-ab
#SBATCH --job-name=SRR3176766-adrem
#SBATCH --output SRR3176766-adrem.out
#SBATCH --error SRR3176766-adrem.err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SRR3176766_info.txt --match-read-wildcards --overlap 10 -n 2 --length-tag="length=" -o primers_SRR3176766_1.fastq -p primers_SRR3176766_2.fastq SRR3176766_1.fastq SRR3176766_2.fastq</t>
  </si>
  <si>
    <t xml:space="preserve">cutadapt -q 30 --pair-filter=any --minimum-length 75 --length-tag "length=" -o filtered_SRR3176766_1.fastq -p filtered_SRR3176766_2.fastq primers_SRR3176766_1.fastq primers_SRR3176766_2.fastq
</t>
  </si>
  <si>
    <t>$EBROOTMIXCR/mixcr align --library imgt -s hsa -c TRB -f --save-description SRR3176766.fasta SRR3176766_mixcr.vdjca || $EBROOTMIXCR/mixcr exportAlignments -vHit -dHit -jHit -vGene -dGene -jGene -vFamily -dFamily -jFamily -vHitScore -dHitScore -jHitScore -nFeature CDR3 -aaFeature CDR3 -lengthOf CDR3 -readId -sequence -descrR1 SRR3176766_mixcr.vdjca SRR3176766_annotation.txt || $EBROOTMIXCR/mixcr assemble SRR3176766_mixcr.vdjca SRR3176766.clns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SRR3176766.clns SRR3176766_clones.txt</t>
  </si>
  <si>
    <t>#!/bin/bash
#SBATCH -t 2-00:00
#SBATCH --mem=4000
#SBATCH --account=rpp-breden-ab
#SBATCH --job-name=SRR3176765-adrem
#SBATCH --output SRR3176765-adrem.out
#SBATCH --error SRR3176765-adrem.err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SRR3176765_info.txt --match-read-wildcards --overlap 10 -n 2 --length-tag="length=" -o primers_SRR3176765_1.fastq -p primers_SRR3176765_2.fastq SRR3176765_1.fastq SRR3176765_2.fastq</t>
  </si>
  <si>
    <t xml:space="preserve">cutadapt -q 30 --pair-filter=any --minimum-length 75 --length-tag "length=" -o filtered_SRR3176765_1.fastq -p filtered_SRR3176765_2.fastq primers_SRR3176765_1.fastq primers_SRR3176765_2.fastq
</t>
  </si>
  <si>
    <t>$EBROOTMIXCR/mixcr align --library imgt -s hsa -c TRB -f --save-description SRR3176765.fasta SRR3176765_mixcr.vdjca || $EBROOTMIXCR/mixcr exportAlignments -vHit -dHit -jHit -vGene -dGene -jGene -vFamily -dFamily -jFamily -vHitScore -dHitScore -jHitScore -nFeature CDR3 -aaFeature CDR3 -lengthOf CDR3 -readId -sequence -descrR1 SRR3176765_mixcr.vdjca SRR3176765_annotation.txt || $EBROOTMIXCR/mixcr assemble SRR3176765_mixcr.vdjca SRR3176765.clns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SRR3176765.clns SRR3176765_clones.txt</t>
  </si>
  <si>
    <t>#!/bin/bash
#SBATCH -t 2-00:00
#SBATCH --mem=4000
#SBATCH --account=rpp-breden-ab
#SBATCH --job-name=SRR3176764-adrem
#SBATCH --output SRR3176764-adrem.out
#SBATCH --error SRR3176764-adrem.err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SRR3176764_info.txt --match-read-wildcards --overlap 10 -n 2 --length-tag="length=" -o primers_SRR3176764_1.fastq -p primers_SRR3176764_2.fastq SRR3176764_1.fastq SRR3176764_2.fastq</t>
  </si>
  <si>
    <t xml:space="preserve">cutadapt -q 30 --pair-filter=any --minimum-length 75 --length-tag "length=" -o filtered_SRR3176764_1.fastq -p filtered_SRR3176764_2.fastq primers_SRR3176764_1.fastq primers_SRR3176764_2.fastq
</t>
  </si>
  <si>
    <t>$EBROOTMIXCR/mixcr align --library imgt -s hsa -c TRB -f --save-description SRR3176764.fasta SRR3176764_mixcr.vdjca || $EBROOTMIXCR/mixcr exportAlignments -vHit -dHit -jHit -vGene -dGene -jGene -vFamily -dFamily -jFamily -vHitScore -dHitScore -jHitScore -nFeature CDR3 -aaFeature CDR3 -lengthOf CDR3 -readId -sequence -descrR1 SRR3176764_mixcr.vdjca SRR3176764_annotation.txt || $EBROOTMIXCR/mixcr assemble SRR3176764_mixcr.vdjca SRR3176764.clns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SRR3176764.clns SRR3176764_clones.txt</t>
  </si>
  <si>
    <t>#!/bin/bash
#SBATCH -t 2-00:00
#SBATCH --mem=4000
#SBATCH --account=rpp-breden-ab
#SBATCH --job-name=SRR3176763-adrem
#SBATCH --output SRR3176763-adrem.out
#SBATCH --error SRR3176763-adrem.err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SRR3176763_info.txt --match-read-wildcards --overlap 10 -n 2 --length-tag="length=" -o primers_SRR3176763_1.fastq -p primers_SRR3176763_2.fastq SRR3176763_1.fastq SRR3176763_2.fastq</t>
  </si>
  <si>
    <t xml:space="preserve">cutadapt -q 30 --pair-filter=any --minimum-length 75 --length-tag "length=" -o filtered_SRR3176763_1.fastq -p filtered_SRR3176763_2.fastq primers_SRR3176763_1.fastq primers_SRR3176763_2.fastq
</t>
  </si>
  <si>
    <t>$EBROOTMIXCR/mixcr align --library imgt -s hsa -c TRB -f --save-description SRR3176763.fasta SRR3176763_mixcr.vdjca || $EBROOTMIXCR/mixcr exportAlignments -vHit -dHit -jHit -vGene -dGene -jGene -vFamily -dFamily -jFamily -vHitScore -dHitScore -jHitScore -nFeature CDR3 -aaFeature CDR3 -lengthOf CDR3 -readId -sequence -descrR1 SRR3176763_mixcr.vdjca SRR3176763_annotation.txt || $EBROOTMIXCR/mixcr assemble SRR3176763_mixcr.vdjca SRR3176763.clns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SRR3176763.clns SRR3176763_clones.txt</t>
  </si>
  <si>
    <t>#!/bin/bash
#SBATCH -t 2-00:00
#SBATCH --mem=4000
#SBATCH --account=rpp-breden-ab
#SBATCH --job-name=SRR3176762-adrem
#SBATCH --output SRR3176762-adrem.out
#SBATCH --error SRR3176762-adrem.err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SRR3176762_info.txt --match-read-wildcards --overlap 10 -n 2 --length-tag="length=" -o primers_SRR3176762_1.fastq -p primers_SRR3176762_2.fastq SRR3176762_1.fastq SRR3176762_2.fastq</t>
  </si>
  <si>
    <t xml:space="preserve">cutadapt -q 30 --pair-filter=any --minimum-length 75 --length-tag "length=" -o filtered_SRR3176762_1.fastq -p filtered_SRR3176762_2.fastq primers_SRR3176762_1.fastq primers_SRR3176762_2.fastq
</t>
  </si>
  <si>
    <t>$EBROOTMIXCR/mixcr align --library imgt -s hsa -c TRB -f --save-description SRR3176762.fasta SRR3176762_mixcr.vdjca || $EBROOTMIXCR/mixcr exportAlignments -vHit -dHit -jHit -vGene -dGene -jGene -vFamily -dFamily -jFamily -vHitScore -dHitScore -jHitScore -nFeature CDR3 -aaFeature CDR3 -lengthOf CDR3 -readId -sequence -descrR1 SRR3176762_mixcr.vdjca SRR3176762_annotation.txt || $EBROOTMIXCR/mixcr assemble SRR3176762_mixcr.vdjca SRR3176762.clns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SRR3176762.clns SRR3176762_clones.txt</t>
  </si>
  <si>
    <t>#!/bin/bash
#SBATCH -t 2-00:00
#SBATCH --mem=4000
#SBATCH --account=rpp-breden-ab
#SBATCH --job-name=SRR3176761-adrem
#SBATCH --output SRR3176761-adrem.out
#SBATCH --error SRR3176761-adrem.err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SRR3176761_info.txt --match-read-wildcards --overlap 10 -n 2 --length-tag="length=" -o primers_SRR3176761_1.fastq -p primers_SRR3176761_2.fastq SRR3176761_1.fastq SRR3176761_2.fastq</t>
  </si>
  <si>
    <t xml:space="preserve">cutadapt -q 30 --pair-filter=any --minimum-length 75 --length-tag "length=" -o filtered_SRR3176761_1.fastq -p filtered_SRR3176761_2.fastq primers_SRR3176761_1.fastq primers_SRR3176761_2.fastq
</t>
  </si>
  <si>
    <t>$EBROOTMIXCR/mixcr align --library imgt -s hsa -c TRB -f --save-description SRR3176761.fasta SRR3176761_mixcr.vdjca || $EBROOTMIXCR/mixcr exportAlignments -vHit -dHit -jHit -vGene -dGene -jGene -vFamily -dFamily -jFamily -vHitScore -dHitScore -jHitScore -nFeature CDR3 -aaFeature CDR3 -lengthOf CDR3 -readId -sequence -descrR1 SRR3176761_mixcr.vdjca SRR3176761_annotation.txt || $EBROOTMIXCR/mixcr assemble SRR3176761_mixcr.vdjca SRR3176761.clns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SRR3176761.clns SRR3176761_clones.txt</t>
  </si>
  <si>
    <t>#!/bin/bash
#SBATCH -t 2-00:00
#SBATCH --mem=4000
#SBATCH --account=rpp-breden-ab
#SBATCH --job-name=SRR3176760-adrem
#SBATCH --output SRR3176760-adrem.out
#SBATCH --error SRR3176760-adrem.err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SRR3176760_info.txt --match-read-wildcards --overlap 10 -n 2 --length-tag="length=" -o primers_SRR3176760_1.fastq -p primers_SRR3176760_2.fastq SRR3176760_1.fastq SRR3176760_2.fastq</t>
  </si>
  <si>
    <t xml:space="preserve">cutadapt -q 30 --pair-filter=any --minimum-length 75 --length-tag "length=" -o filtered_SRR3176760_1.fastq -p filtered_SRR3176760_2.fastq primers_SRR3176760_1.fastq primers_SRR3176760_2.fastq
</t>
  </si>
  <si>
    <t>$EBROOTMIXCR/mixcr align --library imgt -s hsa -c TRB -f --save-description SRR3176760.fasta SRR3176760_mixcr.vdjca || $EBROOTMIXCR/mixcr exportAlignments -vHit -dHit -jHit -vGene -dGene -jGene -vFamily -dFamily -jFamily -vHitScore -dHitScore -jHitScore -nFeature CDR3 -aaFeature CDR3 -lengthOf CDR3 -readId -sequence -descrR1 SRR3176760_mixcr.vdjca SRR3176760_annotation.txt || $EBROOTMIXCR/mixcr assemble SRR3176760_mixcr.vdjca SRR3176760.clns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SRR3176760.clns SRR3176760_clones.txt</t>
  </si>
  <si>
    <t>#!/bin/bash
#SBATCH -t 2-00:00
#SBATCH --mem=4000
#SBATCH --account=rpp-breden-ab
#SBATCH --job-name=SRR3176759-adrem
#SBATCH --output SRR3176759-adrem.out
#SBATCH --error SRR3176759-adrem.err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SRR3176759_info.txt --match-read-wildcards --overlap 10 -n 2 --length-tag="length=" -o primers_SRR3176759_1.fastq -p primers_SRR3176759_2.fastq SRR3176759_1.fastq SRR3176759_2.fastq</t>
  </si>
  <si>
    <t xml:space="preserve">cutadapt -q 30 --pair-filter=any --minimum-length 75 --length-tag "length=" -o filtered_SRR3176759_1.fastq -p filtered_SRR3176759_2.fastq primers_SRR3176759_1.fastq primers_SRR3176759_2.fastq
</t>
  </si>
  <si>
    <t>$EBROOTMIXCR/mixcr align --library imgt -s hsa -c TRB -f --save-description SRR3176759.fasta SRR3176759_mixcr.vdjca || $EBROOTMIXCR/mixcr exportAlignments -vHit -dHit -jHit -vGene -dGene -jGene -vFamily -dFamily -jFamily -vHitScore -dHitScore -jHitScore -nFeature CDR3 -aaFeature CDR3 -lengthOf CDR3 -readId -sequence -descrR1 SRR3176759_mixcr.vdjca SRR3176759_annotation.txt || $EBROOTMIXCR/mixcr assemble SRR3176759_mixcr.vdjca SRR3176759.clns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SRR3176759.clns SRR3176759_clones.txt</t>
  </si>
  <si>
    <t>#!/bin/bash
#SBATCH -t 2-00:00
#SBATCH --mem=4000
#SBATCH --account=rpp-breden-ab
#SBATCH --job-name=SRR3176758-adrem
#SBATCH --output SRR3176758-adrem.out
#SBATCH --error SRR3176758-adrem.err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SRR3176758_info.txt --match-read-wildcards --overlap 10 -n 2 --length-tag="length=" -o primers_SRR3176758_1.fastq -p primers_SRR3176758_2.fastq SRR3176758_1.fastq SRR3176758_2.fastq</t>
  </si>
  <si>
    <t xml:space="preserve">cutadapt -q 30 --pair-filter=any --minimum-length 75 --length-tag "length=" -o filtered_SRR3176758_1.fastq -p filtered_SRR3176758_2.fastq primers_SRR3176758_1.fastq primers_SRR3176758_2.fastq
</t>
  </si>
  <si>
    <t>$EBROOTMIXCR/mixcr align --library imgt -s hsa -c TRB -f --save-description SRR3176758.fasta SRR3176758_mixcr.vdjca || $EBROOTMIXCR/mixcr exportAlignments -vHit -dHit -jHit -vGene -dGene -jGene -vFamily -dFamily -jFamily -vHitScore -dHitScore -jHitScore -nFeature CDR3 -aaFeature CDR3 -lengthOf CDR3 -readId -sequence -descrR1 SRR3176758_mixcr.vdjca SRR3176758_annotation.txt || $EBROOTMIXCR/mixcr assemble SRR3176758_mixcr.vdjca SRR3176758.clns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SRR3176758.clns SRR3176758_clones.txt</t>
  </si>
  <si>
    <t>#!/bin/bash
#SBATCH -t 2-00:00
#SBATCH --mem=4000
#SBATCH --account=rpp-breden-ab
#SBATCH --job-name=SRR3176757-adrem
#SBATCH --output SRR3176757-adrem.out
#SBATCH --error SRR3176757-adrem.err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SRR3176757_info.txt --match-read-wildcards --overlap 10 -n 2 --length-tag="length=" -o primers_SRR3176757_1.fastq -p primers_SRR3176757_2.fastq SRR3176757_1.fastq SRR3176757_2.fastq</t>
  </si>
  <si>
    <t xml:space="preserve">cutadapt -q 30 --pair-filter=any --minimum-length 75 --length-tag "length=" -o filtered_SRR3176757_1.fastq -p filtered_SRR3176757_2.fastq primers_SRR3176757_1.fastq primers_SRR3176757_2.fastq
</t>
  </si>
  <si>
    <t>$EBROOTMIXCR/mixcr align --library imgt -s hsa -c TRB -f --save-description SRR3176757.fasta SRR3176757_mixcr.vdjca || $EBROOTMIXCR/mixcr exportAlignments -vHit -dHit -jHit -vGene -dGene -jGene -vFamily -dFamily -jFamily -vHitScore -dHitScore -jHitScore -nFeature CDR3 -aaFeature CDR3 -lengthOf CDR3 -readId -sequence -descrR1 SRR3176757_mixcr.vdjca SRR3176757_annotation.txt || $EBROOTMIXCR/mixcr assemble SRR3176757_mixcr.vdjca SRR3176757.clns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SRR3176757.clns SRR3176757_clones.txt</t>
  </si>
  <si>
    <t>#!/bin/bash
#SBATCH -t 2-00:00
#SBATCH --mem=4000
#SBATCH --account=rpp-breden-ab
#SBATCH --job-name=SRR3176756-adrem
#SBATCH --output SRR3176756-adrem.out
#SBATCH --error SRR3176756-adrem.err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SRR3176756_info.txt --match-read-wildcards --overlap 10 -n 2 --length-tag="length=" -o primers_SRR3176756_1.fastq -p primers_SRR3176756_2.fastq SRR3176756_1.fastq SRR3176756_2.fastq</t>
  </si>
  <si>
    <t xml:space="preserve">cutadapt -q 30 --pair-filter=any --minimum-length 75 --length-tag "length=" -o filtered_SRR3176756_1.fastq -p filtered_SRR3176756_2.fastq primers_SRR3176756_1.fastq primers_SRR3176756_2.fastq
</t>
  </si>
  <si>
    <t>$EBROOTMIXCR/mixcr align --library imgt -s hsa -c TRB -f --save-description SRR3176756.fasta SRR3176756_mixcr.vdjca || $EBROOTMIXCR/mixcr exportAlignments -vHit -dHit -jHit -vGene -dGene -jGene -vFamily -dFamily -jFamily -vHitScore -dHitScore -jHitScore -nFeature CDR3 -aaFeature CDR3 -lengthOf CDR3 -readId -sequence -descrR1 SRR3176756_mixcr.vdjca SRR3176756_annotation.txt || $EBROOTMIXCR/mixcr assemble SRR3176756_mixcr.vdjca SRR3176756.clns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SRR3176756.clns SRR3176756_clones.txt</t>
  </si>
  <si>
    <t>#!/bin/bash
#SBATCH -t 2-00:00
#SBATCH --mem=4000
#SBATCH --account=rpp-breden-ab
#SBATCH --job-name=SRR3176755-adrem
#SBATCH --output SRR3176755-adrem.out
#SBATCH --error SRR3176755-adrem.err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SRR3176755_info.txt --match-read-wildcards --overlap 10 -n 2 --length-tag="length=" -o primers_SRR3176755_1.fastq -p primers_SRR3176755_2.fastq SRR3176755_1.fastq SRR3176755_2.fastq</t>
  </si>
  <si>
    <t xml:space="preserve">cutadapt -q 30 --pair-filter=any --minimum-length 75 --length-tag "length=" -o filtered_SRR3176755_1.fastq -p filtered_SRR3176755_2.fastq primers_SRR3176755_1.fastq primers_SRR3176755_2.fastq
</t>
  </si>
  <si>
    <t>$EBROOTMIXCR/mixcr align --library imgt -s hsa -c TRB -f --save-description SRR3176755.fasta SRR3176755_mixcr.vdjca || $EBROOTMIXCR/mixcr exportAlignments -vHit -dHit -jHit -vGene -dGene -jGene -vFamily -dFamily -jFamily -vHitScore -dHitScore -jHitScore -nFeature CDR3 -aaFeature CDR3 -lengthOf CDR3 -readId -sequence -descrR1 SRR3176755_mixcr.vdjca SRR3176755_annotation.txt || $EBROOTMIXCR/mixcr assemble SRR3176755_mixcr.vdjca SRR3176755.clns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SRR3176755.clns SRR3176755_clones.txt</t>
  </si>
  <si>
    <t>#!/bin/bash
#SBATCH -t 2-00:00
#SBATCH --mem=4000
#SBATCH --account=rpp-breden-ab
#SBATCH --job-name=SRR3176754-adrem
#SBATCH --output SRR3176754-adrem.out
#SBATCH --error SRR3176754-adrem.err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SRR3176754_info.txt --match-read-wildcards --overlap 10 -n 2 --length-tag="length=" -o primers_SRR3176754_1.fastq -p primers_SRR3176754_2.fastq SRR3176754_1.fastq SRR3176754_2.fastq</t>
  </si>
  <si>
    <t xml:space="preserve">cutadapt -q 30 --pair-filter=any --minimum-length 75 --length-tag "length=" -o filtered_SRR3176754_1.fastq -p filtered_SRR3176754_2.fastq primers_SRR3176754_1.fastq primers_SRR3176754_2.fastq
</t>
  </si>
  <si>
    <t>$EBROOTMIXCR/mixcr align --library imgt -s hsa -c TRB -f --save-description SRR3176754.fasta SRR3176754_mixcr.vdjca || $EBROOTMIXCR/mixcr exportAlignments -vHit -dHit -jHit -vGene -dGene -jGene -vFamily -dFamily -jFamily -vHitScore -dHitScore -jHitScore -nFeature CDR3 -aaFeature CDR3 -lengthOf CDR3 -readId -sequence -descrR1 SRR3176754_mixcr.vdjca SRR3176754_annotation.txt || $EBROOTMIXCR/mixcr assemble SRR3176754_mixcr.vdjca SRR3176754.clns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SRR3176754.clns SRR3176754_clones.txt</t>
  </si>
  <si>
    <t>#!/bin/bash
#SBATCH -t 2-00:00
#SBATCH --mem=4000
#SBATCH --account=rpp-breden-ab
#SBATCH --job-name=SRR3176753-adrem
#SBATCH --output SRR3176753-adrem.out
#SBATCH --error SRR3176753-adrem.err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SRR3176753_info.txt --match-read-wildcards --overlap 10 -n 2 --length-tag="length=" -o primers_SRR3176753_1.fastq -p primers_SRR3176753_2.fastq SRR3176753_1.fastq SRR3176753_2.fastq</t>
  </si>
  <si>
    <t xml:space="preserve">cutadapt -q 30 --pair-filter=any --minimum-length 75 --length-tag "length=" -o filtered_SRR3176753_1.fastq -p filtered_SRR3176753_2.fastq primers_SRR3176753_1.fastq primers_SRR3176753_2.fastq
</t>
  </si>
  <si>
    <t>$EBROOTMIXCR/mixcr align --library imgt -s hsa -c TRB -f --save-description SRR3176753.fasta SRR3176753_mixcr.vdjca || $EBROOTMIXCR/mixcr exportAlignments -vHit -dHit -jHit -vGene -dGene -jGene -vFamily -dFamily -jFamily -vHitScore -dHitScore -jHitScore -nFeature CDR3 -aaFeature CDR3 -lengthOf CDR3 -readId -sequence -descrR1 SRR3176753_mixcr.vdjca SRR3176753_annotation.txt || $EBROOTMIXCR/mixcr assemble SRR3176753_mixcr.vdjca SRR3176753.clns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SRR3176753.clns SRR3176753_clones.txt</t>
  </si>
  <si>
    <t>#!/bin/bash
#SBATCH -t 2-00:00
#SBATCH --mem=4000
#SBATCH --account=rpp-breden-ab
#SBATCH --job-name=SRR3176752-adrem
#SBATCH --output SRR3176752-adrem.out
#SBATCH --error SRR3176752-adrem.err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SRR3176752_info.txt --match-read-wildcards --overlap 10 -n 2 --length-tag="length=" -o primers_SRR3176752_1.fastq -p primers_SRR3176752_2.fastq SRR3176752_1.fastq SRR3176752_2.fastq</t>
  </si>
  <si>
    <t xml:space="preserve">cutadapt -q 30 --pair-filter=any --minimum-length 75 --length-tag "length=" -o filtered_SRR3176752_1.fastq -p filtered_SRR3176752_2.fastq primers_SRR3176752_1.fastq primers_SRR3176752_2.fastq
</t>
  </si>
  <si>
    <t>$EBROOTMIXCR/mixcr align --library imgt -s hsa -c TRB -f --save-description SRR3176752.fasta SRR3176752_mixcr.vdjca || $EBROOTMIXCR/mixcr exportAlignments -vHit -dHit -jHit -vGene -dGene -jGene -vFamily -dFamily -jFamily -vHitScore -dHitScore -jHitScore -nFeature CDR3 -aaFeature CDR3 -lengthOf CDR3 -readId -sequence -descrR1 SRR3176752_mixcr.vdjca SRR3176752_annotation.txt || $EBROOTMIXCR/mixcr assemble SRR3176752_mixcr.vdjca SRR3176752.clns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SRR3176752.clns SRR3176752_clones.txt</t>
  </si>
  <si>
    <t>#!/bin/bash
#SBATCH -t 2-00:00
#SBATCH --mem=4000
#SBATCH --account=rpp-breden-ab
#SBATCH --job-name=SRR3176751-adrem
#SBATCH --output SRR3176751-adrem.out
#SBATCH --error SRR3176751-adrem.err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SRR3176751_info.txt --match-read-wildcards --overlap 10 -n 2 --length-tag="length=" -o primers_SRR3176751_1.fastq -p primers_SRR3176751_2.fastq SRR3176751_1.fastq SRR3176751_2.fastq</t>
  </si>
  <si>
    <t xml:space="preserve">cutadapt -q 30 --pair-filter=any --minimum-length 75 --length-tag "length=" -o filtered_SRR3176751_1.fastq -p filtered_SRR3176751_2.fastq primers_SRR3176751_1.fastq primers_SRR3176751_2.fastq
</t>
  </si>
  <si>
    <t>$EBROOTMIXCR/mixcr align --library imgt -s hsa -c TRB -f --save-description SRR3176751.fasta SRR3176751_mixcr.vdjca || $EBROOTMIXCR/mixcr exportAlignments -vHit -dHit -jHit -vGene -dGene -jGene -vFamily -dFamily -jFamily -vHitScore -dHitScore -jHitScore -nFeature CDR3 -aaFeature CDR3 -lengthOf CDR3 -readId -sequence -descrR1 SRR3176751_mixcr.vdjca SRR3176751_annotation.txt || $EBROOTMIXCR/mixcr assemble SRR3176751_mixcr.vdjca SRR3176751.clns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SRR3176751.clns SRR3176751_clones.txt</t>
  </si>
  <si>
    <t>#!/bin/bash
#SBATCH -t 2-00:00
#SBATCH --mem=4000
#SBATCH --account=rpp-breden-ab
#SBATCH --job-name=SRR3176750-adrem
#SBATCH --output SRR3176750-adrem.out
#SBATCH --error SRR3176750-adrem.err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SRR3176750_info.txt --match-read-wildcards --overlap 10 -n 2 --length-tag="length=" -o primers_SRR3176750_1.fastq -p primers_SRR3176750_2.fastq SRR3176750_1.fastq SRR3176750_2.fastq</t>
  </si>
  <si>
    <t xml:space="preserve">cutadapt -q 30 --pair-filter=any --minimum-length 75 --length-tag "length=" -o filtered_SRR3176750_1.fastq -p filtered_SRR3176750_2.fastq primers_SRR3176750_1.fastq primers_SRR3176750_2.fastq
</t>
  </si>
  <si>
    <t>$EBROOTMIXCR/mixcr align --library imgt -s hsa -c TRB -f --save-description SRR3176750.fasta SRR3176750_mixcr.vdjca || $EBROOTMIXCR/mixcr exportAlignments -vHit -dHit -jHit -vGene -dGene -jGene -vFamily -dFamily -jFamily -vHitScore -dHitScore -jHitScore -nFeature CDR3 -aaFeature CDR3 -lengthOf CDR3 -readId -sequence -descrR1 SRR3176750_mixcr.vdjca SRR3176750_annotation.txt || $EBROOTMIXCR/mixcr assemble SRR3176750_mixcr.vdjca SRR3176750.clns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SRR3176750.clns SRR3176750_clones.txt</t>
  </si>
  <si>
    <t>#!/bin/bash
#SBATCH -t 2-00:00
#SBATCH --mem=4000
#SBATCH --account=rpp-breden-ab
#SBATCH --job-name=SRR3176749-adrem
#SBATCH --output SRR3176749-adrem.out
#SBATCH --error SRR3176749-adrem.err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SRR3176749_info.txt --match-read-wildcards --overlap 10 -n 2 --length-tag="length=" -o primers_SRR3176749_1.fastq -p primers_SRR3176749_2.fastq SRR3176749_1.fastq SRR3176749_2.fastq</t>
  </si>
  <si>
    <t xml:space="preserve">cutadapt -q 30 --pair-filter=any --minimum-length 75 --length-tag "length=" -o filtered_SRR3176749_1.fastq -p filtered_SRR3176749_2.fastq primers_SRR3176749_1.fastq primers_SRR3176749_2.fastq
</t>
  </si>
  <si>
    <t>$EBROOTMIXCR/mixcr align --library imgt -s hsa -c TRB -f --save-description SRR3176749.fasta SRR3176749_mixcr.vdjca || $EBROOTMIXCR/mixcr exportAlignments -vHit -dHit -jHit -vGene -dGene -jGene -vFamily -dFamily -jFamily -vHitScore -dHitScore -jHitScore -nFeature CDR3 -aaFeature CDR3 -lengthOf CDR3 -readId -sequence -descrR1 SRR3176749_mixcr.vdjca SRR3176749_annotation.txt || $EBROOTMIXCR/mixcr assemble SRR3176749_mixcr.vdjca SRR3176749.clns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SRR3176749.clns SRR3176749_clones.txt</t>
  </si>
  <si>
    <t>#!/bin/bash
#SBATCH -t 2-00:00
#SBATCH --mem=4000
#SBATCH --account=rpp-breden-ab
#SBATCH --job-name=SRR3176748-adrem
#SBATCH --output SRR3176748-adrem.out
#SBATCH --error SRR3176748-adrem.err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SRR3176748_info.txt --match-read-wildcards --overlap 10 -n 2 --length-tag="length=" -o primers_SRR3176748_1.fastq -p primers_SRR3176748_2.fastq SRR3176748_1.fastq SRR3176748_2.fastq</t>
  </si>
  <si>
    <t xml:space="preserve">cutadapt -q 30 --pair-filter=any --minimum-length 75 --length-tag "length=" -o filtered_SRR3176748_1.fastq -p filtered_SRR3176748_2.fastq primers_SRR3176748_1.fastq primers_SRR3176748_2.fastq
</t>
  </si>
  <si>
    <t>$EBROOTMIXCR/mixcr align --library imgt -s hsa -c TRB -f --save-description SRR3176748.fasta SRR3176748_mixcr.vdjca || $EBROOTMIXCR/mixcr exportAlignments -vHit -dHit -jHit -vGene -dGene -jGene -vFamily -dFamily -jFamily -vHitScore -dHitScore -jHitScore -nFeature CDR3 -aaFeature CDR3 -lengthOf CDR3 -readId -sequence -descrR1 SRR3176748_mixcr.vdjca SRR3176748_annotation.txt || $EBROOTMIXCR/mixcr assemble SRR3176748_mixcr.vdjca SRR3176748.clns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SRR3176748.clns SRR317678_clones.txt</t>
  </si>
  <si>
    <t>#!/bin/bash
#SBATCH -t 2-00:00
#SBATCH --mem=4000
#SBATCH --account=rpp-breden-ab
#SBATCH --job-name=SRR3176747-adrem
#SBATCH --output SRR3176747-adrem.out
#SBATCH --error SRR3176747-adrem.err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SRR3176747_info.txt --match-read-wildcards --overlap 10 -n 2 --length-tag="length=" -o primers_SRR3176747_1.fastq -p primers_SRR3176747_2.fastq SRR3176747_1.fastq SRR3176747_2.fastq</t>
  </si>
  <si>
    <t xml:space="preserve">cutadapt -q 30 --pair-filter=any --minimum-length 75 --length-tag "length=" -o filtered_SRR3176747_1.fastq -p filtered_SRR3176747_2.fastq primers_SRR3176747_1.fastq primers_SRR3176747_2.fastq
</t>
  </si>
  <si>
    <t>$EBROOTMIXCR/mixcr align --library imgt -s hsa -c TRB -f --save-description SRR3176747.fasta SRR3176747_mixcr.vdjca || $EBROOTMIXCR/mixcr exportAlignments -vHit -dHit -jHit -vGene -dGene -jGene -vFamily -dFamily -jFamily -vHitScore -dHitScore -jHitScore -nFeature CDR3 -aaFeature CDR3 -lengthOf CDR3 -readId -sequence -descrR1 SRR3176747_mixcr.vdjca SRR3176747_annotation.txt || $EBROOTMIXCR/mixcr assemble SRR3176747_mixcr.vdjca SRR3176747.clns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SRR3176747.clns SRR3176747_clones.txt</t>
  </si>
  <si>
    <t>#!/bin/bash
#SBATCH -t 2-00:00
#SBATCH --mem=4000
#SBATCH --account=rpp-breden-ab
#SBATCH --job-name=SRR3176746-adrem
#SBATCH --output SRR3176746-adrem.out
#SBATCH --error SRR3176746-adrem.err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SRR3176746_info.txt --match-read-wildcards --overlap 10 -n 2 --length-tag="length=" -o primers_SRR3176746_1.fastq -p primers_SRR3176746_2.fastq SRR3176746_1.fastq SRR3176746_2.fastq</t>
  </si>
  <si>
    <t xml:space="preserve">cutadapt -q 30 --pair-filter=any --minimum-length 75 --length-tag "length=" -o filtered_SRR3176746_1.fastq -p filtered_SRR3176746_2.fastq primers_SRR3176746_1.fastq primers_SRR3176746_2.fastq
</t>
  </si>
  <si>
    <t>$EBROOTMIXCR/mixcr align --library imgt -s hsa -c TRB -f --save-description SRR3176746.fasta SRR3176746_mixcr.vdjca || $EBROOTMIXCR/mixcr exportAlignments -vHit -dHit -jHit -vGene -dGene -jGene -vFamily -dFamily -jFamily -vHitScore -dHitScore -jHitScore -nFeature CDR3 -aaFeature CDR3 -lengthOf CDR3 -readId -sequence -descrR1 SRR3176746_mixcr.vdjca SRR3176746_annotation.txt || $EBROOTMIXCR/mixcr assemble SRR3176746_mixcr.vdjca SRR3176746.clns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SRR3176746.clns SRR3176746_clones.txt</t>
  </si>
  <si>
    <t>#!/bin/bash
#SBATCH -t 2-00:00
#SBATCH --mem=4000
#SBATCH --account=rpp-breden-ab
#SBATCH --job-name=SRR3176745-adrem
#SBATCH --output SRR3176745-adrem.out
#SBATCH --error SRR3176745-adrem.err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SRR3176745_info.txt --match-read-wildcards --overlap 10 -n 2 --length-tag="length=" -o primers_SRR3176745_1.fastq -p primers_SRR3176745_2.fastq SRR3176745_1.fastq SRR3176745_2.fastq</t>
  </si>
  <si>
    <t xml:space="preserve">cutadapt -q 30 --pair-filter=any --minimum-length 75 --length-tag "length=" -o filtered_SRR3176745_1.fastq -p filtered_SRR3176745_2.fastq primers_SRR3176745_1.fastq primers_SRR3176745_2.fastq
</t>
  </si>
  <si>
    <t>$EBROOTMIXCR/mixcr align --library imgt -s hsa -c TRB -f --save-description SRR3176745.fasta SRR3176745_mixcr.vdjca || $EBROOTMIXCR/mixcr exportAlignments -vHit -dHit -jHit -vGene -dGene -jGene -vFamily -dFamily -jFamily -vHitScore -dHitScore -jHitScore -nFeature CDR3 -aaFeature CDR3 -lengthOf CDR3 -readId -sequence -descrR1 SRR3176745_mixcr.vdjca SRR3176745_annotation.txt || $EBROOTMIXCR/mixcr assemble SRR3176745_mixcr.vdjca SRR3176745.clns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SRR3176745.clns SRR3176745_clones.txt</t>
  </si>
  <si>
    <t>#!/bin/bash
#SBATCH -t 2-00:00
#SBATCH --mem=4000
#SBATCH --account=rpp-breden-ab
#SBATCH --job-name=SRR3176744-adrem
#SBATCH --output SRR3176744-adrem.out
#SBATCH --error SRR3176744-adrem.err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SRR3176744_info.txt --match-read-wildcards --overlap 10 -n 2 --length-tag="length=" -o primers_SRR3176744_1.fastq -p primers_SRR3176744_2.fastq SRR3176744_1.fastq SRR3176744_2.fastq</t>
  </si>
  <si>
    <t xml:space="preserve">cutadapt -q 30 --pair-filter=any --minimum-length 75 --length-tag "length=" -o filtered_SRR3176744_1.fastq -p filtered_SRR3176744_2.fastq primers_SRR3176744_1.fastq primers_SRR3176744_2.fastq
</t>
  </si>
  <si>
    <t>$EBROOTMIXCR/mixcr align --library imgt -s hsa -c TRB -f --save-description SRR3176744.fasta SRR3176744_mixcr.vdjca || $EBROOTMIXCR/mixcr exportAlignments -vHit -dHit -jHit -vGene -dGene -jGene -vFamily -dFamily -jFamily -vHitScore -dHitScore -jHitScore -nFeature CDR3 -aaFeature CDR3 -lengthOf CDR3 -readId -sequence -descrR1 SRR3176744_mixcr.vdjca SRR3176744_annotation.txt || $EBROOTMIXCR/mixcr assemble SRR3176744_mixcr.vdjca SRR3176744.clns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SRR3176744.clns SRR3176744_clones.txt</t>
  </si>
  <si>
    <t>#!/bin/bash
#SBATCH -t 2-00:00
#SBATCH --mem=4000
#SBATCH --account=rpp-breden-ab
#SBATCH --job-name=SRR3176743-adrem
#SBATCH --output SRR3176743-adrem.out
#SBATCH --error SRR3176743-adrem.err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SRR3176740_info.txt --match-read-wildcards --overlap 10 -n 2 --length-tag="length=" -o primers_SRR3176743_1.fastq -p primers_SRR3176743_2.fastq SRR3176743_1.fastq SRR3176743_2.fastq</t>
  </si>
  <si>
    <t xml:space="preserve">cutadapt -q 30 --pair-filter=any --minimum-length 75 --length-tag "length=" -o filtered_SRR3176743_1.fastq -p filtered_SRR3176743_2.fastq primers_SRR3176743_1.fastq primers_SRR3176743_2.fastq
</t>
  </si>
  <si>
    <t>$EBROOTMIXCR/mixcr align --library imgt -s hsa -c TRB -f --save-description SRR3176743.fasta SRR3176743_mixcr.vdjca || $EBROOTMIXCR/mixcr exportAlignments -vHit -dHit -jHit -vGene -dGene -jGene -vFamily -dFamily -jFamily -vHitScore -dHitScore -jHitScore -nFeature CDR3 -aaFeature CDR3 -lengthOf CDR3 -readId -sequence -descrR1 SRR3176743_mixcr.vdjca SRR3176743_annotation.txt || $EBROOTMIXCR/mixcr assemble SRR3176743_mixcr.vdjca SRR3176743.clns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SRR3176743.clns SRR3176743_clones.txt</t>
  </si>
  <si>
    <t>#!/bin/bash
#SBATCH -t 2-00:00
#SBATCH --mem=4000
#SBATCH --account=rpp-breden-ab
#SBATCH --job-name=SRR3176742-adrem
#SBATCH --output SRR3176742-adrem.out
#SBATCH --error SRR3176742-adrem.err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SRR3176742_info.txt --match-read-wildcards --overlap 10 -n 2 --length-tag="length=" -o primers_SRR3176742_1.fastq -p primers_SRR3176742_2.fastq SRR3176742_1.fastq SRR3176742_2.fastq</t>
  </si>
  <si>
    <t xml:space="preserve">cutadapt -q 30 --pair-filter=any --minimum-length 75 --length-tag "length=" -o filtered_SRR3176742_1.fastq -p filtered_SRR3176742_2.fastq primers_SRR3176742_1.fastq primers_SRR3176742_2.fastq
</t>
  </si>
  <si>
    <t>$EBROOTMIXCR/mixcr align --library imgt -s hsa -c TRB -f --save-description SRR3176742.fasta SRR3176742_mixcr.vdjca || $EBROOTMIXCR/mixcr exportAlignments -vHit -dHit -jHit -vGene -dGene -jGene -vFamily -dFamily -jFamily -vHitScore -dHitScore -jHitScore -nFeature CDR3 -aaFeature CDR3 -lengthOf CDR3 -readId -sequence -descrR1 SRR3176742_mixcr.vdjca SRR3176742_annotation.txt || $EBROOTMIXCR/mixcr assemble SRR3176742_mixcr.vdjca SRR3176742.clns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SRR3176742.clns SRR3176742_clones.txt</t>
  </si>
  <si>
    <t>#!/bin/bash
#SBATCH -t 2-00:00
#SBATCH --mem=4000
#SBATCH --account=rpp-breden-ab
#SBATCH --job-name=SRR3176741-adrem
#SBATCH --output SRR3176741-adrem.out
#SBATCH --error SRR3176741-adrem.err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SRR3176741_info.txt --match-read-wildcards --overlap 10 -n 2 --length-tag="length=" -o primers_SRR3176741_1.fastq -p primers_SRR3176741_2.fastq SRR3176741_1.fastq SRR3176741_2.fastq</t>
  </si>
  <si>
    <t xml:space="preserve">cutadapt -q 30 --pair-filter=any --minimum-length 75 --length-tag "length=" -o filtered_SRR3176741_1.fastq -p filtered_SRR3176741_2.fastq primers_SRR3176741_1.fastq primers_SRR3176741_2.fastq
</t>
  </si>
  <si>
    <t>$EBROOTMIXCR/mixcr align --library imgt -s hsa -c TRB -f --save-description SRR3176741.fasta SRR3176741_mixcr.vdjca || $EBROOTMIXCR/mixcr exportAlignments -vHit -dHit -jHit -vGene -dGene -jGene -vFamily -dFamily -jFamily -vHitScore -dHitScore -jHitScore -nFeature CDR3 -aaFeature CDR3 -lengthOf CDR3 -readId -sequence -descrR1 SRR3176741_mixcr.vdjca SRR3176741_annotation.txt || $EBROOTMIXCR/mixcr assemble SRR3176741_mixcr.vdjca SRR3176741.clns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SRR3176741.clns SRR3176741_clones.txt</t>
  </si>
  <si>
    <t>#!/bin/bash
#SBATCH -t 2-00:00
#SBATCH --mem=4000
#SBATCH --account=rpp-breden-ab
#SBATCH --job-name=SRR3176740-adrem
#SBATCH --output SRR3176740-adrem.out
#SBATCH --error SRR3176740-adrem.err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SRR3176740_info.txt --match-read-wildcards --overlap 10 -n 2 --length-tag="length=" -o primers_SRR3176740_1.fastq -p primers_SRR3176740_2.fastq SRR3176740_1.fastq SRR3176740_2.fastq</t>
  </si>
  <si>
    <t xml:space="preserve">cutadapt -q 30 --pair-filter=any --minimum-length 75 --length-tag "length=" -o filtered_SRR3176740_1.fastq -p filtered_SRR3176740_2.fastq primers_SRR3176740_1.fastq primers_SRR3176740_2.fastq
</t>
  </si>
  <si>
    <t>$EBROOTMIXCR/mixcr align --library imgt -s hsa -c TRB -f --save-description SRR3176740.fasta SRR3176740_mixcr.vdjca || $EBROOTMIXCR/mixcr exportAlignments -vHit -dHit -jHit -vGene -dGene -jGene -vFamily -dFamily -jFamily -vHitScore -dHitScore -jHitScore -nFeature CDR3 -aaFeature CDR3 -lengthOf CDR3 -readId -sequence -descrR1 SRR3176740_mixcr.vdjca SRR3176740_annotation.txt || $EBROOTMIXCR/mixcr assemble SRR3176740_mixcr.vdjca SRR3176740.clns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SRR3176740.clns SRR3176740_clones.txt</t>
  </si>
  <si>
    <t>#!/bin/bash
#SBATCH -t 2-00:00
#SBATCH --mem=4000
#SBATCH --account=rpp-breden-ab
#SBATCH --job-name=SRR3176739-adrem
#SBATCH --output SRR3176739-adrem.out
#SBATCH --error SRR3176739-adrem.err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SRR3176739_info.txt --match-read-wildcards --overlap 10 -n 2 --length-tag="length=" -o primers_SRR3176739_1.fastq -p primers_SRR3176739_2.fastq SRR3176739_1.fastq SRR3176739_2.fastq</t>
  </si>
  <si>
    <t xml:space="preserve">cutadapt -q 30 --pair-filter=any --minimum-length 75 --length-tag "length=" -o filtered_SRR3176739_1.fastq -p filtered_SRR3176739_2.fastq primers_SRR3176739_1.fastq primers_SRR3176739_2.fastq
</t>
  </si>
  <si>
    <t>$EBROOTMIXCR/mixcr align --library imgt -s hsa -c TRB -f --save-description SRR3176739.fasta SRR3176739_mixcr.vdjca || $EBROOTMIXCR/mixcr exportAlignments -vHit -dHit -jHit -vGene -dGene -jGene -vFamily -dFamily -jFamily -vHitScore -dHitScore -jHitScore -nFeature CDR3 -aaFeature CDR3 -lengthOf CDR3 -readId -sequence -descrR1 SRR3176739_mixcr.vdjca SRR3176739_annotation.txt || $EBROOTMIXCR/mixcr assemble SRR3176739_mixcr.vdjca SRR3176739.clns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SRR3176739.clns SRR3176739_clones.txt</t>
  </si>
  <si>
    <t>#!/bin/bash
#SBATCH -t 2-00:00
#SBATCH --mem=4000
#SBATCH --account=rpp-breden-ab
#SBATCH --job-name=SRR3176738-adrem
#SBATCH --output SRR3176738-adrem.out
#SBATCH --error SRR3176738-adrem.err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SRR3176738_info.txt --match-read-wildcards --overlap 10 -n 2 --length-tag="length=" -o primers_SRR3176738_1.fastq -p primers_SRR3176738_2.fastq SRR3176738_1.fastq SRR3176738_2.fastq</t>
  </si>
  <si>
    <t xml:space="preserve">cutadapt -q 30 --pair-filter=any --minimum-length 75 --length-tag "length=" -o filtered_SRR3176738_1.fastq -p filtered_SRR3176738_2.fastq primers_SRR3176738_1.fastq primers_SRR3176738_2.fastq
</t>
  </si>
  <si>
    <t>$EBROOTMIXCR/mixcr align --library imgt -s hsa -c TRB -f --save-description SRR3176738.fasta SRR3176738_mixcr.vdjca || $EBROOTMIXCR/mixcr exportAlignments -vHit -dHit -jHit -vGene -dGene -jGene -vFamily -dFamily -jFamily -vHitScore -dHitScore -jHitScore -nFeature CDR3 -aaFeature CDR3 -lengthOf CDR3 -readId -sequence -descrR1 SRR3176738_mixcr.vdjca SRR3176738_annotation.txt || $EBROOTMIXCR/mixcr assemble SRR3176738_mixcr.vdjca SRR3176738.clns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SRR3176738.clns SRR3176738_clones.txt</t>
  </si>
  <si>
    <t>#!/bin/bash
#SBATCH -t 2-00:00
#SBATCH --mem=4000
#SBATCH --account=rpp-breden-ab
#SBATCH --job-name=SRR3176737-adrem
#SBATCH --output SRR3176737-adrem.out
#SBATCH --error SRR3176737-adrem.err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SRR3176737_info.txt --match-read-wildcards --overlap 10 -n 2 --length-tag="length=" -o primers_SRR3176737_1.fastq -p primers_SRR3176737_2.fastq SRR3176737_1.fastq SRR3176737_2.fastq</t>
  </si>
  <si>
    <t xml:space="preserve">cutadapt -q 30 --pair-filter=any --minimum-length 75 --length-tag "length=" -o filtered_SRR3176737_1.fastq -p filtered_SRR3176737_2.fastq primers_SRR3176737_1.fastq primers_SRR3176737_2.fastq
</t>
  </si>
  <si>
    <t>$EBROOTMIXCR/mixcr align --library imgt -s hsa -c TRB -f --save-description SRR3176737.fasta SRR3176737_mixcr.vdjca || $EBROOTMIXCR/mixcr exportAlignments -vHit -dHit -jHit -vGene -dGene -jGene -vFamily -dFamily -jFamily -vHitScore -dHitScore -jHitScore -nFeature CDR3 -aaFeature CDR3 -lengthOf CDR3 -readId -sequence -descrR1 SRR3176737_mixcr.vdjca SRR3176737_annotation.txt || $EBROOTMIXCR/mixcr assemble SRR3176737_mixcr.vdjca SRR3176737.clns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SRR3176737.clns SRR3176737_clones.txt</t>
  </si>
  <si>
    <t>#!/bin/bash
#SBATCH -t 2-00:00
#SBATCH --mem=4000
#SBATCH --account=rpp-breden-ab
#SBATCH --job-name=SRR3176736-adrem
#SBATCH --output SRR3176736-adrem.out
#SBATCH --error SRR3176736-adrem.err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SRR3176736_info.txt --match-read-wildcards --overlap 10 -n 2 --length-tag="length=" -o primers_SRR3176736_1.fastq -p primers_SRR3176736_2.fastq SRR3176736_1.fastq SRR3176736_2.fastq</t>
  </si>
  <si>
    <t xml:space="preserve">cutadapt -q 30 --pair-filter=any --minimum-length 75 --length-tag "length=" -o filtered_SRR3176736_1.fastq -p filtered_SRR3176736_2.fastq primers_SRR3176736_1.fastq primers_SRR3176736_2.fastq
</t>
  </si>
  <si>
    <t>$EBROOTMIXCR/mixcr align --library imgt -s hsa -c TRB -f --save-description SRR3176736.fasta SRR3176736_mixcr.vdjca || $EBROOTMIXCR/mixcr exportAlignments -vHit -dHit -jHit -vGene -dGene -jGene -vFamily -dFamily -jFamily -vHitScore -dHitScore -jHitScore -nFeature CDR3 -aaFeature CDR3 -lengthOf CDR3 -readId -sequence -descrR1 SRR3176736_mixcr.vdjca SRR3176736_annotation.txt || $EBROOTMIXCR/mixcr assemble SRR3176736_mixcr.vdjca SRR3176736.clns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SRR3176736.clns SRR3176736_clones.txt</t>
  </si>
  <si>
    <t>#!/bin/bash
#SBATCH -t 2-00:00
#SBATCH --mem=4000
#SBATCH --account=rpp-breden-ab
#SBATCH --job-name=SRR3176735-adrem
#SBATCH --output SRR3176735-adrem.out
#SBATCH --error SRR3176735-adrem.err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SRR3176735_info.txt --match-read-wildcards --overlap 10 -n 2 --length-tag="length=" -o primers_SRR3176735_1.fastq -p primers_SRR3176735_2.fastq SRR3176735_1.fastq SRR3176735_2.fastq</t>
  </si>
  <si>
    <t xml:space="preserve">cutadapt -q 30 --pair-filter=any --minimum-length 75 --length-tag "length=" -o filtered_SRR3176735_1.fastq -p filtered_SRR3176735_2.fastq primers_SRR3176735_1.fastq primers_SRR3176735_2.fastq
</t>
  </si>
  <si>
    <t>$EBROOTMIXCR/mixcr align --library imgt -s hsa -c TRB -f --save-description SRR3176735.fasta SRR3176735_mixcr.vdjca || $EBROOTMIXCR/mixcr exportAlignments -vHit -dHit -jHit -vGene -dGene -jGene -vFamily -dFamily -jFamily -vHitScore -dHitScore -jHitScore -nFeature CDR3 -aaFeature CDR3 -lengthOf CDR3 -readId -sequence -descrR1 SRR3176735_mixcr.vdjca SRR3176735_annotation.txt || $EBROOTMIXCR/mixcr assemble SRR3176735_mixcr.vdjca SRR3176735.clns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SRR3176735.clns SRR3176735_clones.txt</t>
  </si>
  <si>
    <t>#!/bin/bash
#SBATCH -t 2-00:00
#SBATCH --mem=4000
#SBATCH --account=rpp-breden-ab
#SBATCH --job-name=SRR3176734-adrem
#SBATCH --output SRR3176734-adrem.out
#SBATCH --error SRR3176734-adrem.err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SRR3176734_info.txt --match-read-wildcards --overlap 10 -n 2 --length-tag="length=" -o primers_SRR3176734_1.fastq -p primers_SRR3176734_2.fastq SRR3176734_1.fastq SRR3176734_2.fastq</t>
  </si>
  <si>
    <t xml:space="preserve">cutadapt -q 30 --pair-filter=any --minimum-length 75 --length-tag "length=" -o filtered_SRR3176734_1.fastq -p filtered_SRR3176734_2.fastq primers_SRR3176734_1.fastq primers_SRR3176734_2.fastq
</t>
  </si>
  <si>
    <t>$EBROOTMIXCR/mixcr align --library imgt -s hsa -c TRB -f --save-description SRR3176734.fasta SRR3176734_mixcr.vdjca || $EBROOTMIXCR/mixcr exportAlignments -vHit -dHit -jHit -vGene -dGene -jGene -vFamily -dFamily -jFamily -vHitScore -dHitScore -jHitScore -nFeature CDR3 -aaFeature CDR3 -lengthOf CDR3 -readId -sequence -descrR1 SRR3176734_mixcr.vdjca SRR3176734_annotation.txt || $EBROOTMIXCR/mixcr assemble SRR3176734_mixcr.vdjca SRR3176734.clns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SRR3176734.clns SRR3176734_clones.txt</t>
  </si>
  <si>
    <t>#!/bin/bash
#SBATCH -t 2-00:00
#SBATCH --mem=4000
#SBATCH --account=rpp-breden-ab
#SBATCH --job-name=SRR3176733-adrem
#SBATCH --output SRR3176733-adrem.out
#SBATCH --error SRR3176733-adrem.err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SRR3176733_info.txt --match-read-wildcards --overlap 10 -n 2 --length-tag="length=" -o primers_SRR3176733_1.fastq -p primers_SRR3176733_2.fastq SRR3176733_1.fastq SRR3176733_2.fastq</t>
  </si>
  <si>
    <t xml:space="preserve">cutadapt -q 30 --pair-filter=any --minimum-length 75 --length-tag "length=" -o filtered_SRR3176733_1.fastq -p filtered_SRR3176733_2.fastq primers_SRR3176733_1.fastq primers_SRR3176733_2.fastq
</t>
  </si>
  <si>
    <t>$EBROOTMIXCR/mixcr align --library imgt -s hsa -c TRB -f --save-description SRR3176733.fasta SRR3176733_mixcr.vdjca || $EBROOTMIXCR/mixcr exportAlignments -vHit -dHit -jHit -vGene -dGene -jGene -vFamily -dFamily -jFamily -vHitScore -dHitScore -jHitScore -nFeature CDR3 -aaFeature CDR3 -lengthOf CDR3 -readId -sequence -descrR1 SRR3176733_mixcr.vdjca SRR3176733_annotation.txt || $EBROOTMIXCR/mixcr assemble SRR3176733_mixcr.vdjca SRR3176733.clns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SRR3176733.clns SRR3176733_clones.txt</t>
  </si>
  <si>
    <t>#!/bin/bash
#SBATCH -t 2-00:00
#SBATCH --mem=4000
#SBATCH --account=rpp-breden-ab
#SBATCH --job-name=SRR3176732-adrem
#SBATCH --output SRR3176732-adrem.out
#SBATCH --error SRR3176732-adrem.err
source /home/ebarr/projects/rpp-breden-ab/ireceptor/bin/CURATOR/bin/activate
cutadapt -g ^NNNNNTNGGCATNTNNNNNNTCT -g ^NNNNNNTTGAAATNNNNNNTCT -g ^AGANNNNNNANATGCCNANNNNN -g ^AGANNNNNNATTTCAANNNNNN -G ^NNNNNTNGGCATNTNNNNNNTCT -G ^NNNNNNTTGAAATNNNNNNTCT  -G ^AGANNNNNNANATGCCNANNNNN -G ^AGANNNNNNATTTCAANNNNNN --info-file SRR3176732_info.txt --match-read-wildcards --overlap 10 -n 2 --length-tag="length=" -o primers_SRR3176732_1.fastq -p primers_SRR3176732_2.fastq SRR3176732_1.fastq SRR3176732_2.fastq</t>
  </si>
  <si>
    <t xml:space="preserve">cutadapt -q 30 --pair-filter=any --minimum-length 75 --length-tag "length=" -o filtered_SRR3176732_1.fastq -p filtered_SRR3176732_2.fastq primers_SRR3176732_1.fastq primers_SRR3176732_2.fastq
</t>
  </si>
  <si>
    <t>$EBROOTMIXCR/mixcr align --library imgt -s hsa -c TRB -f --save-description SRR3176732.fasta SRR3176732_mixcr.vdjca || $EBROOTMIXCR/mixcr exportAlignments -vHit -dHit -jHit -vGene -dGene -jGene -vFamily -dFamily -jFamily -vHitScore -dHitScore -jHitScore -nFeature CDR3 -aaFeature CDR3 -lengthOf CDR3 -readId -sequence -descrR1 SRR3176732_mixcr.vdjca SRR3176732_annotation.txt || $EBROOTMIXCR/mixcr assemble SRR3176732_mixcr.vdjca SRR3176732.clns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SRR3176732.clns SRR3176732_clones.txt</t>
  </si>
  <si>
    <t xml:space="preserve">Chudakov Lab Shemyakin-Ovchinnikov institute of Bioorganic Chemistry </t>
  </si>
  <si>
    <t>SRR1964799.fmt19</t>
  </si>
  <si>
    <t>SRR1964798.fmt19</t>
  </si>
  <si>
    <t>SRR1964797.fmt19</t>
  </si>
  <si>
    <t>SRR1964800.fmt19</t>
  </si>
  <si>
    <t>SRR1964796.fmt19</t>
  </si>
  <si>
    <t>SRR1964795.fmt19</t>
  </si>
  <si>
    <t>SRR1964794.fmt19</t>
  </si>
  <si>
    <t>SRR1964793.fmt19</t>
  </si>
  <si>
    <t>SRR1964792.fmt19</t>
  </si>
  <si>
    <t>SRR1964788.fmt19</t>
  </si>
  <si>
    <t>SRR1964786.fmt19</t>
  </si>
  <si>
    <t>SRR1964713.fmt19</t>
  </si>
  <si>
    <t>SRR1964787.fmt19</t>
  </si>
  <si>
    <t>SRR1964712.fmt19</t>
  </si>
  <si>
    <t>SRR1964711.fmt19</t>
  </si>
  <si>
    <t>SRR1964710.fmt19</t>
  </si>
  <si>
    <t>SRR1961400.fmt19</t>
  </si>
  <si>
    <t>SRR1964801.fmt19</t>
  </si>
  <si>
    <t>SRR1960371.fmt19</t>
  </si>
  <si>
    <t>SRR1959703.fmt19</t>
  </si>
  <si>
    <t>I.V. Zvyagin, I.Z. Mamedov, D.M. Chudakov</t>
  </si>
  <si>
    <t>Difference</t>
  </si>
  <si>
    <t>Lab Address</t>
  </si>
  <si>
    <t>Lab Name</t>
  </si>
  <si>
    <t>Sum From Metadata</t>
  </si>
  <si>
    <t>ir_rearrangement_file_name</t>
  </si>
  <si>
    <t>ir_germline_database</t>
  </si>
  <si>
    <t>ir_library_source</t>
  </si>
  <si>
    <t>ir_rearrangement_tool</t>
  </si>
  <si>
    <t>library_generation_method</t>
  </si>
  <si>
    <t>PRJNA316033</t>
  </si>
  <si>
    <t>T cell Beta chain repertoire analysis reveals intratumour heterogeneity of tumour-infiltrating lymphocytes in oesophageal squamous cell carcinoma</t>
  </si>
  <si>
    <t>Patients with esophageal squamous cell carcinoma</t>
  </si>
  <si>
    <t>Natural Science Foundation of China (Grant No. 81321003), Beijing Municipal Science and Technology (Grant Nos Z151100001615022 and Z141100002114046</t>
  </si>
  <si>
    <t>keyang@bjmu.edu.cn  zheminglu@163.com</t>
  </si>
  <si>
    <t>Key Laboratory of Carcinogenesis and Translational Research</t>
  </si>
  <si>
    <t xml:space="preserve"> Key Laboratory of Carcinogenesis and Translational Research (Ministry of Education/Beijing), Laboratory of Genetics, Peking University Cancer Hospital &amp; Institute, No. 52 Fucheng Road, Haidian District, Beijing 100142, P.R. China</t>
  </si>
  <si>
    <t>Z. Chen, C. Zhang, Z. Lu, Y. Ke</t>
  </si>
  <si>
    <t>Patient1-B0</t>
  </si>
  <si>
    <t>Male</t>
  </si>
  <si>
    <t>surgery</t>
  </si>
  <si>
    <t>Stage IIIB</t>
  </si>
  <si>
    <t>PBMC</t>
  </si>
  <si>
    <t>Esophagus</t>
  </si>
  <si>
    <t>Esophageal cancer</t>
  </si>
  <si>
    <t>Tumour specimens and normal tissue were dissected by a pathologist  Peripheral blood was drawn within 1 h post‐operation into EDTA‐coated tubes  The specimens obtained were stored at −80 °C within 24 h post‐operation  DNA was extracted from the frozen tissues and blood cells using DNeasy Blood &amp; Tissue Kit (Qiagen, Valencia, CA, USA), following the manufacturer's instructions</t>
  </si>
  <si>
    <t>Stored at -80C within 24h post-operation</t>
  </si>
  <si>
    <t>DNA extracted using DNeasy Blood &amp; Tissue Kit</t>
  </si>
  <si>
    <t>DNA amplified by PCR and sequenced in duplicate</t>
  </si>
  <si>
    <t>Multiplex PCR</t>
  </si>
  <si>
    <t>SRP072206</t>
  </si>
  <si>
    <t>SAMN04573992</t>
  </si>
  <si>
    <t>SRS1359714</t>
  </si>
  <si>
    <t>TCR sequencing from Patient1-B0</t>
  </si>
  <si>
    <t>SRX1659640</t>
  </si>
  <si>
    <t>CCACTCTGAAGATCC, CACTCTGACGATCCA, CTCTACTCTGAAGAT, CACCTTGGAGATCCA, CCACTCTGACGATT, CGCTCAGGCTGGAG, TCGCTCAGGCTGGA, GCATCCTGAGGATC, GCTGGGGTTGGAG, GCTCAGGCTGCTG, CTACTCTGAAGGTGC, CTCCACTCTCAAGAT, GCTCTGAGATGAAT, CAGCCTGGCAATCCTGT</t>
  </si>
  <si>
    <t xml:space="preserve">SRR3289739 </t>
  </si>
  <si>
    <t>adapter, 1 forward</t>
  </si>
  <si>
    <t>SRR3289739.fasta</t>
  </si>
  <si>
    <t>Patient1-N2</t>
  </si>
  <si>
    <t>Biopsy</t>
  </si>
  <si>
    <t>Normal esophageal tissue</t>
  </si>
  <si>
    <t>SAMN04573991</t>
  </si>
  <si>
    <t>SRS1359689</t>
  </si>
  <si>
    <t>TCR sequencing from Patient1-N2</t>
  </si>
  <si>
    <t>SRX1659615</t>
  </si>
  <si>
    <t>SRR3289738</t>
  </si>
  <si>
    <t>SRR3289738.fasta</t>
  </si>
  <si>
    <t>Patient1-N1</t>
  </si>
  <si>
    <t>SAMN04573990</t>
  </si>
  <si>
    <t>SRS1359688</t>
  </si>
  <si>
    <t>TCR sequencing from Patient1-N1</t>
  </si>
  <si>
    <t>SRX1659614</t>
  </si>
  <si>
    <t>SRR3289702</t>
  </si>
  <si>
    <t>SRR3289702.fasta</t>
  </si>
  <si>
    <t>Patient1-T4-A</t>
  </si>
  <si>
    <t>Tumour</t>
  </si>
  <si>
    <t>SAMN04573989</t>
  </si>
  <si>
    <t>SRS1359686</t>
  </si>
  <si>
    <t>TCR sequencing from Patient1-T4-A</t>
  </si>
  <si>
    <t>SRX1659612</t>
  </si>
  <si>
    <t>SRR3289701</t>
  </si>
  <si>
    <t>SRR3289701.fasta</t>
  </si>
  <si>
    <t>Patient1-T3-A</t>
  </si>
  <si>
    <t>SAMN04573988</t>
  </si>
  <si>
    <t>SRS1359685</t>
  </si>
  <si>
    <t>TCR sequencing from Patient1-T3-A</t>
  </si>
  <si>
    <t>SRX1659611</t>
  </si>
  <si>
    <t>SRR3289700</t>
  </si>
  <si>
    <t>SRR3289700.fasta</t>
  </si>
  <si>
    <t>Patient1-T2-A</t>
  </si>
  <si>
    <t>SAMN04573987</t>
  </si>
  <si>
    <t>SRS1359684</t>
  </si>
  <si>
    <t>TCR sequencing from Patient1-T2-A</t>
  </si>
  <si>
    <t>SRX1659610</t>
  </si>
  <si>
    <t>SRR3289699</t>
  </si>
  <si>
    <t>SRR3289699.fasta</t>
  </si>
  <si>
    <t>Patient6-B0</t>
  </si>
  <si>
    <t>SAMN04574024</t>
  </si>
  <si>
    <t>SRS1359683</t>
  </si>
  <si>
    <t>TCR sequencing from Patient6-B0</t>
  </si>
  <si>
    <t>SRX1659609</t>
  </si>
  <si>
    <t>SRR3289697</t>
  </si>
  <si>
    <t>SRR3289697.fasta</t>
  </si>
  <si>
    <t>Patient6-N1</t>
  </si>
  <si>
    <t>SAMN04574023</t>
  </si>
  <si>
    <t>SRS1359682</t>
  </si>
  <si>
    <t>TCR sequencing from Patient6-N1</t>
  </si>
  <si>
    <t>SRX1659608</t>
  </si>
  <si>
    <t>SRR3289696</t>
  </si>
  <si>
    <t>SRR3289696.fasta</t>
  </si>
  <si>
    <t>Patient6-T4</t>
  </si>
  <si>
    <t>SAMN04574022</t>
  </si>
  <si>
    <t>SRS1359681</t>
  </si>
  <si>
    <t>TCR sequencing from Patient6-T4</t>
  </si>
  <si>
    <t>SRX1659607</t>
  </si>
  <si>
    <t>SRR3289695</t>
  </si>
  <si>
    <t>SRR3289695.fasta</t>
  </si>
  <si>
    <t>Patient6-T3</t>
  </si>
  <si>
    <t>SAMN04574021</t>
  </si>
  <si>
    <t>SRS1359680</t>
  </si>
  <si>
    <t>TCR sequencing from Patient6-T3</t>
  </si>
  <si>
    <t>SRX1659606</t>
  </si>
  <si>
    <t>SRR3289694</t>
  </si>
  <si>
    <t>SRR3289694.fasta</t>
  </si>
  <si>
    <t>Patient6-T2</t>
  </si>
  <si>
    <t>SAMN04574020</t>
  </si>
  <si>
    <t>SRS1359679</t>
  </si>
  <si>
    <t>TCR sequencing from Patient6-T2</t>
  </si>
  <si>
    <t>SRX1659605</t>
  </si>
  <si>
    <t>SRR3289693</t>
  </si>
  <si>
    <t>SRR3289693.fasta</t>
  </si>
  <si>
    <t>Patient6-T1</t>
  </si>
  <si>
    <t>SAMN04574019</t>
  </si>
  <si>
    <t>SRS1359678</t>
  </si>
  <si>
    <t>TCR sequencing from Patient6-T1</t>
  </si>
  <si>
    <t>SRX1659604</t>
  </si>
  <si>
    <t>SRR3289692</t>
  </si>
  <si>
    <t>SRR3289692.fasta</t>
  </si>
  <si>
    <t>Patient5-B0</t>
  </si>
  <si>
    <t>Female</t>
  </si>
  <si>
    <t>SAMN04574018</t>
  </si>
  <si>
    <t>SRS1359677</t>
  </si>
  <si>
    <t>TCR sequencing from Patient5-B0</t>
  </si>
  <si>
    <t>SRX1659603</t>
  </si>
  <si>
    <t>SRR3289689</t>
  </si>
  <si>
    <t>SRR3289689.fasta</t>
  </si>
  <si>
    <t>Patient5-N1</t>
  </si>
  <si>
    <t>SAMN04574017</t>
  </si>
  <si>
    <t>SRS1359676</t>
  </si>
  <si>
    <t>TCR sequencing from Patient5-N1</t>
  </si>
  <si>
    <t>SRX1659602</t>
  </si>
  <si>
    <t>SRR3289688</t>
  </si>
  <si>
    <t>SRR3289688.fasta</t>
  </si>
  <si>
    <t>Patient5-T4</t>
  </si>
  <si>
    <t>SAMN04574016</t>
  </si>
  <si>
    <t>SRS1359675</t>
  </si>
  <si>
    <t>TCR sequencing from Patient5-T4</t>
  </si>
  <si>
    <t xml:space="preserve"> SRX1659601</t>
  </si>
  <si>
    <t>SRR3289686</t>
  </si>
  <si>
    <t>SRR3289686.fasta</t>
  </si>
  <si>
    <t>Patient5-T3</t>
  </si>
  <si>
    <t>SAMN04574015</t>
  </si>
  <si>
    <t>SRS1359575</t>
  </si>
  <si>
    <t>TCR sequencing from Patient5-T3</t>
  </si>
  <si>
    <t>SRX1659501</t>
  </si>
  <si>
    <t>SRR3289636</t>
  </si>
  <si>
    <t>SRR3289636.fasta</t>
  </si>
  <si>
    <t>Patient5-T2</t>
  </si>
  <si>
    <t>SAMN04574014</t>
  </si>
  <si>
    <t>SRS1359574</t>
  </si>
  <si>
    <t>TCR sequencing from Patient5-T2</t>
  </si>
  <si>
    <t>SRX1659500</t>
  </si>
  <si>
    <t>SRR3289635</t>
  </si>
  <si>
    <t>SRR3289635.fasta</t>
  </si>
  <si>
    <t>Patient5-T1</t>
  </si>
  <si>
    <t>SAMN04574013</t>
  </si>
  <si>
    <t>SRS1359572</t>
  </si>
  <si>
    <t>TCR sequencing from Patient5-T1</t>
  </si>
  <si>
    <t>SRX1659498</t>
  </si>
  <si>
    <t>SRR3289634</t>
  </si>
  <si>
    <t>SRR3289634.fasta</t>
  </si>
  <si>
    <t>Patient7-B0</t>
  </si>
  <si>
    <t>SAMN04574030</t>
  </si>
  <si>
    <t>SRS1359571</t>
  </si>
  <si>
    <t>TCR sequencing from Patient7-B0</t>
  </si>
  <si>
    <t>SRX1659497</t>
  </si>
  <si>
    <t>SRR3289633</t>
  </si>
  <si>
    <t>SRR3289633.fasta</t>
  </si>
  <si>
    <t>Patient7-N1</t>
  </si>
  <si>
    <t>SAMN04574029</t>
  </si>
  <si>
    <t>SRS1359570</t>
  </si>
  <si>
    <t>TCR sequencing from Patient7-N1</t>
  </si>
  <si>
    <t>SRX1659496</t>
  </si>
  <si>
    <t>SRR3289632</t>
  </si>
  <si>
    <t>SRR3289632.fasta</t>
  </si>
  <si>
    <t>Patient7-T4</t>
  </si>
  <si>
    <t>SAMN04574028</t>
  </si>
  <si>
    <t>SRS1359569</t>
  </si>
  <si>
    <t>TCR sequencing from Patient7-T4</t>
  </si>
  <si>
    <t>SRX1659495</t>
  </si>
  <si>
    <t>SRR3289631</t>
  </si>
  <si>
    <t>SRR3289631.fasta</t>
  </si>
  <si>
    <t>Patient7-T3</t>
  </si>
  <si>
    <t xml:space="preserve">SAMN04574027 </t>
  </si>
  <si>
    <t>SRS1359568</t>
  </si>
  <si>
    <t>TCR sequencing from Patient7-T3</t>
  </si>
  <si>
    <t>SRX1659494</t>
  </si>
  <si>
    <t>SRR3289630</t>
  </si>
  <si>
    <t>SRR3289630.fasta</t>
  </si>
  <si>
    <t>Patient7-T2</t>
  </si>
  <si>
    <t>SAMN04574026</t>
  </si>
  <si>
    <t>SRS1359567</t>
  </si>
  <si>
    <t>TCR sequencing from Patient7-T2</t>
  </si>
  <si>
    <t>SRX1659493</t>
  </si>
  <si>
    <t>SRR3289629</t>
  </si>
  <si>
    <t>SRR3289629.fasta</t>
  </si>
  <si>
    <t>Patient7-T1</t>
  </si>
  <si>
    <t>SAMN04574025</t>
  </si>
  <si>
    <t>SRS1359566</t>
  </si>
  <si>
    <t>TCR sequencing from Patient7-T1</t>
  </si>
  <si>
    <t>SRX1659492</t>
  </si>
  <si>
    <t>SRR3289628</t>
  </si>
  <si>
    <t>SRR3289628.fasta</t>
  </si>
  <si>
    <t>Patient4-B0</t>
  </si>
  <si>
    <t>Stage IB-IIA</t>
  </si>
  <si>
    <t>SAMN04574012</t>
  </si>
  <si>
    <t>SRS1359565</t>
  </si>
  <si>
    <t>TCR sequencing from Patient4-B0</t>
  </si>
  <si>
    <t>SRX1659491</t>
  </si>
  <si>
    <t>SRR3289626</t>
  </si>
  <si>
    <t>SRR3289626.fasta</t>
  </si>
  <si>
    <t>Patient4-N1</t>
  </si>
  <si>
    <t>SAMN04574011</t>
  </si>
  <si>
    <t>SRS1359564</t>
  </si>
  <si>
    <t>TCR sequencing from Patient4-N1</t>
  </si>
  <si>
    <t>SRX1659490</t>
  </si>
  <si>
    <t xml:space="preserve">SRR3289625 </t>
  </si>
  <si>
    <t>SRR3289625.fasta</t>
  </si>
  <si>
    <t>Patient4-T4</t>
  </si>
  <si>
    <t>SRS1359556</t>
  </si>
  <si>
    <t>TCR sequencing from Patient4-T4</t>
  </si>
  <si>
    <t>SRX1659487</t>
  </si>
  <si>
    <t>SRR3289624</t>
  </si>
  <si>
    <t>SRR3289624.fasta</t>
  </si>
  <si>
    <t>Patient4-T3</t>
  </si>
  <si>
    <t>SAMN04574009</t>
  </si>
  <si>
    <t>SRS1359075</t>
  </si>
  <si>
    <t>TCR sequencing from Patient4-T3</t>
  </si>
  <si>
    <t>SRX1658941</t>
  </si>
  <si>
    <t>SRR3289608</t>
  </si>
  <si>
    <t>SRR3289608.fasta</t>
  </si>
  <si>
    <t>Patient4-T2</t>
  </si>
  <si>
    <t>SAMN04574008</t>
  </si>
  <si>
    <t>SRS1359072</t>
  </si>
  <si>
    <t>TCR sequencing from Patient4-T2</t>
  </si>
  <si>
    <t>SRX1658938</t>
  </si>
  <si>
    <t>SRR3288827</t>
  </si>
  <si>
    <t>SRR3288827.fasta</t>
  </si>
  <si>
    <t>Patient4-T1</t>
  </si>
  <si>
    <t>SAMN04574007</t>
  </si>
  <si>
    <t>SRS1359068</t>
  </si>
  <si>
    <t>TCR sequencing from Patient4-T1</t>
  </si>
  <si>
    <t>SRX1658933</t>
  </si>
  <si>
    <t>SRR3288819</t>
  </si>
  <si>
    <t>SRR3288819.fasta</t>
  </si>
  <si>
    <t>Patient3-B0</t>
  </si>
  <si>
    <t>SAMN04574006</t>
  </si>
  <si>
    <t>SRS1359067</t>
  </si>
  <si>
    <t>TCR sequencing from Patient3-B0</t>
  </si>
  <si>
    <t>SRX1658932</t>
  </si>
  <si>
    <t>SRR3288781</t>
  </si>
  <si>
    <t>SRR3288781.fasta</t>
  </si>
  <si>
    <t>Patient3-N1</t>
  </si>
  <si>
    <t>SAMN04574005</t>
  </si>
  <si>
    <t>SRS1359065</t>
  </si>
  <si>
    <t>TCR sequencing from Patient3-N1</t>
  </si>
  <si>
    <t>SRX1658931</t>
  </si>
  <si>
    <t>SRR3288780</t>
  </si>
  <si>
    <t>SRR3288780.fasta</t>
  </si>
  <si>
    <t>Patient3-T6</t>
  </si>
  <si>
    <t>SAMN04574004</t>
  </si>
  <si>
    <t>SRS1359064</t>
  </si>
  <si>
    <t>TCR sequencing from Patient3-T6</t>
  </si>
  <si>
    <t>SRX1658928</t>
  </si>
  <si>
    <t xml:space="preserve">SRR3288778 </t>
  </si>
  <si>
    <t>SRR3288778.fasta</t>
  </si>
  <si>
    <t>Patient3-T5</t>
  </si>
  <si>
    <t>SAMN04574003</t>
  </si>
  <si>
    <t>SRS1359063</t>
  </si>
  <si>
    <t>TCR sequencing from Patient3-T5</t>
  </si>
  <si>
    <t>SRX1658927</t>
  </si>
  <si>
    <t>SRR3288777</t>
  </si>
  <si>
    <t>SRR3288777.fasta</t>
  </si>
  <si>
    <t>Patient3-T4</t>
  </si>
  <si>
    <t>SAMN04574002</t>
  </si>
  <si>
    <t>SRS1359062</t>
  </si>
  <si>
    <t>TCR sequencing from Patient3-T4</t>
  </si>
  <si>
    <t>SRX1658926</t>
  </si>
  <si>
    <t>SRR3288776</t>
  </si>
  <si>
    <t>SRR3288776.fasta</t>
  </si>
  <si>
    <t>Patient3-T3</t>
  </si>
  <si>
    <t>SAMN04574001</t>
  </si>
  <si>
    <t>SRS1359061</t>
  </si>
  <si>
    <t>TCR sequencing from Patient3-T3</t>
  </si>
  <si>
    <t>SRX1658925</t>
  </si>
  <si>
    <t>SRR3288775</t>
  </si>
  <si>
    <t>SRR3288775.fasta</t>
  </si>
  <si>
    <t>Patient3-T2</t>
  </si>
  <si>
    <t>SAMN04574000</t>
  </si>
  <si>
    <t>SRS1359060</t>
  </si>
  <si>
    <t>TCR sequencing from Patient3-T2</t>
  </si>
  <si>
    <t>SRX1658924</t>
  </si>
  <si>
    <t>SRR3288774</t>
  </si>
  <si>
    <t>SRR3288774.fasta</t>
  </si>
  <si>
    <t>Patient3-T1</t>
  </si>
  <si>
    <t>SAMN04573999</t>
  </si>
  <si>
    <t>SRS1359059</t>
  </si>
  <si>
    <t>TCR sequencing from Patient3-T1</t>
  </si>
  <si>
    <t>SRX1658923</t>
  </si>
  <si>
    <t>SRR3288773</t>
  </si>
  <si>
    <t>SRR3288773.fasta</t>
  </si>
  <si>
    <t>Patient2-B0</t>
  </si>
  <si>
    <t>SAMN04573998</t>
  </si>
  <si>
    <t>SRS1359028</t>
  </si>
  <si>
    <t>TCR sequencing from Patient2-B0</t>
  </si>
  <si>
    <t>SRX1658889</t>
  </si>
  <si>
    <t>SRR3288771</t>
  </si>
  <si>
    <t>SRR3288771.fasta</t>
  </si>
  <si>
    <t>Patient2-N1</t>
  </si>
  <si>
    <t>SAMN04573997</t>
  </si>
  <si>
    <t>SRS1358989</t>
  </si>
  <si>
    <t>TCR sequencing from Patient2-N1</t>
  </si>
  <si>
    <t>SRX1658842</t>
  </si>
  <si>
    <t>SRR3288638</t>
  </si>
  <si>
    <t>SRR3288638.fasta</t>
  </si>
  <si>
    <t>Patient2-T4</t>
  </si>
  <si>
    <t>SAMN04573996</t>
  </si>
  <si>
    <t>SRS1358972</t>
  </si>
  <si>
    <t>TCR sequencing from Patient2-T4</t>
  </si>
  <si>
    <t>SRX1658811</t>
  </si>
  <si>
    <t>SRR3288594</t>
  </si>
  <si>
    <t>SRR3288594.fasta</t>
  </si>
  <si>
    <t>Patient2-T3</t>
  </si>
  <si>
    <t>SAMN04573995</t>
  </si>
  <si>
    <t>SRS1358971</t>
  </si>
  <si>
    <t>TCR sequencing from Patient2-T3</t>
  </si>
  <si>
    <t>SRX1658810</t>
  </si>
  <si>
    <t>SRR3288587</t>
  </si>
  <si>
    <t>SRR3288587.fasta</t>
  </si>
  <si>
    <t>Patient2-T2</t>
  </si>
  <si>
    <t>SAMN04573994</t>
  </si>
  <si>
    <t>SRS1358970</t>
  </si>
  <si>
    <t>TCR sequencing from Patient2-T2</t>
  </si>
  <si>
    <t>SRX1658809</t>
  </si>
  <si>
    <t>SRR3288586</t>
  </si>
  <si>
    <t>SRR3288586.fasta</t>
  </si>
  <si>
    <t>Patient2-T1</t>
  </si>
  <si>
    <t>SAMN04573993</t>
  </si>
  <si>
    <t>SRS1358969</t>
  </si>
  <si>
    <t>TCR sequencing from Patient2-T1</t>
  </si>
  <si>
    <t>SRX1658808</t>
  </si>
  <si>
    <t>SRR3288585</t>
  </si>
  <si>
    <t>SRR3288585.fasta</t>
  </si>
  <si>
    <t>Patient1_T1-A</t>
  </si>
  <si>
    <t>SAMN04573986</t>
  </si>
  <si>
    <t>SRS1355995</t>
  </si>
  <si>
    <t>TCR sequencing from Patient1_T1-A</t>
  </si>
  <si>
    <t>SRX1655599</t>
  </si>
  <si>
    <t>SRR3289698</t>
  </si>
  <si>
    <t>SRR3289698.fasta</t>
  </si>
  <si>
    <t>SRR3289739_annotation.txt</t>
  </si>
  <si>
    <t>SRR3289738_annotation.txt</t>
  </si>
  <si>
    <t>SRR3289702_annotation.txt</t>
  </si>
  <si>
    <t>SRR3289701_annotation.txt</t>
  </si>
  <si>
    <t>SRR3289700_annotation.txt</t>
  </si>
  <si>
    <t>SRR3289699_annotation.txt</t>
  </si>
  <si>
    <t>SRR3289697_annotation.txt</t>
  </si>
  <si>
    <t>SRR3289696_annotation.txt</t>
  </si>
  <si>
    <t>SRR3289695_annotation.txt</t>
  </si>
  <si>
    <t>SRR3289694_annotation.txt</t>
  </si>
  <si>
    <t>SRR3289693_annotation.txt</t>
  </si>
  <si>
    <t>SRR3289692_annotation.txt</t>
  </si>
  <si>
    <t>SRR3289689_annotation.txt</t>
  </si>
  <si>
    <t>SRR3289688_annotation.txt</t>
  </si>
  <si>
    <t>SRR3289686_annotation.txt</t>
  </si>
  <si>
    <t>SRR3289636_annotation.txt</t>
  </si>
  <si>
    <t>SRR3289635_annotation.txt</t>
  </si>
  <si>
    <t>SRR3289634_annotation.txt</t>
  </si>
  <si>
    <t>SRR3289633_annotation.txt</t>
  </si>
  <si>
    <t>SRR3289632_annotation.txt</t>
  </si>
  <si>
    <t>SRR3289631_annotation.txt</t>
  </si>
  <si>
    <t>SRR3289630_annotation.txt</t>
  </si>
  <si>
    <t>SRR3289629_annotation.txt</t>
  </si>
  <si>
    <t>SRR3289628_annotation.txt</t>
  </si>
  <si>
    <t>SRR3289626_annotation.txt</t>
  </si>
  <si>
    <t>SRR3289625_annotation.txt</t>
  </si>
  <si>
    <t>SRR3289624_annotation.txt</t>
  </si>
  <si>
    <t>SRR3289608_annotation.txt</t>
  </si>
  <si>
    <t>SRR3288827_annotation.txt</t>
  </si>
  <si>
    <t>SRR3288819_annotation.txt</t>
  </si>
  <si>
    <t>SRR3288781_annotation.txt</t>
  </si>
  <si>
    <t>SRR3288780_annotation.txt</t>
  </si>
  <si>
    <t>SRR3288778_annotation.txt</t>
  </si>
  <si>
    <t>SRR3288777_annotation.txt</t>
  </si>
  <si>
    <t>SRR3288776_annotation.txt</t>
  </si>
  <si>
    <t>SRR3288775_annotation.txt</t>
  </si>
  <si>
    <t>SRR3288774_annotation.txt</t>
  </si>
  <si>
    <t>SRR3288773_annotation.txt</t>
  </si>
  <si>
    <t>SRR3288771_annotation.txt</t>
  </si>
  <si>
    <t>SRR3288638_annotation.txt</t>
  </si>
  <si>
    <t>SRR3288594_annotation.txt</t>
  </si>
  <si>
    <t>SRR3288587_annotation.txt</t>
  </si>
  <si>
    <t>SRR3288586_annotation.txt</t>
  </si>
  <si>
    <t>SRR3288585_annotation.txt</t>
  </si>
  <si>
    <t>SRR3289698_annotation.txt</t>
  </si>
  <si>
    <t>ir_rearrangement_number</t>
  </si>
  <si>
    <t>CCATCTCATCCCTGCGTGTC</t>
  </si>
  <si>
    <t>CCTATCCCCTGTGTGCCTTG</t>
  </si>
  <si>
    <t>igblast</t>
  </si>
  <si>
    <t>MiXCR</t>
  </si>
  <si>
    <t xml:space="preserve">complete </t>
  </si>
  <si>
    <t>3 months</t>
  </si>
  <si>
    <t>Day 0 and 14 months</t>
  </si>
  <si>
    <t>Day 6-7</t>
  </si>
  <si>
    <t>Day 180</t>
  </si>
  <si>
    <t>Day 360</t>
  </si>
  <si>
    <t>Day 60</t>
  </si>
  <si>
    <t>PRJNA486323</t>
  </si>
  <si>
    <t>High-resolution repertoire analysis reveals a major bystander activation of Tfh and Tfr cells</t>
  </si>
  <si>
    <t xml:space="preserve"> ERC Advanced Grant TRiPoD (322856)</t>
  </si>
  <si>
    <t>paulgydeon.ritvo@gmail.com</t>
  </si>
  <si>
    <t>UMRS959 - i3 lab</t>
  </si>
  <si>
    <t>Batiment CERVI, 83 bld de l'hopital, Pitié Salpétrière, Paris, FRANCE</t>
  </si>
  <si>
    <t>PMID : 30158170</t>
  </si>
  <si>
    <t>TriPoD_PGR_Tfol01_001</t>
  </si>
  <si>
    <t>Immunized</t>
  </si>
  <si>
    <t>Insulin</t>
  </si>
  <si>
    <t>Intraperitoneal injection</t>
  </si>
  <si>
    <t>TriPoD_PGR_Tfol01_001_1_11_iREP002</t>
  </si>
  <si>
    <t>Day 10</t>
  </si>
  <si>
    <t>i3 lab</t>
  </si>
  <si>
    <t>Mechanical separtion</t>
  </si>
  <si>
    <t>T follicular regulatory cells</t>
  </si>
  <si>
    <t>CD4+ CD8- CXCR5hi PD-1hi Foxp3+</t>
  </si>
  <si>
    <t>RNAqueous Lysis buffer</t>
  </si>
  <si>
    <t>BD FACSAria II (BD Bioscience)</t>
  </si>
  <si>
    <t>Ex-vivo antibody staining, MACS enrichment and FACS Aria sorting</t>
  </si>
  <si>
    <t>iRepertoire protocol TRB</t>
  </si>
  <si>
    <t>iProfile mouseTRB</t>
  </si>
  <si>
    <t>~500bp</t>
  </si>
  <si>
    <t>iRepertoire lab</t>
  </si>
  <si>
    <t>April 2016</t>
  </si>
  <si>
    <t>MiSeq v2 2x250pb</t>
  </si>
  <si>
    <t>iRepertoire demultiplexing+filtering, fastqc 0.11.7 , python 2.7.12 , MiXCR 2.1.10</t>
  </si>
  <si>
    <t>MiXCR v2.1.10</t>
  </si>
  <si>
    <t>iRepertoire demultiplexing+filtering, annotation with MiXCR v2.1.10</t>
  </si>
  <si>
    <t>GenBank</t>
  </si>
  <si>
    <t>SRP158119</t>
  </si>
  <si>
    <t>SAMN09843511</t>
  </si>
  <si>
    <t>SRS3676479</t>
  </si>
  <si>
    <t>RepSeq</t>
  </si>
  <si>
    <t>TriPoD_PGR_Tfol</t>
  </si>
  <si>
    <t>SRX4559702</t>
  </si>
  <si>
    <t>SRR7702373</t>
  </si>
  <si>
    <t>TriPoD_PGR_Tfol01_001_1_11_iREP002.fastq</t>
  </si>
  <si>
    <t>TriPoD_PGR_Tfol01_002</t>
  </si>
  <si>
    <t>TriPoD_PGR_Tfol01_002_1_11_iREP002</t>
  </si>
  <si>
    <t>T follicular helper cells</t>
  </si>
  <si>
    <t>CD4+ CD8- CXCR5hi PD-1hi Foxp3-</t>
  </si>
  <si>
    <t>SAMN09843512</t>
  </si>
  <si>
    <t>SRS3676478</t>
  </si>
  <si>
    <t>SRX4559701</t>
  </si>
  <si>
    <t>SRR7702374</t>
  </si>
  <si>
    <t>TriPoD_PGR_Tfol01_002_1_11_iREP002.fastq</t>
  </si>
  <si>
    <t>TriPoD_PGR_Tfol01_004</t>
  </si>
  <si>
    <t>TriPoD_PGR_Tfol01_004_1_11_iREP002</t>
  </si>
  <si>
    <t>T regulatory cells</t>
  </si>
  <si>
    <t>CD4+ CD8- CXCR5int/low PD-1int/low Foxp3+</t>
  </si>
  <si>
    <t>SAMN09843513</t>
  </si>
  <si>
    <t>SRS3676481</t>
  </si>
  <si>
    <t>SRX4559704</t>
  </si>
  <si>
    <t>SRR7702371</t>
  </si>
  <si>
    <t>TriPoD_PGR_Tfol01_004_1_11_iREP002.fastq</t>
  </si>
  <si>
    <t>TriPoD_PGR_Tfol01_006_1_11_iREP002</t>
  </si>
  <si>
    <t>T effector cells</t>
  </si>
  <si>
    <t>CD4+ CD8- CXCR5int/low PD-1int/low Foxp3-</t>
  </si>
  <si>
    <t>SAMN09843514</t>
  </si>
  <si>
    <t>SRS3676480</t>
  </si>
  <si>
    <t>SRX4559703</t>
  </si>
  <si>
    <t>SRR7702372</t>
  </si>
  <si>
    <t>TriPoD_PGR_Tfol01_006_1_11_iREP002.fastq</t>
  </si>
  <si>
    <t>TriPoD_PGR_Tfol01_007</t>
  </si>
  <si>
    <t>Ovalbumin</t>
  </si>
  <si>
    <t>TriPoD_PGR_Tfol01_007_1_11_iREP002</t>
  </si>
  <si>
    <t>SAMN09843515</t>
  </si>
  <si>
    <t>SRS3676476</t>
  </si>
  <si>
    <t>SRX4559698</t>
  </si>
  <si>
    <t>SRR7702377</t>
  </si>
  <si>
    <t>TriPoD_PGR_Tfol01_007_1_11_iREP002.fastq</t>
  </si>
  <si>
    <t>TriPoD_PGR_Tfol01_008</t>
  </si>
  <si>
    <t>TriPoD_PGR_Tfol01_008_1_11_iREP002</t>
  </si>
  <si>
    <t>SAMN09843516</t>
  </si>
  <si>
    <t>SRS3676475</t>
  </si>
  <si>
    <t>SRX4559697</t>
  </si>
  <si>
    <t>SRR7702378</t>
  </si>
  <si>
    <t>TriPoD_PGR_Tfol01_008_1_11_iREP002.fastq</t>
  </si>
  <si>
    <t>SAMN09843517</t>
  </si>
  <si>
    <t>SRS3676491</t>
  </si>
  <si>
    <t>SRX4559700</t>
  </si>
  <si>
    <t>SRR7702375</t>
  </si>
  <si>
    <t>TriPoD_PGR_Tfol01_012</t>
  </si>
  <si>
    <t>TriPoD_PGR_Tfol01_012_1_11_iREP002</t>
  </si>
  <si>
    <t>SAMN09843518</t>
  </si>
  <si>
    <t>SRS3676477</t>
  </si>
  <si>
    <t>SRX4559699</t>
  </si>
  <si>
    <t>SRR7702376</t>
  </si>
  <si>
    <t>TriPoD_PGR_Tfol01_012_1_11_iREP002.fastq</t>
  </si>
  <si>
    <t>TriPoD_PGR_Tfol02_001</t>
  </si>
  <si>
    <t>10 weeks</t>
  </si>
  <si>
    <t>TriPoD_PGR_Tfol02_001_1_11_iREP003</t>
  </si>
  <si>
    <t>SAMN09843519</t>
  </si>
  <si>
    <t>SRS3676474</t>
  </si>
  <si>
    <t>SRX4559696</t>
  </si>
  <si>
    <t>SRR7702379</t>
  </si>
  <si>
    <t>TriPoD_PGR_Tfol02_001_1_11_iREP003.fastq</t>
  </si>
  <si>
    <t>TriPoD_PGR_Tfol02_002</t>
  </si>
  <si>
    <t>TriPoD_PGR_Tfol02_002_1_11_iREP003</t>
  </si>
  <si>
    <t>SAMN09843520</t>
  </si>
  <si>
    <t>SRS3676473</t>
  </si>
  <si>
    <t>SRX4559695</t>
  </si>
  <si>
    <t>SRR7702380</t>
  </si>
  <si>
    <t>TriPoD_PGR_Tfol02_002_1_11_iREP003.fastq</t>
  </si>
  <si>
    <t>TriPoD_PGR_Tfol02_007</t>
  </si>
  <si>
    <t>TriPoD_PGR_Tfol02_007_1_11_iREP003</t>
  </si>
  <si>
    <t>SAMN09843522</t>
  </si>
  <si>
    <t>SRS3676469</t>
  </si>
  <si>
    <t>SRX4559691</t>
  </si>
  <si>
    <t>SRR7702384</t>
  </si>
  <si>
    <t>TriPoD_PGR_Tfol02_007_1_11_iREP003.fastq</t>
  </si>
  <si>
    <t>TriPoD_PGR_Tfol02_008</t>
  </si>
  <si>
    <t>TriPoD_PGR_Tfol02_008_1_11_iREP003</t>
  </si>
  <si>
    <t>SAMN09843523</t>
  </si>
  <si>
    <t>SRS3676472</t>
  </si>
  <si>
    <t>SRX4559694</t>
  </si>
  <si>
    <t>SRR7702381</t>
  </si>
  <si>
    <t>TriPoD_PGR_Tfol02_008_1_11_iREP003.fastq</t>
  </si>
  <si>
    <t>TriPoD_PGR_Tfol03_001</t>
  </si>
  <si>
    <t>8 weeks</t>
  </si>
  <si>
    <t>TriPoD_PGR_Tfol03_001_1_11_iREP004</t>
  </si>
  <si>
    <t>SAMN09843524</t>
  </si>
  <si>
    <t>SRS3676471</t>
  </si>
  <si>
    <t>SRX4559693</t>
  </si>
  <si>
    <t>SRR7702382</t>
  </si>
  <si>
    <t>TriPoD_PGR_Tfol03_001_1_11_iREP004.fastq</t>
  </si>
  <si>
    <t>TriPoD_PGR_Tfol03_002</t>
  </si>
  <si>
    <t>TriPoD_PGR_Tfol03_002_1_11_iREP004</t>
  </si>
  <si>
    <t>SAMN09843525</t>
  </si>
  <si>
    <t>SRS3676466</t>
  </si>
  <si>
    <t>SRX4559688</t>
  </si>
  <si>
    <t>SRR7702387</t>
  </si>
  <si>
    <t>TriPoD_PGR_Tfol03_002_1_11_iREP004.fastq</t>
  </si>
  <si>
    <t>TriPoD_PGR_Tfol03_004</t>
  </si>
  <si>
    <t>TriPoD_PGR_Tfol03_004_1_11_iREP004</t>
  </si>
  <si>
    <t>SAMN09843526</t>
  </si>
  <si>
    <t>SRS3676465</t>
  </si>
  <si>
    <t>SRX4559687</t>
  </si>
  <si>
    <t>SRR7702388</t>
  </si>
  <si>
    <t>TriPoD_PGR_Tfol03_004_1_11_iREP004.fastq</t>
  </si>
  <si>
    <t>TriPoD_PGR_Tfol03_006</t>
  </si>
  <si>
    <t>TriPoD_PGR_Tfol03_006_1_11_iREP004</t>
  </si>
  <si>
    <t>SAMN09843527</t>
  </si>
  <si>
    <t>SRS3676468</t>
  </si>
  <si>
    <t>SRX4559690</t>
  </si>
  <si>
    <t>SRR7702385</t>
  </si>
  <si>
    <t>TriPoD_PGR_Tfol03_006_1_11_iREP004.fastq</t>
  </si>
  <si>
    <t>TriPoD_PGR_Tfol03_007</t>
  </si>
  <si>
    <t>TriPoD_PGR_Tfol03_007_1_11_iREP004</t>
  </si>
  <si>
    <t>SAMN09843528</t>
  </si>
  <si>
    <t>SRS3676467</t>
  </si>
  <si>
    <t>SRX4559689</t>
  </si>
  <si>
    <t>SRR7702386</t>
  </si>
  <si>
    <t>TriPoD_PGR_Tfol03_007_1_11_iREP004.fastq</t>
  </si>
  <si>
    <t>TriPoD_PGR_Tfol03_008</t>
  </si>
  <si>
    <t>TriPoD_PGR_Tfol03_008_1_11_iREP004</t>
  </si>
  <si>
    <t>SAMN09843529</t>
  </si>
  <si>
    <t>SRS3676464</t>
  </si>
  <si>
    <t>SRX4559686</t>
  </si>
  <si>
    <t>SRR7702389</t>
  </si>
  <si>
    <t>TriPoD_PGR_Tfol03_008_1_11_iREP004.fastq</t>
  </si>
  <si>
    <t>SAMN09843530</t>
  </si>
  <si>
    <t>SRS3676463</t>
  </si>
  <si>
    <t>SRX4559685</t>
  </si>
  <si>
    <t>SRR7702390</t>
  </si>
  <si>
    <t>TriPoD_PGR_Tfol03_012</t>
  </si>
  <si>
    <t>TriPoD_PGR_Tfol03_012_1_11_iREP004</t>
  </si>
  <si>
    <t>SAMN09843531</t>
  </si>
  <si>
    <t>SRS3676486</t>
  </si>
  <si>
    <t>SRX4559709</t>
  </si>
  <si>
    <t>SRR7702366</t>
  </si>
  <si>
    <t>TriPoD_PGR_Tfol03_012_1_11_iREP004.fastq</t>
  </si>
  <si>
    <t>TriPoD_PGR_Tfol04_001</t>
  </si>
  <si>
    <t>7 weeks</t>
  </si>
  <si>
    <t>TriPoD_PGR_Tfol04_001_1_11_iREP004</t>
  </si>
  <si>
    <t>SAMN09843532</t>
  </si>
  <si>
    <t>SRS3676487</t>
  </si>
  <si>
    <t>SRX4559710</t>
  </si>
  <si>
    <t>SRR7702365</t>
  </si>
  <si>
    <t>TriPoD_PGR_Tfol04_001_1_11_iREP004.fastq</t>
  </si>
  <si>
    <t>TriPoD_PGR_Tfol04_002</t>
  </si>
  <si>
    <t>TriPoD_PGR_Tfol04_002_1_11_iREP004</t>
  </si>
  <si>
    <t>SAMN09843533</t>
  </si>
  <si>
    <t>SRS3676488</t>
  </si>
  <si>
    <t>SRX4559711</t>
  </si>
  <si>
    <t>SRR7702364</t>
  </si>
  <si>
    <t>TriPoD_PGR_Tfol04_002_1_11_iREP004.fastq</t>
  </si>
  <si>
    <t>TriPoD_PGR_Tfol04_004</t>
  </si>
  <si>
    <t>TriPoD_PGR_Tfol04_004_1_11_iREP004</t>
  </si>
  <si>
    <t>SAMN09843534</t>
  </si>
  <si>
    <t>SRS3676489</t>
  </si>
  <si>
    <t>SRX4559712</t>
  </si>
  <si>
    <t>SRR7702363</t>
  </si>
  <si>
    <t>TriPoD_PGR_Tfol04_004_1_11_iREP004.fastq</t>
  </si>
  <si>
    <t>TriPoD_PGR_Tfol04_006</t>
  </si>
  <si>
    <t>TriPoD_PGR_Tfol04_006_1_11_iREP004</t>
  </si>
  <si>
    <t>SAMN09843535</t>
  </si>
  <si>
    <t>SRS3676482</t>
  </si>
  <si>
    <t>SRX4559705</t>
  </si>
  <si>
    <t>SRR7702370</t>
  </si>
  <si>
    <t>TriPoD_PGR_Tfol04_006_1_11_iREP004.fastq</t>
  </si>
  <si>
    <t>TriPoD_PGR_Tfol05_001</t>
  </si>
  <si>
    <t>TriPoD_PGR_Tfol05_001_1_11_iREP004</t>
  </si>
  <si>
    <t>SAMN09843536</t>
  </si>
  <si>
    <t>SRS3676483</t>
  </si>
  <si>
    <t>SRX4559706</t>
  </si>
  <si>
    <t>SRR7702369</t>
  </si>
  <si>
    <t>TriPoD_PGR_Tfol05_001_1_11_iREP004.fastq</t>
  </si>
  <si>
    <t>TriPoD_PGR_Tfol05_002</t>
  </si>
  <si>
    <t>TriPoD_PGR_Tfol05_002_1_11_iREP004</t>
  </si>
  <si>
    <t>SAMN09843537</t>
  </si>
  <si>
    <t>SRS3676484</t>
  </si>
  <si>
    <t>SRX4559707</t>
  </si>
  <si>
    <t>SRR7702368</t>
  </si>
  <si>
    <t>TriPoD_PGR_Tfol05_002_1_11_iREP004.fastq</t>
  </si>
  <si>
    <t>TriPoD_PGR_Tfol05_004</t>
  </si>
  <si>
    <t>TriPoD_PGR_Tfol05_004_1_11_iREP004</t>
  </si>
  <si>
    <t>SAMN09843538</t>
  </si>
  <si>
    <t>SRS3676485</t>
  </si>
  <si>
    <t>SRX4559708</t>
  </si>
  <si>
    <t>SRR7702367</t>
  </si>
  <si>
    <t>TriPoD_PGR_Tfol05_004_1_11_iREP004.fastq</t>
  </si>
  <si>
    <t>TriPoD_PGR_Tfol05_006</t>
  </si>
  <si>
    <t>TriPoD_PGR_Tfol05_006_1_11_iREP004</t>
  </si>
  <si>
    <t>SAMN09843539</t>
  </si>
  <si>
    <t>SRS3676490</t>
  </si>
  <si>
    <t>SRX4559713</t>
  </si>
  <si>
    <t>SRR7702362</t>
  </si>
  <si>
    <t>TriPoD_PGR_Tfol05_006_1_11_iREP004.fastq</t>
  </si>
  <si>
    <t>P.G. Ritvo, E. Mariotti-Ferrandiz, D. Klatzmann</t>
  </si>
  <si>
    <t>PRJNA325416</t>
  </si>
  <si>
    <t>Heterogeneity of tumor-infiltrating lymphocytes ascribed to local immune status rather than neoantigens by multi-omics analysis of glioblastoma multiforme</t>
  </si>
  <si>
    <t>Glioblastoma patients included</t>
  </si>
  <si>
    <t>lixji@126.com  wanjinghai@sina.com  zhangkt@cicams.ac.cn</t>
  </si>
  <si>
    <t>National Cancer Center</t>
  </si>
  <si>
    <t>National Cancer Center/Cancer Hospital, Chinese Academy of Medical Sciences and Peking Union Medical College,
Beijing, 100021, China</t>
  </si>
  <si>
    <t>L. Feng, X. Li, J. Wan, K. Zhang</t>
  </si>
  <si>
    <t>Patient 1</t>
  </si>
  <si>
    <t>52 years</t>
  </si>
  <si>
    <t>Surgery</t>
  </si>
  <si>
    <t>TCR repertoire sequencing of peripheral blood</t>
  </si>
  <si>
    <t>State Key Laboratory of Molecular Oncology, Department of Etiology and Carcinogenesis, National Cancer Center/Hospital, Chinese Academy of Medical Sciences and Peking Union Medical College</t>
  </si>
  <si>
    <t>Germline DNA extracted from PBMCs using Dneasy Blood and Tissue kit</t>
  </si>
  <si>
    <t xml:space="preserve"> Isolation using AllPrep DNA/RNA mini kit, TRIzol reagent and purified using Rneasy kit</t>
  </si>
  <si>
    <t>DNA amplified by three nested PCRs</t>
  </si>
  <si>
    <t>SRA Toolkit 2.8.2-1, cutadapt 1.14, fastqc 0.11.5, FASTQ joiner 2.0.1 (Galaxy), MiXCR v2.1.10</t>
  </si>
  <si>
    <t>FASTQ joiner 2.0.1 (Galaxy)</t>
  </si>
  <si>
    <t>primers removed, quality filtered (cutadapt), paired (Galaxy), Annotated (MiXCR)</t>
  </si>
  <si>
    <t>SRP076444</t>
  </si>
  <si>
    <t>SAMN05231883</t>
  </si>
  <si>
    <t>SRS1497316</t>
  </si>
  <si>
    <t>SRX1838041</t>
  </si>
  <si>
    <t>SRR3658983</t>
  </si>
  <si>
    <t>SRR3658983.fasta</t>
  </si>
  <si>
    <t>Glioblastoma patient</t>
  </si>
  <si>
    <t>25 months</t>
  </si>
  <si>
    <t>TCR repertoire sequencing of Tsup</t>
  </si>
  <si>
    <t>Glioblastoma Multiforme</t>
  </si>
  <si>
    <t>Glial cells</t>
  </si>
  <si>
    <t>Brain</t>
  </si>
  <si>
    <t>SAMN05231868</t>
  </si>
  <si>
    <t>SRS1497315</t>
  </si>
  <si>
    <t>SRX1838040</t>
  </si>
  <si>
    <t>SRR3658982</t>
  </si>
  <si>
    <t>SRR3658982.fasta</t>
  </si>
  <si>
    <t>TCR repertoire sequencing of TP</t>
  </si>
  <si>
    <t>SAMN05231867</t>
  </si>
  <si>
    <t>SRS1497311</t>
  </si>
  <si>
    <t>SRX1838036</t>
  </si>
  <si>
    <t>SRR3658980</t>
  </si>
  <si>
    <t>SRR3658980.fasta</t>
  </si>
  <si>
    <t>TCR repertoire sequencing of TM</t>
  </si>
  <si>
    <t>SAMN05231866</t>
  </si>
  <si>
    <t>SRS1497310</t>
  </si>
  <si>
    <t>SRX1838035</t>
  </si>
  <si>
    <t>SRR3658977</t>
  </si>
  <si>
    <t>SRR3658977.fasta</t>
  </si>
  <si>
    <t>TCR repertoire sequencing of TL</t>
  </si>
  <si>
    <t>SAMN05231865</t>
  </si>
  <si>
    <t>SRS1497309</t>
  </si>
  <si>
    <t>SRX1838034</t>
  </si>
  <si>
    <t>SRR3658976</t>
  </si>
  <si>
    <t>SRR3658976.fasta</t>
  </si>
  <si>
    <t>TCR repertoire sequencing of Tinf</t>
  </si>
  <si>
    <t>SAMN05231864</t>
  </si>
  <si>
    <t>SRS1497308</t>
  </si>
  <si>
    <t>SRX1838033</t>
  </si>
  <si>
    <t>SRR3658975</t>
  </si>
  <si>
    <t>SRR3658975.fasta</t>
  </si>
  <si>
    <t>TCR repertoire sequencing of Tcent</t>
  </si>
  <si>
    <t>SAMN05231863</t>
  </si>
  <si>
    <t>SRS1497307</t>
  </si>
  <si>
    <t>SRX1838032</t>
  </si>
  <si>
    <t>SRR3658974</t>
  </si>
  <si>
    <t>SRR3658974.fasta</t>
  </si>
  <si>
    <t>TCR repertoire sequencing of TA</t>
  </si>
  <si>
    <t>SAMN05231862</t>
  </si>
  <si>
    <t>SRS1497306</t>
  </si>
  <si>
    <t>SRX1838031</t>
  </si>
  <si>
    <t>SRR3658973</t>
  </si>
  <si>
    <t>SRR3658973.fasta</t>
  </si>
  <si>
    <t>TCR repertoire sequencing of OM</t>
  </si>
  <si>
    <t>SAMN05231861</t>
  </si>
  <si>
    <t>SRS1497305</t>
  </si>
  <si>
    <t>SRX1838030</t>
  </si>
  <si>
    <t>SRR3658972</t>
  </si>
  <si>
    <t>SRR3658972.fasta</t>
  </si>
  <si>
    <t>TCR repertoire sequencing of Ocent</t>
  </si>
  <si>
    <t>SAMN05231860</t>
  </si>
  <si>
    <t>SRS1497304</t>
  </si>
  <si>
    <t>SRX1838029</t>
  </si>
  <si>
    <t>SRR3658971</t>
  </si>
  <si>
    <t>SRR3658971.fasta</t>
  </si>
  <si>
    <t>TCR repertoire sequencing of OA</t>
  </si>
  <si>
    <t>SAMN05231859</t>
  </si>
  <si>
    <t>SRS1497303</t>
  </si>
  <si>
    <t>SRX1838028</t>
  </si>
  <si>
    <t>SRR3658970</t>
  </si>
  <si>
    <t>SRR3658970.fasta</t>
  </si>
  <si>
    <t>GGATCTTCAGAGTGG, TGGATCGTCAGAGTG, ATCTTCAGAGTAGAG, TGGATCTCCAAGGTG, AATCGTCAGAGTGG, CTCCAGCCTGAGCG, TCCAGCCTGAGCGA, GATCCTCAGGATGC, CTCCAACCCCAGC, CAGCAGCCTGAGC, GCACCTTCAGAGTAG, ATCTTGAGAGTGGAG, ATTCATCTCAGAGC</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</si>
  <si>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SRR3289739_info.txt --match-read-wildcards --discard-untrimmed --overlap 10 -n 2 --length-tag="length=" -o  primers_SRR3289739.fastq SRR3289739.fastq</t>
  </si>
  <si>
    <t xml:space="preserve">cutadapt -q 30 --minimum-length 100 --length-tag "length=" -o filtered_SRR3289739.fastq  primers_SRR3289739.fastq </t>
  </si>
  <si>
    <t xml:space="preserve">$EBROOTMIXCR/mixcr align --library imgt -s hsa -c TRB -f --save-description SRR3289739.fasta SRR3289739_mixcr.vdjca || $EBROOTMIXCR/mixcr exportAlignments -vHit -dHit -jHit -vGene -dGene -jGene -vFamily -dFamily -jFamily -vHitScore -dHitScore -jHitScore -nFeature CDR3 -aaFeature CDR3 -lengthOf CDR3 -readId -sequence -descrR1 SRR3289739_mixcr.vdjca SRR3289739_annotation.txt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</si>
  <si>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SRR3289738_info.txt --match-read-wildcards --discard-untrimmed --overlap 10 -n 2 --length-tag="length=" -o  primers_SRR3289738.fastq SRR3289738.fastq</t>
  </si>
  <si>
    <t xml:space="preserve">cutadapt -q 30 --minimum-length 100 --length-tag "length=" -o filtered_SRR3289738.fastq  primers_SRR3289738.fastq </t>
  </si>
  <si>
    <t xml:space="preserve">$EBROOTMIXCR/mixcr align --library imgt -s hsa -c TRB -f --save-description SRR3289738.fasta SRR3289738_mixcr.vdjca || $EBROOTMIXCR/mixcr exportAlignments -vHit -dHit -jHit -vGene -dGene -jGene -vFamily -dFamily -jFamily -vHitScore -dHitScore -jHitScore -nFeature CDR3 -aaFeature CDR3 -lengthOf CDR3 -readId -sequence -descrR1 SRR3289738_mixcr.vdjca SRR3289738_annotation.txt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</si>
  <si>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SRR3289702_info.txt --match-read-wildcards --discard-untrimmed --overlap 10 -n 2 --length-tag="length=" -o  primers_SRR3289702.fastq SRR3289702.fastq</t>
  </si>
  <si>
    <t xml:space="preserve">cutadapt -q 30 --minimum-length 100 --length-tag "length=" -o filtered_SRR3289702.fastq  primers_SRR3289702.fastq </t>
  </si>
  <si>
    <t xml:space="preserve">$EBROOTMIXCR/mixcr align --library imgt -s hsa -c TRB -f --save-description SRR3289702.fasta SRR3289702_mixcr.vdjca || $EBROOTMIXCR/mixcr exportAlignments -vHit -dHit -jHit -vGene -dGene -jGene -vFamily -dFamily -jFamily -vHitScore -dHitScore -jHitScore -nFeature CDR3 -aaFeature CDR3 -lengthOf CDR3 -readId -sequence -descrR1 SRR3289702_mixcr.vdjca SRR3289702_annotation.txt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</si>
  <si>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SRR3289701_info.txt --match-read-wildcards --discard-untrimmed --overlap 10 -n 2 --length-tag="length=" -o  primers_SRR3289701.fastq SRR3289701.fastq</t>
  </si>
  <si>
    <t xml:space="preserve">cutadapt -q 30 --minimum-length 100 --length-tag "length=" -o filtered_SRR3289701.fastq  primers_SRR3289701.fastq </t>
  </si>
  <si>
    <t xml:space="preserve">$EBROOTMIXCR/mixcr align --library imgt -s hsa -c TRB -f --save-description SRR3289701.fasta SRR3289701_mixcr.vdjca || $EBROOTMIXCR/mixcr exportAlignments -vHit -dHit -jHit -vGene -dGene -jGene -vFamily -dFamily -jFamily -vHitScore -dHitScore -jHitScore -nFeature CDR3 -aaFeature CDR3 -lengthOf CDR3 -readId -sequence -descrR1 SRR3289701_mixcr.vdjca SRR3289701_annotation.txt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</si>
  <si>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SRR3289700_info.txt --match-read-wildcards --discard-untrimmed --overlap 10 -n 2 --length-tag="length=" -o  primers_SRR3289700.fastq SRR3289700.fastq</t>
  </si>
  <si>
    <t xml:space="preserve">cutadapt -q 30 --minimum-length 100 --length-tag "length=" -o filtered_SRR3289700.fastq  primers_SRR3289700.fastq </t>
  </si>
  <si>
    <t xml:space="preserve">$EBROOTMIXCR/mixcr align --library imgt -s hsa -c TRB -f --save-description SRR3289700.fasta SRR3289700_mixcr.vdjca || $EBROOTMIXCR/mixcr exportAlignments -vHit -dHit -jHit -vGene -dGene -jGene -vFamily -dFamily -jFamily -vHitScore -dHitScore -jHitScore -nFeature CDR3 -aaFeature CDR3 -lengthOf CDR3 -readId -sequence -descrR1 SRR3289700_mixcr.vdjca SRR3289700_annotation.txt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</si>
  <si>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SRR3289699_info.txt --match-read-wildcards --discard-untrimmed --overlap 10 -n 2 --length-tag="length=" -o  primers_SRR3289699.fastq SRR3289699.fastq</t>
  </si>
  <si>
    <t xml:space="preserve">cutadapt -q 30 --minimum-length 100 --length-tag "length=" -o filtered_SRR3289699.fastq  primers_SRR3289699.fastq </t>
  </si>
  <si>
    <t xml:space="preserve">$EBROOTMIXCR/mixcr align --library imgt -s hsa -c TRB -f --save-description SRR3289699.fasta SRR3289699_mixcr.vdjca || $EBROOTMIXCR/mixcr exportAlignments -vHit -dHit -jHit -vGene -dGene -jGene -vFamily -dFamily -jFamily -vHitScore -dHitScore -jHitScore -nFeature CDR3 -aaFeature CDR3 -lengthOf CDR3 -readId -sequence -descrR1 SRR3289699_mixcr.vdjca SRR3289699_annotation.txt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</si>
  <si>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SRR3289697_info.txt --match-read-wildcards --discard-untrimmed --overlap 10 -n 2 --length-tag="length=" -o  primers_SRR3289697.fastq SRR3289697.fastq</t>
  </si>
  <si>
    <t xml:space="preserve">cutadapt -q 30 --minimum-length 100 --length-tag "length=" -o filtered_SRR3289697.fastq  primers_SRR3289697.fastq </t>
  </si>
  <si>
    <t xml:space="preserve">$EBROOTMIXCR/mixcr align --library imgt -s hsa -c TRB -f --save-description SRR3289697.fasta SRR3289697_mixcr.vdjca || $EBROOTMIXCR/mixcr exportAlignments -vHit -dHit -jHit -vGene -dGene -jGene -vFamily -dFamily -jFamily -vHitScore -dHitScore -jHitScore -nFeature CDR3 -aaFeature CDR3 -lengthOf CDR3 -readId -sequence -descrR1 SRR3289697_mixcr.vdjca SRR3289697_annotation.txt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</si>
  <si>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SRR3289696_info.txt --match-read-wildcards --discard-untrimmed --overlap 10 -n 2 --length-tag="length=" -o  primers_SRR3289696.fastq SRR3289696.fastq</t>
  </si>
  <si>
    <t xml:space="preserve">cutadapt -q 30 --minimum-length 100 --length-tag "length=" -o filtered_SRR3289696.fastq  primers_SRR3289696.fastq </t>
  </si>
  <si>
    <t xml:space="preserve">$EBROOTMIXCR/mixcr align --library imgt -s hsa -c TRB -f --save-description SRR3289696.fasta SRR3289696_mixcr.vdjca || $EBROOTMIXCR/mixcr exportAlignments -vHit -dHit -jHit -vGene -dGene -jGene -vFamily -dFamily -jFamily -vHitScore -dHitScore -jHitScore -nFeature CDR3 -aaFeature CDR3 -lengthOf CDR3 -readId -sequence -descrR1 SRR3289696_mixcr.vdjca SRR3289696_annotation.txt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</si>
  <si>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SRR3289695_info.txt --match-read-wildcards --discard-untrimmed --overlap 10 -n 2 --length-tag="length=" -o  primers_SRR3289695.fastq SRR3289695.fastq</t>
  </si>
  <si>
    <t xml:space="preserve">cutadapt -q 30 --minimum-length 100 --length-tag "length=" -o filtered_SRR3289695.fastq  primers_SRR3289695.fastq </t>
  </si>
  <si>
    <t xml:space="preserve">$EBROOTMIXCR/mixcr align --library imgt -s hsa -c TRB -f --save-description SRR3289695.fasta SRR3289695_mixcr.vdjca || $EBROOTMIXCR/mixcr exportAlignments -vHit -dHit -jHit -vGene -dGene -jGene -vFamily -dFamily -jFamily -vHitScore -dHitScore -jHitScore -nFeature CDR3 -aaFeature CDR3 -lengthOf CDR3 -readId -sequence -descrR1 SRR3289695_mixcr.vdjca SRR3289695_annotation.txt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</si>
  <si>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SRR3289694_info.txt --match-read-wildcards --discard-untrimmed --overlap 10 -n 2 --length-tag="length=" -o  primers_SRR3289694.fastq SRR3289694.fastq</t>
  </si>
  <si>
    <t xml:space="preserve">cutadapt -q 30 --minimum-length 100 --length-tag "length=" -o filtered_SRR3289694.fastq  primers_SRR3289694.fastq </t>
  </si>
  <si>
    <t xml:space="preserve">$EBROOTMIXCR/mixcr align --library imgt -s hsa -c TRB -f --save-description SRR3289694.fasta SRR3289694_mixcr.vdjca || $EBROOTMIXCR/mixcr exportAlignments -vHit -dHit -jHit -vGene -dGene -jGene -vFamily -dFamily -jFamily -vHitScore -dHitScore -jHitScore -nFeature CDR3 -aaFeature CDR3 -lengthOf CDR3 -readId -sequence -descrR1 SRR3289694_mixcr.vdjca SRR3289694_annotation.txt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</si>
  <si>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SRR3289693_info.txt --match-read-wildcards --discard-untrimmed --overlap 10 -n 2 --length-tag="length=" -o  primers_SRR3289693.fastq SRR3289693.fastq</t>
  </si>
  <si>
    <t xml:space="preserve">cutadapt -q 30 --minimum-length 100 --length-tag "length=" -o filtered_SRR3289693.fastq  primers_SRR3289693.fastq </t>
  </si>
  <si>
    <t xml:space="preserve">$EBROOTMIXCR/mixcr align --library imgt -s hsa -c TRB -f --save-description SRR3289693.fasta SRR3289693_mixcr.vdjca || $EBROOTMIXCR/mixcr exportAlignments -vHit -dHit -jHit -vGene -dGene -jGene -vFamily -dFamily -jFamily -vHitScore -dHitScore -jHitScore -nFeature CDR3 -aaFeature CDR3 -lengthOf CDR3 -readId -sequence -descrR1 SRR3289693_mixcr.vdjca SRR3289693_annotation.txt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</si>
  <si>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SRR3289692_info.txt --match-read-wildcards --discard-untrimmed --overlap 10 -n 2 --length-tag="length=" -o  primers_SRR3289692.fastq SRR3289692.fastq</t>
  </si>
  <si>
    <t xml:space="preserve">cutadapt -q 30 --minimum-length 100 --length-tag "length=" -o filtered_SRR3289692.fastq  primers_SRR3289692.fastq </t>
  </si>
  <si>
    <t xml:space="preserve">$EBROOTMIXCR/mixcr align --library imgt -s hsa -c TRB -f --save-description SRR3289692.fasta SRR3289692_mixcr.vdjca || $EBROOTMIXCR/mixcr exportAlignments -vHit -dHit -jHit -vGene -dGene -jGene -vFamily -dFamily -jFamily -vHitScore -dHitScore -jHitScore -nFeature CDR3 -aaFeature CDR3 -lengthOf CDR3 -readId -sequence -descrR1 SRR3289692_mixcr.vdjca SRR3289692_annotation.txt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</si>
  <si>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SRR3289689_info.txt --match-read-wildcards --discard-untrimmed --overlap 10 -n 2 --length-tag="length=" -o  primers_SRR3289689.fastq SRR3289689.fastq</t>
  </si>
  <si>
    <t xml:space="preserve">cutadapt -q 30 --minimum-length 100 --length-tag "length=" -o filtered_SRR3289689.fastq  primers_SRR3289689.fastq </t>
  </si>
  <si>
    <t xml:space="preserve">$EBROOTMIXCR/mixcr align --library imgt -s hsa -c TRB -f --save-description SRR3289689.fasta SRR3289689_mixcr.vdjca || $EBROOTMIXCR/mixcr exportAlignments -vHit -dHit -jHit -vGene -dGene -jGene -vFamily -dFamily -jFamily -vHitScore -dHitScore -jHitScore -nFeature CDR3 -aaFeature CDR3 -lengthOf CDR3 -readId -sequence -descrR1 SRR3289689_mixcr.vdjca SRR3289689_annotation.txt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</si>
  <si>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SRR3289688_info.txt --match-read-wildcards --discard-untrimmed --overlap 10 -n 2 --length-tag="length=" -o  primers_SRR3289688.fastq SRR3289688.fastq</t>
  </si>
  <si>
    <t xml:space="preserve">cutadapt -q 30 --minimum-length 100 --length-tag "length=" -o filtered_SRR3289688.fastq  primers_SRR3289688.fastq </t>
  </si>
  <si>
    <t xml:space="preserve">$EBROOTMIXCR/mixcr align --library imgt -s hsa -c TRB -f --save-description SRR3289688.fasta SRR3289688_mixcr.vdjca || $EBROOTMIXCR/mixcr exportAlignments -vHit -dHit -jHit -vGene -dGene -jGene -vFamily -dFamily -jFamily -vHitScore -dHitScore -jHitScore -nFeature CDR3 -aaFeature CDR3 -lengthOf CDR3 -readId -sequence -descrR1 SRR3289688_mixcr.vdjca SRR3289688_annotation.txt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</si>
  <si>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SRR3289686_info.txt --match-read-wildcards --discard-untrimmed --overlap 10 -n 2 --length-tag="length=" -o  primers_SRR3289686.fastq SRR3289686.fastq</t>
  </si>
  <si>
    <t xml:space="preserve">cutadapt -q 30 --minimum-length 100 --length-tag "length=" -o filtered_SRR3289686.fastq  primers_SRR3289686.fastq </t>
  </si>
  <si>
    <t xml:space="preserve">$EBROOTMIXCR/mixcr align --library imgt -s hsa -c TRB -f --save-description SRR3289686.fasta SRR3289686_mixcr.vdjca || $EBROOTMIXCR/mixcr exportAlignments -vHit -dHit -jHit -vGene -dGene -jGene -vFamily -dFamily -jFamily -vHitScore -dHitScore -jHitScore -nFeature CDR3 -aaFeature CDR3 -lengthOf CDR3 -readId -sequence -descrR1 SRR3289686_mixcr.vdjca SRR3289686_annotation.txt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</si>
  <si>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SRR3289636_info.txt --match-read-wildcards --discard-untrimmed --overlap 10 -n 2 --length-tag="length=" -o  primers_SRR3289636.fastq SRR3289636.fastq</t>
  </si>
  <si>
    <t xml:space="preserve">cutadapt -q 30 --minimum-length 100 --length-tag "length=" -o filtered_SRR3289636.fastq  primers_SRR3289636.fastq </t>
  </si>
  <si>
    <t xml:space="preserve">$EBROOTMIXCR/mixcr align --library imgt -s hsa -c TRB -f --save-description SRR3289636.fasta SRR3289636_mixcr.vdjca || $EBROOTMIXCR/mixcr exportAlignments -vHit -dHit -jHit -vGene -dGene -jGene -vFamily -dFamily -jFamily -vHitScore -dHitScore -jHitScore -nFeature CDR3 -aaFeature CDR3 -lengthOf CDR3 -readId -sequence -descrR1 SRR3289636_mixcr.vdjca SRR3289636_annotation.txt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</si>
  <si>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SRR3289635_info.txt --match-read-wildcards --discard-untrimmed --overlap 10 -n 2 --length-tag="length=" -o  primers_SRR3289635.fastq SRR3289635.fastq</t>
  </si>
  <si>
    <t xml:space="preserve">cutadapt -q 30 --minimum-length 100 --length-tag "length=" -o filtered_SRR3289635.fastq  primers_SRR3289635.fastq </t>
  </si>
  <si>
    <t xml:space="preserve">$EBROOTMIXCR/mixcr align --library imgt -s hsa -c TRB -f --save-description SRR3289635.fasta SRR3289635_mixcr.vdjca || $EBROOTMIXCR/mixcr exportAlignments -vHit -dHit -jHit -vGene -dGene -jGene -vFamily -dFamily -jFamily -vHitScore -dHitScore -jHitScore -nFeature CDR3 -aaFeature CDR3 -lengthOf CDR3 -readId -sequence -descrR1 SRR3289635_mixcr.vdjca SRR3289635_annotation.txt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</si>
  <si>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SRR3289634_info.txt --match-read-wildcards --discard-untrimmed --overlap 10 -n 2 --length-tag="length=" -o  primers_SRR3289634.fastq SRR3289634.fastq</t>
  </si>
  <si>
    <t xml:space="preserve">cutadapt -q 30 --minimum-length 100 --length-tag "length=" -o filtered_SRR3289634.fastq  primers_SRR3289634.fastq </t>
  </si>
  <si>
    <t xml:space="preserve">$EBROOTMIXCR/mixcr align --library imgt -s hsa -c TRB -f --save-description SRR3289634.fasta SRR3289634_mixcr.vdjca || $EBROOTMIXCR/mixcr exportAlignments -vHit -dHit -jHit -vGene -dGene -jGene -vFamily -dFamily -jFamily -vHitScore -dHitScore -jHitScore -nFeature CDR3 -aaFeature CDR3 -lengthOf CDR3 -readId -sequence -descrR1 SRR3289634_mixcr.vdjca SRR3289634_annotation.txt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</si>
  <si>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SRR3289633_info.txt --match-read-wildcards --discard-untrimmed --overlap 10 -n 2 --length-tag="length=" -o  primers_SRR3289633.fastq SRR3289633.fastq</t>
  </si>
  <si>
    <t xml:space="preserve">cutadapt -q 30 --minimum-length 100 --length-tag "length=" -o filtered_SRR3289633.fastq  primers_SRR3289633.fastq </t>
  </si>
  <si>
    <t xml:space="preserve">$EBROOTMIXCR/mixcr align --library imgt -s hsa -c TRB -f --save-description SRR3289633.fasta SRR3289633_mixcr.vdjca || $EBROOTMIXCR/mixcr exportAlignments -vHit -dHit -jHit -vGene -dGene -jGene -vFamily -dFamily -jFamily -vHitScore -dHitScore -jHitScore -nFeature CDR3 -aaFeature CDR3 -lengthOf CDR3 -readId -sequence -descrR1 SRR3289633_mixcr.vdjca SRR3289633_annotation.txt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</si>
  <si>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SRR3289632_info.txt --match-read-wildcards --discard-untrimmed --overlap 10 -n 2 --length-tag="length=" -o  primers_SRR3289632.fastq SRR3289632.fastq</t>
  </si>
  <si>
    <t xml:space="preserve">cutadapt -q 30 --minimum-length 100 --length-tag "length=" -o filtered_SRR3289632.fastq  primers_SRR3289632.fastq </t>
  </si>
  <si>
    <t xml:space="preserve">$EBROOTMIXCR/mixcr align --library imgt -s hsa -c TRB -f --save-description SRR3289632.fasta SRR3289632_mixcr.vdjca || $EBROOTMIXCR/mixcr exportAlignments -vHit -dHit -jHit -vGene -dGene -jGene -vFamily -dFamily -jFamily -vHitScore -dHitScore -jHitScore -nFeature CDR3 -aaFeature CDR3 -lengthOf CDR3 -readId -sequence -descrR1 SRR3289632_mixcr.vdjca SRR3289632_annotation.txt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</si>
  <si>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SRR3289631_info.txt --match-read-wildcards --discard-untrimmed --overlap 10 -n 2 --length-tag="length=" -o  primers_SRR3289631.fastq SRR3289631.fastq</t>
  </si>
  <si>
    <t xml:space="preserve">cutadapt -q 30 --minimum-length 100 --length-tag "length=" -o filtered_SRR3289631.fastq  primers_SRR3289631.fastq </t>
  </si>
  <si>
    <t xml:space="preserve">$EBROOTMIXCR/mixcr align --library imgt -s hsa -c TRB -f --save-description SRR3289631.fasta SRR3289631_mixcr.vdjca || $EBROOTMIXCR/mixcr exportAlignments -vHit -dHit -jHit -vGene -dGene -jGene -vFamily -dFamily -jFamily -vHitScore -dHitScore -jHitScore -nFeature CDR3 -aaFeature CDR3 -lengthOf CDR3 -readId -sequence -descrR1 SRR3289631_mixcr.vdjca SRR3289631_annotation.txt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</si>
  <si>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SRR3289630_info.txt --match-read-wildcards --discard-untrimmed --overlap 10 -n 2 --length-tag="length=" -o  primers_SRR3289630.fastq SRR3289630.fastq</t>
  </si>
  <si>
    <t xml:space="preserve">cutadapt -q 30 --minimum-length 100 --length-tag "length=" -o filtered_SRR3289630.fastq  primers_SRR3289630.fastq </t>
  </si>
  <si>
    <t xml:space="preserve">$EBROOTMIXCR/mixcr align --library imgt -s hsa -c TRB -f --save-description SRR3289630.fasta SRR3289630_mixcr.vdjca || $EBROOTMIXCR/mixcr exportAlignments -vHit -dHit -jHit -vGene -dGene -jGene -vFamily -dFamily -jFamily -vHitScore -dHitScore -jHitScore -nFeature CDR3 -aaFeature CDR3 -lengthOf CDR3 -readId -sequence -descrR1 SRR3289630_mixcr.vdjca SRR3289630_annotation.txt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</si>
  <si>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SRR3289629_info.txt --match-read-wildcards --discard-untrimmed --overlap 10 -n 2 --length-tag="length=" -o  primers_SRR3289629.fastq SRR3289629.fastq</t>
  </si>
  <si>
    <t xml:space="preserve">cutadapt -q 30 --minimum-length 100 --length-tag "length=" -o filtered_SRR3289629.fastq  primers_SRR3289629.fastq </t>
  </si>
  <si>
    <t xml:space="preserve">$EBROOTMIXCR/mixcr align --library imgt -s hsa -c TRB -f --save-description SRR3289629.fasta SRR3289629_mixcr.vdjca || $EBROOTMIXCR/mixcr exportAlignments -vHit -dHit -jHit -vGene -dGene -jGene -vFamily -dFamily -jFamily -vHitScore -dHitScore -jHitScore -nFeature CDR3 -aaFeature CDR3 -lengthOf CDR3 -readId -sequence -descrR1 SRR3289629_mixcr.vdjca SRR3289629_annotation.txt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</si>
  <si>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SRR3289628_info.txt --match-read-wildcards --discard-untrimmed --overlap 10 -n 2 --length-tag="length=" -o  primers_SRR3289628.fastq SRR3289628.fastq</t>
  </si>
  <si>
    <t xml:space="preserve">cutadapt -q 30 --minimum-length 100 --length-tag "length=" -o filtered_SRR3289628.fastq  primers_SRR3289628.fastq </t>
  </si>
  <si>
    <t xml:space="preserve">$EBROOTMIXCR/mixcr align --library imgt -s hsa -c TRB -f --save-description SRR3289628.fasta SRR3289628_mixcr.vdjca || $EBROOTMIXCR/mixcr exportAlignments -vHit -dHit -jHit -vGene -dGene -jGene -vFamily -dFamily -jFamily -vHitScore -dHitScore -jHitScore -nFeature CDR3 -aaFeature CDR3 -lengthOf CDR3 -readId -sequence -descrR1 SRR3289628_mixcr.vdjca SRR3289628_annotation.txt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</si>
  <si>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SRR3289626_info.txt --match-read-wildcards --discard-untrimmed --overlap 10 -n 2 --length-tag="length=" -o  primers_SRR3289626.fastq SRR3289626.fastq</t>
  </si>
  <si>
    <t xml:space="preserve">cutadapt -q 30 --minimum-length 100 --length-tag "length=" -o filtered_SRR3289626.fastq  primers_SRR3289626.fastq </t>
  </si>
  <si>
    <t xml:space="preserve">$EBROOTMIXCR/mixcr align --library imgt -s hsa -c TRB -f --save-description SRR3289626.fasta SRR3289626_mixcr.vdjca || $EBROOTMIXCR/mixcr exportAlignments -vHit -dHit -jHit -vGene -dGene -jGene -vFamily -dFamily -jFamily -vHitScore -dHitScore -jHitScore -nFeature CDR3 -aaFeature CDR3 -lengthOf CDR3 -readId -sequence -descrR1 SRR3289626_mixcr.vdjca SRR3289626_annotation.txt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</si>
  <si>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SRR3289625_info.txt --match-read-wildcards --discard-untrimmed --overlap 10 -n 2 --length-tag="length=" -o  primers_SRR3289625.fastq SRR3289625.fastq</t>
  </si>
  <si>
    <t xml:space="preserve">cutadapt -q 30 --minimum-length 100 --length-tag "length=" -o filtered_SRR3289625.fastq  primers_SRR3289625.fastq </t>
  </si>
  <si>
    <t xml:space="preserve">$EBROOTMIXCR/mixcr align --library imgt -s hsa -c TRB -f --save-description SRR3289625.fasta SRR3289625_mixcr.vdjca || $EBROOTMIXCR/mixcr exportAlignments -vHit -dHit -jHit -vGene -dGene -jGene -vFamily -dFamily -jFamily -vHitScore -dHitScore -jHitScore -nFeature CDR3 -aaFeature CDR3 -lengthOf CDR3 -readId -sequence -descrR1 SRR3289625_mixcr.vdjca SRR3289625_annotation.txt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</si>
  <si>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SRR3289624_info.txt --match-read-wildcards --discard-untrimmed --overlap 10 -n 2 --length-tag="length=" -o  primers_SRR3289624.fastq SRR3289624.fastq</t>
  </si>
  <si>
    <t xml:space="preserve">cutadapt -q 30 --minimum-length 100 --length-tag "length=" -o filtered_SRR3289624.fastq  primers_SRR3289624.fastq </t>
  </si>
  <si>
    <t xml:space="preserve">$EBROOTMIXCR/mixcr align --library imgt -s hsa -c TRB -f --save-description SRR3289624.fasta SRR3289624_mixcr.vdjca || $EBROOTMIXCR/mixcr exportAlignments -vHit -dHit -jHit -vGene -dGene -jGene -vFamily -dFamily -jFamily -vHitScore -dHitScore -jHitScore -nFeature CDR3 -aaFeature CDR3 -lengthOf CDR3 -readId -sequence -descrR1 SRR3289624_mixcr.vdjca SRR3289624_annotation.txt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</si>
  <si>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SRR3289608_info.txt --match-read-wildcards --discard-untrimmed --overlap 10 -n 2 --length-tag="length=" -o  primers_SRR3289608.fastq SRR3289608.fastq</t>
  </si>
  <si>
    <t xml:space="preserve">cutadapt -q 30 --minimum-length 100 --length-tag "length=" -o filtered_SRR3289608.fastq  primers_SRR3289608.fastq </t>
  </si>
  <si>
    <t xml:space="preserve">$EBROOTMIXCR/mixcr align --library imgt -s hsa -c TRB -f --save-description SRR3289608.fasta SRR3289608_mixcr.vdjca || $EBROOTMIXCR/mixcr exportAlignments -vHit -dHit -jHit -vGene -dGene -jGene -vFamily -dFamily -jFamily -vHitScore -dHitScore -jHitScore -nFeature CDR3 -aaFeature CDR3 -lengthOf CDR3 -readId -sequence -descrR1 SRR3289608_mixcr.vdjca SRR3289608_annotation.txt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</si>
  <si>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SRR3288827_info.txt --match-read-wildcards --discard-untrimmed --overlap 10 -n 2 --length-tag="length=" -o  primers_SRR3288827.fastq SRR3288827.fastq</t>
  </si>
  <si>
    <t xml:space="preserve">cutadapt -q 30 --minimum-length 100 --length-tag "length=" -o filtered_SRR3288827.fastq  primers_SRR3288827.fastq </t>
  </si>
  <si>
    <t xml:space="preserve">$EBROOTMIXCR/mixcr align --library imgt -s hsa -c TRB -f --save-description SRR3288827.fasta SRR3288827_mixcr.vdjca || $EBROOTMIXCR/mixcr exportAlignments -vHit -dHit -jHit -vGene -dGene -jGene -vFamily -dFamily -jFamily -vHitScore -dHitScore -jHitScore -nFeature CDR3 -aaFeature CDR3 -lengthOf CDR3 -readId -sequence -descrR1 SRR3288827_mixcr.vdjca SRR3288827_annotation.txt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</si>
  <si>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SRR3288819_info.txt --match-read-wildcards --discard-untrimmed --overlap 10 -n 2 --length-tag="length=" -o  primers_SRR3288819.fastq SRR3288819.fastq</t>
  </si>
  <si>
    <t xml:space="preserve">cutadapt -q 30 --minimum-length 100 --length-tag "length=" -o filtered_SRR3288819.fastq  primers_SRR3288819.fastq </t>
  </si>
  <si>
    <t xml:space="preserve">$EBROOTMIXCR/mixcr align --library imgt -s hsa -c TRB -f --save-description SRR3288819.fasta SRR3288819_mixcr.vdjca || $EBROOTMIXCR/mixcr exportAlignments -vHit -dHit -jHit -vGene -dGene -jGene -vFamily -dFamily -jFamily -vHitScore -dHitScore -jHitScore -nFeature CDR3 -aaFeature CDR3 -lengthOf CDR3 -readId -sequence -descrR1 SRR3288819_mixcr.vdjca SRR3288819_annotation.txt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</si>
  <si>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SRR3288781_info.txt --match-read-wildcards --discard-untrimmed --overlap 10 -n 2 --length-tag="length=" -o  primers_SRR3288781.fastq SRR3288781.fastq</t>
  </si>
  <si>
    <t xml:space="preserve">cutadapt -q 30 --minimum-length 100 --length-tag "length=" -o filtered_SRR3288781.fastq  primers_SRR3288781.fastq </t>
  </si>
  <si>
    <t xml:space="preserve">$EBROOTMIXCR/mixcr align --library imgt -s hsa -c TRB -f --save-description SRR3288781.fasta SRR3288781_mixcr.vdjca || $EBROOTMIXCR/mixcr exportAlignments -vHit -dHit -jHit -vGene -dGene -jGene -vFamily -dFamily -jFamily -vHitScore -dHitScore -jHitScore -nFeature CDR3 -aaFeature CDR3 -lengthOf CDR3 -readId -sequence -descrR1 SRR3288781_mixcr.vdjca SRR3288781_annotation.txt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</si>
  <si>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SRR3288780_info.txt --match-read-wildcards --discard-untrimmed --overlap 10 -n 2 --length-tag="length=" -o  primers_SRR3288780.fastq SRR3288780.fastq</t>
  </si>
  <si>
    <t xml:space="preserve">cutadapt -q 30 --minimum-length 100 --length-tag "length=" -o filtered_SRR3288780.fastq  primers_SRR3288780.fastq </t>
  </si>
  <si>
    <t xml:space="preserve">$EBROOTMIXCR/mixcr align --library imgt -s hsa -c TRB -f --save-description SRR3288780.fasta SRR3288780_mixcr.vdjca || $EBROOTMIXCR/mixcr exportAlignments -vHit -dHit -jHit -vGene -dGene -jGene -vFamily -dFamily -jFamily -vHitScore -dHitScore -jHitScore -nFeature CDR3 -aaFeature CDR3 -lengthOf CDR3 -readId -sequence -descrR1 SRR3288780_mixcr.vdjca SRR3288780_annotation.txt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</si>
  <si>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SRR3288778_info.txt --match-read-wildcards --discard-untrimmed --overlap 10 -n 2 --length-tag="length=" -o  primers_SRR3288778.fastq SRR3288778.fastq</t>
  </si>
  <si>
    <t xml:space="preserve">cutadapt -q 30 --minimum-length 100 --length-tag "length=" -o filtered_SRR3288778.fastq  primers_SRR3288778.fastq </t>
  </si>
  <si>
    <t xml:space="preserve">$EBROOTMIXCR/mixcr align --library imgt -s hsa -c TRB -f --save-description SRR3288778.fasta SRR3288778_mixcr.vdjca || $EBROOTMIXCR/mixcr exportAlignments -vHit -dHit -jHit -vGene -dGene -jGene -vFamily -dFamily -jFamily -vHitScore -dHitScore -jHitScore -nFeature CDR3 -aaFeature CDR3 -lengthOf CDR3 -readId -sequence -descrR1 SRR3288778_mixcr.vdjca SRR3288778_annotation.txt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</si>
  <si>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SRR3288777_info.txt --match-read-wildcards --discard-untrimmed --overlap 10 -n 2 --length-tag="length=" -o  primers_SRR3288777.fastq SRR3288777.fastq</t>
  </si>
  <si>
    <t xml:space="preserve">cutadapt -q 30 --minimum-length 100 --length-tag "length=" -o filtered_SRR3288777.fastq  primers_SRR3288777.fastq </t>
  </si>
  <si>
    <t xml:space="preserve">$EBROOTMIXCR/mixcr align --library imgt -s hsa -c TRB -f --save-description SRR3288777.fasta SRR3288777_mixcr.vdjca || $EBROOTMIXCR/mixcr exportAlignments -vHit -dHit -jHit -vGene -dGene -jGene -vFamily -dFamily -jFamily -vHitScore -dHitScore -jHitScore -nFeature CDR3 -aaFeature CDR3 -lengthOf CDR3 -readId -sequence -descrR1 SRR3288777_mixcr.vdjca SRR3288777_annotation.txt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</si>
  <si>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SRR3288776_info.txt --match-read-wildcards --discard-untrimmed --overlap 10 -n 2 --length-tag="length=" -o  primers_SRR3288776.fastq SRR3288776.fastq</t>
  </si>
  <si>
    <t xml:space="preserve">cutadapt -q 30 --minimum-length 100 --length-tag "length=" -o filtered_SRR3288776.fastq  primers_SRR3288776.fastq </t>
  </si>
  <si>
    <t xml:space="preserve">$EBROOTMIXCR/mixcr align --library imgt -s hsa -c TRB -f --save-description SRR3288776.fasta SRR3288776_mixcr.vdjca || $EBROOTMIXCR/mixcr exportAlignments -vHit -dHit -jHit -vGene -dGene -jGene -vFamily -dFamily -jFamily -vHitScore -dHitScore -jHitScore -nFeature CDR3 -aaFeature CDR3 -lengthOf CDR3 -readId -sequence -descrR1 SRR3288776_mixcr.vdjca SRR3288776_annotation.txt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</si>
  <si>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SRR3288775_info.txt --match-read-wildcards --discard-untrimmed --overlap 10 -n 2 --length-tag="length=" -o  primers_SRR3288775.fastq SRR3288775.fastq</t>
  </si>
  <si>
    <t xml:space="preserve">cutadapt -q 30 --minimum-length 100 --length-tag "length=" -o filtered_SRR3288775.fastq  primers_SRR3288775.fastq </t>
  </si>
  <si>
    <t xml:space="preserve">$EBROOTMIXCR/mixcr align --library imgt -s hsa -c TRB -f --save-description SRR3288775.fasta SRR3288775_mixcr.vdjca || $EBROOTMIXCR/mixcr exportAlignments -vHit -dHit -jHit -vGene -dGene -jGene -vFamily -dFamily -jFamily -vHitScore -dHitScore -jHitScore -nFeature CDR3 -aaFeature CDR3 -lengthOf CDR3 -readId -sequence -descrR1 SRR3288775_mixcr.vdjca SRR3288775_annotation.txt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</si>
  <si>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SRR3288774_info.txt --match-read-wildcards --discard-untrimmed --overlap 10 -n 2 --length-tag="length=" -o  primers_SRR3288774.fastq SRR3288774.fastq</t>
  </si>
  <si>
    <t xml:space="preserve">cutadapt -q 30 --minimum-length 100 --length-tag "length=" -o filtered_SRR3288774.fastq  primers_SRR3288774.fastq </t>
  </si>
  <si>
    <t xml:space="preserve">$EBROOTMIXCR/mixcr align --library imgt -s hsa -c TRB -f --save-description SRR3288774.fasta SRR3288774_mixcr.vdjca || $EBROOTMIXCR/mixcr exportAlignments -vHit -dHit -jHit -vGene -dGene -jGene -vFamily -dFamily -jFamily -vHitScore -dHitScore -jHitScore -nFeature CDR3 -aaFeature CDR3 -lengthOf CDR3 -readId -sequence -descrR1 SRR3288774_mixcr.vdjca SRR3288774_annotation.txt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</si>
  <si>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SRR3288773_info.txt --match-read-wildcards --discard-untrimmed --overlap 10 -n 2 --length-tag="length=" -o  primers_SRR3288773.fastq SRR3288773.fastq</t>
  </si>
  <si>
    <t xml:space="preserve">cutadapt -q 30 --minimum-length 100 --length-tag "length=" -o filtered_SRR3288773.fastq  primers_SRR3288773.fastq </t>
  </si>
  <si>
    <t xml:space="preserve">$EBROOTMIXCR/mixcr align --library imgt -s hsa -c TRB -f --save-description SRR3288773.fasta SRR3288773_mixcr.vdjca || $EBROOTMIXCR/mixcr exportAlignments -vHit -dHit -jHit -vGene -dGene -jGene -vFamily -dFamily -jFamily -vHitScore -dHitScore -jHitScore -nFeature CDR3 -aaFeature CDR3 -lengthOf CDR3 -readId -sequence -descrR1 SRR3288773_mixcr.vdjca SRR3288773_annotation.txt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</si>
  <si>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SRR3288771_info.txt --match-read-wildcards --discard-untrimmed --overlap 10 -n 2 --length-tag="length=" -o  primers_SRR3288771.fastq SRR3288771.fastq</t>
  </si>
  <si>
    <t xml:space="preserve">cutadapt -q 30 --minimum-length 100 --length-tag "length=" -o filtered_SRR3288771.fastq  primers_SRR3288771.fastq </t>
  </si>
  <si>
    <t xml:space="preserve">$EBROOTMIXCR/mixcr align --library imgt -s hsa -c TRB -f --save-description SRR3288771.fasta SRR3288771_mixcr.vdjca || $EBROOTMIXCR/mixcr exportAlignments -vHit -dHit -jHit -vGene -dGene -jGene -vFamily -dFamily -jFamily -vHitScore -dHitScore -jHitScore -nFeature CDR3 -aaFeature CDR3 -lengthOf CDR3 -readId -sequence -descrR1 SRR3288771_mixcr.vdjca SRR3288771_annotation.txt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</si>
  <si>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SRR3288638_info.txt --match-read-wildcards --discard-untrimmed --overlap 10 -n 2 --length-tag="length=" -o  primers_SRR3288638.fastq SRR3288638.fastq</t>
  </si>
  <si>
    <t xml:space="preserve">cutadapt -q 30 --minimum-length 100 --length-tag "length=" -o filtered_SRR3288638.fastq  primers_SRR3288638.fastq </t>
  </si>
  <si>
    <t xml:space="preserve">$EBROOTMIXCR/mixcr align --library imgt -s hsa -c TRB -f --save-description SRR3288638.fasta SRR3288638_mixcr.vdjca || $EBROOTMIXCR/mixcr exportAlignments -vHit -dHit -jHit -vGene -dGene -jGene -vFamily -dFamily -jFamily -vHitScore -dHitScore -jHitScore -nFeature CDR3 -aaFeature CDR3 -lengthOf CDR3 -readId -sequence -descrR1 SRR3288638_mixcr.vdjca SRR3288638_annotation.txt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</si>
  <si>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SRR3288594_info.txt --match-read-wildcards --discard-untrimmed --overlap 10 -n 2 --length-tag="length=" -o  primers_SRR3288594.fastq SRR3288594.fastq</t>
  </si>
  <si>
    <t xml:space="preserve">cutadapt -q 30 --minimum-length 100 --length-tag "length=" -o filtered_SRR3288594.fastq  primers_SRR3288594.fastq </t>
  </si>
  <si>
    <t xml:space="preserve">$EBROOTMIXCR/mixcr align --library imgt -s hsa -c TRB -f --save-description SRR3288594.fasta SRR3288594_mixcr.vdjca || $EBROOTMIXCR/mixcr exportAlignments -vHit -dHit -jHit -vGene -dGene -jGene -vFamily -dFamily -jFamily -vHitScore -dHitScore -jHitScore -nFeature CDR3 -aaFeature CDR3 -lengthOf CDR3 -readId -sequence -descrR1 SRR3288594_mixcr.vdjca SRR3288594_annotation.txt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</si>
  <si>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SRR3288587_info.txt --match-read-wildcards --discard-untrimmed --overlap 10 -n 2 --length-tag="length=" -o  primers_SRR3288587.fastq SRR3288587.fastq</t>
  </si>
  <si>
    <t xml:space="preserve">cutadapt -q 30 --minimum-length 100 --length-tag "length=" -o filtered_SRR3288587.fastq  primers_SRR3288587.fastq </t>
  </si>
  <si>
    <t xml:space="preserve">$EBROOTMIXCR/mixcr align --library imgt -s hsa -c TRB -f --save-description SRR3288587.fasta SRR3288587_mixcr.vdjca || $EBROOTMIXCR/mixcr exportAlignments -vHit -dHit -jHit -vGene -dGene -jGene -vFamily -dFamily -jFamily -vHitScore -dHitScore -jHitScore -nFeature CDR3 -aaFeature CDR3 -lengthOf CDR3 -readId -sequence -descrR1 SRR3288587_mixcr.vdjca SRR3288587_annotation.txt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</si>
  <si>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SRR3288586_info.txt --match-read-wildcards --discard-untrimmed --overlap 10 -n 2 --length-tag="length=" -o  primers_SRR3288586.fastq SRR3288586.fastq</t>
  </si>
  <si>
    <t xml:space="preserve">cutadapt -q 30 --minimum-length 100 --length-tag "length=" -o filtered_SRR3288586.fastq  primers_SRR3288586.fastq </t>
  </si>
  <si>
    <t xml:space="preserve">$EBROOTMIXCR/mixcr align --library imgt -s hsa -c TRB -f --save-description SRR3288586.fasta SRR3288586_mixcr.vdjca || $EBROOTMIXCR/mixcr exportAlignments -vHit -dHit -jHit -vGene -dGene -jGene -vFamily -dFamily -jFamily -vHitScore -dHitScore -jHitScore -nFeature CDR3 -aaFeature CDR3 -lengthOf CDR3 -readId -sequence -descrR1 SRR3288586_mixcr.vdjca SRR3288586_annotation.txt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</si>
  <si>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SRR3288585_info.txt --match-read-wildcards --discard-untrimmed --overlap 10 -n 2 --length-tag="length=" -o  primers_SRR3288585.fastq SRR3288585.fastq</t>
  </si>
  <si>
    <t xml:space="preserve">cutadapt -q 30 --minimum-length 100 --length-tag "length=" -o filtered_SRR3288585.fastq  primers_SRR3288585.fastq </t>
  </si>
  <si>
    <t xml:space="preserve">$EBROOTMIXCR/mixcr align --library imgt -s hsa -c TRB -f --save-description SRR3288585.fasta SRR3288585_mixcr.vdjca || $EBROOTMIXCR/mixcr exportAlignments -vHit -dHit -jHit -vGene -dGene -jGene -vFamily -dFamily -jFamily -vHitScore -dHitScore -jHitScore -nFeature CDR3 -aaFeature CDR3 -lengthOf CDR3 -readId -sequence -descrR1 SRR3288585_mixcr.vdjca SRR3288585_annotation.txt </t>
  </si>
  <si>
    <t>cutadapt -g ^CCACTCTGAAGATCC -g ^CACTCTGACGATCCA -g ^CTCTACTCTGAAGAT -g ^CACCTTGGAGATCCA -g ^CCACTCTGACGATT -g ^CGCTCAGGCTGGAG -g ^TCGCTCAGGCTGGA -g ^GCATCCTGAGGATC -g ^GCTGGGGTTGGAG -g ^GCTCAGGCTGCTG -g ^CTACTCTGAAGGTGC -g ^CTCCACTCTCAAGAT -g ^GCTCTGAGATGAAT -g ^CAGCCTGGCAATCCTGT -a GGATCTTCAGAGTGG$ -a TGGATCGTCAGAGTG$ -a ATCTTCAGAGTAGAG$ -a TGGATCTCCAAGGTG$ -a AATCGTCAGAGTGG$ -a CTCCAGCCTGAGCG$ -a TCCAGCCTGAGCGA$ -a GATCCTCAGGATGC$ -a CTCCAACCCCAGC$ -a CAGCAGCCTGAGC$ -a GCACCTTCAGAGTAG$ -a ATCTTGAGAGTGGAG$ -a ATTCATCTCAGAGC$ --info-file SRR3289698_info.txt --match-read-wildcards --discard-untrimmed --overlap 10 -n 2 --length-tag="length=" -o  primers_SRR3289698.fastq SRR3289698.fastq</t>
  </si>
  <si>
    <t xml:space="preserve">cutadapt -q 30 --minimum-length 100 --length-tag "length=" -o filtered_SRR3289698.fastq  primers_SRR3289698.fastq </t>
  </si>
  <si>
    <t xml:space="preserve">$EBROOTMIXCR/mixcr align --library imgt -s hsa -c TRB -f --save-description SRR3289698.fasta SRR3289698_mixcr.vdjca || $EBROOTMIXCR/mixcr exportAlignments -vHit -dHit -jHit -vGene -dGene -jGene -vFamily -dFamily -jFamily -vHitScore -dHitScore -jHitScore -nFeature CDR3 -aaFeature CDR3 -lengthOf CDR3 -readId -sequence -descrR1 SRR3289698_mixcr.vdjca SRR3289698_annotation.txt </t>
  </si>
  <si>
    <t>cutadapt -q 25 --pair-filter=any --minimum-length 150 --length-tag "length=" -o filtered_SRR3658983_1.fastq -p filtered_SRR3658983_2.fastq SRR3658983_1.fastq SRR3658983_2.fastq</t>
  </si>
  <si>
    <t>$EBROOTMIXCR/mixcr align --library imgt -s hsa -c TRB -f --save-description SRR3658983.fasta SRR3658983_mixcr.vdjca || $EBROOTMIXCR/mixcr exportAlignments -vHit -dHit -jHit -vGene -dGene -jGene -vFamily -dFamily -jFamily -vHitScore -dHitScore -jHitScore -nFeature CDR3 -aaFeature CDR3 -lengthOf CDR3 -readId -sequence -descrR1 SRR3658983_mixcr.vdjca SRR3658983_annotation.txt || $EBROOTMIXCR/mixcr assemble SRR3658983_mixcr.vdjca SRR3658983.clns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SRR3658983.clns SRR3658983_clones.txt</t>
  </si>
  <si>
    <t>cutadapt -q 25 --pair-filter=any --minimum-length 150 --length-tag "length=" -o filtered_SRR3658982_1.fastq -p filtered_SRR3658982_2.fastq SRR3658982_1.fastq SRR3658982_2.fastq</t>
  </si>
  <si>
    <t>$EBROOTMIXCR/mixcr align --library imgt -s hsa -c TRB -f --save-description SRR3658982.fasta SRR3658982_mixcr.vdjca|| $EBROOTMIXCR/mixcr exportAlignments -vHit -dHit -jHit -vGene -dGene -jGene -vFamily -dFamily -jFamily -vHitScore -dHitScore -jHitScore -nFeature CDR3 -aaFeature CDR3 -lengthOf CDR3 -readId -sequence -descrR1 SRR3658982_mixcr.vdjca SRR3658982_annotation.txt || $EBROOTMIXCR/mixcr assemble SRR3658982_mixcr.vdjca SRR3658982.clns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SRR3658982.clns SRR3658982_clones.txt</t>
  </si>
  <si>
    <t>cutadapt -q 25 --pair-filter=any --minimum-length 150 --length-tag "length=" -o filtered_SRR3658980_1.fastq -p filtered_SRR3658980_2.fastq SRR3658980_1.fastq SRR3658980_2.fastq</t>
  </si>
  <si>
    <t>$EBROOTMIXCR/mixcr align --library imgt -s hsa -c TRB -f --save-description SRR3658980.fasta SRR3658980_mixcr.vdjca || $EBROOTMIXCR/mixcr exportAlignments -vHit -dHit -jHit -vGene -dGene -jGene -vFamily -dFamily -jFamily -vHitScore -dHitScore -jHitScore -nFeature CDR3 -aaFeature CDR3 -lengthOf CDR3 -readId -sequence -descrR1 SRR3658980_mixcr.vdjca SRR3658980_annotation.txt || $EBROOTMIXCR/mixcr assemble SRR3658980_mixcr.vdjca SRR3658980.clns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SRR3658980.clns SRR3658980_clones.txt</t>
  </si>
  <si>
    <t>cutadapt -q 25 --pair-filter=any --minimum-length 150 --length-tag "length=" -o filtered_SRR3658977_1.fastq -p filtered_SRR3658977_2.fastq SRR3658977_1.fastq SRR3658977_2.fastq</t>
  </si>
  <si>
    <t>$EBROOTMIXCR/mixcr align --library imgt -s hsa -c TRB -f --save-description SRR3658977.fasta SRR3658977_mixcr.vdjca || $EBROOTMIXCR/mixcr exportAlignments -vHit -dHit -jHit -vGene -dGene -jGene -vFamily -dFamily -jFamily -vHitScore -dHitScore -jHitScore -nFeature CDR3 -aaFeature CDR3 -lengthOf CDR3 -readId -sequence -descrR1 SRR3658977_mixcr.vdjca SRR3658977_annotation.txt || $EBROOTMIXCR/mixcr assemble SRR3658977_mixcr.vdjca SRR3658977.clns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SRR3658977.clns SRR3658977_clones.txt</t>
  </si>
  <si>
    <t>cutadapt -q 25 --pair-filter=any --minimum-length 150 --length-tag "length=" -o filtered_SRR3658976_1.fastq -p filtered_SRR3658976_2.fastq SRR3658976_1.fastq SRR3658976_2.fastq</t>
  </si>
  <si>
    <t>$EBROOTMIXCR/mixcr align --library imgt -s hsa -c TRB -f --save-description SRR3658976.fasta SRR3658976_mixcr.vdjca || $EBROOTMIXCR/mixcr exportAlignments -vHit -dHit -jHit -vGene -dGene -jGene -vFamily -dFamily -jFamily -vHitScore -dHitScore -jHitScore -nFeature CDR3 -aaFeature CDR3 -lengthOf CDR3 -readId -sequence -descrR1 SRR3658976_mixcr.vdjca SRR3658976_annotation.txt || $EBROOTMIXCR/mixcr assemble SRR3658976_mixcr.vdjca SRR3658976.clns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SRR3658976.clns SRR3658976_clones.txt</t>
  </si>
  <si>
    <t>cutadapt -q 25 --pair-filter=any --minimum-length 150 --length-tag "length=" -o filtered_SRR3658975_1.fastq -p filtered_SRR3658975_2.fastq SRR3658975_1.fastq SRR3658975_2.fastq</t>
  </si>
  <si>
    <t>$EBROOTMIXCR/mixcr align --library imgt -s hsa -c TRB -f --save-description SRR3658975.fasta SRR3658975_mixcr.vdjca || $EBROOTMIXCR/mixcr exportAlignments -vHit -dHit -jHit -vGene -dGene -jGene -vFamily -dFamily -jFamily -vHitScore -dHitScore -jHitScore -nFeature CDR3 -aaFeature CDR3 -lengthOf CDR3 -readId -sequence -descrR1 SRR3658975_mixcr.vdjca SRR3658975_annotation.txt || $EBROOTMIXCR/mixcr assemble SRR3658975_mixcr.vdjca SRR3658975.clns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SRR3658975.clns SRR3658975_clones.txt</t>
  </si>
  <si>
    <t>cutadapt -q 25 --pair-filter=any --minimum-length 150 --length-tag "length=" -o filtered_SRR3658974_1.fastq -p filtered_SRR3658974_2.fastq SRR3658974_1.fastq SRR3658974_2.fastq</t>
  </si>
  <si>
    <t>$EBROOTMIXCR/mixcr align --library imgt -s hsa -c TRB -f --save-description SRR3658974.fasta SRR3658974_mixcr.vdjca || $EBROOTMIXCR/mixcr exportAlignments -vHit -dHit -jHit -vGene -dGene -jGene -vFamily -dFamily -jFamily -vHitScore -dHitScore -jHitScore -nFeature CDR3 -aaFeature CDR3 -lengthOf CDR3 -readId -sequence -descrR1 SRR3658974_mixcr.vdjca SRR3658974_annotation.txt || $EBROOTMIXCR/mixcr assemble SRR3658974_mixcr.vdjca SRR3658974.clns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SRR3658974.clns SRR3658974_clones.txt</t>
  </si>
  <si>
    <t>cutadapt -q 25 --pair-filter=any --minimum-length 150 --length-tag "length=" -o filtered_SRR3658973_1.fastq -p filtered_SRR3658973_2.fastq SRR3658973_1.fastq SRR3658973_2.fastq</t>
  </si>
  <si>
    <t>$EBROOTMIXCR/mixcr align --library imgt -s hsa -c TRB -f --save-description SRR3658973.fasta SRR3658973_mixcr.vdjca || $EBROOTMIXCR/mixcr exportAlignments -vHit -dHit -jHit -vGene -dGene -jGene -vFamily -dFamily -jFamily -vHitScore -dHitScore -jHitScore -nFeature CDR3 -aaFeature CDR3 -lengthOf CDR3 -readId -sequence -descrR1 SRR3658973_mixcr.vdjca SRR3658973_annotation.txt || $EBROOTMIXCR/mixcr assemble SRR3658973_mixcr.vdjca SRR3658973.clns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SRR3658973.clns SRR3658973_clones.txt</t>
  </si>
  <si>
    <t>cutadapt -q 25 --pair-filter=any --minimum-length 150 --length-tag "length=" -o filtered_SRR3658972_1.fastq -p filtered_SRR3658972_2.fastq SRR3658972_1.fastq SRR3658972_2.fastq</t>
  </si>
  <si>
    <t>$EBROOTMIXCR/mixcr align --library imgt -s hsa -c TRB -f --save-description SRR3658972.fasta SRR3658972_mixcr.vdjca || $EBROOTMIXCR/mixcr exportAlignments -vHit -dHit -jHit -vGene -dGene -jGene -vFamily -dFamily -jFamily -vHitScore -dHitScore -jHitScore -nFeature CDR3 -aaFeature CDR3 -lengthOf CDR3 -readId -sequence -descrR1 SRR3658972_mixcr.vdjca SRR3658972_annotation.txt || $EBROOTMIXCR/mixcr assemble SRR3658972_mixcr.vdjca SRR3658972.clns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SRR3658972.clns SRR3658972_clones.txt</t>
  </si>
  <si>
    <t>cutadapt -q 25 --pair-filter=any --minimum-length 150 --length-tag "length=" -o filtered_SRR3658971_1.fastq -p filtered_SRR3658971_2.fastq SRR3658971_1.fastq SRR3658971_2.fastq</t>
  </si>
  <si>
    <t>$EBROOTMIXCR/mixcr align --library imgt -s hsa -c TRB -f --save-description SRR3658971.fasta SRR3658971_mixcr.vdjca || $EBROOTMIXCR/mixcr exportAlignments -vHit -dHit -jHit -vGene -dGene -jGene -vFamily -dFamily -jFamily -vHitScore -dHitScore -jHitScore -nFeature CDR3 -aaFeature CDR3 -lengthOf CDR3 -readId -sequence -descrR1 SRR3658971_mixcr.vdjca SRR3658971_annotation.txt || $EBROOTMIXCR/mixcr assemble SRR3658971_mixcr.vdjca SRR3658971.clns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SRR3658971.clns SRR3658971_clones.txt</t>
  </si>
  <si>
    <t xml:space="preserve">cutadapt -q 25 --pair-filter=any --minimum-length 150 --length-tag "length=" -o filtered_SRR3658970_1.fastq -p filtered_SRR3658970_2.fastq SRR3658970_1.fastq SRR3658970_2.fastq
</t>
  </si>
  <si>
    <t>$EBROOTMIXCR/mixcr align --library imgt -s hsa -c TRB -f --save-description SRR3658970.fasta SRR3658970_mixcr.vdjca || $EBROOTMIXCR/mixcr exportAlignments -vHit -dHit -jHit -vGene -dGene -jGene -vFamily -dFamily -jFamily -vHitScore -dHitScore -jHitScore -nFeature CDR3 -aaFeature CDR3 -lengthOf CDR3 -readId -sequence -descrR1 SRR3658970_mixcr.vdjca SRR3658970_annotation.txt || $EBROOTMIXCR/mixcr assemble SRR3658970_mixcr.vdjca SRR3658970.clns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SRR3658970.clns SRR3658970_clones.txt</t>
  </si>
  <si>
    <t>Neural tissue</t>
  </si>
  <si>
    <t>Plasma cells</t>
  </si>
  <si>
    <t>Liver tissue</t>
  </si>
  <si>
    <t>Splenocytes</t>
  </si>
  <si>
    <t xml:space="preserve">$EBROOTMIXCR/mixcr align --library imgt -s mmu -c TRB --save-description TriPoD.fasta TriPoD_mixcr.vdjca || $EBROOTMIXCR/mixcr exportAlignments -vHit -dHit -jHit -vGene -dGene -jGene -vFamily -dFamily -jFamily -vHitScore -dHitScore -jHitScore -nFeature CDR3 -aaFeature CDR3 -lengthOf CDR3 -readId -sequence -descrR1 TriPoD_mixcr.vdjca TriPoD_annotation.txt || $EBROOTMIXCR/mixcr assemble TriPoD_mixcr.vdjca TriPoD_mixcr.clns || $EBROOTMIXCR/mixcr exportClones -targets -vHit -dHit -jHit -cHit -vGene -dGene -jGene -vGenes -dGenes -jGenes -vFamily -dFamily -jFamily -vHitScore -dHitScore -jHitScore -cHitScore -vAlignment -dAlignment -jAlignment -cAlignment -nFeature CDR3 -aaFeature CDR3 -lengthOf CDR3 -cloneId -count -fraction -sequence -quality -defaultAnchorPoints TriPoD_mixcr.clns TriPoD_clones.txt
</t>
  </si>
  <si>
    <t>Splenic tissue</t>
  </si>
  <si>
    <t>Peripheral blood mononuclear cells</t>
  </si>
  <si>
    <t>B cells</t>
  </si>
  <si>
    <t>CD4/CD8 T cells</t>
  </si>
  <si>
    <t>T cells</t>
  </si>
  <si>
    <t>Memory B cells</t>
  </si>
  <si>
    <t>CD8+ T cells</t>
  </si>
  <si>
    <t>Esophageal tissue</t>
  </si>
  <si>
    <t>Stomach tissue</t>
  </si>
  <si>
    <t>FR1 and FR2</t>
  </si>
  <si>
    <t>IgG, IgM isotype specific reverse primers</t>
  </si>
  <si>
    <t>IGHC</t>
  </si>
  <si>
    <t>SRR5408029.fmt19</t>
  </si>
  <si>
    <t>SRR5408028.fmt19</t>
  </si>
  <si>
    <t>SRR5408027.fmt19</t>
  </si>
  <si>
    <t>SRR5408026.fmt19</t>
  </si>
  <si>
    <t>SRR5408025.fmt19</t>
  </si>
  <si>
    <t>SRR5408024.fmt19</t>
  </si>
  <si>
    <t>SRR5408023.fmt19</t>
  </si>
  <si>
    <t>SRR5408022.fmt19</t>
  </si>
  <si>
    <t>SRR5408021.fmt19</t>
  </si>
  <si>
    <t>SRR5408020.fmt19</t>
  </si>
  <si>
    <t>SRR5408019.fmt19</t>
  </si>
  <si>
    <t>SRR5408018.fmt19</t>
  </si>
  <si>
    <t>SRR5408017.fmt19</t>
  </si>
  <si>
    <t>SRR5408016.fmt19</t>
  </si>
  <si>
    <t>SRR5408015.fmt19</t>
  </si>
  <si>
    <t>SRR5408014.fmt19</t>
  </si>
  <si>
    <t>SRR5408013.fmt19</t>
  </si>
  <si>
    <t>SRR5408012.fmt19</t>
  </si>
  <si>
    <t>SRR5408011.fmt19</t>
  </si>
  <si>
    <t>SRR5408009.fmt19</t>
  </si>
  <si>
    <t>SRR5408008.fmt19</t>
  </si>
  <si>
    <t>SRR5408007.fmt19</t>
  </si>
  <si>
    <t>SRR5408006.fmt19</t>
  </si>
  <si>
    <t>SRR5408005.fmt19</t>
  </si>
  <si>
    <t>IGHJ</t>
  </si>
  <si>
    <t>IGHJ1 and IGHJ2</t>
  </si>
  <si>
    <t xml:space="preserve">TRBJ </t>
  </si>
  <si>
    <t>TRBC</t>
  </si>
  <si>
    <t>IgVK3</t>
  </si>
  <si>
    <t>IgVK1, IgVK3</t>
  </si>
  <si>
    <t>IgVL2</t>
  </si>
  <si>
    <t>IgVK1</t>
  </si>
  <si>
    <t>IGKC</t>
  </si>
  <si>
    <t>IGLC</t>
  </si>
  <si>
    <t>IGLV</t>
  </si>
  <si>
    <t>IgM-VH, IgG-VH</t>
  </si>
  <si>
    <t>SRP001460</t>
  </si>
  <si>
    <t>61 years</t>
  </si>
  <si>
    <t>Mouse Repertoire Study</t>
  </si>
  <si>
    <t>65 years</t>
  </si>
  <si>
    <t>62 years</t>
  </si>
  <si>
    <t>70 years</t>
  </si>
  <si>
    <t>57 years</t>
  </si>
  <si>
    <t>74 years</t>
  </si>
  <si>
    <t>71 years</t>
  </si>
  <si>
    <t>34 years</t>
  </si>
  <si>
    <t>47 years</t>
  </si>
  <si>
    <t>89 years</t>
  </si>
  <si>
    <t>75 years</t>
  </si>
  <si>
    <t>30 years</t>
  </si>
  <si>
    <t>50 years</t>
  </si>
  <si>
    <t>36 years</t>
  </si>
  <si>
    <t>25 years</t>
  </si>
  <si>
    <t>66 years</t>
  </si>
  <si>
    <t>68 years</t>
  </si>
  <si>
    <t>54 years</t>
  </si>
  <si>
    <t>44 years</t>
  </si>
  <si>
    <t>63 years</t>
  </si>
  <si>
    <t>48 years</t>
  </si>
  <si>
    <t>19 years</t>
  </si>
  <si>
    <t>20 years</t>
  </si>
  <si>
    <t>23 years</t>
  </si>
  <si>
    <t>31 years</t>
  </si>
  <si>
    <t>32 years</t>
  </si>
  <si>
    <t>35 years</t>
  </si>
  <si>
    <t>37 years</t>
  </si>
  <si>
    <t>38 years</t>
  </si>
  <si>
    <t>42 years</t>
  </si>
  <si>
    <t>45 years</t>
  </si>
  <si>
    <t>55 years</t>
  </si>
  <si>
    <t>60 years</t>
  </si>
  <si>
    <t>78 years</t>
  </si>
  <si>
    <t>16 years</t>
  </si>
  <si>
    <t>6 years</t>
  </si>
  <si>
    <t>10 years</t>
  </si>
  <si>
    <t>9 years</t>
  </si>
  <si>
    <t>11 years</t>
  </si>
  <si>
    <t>43 years</t>
  </si>
  <si>
    <t>56 years</t>
  </si>
  <si>
    <t>46 years</t>
  </si>
  <si>
    <t>53 years</t>
  </si>
  <si>
    <t>40 years</t>
  </si>
  <si>
    <t>41 years</t>
  </si>
  <si>
    <t>77 years</t>
  </si>
  <si>
    <t>81 years</t>
  </si>
  <si>
    <t>58 years</t>
  </si>
  <si>
    <t>59 years</t>
  </si>
  <si>
    <t>67 years</t>
  </si>
  <si>
    <t>69 years</t>
  </si>
  <si>
    <t>64 years</t>
  </si>
  <si>
    <t>24 years</t>
  </si>
  <si>
    <t>22 years</t>
  </si>
  <si>
    <t>3 years</t>
  </si>
  <si>
    <t>5 years</t>
  </si>
  <si>
    <t>4 years</t>
  </si>
  <si>
    <t>12 years</t>
  </si>
  <si>
    <t>14 years</t>
  </si>
  <si>
    <t>13 years</t>
  </si>
  <si>
    <t>&lt;40 years</t>
  </si>
  <si>
    <t>80 years</t>
  </si>
  <si>
    <t>17 years</t>
  </si>
  <si>
    <t>29  years</t>
  </si>
  <si>
    <t>3.54 years</t>
  </si>
  <si>
    <t>4.39 years</t>
  </si>
  <si>
    <t>8.88 years</t>
  </si>
  <si>
    <t>3.04 years</t>
  </si>
  <si>
    <t>26 years</t>
  </si>
  <si>
    <t>3.74 years</t>
  </si>
  <si>
    <t>2.9 years</t>
  </si>
  <si>
    <t>0.97 years</t>
  </si>
  <si>
    <t>11.74 years</t>
  </si>
  <si>
    <t>1.12 years</t>
  </si>
  <si>
    <t>10.25 years</t>
  </si>
  <si>
    <t>1.01 years</t>
  </si>
  <si>
    <t>9.82 years</t>
  </si>
  <si>
    <t>8.64 years</t>
  </si>
  <si>
    <t>16.56 years</t>
  </si>
  <si>
    <t>5.62 years</t>
  </si>
  <si>
    <t>6.51 years</t>
  </si>
  <si>
    <t>0.9 years</t>
  </si>
  <si>
    <t>33 years</t>
  </si>
  <si>
    <t>28 years</t>
  </si>
  <si>
    <t>4.79 years</t>
  </si>
  <si>
    <t>0.24 years</t>
  </si>
  <si>
    <t>1 years</t>
  </si>
  <si>
    <t>6.32 years</t>
  </si>
  <si>
    <t>29 years</t>
  </si>
  <si>
    <t>39 years</t>
  </si>
  <si>
    <t>Immunization with PBS</t>
  </si>
  <si>
    <t>Immunization with HEL</t>
  </si>
  <si>
    <t>Graft</t>
  </si>
  <si>
    <t>Pre-graft</t>
  </si>
  <si>
    <t>Sibling, Mother</t>
  </si>
  <si>
    <t>Child, Child</t>
  </si>
  <si>
    <t>Esophageal squamous cell carcinoma patients</t>
  </si>
  <si>
    <t>Antiretroviral</t>
  </si>
  <si>
    <t>HIV</t>
  </si>
  <si>
    <t>Diffuse Large B-cell Lymphoma</t>
  </si>
  <si>
    <t>Bacterial Gastritis: H.pylori</t>
  </si>
  <si>
    <t>Axillary adenitis</t>
  </si>
  <si>
    <t>Adenitis</t>
  </si>
  <si>
    <t>MALT lymphoma</t>
  </si>
  <si>
    <t>Total lymphoid irradiation, antithymocyte glboun therapy followed by HLA-identical allogenic peripheral progenitor cell blood transplantation</t>
  </si>
  <si>
    <t>Acute Lymphocytic Leukemia</t>
  </si>
  <si>
    <t>Combined Immunodeficiency</t>
  </si>
  <si>
    <t>Esophageal Adenosquamous Carcinoma</t>
  </si>
  <si>
    <t xml:space="preserve">Celiac Disease </t>
  </si>
  <si>
    <t>Chronic Lymphocytic Leukemia/Small Lymphocytic Leukemia</t>
  </si>
  <si>
    <t>Follicular Lymphoma</t>
  </si>
  <si>
    <t>Small Lymphocytic Leukemia, Follicular Lymphoma</t>
  </si>
  <si>
    <t>Intravenous blood sample</t>
  </si>
  <si>
    <t>Splenic cells</t>
  </si>
  <si>
    <t>Adenopathy</t>
  </si>
  <si>
    <t>Glioblastoma Tumour</t>
  </si>
  <si>
    <t>Time 0</t>
  </si>
  <si>
    <t>10^9</t>
  </si>
  <si>
    <t>Magnetic polydT beads</t>
  </si>
  <si>
    <t>30 mg</t>
  </si>
  <si>
    <t>IGHV_FR2</t>
  </si>
  <si>
    <t>300 bp</t>
  </si>
  <si>
    <t>100-500 bp</t>
  </si>
  <si>
    <t>250 bp</t>
  </si>
  <si>
    <t>75 bp</t>
  </si>
  <si>
    <t>133 bp</t>
  </si>
  <si>
    <t>Primers previously removed ---- Sequences filtered and annotated using igblast and imgt</t>
  </si>
  <si>
    <t>Primers removed, quality filtered (cutadapt), paired (PEAR), Annotated (MiXCR)</t>
  </si>
  <si>
    <t>IMGT high-Vquest</t>
  </si>
  <si>
    <t>E.V. Putintseva, O.V. Britanova, D.M. Chudakov</t>
  </si>
  <si>
    <t>49 years</t>
  </si>
  <si>
    <t>Date</t>
  </si>
  <si>
    <t>Change(s)</t>
  </si>
  <si>
    <t>Jan. 8 2019</t>
  </si>
  <si>
    <t>ir_fasta_file_name</t>
  </si>
  <si>
    <t>Jan. 3 2019</t>
  </si>
  <si>
    <t>Changed NA under ir_min_age to -1 || Changed NA under ir_max_age to 999</t>
  </si>
  <si>
    <t>Multi-omics study revealing the complexity and spatial heterogeneity of tumor-infiltrating lymphocytes in primary liver carcinoma</t>
  </si>
  <si>
    <t>primary liver carcinoma</t>
  </si>
  <si>
    <t>National Key Research and Development Program of the Ministry of Science and Technology of China (NO.2016YFC0905301), CAMS Innovation Fund for Medical Sciences (CIFMS, NO.2016-12M-3-005)</t>
  </si>
  <si>
    <t>chengshj@263.net.cn  zhangkt@cicams.ac.cn  dr.wujx@hotmail.com</t>
  </si>
  <si>
    <t>State Key Lab of Molecular Oncology</t>
  </si>
  <si>
    <t>National Cancer Centre, Chinese Academy of Medical Sciences and Peking Union Medical College, Beijing 100021, China</t>
  </si>
  <si>
    <t>L. Shi, J. Wu, K. Zhang, S. Cheng</t>
  </si>
  <si>
    <t>Patient 5</t>
  </si>
  <si>
    <t>Primary Liver Cancer</t>
  </si>
  <si>
    <t>Heptocellular carcinoma</t>
  </si>
  <si>
    <t>T1N0M0</t>
  </si>
  <si>
    <t>P5B_TCR</t>
  </si>
  <si>
    <t>T0</t>
  </si>
  <si>
    <t>Prior to surgery</t>
  </si>
  <si>
    <t xml:space="preserve"> State Key Laboratory of Molecular Oncology, Department of Etiology and Carcinogenesis, National Cancer Center/Cancer Hospital, Chinese Academy of Medical Sciences and Peking Union Medical College</t>
  </si>
  <si>
    <t>Peripheral blood lymphocytes</t>
  </si>
  <si>
    <t>CD4+/CD8+</t>
  </si>
  <si>
    <t>K2EDTA tube</t>
  </si>
  <si>
    <t>Dneasy Blood and Tissue Kit, AllPrep DNA/RNA mini kit, total RNA used to prepare TCR libraries through 3 nested PCR reactions</t>
  </si>
  <si>
    <t>500ng</t>
  </si>
  <si>
    <t>Nested PCR</t>
  </si>
  <si>
    <t>ProtoScript II Reverse Transcriptase (NEB, cat. no. M0368X)</t>
  </si>
  <si>
    <t>pear -f filtered_SRR5100370_1.fastq -r filtered_SRR5100370_2.fastq -n 200 -t 200 -o paired_SRR5100370.fastq</t>
  </si>
  <si>
    <t>Filtered sequences for quality, paired and annotated with mixcr</t>
  </si>
  <si>
    <t xml:space="preserve">SRP094909 </t>
  </si>
  <si>
    <t>SAMN06130942</t>
  </si>
  <si>
    <t>SRS1854433</t>
  </si>
  <si>
    <t>TCR repertoire sequencing revealed the spatial heterogeneity of TIL in primary liver cancer: Sample P5B_TCR</t>
  </si>
  <si>
    <t>SRX2417920</t>
  </si>
  <si>
    <t>AATGAAACGTGAGCATCTGG, GTGTCCCCATCTCTAATCAC, TATGTATTGGTATAAACAGG, GTCTTTGAAATGTGAACAAC, GATCAAAACGAGAGGACAGC, GTGTGCCCAGGATATGAACC, CAGGATATGAGACATAATGC, CTCAGGTGTGATCCAATTTC, GAGACCTCTCTGTGTACTGG, GGAATCACCCAGAGCCCAAG, CCTAAGGATCGATTTTCTGC, AGGTGACAGAGATGGGACAA, CTATCCTATCCCTAGACACG, AGATGTGACCCAATTTCTGG, TCAGACTTTGAACCATAACG, TATTGTGCCCCAATAAAAGG, ATCCATCTTCTGGTCACATG, GCAGCCCAATGAAAGGACAC, TGAACAGAATTTGAACCACG, TCGAGTGCCGTTCCCTGGAC, GCAAAGATGGATTGTGTTCC, CATTTGGTCAAAGGAAAAGG, ATGCTGGAATGTTCTCAGAC, CTCTGGAATGTTCTCAAACC, CCCAGAATATGAATCATGTT, TTGTTCTCAGAATATGMCC, ATGTGTCCAGGATATGGACC, TCACCATGATGTTCTGGTAC, TGTGGAGGGAACATCAAACC, TCTTTCCCTACACGACGCTCTTCCGATCTCATTGAAAACAAGACTGTGC, TCTTTCCCTACACGACGCTCTTCCGATCTTGAAATCTCAGAGAAGTCTG, TCTTTCCCTACACGACGCTCTTCCGATCTCTCTAAGAAATTTCTGAAGA, TCTTTCCCTACACGACGCTCTTCCGATCTGGAGCTCATGTTTGTCTACA, TCTTTCCCTACACGACGCTCTTCCGATCTCAGGGGCCCCAGTTTATCTT, TCTTTCCCTACACGACGCTCTTCCGATCTGAAACARAGGAAACTTCCCT, TCTTTCCCTACACGACGCTCTTCCGATCTGGTATCGACAAGACCCAGGC, TCTTTCCCTACACGACGCTCTTCCGATCTTAGACAAGATCTAGGACTGG, TCTTTCCCTACACGACGCTCTTCCGATCTTCTAATTTACTTCCAAGGCA, TCTTTCCCTACACGACGCTCTTCCGATCTTCCCAGAGTGATGCTCAACG, TCTTTCCCTACACGACGCTCTTCCGATCTACTTACTTCAATTATGAAGC, TCTTTCCCTACACGACGCTCTTCCGATCTCCAGAATGAAGCTCAACTAG, TCTTTCCCTACACGACGCTCTTCCGATCTCTCATTCAGTATTATAATGG, TCTTTCCCTACACGACGCTCTTCCGATCTGACATGGGCTGAGGCTGATC, TCTTTCCCTACACGACGCTCTTCCGATCTACTCTCAAGATCCAGCCTGC, TCTTTCCCTACACGACGCTCTTCCGATCTTGCAGGGACTGGAATTGCTG, TCTTTCCCTACACGACGCTCTTCCGATCTGTACAGACAGACCATGATGC, TCTTTCCCTACACGACGCTCTTCCGATCTAAGATGCAGAGCGATAAAGG, TCTTTCCCTACACGACGCTCTTCCGATCTAGTCTAAACAGGATGAGTCC, TCTTTCCCTACACGACGCTCTTCCGATCTAAAGATTTTAACAATGAAGC, TCTTTCCCTACACGACGCTCTTCCGATCTAATGTCTTTGATGAAACAGG, TCTTTCCCTACACGACGCTCTTCCGATCTAACATTGCAGTTGATTCAGG, TCTTTCCCTACACGACGCTCTTCCGATCTAATATCATAGATGAGTCAGG, TCTTTCCCTACACGACGCTCTTCCGATCTTTTCAGAAAGGAGATATAGC, TCTTTCCCTACACGACGCTCTTCCGATCTGATGGCAACTTCCAATGAGG, TCTTTCCCTACACGACGCTCTTCCGATCTCGCTGGAAGAAGAGCTCAAG, TCTTTCCCTACACGACGCTCTTCCGATCTGAATGAACAAGTTCTTCAAG, TCTTTCCCTACACGACGCTCTTCCGATCTGTCAAAGATATAAACAAAGG, TCTTTCCCTACACGACGCTCTTCCGATCTTAATTCCACAGAGAAGGGAG, TCTTTCCCTACACGACGCTCTTCCGATCTATTCACCTGGCACTGGGAGC, TCTTTCCCTACACGACGCTCTTCCGATCTTGAGGTGACTGATAAGGGAG, TCTTTCCCTACACGACGCTCTTCCGATCTAAAAGGAGATATTCCTGAGG, TCTTTCCCTACACGACGCTCTTCCGATCTCTGGACAGAGCCTGACACTG, TCTTTCCCTACACGACGCTCTTCCGATCTTTCTACTCCGTTGGTATTGG, AATGATACGGCGACCACCGAGATCTACACTCTTTCCCTACACGACG</t>
  </si>
  <si>
    <t>GTGTGGCCTTTTGGGTGTGG, CAAGCAGAAGACGGCATACGAGAT-barcode-GTGACTGGAGTTCAGACGTGTG</t>
  </si>
  <si>
    <t>SRR5100370</t>
  </si>
  <si>
    <t>SRR5100370.fasta</t>
  </si>
  <si>
    <t>P5N_TCR</t>
  </si>
  <si>
    <t>Adjacent normal tissue</t>
  </si>
  <si>
    <t>Liver</t>
  </si>
  <si>
    <t>T1</t>
  </si>
  <si>
    <t xml:space="preserve"> -80C</t>
  </si>
  <si>
    <t>pear -f filtered_SRR5100369_1.fastq -r filtered_SRR5100369_2.fastq -n 200 -t 200 -o paired_SRR5100369.fastq</t>
  </si>
  <si>
    <t>SAMN06130941</t>
  </si>
  <si>
    <t>SRS1855243</t>
  </si>
  <si>
    <t>TCR repertoire sequencing revealed the spatial heterogeneity of TIL in primary liver cancer: Sample P5N_TCR</t>
  </si>
  <si>
    <t>SRX2417919</t>
  </si>
  <si>
    <t>SRR5100369</t>
  </si>
  <si>
    <t>SRR5100369.fasta</t>
  </si>
  <si>
    <t>P5T5_TCR</t>
  </si>
  <si>
    <t>Tumor tissue</t>
  </si>
  <si>
    <t>Tumor infiltrating lymphocytes</t>
  </si>
  <si>
    <t>pear -f filtered_SRR5100368_1.fastq -r filtered_SRR5100368_2.fastq -n 200 -t 200 -o paired_SRR5100368.fastq</t>
  </si>
  <si>
    <t>SAMN06130940</t>
  </si>
  <si>
    <t>SRS1855242</t>
  </si>
  <si>
    <t>TCR repertoire sequencing revealed the spatial heterogeneity of TIL in primary liver cancer: Sample P5T5_TCR</t>
  </si>
  <si>
    <t>SRX2417918</t>
  </si>
  <si>
    <t>SRR5100368</t>
  </si>
  <si>
    <t>SRR5100368.fasta</t>
  </si>
  <si>
    <t>P5T4_TCR</t>
  </si>
  <si>
    <t>pear -f filtered_SRR5100367_1.fastq -r filtered_SRR5100367_2.fastq -n 200 -t 200 -o paired_SRR5100367.fastq</t>
  </si>
  <si>
    <t>SAMN06130939</t>
  </si>
  <si>
    <t>SRS1855241</t>
  </si>
  <si>
    <t>TCR repertoire sequencing revealed the spatial heterogeneity of TIL in primary liver cancer: Sample P5T4_TCR</t>
  </si>
  <si>
    <t>SRX2417917</t>
  </si>
  <si>
    <t>SRR5100367</t>
  </si>
  <si>
    <t>SRR5100367.fasta</t>
  </si>
  <si>
    <t>P5T3_TCR</t>
  </si>
  <si>
    <t>pear -f filtered_SRR5100366_1.fastq -r filtered_SRR5100366_2.fastq -n 200 -t 200 -o paired_SRR5100366.fastq</t>
  </si>
  <si>
    <t>SAMN06130938</t>
  </si>
  <si>
    <t>SRS1855240</t>
  </si>
  <si>
    <t>TCR repertoire sequencing revealed the spatial heterogeneity of TIL in primary liver cancer: Sample P5T3_TCR</t>
  </si>
  <si>
    <t>SRX2417916</t>
  </si>
  <si>
    <t>SRR5100366</t>
  </si>
  <si>
    <t>SRR5100366.fasta</t>
  </si>
  <si>
    <t>P5T2_TCR</t>
  </si>
  <si>
    <t>pear -f filtered_SRR5100365_1.fastq -r filtered_SRR5100365_2.fastq -n 200 -t 200 -o paired_SRR5100365.fastq</t>
  </si>
  <si>
    <t>SAMN06130937</t>
  </si>
  <si>
    <t>SRS1855239</t>
  </si>
  <si>
    <t>TCR repertoire sequencing revealed the spatial heterogeneity of TIL in primary liver cancer: Sample P5T2_TCR</t>
  </si>
  <si>
    <t>SRX2417915</t>
  </si>
  <si>
    <t>GTGTGGCCTTTTGGGTGTGG, CAAGCAGAAGACGGCATACGAGAT-GTGACTGGAGTTCAGACGTGTG</t>
  </si>
  <si>
    <t>SRR5100365</t>
  </si>
  <si>
    <t>SRR5100365.fasta</t>
  </si>
  <si>
    <t>P5T1_TCR</t>
  </si>
  <si>
    <t>pear -f filtered_SRR5100364_1.fastq -r filtered_SRR5100364_2.fastq -n 200 -t 200 -o paired_SRR5100364.fastq</t>
  </si>
  <si>
    <t>SAMN06130936</t>
  </si>
  <si>
    <t>SRS1855238</t>
  </si>
  <si>
    <t>TCR repertoire sequencing revealed the spatial heterogeneity of TIL in primary liver cancer: Sample P5T1_TCR</t>
  </si>
  <si>
    <t>SRX2417914</t>
  </si>
  <si>
    <t>SRR5100364</t>
  </si>
  <si>
    <t>SRR5100364.fasta</t>
  </si>
  <si>
    <t>Patient 4</t>
  </si>
  <si>
    <t>T3N0M0</t>
  </si>
  <si>
    <t>P4B_TCR</t>
  </si>
  <si>
    <t>pear -f filtered_SRR5100363_1.fastq -r filtered_SRR5100363_2.fastq -n 200 -t 200 -o paired_SRR5100363.fastq</t>
  </si>
  <si>
    <t>SAMN06130935</t>
  </si>
  <si>
    <t>SRS1855237</t>
  </si>
  <si>
    <t>TCR repertoire sequencing revealed the spatial heterogeneity of TIL in primary liver cancer: Sample P4B_TCR</t>
  </si>
  <si>
    <t>SRX2417913</t>
  </si>
  <si>
    <t>SRR5100363</t>
  </si>
  <si>
    <t>SRR5100363.fasta</t>
  </si>
  <si>
    <t>P4N_TCR</t>
  </si>
  <si>
    <t>pear -f filtered_SRR5100362_1.fastq -r filtered_SRR5100362_2.fastq -n 200 -t 200 -o paired_SRR5100362.fastq</t>
  </si>
  <si>
    <t>SAMN06130934</t>
  </si>
  <si>
    <t>SRS1855236</t>
  </si>
  <si>
    <t>TCR repertoire sequencing revealed the spatial heterogeneity of TIL in primary liver cancer: Sample P4N_TCR</t>
  </si>
  <si>
    <t>SRX2417912</t>
  </si>
  <si>
    <t>SRR5100362</t>
  </si>
  <si>
    <t>SRR5100362.fasta</t>
  </si>
  <si>
    <t>P4T5_TCR</t>
  </si>
  <si>
    <t>pear -f filtered_SRR5100361_1.fastq -r filtered_SRR5100361_2.fastq -n 200 -t 200 -o paired_SRR5100361.fastq</t>
  </si>
  <si>
    <t>SAMN06130933</t>
  </si>
  <si>
    <t>SRS1855235</t>
  </si>
  <si>
    <t>TCR repertoire sequencing revealed the spatial heterogeneity of TIL in primary liver cancer: Sample P4T5_TCR</t>
  </si>
  <si>
    <t>SRX2417911</t>
  </si>
  <si>
    <t>SRR5100361</t>
  </si>
  <si>
    <t>SRR5100361.fasta</t>
  </si>
  <si>
    <t>P4T4_TCR</t>
  </si>
  <si>
    <t>pear -f filtered_SRR5100360_1.fastq -r filtered_SRR5100360_2.fastq -n 200 -t 200 -o paired_SRR5100360.fastq</t>
  </si>
  <si>
    <t>SAMN06130932</t>
  </si>
  <si>
    <t>SRS1855234</t>
  </si>
  <si>
    <t>TCR repertoire sequencing revealed the spatial heterogeneity of TIL in primary liver cancer: Sample P4T4_TCR</t>
  </si>
  <si>
    <t>SRX2417910</t>
  </si>
  <si>
    <t>SRR5100360</t>
  </si>
  <si>
    <t>SRR5100360.fasta</t>
  </si>
  <si>
    <t>P4T3_TCR</t>
  </si>
  <si>
    <t>pear -f filtered_SRR5100359_1.fastq -r filtered_SRR5100359_2.fastq -n 200 -t 200 -o paired_SRR5100359.fastq</t>
  </si>
  <si>
    <t>SAMN06130931</t>
  </si>
  <si>
    <t>SRS1855233</t>
  </si>
  <si>
    <t>TCR repertoire sequencing revealed the spatial heterogeneity of TIL in primary liver cancer: Sample P4T3_TCR</t>
  </si>
  <si>
    <t>SRX2417909</t>
  </si>
  <si>
    <t>SRR5100359</t>
  </si>
  <si>
    <t>SRR5100359.fasta</t>
  </si>
  <si>
    <t>P4T2_TCR</t>
  </si>
  <si>
    <t>pear -f filtered_SRR5100358_1.fastq -r filtered_SRR5100358_2.fastq -n 200 -t 200 -o paired_SRR5100358.fastq</t>
  </si>
  <si>
    <t>SAMN06130930</t>
  </si>
  <si>
    <t>SRS1855232</t>
  </si>
  <si>
    <t>TCR repertoire sequencing revealed the spatial heterogeneity of TIL in primary liver cancer: Sample P4T2_TCR</t>
  </si>
  <si>
    <t>SRX2417908</t>
  </si>
  <si>
    <t>SRR5100358</t>
  </si>
  <si>
    <t>SRR5100358.fasta</t>
  </si>
  <si>
    <t>P4T1_TCR</t>
  </si>
  <si>
    <t>pear -f filtered_SRR5100357_1.fastq -r filtered_SRR5100357_2.fastq -n 200 -t 200 -o paired_SRR5100357.fastq</t>
  </si>
  <si>
    <t>SAMN06130929</t>
  </si>
  <si>
    <t>SRS1855231</t>
  </si>
  <si>
    <t>TCR repertoire sequencing revealed the spatial heterogeneity of TIL in primary liver cancer: Sample P4T1_TCR</t>
  </si>
  <si>
    <t>SRX2417907</t>
  </si>
  <si>
    <t>SRR5100357</t>
  </si>
  <si>
    <t>SRR5100357.fasta</t>
  </si>
  <si>
    <t>Patient 3</t>
  </si>
  <si>
    <t>T2N0M0</t>
  </si>
  <si>
    <t>P3B_TCR</t>
  </si>
  <si>
    <t>pear -f filtered_SRR5100356_1.fastq -r filtered_SRR5100356_2.fastq -n 200 -t 200 -o paired_SRR5100356.fastq</t>
  </si>
  <si>
    <t>SAMN06130928</t>
  </si>
  <si>
    <t>SRS1855230</t>
  </si>
  <si>
    <t>TCR repertoire sequencing revealed the spatial heterogeneity of TIL in primary liver cancer: Sample P3B_TCR</t>
  </si>
  <si>
    <t>SRX2417906</t>
  </si>
  <si>
    <t>SRR5100356</t>
  </si>
  <si>
    <t>SRR5100356.fasta</t>
  </si>
  <si>
    <t>P3N_TCR</t>
  </si>
  <si>
    <t>pear -f filtered_SRR5100355_1.fastq -r filtered_SRR5100355_2.fastq -n 200 -t 200 -o paired_SRR5100355.fastq</t>
  </si>
  <si>
    <t>SAMN06130927</t>
  </si>
  <si>
    <t>SRS1855229</t>
  </si>
  <si>
    <t>TCR repertoire sequencing revealed the spatial heterogeneity of TIL in primary liver cancer: Sample P3N_TCR</t>
  </si>
  <si>
    <t>SRX2417905</t>
  </si>
  <si>
    <t>SRR5100355</t>
  </si>
  <si>
    <t>SRR5100355.fasta</t>
  </si>
  <si>
    <t>P3T5_TCR</t>
  </si>
  <si>
    <t>pear -f filtered_SRR5100354_1.fastq -r filtered_SRR5100354_2.fastq -n 200 -t 200 -o paired_SRR5100354.fastq</t>
  </si>
  <si>
    <t>SAMN06130926</t>
  </si>
  <si>
    <t>SRS1855228</t>
  </si>
  <si>
    <t>TCR repertoire sequencing revealed the spatial heterogeneity of TIL in primary liver cancer: Sample P3T5_TCR</t>
  </si>
  <si>
    <t>SRX2417904</t>
  </si>
  <si>
    <t>SRR5100354</t>
  </si>
  <si>
    <t>SRR5100354.fasta</t>
  </si>
  <si>
    <t>P3T4_TCR</t>
  </si>
  <si>
    <t>pear -f filtered_SRR5100352_1.fastq -r filtered_SRR5100352_2.fastq -n 200 -t 200 -o paired_SRR5100352.fastq</t>
  </si>
  <si>
    <t>SAMN06130925</t>
  </si>
  <si>
    <t>SRS1855227</t>
  </si>
  <si>
    <t>TCR repertoire sequencing revealed the spatial heterogeneity of TIL in primary liver cancer: Sample P3T4_TCR</t>
  </si>
  <si>
    <t>SRX2417903</t>
  </si>
  <si>
    <t>SRR5100352</t>
  </si>
  <si>
    <t>SRR5100352.fasta</t>
  </si>
  <si>
    <t>P3T3_TCR</t>
  </si>
  <si>
    <t>pear -f filtered_SRR5100351_1.fastq -r filtered_SRR5100351_2.fastq -n 200 -t 200 -o paired_SRR5100351.fastq</t>
  </si>
  <si>
    <t>SAMN06130924</t>
  </si>
  <si>
    <t>SRS1855226</t>
  </si>
  <si>
    <t>TCR repertoire sequencing revealed the spatial heterogeneity of TIL in primary liver cancer: Sample P3T3_TCR</t>
  </si>
  <si>
    <t>SRX2417902</t>
  </si>
  <si>
    <t>SRR5100351</t>
  </si>
  <si>
    <t>SRR5100351.fasta</t>
  </si>
  <si>
    <t>P3T2_TCR</t>
  </si>
  <si>
    <t>pear -f filtered_SRR5100350_1.fastq -r filtered_SRR5100350_2.fastq -n 200 -t 200 -o paired_SRR5100350.fastq</t>
  </si>
  <si>
    <t>SAMN06130923</t>
  </si>
  <si>
    <t>SRS1854431</t>
  </si>
  <si>
    <t>TCR repertoire sequencing revealed the spatial heterogeneity of TIL in primary liver cancer: Sample P3T2_TCR</t>
  </si>
  <si>
    <t>SRX2417901</t>
  </si>
  <si>
    <t>SRR5100350</t>
  </si>
  <si>
    <t>SRR5100350.fasta</t>
  </si>
  <si>
    <t>P3T1_TCR</t>
  </si>
  <si>
    <t>pear -f filtered_SRR5100349_1.fastq -r filtered_SRR5100349_2.fastq -n 200 -t 200 -o paired_SRR5100349.fastq</t>
  </si>
  <si>
    <t>SAMN06130922</t>
  </si>
  <si>
    <t>SRS1855225</t>
  </si>
  <si>
    <t>TCR repertoire sequencing revealed the spatial heterogeneity of TIL in primary liver cancer: Sample P3T1_TCR</t>
  </si>
  <si>
    <t>SRX2417900</t>
  </si>
  <si>
    <t>SRR5100349</t>
  </si>
  <si>
    <t>SRR5100349.fasta</t>
  </si>
  <si>
    <t>Patient 2</t>
  </si>
  <si>
    <t>Heptocellular carcinoma and intrahepatic cholangiocarcinoma</t>
  </si>
  <si>
    <t>P2B_TCR</t>
  </si>
  <si>
    <t>pear -f filtered_SRR5100348_1.fastq -r filtered_SRR5100348_2.fastq -n 200 -t 200 -o paired_SRR5100348.fastq</t>
  </si>
  <si>
    <t>SAMN06130921</t>
  </si>
  <si>
    <t>SRS1855224</t>
  </si>
  <si>
    <t>TCR repertoire sequencing revealed the spatial heterogeneity of TIL in primary liver cancer: Sample P2B_TCR</t>
  </si>
  <si>
    <t>SRX2417899</t>
  </si>
  <si>
    <t>SRR5100348</t>
  </si>
  <si>
    <t>SRR5100348.fasta</t>
  </si>
  <si>
    <t>P2N_TCR</t>
  </si>
  <si>
    <t>pear -f filtered_SRR5097582_1.fastq -r filtered_SRR5097582_2.fastq -n 200 -t 200 -o paired_SRR5097582.fastq</t>
  </si>
  <si>
    <t>SAMN06130920</t>
  </si>
  <si>
    <t>SRS1855223</t>
  </si>
  <si>
    <t>TCR repertoire sequencing revealed the spatial heterogeneity of TIL in primary liver cancer: Sample P2N_TCR</t>
  </si>
  <si>
    <t>SRX2417898</t>
  </si>
  <si>
    <t>SRR5097582</t>
  </si>
  <si>
    <t>SRR5097582.fasta</t>
  </si>
  <si>
    <t>P2T5_TCR</t>
  </si>
  <si>
    <t>pear -f filtered_SRR5097581_1.fastq -r filtered_SRR5097581_2.fastq -n 200 -t 200 -o paired_SRR5097581.fastq</t>
  </si>
  <si>
    <t>SAMN06130919</t>
  </si>
  <si>
    <t>SRS1855222</t>
  </si>
  <si>
    <t>TCR repertoire sequencing revealed the spatial heterogeneity of TIL in primary liver cancer: Sample P2T5_TCR</t>
  </si>
  <si>
    <t>SRX2417897</t>
  </si>
  <si>
    <t>SRR5097581</t>
  </si>
  <si>
    <t>SRR5097581.fasta</t>
  </si>
  <si>
    <t>P2T4_TCR</t>
  </si>
  <si>
    <t>pear -f filtered_SRR5097577_1.fastq -r filtered_SRR5097577_2.fastq -n 200 -t 200 -o paired_SRR5097577.fastq</t>
  </si>
  <si>
    <t>SAMN06130918</t>
  </si>
  <si>
    <t>SRS1855221</t>
  </si>
  <si>
    <t>TCR repertoire sequencing revealed the spatial heterogeneity of TIL in primary liver cancer: Sample P2T4_TCR</t>
  </si>
  <si>
    <t>SRX2417896</t>
  </si>
  <si>
    <t>SRR5097577</t>
  </si>
  <si>
    <t>SRR5097577.fasta</t>
  </si>
  <si>
    <t>P2T3_TCR</t>
  </si>
  <si>
    <t>pear -f filtered_SRR5097575_1.fastq -r filtered_SRR5097575_2.fastq -n 200 -t 200 -o paired_SRR5097575.fastq</t>
  </si>
  <si>
    <t>SAMN06130917</t>
  </si>
  <si>
    <t>SRS1855220</t>
  </si>
  <si>
    <t>TCR repertoire sequencing revealed the spatial heterogeneity of TIL in primary liver cancer: Sample P2T3_TCR</t>
  </si>
  <si>
    <t>SRX2417895</t>
  </si>
  <si>
    <t>SRR5097575</t>
  </si>
  <si>
    <t>SRR5097575.fasta</t>
  </si>
  <si>
    <t>P2T2_TCR</t>
  </si>
  <si>
    <t>pear -f filtered_SRR5097574_1.fastq -r filtered_SRR5097574_2.fastq -n 200 -t 200 -o paired_SRR5097574.fastq</t>
  </si>
  <si>
    <t>SAMN06130916</t>
  </si>
  <si>
    <t>SRS1852042</t>
  </si>
  <si>
    <t>TCR repertoire sequencing revealed the spatial heterogeneity of TIL in primary liver cancer: Sample P2T2_TCR</t>
  </si>
  <si>
    <t>SRX2417894</t>
  </si>
  <si>
    <t>SRR5097574</t>
  </si>
  <si>
    <t>SRR5097574.fasta</t>
  </si>
  <si>
    <t>P2T1_TCR</t>
  </si>
  <si>
    <t>pear -f filtered_SRR5097553_1.fastq -r filtered_SRR5097553_2.fastq -n 200 -t 200 -o paired_SRR5097553.fastq</t>
  </si>
  <si>
    <t>SAMN06130915</t>
  </si>
  <si>
    <t>SRS1855219</t>
  </si>
  <si>
    <t>TCR repertoire sequencing revealed the spatial heterogeneity of TIL in primary liver cancer: Sample P2T1_TCR</t>
  </si>
  <si>
    <t>SRX2417893</t>
  </si>
  <si>
    <t>SRR5097553</t>
  </si>
  <si>
    <t>SRR5097553.fasta</t>
  </si>
  <si>
    <t>P1B_TCR</t>
  </si>
  <si>
    <t>pear -f filtered_SRR5097552_1.fastq -r filtered_SRR5097552_2.fastq -n 200 -t 200 -o paired_SRR5097552.fastq</t>
  </si>
  <si>
    <t>SAMN06130914</t>
  </si>
  <si>
    <t>SRS1852041</t>
  </si>
  <si>
    <t>TCR repertoire sequencing revealed the spatial heterogeneity of TIL in primary liver cancer: Sample P1B_TCR</t>
  </si>
  <si>
    <t>SRX2417892</t>
  </si>
  <si>
    <t>SRR5097552</t>
  </si>
  <si>
    <t>SRR5097552.fasta</t>
  </si>
  <si>
    <t>P1N_TCR</t>
  </si>
  <si>
    <t>pear -f filtered_SRR5097551_1.fastq -r filtered_SRR5097551_2.fastq -n 200 -t 200 -o paired_SRR5097551.fastq</t>
  </si>
  <si>
    <t>SAMN06130913</t>
  </si>
  <si>
    <t>SRS1852040</t>
  </si>
  <si>
    <t>TCR repertoire sequencing revealed the spatial heterogeneity of TIL in primary liver cancer: Sample P1N_TCR</t>
  </si>
  <si>
    <t>SRX2417891</t>
  </si>
  <si>
    <t>SRR5097551</t>
  </si>
  <si>
    <t>SRR5097551.fasta</t>
  </si>
  <si>
    <t>P1T5_TCR</t>
  </si>
  <si>
    <t>pear -f filtered_SRR5097550_1.fastq -r filtered_SRR5097550_2.fastq -n 200 -t 200 -o paired_SRR5097550.fastq</t>
  </si>
  <si>
    <t>SAMN06130912</t>
  </si>
  <si>
    <t>SRS1852033</t>
  </si>
  <si>
    <t>TCR repertoire sequencing revealed the spatial heterogeneity of TIL in primary liver cancer: Sample P1T5_TCR</t>
  </si>
  <si>
    <t>SRX2417890</t>
  </si>
  <si>
    <t>SRR5097550</t>
  </si>
  <si>
    <t>SRR5097550.fasta</t>
  </si>
  <si>
    <t>P1T4_TCR</t>
  </si>
  <si>
    <t>pear -f filtered_SRR5097543_1.fastq -r filtered_SRR5097543_2.fastq -n 200 -t 200 -o paired_SRR5097543.fastq</t>
  </si>
  <si>
    <t>SAMN06130911</t>
  </si>
  <si>
    <t>SRS1852032</t>
  </si>
  <si>
    <t>TCR repertoire sequencing revealed the spatial heterogeneity of TIL in primary liver cancer: Sample P1T4_TCR</t>
  </si>
  <si>
    <t>SRX2417889</t>
  </si>
  <si>
    <t>SRR5097543</t>
  </si>
  <si>
    <t>SRR5097543.fasta</t>
  </si>
  <si>
    <t>P1T3_TCR</t>
  </si>
  <si>
    <t>pear -f filtered_SRR5097542_1.fastq -r filtered_SRR5097542_2.fastq -n 200 -t 200 -o paired_SRR5097542.fastq</t>
  </si>
  <si>
    <t>SAMN06130910</t>
  </si>
  <si>
    <t>SRS1852031</t>
  </si>
  <si>
    <t>TCR repertoire sequencing revealed the spatial heterogeneity of TIL in primary liver cancer: Sample P1T3_TCR</t>
  </si>
  <si>
    <t>SRX2417888</t>
  </si>
  <si>
    <t>SRR5097542</t>
  </si>
  <si>
    <t>SRR5097542.fasta</t>
  </si>
  <si>
    <t>P1T2_TCR</t>
  </si>
  <si>
    <t>pear -f filtered_SRR5097525_1.fastq -r filtered_SRR5097525_2.fastq -n 200 -t 200 -o paired_SRR5097525.fastq</t>
  </si>
  <si>
    <t>SAMN06130909</t>
  </si>
  <si>
    <t>SRS1852015</t>
  </si>
  <si>
    <t>TCR repertoire sequencing revealed the spatial heterogeneity of TIL in primary liver cancer: Sample P1T2_TCR</t>
  </si>
  <si>
    <t>SRX2417887</t>
  </si>
  <si>
    <t>SRR5097525</t>
  </si>
  <si>
    <t>SRR5097525.fasta</t>
  </si>
  <si>
    <t>P1T1_TCR</t>
  </si>
  <si>
    <t>pear -f filtered_SRR5100728_1.fastq -r filtered_SRR5100728_2.fastq -n 200 -t 200 -o paired_SRR5100728.fastq</t>
  </si>
  <si>
    <t>SRS1852014</t>
  </si>
  <si>
    <t>TCR repertoire sequencing revealed the spatial heterogeneity of TIL in primary liver cancer: Sample P1T1_TCR</t>
  </si>
  <si>
    <t>SRX2417886</t>
  </si>
  <si>
    <t>SRR5100728</t>
  </si>
  <si>
    <t>SRR5100728.fasta</t>
  </si>
  <si>
    <t>Jan. 14 2019</t>
  </si>
  <si>
    <t>Updated rows 895-929 column K</t>
  </si>
  <si>
    <t>Jan. 15 2019</t>
  </si>
  <si>
    <t>PRJNA321261</t>
  </si>
  <si>
    <t>PRJNA312319</t>
  </si>
  <si>
    <t>PRJNA356992</t>
  </si>
  <si>
    <t>Tumor tissue and tumor-infiltrated LNs were separated from fat tissue and minced into pieces up to 2 mm in diameter with scalpel blades. Fragments were then treated with 0.2 Wunsch U/mL Liberase (Roche) and 10 U/mL DNase (Sigma) in RPMI (Life Technologies) for up to 1 h as needed until the tissue dissociated. Enzymatic dissociation was stopped by adding 5 mL of RPMI +10% (vol/vol) FBS. The digested tissue suspension was then filtered through a 70-μm filter followed by a 40-μm filter.</t>
  </si>
  <si>
    <t>ERP 418</t>
  </si>
  <si>
    <t xml:space="preserve">SRR5408 </t>
  </si>
  <si>
    <t>SRR5408 .fasta</t>
  </si>
  <si>
    <t xml:space="preserve">SAMN04574 </t>
  </si>
  <si>
    <t xml:space="preserve">TriPoD_PGR_Tfol01_ </t>
  </si>
  <si>
    <t>TriPoD_PGR_Tfol01_ _1_11_iREP002</t>
  </si>
  <si>
    <t>TriPoD_PGR_Tfol01_ _1_11_iREP002.fastq</t>
  </si>
  <si>
    <t xml:space="preserve">TriPoD_PGR_Tfol03_ </t>
  </si>
  <si>
    <t>TriPoD_PGR_Tfol03_ _1_11_iREP004</t>
  </si>
  <si>
    <t>TriPoD_PGR_Tfol03_ _1_11_iREP004.fastq</t>
  </si>
  <si>
    <t>Jan. 22 2019</t>
  </si>
  <si>
    <t>157 line breaks removed (utilizing excel tools, so it should have removed all of them)</t>
  </si>
  <si>
    <t>age_event: Capitalized "Sample collection" ||strain_name: Capitalized "BALB/c"  || disease_diagnosis: Changed to adhere to vocabulary agreed upon by the AIRR-C  ||  tissue: Changed to adhere to vocabulary agreed upon by the AIRR-C; Capitalized  ||  collection_time_event: Filled out for many entries; Capitalized  ||  cell_subset: Revisited all papers to appropriately fill out this field; Capitalized  ||  single_cell: Filled out as a boolean, True or False for every entry  ||  pcr_target_locus: Revisited all papers to appropriately fill out this field  ||  forward_pcr_primer_target_location: Revisited all papers to appropriately fill out this field  ||  reverse_pcr_primer_target_location:Revisited all papers to appropriately fill out this field ||  ir_sequence_count: Created and filled out  ||  ir_germline_database: Filled out
single_or_paired: all lowercase  ||  regions_included_in_sequence: Revisited all papers to appropriately fill out this field  ||  ir_rearrangement_file_name: All rearrangement file names moved into this field</t>
  </si>
  <si>
    <t>Big changes Dec. 2018</t>
  </si>
  <si>
    <t>260/280</t>
  </si>
  <si>
    <t>Jan. 31 2019</t>
  </si>
  <si>
    <t>TRB</t>
  </si>
  <si>
    <t>partial</t>
  </si>
  <si>
    <t>Feb. 15 2019</t>
  </si>
  <si>
    <t>pcr_target_locus altered to follow new controlled vocab.  Complete_sequences altered to display whether full VDJ was captured</t>
  </si>
  <si>
    <t>IGK</t>
  </si>
  <si>
    <t>Feb. 19 2019</t>
  </si>
  <si>
    <t>pcr_target_locus altered to follow new controlled vocab correctly Row 13-22</t>
  </si>
  <si>
    <t>Study Row</t>
  </si>
  <si>
    <t>Feb. 20 2019</t>
  </si>
  <si>
    <t>Changed "Study Summary" tab to use formulas based on row from metadata sheet</t>
  </si>
  <si>
    <t>Publication</t>
  </si>
  <si>
    <t>Moved the Changelog tab to be the first tab.</t>
  </si>
  <si>
    <t>Repository</t>
  </si>
  <si>
    <t>IPA4</t>
  </si>
  <si>
    <t>i3</t>
  </si>
  <si>
    <t>IPA3</t>
  </si>
  <si>
    <t>IPA2</t>
  </si>
  <si>
    <t>IPA1</t>
  </si>
  <si>
    <t>Added a publication column</t>
  </si>
  <si>
    <t>Added a column that denotes the IPA repository the study is in</t>
  </si>
  <si>
    <t>Feb. 22 2019</t>
  </si>
  <si>
    <t>Changed all "NA" in ir_sequence_count to "0"</t>
  </si>
  <si>
    <t>Other</t>
  </si>
  <si>
    <t>Feb. 25 2019</t>
  </si>
  <si>
    <t>Updated library_generation_method field per MiAIRR guidelines</t>
  </si>
  <si>
    <t>Updated B574-583 ("B-cells antibody sequencing from celiac gut lesions") || Updated CC574-583 ("B-cells antibody sequencing from celiac gut lesions")) || B271 hyperlink removed || Column B, spaces removed from the end of study ids || Column DF updated so that all ir_rearrangement_numbers are unique - rows 666-700 had issues, should be updated ||</t>
  </si>
  <si>
    <t>study_description: Changed in "Tracking T-cell immune reconstruction after TCR/CD19-depleted hematopoietic cells transplantation in children" and "Heterogeneity of tumor-infiltrating lymphocytes ascribed to local immune status rather than neoantigens by multi-omics analysis of glioblastoma multiforme" studies to Cancer study  ||  organism: Changed "Diversity, cellular origin and autoreactivity of antibody-secreting cell population expansions in acute systemic lupus erythematosus" input "Homo Sapiens" to "Homo sapiens"</t>
  </si>
  <si>
    <t>Added ir_fasta_file_name to CZ2 || Added rows 895-929 to Master Metadata  ("Multi-omics study revealing the complexity and spatial heterogeneity of tumor-infiltrating lymphocytes in primary liver carcinoma")</t>
  </si>
  <si>
    <t>PRJNA315543</t>
  </si>
  <si>
    <t>Diversity and divergence of the glioma-infiltrating T-cell receptor repertoire</t>
  </si>
  <si>
    <t>NIH/National Institute of Biomedical Imaging and Bioengineering Grant K01EB016071, NIH/National Institute of Neurological Disorders and Stroke Grant R01NS066955</t>
  </si>
  <si>
    <t>ys2411@columbia.edu, pas2182@columbia.edu, jnb2@columbia.edu</t>
  </si>
  <si>
    <t>Department of Neurological Surgery</t>
  </si>
  <si>
    <t>Columbia University Medical Center, New York, NY 10032</t>
  </si>
  <si>
    <t>J.S. Sims, B. Grinshpun, J.N. Bruce</t>
  </si>
  <si>
    <t>Patient 6</t>
  </si>
  <si>
    <t>Oligodendoglioma</t>
  </si>
  <si>
    <t>Grade II</t>
  </si>
  <si>
    <t>5 days on dexamethasone steroid therapy</t>
  </si>
  <si>
    <t>GSM2092580: TCR77B.BC2</t>
  </si>
  <si>
    <t>Oligodendroglioma</t>
  </si>
  <si>
    <t>Neurological Institute, Columbia University Medical Center</t>
  </si>
  <si>
    <t>Processed with TissyeLyzer system with Qiazol and steel beads</t>
  </si>
  <si>
    <t>Cryofrozen, stored in liquid nitrogen</t>
  </si>
  <si>
    <t>Qiazol and steel beads, magnetic oligo-dT Dynabeads</t>
  </si>
  <si>
    <t>100-400ng</t>
  </si>
  <si>
    <t>arm-PCR, nested PCR</t>
  </si>
  <si>
    <t xml:space="preserve">partial </t>
  </si>
  <si>
    <t>251bp</t>
  </si>
  <si>
    <t>pear -f SRR3234013_1.fastq -r SRR3234013_2.fastq -n 150 -t 150 -q 20 -o paired_SRR3234013.fastq</t>
  </si>
  <si>
    <t>SRP071932</t>
  </si>
  <si>
    <t>SAMN04565563</t>
  </si>
  <si>
    <t>SRS1346258</t>
  </si>
  <si>
    <t>TCR77B.BC2</t>
  </si>
  <si>
    <t>GSM2092580: TCR77B.BC2; Homo sapiens; OTHER</t>
  </si>
  <si>
    <t>SRX1639658</t>
  </si>
  <si>
    <t>SRR3234013</t>
  </si>
  <si>
    <t>SRR3234013.fasta</t>
  </si>
  <si>
    <t>Patient 15</t>
  </si>
  <si>
    <t>GSM2092579: TCR3518B.BC6</t>
  </si>
  <si>
    <t>Whole blood</t>
  </si>
  <si>
    <t>RNeasy system</t>
  </si>
  <si>
    <t>pear -f SRR3234012_1.fastq -r SRR3234012_2.fastq -n 150 -t 150 -q 20 -o paired_SRR3234012.fastq</t>
  </si>
  <si>
    <t>SAMN04565562</t>
  </si>
  <si>
    <t>SRS1346259</t>
  </si>
  <si>
    <t>TCR3518B.BC6</t>
  </si>
  <si>
    <t>GSM2092579: TCR3518B.BC6; Homo sapiens; OTHER</t>
  </si>
  <si>
    <t>SRX1639657</t>
  </si>
  <si>
    <t>SRR3234012</t>
  </si>
  <si>
    <t>SRR3234012.fasta</t>
  </si>
  <si>
    <t>GSM2092578: TCR3518A.BC5</t>
  </si>
  <si>
    <t>pear -f SRR3234011_1.fastq -r SRR3234011_2.fastq -n 150 -t 150 -q 20 -o paired_SRR3234011.fastq</t>
  </si>
  <si>
    <t>SAMN04565561</t>
  </si>
  <si>
    <t>SRS1346260</t>
  </si>
  <si>
    <t>TCR3518A.BC5</t>
  </si>
  <si>
    <t>GSM2092578: TCR3518A.BC5; Homo sapiens; OTHER</t>
  </si>
  <si>
    <t>SRX1639656</t>
  </si>
  <si>
    <t>TCRA</t>
  </si>
  <si>
    <t>SRR3234011</t>
  </si>
  <si>
    <t>SRR3234011.fasta</t>
  </si>
  <si>
    <t>GSM2092577: TCR47B.BC4</t>
  </si>
  <si>
    <t>pear -f SRR3234010_1.fastq -r SRR3234010_2.fastq -n 150 -t 150 -q 20 -o paired_SRR3234010.fastq</t>
  </si>
  <si>
    <t>SAMN04565560</t>
  </si>
  <si>
    <t>SRS1346261</t>
  </si>
  <si>
    <t>TCR47B.BC4</t>
  </si>
  <si>
    <t>GSM2092577: TCR47B.BC4; Homo sapiens; OTHER</t>
  </si>
  <si>
    <t>SRX1639655</t>
  </si>
  <si>
    <t>SRR3234010</t>
  </si>
  <si>
    <t>SRR3234010.fasta</t>
  </si>
  <si>
    <t>GSM2092576: TCR46A.BC3</t>
  </si>
  <si>
    <t>SAMN04565559</t>
  </si>
  <si>
    <t>SRS1346262</t>
  </si>
  <si>
    <t>TCR46A.BC3</t>
  </si>
  <si>
    <t>GSM2092576: TCR46A.BC3; Homo sapiens; OTHER</t>
  </si>
  <si>
    <t>SRX1639654</t>
  </si>
  <si>
    <t>SRR3234009</t>
  </si>
  <si>
    <t>SRR3234009.fasta</t>
  </si>
  <si>
    <t>Patient 14</t>
  </si>
  <si>
    <t>Glioblastoma</t>
  </si>
  <si>
    <t>Grade IV</t>
  </si>
  <si>
    <t>1 day on dexamethasone steroid therapy</t>
  </si>
  <si>
    <t>GSM2092574: TCR62B.BC8</t>
  </si>
  <si>
    <t>pear -f SRR3234007_1.fastq -r SRR3234007_2.fastq -n 150 -t 150 -q 20 -o paired_SRR3234007.fastq</t>
  </si>
  <si>
    <t>SAMN04565557</t>
  </si>
  <si>
    <t>SRS1346264</t>
  </si>
  <si>
    <t>TCR62B.BC8</t>
  </si>
  <si>
    <t>GSM2092574: TCR62B.BC8; Homo sapiens; OTHER</t>
  </si>
  <si>
    <t>SRX1639652</t>
  </si>
  <si>
    <t>SRR3234007</t>
  </si>
  <si>
    <t>SRR3234007.fasta</t>
  </si>
  <si>
    <t>GSM2092573: TCR62A.BC2</t>
  </si>
  <si>
    <t>pear -f SRR3234006_1.fastq -r SRR3234006_2.fastq -n 150 -t 150 -q 20 -o paired_SRR3234006.fastq</t>
  </si>
  <si>
    <t>SAMN04565556</t>
  </si>
  <si>
    <t>SRS1346265</t>
  </si>
  <si>
    <t>TCR62A.BC2</t>
  </si>
  <si>
    <t>GSM2092573: TCR62A.BC2; Homo sapiens; OTHER</t>
  </si>
  <si>
    <t>SRX1639651</t>
  </si>
  <si>
    <t>SRR3234006</t>
  </si>
  <si>
    <t>SRR3234006.fasta</t>
  </si>
  <si>
    <t>GSM2092572: TCR62B.BC4</t>
  </si>
  <si>
    <t>pear -f SRR3234005_1.fastq -r SRR3234005_2.fastq -n 150 -t 150 -q 20 -o paired_SRR3234005.fastq</t>
  </si>
  <si>
    <t>SAMN04565555</t>
  </si>
  <si>
    <t>SRS1346266</t>
  </si>
  <si>
    <t>TCR62B.BC4</t>
  </si>
  <si>
    <t>GSM2092572: TCR62B.BC4; Homo sapiens; OTHER</t>
  </si>
  <si>
    <t>SRX1639650</t>
  </si>
  <si>
    <t>SRR3234005</t>
  </si>
  <si>
    <t>SRR3234005.fasta</t>
  </si>
  <si>
    <t>GSM2092571: TCR62A.BC3</t>
  </si>
  <si>
    <t>pear -f SRR3234004_1.fastq -r SRR3234004_2.fastq -n 150 -t 150 -q 20 -o paired_SRR3234004.fastq</t>
  </si>
  <si>
    <t>SAMN04565554</t>
  </si>
  <si>
    <t>SRS1346267</t>
  </si>
  <si>
    <t>TCR62A.BC3</t>
  </si>
  <si>
    <t>GSM2092571: TCR62A.BC3; Homo sapiens; OTHER</t>
  </si>
  <si>
    <t>SRX1639649</t>
  </si>
  <si>
    <t>SRR3234004</t>
  </si>
  <si>
    <t>SRR3234004.fasta</t>
  </si>
  <si>
    <t>Patient 13</t>
  </si>
  <si>
    <t>GSM2092569: TCR106B.BC2</t>
  </si>
  <si>
    <t>pear -f SRR3234002_1.fastq -r SRR3234002_2.fastq -n 150 -t 150 -q 20 -o paired_SRR3234002.fastq</t>
  </si>
  <si>
    <t>SAMN04565552</t>
  </si>
  <si>
    <t>SRS1346269</t>
  </si>
  <si>
    <t>TCR106B.BC2</t>
  </si>
  <si>
    <t>GSM2092569: TCR106B.BC2; Homo sapiens; OTHER</t>
  </si>
  <si>
    <t>SRX1639647</t>
  </si>
  <si>
    <t>SRR3234002</t>
  </si>
  <si>
    <t>SRR3234002.fasta</t>
  </si>
  <si>
    <t>GSM2092568: TCR111A.BC1</t>
  </si>
  <si>
    <t>pear -f SRR3234001_1.fastq -r SRR3234001_2.fastq -n 150 -t 150 -q 20 -o paired_SRR3234001.fastq</t>
  </si>
  <si>
    <t>SAMN04565551</t>
  </si>
  <si>
    <t>SRS1346270</t>
  </si>
  <si>
    <t>TCR111A.BC1</t>
  </si>
  <si>
    <t>GSM2092568: TCR111A.BC1; Homo sapiens; OTHER</t>
  </si>
  <si>
    <t>SRX1639646</t>
  </si>
  <si>
    <t>SRR3234001</t>
  </si>
  <si>
    <t>SRR3234001.fasta</t>
  </si>
  <si>
    <t>GSM2092567: TCR105B.BC2</t>
  </si>
  <si>
    <t>pear -f SRR3234000_1.fastq -r SRR3234000_2.fastq -n 150 -t 150 -q 20 -o paired_SRR3234000.fastq</t>
  </si>
  <si>
    <t>SAMN04565550</t>
  </si>
  <si>
    <t>SRS1346271</t>
  </si>
  <si>
    <t>TCR105B.BC2</t>
  </si>
  <si>
    <t>GSM2092567: TCR105B.BC2; Homo sapiens; OTHER</t>
  </si>
  <si>
    <t>SRX1639645</t>
  </si>
  <si>
    <t>SRR3234000</t>
  </si>
  <si>
    <t>SRR3234000.fasta</t>
  </si>
  <si>
    <t>GSM2092566: TCR106A.BC1</t>
  </si>
  <si>
    <t>pear -f SRR3233999_1.fastq -r SRR3233999_2.fastq -n 150 -t 150 -q 20 -o paired_SRR3233999.fastq</t>
  </si>
  <si>
    <t>SAMN04565549</t>
  </si>
  <si>
    <t>SRS1346272</t>
  </si>
  <si>
    <t>TCR106A.BC1</t>
  </si>
  <si>
    <t>GSM2092566: TCR106A.BC1; Homo sapiens; OTHER</t>
  </si>
  <si>
    <t>SRX1639644</t>
  </si>
  <si>
    <t>SRR3233999</t>
  </si>
  <si>
    <t>SRR3233999.fasta</t>
  </si>
  <si>
    <t>Patient 12</t>
  </si>
  <si>
    <t>GSM2092564: TCR95B.BC6</t>
  </si>
  <si>
    <t>pear -f SRR3233997_1.fastq -r SRR3233997_2.fastq -n 150 -t 150 -q 20 -o paired_SRR3233997.fastq</t>
  </si>
  <si>
    <t>SAMN04565547</t>
  </si>
  <si>
    <t>SRS1346274</t>
  </si>
  <si>
    <t>TCR95B.BC6</t>
  </si>
  <si>
    <t>GSM2092564: TCR95B.BC6; Homo sapiens; OTHER</t>
  </si>
  <si>
    <t>SRX1639642</t>
  </si>
  <si>
    <t>SRR3233997</t>
  </si>
  <si>
    <t>SRR3233997.fasta</t>
  </si>
  <si>
    <t>GSM2092563: TCR95A.BC5</t>
  </si>
  <si>
    <t>pear -f SRR3233996_1.fastq -r SRR3233996_2.fastq -n 150 -t 150 -q 20 -o paired_SRR3233996.fastq</t>
  </si>
  <si>
    <t>SAMN04565546</t>
  </si>
  <si>
    <t>SRS1346275</t>
  </si>
  <si>
    <t>TCR95A.BC5</t>
  </si>
  <si>
    <t>GSM2092563: TCR95A.BC5; Homo sapiens; OTHER</t>
  </si>
  <si>
    <t>SRX1639641</t>
  </si>
  <si>
    <t>SRR3233996</t>
  </si>
  <si>
    <t>SRR3233996.fasta</t>
  </si>
  <si>
    <t>GSM2092562: TCR94B.BC8</t>
  </si>
  <si>
    <t>pear -f SRR3233995_1.fastq -r SRR3233995_2.fastq -n 150 -t 150 -q 20 -o paired_SRR3233995.fastq</t>
  </si>
  <si>
    <t>SAMN04565545</t>
  </si>
  <si>
    <t>SRS1346276</t>
  </si>
  <si>
    <t>TCR94B.BC8</t>
  </si>
  <si>
    <t>GSM2092562: TCR94B.BC8; Homo sapiens; OTHER</t>
  </si>
  <si>
    <t>SRX1639640</t>
  </si>
  <si>
    <t>SRR3233995</t>
  </si>
  <si>
    <t>SRR3233995.fasta</t>
  </si>
  <si>
    <t>GSM2092561: TCR95A.BC7</t>
  </si>
  <si>
    <t>pear -f SRR3233994_1.fastq -r SRR3233994_2.fastq -n 150 -t 150 -q 20 -o paired_SRR3233994.fastq</t>
  </si>
  <si>
    <t>SAMN04565593</t>
  </si>
  <si>
    <t>SRS1346277</t>
  </si>
  <si>
    <t>TCR95A.BC7</t>
  </si>
  <si>
    <t>GSM2092561: TCR95A.BC7; Homo sapiens; OTHER</t>
  </si>
  <si>
    <t>SRX1639639</t>
  </si>
  <si>
    <t>SRR3233994</t>
  </si>
  <si>
    <t>SRR3233994.fasta</t>
  </si>
  <si>
    <t>Patient 11</t>
  </si>
  <si>
    <t>GSM2092559: TCR59B.BC8</t>
  </si>
  <si>
    <t>pear -f SRR3233992_1.fastq -r SRR3233992_2.fastq -n 150 -t 150 -q 20 -o paired_SRR3233992.fastq</t>
  </si>
  <si>
    <t>SAMN04565591</t>
  </si>
  <si>
    <t>SRS1346279</t>
  </si>
  <si>
    <t>TCR59B.BC8</t>
  </si>
  <si>
    <t>GSM2092559: TCR59B.BC8; Homo sapiens; OTHER</t>
  </si>
  <si>
    <t>SRX1639637</t>
  </si>
  <si>
    <t>SRR3233992</t>
  </si>
  <si>
    <t>SRR3233992.fasta</t>
  </si>
  <si>
    <t>GSM2092558: TCR59A.BC2</t>
  </si>
  <si>
    <t>pear -f SRR3233991_1.fastq -r SRR3233991_2.fastq -n 150 -t 150 -q 20 -o paired_SRR3233991.fastq</t>
  </si>
  <si>
    <t>SAMN04565590</t>
  </si>
  <si>
    <t>SRS1346280</t>
  </si>
  <si>
    <t>TCR59A.BC2</t>
  </si>
  <si>
    <t>GSM2092558: TCR59A.BC2; Homo sapiens; OTHER</t>
  </si>
  <si>
    <t>SRX1639636</t>
  </si>
  <si>
    <t>SRR3233991</t>
  </si>
  <si>
    <t>SRR3233991.fasta</t>
  </si>
  <si>
    <t>GSM2092557: TCR59B.BC4</t>
  </si>
  <si>
    <t>pear -f SRR3233990_1.fastq -r SRR3233990_2.fastq -n 150 -t 150 -q 20 -o paired_SRR3233990.fastq</t>
  </si>
  <si>
    <t>SAMN04565589</t>
  </si>
  <si>
    <t>SRS1346281</t>
  </si>
  <si>
    <t>TCR59B.BC4</t>
  </si>
  <si>
    <t>GSM2092557: TCR59B.BC4; Homo sapiens; OTHER</t>
  </si>
  <si>
    <t>SRX1639635</t>
  </si>
  <si>
    <t>SRR3233990</t>
  </si>
  <si>
    <t>SRR3233990.fasta</t>
  </si>
  <si>
    <t>GSM2092556: TCR59A.BC3</t>
  </si>
  <si>
    <t>pear -f SRR3233989_1.fastq -r SRR3233989_2.fastq -n 150 -t 150 -q 20 -o paired_SRR3233989.fastq</t>
  </si>
  <si>
    <t>SAMN04565588</t>
  </si>
  <si>
    <t>SRS1346282</t>
  </si>
  <si>
    <t>TCR59A.BC3</t>
  </si>
  <si>
    <t>GSM2092556: TCR59A.BC3; Homo sapiens; OTHER</t>
  </si>
  <si>
    <t>SRX1639634</t>
  </si>
  <si>
    <t>SRR3233989</t>
  </si>
  <si>
    <t>SRR3233989.fasta</t>
  </si>
  <si>
    <t>Patient 10</t>
  </si>
  <si>
    <t>GSM2092554: TCR93B.BC6</t>
  </si>
  <si>
    <t>pear -f SRR3233987_1.fastq -r SRR3233987_2.fastq -n 150 -t 150 -q 20 -o paired_SRR3233987.fastq</t>
  </si>
  <si>
    <t>SAMN04565586</t>
  </si>
  <si>
    <t>SRS1346284</t>
  </si>
  <si>
    <t>TCR93B.BC6</t>
  </si>
  <si>
    <t>GSM2092554: TCR93B.BC6; Homo sapiens; OTHER</t>
  </si>
  <si>
    <t>SRX1639632</t>
  </si>
  <si>
    <t>SRR3233987</t>
  </si>
  <si>
    <t>SRR3233987.fasta</t>
  </si>
  <si>
    <t>GSM2092553: TCR93A.BC5</t>
  </si>
  <si>
    <t>pear -f SRR3233986_1.fastq -r SRR3233986_2.fastq -n 150 -t 150 -q 20 -o paired_SRR3233986.fastq</t>
  </si>
  <si>
    <t>SAMN04565585</t>
  </si>
  <si>
    <t>SRS1346285</t>
  </si>
  <si>
    <t>TCR93A.BC5</t>
  </si>
  <si>
    <t>GSM2092553: TCR93A.BC5; Homo sapiens; OTHER</t>
  </si>
  <si>
    <t>SRX1639631</t>
  </si>
  <si>
    <t>SRR3233986</t>
  </si>
  <si>
    <t>SRR3233986.fasta</t>
  </si>
  <si>
    <t>GSM2092552: TCR93B.BC8</t>
  </si>
  <si>
    <t>pear -f SRR3233985_1.fastq -r SRR3233985_2.fastq -n 150 -t 150 -q 20 -o paired_SRR3233985.fastq</t>
  </si>
  <si>
    <t>SAMN04565584</t>
  </si>
  <si>
    <t>SRS1346286</t>
  </si>
  <si>
    <t>TCR93B.BC8</t>
  </si>
  <si>
    <t>GSM2092552: TCR93B.BC8; Homo sapiens; OTHER</t>
  </si>
  <si>
    <t>SRX1639630</t>
  </si>
  <si>
    <t>SRR3233985</t>
  </si>
  <si>
    <t>SRR3233985.fasta</t>
  </si>
  <si>
    <t>GSM2092551: TCR93A.BC7</t>
  </si>
  <si>
    <t>pear -f SRR3233984_1.fastq -r SRR3233984_2.fastq -n 150 -t 150 -q 20 -o paired_SRR3233984.fastq</t>
  </si>
  <si>
    <t>SAMN04565583</t>
  </si>
  <si>
    <t>SRS1346287</t>
  </si>
  <si>
    <t>TCR93A.BC7</t>
  </si>
  <si>
    <t>GSM2092551: TCR93A.BC7; Homo sapiens; OTHER</t>
  </si>
  <si>
    <t>SRX1639629</t>
  </si>
  <si>
    <t>SRR3233984</t>
  </si>
  <si>
    <t>SRR3233984.fasta</t>
  </si>
  <si>
    <t>Patient 9</t>
  </si>
  <si>
    <t>GSM2092549: TCR69B.BC6</t>
  </si>
  <si>
    <t>pear -f SRR3233982_1.fastq -r SRR3233982_2.fastq -n 150 -t 150 -q 20 -o paired_SRR3233982.fastq</t>
  </si>
  <si>
    <t>SAMN04565581</t>
  </si>
  <si>
    <t>SRS1346289</t>
  </si>
  <si>
    <t>TCR69B.BC6</t>
  </si>
  <si>
    <t>GSM2092549: TCR69B.BC6; Homo sapiens; OTHER</t>
  </si>
  <si>
    <t>SRX1639627</t>
  </si>
  <si>
    <t>SRR3233982</t>
  </si>
  <si>
    <t>SRR3233982.fasta</t>
  </si>
  <si>
    <t>GSM2092548: TCR69A.BC5</t>
  </si>
  <si>
    <t>pear -f SRR3233981_1.fastq -r SRR3233981_2.fastq -n 150 -t 150 -q 20 -o paired_SRR3233981.fastq</t>
  </si>
  <si>
    <t>SAMN04565580</t>
  </si>
  <si>
    <t>SRS1346290</t>
  </si>
  <si>
    <t>TCR69A.BC5</t>
  </si>
  <si>
    <t>GSM2092548: TCR69A.BC5; Homo sapiens; OTHER</t>
  </si>
  <si>
    <t>SRX1639626</t>
  </si>
  <si>
    <t>SRR3233981</t>
  </si>
  <si>
    <t>SRR3233981.fasta</t>
  </si>
  <si>
    <t>GSM2092547: TCR69B.BC4</t>
  </si>
  <si>
    <t>pear -f SRR3233980_1.fastq -r SRR3233980_2.fastq -n 150 -t 150 -q 20 -o paired_SRR3233980.fastq</t>
  </si>
  <si>
    <t>SAMN04565579</t>
  </si>
  <si>
    <t>SRS1346291</t>
  </si>
  <si>
    <t>TCR69B.BC4</t>
  </si>
  <si>
    <t>GSM2092547: TCR69B.BC4; Homo sapiens; OTHER</t>
  </si>
  <si>
    <t>SRX1639625</t>
  </si>
  <si>
    <t>SRR3233980</t>
  </si>
  <si>
    <t>SRR3233980.fasta</t>
  </si>
  <si>
    <t>GSM2092546: TCR69A.BC3</t>
  </si>
  <si>
    <t>pear -f SRR3233979_1.fastq -r SRR3233979_2.fastq -n 150 -t 150 -q 20 -o paired_SRR3233979.fastq</t>
  </si>
  <si>
    <t>SAMN04565578</t>
  </si>
  <si>
    <t>SRS1346292</t>
  </si>
  <si>
    <t>TCR69A.BC3</t>
  </si>
  <si>
    <t>GSM2092546: TCR69A.BC3; Homo sapiens; OTHER</t>
  </si>
  <si>
    <t>SRX1639624</t>
  </si>
  <si>
    <t>SRR3233979</t>
  </si>
  <si>
    <t>SRR3233979.fasta</t>
  </si>
  <si>
    <t>Patient 8</t>
  </si>
  <si>
    <t xml:space="preserve">68 years </t>
  </si>
  <si>
    <t>GSM2092544: TCR94B.BC6</t>
  </si>
  <si>
    <t>pear -f SRR3233977_1.fastq -r SRR3233977_2.fastq -n 150 -t 150 -q 20 -o paired_SRR3233977.fastq</t>
  </si>
  <si>
    <t>SAMN04565576</t>
  </si>
  <si>
    <t>SRS1346294</t>
  </si>
  <si>
    <t>TCR94B.BC6</t>
  </si>
  <si>
    <t>GSM2092544: TCR94B.BC6; Homo sapiens; OTHER</t>
  </si>
  <si>
    <t>SRX1639622</t>
  </si>
  <si>
    <t>SRR3233977</t>
  </si>
  <si>
    <t>SRR3233977.fasta</t>
  </si>
  <si>
    <t>GSM2092543: TCR94A.BC5</t>
  </si>
  <si>
    <t>pear -f SRR3233976_1.fastq -r SRR3233976_2.fastq -n 150 -t 150 -q 20 -o paired_SRR3233976.fastq</t>
  </si>
  <si>
    <t>SAMN04565575</t>
  </si>
  <si>
    <t>SRS1346295</t>
  </si>
  <si>
    <t>TCR94A.BC5</t>
  </si>
  <si>
    <t>GSM2092543: TCR94A.BC5; Homo sapiens; OTHER</t>
  </si>
  <si>
    <t>SRX1639621</t>
  </si>
  <si>
    <t>SRR3233976</t>
  </si>
  <si>
    <t>SRR3233976.fasta</t>
  </si>
  <si>
    <t>GSM2092542: TCR95B.BC8</t>
  </si>
  <si>
    <t>pear -f SRR3233975_1.fastq -r SRR3233975_2.fastq -n 150 -t 150 -q 20 -o paired_SRR3233975.fastq</t>
  </si>
  <si>
    <t>SAMN04565574</t>
  </si>
  <si>
    <t>SRS1346296</t>
  </si>
  <si>
    <t>TCR95B.BC8</t>
  </si>
  <si>
    <t>GSM2092542: TCR95B.BC8; Homo sapiens; OTHER</t>
  </si>
  <si>
    <t>SRX1639620</t>
  </si>
  <si>
    <t>SRR3233975</t>
  </si>
  <si>
    <t>SRR3233975.fasta</t>
  </si>
  <si>
    <t>GSM2092541: TCR94A.BC7</t>
  </si>
  <si>
    <t>pear -f SRR3233974_1.fastq -r SRR3233974_2.fastq -n 150 -t 150 -q 20 -o paired_SRR3233974.fastq</t>
  </si>
  <si>
    <t>SAMN04565573</t>
  </si>
  <si>
    <t>SRS1346297</t>
  </si>
  <si>
    <t>TCR94A.BC7</t>
  </si>
  <si>
    <t>GSM2092541: TCR94A.BC7; Homo sapiens; OTHER</t>
  </si>
  <si>
    <t>SRX1639619</t>
  </si>
  <si>
    <t>SRR3233974</t>
  </si>
  <si>
    <t>SRR3233974.fasta</t>
  </si>
  <si>
    <t>Patient 7</t>
  </si>
  <si>
    <t>4 days on dexamethasone steroid therapy</t>
  </si>
  <si>
    <t>GSM2092539: TCR68B.BC8</t>
  </si>
  <si>
    <t>pear -f SRR3233972_1.fastq -r SRR3233972_2.fastq -n 150 -t 150 -q 20 -o paired_SRR3233972.fastq</t>
  </si>
  <si>
    <t>SAMN04565571</t>
  </si>
  <si>
    <t>SRS1346299</t>
  </si>
  <si>
    <t>TCR68B.BC8</t>
  </si>
  <si>
    <t>GSM2092539: TCR68B.BC8; Homo sapiens; OTHER</t>
  </si>
  <si>
    <t>SRX1639617</t>
  </si>
  <si>
    <t>SRR3233972</t>
  </si>
  <si>
    <t>SRR3233972.fasta</t>
  </si>
  <si>
    <t>GSM2092538: TCR67A.BC2</t>
  </si>
  <si>
    <t>pear -f SRR3233971_1.fastq -r SRR3233971_2.fastq -n 150 -t 150 -q 20 -o paired_SRR3233971.fastq</t>
  </si>
  <si>
    <t>SAMN04565570</t>
  </si>
  <si>
    <t>SRS1346300</t>
  </si>
  <si>
    <t>TCR67A.BC2</t>
  </si>
  <si>
    <t>GSM2092538: TCR67A.BC2; Homo sapiens; OTHER</t>
  </si>
  <si>
    <t>SRX1639616</t>
  </si>
  <si>
    <t>SRR3233971</t>
  </si>
  <si>
    <t>SRR3233971.fasta</t>
  </si>
  <si>
    <t>GSM2092537: TCR67B.BC8</t>
  </si>
  <si>
    <t>pear -f SRR3233970_1.fastq -r SRR3233970_2.fastq -n 150 -t 150 -q 20 -o paired_SRR3233970.fastq</t>
  </si>
  <si>
    <t>SAMN04565569</t>
  </si>
  <si>
    <t>SRS1346301</t>
  </si>
  <si>
    <t>TCR67B.BC8</t>
  </si>
  <si>
    <t>GSM2092537: TCR67B.BC8; Homo sapiens; OTHER</t>
  </si>
  <si>
    <t>SRX1639615</t>
  </si>
  <si>
    <t>SRR3233970</t>
  </si>
  <si>
    <t>SRR3233970.fasta</t>
  </si>
  <si>
    <t>GSM2092536: TCR68A.BC2</t>
  </si>
  <si>
    <t>pear -f SRR3233969_1.fastq -r SRR3233969_2.fastq -n 150 -t 150 -q 20 -o paired_SRR3233969.fastq</t>
  </si>
  <si>
    <t>SAMN04565568</t>
  </si>
  <si>
    <t>SRS1346302</t>
  </si>
  <si>
    <t>TCR68A.BC2</t>
  </si>
  <si>
    <t>GSM2092536: TCR68A.BC2; Homo sapiens; OTHER</t>
  </si>
  <si>
    <t>SRX1639614</t>
  </si>
  <si>
    <t>SRR3233969</t>
  </si>
  <si>
    <t>SRR3233969.fasta</t>
  </si>
  <si>
    <t>GSM2092534: TCR78B.BC2</t>
  </si>
  <si>
    <t>pear -f SRR3233967_1.fastq -r SRR3233967_2.fastq -n 150 -t 150 -q 20 -o paired_SRR3233967.fastq</t>
  </si>
  <si>
    <t>SAMN04565566</t>
  </si>
  <si>
    <t>SRS1346304</t>
  </si>
  <si>
    <t>TCR78B.BC2</t>
  </si>
  <si>
    <t>GSM2092534: TCR78B.BC2; Homo sapiens; OTHER</t>
  </si>
  <si>
    <t>SRX1639612</t>
  </si>
  <si>
    <t>SRR3233967</t>
  </si>
  <si>
    <t>SRR3233967.fasta</t>
  </si>
  <si>
    <t>GSM2092533: TCR77A.BC1</t>
  </si>
  <si>
    <t>pear -f SRR3233966_1.fastq -r SRR3233966_2.fastq -n 150 -t 150 -q 20 -o paired_SRR3233966.fastq</t>
  </si>
  <si>
    <t>SAMN04565565</t>
  </si>
  <si>
    <t>SRS1346305</t>
  </si>
  <si>
    <t>TCR77A.BC1</t>
  </si>
  <si>
    <t>GSM2092533: TCR77A.BC1; Homo sapiens; OTHER</t>
  </si>
  <si>
    <t>SRX1639611</t>
  </si>
  <si>
    <t>SRR3233966</t>
  </si>
  <si>
    <t>SRR3233966.fasta</t>
  </si>
  <si>
    <t>GSM2092532: TCR76B.BC2</t>
  </si>
  <si>
    <t>pear -f SRR3233965_1.fastq -r SRR3233965_2.fastq -n 150 -t 150 -q 20 -o paired_SRR3233965.fastq</t>
  </si>
  <si>
    <t>SAMN04565564</t>
  </si>
  <si>
    <t>SRS1346306</t>
  </si>
  <si>
    <t>TCR76B.BC2</t>
  </si>
  <si>
    <t>GSM2092532: TCR76B.BC2; Homo sapiens; OTHER</t>
  </si>
  <si>
    <t>SRX1639610</t>
  </si>
  <si>
    <t>SRR3233965</t>
  </si>
  <si>
    <t>SRR3233965.fasta</t>
  </si>
  <si>
    <t>GSM2092531: TCR76A.BC1</t>
  </si>
  <si>
    <t>pear -f SRR3233964_1.fastq -r SRR3233964_2.fastq -n 150 -t 150 -q 20 -o paired_SRR3233964.fastq</t>
  </si>
  <si>
    <t>SAMN04565544</t>
  </si>
  <si>
    <t>SRS1346307</t>
  </si>
  <si>
    <t>TCR76A.BC1</t>
  </si>
  <si>
    <t>GSM2092531: TCR76A.BC1; Homo sapiens; OTHER</t>
  </si>
  <si>
    <t>SRX1639609</t>
  </si>
  <si>
    <t>SRR3233964</t>
  </si>
  <si>
    <t>SRR3233964.fasta</t>
  </si>
  <si>
    <t>GSM2092529: TCR29B.BC2</t>
  </si>
  <si>
    <t>pear -f SRR3233962_1.fastq -r SRR3233962_2.fastq -n 150 -t 150 -q 20 -o paired_SRR3233962.fastq</t>
  </si>
  <si>
    <t>SAMN04565542</t>
  </si>
  <si>
    <t>SRS1346309</t>
  </si>
  <si>
    <t>TCR29B.BC2</t>
  </si>
  <si>
    <t>GSM2092529: TCR29B.BC2; Homo sapiens; OTHER</t>
  </si>
  <si>
    <t>SRX1639607</t>
  </si>
  <si>
    <t>SRR3233962</t>
  </si>
  <si>
    <t>SRR3233962.fasta</t>
  </si>
  <si>
    <t>GSM2092528: TCR28A.BC1</t>
  </si>
  <si>
    <t>pear -f SRR3233961_1.fastq -r SRR3233961_2.fastq -n 150 -t 150 -q 20 -o paired_SRR3233961.fastq</t>
  </si>
  <si>
    <t>SAMN04565541</t>
  </si>
  <si>
    <t>SRS1346310</t>
  </si>
  <si>
    <t>TCR28A.BC1</t>
  </si>
  <si>
    <t>GSM2092528: TCR28A.BC1; Homo sapiens; OTHER</t>
  </si>
  <si>
    <t>SRX1639606</t>
  </si>
  <si>
    <t>SRR3233961</t>
  </si>
  <si>
    <t>SRR3233961.fasta</t>
  </si>
  <si>
    <t>GSM2092527: TCR28B.BC4</t>
  </si>
  <si>
    <t>pear -f SRR3233960_1.fastq -r SRR3233960_2.fastq -n 150 -t 150 -q 20 -o paired_SRR3233960.fastq</t>
  </si>
  <si>
    <t>SAMN04565540</t>
  </si>
  <si>
    <t>SRS1346311</t>
  </si>
  <si>
    <t>TCR28B.BC4</t>
  </si>
  <si>
    <t>GSM2092527: TCR28B.BC4; Homo sapiens; OTHER</t>
  </si>
  <si>
    <t>SRX1639605</t>
  </si>
  <si>
    <t>SRR3233960</t>
  </si>
  <si>
    <t>SRR3233960.fasta</t>
  </si>
  <si>
    <t>GSM2092526: TCR29A.BC3</t>
  </si>
  <si>
    <t>pear -f SRR3233959_1.fastq -r SRR3233959_2.fastq -n 150 -t 150 -q 20 -o paired_SRR3233959.fastq</t>
  </si>
  <si>
    <t>SAMN04565539</t>
  </si>
  <si>
    <t>SRS1346312</t>
  </si>
  <si>
    <t>TCR29A.BC3</t>
  </si>
  <si>
    <t>GSM2092526: TCR29A.BC3; Homo sapiens; OTHER</t>
  </si>
  <si>
    <t>SRX1639604</t>
  </si>
  <si>
    <t>SRR3233959</t>
  </si>
  <si>
    <t>SRR3233959.fasta</t>
  </si>
  <si>
    <t>Astrocytoma</t>
  </si>
  <si>
    <t>GSM2092524: TCR23B.BC2</t>
  </si>
  <si>
    <t>pear -f SRR3233957_1.fastq -r SRR3233957_2.fastq -n 150 -t 150 -q 20 -o paired_SRR3233957.fastq</t>
  </si>
  <si>
    <t>SAMN04565537</t>
  </si>
  <si>
    <t>SRS1346314</t>
  </si>
  <si>
    <t>TCR23B.BC2</t>
  </si>
  <si>
    <t>GSM2092524: TCR23B.BC2; Homo sapiens; OTHER</t>
  </si>
  <si>
    <t>SRX1639602</t>
  </si>
  <si>
    <t>SRR3233957</t>
  </si>
  <si>
    <t>SRR3233957.fasta</t>
  </si>
  <si>
    <t>GSM2092523: TCR22A.BC1</t>
  </si>
  <si>
    <t>pear -f SRR3233956_1.fastq -r SRR3233956_2.fastq -n 150 -t 150 -q 20 -o paired_SRR3233956.fastq</t>
  </si>
  <si>
    <t>SAMN04565536</t>
  </si>
  <si>
    <t>SRS1346315</t>
  </si>
  <si>
    <t>TCR22A.BC1</t>
  </si>
  <si>
    <t>GSM2092523: TCR22A.BC1; Homo sapiens; OTHER</t>
  </si>
  <si>
    <t>SRX1639601</t>
  </si>
  <si>
    <t>SRR3233956</t>
  </si>
  <si>
    <t>SRR3233956.fasta</t>
  </si>
  <si>
    <t>GSM2092522: TCR22B.BC4</t>
  </si>
  <si>
    <t>pear -f SRR3233955_1.fastq -r SRR3233955_2.fastq -n 150 -t 150 -q 20 -o paired_SRR3233955.fastq</t>
  </si>
  <si>
    <t>SAMN04565535</t>
  </si>
  <si>
    <t>SRS1346316</t>
  </si>
  <si>
    <t>TCR22B.BC4</t>
  </si>
  <si>
    <t>GSM2092522: TCR22B.BC4; Homo sapiens; OTHER</t>
  </si>
  <si>
    <t>SRX1639600</t>
  </si>
  <si>
    <t>SRR3233955</t>
  </si>
  <si>
    <t>SRR3233955.fasta</t>
  </si>
  <si>
    <t>GSM2092521: TCR23A.BC3</t>
  </si>
  <si>
    <t>pear -f SRR3233954_1.fastq -r SRR3233954_2.fastq -n 150 -t 150 -q 20 -o paired_SRR3233954.fastq</t>
  </si>
  <si>
    <t>SAMN04565534</t>
  </si>
  <si>
    <t>SRS1346317</t>
  </si>
  <si>
    <t>TCR23A.BC3</t>
  </si>
  <si>
    <t>GSM2092521: TCR23A.BC3; Homo sapiens; OTHER</t>
  </si>
  <si>
    <t>SRX1639599</t>
  </si>
  <si>
    <t>SRR3233954</t>
  </si>
  <si>
    <t>SRR3233954.fasta</t>
  </si>
  <si>
    <t>Nonneoplastic (normal cortex)</t>
  </si>
  <si>
    <t>GSM2092519: TCR109B.BC8</t>
  </si>
  <si>
    <t>pear -f SRR3233952_1.fastq -r SRR3233952_2.fastq -n 150 -t 150 -q 20 -o paired_SRR3233952.fastq</t>
  </si>
  <si>
    <t>SAMN04565532</t>
  </si>
  <si>
    <t>SRS1346319</t>
  </si>
  <si>
    <t>TCR109B.BC8</t>
  </si>
  <si>
    <t>GSM2092519: TCR109B.BC8; Homo sapiens; OTHER</t>
  </si>
  <si>
    <t>SRX1639597</t>
  </si>
  <si>
    <t>SRR3233952</t>
  </si>
  <si>
    <t>SRR3233952.fasta</t>
  </si>
  <si>
    <t>GSM2092518: TCR109A.BC7</t>
  </si>
  <si>
    <t>pear -f SRR3233951_1.fastq -r SRR3233951_2.fastq -n 150 -t 150 -q 20 -o paired_SRR3233951.fastq</t>
  </si>
  <si>
    <t>SAMN04565531</t>
  </si>
  <si>
    <t>SRS1346320</t>
  </si>
  <si>
    <t>TCR109A.BC7</t>
  </si>
  <si>
    <t>GSM2092518: TCR109A.BC7; Homo sapiens; OTHER</t>
  </si>
  <si>
    <t>SRX1639596</t>
  </si>
  <si>
    <t>SRR3233951</t>
  </si>
  <si>
    <t>SRR3233951.fasta</t>
  </si>
  <si>
    <t>GSM2092517: TCR111B.BC6</t>
  </si>
  <si>
    <t>Nonneoplastic cortex</t>
  </si>
  <si>
    <t>pear -f SRR3233950_1.fastq -r SRR3233950_2.fastq -n 150 -t 150 -q 20 -o paired_SRR3233950.fastq</t>
  </si>
  <si>
    <t>SAMN04565530</t>
  </si>
  <si>
    <t>SRS1346321</t>
  </si>
  <si>
    <t>TCR111B.BC6</t>
  </si>
  <si>
    <t>GSM2092517: TCR111B.BC6; Homo sapiens; OTHER</t>
  </si>
  <si>
    <t>SRX1639595</t>
  </si>
  <si>
    <t>SRR3233950</t>
  </si>
  <si>
    <t>SRR3233950.fasta</t>
  </si>
  <si>
    <t>GSM2092516: TCR111A.BC4</t>
  </si>
  <si>
    <t>pear -f SRR3233949_1.fastq -r SRR3233949_2.fastq -n 150 -t 150 -q 20 -o paired_SRR3233949.fastq</t>
  </si>
  <si>
    <t>SAMN04565529</t>
  </si>
  <si>
    <t>SRS1346322</t>
  </si>
  <si>
    <t>TCR111A.BC4</t>
  </si>
  <si>
    <t>GSM2092516: TCR111A.BC4; Homo sapiens; OTHER</t>
  </si>
  <si>
    <t>SRX1639594</t>
  </si>
  <si>
    <t>SRR3233949</t>
  </si>
  <si>
    <t>SRR3233949.fasta</t>
  </si>
  <si>
    <t>GSM2092514: TCR49B.BC2</t>
  </si>
  <si>
    <t>pear -f SRR3233947_1.fastq -r SRR3233947_2.fastq -n 150 -t 150 -q 20 -o paired_SRR3233947.fastq</t>
  </si>
  <si>
    <t>SAMN04565527</t>
  </si>
  <si>
    <t>SRS1346324</t>
  </si>
  <si>
    <t>TCR49B.BC2</t>
  </si>
  <si>
    <t>GSM2092514: TCR49B.BC2; Homo sapiens; OTHER</t>
  </si>
  <si>
    <t>SRX1639592</t>
  </si>
  <si>
    <t>SRR3233947</t>
  </si>
  <si>
    <t>SRR3233947.fasta</t>
  </si>
  <si>
    <t>GSM2092513: TCR48A.BC1</t>
  </si>
  <si>
    <t>pear -f SRR3233946_1.fastq -r SRR3233946_2.fastq -n 150 -t 150 -q 20 -o paired_SRR3233946.fastq</t>
  </si>
  <si>
    <t>SAMN04565526</t>
  </si>
  <si>
    <t>SRS1346327</t>
  </si>
  <si>
    <t>TCR48A.BC1</t>
  </si>
  <si>
    <t>GSM2092513: TCR48A.BC1; Homo sapiens; OTHER</t>
  </si>
  <si>
    <t>SRX1639591</t>
  </si>
  <si>
    <t>SRR3233946</t>
  </si>
  <si>
    <t>SRR3233946.fasta</t>
  </si>
  <si>
    <t>GSM2092512: TCR48B.BC4</t>
  </si>
  <si>
    <t>pear -f SRR3233945_1.fastq -r SRR3233945_2.fastq -n 150 -t 150 -q 20 -o paired_SRR3233945.fastq</t>
  </si>
  <si>
    <t>SAMN04565525</t>
  </si>
  <si>
    <t>SRS1346325</t>
  </si>
  <si>
    <t>TCR48B.BC4</t>
  </si>
  <si>
    <t>GSM2092512: TCR48B.BC4; Homo sapiens; OTHER</t>
  </si>
  <si>
    <t>SRX1639590</t>
  </si>
  <si>
    <t>SRR3233945</t>
  </si>
  <si>
    <t>SRR3233945.fasta</t>
  </si>
  <si>
    <t>GSM2092511: TCR49A.BC3</t>
  </si>
  <si>
    <t>pear -f SRR3233944_1.fastq -r SRR3233944_2.fastq -n 150 -t 150 -q 20 -o paired_SRR3233944.fastq</t>
  </si>
  <si>
    <t>SAMN04565524</t>
  </si>
  <si>
    <t>SRS1346326</t>
  </si>
  <si>
    <t>TCR49A.BC3</t>
  </si>
  <si>
    <t>GSM2092511: TCR49A.BC3; Homo sapiens; OTHER</t>
  </si>
  <si>
    <t>SRX1639589</t>
  </si>
  <si>
    <t>SRR3233944</t>
  </si>
  <si>
    <t>SRR3233944.fasta</t>
  </si>
  <si>
    <t>79 years</t>
  </si>
  <si>
    <t>Nonneoplastic (diffuse amyloid)</t>
  </si>
  <si>
    <t>GSM2092509: TCR45B.BC2</t>
  </si>
  <si>
    <t>pear -f SRR3233942_1.fastq -r SRR3233942_2.fastq -n 150 -t 150 -q 20 -o paired_SRR3233942.fastq</t>
  </si>
  <si>
    <t>SAMN04565522</t>
  </si>
  <si>
    <t>SRS1346330</t>
  </si>
  <si>
    <t>TCR45B.BC2</t>
  </si>
  <si>
    <t>GSM2092509: TCR45B.BC2; Homo sapiens; OTHER</t>
  </si>
  <si>
    <t>SRX1639587</t>
  </si>
  <si>
    <t>SRR3233942</t>
  </si>
  <si>
    <t>SRR3233942.fasta</t>
  </si>
  <si>
    <t>GSM2092508: TCR44A.BC1</t>
  </si>
  <si>
    <t>pear -f SRR3233941_1.fastq -r SRR3233941_2.fastq -n 150 -t 150 -q 20 -o paired_SRR3233941.fastq</t>
  </si>
  <si>
    <t>SAMN04565521</t>
  </si>
  <si>
    <t>SRS1346329</t>
  </si>
  <si>
    <t>TCR44A.BC1</t>
  </si>
  <si>
    <t>GSM2092508: TCR44A.BC1; Homo sapiens; OTHER</t>
  </si>
  <si>
    <t>SRX1639586</t>
  </si>
  <si>
    <t>SRR3233941</t>
  </si>
  <si>
    <t>SRR3233941.fasta</t>
  </si>
  <si>
    <t>GSM2092507: TCR44B.BC4</t>
  </si>
  <si>
    <t>pear -f SRR3233940_1.fastq -r SRR3233940_2.fastq -n 150 -t 150 -q 20 -o paired_SRR3233940.fastq</t>
  </si>
  <si>
    <t>SAMN04565520</t>
  </si>
  <si>
    <t>SRS1346331</t>
  </si>
  <si>
    <t>TCR44B.BC4</t>
  </si>
  <si>
    <t>GSM2092507: TCR44B.BC4; Homo sapiens; OTHER</t>
  </si>
  <si>
    <t>SRX1639585</t>
  </si>
  <si>
    <t>SRR3233940</t>
  </si>
  <si>
    <t>SRR3233940.fasta</t>
  </si>
  <si>
    <t>GSM2092506: TCR45A.BC3</t>
  </si>
  <si>
    <t>pear -f SRR3233939_1.fastq -r SRR3233939_2.fastq -n 150 -t 150 -q 20 -o paired_SRR3233939.fastq</t>
  </si>
  <si>
    <t>SAMN04565519</t>
  </si>
  <si>
    <t>SRS1346332</t>
  </si>
  <si>
    <t>TCR45A.BC3</t>
  </si>
  <si>
    <t>GSM2092506: TCR45A.BC3; Homo sapiens; OTHER</t>
  </si>
  <si>
    <t>SRX1639584</t>
  </si>
  <si>
    <t>SRR3233939</t>
  </si>
  <si>
    <t>SRR3233939.fasta</t>
  </si>
  <si>
    <t>TRA</t>
  </si>
  <si>
    <t>TRBV_FR2</t>
  </si>
  <si>
    <t>TRAV_FR2</t>
  </si>
  <si>
    <t>TRAC</t>
  </si>
  <si>
    <t>Filtered sequences for quality while pairing, paired with PEAR and annotated with mixcr</t>
  </si>
  <si>
    <t>nonneoplastic, low-grade and high-grade glioma</t>
  </si>
  <si>
    <t>Mar. 5 2019</t>
  </si>
  <si>
    <t>150 bp</t>
  </si>
  <si>
    <t xml:space="preserve">$EBROOTMIXCR/mixcr align --library imgt -s hsa -c TRA -f --save-description SRR3234013.fasta SRR3234013_mixcr.vdjca || $EBROOTMIXCR/mixcr exportAlignments -vHit -dHit -jHit -vGene -dGene -jGene -vFamily -dFamily -jFamily -vHitScore -dHitScore -jHitScore -nFeature CDR3 -aaFeature CDR3 -lengthOf CDR3 -readId -sequence -descrR1 SRR3234013_mixcr.vdjca SRR3234013_annotation.txt </t>
  </si>
  <si>
    <t>Filtering of sequences was done while pairing</t>
  </si>
  <si>
    <t xml:space="preserve">$EBROOTMIXCR/mixcr align --library imgt -s hsa -c TRA -f --save-description SRR3234012.fasta SRR3234012_mixcr.vdjca || $EBROOTMIXCR/mixcr exportAlignments -vHit -dHit -jHit -vGene -dGene -jGene -vFamily -dFamily -jFamily -vHitScore -dHitScore -jHitScore -nFeature CDR3 -aaFeature CDR3 -lengthOf CDR3 -readId -sequence -descrR1 SRR3234012_mixcr.vdjca SRR3234012_annotation.txt </t>
  </si>
  <si>
    <t xml:space="preserve">$EBROOTMIXCR/mixcr align --library imgt -s hsa -c TRA -f --save-description SRR3234011.fasta SRR3234011_mixcr.vdjca || $EBROOTMIXCR/mixcr exportAlignments -vHit -dHit -jHit -vGene -dGene -jGene -vFamily -dFamily -jFamily -vHitScore -dHitScore -jHitScore -nFeature CDR3 -aaFeature CDR3 -lengthOf CDR3 -readId -sequence -descrR1 SRR3234011_mixcr.vdjca SRR3234011_annotation.txt </t>
  </si>
  <si>
    <t xml:space="preserve">$EBROOTMIXCR/mixcr align --library imgt -s hsa -c TRA -f --save-description SRR3234010.fasta SRR3234010_mixcr.vdjca || $EBROOTMIXCR/mixcr exportAlignments -vHit -dHit -jHit -vGene -dGene -jGene -vFamily -dFamily -jFamily -vHitScore -dHitScore -jHitScore -nFeature CDR3 -aaFeature CDR3 -lengthOf CDR3 -readId -sequence -descrR1 SRR3234010_mixcr.vdjca SRR3234010_annotation.txt </t>
  </si>
  <si>
    <t>cutadapt -q 20 --minimum-length 150 --length-tag "length=" -o filtered_SRR3234009.fastq  SRR3234009_1.fastq</t>
  </si>
  <si>
    <t xml:space="preserve">$EBROOTMIXCR/mixcr align --library imgt -s hsa -c TRA -f --save-description SRR3234009.fasta SRR3234009_mixcr.vdjca || $EBROOTMIXCR/mixcr exportAlignments -vHit -dHit -jHit -vGene -dGene -jGene -vFamily -dFamily -jFamily -vHitScore -dHitScore -jHitScore -nFeature CDR3 -aaFeature CDR3 -lengthOf CDR3 -readId -sequence -descrR1 SRR3234009_mixcr.vdjca SRR3234009_annotation.txt </t>
  </si>
  <si>
    <t xml:space="preserve">$EBROOTMIXCR/mixcr align --library imgt -s hsa -c TRA -f --save-description SRR3234007.fasta SRR3234007_mixcr.vdjca || $EBROOTMIXCR/mixcr exportAlignments -vHit -dHit -jHit -vGene -dGene -jGene -vFamily -dFamily -jFamily -vHitScore -dHitScore -jHitScore -nFeature CDR3 -aaFeature CDR3 -lengthOf CDR3 -readId -sequence -descrR1 SRR3234007_mixcr.vdjca SRR3234007_annotation.txt </t>
  </si>
  <si>
    <t xml:space="preserve">$EBROOTMIXCR/mixcr align --library imgt -s hsa -c TRA -f --save-description SRR3234006.fasta SRR3234006_mixcr.vdjca || $EBROOTMIXCR/mixcr exportAlignments -vHit -dHit -jHit -vGene -dGene -jGene -vFamily -dFamily -jFamily -vHitScore -dHitScore -jHitScore -nFeature CDR3 -aaFeature CDR3 -lengthOf CDR3 -readId -sequence -descrR1 SRR3234006_mixcr.vdjca SRR3234006_annotation.txt </t>
  </si>
  <si>
    <t xml:space="preserve">$EBROOTMIXCR/mixcr align --library imgt -s hsa -c TRA -f --save-description SRR3234005.fasta SRR3234005_mixcr.vdjca || $EBROOTMIXCR/mixcr exportAlignments -vHit -dHit -jHit -vGene -dGene -jGene -vFamily -dFamily -jFamily -vHitScore -dHitScore -jHitScore -nFeature CDR3 -aaFeature CDR3 -lengthOf CDR3 -readId -sequence -descrR1 SRR3234005_mixcr.vdjca SRR3234005_annotation.txt </t>
  </si>
  <si>
    <t xml:space="preserve">$EBROOTMIXCR/mixcr align --library imgt -s hsa -c TRA -f --save-description SRR3234004.fasta SRR3234004_mixcr.vdjca || $EBROOTMIXCR/mixcr exportAlignments -vHit -dHit -jHit -vGene -dGene -jGene -vFamily -dFamily -jFamily -vHitScore -dHitScore -jHitScore -nFeature CDR3 -aaFeature CDR3 -lengthOf CDR3 -readId -sequence -descrR1 SRR3234004_mixcr.vdjca SRR3234004_annotation.txt </t>
  </si>
  <si>
    <t xml:space="preserve">$EBROOTMIXCR/mixcr align --library imgt -s hsa -c TRA -f --save-description SRR3234002.fasta SRR3234002_mixcr.vdjca || $EBROOTMIXCR/mixcr exportAlignments -vHit -dHit -jHit -vGene -dGene -jGene -vFamily -dFamily -jFamily -vHitScore -dHitScore -jHitScore -nFeature CDR3 -aaFeature CDR3 -lengthOf CDR3 -readId -sequence -descrR1 SRR3234002_mixcr.vdjca SRR3234002_annotation.txt </t>
  </si>
  <si>
    <t xml:space="preserve">$EBROOTMIXCR/mixcr align --library imgt -s hsa -c TRA -f --save-description SRR3234001.fasta SRR3234001_mixcr.vdjca || $EBROOTMIXCR/mixcr exportAlignments -vHit -dHit -jHit -vGene -dGene -jGene -vFamily -dFamily -jFamily -vHitScore -dHitScore -jHitScore -nFeature CDR3 -aaFeature CDR3 -lengthOf CDR3 -readId -sequence -descrR1 SRR3234001_mixcr.vdjca SRR3234001_annotation.txt </t>
  </si>
  <si>
    <t xml:space="preserve">$EBROOTMIXCR/mixcr align --library imgt -s hsa -c TRA -f --save-description SRR3234000.fasta SRR3234000_mixcr.vdjca || $EBROOTMIXCR/mixcr exportAlignments -vHit -dHit -jHit -vGene -dGene -jGene -vFamily -dFamily -jFamily -vHitScore -dHitScore -jHitScore -nFeature CDR3 -aaFeature CDR3 -lengthOf CDR3 -readId -sequence -descrR1 SRR3234000_mixcr.vdjca SRR3234000_annotation.txt </t>
  </si>
  <si>
    <t xml:space="preserve">$EBROOTMIXCR/mixcr align --library imgt -s hsa -c TRA -f --save-description SRR3233999.fasta SRR3233999_mixcr.vdjca || $EBROOTMIXCR/mixcr exportAlignments -vHit -dHit -jHit -vGene -dGene -jGene -vFamily -dFamily -jFamily -vHitScore -dHitScore -jHitScore -nFeature CDR3 -aaFeature CDR3 -lengthOf CDR3 -readId -sequence -descrR1 SRR3233999_mixcr.vdjca SRR3233999_annotation.txt </t>
  </si>
  <si>
    <t xml:space="preserve">$EBROOTMIXCR/mixcr align --library imgt -s hsa -c TRA -f --save-description SRR3233997.fasta SRR3233997_mixcr.vdjca || $EBROOTMIXCR/mixcr exportAlignments -vHit -dHit -jHit -vGene -dGene -jGene -vFamily -dFamily -jFamily -vHitScore -dHitScore -jHitScore -nFeature CDR3 -aaFeature CDR3 -lengthOf CDR3 -readId -sequence -descrR1 SRR3233997_mixcr.vdjca SRR3233997_annotation.txt </t>
  </si>
  <si>
    <t xml:space="preserve">$EBROOTMIXCR/mixcr align --library imgt -s hsa -c TRA -f --save-description SRR3233996.fasta SRR3233996_mixcr.vdjca || $EBROOTMIXCR/mixcr exportAlignments -vHit -dHit -jHit -vGene -dGene -jGene -vFamily -dFamily -jFamily -vHitScore -dHitScore -jHitScore -nFeature CDR3 -aaFeature CDR3 -lengthOf CDR3 -readId -sequence -descrR1 SRR3233996_mixcr.vdjca SRR3233996_annotation.txt </t>
  </si>
  <si>
    <t xml:space="preserve">$EBROOTMIXCR/mixcr align --library imgt -s hsa -c TRA -f --save-description SRR3233995.fasta SRR3233995_mixcr.vdjca || $EBROOTMIXCR/mixcr exportAlignments -vHit -dHit -jHit -vGene -dGene -jGene -vFamily -dFamily -jFamily -vHitScore -dHitScore -jHitScore -nFeature CDR3 -aaFeature CDR3 -lengthOf CDR3 -readId -sequence -descrR1 SRR3233995_mixcr.vdjca SRR3233995_annotation.txt </t>
  </si>
  <si>
    <t xml:space="preserve">$EBROOTMIXCR/mixcr align --library imgt -s hsa -c TRA -f --save-description SRR3233994.fasta SRR3233994_mixcr.vdjca || $EBROOTMIXCR/mixcr exportAlignments -vHit -dHit -jHit -vGene -dGene -jGene -vFamily -dFamily -jFamily -vHitScore -dHitScore -jHitScore -nFeature CDR3 -aaFeature CDR3 -lengthOf CDR3 -readId -sequence -descrR1 SRR3233994_mixcr.vdjca SRR3233994_annotation.txt </t>
  </si>
  <si>
    <t xml:space="preserve">$EBROOTMIXCR/mixcr align --library imgt -s hsa -c TRA -f --save-description SRR3233992.fasta SRR3233992_mixcr.vdjca || $EBROOTMIXCR/mixcr exportAlignments -vHit -dHit -jHit -vGene -dGene -jGene -vFamily -dFamily -jFamily -vHitScore -dHitScore -jHitScore -nFeature CDR3 -aaFeature CDR3 -lengthOf CDR3 -readId -sequence -descrR1 SRR3233992_mixcr.vdjca SRR3233992_annotation.txt </t>
  </si>
  <si>
    <t xml:space="preserve">$EBROOTMIXCR/mixcr align --library imgt -s hsa -c TRA -f --save-description SRR3233991.fasta SRR3233991_mixcr.vdjca || $EBROOTMIXCR/mixcr exportAlignments -vHit -dHit -jHit -vGene -dGene -jGene -vFamily -dFamily -jFamily -vHitScore -dHitScore -jHitScore -nFeature CDR3 -aaFeature CDR3 -lengthOf CDR3 -readId -sequence -descrR1 SRR3233991_mixcr.vdjca SRR3233991_annotation.txt </t>
  </si>
  <si>
    <t xml:space="preserve">$EBROOTMIXCR/mixcr align --library imgt -s hsa -c TRA -f --save-description SRR3233990.fasta SRR3233990_mixcr.vdjca || $EBROOTMIXCR/mixcr exportAlignments -vHit -dHit -jHit -vGene -dGene -jGene -vFamily -dFamily -jFamily -vHitScore -dHitScore -jHitScore -nFeature CDR3 -aaFeature CDR3 -lengthOf CDR3 -readId -sequence -descrR1 SRR3233990_mixcr.vdjca SRR3233990_annotation.txt </t>
  </si>
  <si>
    <t xml:space="preserve">$EBROOTMIXCR/mixcr align --library imgt -s hsa -c TRA -f --save-description SRR3233989.fasta SRR3233989_mixcr.vdjca || $EBROOTMIXCR/mixcr exportAlignments -vHit -dHit -jHit -vGene -dGene -jGene -vFamily -dFamily -jFamily -vHitScore -dHitScore -jHitScore -nFeature CDR3 -aaFeature CDR3 -lengthOf CDR3 -readId -sequence -descrR1 SRR3233989_mixcr.vdjca SRR3233989_annotation.txt </t>
  </si>
  <si>
    <t xml:space="preserve">$EBROOTMIXCR/mixcr align --library imgt -s hsa -c TRA -f --save-description SRR3233987.fasta SRR3233987_mixcr.vdjca || $EBROOTMIXCR/mixcr exportAlignments -vHit -dHit -jHit -vGene -dGene -jGene -vFamily -dFamily -jFamily -vHitScore -dHitScore -jHitScore -nFeature CDR3 -aaFeature CDR3 -lengthOf CDR3 -readId -sequence -descrR1 SRR3233987_mixcr.vdjca SRR3233987_annotation.txt </t>
  </si>
  <si>
    <t xml:space="preserve">$EBROOTMIXCR/mixcr align --library imgt -s hsa -c TRA -f --save-description SRR3233986.fasta SRR3233986_mixcr.vdjca || $EBROOTMIXCR/mixcr exportAlignments -vHit -dHit -jHit -vGene -dGene -jGene -vFamily -dFamily -jFamily -vHitScore -dHitScore -jHitScore -nFeature CDR3 -aaFeature CDR3 -lengthOf CDR3 -readId -sequence -descrR1 SRR3233986_mixcr.vdjca SRR3233986_annotation.txt </t>
  </si>
  <si>
    <t xml:space="preserve">$EBROOTMIXCR/mixcr align --library imgt -s hsa -c TRA -f --save-description SRR3233985.fasta SRR3233985_mixcr.vdjca || $EBROOTMIXCR/mixcr exportAlignments -vHit -dHit -jHit -vGene -dGene -jGene -vFamily -dFamily -jFamily -vHitScore -dHitScore -jHitScore -nFeature CDR3 -aaFeature CDR3 -lengthOf CDR3 -readId -sequence -descrR1 SRR3233985_mixcr.vdjca SRR3233985_annotation.txt </t>
  </si>
  <si>
    <t xml:space="preserve">$EBROOTMIXCR/mixcr align --library imgt -s hsa -c TRA -f --save-description SRR3233984.fasta SRR3233984_mixcr.vdjca || $EBROOTMIXCR/mixcr exportAlignments -vHit -dHit -jHit -vGene -dGene -jGene -vFamily -dFamily -jFamily -vHitScore -dHitScore -jHitScore -nFeature CDR3 -aaFeature CDR3 -lengthOf CDR3 -readId -sequence -descrR1 SRR3233984_mixcr.vdjca SRR3233984_annotation.txt </t>
  </si>
  <si>
    <t xml:space="preserve">$EBROOTMIXCR/mixcr align --library imgt -s hsa -c TRA -f --save-description SRR3233982.fasta SRR3233982_mixcr.vdjca || $EBROOTMIXCR/mixcr exportAlignments -vHit -dHit -jHit -vGene -dGene -jGene -vFamily -dFamily -jFamily -vHitScore -dHitScore -jHitScore -nFeature CDR3 -aaFeature CDR3 -lengthOf CDR3 -readId -sequence -descrR1 SRR3233982_mixcr.vdjca SRR3233982_annotation.txt </t>
  </si>
  <si>
    <t xml:space="preserve">$EBROOTMIXCR/mixcr align --library imgt -s hsa -c TRA -f --save-description SRR3233981.fasta SRR3233981_mixcr.vdjca || $EBROOTMIXCR/mixcr exportAlignments -vHit -dHit -jHit -vGene -dGene -jGene -vFamily -dFamily -jFamily -vHitScore -dHitScore -jHitScore -nFeature CDR3 -aaFeature CDR3 -lengthOf CDR3 -readId -sequence -descrR1 SRR3233981_mixcr.vdjca SRR3233981_annotation.txt </t>
  </si>
  <si>
    <t xml:space="preserve">$EBROOTMIXCR/mixcr align --library imgt -s hsa -c TRA -f --save-description SRR3233980.fasta SRR3233980_mixcr.vdjca || $EBROOTMIXCR/mixcr exportAlignments -vHit -dHit -jHit -vGene -dGene -jGene -vFamily -dFamily -jFamily -vHitScore -dHitScore -jHitScore -nFeature CDR3 -aaFeature CDR3 -lengthOf CDR3 -readId -sequence -descrR1 SRR3233980_mixcr.vdjca SRR3233980_annotation.txt </t>
  </si>
  <si>
    <t xml:space="preserve">$EBROOTMIXCR/mixcr align --library imgt -s hsa -c TRA -f --save-description SRR3233979.fasta SRR3233979_mixcr.vdjca || $EBROOTMIXCR/mixcr exportAlignments -vHit -dHit -jHit -vGene -dGene -jGene -vFamily -dFamily -jFamily -vHitScore -dHitScore -jHitScore -nFeature CDR3 -aaFeature CDR3 -lengthOf CDR3 -readId -sequence -descrR1 SRR3233979_mixcr.vdjca SRR3233979_annotation.txt </t>
  </si>
  <si>
    <t xml:space="preserve">$EBROOTMIXCR/mixcr align --library imgt -s hsa -c TRA -f --save-description SRR3233977.fasta SRR3233977_mixcr.vdjca || $EBROOTMIXCR/mixcr exportAlignments -vHit -dHit -jHit -vGene -dGene -jGene -vFamily -dFamily -jFamily -vHitScore -dHitScore -jHitScore -nFeature CDR3 -aaFeature CDR3 -lengthOf CDR3 -readId -sequence -descrR1 SRR3233977_mixcr.vdjca SRR3233977_annotation.txt </t>
  </si>
  <si>
    <t xml:space="preserve">$EBROOTMIXCR/mixcr align --library imgt -s hsa -c TRA -f --save-description SRR3233976.fasta SRR3233976_mixcr.vdjca || $EBROOTMIXCR/mixcr exportAlignments -vHit -dHit -jHit -vGene -dGene -jGene -vFamily -dFamily -jFamily -vHitScore -dHitScore -jHitScore -nFeature CDR3 -aaFeature CDR3 -lengthOf CDR3 -readId -sequence -descrR1 SRR3233976_mixcr.vdjca SRR3233976_annotation.txt </t>
  </si>
  <si>
    <t xml:space="preserve">$EBROOTMIXCR/mixcr align --library imgt -s hsa -c TRA -f --save-description SRR3233975.fasta SRR3233975_mixcr.vdjca || $EBROOTMIXCR/mixcr exportAlignments -vHit -dHit -jHit -vGene -dGene -jGene -vFamily -dFamily -jFamily -vHitScore -dHitScore -jHitScore -nFeature CDR3 -aaFeature CDR3 -lengthOf CDR3 -readId -sequence -descrR1 SRR3233975_mixcr.vdjca SRR3233975_annotation.txt </t>
  </si>
  <si>
    <t xml:space="preserve">$EBROOTMIXCR/mixcr align --library imgt -s hsa -c TRA -f --save-description SRR3233974.fasta SRR3233974_mixcr.vdjca || $EBROOTMIXCR/mixcr exportAlignments -vHit -dHit -jHit -vGene -dGene -jGene -vFamily -dFamily -jFamily -vHitScore -dHitScore -jHitScore -nFeature CDR3 -aaFeature CDR3 -lengthOf CDR3 -readId -sequence -descrR1 SRR3233974_mixcr.vdjca SRR3233974_annotation.txt </t>
  </si>
  <si>
    <t xml:space="preserve">$EBROOTMIXCR/mixcr align --library imgt -s hsa -c TRA -f --save-description SRR3233972.fasta SRR3233972_mixcr.vdjca || $EBROOTMIXCR/mixcr exportAlignments -vHit -dHit -jHit -vGene -dGene -jGene -vFamily -dFamily -jFamily -vHitScore -dHitScore -jHitScore -nFeature CDR3 -aaFeature CDR3 -lengthOf CDR3 -readId -sequence -descrR1 SRR3233972_mixcr.vdjca SRR3233972_annotation.txt </t>
  </si>
  <si>
    <t xml:space="preserve">$EBROOTMIXCR/mixcr align --library imgt -s hsa -c TRA -f --save-description SRR3233971.fasta SRR3233971_mixcr.vdjca || $EBROOTMIXCR/mixcr exportAlignments -vHit -dHit -jHit -vGene -dGene -jGene -vFamily -dFamily -jFamily -vHitScore -dHitScore -jHitScore -nFeature CDR3 -aaFeature CDR3 -lengthOf CDR3 -readId -sequence -descrR1 SRR3233971_mixcr.vdjca SRR3233971_annotation.txt </t>
  </si>
  <si>
    <t xml:space="preserve">$EBROOTMIXCR/mixcr align --library imgt -s hsa -c TRA -f --save-description SRR3233970.fasta SRR3233970_mixcr.vdjca || $EBROOTMIXCR/mixcr exportAlignments -vHit -dHit -jHit -vGene -dGene -jGene -vFamily -dFamily -jFamily -vHitScore -dHitScore -jHitScore -nFeature CDR3 -aaFeature CDR3 -lengthOf CDR3 -readId -sequence -descrR1 SRR3233970_mixcr.vdjca SRR3233970_annotation.txt </t>
  </si>
  <si>
    <t xml:space="preserve">$EBROOTMIXCR/mixcr align --library imgt -s hsa -c TRA -f --save-description SRR3233969.fasta SRR3233969_mixcr.vdjca || $EBROOTMIXCR/mixcr exportAlignments -vHit -dHit -jHit -vGene -dGene -jGene -vFamily -dFamily -jFamily -vHitScore -dHitScore -jHitScore -nFeature CDR3 -aaFeature CDR3 -lengthOf CDR3 -readId -sequence -descrR1 SRR3233969_mixcr.vdjca SRR3233969_annotation.txt </t>
  </si>
  <si>
    <t xml:space="preserve">$EBROOTMIXCR/mixcr align --library imgt -s hsa -c TRA -f --save-description SRR3233967.fasta SRR3233967_mixcr.vdjca || $EBROOTMIXCR/mixcr exportAlignments -vHit -dHit -jHit -vGene -dGene -jGene -vFamily -dFamily -jFamily -vHitScore -dHitScore -jHitScore -nFeature CDR3 -aaFeature CDR3 -lengthOf CDR3 -readId -sequence -descrR1 SRR3233967_mixcr.vdjca SRR3233967_annotation.txt </t>
  </si>
  <si>
    <t xml:space="preserve">$EBROOTMIXCR/mixcr align --library imgt -s hsa -c TRA -f --save-description SRR3233966.fasta SRR3233966_mixcr.vdjca || $EBROOTMIXCR/mixcr exportAlignments -vHit -dHit -jHit -vGene -dGene -jGene -vFamily -dFamily -jFamily -vHitScore -dHitScore -jHitScore -nFeature CDR3 -aaFeature CDR3 -lengthOf CDR3 -readId -sequence -descrR1 SRR3233966_mixcr.vdjca SRR3233966_annotation.txt </t>
  </si>
  <si>
    <t xml:space="preserve">$EBROOTMIXCR/mixcr align --library imgt -s hsa -c TRA -f --save-description SRR3233965.fasta SRR3233965_mixcr.vdjca || $EBROOTMIXCR/mixcr exportAlignments -vHit -dHit -jHit -vGene -dGene -jGene -vFamily -dFamily -jFamily -vHitScore -dHitScore -jHitScore -nFeature CDR3 -aaFeature CDR3 -lengthOf CDR3 -readId -sequence -descrR1 SRR3233965_mixcr.vdjca SRR3233965_annotation.txt </t>
  </si>
  <si>
    <t xml:space="preserve">$EBROOTMIXCR/mixcr align --library imgt -s hsa -c TRA -f --save-description SRR3233964.fasta SRR3233964_mixcr.vdjca || $EBROOTMIXCR/mixcr exportAlignments -vHit -dHit -jHit -vGene -dGene -jGene -vFamily -dFamily -jFamily -vHitScore -dHitScore -jHitScore -nFeature CDR3 -aaFeature CDR3 -lengthOf CDR3 -readId -sequence -descrR1 SRR3233964_mixcr.vdjca SRR3233964_annotation.txt </t>
  </si>
  <si>
    <t xml:space="preserve">$EBROOTMIXCR/mixcr align --library imgt -s hsa -c TRA -f --save-description SRR3233962.fasta SRR3233962_mixcr.vdjca || $EBROOTMIXCR/mixcr exportAlignments -vHit -dHit -jHit -vGene -dGene -jGene -vFamily -dFamily -jFamily -vHitScore -dHitScore -jHitScore -nFeature CDR3 -aaFeature CDR3 -lengthOf CDR3 -readId -sequence -descrR1 SRR3233962_mixcr.vdjca SRR3233962_annotation.txt </t>
  </si>
  <si>
    <t xml:space="preserve">$EBROOTMIXCR/mixcr align --library imgt -s hsa -c TRA -f --save-description SRR3233961.fasta SRR3233961_mixcr.vdjca || $EBROOTMIXCR/mixcr exportAlignments -vHit -dHit -jHit -vGene -dGene -jGene -vFamily -dFamily -jFamily -vHitScore -dHitScore -jHitScore -nFeature CDR3 -aaFeature CDR3 -lengthOf CDR3 -readId -sequence -descrR1 SRR3233961_mixcr.vdjca SRR3233961_annotation.txt </t>
  </si>
  <si>
    <t xml:space="preserve">$EBROOTMIXCR/mixcr align --library imgt -s hsa -c TRA -f --save-description SRR3233960.fasta SRR3233960_mixcr.vdjca || $EBROOTMIXCR/mixcr exportAlignments -vHit -dHit -jHit -vGene -dGene -jGene -vFamily -dFamily -jFamily -vHitScore -dHitScore -jHitScore -nFeature CDR3 -aaFeature CDR3 -lengthOf CDR3 -readId -sequence -descrR1 SRR3233960_mixcr.vdjca SRR3233960_annotation.txt </t>
  </si>
  <si>
    <t xml:space="preserve">$EBROOTMIXCR/mixcr align --library imgt -s hsa -c TRA -f --save-description SRR3233959.fasta SRR3233959_mixcr.vdjca || $EBROOTMIXCR/mixcr exportAlignments -vHit -dHit -jHit -vGene -dGene -jGene -vFamily -dFamily -jFamily -vHitScore -dHitScore -jHitScore -nFeature CDR3 -aaFeature CDR3 -lengthOf CDR3 -readId -sequence -descrR1 SRR3233959_mixcr.vdjca SRR3233959_annotation.txt </t>
  </si>
  <si>
    <t xml:space="preserve">$EBROOTMIXCR/mixcr align --library imgt -s hsa -c TRA -f --save-description SRR3233957.fasta SRR3233957_mixcr.vdjca || $EBROOTMIXCR/mixcr exportAlignments -vHit -dHit -jHit -vGene -dGene -jGene -vFamily -dFamily -jFamily -vHitScore -dHitScore -jHitScore -nFeature CDR3 -aaFeature CDR3 -lengthOf CDR3 -readId -sequence -descrR1 SRR3233957_mixcr.vdjca SRR3233957_annotation.txt </t>
  </si>
  <si>
    <t xml:space="preserve">$EBROOTMIXCR/mixcr align --library imgt -s hsa -c TRA -f --save-description SRR3233956.fasta SRR3233956_mixcr.vdjca || $EBROOTMIXCR/mixcr exportAlignments -vHit -dHit -jHit -vGene -dGene -jGene -vFamily -dFamily -jFamily -vHitScore -dHitScore -jHitScore -nFeature CDR3 -aaFeature CDR3 -lengthOf CDR3 -readId -sequence -descrR1 SRR3233956_mixcr.vdjca SRR3233956_annotation.txt </t>
  </si>
  <si>
    <t xml:space="preserve">$EBROOTMIXCR/mixcr align --library imgt -s hsa -c TRA -f --save-description SRR3233955.fasta SRR3233955_mixcr.vdjca || $EBROOTMIXCR/mixcr exportAlignments -vHit -dHit -jHit -vGene -dGene -jGene -vFamily -dFamily -jFamily -vHitScore -dHitScore -jHitScore -nFeature CDR3 -aaFeature CDR3 -lengthOf CDR3 -readId -sequence -descrR1 SRR3233955_mixcr.vdjca SRR3233955_annotation.txt </t>
  </si>
  <si>
    <t xml:space="preserve">$EBROOTMIXCR/mixcr align --library imgt -s hsa -c TRA -f --save-description SRR3233954.fasta SRR3233954_mixcr.vdjca || $EBROOTMIXCR/mixcr exportAlignments -vHit -dHit -jHit -vGene -dGene -jGene -vFamily -dFamily -jFamily -vHitScore -dHitScore -jHitScore -nFeature CDR3 -aaFeature CDR3 -lengthOf CDR3 -readId -sequence -descrR1 SRR3233954_mixcr.vdjca SRR3233954_annotation.txt </t>
  </si>
  <si>
    <t xml:space="preserve">$EBROOTMIXCR/mixcr align --library imgt -s hsa -c TRA -f --save-description SRR3233952.fasta SRR3233952_mixcr.vdjca || $EBROOTMIXCR/mixcr exportAlignments -vHit -dHit -jHit -vGene -dGene -jGene -vFamily -dFamily -jFamily -vHitScore -dHitScore -jHitScore -nFeature CDR3 -aaFeature CDR3 -lengthOf CDR3 -readId -sequence -descrR1 SRR3233952_mixcr.vdjca SRR3233952_annotation.txt </t>
  </si>
  <si>
    <t xml:space="preserve">$EBROOTMIXCR/mixcr align --library imgt -s hsa -c TRA -f --save-description SRR3233951.fasta SRR3233951_mixcr.vdjca || $EBROOTMIXCR/mixcr exportAlignments -vHit -dHit -jHit -vGene -dGene -jGene -vFamily -dFamily -jFamily -vHitScore -dHitScore -jHitScore -nFeature CDR3 -aaFeature CDR3 -lengthOf CDR3 -readId -sequence -descrR1 SRR3233951_mixcr.vdjca SRR3233951_annotation.txt </t>
  </si>
  <si>
    <t xml:space="preserve">$EBROOTMIXCR/mixcr align --library imgt -s hsa -c TRA -f --save-description SRR3233950.fasta SRR3233950_mixcr.vdjca || $EBROOTMIXCR/mixcr exportAlignments -vHit -dHit -jHit -vGene -dGene -jGene -vFamily -dFamily -jFamily -vHitScore -dHitScore -jHitScore -nFeature CDR3 -aaFeature CDR3 -lengthOf CDR3 -readId -sequence -descrR1 SRR3233950_mixcr.vdjca SRR3233950_annotation.txt </t>
  </si>
  <si>
    <t xml:space="preserve">$EBROOTMIXCR/mixcr align --library imgt -s hsa -c TRA -f --save-description SRR3233949.fasta SRR3233949_mixcr.vdjca || $EBROOTMIXCR/mixcr exportAlignments -vHit -dHit -jHit -vGene -dGene -jGene -vFamily -dFamily -jFamily -vHitScore -dHitScore -jHitScore -nFeature CDR3 -aaFeature CDR3 -lengthOf CDR3 -readId -sequence -descrR1 SRR3233949_mixcr.vdjca SRR3233949_annotation.txt </t>
  </si>
  <si>
    <t xml:space="preserve">$EBROOTMIXCR/mixcr align --library imgt -s hsa -c TRA -f --save-description SRR3233947.fasta SRR3233947_mixcr.vdjca || $EBROOTMIXCR/mixcr exportAlignments -vHit -dHit -jHit -vGene -dGene -jGene -vFamily -dFamily -jFamily -vHitScore -dHitScore -jHitScore -nFeature CDR3 -aaFeature CDR3 -lengthOf CDR3 -readId -sequence -descrR1 SRR3233947_mixcr.vdjca SRR3233947_annotation.txt </t>
  </si>
  <si>
    <t xml:space="preserve">$EBROOTMIXCR/mixcr align --library imgt -s hsa -c TRA -f --save-description SRR3233946.fasta SRR3233946_mixcr.vdjca || $EBROOTMIXCR/mixcr exportAlignments -vHit -dHit -jHit -vGene -dGene -jGene -vFamily -dFamily -jFamily -vHitScore -dHitScore -jHitScore -nFeature CDR3 -aaFeature CDR3 -lengthOf CDR3 -readId -sequence -descrR1 SRR3233946_mixcr.vdjca SRR3233946_annotation.txt </t>
  </si>
  <si>
    <t xml:space="preserve">$EBROOTMIXCR/mixcr align --library imgt -s hsa -c TRA -f --save-description SRR3233945.fasta SRR3233945_mixcr.vdjca || $EBROOTMIXCR/mixcr exportAlignments -vHit -dHit -jHit -vGene -dGene -jGene -vFamily -dFamily -jFamily -vHitScore -dHitScore -jHitScore -nFeature CDR3 -aaFeature CDR3 -lengthOf CDR3 -readId -sequence -descrR1 SRR3233945_mixcr.vdjca SRR3233945_annotation.txt </t>
  </si>
  <si>
    <t xml:space="preserve">$EBROOTMIXCR/mixcr align --library imgt -s hsa -c TRA -f --save-description SRR3233944.fasta SRR3233944_mixcr.vdjca || $EBROOTMIXCR/mixcr exportAlignments -vHit -dHit -jHit -vGene -dGene -jGene -vFamily -dFamily -jFamily -vHitScore -dHitScore -jHitScore -nFeature CDR3 -aaFeature CDR3 -lengthOf CDR3 -readId -sequence -descrR1 SRR3233944_mixcr.vdjca SRR3233944_annotation.txt </t>
  </si>
  <si>
    <t xml:space="preserve">$EBROOTMIXCR/mixcr align --library imgt -s hsa -c TRA -f --save-description SRR3233942.fasta SRR3233942_mixcr.vdjca || $EBROOTMIXCR/mixcr exportAlignments -vHit -dHit -jHit -vGene -dGene -jGene -vFamily -dFamily -jFamily -vHitScore -dHitScore -jHitScore -nFeature CDR3 -aaFeature CDR3 -lengthOf CDR3 -readId -sequence -descrR1 SRR3233942_mixcr.vdjca SRR3233942_annotation.txt </t>
  </si>
  <si>
    <t xml:space="preserve">$EBROOTMIXCR/mixcr align --library imgt -s hsa -c TRA -f --save-description SRR3233941.fasta SRR3233941_mixcr.vdjca || $EBROOTMIXCR/mixcr exportAlignments -vHit -dHit -jHit -vGene -dGene -jGene -vFamily -dFamily -jFamily -vHitScore -dHitScore -jHitScore -nFeature CDR3 -aaFeature CDR3 -lengthOf CDR3 -readId -sequence -descrR1 SRR3233941_mixcr.vdjca SRR3233941_annotation.txt </t>
  </si>
  <si>
    <t xml:space="preserve">$EBROOTMIXCR/mixcr align --library imgt -s hsa -c TRA -f --save-description SRR3233940.fasta SRR3233940_mixcr.vdjca || $EBROOTMIXCR/mixcr exportAlignments -vHit -dHit -jHit -vGene -dGene -jGene -vFamily -dFamily -jFamily -vHitScore -dHitScore -jHitScore -nFeature CDR3 -aaFeature CDR3 -lengthOf CDR3 -readId -sequence -descrR1 SRR3233940_mixcr.vdjca SRR3233940_annotation.txt </t>
  </si>
  <si>
    <t xml:space="preserve">$EBROOTMIXCR/mixcr align --library imgt -s hsa -c TRA -f --save-description SRR3233939.fasta SRR3233939_mixcr.vdjca || $EBROOTMIXCR/mixcr exportAlignments -vHit -dHit -jHit -vGene -dGene -jGene -vFamily -dFamily -jFamily -vHitScore -dHitScore -jHitScore -nFeature CDR3 -aaFeature CDR3 -lengthOf CDR3 -readId -sequence -descrR1 SRR3233939_mixcr.vdjca SRR3233939_annotation.txt </t>
  </si>
  <si>
    <t>Added "Diversity and divergence of the glioma-infiltrating T-cell receptor repertoire" to rows 883-943 Metadata</t>
  </si>
  <si>
    <t>Updated ir_sequence_count of "Mother and child T cell receptor repertoires: deep profiling study" to reflect mixcr file counts rather than fasta file counts</t>
  </si>
  <si>
    <t>Updated ir_sequence_count of "Immunoglobulin gene repertoire diversification and selection in the stomach - from gastritis to gastric lymphomas" to reflect imgt file count rather than fasta file count for sample SRR873441_5_2</t>
  </si>
  <si>
    <t>Updated ir_sequence_count of "The Different T-cell Receptor Repertoires in Breast Cancer Tumors, Draining Lymph Nodes, and Adjacent Tissues" to reflect mixcr file counts rather than fasta file counts</t>
  </si>
  <si>
    <t>Healthy mouse Study</t>
  </si>
  <si>
    <t>Autoimmune Study</t>
  </si>
  <si>
    <t>SLE Study</t>
  </si>
  <si>
    <t>Mar. 7 2019</t>
  </si>
  <si>
    <t>Capitalized Study for all under "study_description"</t>
  </si>
  <si>
    <t>PMID: 23536288</t>
  </si>
  <si>
    <t>PMID: 24917868</t>
  </si>
  <si>
    <t>PMID: 23911655</t>
  </si>
  <si>
    <t>PMID: 20161664</t>
  </si>
  <si>
    <t>PMID: 24400004</t>
  </si>
  <si>
    <t>PMID: 28039161</t>
  </si>
  <si>
    <t>PMID: 23742949</t>
  </si>
  <si>
    <t>PMID: 25100740</t>
  </si>
  <si>
    <t>PMID: 27222149</t>
  </si>
  <si>
    <t>PMID: 26194750</t>
  </si>
  <si>
    <t>PMID: 28959265</t>
  </si>
  <si>
    <t>PMID: 28878138</t>
  </si>
  <si>
    <t>PMID: 25100741</t>
  </si>
  <si>
    <t>PMID: 24492293</t>
  </si>
  <si>
    <t xml:space="preserve">PMID: 25501908 </t>
  </si>
  <si>
    <t>PMID: 27307436</t>
  </si>
  <si>
    <t>PMID: 30158170</t>
  </si>
  <si>
    <t>PMID: 26006014</t>
  </si>
  <si>
    <t>PMID: 27811849</t>
  </si>
  <si>
    <t>PMID: 27171315</t>
  </si>
  <si>
    <t>PMID: 28761058</t>
  </si>
  <si>
    <t>PMID: 28422742</t>
  </si>
  <si>
    <t>PMID: 27261081</t>
  </si>
  <si>
    <t>Mar. 18 2019</t>
  </si>
  <si>
    <t>Updated PMC ids to the MiAIRR standard PMID in "pub_ids" for all studies</t>
  </si>
  <si>
    <t>ir_curator_count</t>
  </si>
  <si>
    <t>ir_sequence_count renamed to ir_curator_count</t>
  </si>
  <si>
    <t>Mar. 21 2019</t>
  </si>
  <si>
    <t>SRR5408010.fmt19</t>
  </si>
  <si>
    <t>SRR5408010.fasta</t>
  </si>
  <si>
    <t>SRR030816_barcode1.txz</t>
  </si>
  <si>
    <t>SRR030817_barcode1.txz</t>
  </si>
  <si>
    <t>SRR030816_barcode2.txz</t>
  </si>
  <si>
    <t>SRR030817_barcode2.txz</t>
  </si>
  <si>
    <t>SRR030816_barcode3.txz</t>
  </si>
  <si>
    <t>SRR030817_barcode3.txz</t>
  </si>
  <si>
    <t>SRR030816_barcode4.txz</t>
  </si>
  <si>
    <t>SRR030817_barcode4.txz</t>
  </si>
  <si>
    <t>SRR030816_barcode5.txz</t>
  </si>
  <si>
    <t>SRR030817_barcode5.txz</t>
  </si>
  <si>
    <t>SRR030816_barcode6.txz</t>
  </si>
  <si>
    <t>SRR030817_barcode6.txz</t>
  </si>
  <si>
    <t>SRR030816_barcode7.txz</t>
  </si>
  <si>
    <t>SRR030817_barcode7.txz</t>
  </si>
  <si>
    <t>SRR030816_barcode8.txz</t>
  </si>
  <si>
    <t>SRR030817_barcode8.txz</t>
  </si>
  <si>
    <t>SRR030816_barcode9.txz</t>
  </si>
  <si>
    <t>SRR030817_barcode9.txz</t>
  </si>
  <si>
    <t>SRR030816_barcode10.txz</t>
  </si>
  <si>
    <t>SRR030817_barcode10.txz</t>
  </si>
  <si>
    <t>SRR030816_barcode11.txz</t>
  </si>
  <si>
    <t>SRR030817_barcode11.txz</t>
  </si>
  <si>
    <t>SRR030816_barcode12.txz</t>
  </si>
  <si>
    <t>SRR030817_barcode12.txz</t>
  </si>
  <si>
    <t>SRR030816_barcode13.txz</t>
  </si>
  <si>
    <t>SRR030817_barcode13.txz</t>
  </si>
  <si>
    <t>SRR030820_barcode19.txz</t>
  </si>
  <si>
    <t>SRR030822_barcode19.txz</t>
  </si>
  <si>
    <t>SRR030820_barcode20.txz</t>
  </si>
  <si>
    <t>SRR030822_barcode20.txz</t>
  </si>
  <si>
    <t>SRR030820_barcode23.txz</t>
  </si>
  <si>
    <t>SRR030822_barcode23.txz</t>
  </si>
  <si>
    <t>SRR030820_barcode25.txz</t>
  </si>
  <si>
    <t>SRR030822_barcode25.txz</t>
  </si>
  <si>
    <t>SRR030820_barcode31.txz</t>
  </si>
  <si>
    <t>SRR030822_barcode31.txz</t>
  </si>
  <si>
    <t>SRR030820_barcode32.txz</t>
  </si>
  <si>
    <t>SRR030822_barcode32.txz</t>
  </si>
  <si>
    <t>SRR030820_barcode35.txz</t>
  </si>
  <si>
    <t>SRR030822_barcode35.txz</t>
  </si>
  <si>
    <t>SRR030820_barcode37.txz</t>
  </si>
  <si>
    <t>SRR030822_barcode37.txz</t>
  </si>
  <si>
    <t>SRR030820_barcode42.txz</t>
  </si>
  <si>
    <t>SRR030822_barcode42.txz</t>
  </si>
  <si>
    <t>SRR030820_barcode44.txz</t>
  </si>
  <si>
    <t>SRR030822_barcode44.txz</t>
  </si>
  <si>
    <t>SRR030820_barcode45a.txz</t>
  </si>
  <si>
    <t>SRR030822_barcode45a.txz</t>
  </si>
  <si>
    <t>SRR030820_barcode45b.txz</t>
  </si>
  <si>
    <t>SRR030822_barcode45b.txz</t>
  </si>
  <si>
    <t>SRR030820_barcode50.txz</t>
  </si>
  <si>
    <t>SRR030822_barcode50.txz</t>
  </si>
  <si>
    <t>SRR030820_barcode54.txz</t>
  </si>
  <si>
    <t>SRR030822_barcode54.txz</t>
  </si>
  <si>
    <t>SRR030820_barcode55.txz</t>
  </si>
  <si>
    <t>SRR030822_barcode55.txz</t>
  </si>
  <si>
    <t>SRR030820_barcode60.txz</t>
  </si>
  <si>
    <t>SRR030822_barcode60.txz</t>
  </si>
  <si>
    <t>SRR030820_barcode61.txz</t>
  </si>
  <si>
    <t>SRR030822_barcode61.txz</t>
  </si>
  <si>
    <t>SRR030820_barcode68.txz</t>
  </si>
  <si>
    <t>SRR030822_barcode68.txz</t>
  </si>
  <si>
    <t>SRR030820_barcode70.txz</t>
  </si>
  <si>
    <t>SRR030822_barcode70.txz</t>
  </si>
  <si>
    <t>SRR030820_barcode75.txz</t>
  </si>
  <si>
    <t>SRR030822_barcode75.txz</t>
  </si>
  <si>
    <t>SRR030820_barcode78.txz</t>
  </si>
  <si>
    <t>SRR030822_barcode78.txz</t>
  </si>
  <si>
    <t>SRR030820_barcode79.txz</t>
  </si>
  <si>
    <t>SRR030822_barcode79.txz</t>
  </si>
  <si>
    <t>filtered_SRR654169.txz</t>
  </si>
  <si>
    <t>filtered_SRR654169heavy_split1.fmt19</t>
  </si>
  <si>
    <t>filtered_SRR654170light_split1.fmt19, filtered_SRR654170light_split2.fmt19</t>
  </si>
  <si>
    <t>filtered_SRR3458041heavy_split1.fmt19, filtered_SRR3458041heavy_split2.fmt19</t>
  </si>
  <si>
    <t>filtered_SRR654171heavy_split1.fmt19, filtered_SRR654171heavy_split2.fmt19</t>
  </si>
  <si>
    <t>filtered_SRR654172light_split1.fmt19, filtered_SRR654172light_split2.fmt19, filtered_SRR654172light_split3.fmt19</t>
  </si>
  <si>
    <t>ERR220445_barcode1.txz</t>
  </si>
  <si>
    <t>ERR220445_barcode3.txz</t>
  </si>
  <si>
    <t>ERR220445_barcode5.txz</t>
  </si>
  <si>
    <t>ERR220445_barcode7.txz</t>
  </si>
  <si>
    <t>ERR220445_barcode9.txz</t>
  </si>
  <si>
    <t>ERR220445_barcode11.txz</t>
  </si>
  <si>
    <t>ERR220445_barcode13.txz</t>
  </si>
  <si>
    <t>ERR220445_barcode15.txz</t>
  </si>
  <si>
    <t>filtered_SRR800641kappa_split1.txz, filtered_SRR800641kappa_split2.txz</t>
  </si>
  <si>
    <t>filtered_SRR800642heavyandlight_split1.txz, filtered_SRR800642heavyandlight_split2.txz, filtered_SRR800642heavyandlight_split3.txz</t>
  </si>
  <si>
    <t>filtered_SRR800616lambda_split1.txz</t>
  </si>
  <si>
    <t>filtered_SRR800639heavyandkappa_split1.txz, filtered_SRR800639heavyandkappa_split2.txz</t>
  </si>
  <si>
    <t>filtered_SRR800640heavyandlight_split1.txz, filtered_SRR800640heavyandlight_split2.txz, filtered_SRR800640heavyandlight_split3.txz</t>
  </si>
  <si>
    <t>SRR1033674_mixcr.vdjca, SRR1033674_mixcr_annotation.txt, SRR1033674_mixcr.clns, SRR1033674_mixcr_clones.txt</t>
  </si>
  <si>
    <t>SRR5219549_a.txz, SRR5219549_b.txz, SRR5219549_c.txz, SRR5219549_d.txz, SRR5219549_e.txz, SRR5219549_f.txz, SRR5219549_g.txz, SRR5219549_h.txz</t>
  </si>
  <si>
    <t>SRR1964800_a.txz, SRR1964800_b.txz, SRR1964800_c.txz, SRR1964800_d.txz, SRR1964800_e.txz, SRR1964800_f.txz</t>
  </si>
  <si>
    <t>SRR1964795_a.txz, SRR1964795_b.txz, SRR1964795_c.txz, SRR1964795_d.txz, SRR1964795_e.txz</t>
  </si>
  <si>
    <t>SRR1964788_a.txz, SRR1964788_b.txz, SRR1964788_c.txz, SRR1964788_d.txz, SRR1964788_e.txz, SRR1964788_f.txz</t>
  </si>
  <si>
    <t>SRR1964787_a.txz, SRR1964787_b.txz, SRR1964787_c.txz, SRR1964787_d.txz, SRR1964787_e.txz, SRR1964787_f.txz</t>
  </si>
  <si>
    <t>SRR1964801_a.txz, SRR1964801_b.txz, SRR1964801_c.txz, SRR1964801_d.txz, SRR1964801_e.txz</t>
  </si>
  <si>
    <t>BC0010A-1</t>
  </si>
  <si>
    <t>BC0010A-2</t>
  </si>
  <si>
    <t>BC0010A-3</t>
  </si>
  <si>
    <t>BC0010A_Tum</t>
  </si>
  <si>
    <t>BC0010A_norm</t>
  </si>
  <si>
    <t>Russian Science Foundation grant no 14-35-00105, Russian Science Foundation grant no 15-15-00178, grant MK-4583.2015.4</t>
  </si>
  <si>
    <t>Mar. 26 2019</t>
  </si>
  <si>
    <t>"Measurement and Clinical Monitoring of Human Lymphocyte Clonality by Massively Parallel V-D-J Pyrosequencing" Missing file SRR030815_barcode24.txz run again</t>
  </si>
  <si>
    <t>"Measurement and Clinical Monitoring of Human Lymphocyte Clonality by Massively Parallel V-D-J Pyrosequencing" spaces removed from ir_rearrangement_file_name</t>
  </si>
  <si>
    <t>"Mining the antibodyome for HIV-1 neutralizing antibodies with next generation sequencing and phylogenetic pairing of heavy/light chains" ir_rearrangement_file_name corrected</t>
  </si>
  <si>
    <t>"T cell Beta chain repertoire analysis reveals intratumour heterogeneity of tumour-infiltrating lymphocytes in oesophageal squamous cell carcinoma" ir_curator_count corrected based on sanity checks</t>
  </si>
  <si>
    <t>"Multi-omics study revealing the complexity and spatial heterogeneity of tumor-infiltrating lymphocytes in primary liver carcinoma" ir_curator_count corrected based on sanity checks</t>
  </si>
  <si>
    <t>"Immunoglobulin class-switched B cells provide an active immune axis between CNS and periphery in multiple sclerosis" ir_curator_count corrected based on sanity checks</t>
  </si>
  <si>
    <t>"Network properties derived from deep sequencing of human B-cell receptor repertoires delineate B-cell populations" ir_rearrangement_file_name corrected</t>
  </si>
  <si>
    <t>"Mother and child T cell receptor repertoires: deep profiling study" ir_rearrangement_file_name corrected</t>
  </si>
  <si>
    <t>"Hybridization-based antibody cDNA recovery for production of recombinant antibodies identified by repertoire sequencing"  ir_curator_count corrected based on sanity checks</t>
  </si>
  <si>
    <t>"In-depth determination and analysis of the human paired heavy- and light-chain antibody repertoire"  ir_curator_count corrected based on sanity checks</t>
  </si>
  <si>
    <t>"B-cells antibody sequencing from celiac gut lesions" ir_curator_count corrected based on sanity checks</t>
  </si>
  <si>
    <t>"B-cells antibody sequencing from celiac gut lesions" ir_rearrangement_file_name corrected</t>
  </si>
  <si>
    <t>"Diversity, cellular origin and autoreactivity of antibody-secreting cell population expansions in acute systemic lupus erythematosus" ir_rearrangement_file_name corrected</t>
  </si>
  <si>
    <t>"Tracking T-cell immune reconstruction after TCR/CD19-depleted hematopoietic cells transplantation in children" ir_curator_count corrected based on sanity checks</t>
  </si>
  <si>
    <t>"Heterogeneity of tumor-infiltrating lymphocytes ascribed to local immune status rather than neoantigens by multi-omics analysis of glioblastoma multiforme" ir_curator_count corrected based on sanity checks</t>
  </si>
  <si>
    <t>"The Different T-cell Receptor Repertoires in Breast Cancer Tumors, Draining Lymph Nodes, and Adjacent Tissues" ir_curator_count corrected based on sanity checks</t>
  </si>
  <si>
    <t>"The Different T-cell Receptor Repertoires in Breast Cancer Tumors, Draining Lymph Nodes, and Adjacent Tissues" ir_rearrangement_file_name corrected</t>
  </si>
  <si>
    <t>Apr. 9, 2019</t>
  </si>
  <si>
    <t>"B-cells antibody sequencing from celiac gut lesions" SRR5219549 ir_curator_count corrected based on sanity checks</t>
  </si>
  <si>
    <t>SRR1033679_mixcr_annotation.txt</t>
  </si>
  <si>
    <t>SRR1033678_mixcr_annotation.txt</t>
  </si>
  <si>
    <t>SRR1033677_mixcr_annotation.txt</t>
  </si>
  <si>
    <t>SRR1033676_mixcr_annotation.txt</t>
  </si>
  <si>
    <t>SRR1033675_mixcr_annotation.txt</t>
  </si>
  <si>
    <t>SRR1033674_mixcr_annotation.txt</t>
  </si>
  <si>
    <t>SRR1033673_aa_mixcr_annotation.txt, SRR1033673_ab_mixcr_annotation.txt,  SRR1033673_ac_mixcr_annotation.txt, SRR1033673_ad_mixcr_annotation.txt</t>
  </si>
  <si>
    <t>SRR1033672_aa_mixcr_annotation.txt, SRR1033672_ab_mixcr_annotation.txt, SRR1033672_ac_mixcr_annotation.txt, SRR1033672_ad_mixcr_annotation.txt</t>
  </si>
  <si>
    <t>SRR1033671_aa_mixcr_annotation.txt, SRR1033671_ab_mixcr_annotation.txt,  SRR1033671_ac_mixcr_annotation.txt, SRR1033671_ad_mixcr_annotation.txt</t>
  </si>
  <si>
    <t>SRR4084215_aa_mixcr_annotation.txt, SRR4084215_ab_mixcr_annotation.txt,  SRR4084215_ac_mixcr_annotation.txt, SRR4084215_ad_mixcr_annotation.txt</t>
  </si>
  <si>
    <t>SRR4084216_aa_mixcr_annotation.txt, SRR4084216_ab_mixcr_annotation.txt, SRR4084216_ac_mixcr_annotation.txt, SRR4084216_ad_mixcr_annotation.txt</t>
  </si>
  <si>
    <t>SRR4084217_aa_mixcr_annotation.txt, SRR4084217_ab_mixcr_annotation.txt, SRR4084217_ac_mixcr_annotation.txt, SRR4084217_ad_mixcr_annotation.txt</t>
  </si>
  <si>
    <t>SRR4084218_aa_mixcr_annotation.txt, SRR4084218_ab_mixcr_annotation.txt, SRR4084218_ac_mixcr_annotation.txt, SRR4084218_ad_mixcr_annotation.txt</t>
  </si>
  <si>
    <t>SRR4084219_aa_mixcr_annotation.txt, SRR4084219_ab_mixcr_annotation.txt,  SRR4084219_ac_mixcr_annotation.txt, SRR4084219_ad_mixcr_annotation.txt</t>
  </si>
  <si>
    <t>SRR4084220_aa_mixcr_annotation.txt, SRR4084220_ab_mixcr_annotation.txt, SRR4084220_ac_mixcr_annotation.txt, SRR4084220_ad_mixcr_annotation.txt</t>
  </si>
  <si>
    <t>SRR4102101_mixcr_annotation.txt</t>
  </si>
  <si>
    <t>SRR4102102_mixcr_annotation.txt</t>
  </si>
  <si>
    <t>SRR4102103_mixcr_annotation.txt</t>
  </si>
  <si>
    <t>SRR4084231_aa_mixcr_annotation.txt, SRR4084231_ab_mixcr_annotation.txt, SRR4084231_ac_mixcr_annotation.txt, SRR4084231_ad_mixcr_annotation.txt</t>
  </si>
  <si>
    <t>SRR4084232_aa_mixcr_annotation.txt, SRR4084232_ab_mixcr_annotation.txt,  SRR4084232_ac_mixcr_annotation.txt,  SRR4084232_ad_mixcr_annotation.txt</t>
  </si>
  <si>
    <t>SRR4084233_aa_mixcr_annotation.txt, SRR4084233_ab_mixcr_annotation.txt, SRR4084233_ac_mixcr_annotation.txt, SRR4084233_ad_mixcr_annotation.txt</t>
  </si>
  <si>
    <t>SRR4084234_aa_mixcr_annotation.txt, SRR4084234_ab_mixcr_annotation.txt, SRR4084234_ac_mixcr_annotation.txt, SRR4084234_ad_mixcr_annotation.txt</t>
  </si>
  <si>
    <t>SRR4102104_mixcr_annotation.txt</t>
  </si>
  <si>
    <t>SRR4102105_mixcr_annotation.txt</t>
  </si>
  <si>
    <t>SRR4102106_mixcr_annotation.txt</t>
  </si>
  <si>
    <t>SRR4084209_aa_mixcr_annotation.txt, SRR4084209_ab_mixcr_annotation.txt, SRR4084209_ac_mixcr_annotation.txt, SRR4084209_ad_mixcr_annotation.txt</t>
  </si>
  <si>
    <t>SRR4084210_aa_mixcr_annotation.txt, SRR4084210_ab_mixcr_annotation.txt, SRR4084210_ac_mixcr_annotation.txt, SRR4084210_ad_mixcr_annotation.txt</t>
  </si>
  <si>
    <t>SRR4084211_aa_mixcr_annotation.txt, SRR4084211_ab_mixcr_annotation.txt, SRR4084211_ac_mixcr_annotation.txt, SRR4084211_ad_mixcr_annotation.txt</t>
  </si>
  <si>
    <t>SRR4084212_aa_mixcr_annotation.txt, SRR4084212_ab_mixcr_annotation.txt, SRR4084212_ac_mixcr_annotation.txt, SRR4084212_ad_mixcr_annotation.txt</t>
  </si>
  <si>
    <t>SRR4084213_aa_mixcr_annotation.txt, SRR4084213_ab_mixcr_annotation.txt, SRR4084213_ac_mixcr_annotation.txt, SRR4084213_ad_mixcr_annotation.txt</t>
  </si>
  <si>
    <t>SRR4084214_aa_mixcr_annotation.txt, SRR4084214_ab_mixcr_annotation.txt, SRR4084214_ac_mixcr_annotation.txt, SRR4084214_ad_mixcr_annotation.txt</t>
  </si>
  <si>
    <t>SRR4102095_mixcr_annotation.txt</t>
  </si>
  <si>
    <t>SRR4102096_mixcr_annotation.txt</t>
  </si>
  <si>
    <t>SRR4102097_mixcr_annotation.txt</t>
  </si>
  <si>
    <t>SRR4084235_aa_mixcr_annotation.txt, SRR4084235_ab_mixcr_annotation.txt, SRR4084235_ac_mixcr_annotation.txt, SRR4084235_ad_mixcr_annotation.txt</t>
  </si>
  <si>
    <t>SRR4084236_aa_mixcr_annotation.txt, SRR4084236_ab_mixcr_annotation.txt, SRR4084236_ac_mixcr_annotation.txt, SRR4084236_ad_mixcr_annotation.txt</t>
  </si>
  <si>
    <t>SRR4084237_aa_mixcr_annotation.txt, SRR4084237_ab_mixcr_annotation.txt, SRR4084237_ac_mixcr_annotation.txt, SRR4084237_ad_mixcr_annotation.txt</t>
  </si>
  <si>
    <t>SRR4084238_aa_mixcr_annotation.txt, SRR4084238_ab_mixcr_annotation.txt, SRR4084238_ac_mixcr_annotation.txt, SRR4084238_ad_mixcr_annotation.txt</t>
  </si>
  <si>
    <t>SRR4102098_mixcr_annotation.txt</t>
  </si>
  <si>
    <t>SRR4102099_mixcr_annotation.txt</t>
  </si>
  <si>
    <t>SRR4102100_mixcr_annotation.txt</t>
  </si>
  <si>
    <t>SRR4084221_aa_mixcr_annotation.txt, SRR4084221_ab_mixcr_annotation.txt, SRR4084221_ac_mixcr_annotation.txt, SRR4084221_ad_mixcr_annotation.txt</t>
  </si>
  <si>
    <t>SRR4084222_aa_mixcr_annotation.txt, SRR4084222_ab_mixcr_annotation.txt, SRR4084222_ac_mixcr_annotation.txt, SRR4084222_ad_mixcr_annotation.txt</t>
  </si>
  <si>
    <t>SRR4084223_aa_mixcr_annotation.txt, SRR4084223_ab_mixcr_annotation.txt, SRR4084223_ac_mixcr_annotation.txt, SRR4084223_ad_mixcr_annotation.txt</t>
  </si>
  <si>
    <t>SRR4084224_aa_mixcr_annotation.txt, SRR4084224_ab_mixcr_annotation.txt, SRR4084224_ac_mixcr_annotation.txt, SRR4084224_ad_mixcr_annotation.txt</t>
  </si>
  <si>
    <t>SRR4084225_aa_mixcr_annotation.txt, SRR4084225_ab_mixcr_annotation.txt, SRR4084225_ac_mixcr_annotation.txt, SRR4084225_ad_mixcr_annotation.txt</t>
  </si>
  <si>
    <t>SRR4084226_aa_mixcr_annotation.txt, SRR4084226_ab_mixcr_annotation.txt, SRR4084226_ac_mixcr_annotation.txt, SRR4084226_ad_mixcr_annotation.txt</t>
  </si>
  <si>
    <t>SRR4102107_mixcr_annotation.txt</t>
  </si>
  <si>
    <t>SRR4102108_mixcr_annotation.txt</t>
  </si>
  <si>
    <t>SRR4102109_mixcr_annotation.txt</t>
  </si>
  <si>
    <t>SRR4084227_aa_mixcr_annotation.txt, SRR4084227_ab_mixcr_annotation.txt, SRR4084227_ac_mixcr_annotation.txt, SRR4084227_ad_mixcr_annotation.txt</t>
  </si>
  <si>
    <t>SRR4084228_aa_mixcr_annotation.txt, SRR4084228_ab_mixcr_annotation.txt, SRR4084228_ac_mixcr_annotation.txt, SRR4084228_ad_mixcr_annotation.txt</t>
  </si>
  <si>
    <t>SRR4084229_aa_mixcr_annotation.txt, SRR4084229_ab_mixcr_annotation.txt, SRR4084229_ac_mixcr_annotation.txt, SRR4084229_ad_mixcr_annotation.txt</t>
  </si>
  <si>
    <t>SRR4084230_aa_mixcr_annotation.txt, SRR4084230_ab_mixcr_annotation.txt, SRR4084230_ac_mixcr_annotation.txt, SRR4084230_ad_mixcr_annotation.txt</t>
  </si>
  <si>
    <t>SRR4102110_mixcr_annotation.txt</t>
  </si>
  <si>
    <t>SRR4102111_mixcr_annotation.txt</t>
  </si>
  <si>
    <t>SRR4102112_mixcr_annotation.txt</t>
  </si>
  <si>
    <t>SRR3500416_annotation.txt</t>
  </si>
  <si>
    <t>SRR3500417_annotation.txt</t>
  </si>
  <si>
    <t>SRR3500418_annotation.txt</t>
  </si>
  <si>
    <t>SRR3500419_annotation.txt</t>
  </si>
  <si>
    <t>SRR3500420_annotation.txt</t>
  </si>
  <si>
    <t>SRR3500421_annotation.txt</t>
  </si>
  <si>
    <t>SRR3500422_annotation.txt</t>
  </si>
  <si>
    <t>SRR3500423_annotation.txt</t>
  </si>
  <si>
    <t>SRR3500424_annotation.txt</t>
  </si>
  <si>
    <t>SRR3500425_annotation.txt</t>
  </si>
  <si>
    <t>SRR3500426_annotation.txt</t>
  </si>
  <si>
    <t>SRR3500427_annotation.txt</t>
  </si>
  <si>
    <t>SRR3500428_annotation.txt</t>
  </si>
  <si>
    <t>SRR3500429_annotation.txt</t>
  </si>
  <si>
    <t>SRR3500430_annotation.txt</t>
  </si>
  <si>
    <t>SRR3500431_annotation.txt</t>
  </si>
  <si>
    <t>SRR3500432_annotation.txt</t>
  </si>
  <si>
    <t>SRR3500433_annotation.txt</t>
  </si>
  <si>
    <t>SRR3500434_annotation.txt</t>
  </si>
  <si>
    <t>SRR3500435_annotation.txt</t>
  </si>
  <si>
    <t>SRR3500436_annotation.txt</t>
  </si>
  <si>
    <t>SRR3500437_annotation.txt</t>
  </si>
  <si>
    <t>SRR3500438_annotation.txt</t>
  </si>
  <si>
    <t>SRR3500439_annotation.txt</t>
  </si>
  <si>
    <t>SRR3500440_annotation.txt</t>
  </si>
  <si>
    <t>SRR3500441_annotation.txt</t>
  </si>
  <si>
    <t>SRR3500442_annotation.txt</t>
  </si>
  <si>
    <t>SRR3500443_annotation.txt</t>
  </si>
  <si>
    <t>SRR3500444_annotation.txt</t>
  </si>
  <si>
    <t>SRR3500445_annotation.txt</t>
  </si>
  <si>
    <t>SRR3500446_annotation.txt</t>
  </si>
  <si>
    <t>SRR3176830_annotation.txt</t>
  </si>
  <si>
    <t>SRR3176829_annotation.txt</t>
  </si>
  <si>
    <t>SRR3176828_annotation.txt</t>
  </si>
  <si>
    <t>SRR3176827_annotation.txt</t>
  </si>
  <si>
    <t>SRR3176826_annotation.txt</t>
  </si>
  <si>
    <t>SRR3176825_annotation.txt</t>
  </si>
  <si>
    <t>SRR3176824_annotation.txt</t>
  </si>
  <si>
    <t>SRR3176823_annotation.txt</t>
  </si>
  <si>
    <t>SRR3176822_annotation.txt</t>
  </si>
  <si>
    <t>SRR3176821_annotation.txt</t>
  </si>
  <si>
    <t>SRR3176820_annotation.txt</t>
  </si>
  <si>
    <t>SRR3176819_annotation.txt</t>
  </si>
  <si>
    <t>SRR3176818_annotation.txt</t>
  </si>
  <si>
    <t>SRR3176817_annotation.txt</t>
  </si>
  <si>
    <t>SRR3176816_annotation.txt</t>
  </si>
  <si>
    <t>SRR3176815_annotation.txt</t>
  </si>
  <si>
    <t>SRR3176814_annotation.txt</t>
  </si>
  <si>
    <t>SRR3176813_annotation.txt</t>
  </si>
  <si>
    <t>SRR3176812_annotation.txt</t>
  </si>
  <si>
    <t>SRR3176811_annotation.txt</t>
  </si>
  <si>
    <t>SRR3176810_annotation.txt</t>
  </si>
  <si>
    <t>SRR3176809_annotation.txt</t>
  </si>
  <si>
    <t>SRR3176808_annotation.txt</t>
  </si>
  <si>
    <t>SRR3176807_annotation.txt</t>
  </si>
  <si>
    <t>SRR3176806_annotation.txt</t>
  </si>
  <si>
    <t>SRR3176805_annotation.txt</t>
  </si>
  <si>
    <t>SRR3176804_annotation.txt</t>
  </si>
  <si>
    <t>SRR3176803_annotation.txt</t>
  </si>
  <si>
    <t>SRR3176802_annotation.txt</t>
  </si>
  <si>
    <t>SRR3176801_annotation.txt</t>
  </si>
  <si>
    <t>SRR3176800_annotation.txt</t>
  </si>
  <si>
    <t>SRR3176799_annotation.txt</t>
  </si>
  <si>
    <t>SRR3176798_annotation.txt</t>
  </si>
  <si>
    <t>SRR3176797_annotation.txt</t>
  </si>
  <si>
    <t>SRR3176796_annotation.txt</t>
  </si>
  <si>
    <t>SRR3176795_annotation.txt</t>
  </si>
  <si>
    <t>SRR3176794_annotation.txt</t>
  </si>
  <si>
    <t>SRR3176793_annotation.txt</t>
  </si>
  <si>
    <t>SRR3176792_annotation.txt</t>
  </si>
  <si>
    <t>SRR3176791_annotation.txt</t>
  </si>
  <si>
    <t>SRR3176790_annotation.txt</t>
  </si>
  <si>
    <t>SRR3176789_annotation.txt</t>
  </si>
  <si>
    <t>SRR3176788_annotation.txt</t>
  </si>
  <si>
    <t>SRR3176787_annotation.txt</t>
  </si>
  <si>
    <t>SRR3176786_annotation.txt</t>
  </si>
  <si>
    <t>SRR3176785_annotation.txt</t>
  </si>
  <si>
    <t>SRR3176784_annotation.txt</t>
  </si>
  <si>
    <t>SRR3176783_annotation.txt</t>
  </si>
  <si>
    <t>SRR3176782_annotation.txt</t>
  </si>
  <si>
    <t>SRR3176781_annotation.txt</t>
  </si>
  <si>
    <t>SRR3176780_annotation.txt</t>
  </si>
  <si>
    <t>SRR3176779_annotation.txt</t>
  </si>
  <si>
    <t>SRR3176778_annotation.txt</t>
  </si>
  <si>
    <t>SRR3176777_annotation.txt</t>
  </si>
  <si>
    <t>SRR3176776_annotation.txt</t>
  </si>
  <si>
    <t>SRR3176775_annotation.txt</t>
  </si>
  <si>
    <t>SRR3176774_annotation.txt</t>
  </si>
  <si>
    <t>SRR3176773_annotation.txt</t>
  </si>
  <si>
    <t>SRR3176772_annotation.txt</t>
  </si>
  <si>
    <t>SRR3176771_annotation.txt</t>
  </si>
  <si>
    <t>SRR3176770_annotation.txt</t>
  </si>
  <si>
    <t>SRR3176769_annotation.txt</t>
  </si>
  <si>
    <t>SRR3176768_annotation.txt</t>
  </si>
  <si>
    <t>SRR3176767_annotation.txt</t>
  </si>
  <si>
    <t>SRR3176766_annotation.txt</t>
  </si>
  <si>
    <t>SRR3176765_annotation.txt</t>
  </si>
  <si>
    <t>SRR3176764_annotation.txt</t>
  </si>
  <si>
    <t>SRR3176763_annotation.txt</t>
  </si>
  <si>
    <t>SRR3176762_annotation.txt</t>
  </si>
  <si>
    <t>SRR3176761_annotation.txt</t>
  </si>
  <si>
    <t>SRR3176760_annotation.txt</t>
  </si>
  <si>
    <t>SRR3176759_annotation.txt</t>
  </si>
  <si>
    <t>SRR3176758_annotation.txt</t>
  </si>
  <si>
    <t>SRR3176757_annotation.txt</t>
  </si>
  <si>
    <t>SRR3176756_annotation.txt</t>
  </si>
  <si>
    <t>SRR3176755_annotation.txt</t>
  </si>
  <si>
    <t>SRR3176754_annotation.txt</t>
  </si>
  <si>
    <t>SRR3176753_annotation.txt</t>
  </si>
  <si>
    <t>SRR3176752_annotation.txt</t>
  </si>
  <si>
    <t>SRR3176751_annotation.txt</t>
  </si>
  <si>
    <t>SRR3176750_annotation.txt</t>
  </si>
  <si>
    <t>SRR3176749_annotation.txt</t>
  </si>
  <si>
    <t>SRR3176748_annotation.txt</t>
  </si>
  <si>
    <t>SRR3176747_annotation.txt</t>
  </si>
  <si>
    <t>SRR3176746_annotation.txt</t>
  </si>
  <si>
    <t>SRR3176745_annotation.txt</t>
  </si>
  <si>
    <t>SRR3176744_annotation.txt</t>
  </si>
  <si>
    <t>SRR3176743_annotation.txt</t>
  </si>
  <si>
    <t>SRR3176742_annotation.txt</t>
  </si>
  <si>
    <t>SRR3176741_annotation.txt</t>
  </si>
  <si>
    <t>SRR3176740_annotation.txt</t>
  </si>
  <si>
    <t>SRR3176739_annotation.txt</t>
  </si>
  <si>
    <t>SRR3176738_annotation.txt</t>
  </si>
  <si>
    <t>SRR3176737_annotation.txt</t>
  </si>
  <si>
    <t>SRR3176736_annotation.txt</t>
  </si>
  <si>
    <t>SRR3176735_annotation.txt</t>
  </si>
  <si>
    <t>SRR3176734_annotation.txt</t>
  </si>
  <si>
    <t>SRR3176733_annotation.txt</t>
  </si>
  <si>
    <t>SRR3176732_annotation.txt</t>
  </si>
  <si>
    <t>SRR3658983_annotation.txt</t>
  </si>
  <si>
    <t>SRR3658982_annotation.txt</t>
  </si>
  <si>
    <t>SRR3658980_annotation.txt</t>
  </si>
  <si>
    <t>SRR3658977_annotation.txt</t>
  </si>
  <si>
    <t>SRR3658976_annotation.txt</t>
  </si>
  <si>
    <t>SRR3658975_annotation.txt</t>
  </si>
  <si>
    <t>SRR3658974_annotation.txt</t>
  </si>
  <si>
    <t>SRR3658973_annotation.txt</t>
  </si>
  <si>
    <t>SRR3658972_annotation.txt</t>
  </si>
  <si>
    <t>SRR3658971_annotation.txt</t>
  </si>
  <si>
    <t>SRR3658970_annotation.txt</t>
  </si>
  <si>
    <t>SRR5100370_annotation.txt</t>
  </si>
  <si>
    <t>SRR5100369_annotation.txt</t>
  </si>
  <si>
    <t>SRR5100368_annotation.txt</t>
  </si>
  <si>
    <t>SRR5100367_annotation.txt</t>
  </si>
  <si>
    <t>SRR5100366_annotation.txt</t>
  </si>
  <si>
    <t>SRR5100365_annotation.txt</t>
  </si>
  <si>
    <t>SRR5100364_annotation.txt</t>
  </si>
  <si>
    <t>SRR5100363_annotation.txt</t>
  </si>
  <si>
    <t>SRR5100362_annotation.txt</t>
  </si>
  <si>
    <t>SRR5100361_annotation.txt</t>
  </si>
  <si>
    <t>SRR5100360_annotation.txt</t>
  </si>
  <si>
    <t>SRR5100359_annotation.txt</t>
  </si>
  <si>
    <t>SRR5100358_annotation.txt</t>
  </si>
  <si>
    <t>SRR5100357_annotation.txt</t>
  </si>
  <si>
    <t>SRR5100356_annotation.txt</t>
  </si>
  <si>
    <t>SRR5100355_annotation.txt</t>
  </si>
  <si>
    <t>SRR5100354_annotation.txt</t>
  </si>
  <si>
    <t>SRR5100352_annotation.txt</t>
  </si>
  <si>
    <t>SRR5100351_annotation.txt</t>
  </si>
  <si>
    <t>SRR5100350_annotation.txt</t>
  </si>
  <si>
    <t>SRR5100349_annotation.txt</t>
  </si>
  <si>
    <t>SRR5100348_annotation.txt</t>
  </si>
  <si>
    <t>SRR5097582_annotation.txt</t>
  </si>
  <si>
    <t>SRR5097581_annotation.txt</t>
  </si>
  <si>
    <t>SRR5097577_annotation.txt</t>
  </si>
  <si>
    <t>SRR5097575_annotation.txt</t>
  </si>
  <si>
    <t>SRR5097574_annotation.txt</t>
  </si>
  <si>
    <t>SRR5097553_annotation.txt</t>
  </si>
  <si>
    <t>SRR5097552_annotation.txt</t>
  </si>
  <si>
    <t>SRR5097551_annotation.txt</t>
  </si>
  <si>
    <t>SRR5097550_annotation.txt</t>
  </si>
  <si>
    <t>SRR5097543_annotation.txt</t>
  </si>
  <si>
    <t>SRR5097542_annotation.txt</t>
  </si>
  <si>
    <t>SRR5097525_annotation.txt</t>
  </si>
  <si>
    <t>SRR5100728_annotation.txt</t>
  </si>
  <si>
    <t>SRR3234013_annotation.txt</t>
  </si>
  <si>
    <t>SRR3234012_annotation.txt</t>
  </si>
  <si>
    <t>SRR3234011_annotation.txt</t>
  </si>
  <si>
    <t>SRR3234010_annotation.txt</t>
  </si>
  <si>
    <t>SRR3234009_annotation.txt</t>
  </si>
  <si>
    <t>SRR3234007_annotation.txt</t>
  </si>
  <si>
    <t>SRR3234006_annotation.txt</t>
  </si>
  <si>
    <t>SRR3234005_annotation.txt</t>
  </si>
  <si>
    <t>SRR3234004_annotation.txt</t>
  </si>
  <si>
    <t>SRR3234002_annotation.txt</t>
  </si>
  <si>
    <t>SRR3234001_annotation.txt</t>
  </si>
  <si>
    <t>SRR3234000_annotation.txt</t>
  </si>
  <si>
    <t>SRR3233999_annotation.txt</t>
  </si>
  <si>
    <t>SRR3233997_annotation.txt</t>
  </si>
  <si>
    <t>SRR3233996_annotation.txt</t>
  </si>
  <si>
    <t>SRR3233995_annotation.txt</t>
  </si>
  <si>
    <t>SRR3233994_annotation.txt</t>
  </si>
  <si>
    <t>SRR3233992_annotation.txt</t>
  </si>
  <si>
    <t>SRR3233991_annotation.txt</t>
  </si>
  <si>
    <t>SRR3233990_annotation.txt</t>
  </si>
  <si>
    <t>SRR3233989_annotation.txt</t>
  </si>
  <si>
    <t>SRR3233987_annotation.txt</t>
  </si>
  <si>
    <t>SRR3233986_annotation.txt</t>
  </si>
  <si>
    <t>SRR3233985_annotation.txt</t>
  </si>
  <si>
    <t>SRR3233984_annotation.txt</t>
  </si>
  <si>
    <t>SRR3233982_annotation.txt</t>
  </si>
  <si>
    <t>SRR3233981_annotation.txt</t>
  </si>
  <si>
    <t>SRR3233980_annotation.txt</t>
  </si>
  <si>
    <t>SRR3233979_annotation.txt</t>
  </si>
  <si>
    <t>SRR3233977_annotation.txt</t>
  </si>
  <si>
    <t>SRR3233976_annotation.txt</t>
  </si>
  <si>
    <t>SRR3233975_annotation.txt</t>
  </si>
  <si>
    <t>SRR3233974_annotation.txt</t>
  </si>
  <si>
    <t>SRR3233972_annotation.txt</t>
  </si>
  <si>
    <t>SRR3233971_annotation.txt</t>
  </si>
  <si>
    <t>SRR3233970_annotation.txt</t>
  </si>
  <si>
    <t>SRR3233969_annotation.txt</t>
  </si>
  <si>
    <t>SRR3233967_annotation.txt</t>
  </si>
  <si>
    <t>SRR3233966_annotation.txt</t>
  </si>
  <si>
    <t>SRR3233965_annotation.txt</t>
  </si>
  <si>
    <t>SRR3233964_annotation.txt</t>
  </si>
  <si>
    <t>SRR3233962_annotation.txt</t>
  </si>
  <si>
    <t>SRR3233961_annotation.txt</t>
  </si>
  <si>
    <t>SRR3233960_annotation.txt</t>
  </si>
  <si>
    <t>SRR3233959_annotation.txt</t>
  </si>
  <si>
    <t>SRR3233957_annotation.txt</t>
  </si>
  <si>
    <t>SRR3233956_annotation.txt</t>
  </si>
  <si>
    <t>SRR3233955_annotation.txt</t>
  </si>
  <si>
    <t>SRR3233954_annotation.txt</t>
  </si>
  <si>
    <t>SRR3233952_annotation.txt</t>
  </si>
  <si>
    <t>SRR3233951_annotation.txt</t>
  </si>
  <si>
    <t>SRR3233950_annotation.txt</t>
  </si>
  <si>
    <t>SRR3233949_annotation.txt</t>
  </si>
  <si>
    <t>SRR3233947_annotation.txt</t>
  </si>
  <si>
    <t>SRR3233946_annotation.txt</t>
  </si>
  <si>
    <t>SRR3233945_annotation.txt</t>
  </si>
  <si>
    <t>SRR3233944_annotation.txt</t>
  </si>
  <si>
    <t>SRR3233942_annotation.txt</t>
  </si>
  <si>
    <t>SRR3233941_annotation.txt</t>
  </si>
  <si>
    <t>SRR3233940_annotation.txt</t>
  </si>
  <si>
    <t>SRR3233939_annotation.txt</t>
  </si>
  <si>
    <t>ir_other_rearrangement_file_name field added to the sheet</t>
  </si>
  <si>
    <t>ir_rearrangement_file_name altered for all mixcr entries, only annotation.txt files remain</t>
  </si>
  <si>
    <t>ir_igblast_file_name, ir_mixcr_file_name and ir_imgt_file_name removed from the metadata fields</t>
  </si>
  <si>
    <t>Apr. 11, 2019</t>
  </si>
  <si>
    <t>SRR3289698_mixcr.vdjca</t>
  </si>
  <si>
    <t>SRR3288585_mixcr.vdjca</t>
  </si>
  <si>
    <t>SRR3288586_mixcr.vdjca</t>
  </si>
  <si>
    <t>SRR3288587_mixcr.vdjca</t>
  </si>
  <si>
    <t>SRR3288594_mixcr.vdjca</t>
  </si>
  <si>
    <t>SRR3288638_mixcr.vdjca</t>
  </si>
  <si>
    <t>SRR3288771_mixcr.vdjca</t>
  </si>
  <si>
    <t>SRR3288773_mixcr.vdjca</t>
  </si>
  <si>
    <t>SRR3288774_mixcr.vdjca</t>
  </si>
  <si>
    <t>SRR3288775_mixcr.vdjca</t>
  </si>
  <si>
    <t>SRR3288776_mixcr.vdjca</t>
  </si>
  <si>
    <t>SRR3288777_mixcr.vdjca</t>
  </si>
  <si>
    <t>SRR3288778_mixcr.vdjca</t>
  </si>
  <si>
    <t>SRR3288780_mixcr.vdjca</t>
  </si>
  <si>
    <t>SRR3288781_mixcr.vdjca</t>
  </si>
  <si>
    <t>SRR3288819_mixcr.vdjca</t>
  </si>
  <si>
    <t>SRR3288827_mixcr.vdjca</t>
  </si>
  <si>
    <t>SRR3289608_mixcr.vdjca</t>
  </si>
  <si>
    <t>SRR3289624_mixcr.vdjca</t>
  </si>
  <si>
    <t>SRR3289625_mixcr.vdjca</t>
  </si>
  <si>
    <t>SRR3289626_mixcr.vdjca</t>
  </si>
  <si>
    <t>SRR3289628_mixcr.vdjca</t>
  </si>
  <si>
    <t>SRR3289629_mixcr.vdjca</t>
  </si>
  <si>
    <t>SRR3289630_mixcr.vdjca</t>
  </si>
  <si>
    <t>SRR3289631_mixcr.vdjca</t>
  </si>
  <si>
    <t>SRR3289632_mixcr.vdjca</t>
  </si>
  <si>
    <t>SRR3289633_mixcr.vdjca</t>
  </si>
  <si>
    <t>SRR3289634_mixcr.vdjca</t>
  </si>
  <si>
    <t>SRR3289635_mixcr.vdjca</t>
  </si>
  <si>
    <t>SRR3289636_mixcr.vdjca</t>
  </si>
  <si>
    <t>SRR3289686_mixcr.vdjca</t>
  </si>
  <si>
    <t>SRR3289688_mixcr.vdjca</t>
  </si>
  <si>
    <t>SRR3289689_mixcr.vdjca</t>
  </si>
  <si>
    <t>SRR3289692_mixcr.vdjca</t>
  </si>
  <si>
    <t>SRR3289693_mixcr.vdjca</t>
  </si>
  <si>
    <t>SRR3289694_mixcr.vdjca</t>
  </si>
  <si>
    <t>SRR3289695_mixcr.vdjca</t>
  </si>
  <si>
    <t>SRR3289696_mixcr.vdjca</t>
  </si>
  <si>
    <t>SRR3289697_mixcr.vdjca</t>
  </si>
  <si>
    <t>SRR3289699_mixcr.vdjca</t>
  </si>
  <si>
    <t>SRR3289700_mixcr.vdjca</t>
  </si>
  <si>
    <t>SRR3289701_mixcr.vdjca</t>
  </si>
  <si>
    <t>SRR3289702_mixcr.vdjca</t>
  </si>
  <si>
    <t>SRR3289738_mixcr.vdjca</t>
  </si>
  <si>
    <t>SRR3289739_mixcr.vdjca</t>
  </si>
  <si>
    <t>SRR3176732_mixcr.vdjca</t>
  </si>
  <si>
    <t>SRR3176733_mixcr.vdjca</t>
  </si>
  <si>
    <t>SRR3176734_mixcr.vdjca</t>
  </si>
  <si>
    <t>SRR3176735_mixcr.vdjca</t>
  </si>
  <si>
    <t>SRR3176736_mixcr.vdjca</t>
  </si>
  <si>
    <t>SRR3176737_mixcr.vdjca</t>
  </si>
  <si>
    <t>SRR3176738_mixcr.vdjca</t>
  </si>
  <si>
    <t>SRR3176739_mixcr.vdjca</t>
  </si>
  <si>
    <t>SRR3176740_mixcr.vdjca</t>
  </si>
  <si>
    <t>SRR3176741_mixcr.vdjca</t>
  </si>
  <si>
    <t>SRR3176742_mixcr.vdjca</t>
  </si>
  <si>
    <t>SRR3176743_mixcr.vdjca</t>
  </si>
  <si>
    <t>SRR3176744_mixcr.vdjca</t>
  </si>
  <si>
    <t>SRR3176745_mixcr.vdjca</t>
  </si>
  <si>
    <t>SRR3176746_mixcr.vdjca</t>
  </si>
  <si>
    <t>SRR3176747_mixcr.vdjca</t>
  </si>
  <si>
    <t>SRR3176748_mixcr.vdjca</t>
  </si>
  <si>
    <t>SRR3176749_mixcr.vdjca</t>
  </si>
  <si>
    <t>SRR3176750_mixcr.vdjca</t>
  </si>
  <si>
    <t>SRR3176751_mixcr.vdjca</t>
  </si>
  <si>
    <t>SRR3176752_mixcr.vdjca</t>
  </si>
  <si>
    <t>SRR3176753_mixcr.vdjca</t>
  </si>
  <si>
    <t>SRR3176754_mixcr.vdjca</t>
  </si>
  <si>
    <t>SRR3176755_mixcr.vdjca</t>
  </si>
  <si>
    <t>SRR3176756_mixcr.vdjca</t>
  </si>
  <si>
    <t>SRR3176757_mixcr.vdjca</t>
  </si>
  <si>
    <t>SRR3176758_mixcr.vdjca</t>
  </si>
  <si>
    <t>SRR3176759_mixcr.vdjca</t>
  </si>
  <si>
    <t>SRR3176760_mixcr.vdjca</t>
  </si>
  <si>
    <t>SRR3176761_mixcr.vdjca</t>
  </si>
  <si>
    <t>SRR3176762_mixcr.vdjca</t>
  </si>
  <si>
    <t>SRR3176763_mixcr.vdjca</t>
  </si>
  <si>
    <t>SRR3176764_mixcr.vdjca</t>
  </si>
  <si>
    <t>SRR3176765_mixcr.vdjca</t>
  </si>
  <si>
    <t>SRR3176766_mixcr.vdjca</t>
  </si>
  <si>
    <t>SRR3176767_mixcr.vdjca</t>
  </si>
  <si>
    <t>SRR3176768_mixcr.vdjca</t>
  </si>
  <si>
    <t>SRR3176769_mixcr.vdjca</t>
  </si>
  <si>
    <t>SRR3176770_mixcr.vdjca</t>
  </si>
  <si>
    <t>SRR3176771_mixcr.vdjca</t>
  </si>
  <si>
    <t>SRR3176772_mixcr.vdjca</t>
  </si>
  <si>
    <t>SRR3176773_mixcr.vdjca</t>
  </si>
  <si>
    <t>SRR3176774_mixcr.vdjca</t>
  </si>
  <si>
    <t>SRR3176775_mixcr.vdjca</t>
  </si>
  <si>
    <t>SRR3176776_mixcr.vdjca</t>
  </si>
  <si>
    <t>SRR3176777_mixcr.vdjca</t>
  </si>
  <si>
    <t>SRR3176778_mixcr.vdjca</t>
  </si>
  <si>
    <t>SRR3176779_mixcr.vdjca</t>
  </si>
  <si>
    <t>SRR3176780_mixcr.vdjca</t>
  </si>
  <si>
    <t>SRR3176781_mixcr.vdjca</t>
  </si>
  <si>
    <t>SRR3176782_mixcr.vdjca</t>
  </si>
  <si>
    <t>SRR3176783_mixcr.vdjca</t>
  </si>
  <si>
    <t>SRR3176784_mixcr.vdjca</t>
  </si>
  <si>
    <t>SRR3176785_mixcr.vdjca</t>
  </si>
  <si>
    <t>SRR3176786_mixcr.vdjca</t>
  </si>
  <si>
    <t>SRR3176787_mixcr.vdjca</t>
  </si>
  <si>
    <t>SRR3176788_mixcr.vdjca</t>
  </si>
  <si>
    <t>SRR3176789_mixcr.vdjca</t>
  </si>
  <si>
    <t>SRR3176790_mixcr.vdjca</t>
  </si>
  <si>
    <t>SRR3176791_mixcr.vdjca</t>
  </si>
  <si>
    <t>SRR3176792_mixcr.vdjca</t>
  </si>
  <si>
    <t>SRR3176793_mixcr.vdjca</t>
  </si>
  <si>
    <t>SRR3176794_mixcr.vdjca</t>
  </si>
  <si>
    <t>SRR3176795_mixcr.vdjca</t>
  </si>
  <si>
    <t>SRR3176796_mixcr.vdjca</t>
  </si>
  <si>
    <t>SRR3176797_mixcr.vdjca</t>
  </si>
  <si>
    <t>SRR3176798_mixcr.vdjca</t>
  </si>
  <si>
    <t>SRR3176799_mixcr.vdjca</t>
  </si>
  <si>
    <t>SRR3176800_mixcr.vdjca</t>
  </si>
  <si>
    <t>SRR3176801_mixcr.vdjca</t>
  </si>
  <si>
    <t>SRR3176802_mixcr.vdjca</t>
  </si>
  <si>
    <t>SRR3176803_mixcr.vdjca</t>
  </si>
  <si>
    <t>SRR3176804_mixcr.vdjca</t>
  </si>
  <si>
    <t>SRR3176805_mixcr.vdjca</t>
  </si>
  <si>
    <t>SRR3176806_mixcr.vdjca</t>
  </si>
  <si>
    <t>SRR3176807_mixcr.vdjca</t>
  </si>
  <si>
    <t>SRR3176808_mixcr.vdjca</t>
  </si>
  <si>
    <t>SRR3176809_mixcr.vdjca</t>
  </si>
  <si>
    <t>SRR3176810_mixcr.vdjca</t>
  </si>
  <si>
    <t>SRR3176811_mixcr.vdjca</t>
  </si>
  <si>
    <t>SRR3176812_mixcr.vdjca</t>
  </si>
  <si>
    <t>SRR3176813_mixcr.vdjca</t>
  </si>
  <si>
    <t>SRR3176814_mixcr.vdjca</t>
  </si>
  <si>
    <t>SRR3176815_mixcr.vdjca</t>
  </si>
  <si>
    <t>SRR3176816_mixcr.vdjca</t>
  </si>
  <si>
    <t>SRR3176817_mixcr.vdjca</t>
  </si>
  <si>
    <t>SRR3176818_mixcr.vdjca</t>
  </si>
  <si>
    <t>SRR3176819_mixcr.vdjca</t>
  </si>
  <si>
    <t>SRR3176820_mixcr.vdjca</t>
  </si>
  <si>
    <t>SRR3176821_mixcr.vdjca</t>
  </si>
  <si>
    <t>SRR3176822_mixcr.vdjca</t>
  </si>
  <si>
    <t>SRR3176823_mixcr.vdjca</t>
  </si>
  <si>
    <t>SRR3176824_mixcr.vdjca</t>
  </si>
  <si>
    <t>SRR3176825_mixcr.vdjca</t>
  </si>
  <si>
    <t>SRR3176826_mixcr.vdjca</t>
  </si>
  <si>
    <t>SRR3176827_mixcr.vdjca</t>
  </si>
  <si>
    <t>SRR3176828_mixcr.vdjca</t>
  </si>
  <si>
    <t>SRR3176829_mixcr.vdjca</t>
  </si>
  <si>
    <t>SRR3176830_mixcr.vdjca</t>
  </si>
  <si>
    <t>SRR3658983_mixcr.vdjca</t>
  </si>
  <si>
    <t>SRR3658982_mixcr.vdjca</t>
  </si>
  <si>
    <t>SRR3658980_mixcr.vdjca</t>
  </si>
  <si>
    <t>SRR3658977_mixcr.vdjca</t>
  </si>
  <si>
    <t>SRR3658976_mixcr.vdjca</t>
  </si>
  <si>
    <t>SRR3658975_mixcr.vdjca</t>
  </si>
  <si>
    <t>SRR3658974_mixcr.vdjca</t>
  </si>
  <si>
    <t>SRR3658973_mixcr.vdjca</t>
  </si>
  <si>
    <t>SRR3658972_mixcr.vdjca</t>
  </si>
  <si>
    <t>SRR3658971_mixcr.vdjca</t>
  </si>
  <si>
    <t>SRR3658970_mixcr.vdjca</t>
  </si>
  <si>
    <t>SRR5100370_mixcr.vdjca</t>
  </si>
  <si>
    <t>SRR5100369_mixcr.vdjca</t>
  </si>
  <si>
    <t>SRR5100368_mixcr.vdjca</t>
  </si>
  <si>
    <t>SRR5100367_mixcr.vdjca</t>
  </si>
  <si>
    <t>SRR5100366_mixcr.vdjca</t>
  </si>
  <si>
    <t>SRR5100365_mixcr.vdjca</t>
  </si>
  <si>
    <t>SRR5100364_mixcr.vdjca</t>
  </si>
  <si>
    <t>SRR5100363_mixcr.vdjca</t>
  </si>
  <si>
    <t>SRR5100362_mixcr.vdjca</t>
  </si>
  <si>
    <t>SRR5100361_mixcr.vdjca</t>
  </si>
  <si>
    <t>SRR5100360_mixcr.vdjca</t>
  </si>
  <si>
    <t>SRR5100359_mixcr.vdjca</t>
  </si>
  <si>
    <t>SRR5100358_mixcr.vdjca</t>
  </si>
  <si>
    <t>SRR5100357_mixcr.vdjca</t>
  </si>
  <si>
    <t>SRR5100356_mixcr.vdjca</t>
  </si>
  <si>
    <t>SRR5100355_mixcr.vdjca</t>
  </si>
  <si>
    <t>SRR5100354_mixcr.vdjca</t>
  </si>
  <si>
    <t>SRR5100352_mixcr.vdjca</t>
  </si>
  <si>
    <t>SRR5100351_mixcr.vdjca</t>
  </si>
  <si>
    <t>SRR5100350_mixcr.vdjca</t>
  </si>
  <si>
    <t>SRR5100349_mixcr.vdjca</t>
  </si>
  <si>
    <t>SRR5100348_mixcr.vdjca</t>
  </si>
  <si>
    <t>SRR5097582_mixcr.vdjca</t>
  </si>
  <si>
    <t>SRR5097581_mixcr.vdjca</t>
  </si>
  <si>
    <t>SRR5097577_mixcr.vdjca</t>
  </si>
  <si>
    <t>SRR5097575_mixcr.vdjca</t>
  </si>
  <si>
    <t>SRR5097574_mixcr.vdjca</t>
  </si>
  <si>
    <t>SRR5097553_mixcr.vdjca</t>
  </si>
  <si>
    <t>SRR5097552_mixcr.vdjca</t>
  </si>
  <si>
    <t>SRR5097551_mixcr.vdjca</t>
  </si>
  <si>
    <t>SRR5097550_mixcr.vdjca</t>
  </si>
  <si>
    <t>SRR5097543_mixcr.vdjca</t>
  </si>
  <si>
    <t>SRR5097542_mixcr.vdjca</t>
  </si>
  <si>
    <t>SRR5097525_mixcr.vdjca</t>
  </si>
  <si>
    <t>SRR5100728_mixcr.vdjca</t>
  </si>
  <si>
    <t>SRR3234013_mixcr.vdjca</t>
  </si>
  <si>
    <t>SRR3234012_mixcr.vdjca</t>
  </si>
  <si>
    <t>SRR3234011_mixcr.vdjca</t>
  </si>
  <si>
    <t>SRR3234010_mixcr.vdjca</t>
  </si>
  <si>
    <t>SRR3234009_mixcr.vdjca</t>
  </si>
  <si>
    <t>SRR3234007_mixcr.vdjca</t>
  </si>
  <si>
    <t>SRR3234006_mixcr.vdjca</t>
  </si>
  <si>
    <t>SRR3234005_mixcr.vdjca</t>
  </si>
  <si>
    <t>SRR3234004_mixcr.vdjca</t>
  </si>
  <si>
    <t>SRR3234002_mixcr.vdjca</t>
  </si>
  <si>
    <t>SRR3234001_mixcr.vdjca</t>
  </si>
  <si>
    <t>SRR3234000_mixcr.vdjca</t>
  </si>
  <si>
    <t>SRR3233999_mixcr.vdjca</t>
  </si>
  <si>
    <t>SRR3233997_mixcr.vdjca</t>
  </si>
  <si>
    <t>SRR3233996_mixcr.vdjca</t>
  </si>
  <si>
    <t>SRR3233995_mixcr.vdjca</t>
  </si>
  <si>
    <t>SRR3233994_mixcr.vdjca</t>
  </si>
  <si>
    <t>SRR3233992_mixcr.vdjca</t>
  </si>
  <si>
    <t>SRR3233991_mixcr.vdjca</t>
  </si>
  <si>
    <t>SRR3233990_mixcr.vdjca</t>
  </si>
  <si>
    <t>SRR3233989_mixcr.vdjca</t>
  </si>
  <si>
    <t>SRR3233987_mixcr.vdjca</t>
  </si>
  <si>
    <t>SRR3233986_mixcr.vdjca</t>
  </si>
  <si>
    <t>SRR3233985_mixcr.vdjca</t>
  </si>
  <si>
    <t>SRR3233984_mixcr.vdjca</t>
  </si>
  <si>
    <t>SRR3233982_mixcr.vdjca</t>
  </si>
  <si>
    <t>SRR3233981_mixcr.vdjca</t>
  </si>
  <si>
    <t>SRR3233980_mixcr.vdjca</t>
  </si>
  <si>
    <t>SRR3233979_mixcr.vdjca</t>
  </si>
  <si>
    <t>SRR3233977_mixcr.vdjca</t>
  </si>
  <si>
    <t>SRR3233976_mixcr.vdjca</t>
  </si>
  <si>
    <t>SRR3233975_mixcr.vdjca</t>
  </si>
  <si>
    <t>SRR3233974_mixcr.vdjca</t>
  </si>
  <si>
    <t>SRR3233972_mixcr.vdjca</t>
  </si>
  <si>
    <t>SRR3233971_mixcr.vdjca</t>
  </si>
  <si>
    <t>SRR3233970_mixcr.vdjca</t>
  </si>
  <si>
    <t>SRR3233969_mixcr.vdjca</t>
  </si>
  <si>
    <t>SRR3233967_mixcr.vdjca</t>
  </si>
  <si>
    <t>SRR3233966_mixcr.vdjca</t>
  </si>
  <si>
    <t>SRR3233965_mixcr.vdjca</t>
  </si>
  <si>
    <t>SRR3233964_mixcr.vdjca</t>
  </si>
  <si>
    <t>SRR3233962_mixcr.vdjca</t>
  </si>
  <si>
    <t>SRR3233961_mixcr.vdjca</t>
  </si>
  <si>
    <t>SRR3233960_mixcr.vdjca</t>
  </si>
  <si>
    <t>SRR3233959_mixcr.vdjca</t>
  </si>
  <si>
    <t>SRR3233957_mixcr.vdjca</t>
  </si>
  <si>
    <t>SRR3233956_mixcr.vdjca</t>
  </si>
  <si>
    <t>SRR3233955_mixcr.vdjca</t>
  </si>
  <si>
    <t>SRR3233954_mixcr.vdjca</t>
  </si>
  <si>
    <t>SRR3233952_mixcr.vdjca</t>
  </si>
  <si>
    <t>SRR3233951_mixcr.vdjca</t>
  </si>
  <si>
    <t>SRR3233950_mixcr.vdjca</t>
  </si>
  <si>
    <t>SRR3233949_mixcr.vdjca</t>
  </si>
  <si>
    <t>SRR3233947_mixcr.vdjca</t>
  </si>
  <si>
    <t>SRR3233946_mixcr.vdjca</t>
  </si>
  <si>
    <t>SRR3233945_mixcr.vdjca</t>
  </si>
  <si>
    <t>SRR3233944_mixcr.vdjca</t>
  </si>
  <si>
    <t>SRR3233941_mixcr.vdjca</t>
  </si>
  <si>
    <t>SRR3233942_mixcr.vdjca</t>
  </si>
  <si>
    <t>SRR3233939_mixcr.vdjca</t>
  </si>
  <si>
    <t>SRR3233940_mixcr.vdjca</t>
  </si>
  <si>
    <t>filtered_SRR800641kappa_split1_igblast.fmt19, filtered_SRR800641kappa_split2_igblast.fmt19</t>
  </si>
  <si>
    <t>filtered_SRR800616lambda_split1_igblast.fmt19</t>
  </si>
  <si>
    <t>Apr. 17, 2019</t>
  </si>
  <si>
    <t>Removed all igblast .fmt7 files, both from metadata and from cedar</t>
  </si>
  <si>
    <t>ir_ancillary_rearrangement_file_name</t>
  </si>
  <si>
    <t>Apr. 18, 2019</t>
  </si>
  <si>
    <t>ir_ancillary_rearrangement_file_name created and put in place of the igblast, mixcr and imgt file columns</t>
  </si>
  <si>
    <t>PRJNA493983</t>
  </si>
  <si>
    <t>Precise tracking of vaccine-responding T cell clones reveals convergent and personalized response in identical twins</t>
  </si>
  <si>
    <t>Healthy Baseline Study</t>
  </si>
  <si>
    <t>Twins without prior yellow fever vaccination</t>
  </si>
  <si>
    <t>Russian Science Foundation Grant 15-15-00178   Skoltech Systems biology fellowships   European Research Council Consolidator Grant 724208</t>
  </si>
  <si>
    <t>tmora@lps.ens.fr  awalczak@lpt.ens.fr  lebedev_yb@ibch.ru</t>
  </si>
  <si>
    <t>Department of Genomics and Adaptive Immunity</t>
  </si>
  <si>
    <t>Department of Genomics of Adaptive Immunity, Shemyakin-Ovchinnikov Institute of Bioorganic Chemistry, 117997 Moscow, Russia</t>
  </si>
  <si>
    <t>M.V. Pogorelyy, A.A. Minervina, A.M. Walczak, Y.B. Lebedev</t>
  </si>
  <si>
    <t>Q2</t>
  </si>
  <si>
    <t>Immunization</t>
  </si>
  <si>
    <t>Q1</t>
  </si>
  <si>
    <t>Identical twins</t>
  </si>
  <si>
    <t>Twins immunized for yellow fever</t>
  </si>
  <si>
    <t>NS4b YFV strain 17D</t>
  </si>
  <si>
    <t>Q2_15_4</t>
  </si>
  <si>
    <t>Day 15 post immunization</t>
  </si>
  <si>
    <t>Department of genomics adaptive immunity, IBCH RAS, Russia, Moscow, Miklukho-Maklaya 16/10, 117997</t>
  </si>
  <si>
    <t>PBMCs separated using the Ficoll-Paque method</t>
  </si>
  <si>
    <t>CD4+</t>
  </si>
  <si>
    <t>CD4+, CD8+ and CD45RO+ cells  isolated from PBMCs immunomagnetically</t>
  </si>
  <si>
    <t>Incubated whole blood with YFV particles and anti-CD28 antibody for 5 hours, and immediately lyzed isolated cells with Trizol reagent</t>
  </si>
  <si>
    <t>pear -f SRR7958013_1.fastq -r SRR7958013_2.fastq -n 75 -t 75 -q 25 -o paired_SRR7958013.fastq</t>
  </si>
  <si>
    <t>Sequences filtered for Q25 quality, paired, and annotated with mixcr</t>
  </si>
  <si>
    <t>SRP163204</t>
  </si>
  <si>
    <t>SAMN10147418</t>
  </si>
  <si>
    <t>SRS3870994</t>
  </si>
  <si>
    <t>SRX4791803</t>
  </si>
  <si>
    <t>CAGTGGTATCAACGCAGAGTAC</t>
  </si>
  <si>
    <t>SRR7958013</t>
  </si>
  <si>
    <t>SRR7958013.fasta</t>
  </si>
  <si>
    <t>SRR7958013_annotation.txt</t>
  </si>
  <si>
    <t>SRR7958013.vdjca</t>
  </si>
  <si>
    <t>Q2_0_45RO</t>
  </si>
  <si>
    <t>Day 0 post immunization</t>
  </si>
  <si>
    <t>CD45RO+</t>
  </si>
  <si>
    <t>pear -f SRR7958014_1.fastq -r SRR7958014_2.fastq -n 75 -t 75 -q 25 -o paired_SRR7958014.fastq</t>
  </si>
  <si>
    <t>SAMN10147417</t>
  </si>
  <si>
    <t>SRS3870995</t>
  </si>
  <si>
    <t>SRX4791802</t>
  </si>
  <si>
    <t>SRR7958014</t>
  </si>
  <si>
    <t>SRR7958014.fasta</t>
  </si>
  <si>
    <t>SRR7958014_annotation.txt</t>
  </si>
  <si>
    <t>SRR7958014.vdjca</t>
  </si>
  <si>
    <t>Q2_0_8</t>
  </si>
  <si>
    <t>pear -f SRR7958015_1.fastq -r SRR7958015_2.fastq -n 75 -t 75 -q 25 -o paired_SRR7958015.fastq</t>
  </si>
  <si>
    <t>SAMN10147414</t>
  </si>
  <si>
    <t>SRS3870993</t>
  </si>
  <si>
    <t>SRX4791801</t>
  </si>
  <si>
    <t>SRR7958015</t>
  </si>
  <si>
    <t>SRR7958015.fasta</t>
  </si>
  <si>
    <t>SRR7958015_annotation.txt</t>
  </si>
  <si>
    <t>SRR7958015.vdjca</t>
  </si>
  <si>
    <t>Q2_0_4</t>
  </si>
  <si>
    <t>pear -f SRR7958016_1.fastq -r SRR7958016_2.fastq -n 75 -t 75 -q 25 -o paired_SRR7958016.fastq</t>
  </si>
  <si>
    <t>SAMN10147413</t>
  </si>
  <si>
    <t>SRS3870992</t>
  </si>
  <si>
    <t>SRX4791800</t>
  </si>
  <si>
    <t>SRR7958016</t>
  </si>
  <si>
    <t>SRR7958016.fasta</t>
  </si>
  <si>
    <t>SRR7958016_annotation.txt</t>
  </si>
  <si>
    <t>SRR7958016.vdjca</t>
  </si>
  <si>
    <t>Q2_0_rep2</t>
  </si>
  <si>
    <t>pear -f SRR7958017_1.fastq -r SRR7958017_2.fastq -n 75 -t 75 -q 25 -o paired_SRR7958017.fastq</t>
  </si>
  <si>
    <t>SAMN10147416</t>
  </si>
  <si>
    <t>SRS3870991</t>
  </si>
  <si>
    <t>SRX4791799</t>
  </si>
  <si>
    <t>SRR7958017</t>
  </si>
  <si>
    <t>SRR7958017.fasta</t>
  </si>
  <si>
    <t>SRR7958017_annotation.txt</t>
  </si>
  <si>
    <t>SRR7958017.vdjca</t>
  </si>
  <si>
    <t>Q2_0_rep1</t>
  </si>
  <si>
    <t>pear -f SRR7958018_1.fastq -r SRR7958018_2.fastq -n 75 -t 75 -q 25 -o paired_SRR7958018.fastq</t>
  </si>
  <si>
    <t>SAMN10147415</t>
  </si>
  <si>
    <t>SRS3870990</t>
  </si>
  <si>
    <t>SRX4791798</t>
  </si>
  <si>
    <t>SRR7958018</t>
  </si>
  <si>
    <t>SRR7958018.fasta</t>
  </si>
  <si>
    <t>SRR7958018_annotation.txt</t>
  </si>
  <si>
    <t>SRR7958018.vdjca</t>
  </si>
  <si>
    <t>P2</t>
  </si>
  <si>
    <t>P1</t>
  </si>
  <si>
    <t>P2_pre0_rep1</t>
  </si>
  <si>
    <t>Day 7 before immunization</t>
  </si>
  <si>
    <t>pear -f SRR7958019_1.fastq -r SRR7958019_2.fastq -n 75 -t 75 -q 25 -o paired_SRR7958019.fastq</t>
  </si>
  <si>
    <t>SAMN10147410</t>
  </si>
  <si>
    <t>SRS3870989</t>
  </si>
  <si>
    <t>SRX4791797</t>
  </si>
  <si>
    <t>SRR7958019</t>
  </si>
  <si>
    <t>SRR7958019.fasta</t>
  </si>
  <si>
    <t>SRR7958019_annotation.txt</t>
  </si>
  <si>
    <t>SRR7958019.vdjca</t>
  </si>
  <si>
    <t>P2_7_rep2</t>
  </si>
  <si>
    <t>Day 7 post immunization</t>
  </si>
  <si>
    <t>pear -f SRR7958020_1.fastq -r SRR7958020_2.fastq -n 75 -t 75 -q 25 -o paired_SRR7958020.fastq</t>
  </si>
  <si>
    <t>SAMN10147409</t>
  </si>
  <si>
    <t>SRS3870988</t>
  </si>
  <si>
    <t>SRX4791796</t>
  </si>
  <si>
    <t>SRR7958020</t>
  </si>
  <si>
    <t>SRR7958020.fasta</t>
  </si>
  <si>
    <t>SRR7958020_annotation.txt</t>
  </si>
  <si>
    <t>SRR7958020.vdjca</t>
  </si>
  <si>
    <t>P2_pre0_M</t>
  </si>
  <si>
    <t>pear -f SRR7958021_1.fastq -r SRR7958021_2.fastq -n 75 -t 75 -q 25 -o paired_SRR7958021.fastq</t>
  </si>
  <si>
    <t>SAMN10147412</t>
  </si>
  <si>
    <t>SRS3870987</t>
  </si>
  <si>
    <t>SRX4791795</t>
  </si>
  <si>
    <t>SRR7958021</t>
  </si>
  <si>
    <t>SRR7958021.fasta</t>
  </si>
  <si>
    <t>SRR7958021_annotation.txt</t>
  </si>
  <si>
    <t>SRR7958021.vdjca</t>
  </si>
  <si>
    <t>P2_pre0_rep2</t>
  </si>
  <si>
    <t>pear -f SRR7958022_1.fastq -r SRR7958022_2.fastq -n 75 -t 75 -q 25 -o paired_SRR7958022.fastq</t>
  </si>
  <si>
    <t>SAMN10147411</t>
  </si>
  <si>
    <t>SRS3870986</t>
  </si>
  <si>
    <t>SRX4791794</t>
  </si>
  <si>
    <t>SRR7958022</t>
  </si>
  <si>
    <t>SRR7958022.fasta</t>
  </si>
  <si>
    <t>SRR7958022_annotation.txt</t>
  </si>
  <si>
    <t>SRR7958022.vdjca</t>
  </si>
  <si>
    <t>S1</t>
  </si>
  <si>
    <t>S2</t>
  </si>
  <si>
    <t>S1_45_45RO</t>
  </si>
  <si>
    <t>Day 45 post immunization</t>
  </si>
  <si>
    <t>pear -f SRR7958023_1.fastq -r SRR7958023_2.fastq -n 75 -t 75 -q 25 -o paired_SRR7958023.fastq</t>
  </si>
  <si>
    <t>SAMN10147447</t>
  </si>
  <si>
    <t>SRS3870985</t>
  </si>
  <si>
    <t>SRX4791793</t>
  </si>
  <si>
    <t>SRR7958023</t>
  </si>
  <si>
    <t>SRR7958023.fasta</t>
  </si>
  <si>
    <t>SRR7958023_annotation.txt</t>
  </si>
  <si>
    <t>SRR7958023.vdjca</t>
  </si>
  <si>
    <t>S1_7_4</t>
  </si>
  <si>
    <t>pear -f SRR7958024_1.fastq -r SRR7958024_2.fastq -n 75 -t 75 -q 25 -o paired_SRR7958024.fastq</t>
  </si>
  <si>
    <t>SAMN10147448</t>
  </si>
  <si>
    <t>SRS3870984</t>
  </si>
  <si>
    <t>SRX4791792</t>
  </si>
  <si>
    <t>SRR7958024</t>
  </si>
  <si>
    <t>SRR7958024.fasta</t>
  </si>
  <si>
    <t>SRR7958024_annotation.txt</t>
  </si>
  <si>
    <t>SRR7958024.vdjca</t>
  </si>
  <si>
    <t>S1_45_rep1</t>
  </si>
  <si>
    <t>pear -f SRR7958025_1.fastq -r SRR7958025_2.fastq -n 75 -t 75 -q 25 -o paired_SRR7958025.fastq</t>
  </si>
  <si>
    <t>SAMN10147445</t>
  </si>
  <si>
    <t>SRS3870983</t>
  </si>
  <si>
    <t>SRX4791791</t>
  </si>
  <si>
    <t>SRR7958025</t>
  </si>
  <si>
    <t>SRR7958025.fasta</t>
  </si>
  <si>
    <t>SRR7958025_annotation.txt</t>
  </si>
  <si>
    <t>SRR7958025.vdjca</t>
  </si>
  <si>
    <t>S1_45_rep2</t>
  </si>
  <si>
    <t>pear -f SRR7958026_1.fastq -r SRR7958026_2.fastq -n 75 -t 75 -q 25 -o paired_SRR7958026.fastq</t>
  </si>
  <si>
    <t>SAMN10147446</t>
  </si>
  <si>
    <t>SRS3870982</t>
  </si>
  <si>
    <t>SRX4791790</t>
  </si>
  <si>
    <t>SRR7958026</t>
  </si>
  <si>
    <t>SRR7958026.fasta</t>
  </si>
  <si>
    <t>SRR7958026_annotation.txt</t>
  </si>
  <si>
    <t>SRR7958026.vdjca</t>
  </si>
  <si>
    <t>S1_45_4</t>
  </si>
  <si>
    <t>pear -f SRR7958027_1.fastq -r SRR7958027_2.fastq -n 75 -t 75 -q 25 -o paired_SRR7958027.fastq</t>
  </si>
  <si>
    <t>SAMN10147443</t>
  </si>
  <si>
    <t>SRS3870981</t>
  </si>
  <si>
    <t>SRX4791789</t>
  </si>
  <si>
    <t>SRR7958027</t>
  </si>
  <si>
    <t>SRR7958027.fasta</t>
  </si>
  <si>
    <t>SRR7958027_annotation.txt</t>
  </si>
  <si>
    <t>SRR7958027.vdjca</t>
  </si>
  <si>
    <t>S1_45_8</t>
  </si>
  <si>
    <t>pear -f SRR7958028_1.fastq -r SRR7958028_2.fastq -n 75 -t 75 -q 25 -o paired_SRR7958028.fastq</t>
  </si>
  <si>
    <t>SAMN10147444</t>
  </si>
  <si>
    <t>SRS3870980</t>
  </si>
  <si>
    <t>SRX4791788</t>
  </si>
  <si>
    <t>SRR7958028</t>
  </si>
  <si>
    <t>SRR7958028.fasta</t>
  </si>
  <si>
    <t>SRR7958028_annotation.txt</t>
  </si>
  <si>
    <t>SRR7958028.vdjca</t>
  </si>
  <si>
    <t>S1_15_rep1</t>
  </si>
  <si>
    <t>pear -f SRR7958029_1.fastq -r SRR7958029_2.fastq -n 75 -t 75 -q 25 -o paired_SRR7958029.fastq</t>
  </si>
  <si>
    <t>SAMN10147441</t>
  </si>
  <si>
    <t>SRS3870979</t>
  </si>
  <si>
    <t>SRX4791787</t>
  </si>
  <si>
    <t>SRR7958029</t>
  </si>
  <si>
    <t>SRR7958029.fasta</t>
  </si>
  <si>
    <t>SRR7958029_annotation.txt</t>
  </si>
  <si>
    <t>SRR7958029.vdjca</t>
  </si>
  <si>
    <t>S1_15_rep2</t>
  </si>
  <si>
    <t>pear -f SRR7958030_1.fastq -r SRR7958030_2.fastq -n 75 -t 75 -q 25 -o paired_SRR7958030.fastq</t>
  </si>
  <si>
    <t>SAMN10147442</t>
  </si>
  <si>
    <t>SRS3870978</t>
  </si>
  <si>
    <t>SRX4791786</t>
  </si>
  <si>
    <t>SRR7958030</t>
  </si>
  <si>
    <t>SRR7958030.fasta</t>
  </si>
  <si>
    <t>SRR7958030_annotation.txt</t>
  </si>
  <si>
    <t>SRR7958030.vdjca</t>
  </si>
  <si>
    <t>S1_15_4</t>
  </si>
  <si>
    <t>pear -f SRR7958031_1.fastq -r SRR7958031_2.fastq -n 75 -t 75 -q 25 -o paired_SRR7958031.fastq</t>
  </si>
  <si>
    <t>SAMN10147439</t>
  </si>
  <si>
    <t>SRS3870977</t>
  </si>
  <si>
    <t>SRX4791785</t>
  </si>
  <si>
    <t>SRR7958031</t>
  </si>
  <si>
    <t>SRR7958031.fasta</t>
  </si>
  <si>
    <t>SRR7958031_annotation.txt</t>
  </si>
  <si>
    <t>SRR7958031.vdjca</t>
  </si>
  <si>
    <t>S1_15_8</t>
  </si>
  <si>
    <t>pear -f SRR7958032_1.fastq -r SRR7958032_2.fastq -n 75 -t 75 -q 25 -o paired_SRR7958032.fastq</t>
  </si>
  <si>
    <t>SAMN10147440</t>
  </si>
  <si>
    <t>SRS3870975</t>
  </si>
  <si>
    <t>SRX4791784</t>
  </si>
  <si>
    <t>SRR7958032</t>
  </si>
  <si>
    <t>SRR7958032.fasta</t>
  </si>
  <si>
    <t>SRR7958032_annotation.txt</t>
  </si>
  <si>
    <t>SRR7958032.vdjca</t>
  </si>
  <si>
    <t>Q2_7_4</t>
  </si>
  <si>
    <t>pear -f SRR7958033_1.fastq -r SRR7958033_2.fastq -n 75 -t 75 -q 25 -o paired_SRR7958033.fastq</t>
  </si>
  <si>
    <t>SAMN10147427</t>
  </si>
  <si>
    <t>SRS3870976</t>
  </si>
  <si>
    <t>SRX4791783</t>
  </si>
  <si>
    <t>SRR7958033</t>
  </si>
  <si>
    <t>SRR7958033.fasta</t>
  </si>
  <si>
    <t>SRR7958033_annotation.txt</t>
  </si>
  <si>
    <t>SRR7958033.vdjca</t>
  </si>
  <si>
    <t>Q2_7_8</t>
  </si>
  <si>
    <t>pear -f SRR7958034_1.fastq -r SRR7958034_2.fastq -n 75 -t 75 -q 25 -o paired_SRR7958034.fastq</t>
  </si>
  <si>
    <t>SAMN10147428</t>
  </si>
  <si>
    <t>SRS3870974</t>
  </si>
  <si>
    <t>SRX4791782</t>
  </si>
  <si>
    <t>SRR7958034</t>
  </si>
  <si>
    <t>SRR7958034.fasta</t>
  </si>
  <si>
    <t>SRR7958034_annotation.txt</t>
  </si>
  <si>
    <t>SRR7958034.vdjca</t>
  </si>
  <si>
    <t>Q2_45_rep2</t>
  </si>
  <si>
    <t>pear -f SRR7958035_1.fastq -r SRR7958035_2.fastq -n 75 -t 75 -q 25 -o paired_SRR7958035.fastq</t>
  </si>
  <si>
    <t>SAMN10147425</t>
  </si>
  <si>
    <t>SRS3870973</t>
  </si>
  <si>
    <t>SRX4791781</t>
  </si>
  <si>
    <t>SRR7958035</t>
  </si>
  <si>
    <t>SRR7958035.fasta</t>
  </si>
  <si>
    <t>SRR7958035_annotation.txt</t>
  </si>
  <si>
    <t>SRR7958035.vdjca</t>
  </si>
  <si>
    <t>Q2_45_45RO</t>
  </si>
  <si>
    <t>pear -f SRR7958036_1.fastq -r SRR7958036_2.fastq -n 75 -t 75 -q 25 -o paired_SRR7958036.fastq</t>
  </si>
  <si>
    <t>SAMN10147426</t>
  </si>
  <si>
    <t>SRS3870972</t>
  </si>
  <si>
    <t>SRR7958036</t>
  </si>
  <si>
    <t>SRR7958036.fasta</t>
  </si>
  <si>
    <t>SRR7958036_annotation.txt</t>
  </si>
  <si>
    <t>SRR7958036.vdjca</t>
  </si>
  <si>
    <t>Q2_45_8</t>
  </si>
  <si>
    <t>pear -f SRR7958037_1.fastq -r SRR7958037_2.fastq -n 75 -t 75 -q 25 -o paired_SRR7958037.fastq</t>
  </si>
  <si>
    <t>SAMN10147423</t>
  </si>
  <si>
    <t>SRS3870971</t>
  </si>
  <si>
    <t>SRX4791779</t>
  </si>
  <si>
    <t>SRR7958037</t>
  </si>
  <si>
    <t>SRR7958037.fasta</t>
  </si>
  <si>
    <t>SRR7958037_annotation.txt</t>
  </si>
  <si>
    <t>SRR7958037.vdjca</t>
  </si>
  <si>
    <t>Q2_45_rep1</t>
  </si>
  <si>
    <t>pear -f SRR7958038_1.fastq -r SRR7958038_2.fastq -n 75 -t 75 -q 25 -o paired_SRR7958038.fastq</t>
  </si>
  <si>
    <t>SAMN10147424</t>
  </si>
  <si>
    <t>SRS3870970</t>
  </si>
  <si>
    <t>SRX4791778</t>
  </si>
  <si>
    <t>SRR7958038</t>
  </si>
  <si>
    <t>SRR7958038.fasta</t>
  </si>
  <si>
    <t>SRR7958038_annotation.txt</t>
  </si>
  <si>
    <t>SRR7958038.vdjca</t>
  </si>
  <si>
    <t>Q2_15_rep2</t>
  </si>
  <si>
    <t>pear -f SRR7958039_1.fastq -r SRR7958039_2.fastq -n 75 -t 75 -q 25 -o paired_SRR7958039.fastq</t>
  </si>
  <si>
    <t>SAMN10147421</t>
  </si>
  <si>
    <t>SRS3870969</t>
  </si>
  <si>
    <t>SRX4791777</t>
  </si>
  <si>
    <t>SRR7958039</t>
  </si>
  <si>
    <t>SRR7958039.fasta</t>
  </si>
  <si>
    <t>SRR7958039_annotation.txt</t>
  </si>
  <si>
    <t>SRR7958039.vdjca</t>
  </si>
  <si>
    <t>Q2_45_4</t>
  </si>
  <si>
    <t>pear -f SRR7958040_1.fastq -r SRR7958040_2.fastq -n 75 -t 75 -q 25 -o paired_SRR7958040.fastq</t>
  </si>
  <si>
    <t>SAMN10147422</t>
  </si>
  <si>
    <t>SRS3870968</t>
  </si>
  <si>
    <t>SRX4791776</t>
  </si>
  <si>
    <t>SRR7958040</t>
  </si>
  <si>
    <t>SRR7958040.fasta</t>
  </si>
  <si>
    <t>SRR7958040_annotation.txt</t>
  </si>
  <si>
    <t>SRR7958040.vdjca</t>
  </si>
  <si>
    <t>Q2_15_8</t>
  </si>
  <si>
    <t>pear -f SRR7958041_1.fastq -r SRR7958041_2.fastq -n 75 -t 75 -q 25 -o paired_SRR7958041.fastq</t>
  </si>
  <si>
    <t>SAMN10147419</t>
  </si>
  <si>
    <t>SRS3870967</t>
  </si>
  <si>
    <t>SRX4791775</t>
  </si>
  <si>
    <t>SRR7958041</t>
  </si>
  <si>
    <t>SRR7958041.fasta</t>
  </si>
  <si>
    <t>SRR7958041_annotation.txt</t>
  </si>
  <si>
    <t>SRR7958041.vdjca</t>
  </si>
  <si>
    <t>Q2_15_rep1</t>
  </si>
  <si>
    <t>pear -f SRR7958042_1.fastq -r SRR7958042_2.fastq -n 75 -t 75 -q 25 -o paired_SRR7958042.fastq</t>
  </si>
  <si>
    <t>SAMN10147420</t>
  </si>
  <si>
    <t>SRS3870966</t>
  </si>
  <si>
    <t>SRX4791774</t>
  </si>
  <si>
    <t>SRR7958042</t>
  </si>
  <si>
    <t>SRR7958042.fasta</t>
  </si>
  <si>
    <t>SRR7958042_annotation.txt</t>
  </si>
  <si>
    <t>SRR7958042.vdjca</t>
  </si>
  <si>
    <t>S2_7_rep1</t>
  </si>
  <si>
    <t>pear -f SRR7958043_1.fastq -r SRR7958043_2.fastq -n 75 -t 75 -q 25 -o paired_SRR7958043.fastq</t>
  </si>
  <si>
    <t>SAMN10147345</t>
  </si>
  <si>
    <t>SRS3870965</t>
  </si>
  <si>
    <t>SRX4791773</t>
  </si>
  <si>
    <t>SRR7958043</t>
  </si>
  <si>
    <t>SRR7958043.fasta</t>
  </si>
  <si>
    <t>SRR7958043_annotation.txt</t>
  </si>
  <si>
    <t>SRR7958043.vdjca</t>
  </si>
  <si>
    <t>S2_7_rep2</t>
  </si>
  <si>
    <t>pear -f SRR7958044_1.fastq -r SRR7958044_2.fastq -n 75 -t 75 -q 25 -o paired_SRR7958044.fastq</t>
  </si>
  <si>
    <t>SAMN10147346</t>
  </si>
  <si>
    <t>SRS3870964</t>
  </si>
  <si>
    <t>SRX4791772</t>
  </si>
  <si>
    <t>SRR7958044</t>
  </si>
  <si>
    <t>SRR7958044.fasta</t>
  </si>
  <si>
    <t>SRR7958044_annotation.txt</t>
  </si>
  <si>
    <t>SRR7958044.vdjca</t>
  </si>
  <si>
    <t>S2_7_4</t>
  </si>
  <si>
    <t>pear -f SRR7958045_1.fastq -r SRR7958045_2.fastq -n 75 -t 75 -q 25 -o paired_SRR7958045.fastq</t>
  </si>
  <si>
    <t>SAMN10147343</t>
  </si>
  <si>
    <t>SRS3870963</t>
  </si>
  <si>
    <t>SRX4791771</t>
  </si>
  <si>
    <t>SRR7958045</t>
  </si>
  <si>
    <t>SRR7958045.fasta</t>
  </si>
  <si>
    <t>SRR7958045_annotation.txt</t>
  </si>
  <si>
    <t>SRR7958045.vdjca</t>
  </si>
  <si>
    <t>S2_7_8</t>
  </si>
  <si>
    <t>pear -f SRR7958046_1.fastq -r SRR7958046_2.fastq -n 75 -t 75 -q 25 -o paired_SRR7958046.fastq</t>
  </si>
  <si>
    <t>SAMN10147344</t>
  </si>
  <si>
    <t>SRS3870962</t>
  </si>
  <si>
    <t>SRX4791770</t>
  </si>
  <si>
    <t>SRR7958046</t>
  </si>
  <si>
    <t>SRR7958046.fasta</t>
  </si>
  <si>
    <t>SRR7958046_annotation.txt</t>
  </si>
  <si>
    <t>SRR7958046.vdjca</t>
  </si>
  <si>
    <t>S2_45_rep2</t>
  </si>
  <si>
    <t>pear -f SRR7958047_1.fastq -r SRR7958047_2.fastq -n 75 -t 75 -q 25 -o paired_SRR7958047.fastq</t>
  </si>
  <si>
    <t>SAMN10147341</t>
  </si>
  <si>
    <t>SRS3870959</t>
  </si>
  <si>
    <t>SRX4791769</t>
  </si>
  <si>
    <t>SRR7958047</t>
  </si>
  <si>
    <t>SRR7958047.fasta</t>
  </si>
  <si>
    <t>SRR7958047_annotation.txt</t>
  </si>
  <si>
    <t>SRR7958047.vdjca</t>
  </si>
  <si>
    <t>S2_45_M</t>
  </si>
  <si>
    <t>pear -f SRR7958048_1.fastq -r SRR7958048_2.fastq -n 75 -t 75 -q 25 -o paired_SRR7958048.fastq</t>
  </si>
  <si>
    <t>SAMN10147342</t>
  </si>
  <si>
    <t>SRS3870960</t>
  </si>
  <si>
    <t>SRX4791768</t>
  </si>
  <si>
    <t>SRR7958048</t>
  </si>
  <si>
    <t>SRR7958048.fasta</t>
  </si>
  <si>
    <t>SRR7958048_annotation.txt</t>
  </si>
  <si>
    <t>SRR7958048.vdjca</t>
  </si>
  <si>
    <t>S2_45_8</t>
  </si>
  <si>
    <t>pear -f SRR7958049_1.fastq -r SRR7958049_2.fastq -n 75 -t 75 -q 25 -o paired_SRR7958049.fastq</t>
  </si>
  <si>
    <t>SAMN10147339</t>
  </si>
  <si>
    <t>SRS3870961</t>
  </si>
  <si>
    <t>SRX4791767</t>
  </si>
  <si>
    <t>SRR7958049</t>
  </si>
  <si>
    <t>SRR7958049.fasta</t>
  </si>
  <si>
    <t>SRR7958049_annotation.txt</t>
  </si>
  <si>
    <t>SRR7958049.vdjca</t>
  </si>
  <si>
    <t>S2_45_rep1</t>
  </si>
  <si>
    <t>pear -f SRR7958050_1.fastq -r SRR7958050_2.fastq -n 75 -t 75 -q 25 -o paired_SRR7958050.fastq</t>
  </si>
  <si>
    <t>SAMN10147340</t>
  </si>
  <si>
    <t>SRS3870958</t>
  </si>
  <si>
    <t>SRX4791766</t>
  </si>
  <si>
    <t>SRR7958050</t>
  </si>
  <si>
    <t>SRR7958050.fasta</t>
  </si>
  <si>
    <t>SRR7958050_annotation.txt</t>
  </si>
  <si>
    <t>SRR7958050.vdjca</t>
  </si>
  <si>
    <t>S2_pre0_rep1</t>
  </si>
  <si>
    <t>pear -f SRR7958051_1.fastq -r SRR7958051_2.fastq -n 75 -t 75 -q 25 -o paired_SRR7958051.fastq</t>
  </si>
  <si>
    <t>SAMN10147347</t>
  </si>
  <si>
    <t>SRS3870957</t>
  </si>
  <si>
    <t>SRX4791765</t>
  </si>
  <si>
    <t>SRR7958051</t>
  </si>
  <si>
    <t>SRR7958051.fasta</t>
  </si>
  <si>
    <t>SRR7958051_annotation.txt</t>
  </si>
  <si>
    <t>SRR7958051.vdjca</t>
  </si>
  <si>
    <t>S2_pre0_rep2</t>
  </si>
  <si>
    <t>pear -f SRR7958052_1.fastq -r SRR7958052_2.fastq -n 75 -t 75 -q 25 -o paired_SRR7958052.fastq</t>
  </si>
  <si>
    <t>SAMN10147348</t>
  </si>
  <si>
    <t>SRS3870956</t>
  </si>
  <si>
    <t>SRX4791764</t>
  </si>
  <si>
    <t>SRR7958052</t>
  </si>
  <si>
    <t>SRR7958052.fasta</t>
  </si>
  <si>
    <t>SRR7958052_annotation.txt</t>
  </si>
  <si>
    <t>SRR7958052.vdjca</t>
  </si>
  <si>
    <t>S1_0_M</t>
  </si>
  <si>
    <t>pear -f SRR7958053_1.fastq -r SRR7958053_2.fastq -n 75 -t 75 -q 25 -o paired_SRR7958053.fastq</t>
  </si>
  <si>
    <t>SAMN10147438</t>
  </si>
  <si>
    <t>SRS3870955</t>
  </si>
  <si>
    <t>SRX4791763</t>
  </si>
  <si>
    <t>SRR7958053</t>
  </si>
  <si>
    <t>SRR7958053.fasta</t>
  </si>
  <si>
    <t>SRR7958053_annotation.txt</t>
  </si>
  <si>
    <t>SRR7958053.vdjca</t>
  </si>
  <si>
    <t>S1_0_rep2</t>
  </si>
  <si>
    <t>pear -f SRR7958054_1.fastq -r SRR7958054_2.fastq -n 75 -t 75 -q 25 -o paired_SRR7958054.fastq</t>
  </si>
  <si>
    <t>SAMN10147437</t>
  </si>
  <si>
    <t>SRS3870954</t>
  </si>
  <si>
    <t>SRX4791762</t>
  </si>
  <si>
    <t>SRR7958054</t>
  </si>
  <si>
    <t>SRR7958054.fasta</t>
  </si>
  <si>
    <t>SRR7958054_annotation.txt</t>
  </si>
  <si>
    <t>SRR7958054.vdjca</t>
  </si>
  <si>
    <t>S2_15_rep2</t>
  </si>
  <si>
    <t>pear -f SRR7958055_1.fastq -r SRR7958055_2.fastq -n 75 -t 75 -q 25 -o paired_SRR7958055.fastq</t>
  </si>
  <si>
    <t>SAMN10147337</t>
  </si>
  <si>
    <t>SRS3870953</t>
  </si>
  <si>
    <t>SRX4791761</t>
  </si>
  <si>
    <t>SRR7958055</t>
  </si>
  <si>
    <t>SRR7958055.fasta</t>
  </si>
  <si>
    <t>SRR7958055_annotation.txt</t>
  </si>
  <si>
    <t>SRR7958055.vdjca</t>
  </si>
  <si>
    <t>S2_45_4</t>
  </si>
  <si>
    <t>pear -f SRR7958056_1.fastq -r SRR7958056_2.fastq -n 75 -t 75 -q 25 -o paired_SRR7958056.fastq</t>
  </si>
  <si>
    <t>SAMN10147338</t>
  </si>
  <si>
    <t>SRS3870952</t>
  </si>
  <si>
    <t>SRX4791760</t>
  </si>
  <si>
    <t>SRR7958056</t>
  </si>
  <si>
    <t>SRR7958056.fasta</t>
  </si>
  <si>
    <t>SRR7958056_annotation.txt</t>
  </si>
  <si>
    <t>SRR7958056.vdjca</t>
  </si>
  <si>
    <t>S1_0_4</t>
  </si>
  <si>
    <t>pear -f SRR7958057_1.fastq -r SRR7958057_2.fastq -n 75 -t 75 -q 25 -o paired_SRR7958057.fastq</t>
  </si>
  <si>
    <t>SAMN10147434</t>
  </si>
  <si>
    <t>SRS3870950</t>
  </si>
  <si>
    <t>SRX4791759</t>
  </si>
  <si>
    <t>SRR7958057</t>
  </si>
  <si>
    <t>SRR7958057.fasta</t>
  </si>
  <si>
    <t>SRR7958057_annotation.txt</t>
  </si>
  <si>
    <t>SRR7958057.vdjca</t>
  </si>
  <si>
    <t>Q2_pre0_45RO</t>
  </si>
  <si>
    <t>pear -f SRR7958058_1.fastq -r SRR7958058_2.fastq -n 75 -t 75 -q 25 -o paired_SRR7958058.fastq</t>
  </si>
  <si>
    <t>SAMN10147433</t>
  </si>
  <si>
    <t>SRS3870951</t>
  </si>
  <si>
    <t>SRX4791758</t>
  </si>
  <si>
    <t>SRR7958058</t>
  </si>
  <si>
    <t>SRR7958058.fasta</t>
  </si>
  <si>
    <t>SRR7958058_annotation.txt</t>
  </si>
  <si>
    <t>SRR7958058.vdjca</t>
  </si>
  <si>
    <t>S1_0_rep1</t>
  </si>
  <si>
    <t>pear -f SRR7958059_1.fastq -r SRR7958059_2.fastq -n 75 -t 75 -q 25 -o paired_SRR7958059.fastq</t>
  </si>
  <si>
    <t>SAMN10147436</t>
  </si>
  <si>
    <t>SRS3870949</t>
  </si>
  <si>
    <t>SRX4791757</t>
  </si>
  <si>
    <t>SRR7958059</t>
  </si>
  <si>
    <t>SRR7958059.fasta</t>
  </si>
  <si>
    <t>SRR7958059_annotation.txt</t>
  </si>
  <si>
    <t>SRR7958059.vdjca</t>
  </si>
  <si>
    <t>S1_0_8</t>
  </si>
  <si>
    <t>pear -f SRR7958060_1.fastq -r SRR7958060_2.fastq -n 75 -t 75 -q 25 -o paired_SRR7958060.fastq</t>
  </si>
  <si>
    <t>SAMN10147435</t>
  </si>
  <si>
    <t>SRS3870948</t>
  </si>
  <si>
    <t>SRX4791756</t>
  </si>
  <si>
    <t>SRR7958060</t>
  </si>
  <si>
    <t>SRR7958060.fasta</t>
  </si>
  <si>
    <t>SRR7958060_annotation.txt</t>
  </si>
  <si>
    <t>SRR7958060.vdjca</t>
  </si>
  <si>
    <t>Q2_7_rep2</t>
  </si>
  <si>
    <t>pear -f SRR7958061_1.fastq -r SRR7958061_2.fastq -n 75 -t 75 -q 25 -o paired_SRR7958061.fastq</t>
  </si>
  <si>
    <t>SAMN10147430</t>
  </si>
  <si>
    <t>SRS3870947</t>
  </si>
  <si>
    <t>SRX4791755</t>
  </si>
  <si>
    <t>SRR7958061</t>
  </si>
  <si>
    <t>SRR7958061.fasta</t>
  </si>
  <si>
    <t>SRR7958061_annotation.txt</t>
  </si>
  <si>
    <t>SRR7958061.vdjca</t>
  </si>
  <si>
    <t>Q2_7_rep1</t>
  </si>
  <si>
    <t>pear -f SRR7958062_1.fastq -r SRR7958062_2.fastq -n 75 -t 75 -q 25 -o paired_SRR7958062.fastq</t>
  </si>
  <si>
    <t>SAMN10147429</t>
  </si>
  <si>
    <t>SRS3870946</t>
  </si>
  <si>
    <t>SRX4791754</t>
  </si>
  <si>
    <t>SRR7958062</t>
  </si>
  <si>
    <t>SRR7958062.fasta</t>
  </si>
  <si>
    <t>SRR7958062_annotation.txt</t>
  </si>
  <si>
    <t>SRR7958062.vdjca</t>
  </si>
  <si>
    <t>S2_0_4</t>
  </si>
  <si>
    <t>pear -f SRR7958063_1.fastq -r SRR7958063_2.fastq -n 75 -t 75 -q 25 -o paired_SRR7958063.fastq</t>
  </si>
  <si>
    <t>SAMN10147329</t>
  </si>
  <si>
    <t>SRS3870945</t>
  </si>
  <si>
    <t>SRX4791753</t>
  </si>
  <si>
    <t>SRR7958063</t>
  </si>
  <si>
    <t>SRR7958063.fasta</t>
  </si>
  <si>
    <t>SRR7958063_annotation.txt</t>
  </si>
  <si>
    <t>SRR7958063.vdjca</t>
  </si>
  <si>
    <t>S2_0_8</t>
  </si>
  <si>
    <t>pear -f SRR7958064_1.fastq -r SRR7958064_2.fastq -n 75 -t 75 -q 25 -o paired_SRR7958064.fastq</t>
  </si>
  <si>
    <t>SAMN10147330</t>
  </si>
  <si>
    <t>SRS3870944</t>
  </si>
  <si>
    <t>SRX4791752</t>
  </si>
  <si>
    <t>SRR7958064</t>
  </si>
  <si>
    <t>SRR7958064.fasta</t>
  </si>
  <si>
    <t>SRR7958064_annotation.txt</t>
  </si>
  <si>
    <t>SRR7958064.vdjca</t>
  </si>
  <si>
    <t>P2_0_4</t>
  </si>
  <si>
    <t>pear -f SRR7958065_1.fastq -r SRR7958065_2.fastq -n 75 -t 75 -q 25 -o paired_SRR7958065.fastq</t>
  </si>
  <si>
    <t>SAMN10147392</t>
  </si>
  <si>
    <t>SRS3870943</t>
  </si>
  <si>
    <t>SRX4791751</t>
  </si>
  <si>
    <t>SRR7958065</t>
  </si>
  <si>
    <t>SRR7958065.fasta</t>
  </si>
  <si>
    <t>SRR7958065_annotation.txt</t>
  </si>
  <si>
    <t>SRR7958065.vdjca</t>
  </si>
  <si>
    <t>Q1_pre0_45RO</t>
  </si>
  <si>
    <t>pear -f SRR7958066_1.fastq -r SRR7958066_2.fastq -n 75 -t 75 -q 25 -o paired_SRR7958066.fastq</t>
  </si>
  <si>
    <t>SAMN10147391</t>
  </si>
  <si>
    <t>SRS3870942</t>
  </si>
  <si>
    <t>SRX4791750</t>
  </si>
  <si>
    <t>SRR7958066</t>
  </si>
  <si>
    <t>SRR7958066.fasta</t>
  </si>
  <si>
    <t>SRR7958066_annotation.txt</t>
  </si>
  <si>
    <t>SRR7958066.vdjca</t>
  </si>
  <si>
    <t>Q1_pre0_rep2</t>
  </si>
  <si>
    <t>pear -f SRR7958067_1.fastq -r SRR7958067_2.fastq -n 75 -t 75 -q 25 -o paired_SRR7958067.fastq</t>
  </si>
  <si>
    <t>SAMN10147390</t>
  </si>
  <si>
    <t>SRS3870941</t>
  </si>
  <si>
    <t>SRX4791749</t>
  </si>
  <si>
    <t>SRR7958067</t>
  </si>
  <si>
    <t>SRR7958067.fasta</t>
  </si>
  <si>
    <t>SRR7958067_annotation.txt</t>
  </si>
  <si>
    <t>SRR7958067.vdjca</t>
  </si>
  <si>
    <t>Q1_pre0_rep1</t>
  </si>
  <si>
    <t>pear -f SRR7958068_1.fastq -r SRR7958068_2.fastq -n 75 -t 75 -q 25 -o paired_SRR7958068.fastq</t>
  </si>
  <si>
    <t>SAMN10147389</t>
  </si>
  <si>
    <t>SRS3870940</t>
  </si>
  <si>
    <t>SRX4791748</t>
  </si>
  <si>
    <t>SRR7958068</t>
  </si>
  <si>
    <t>SRR7958068.fasta</t>
  </si>
  <si>
    <t>SRR7958068_annotation.txt</t>
  </si>
  <si>
    <t>SRR7958068.vdjca</t>
  </si>
  <si>
    <t>P2_0_M</t>
  </si>
  <si>
    <t>pear -f SRR7958069_1.fastq -r SRR7958069_2.fastq -n 75 -t 75 -q 25 -o paired_SRR7958069.fastq</t>
  </si>
  <si>
    <t>SAMN10147396</t>
  </si>
  <si>
    <t>SRS3870939</t>
  </si>
  <si>
    <t>SRX4791747</t>
  </si>
  <si>
    <t>SRR7958069</t>
  </si>
  <si>
    <t>SRR7958069.fasta</t>
  </si>
  <si>
    <t>SRR7958069_annotation.txt</t>
  </si>
  <si>
    <t>SRR7958069.vdjca</t>
  </si>
  <si>
    <t>P2_0_rep2</t>
  </si>
  <si>
    <t>pear -f SRR7958070_1.fastq -r SRR7958070_2.fastq -n 75 -t 75 -q 25 -o paired_SRR7958070.fastq</t>
  </si>
  <si>
    <t>SAMN10147395</t>
  </si>
  <si>
    <t>SRS3870937</t>
  </si>
  <si>
    <t>SRX4791746</t>
  </si>
  <si>
    <t>SRR7958070</t>
  </si>
  <si>
    <t>SRR7958070.fasta</t>
  </si>
  <si>
    <t>SRR7958070_annotation.txt</t>
  </si>
  <si>
    <t>SRR7958070.vdjca</t>
  </si>
  <si>
    <t>P2_0_rep1</t>
  </si>
  <si>
    <t>pear -f SRR7958071_1.fastq -r SRR7958071_2.fastq -n 75 -t 75 -q 25 -o paired_SRR7958071.fastq</t>
  </si>
  <si>
    <t>SAMN10147394</t>
  </si>
  <si>
    <t>SRS3870938</t>
  </si>
  <si>
    <t>SRX4791745</t>
  </si>
  <si>
    <t>SRR7958071</t>
  </si>
  <si>
    <t>SRR7958071.fasta</t>
  </si>
  <si>
    <t>SRR7958071_annotation.txt</t>
  </si>
  <si>
    <t>SRR7958071.vdjca</t>
  </si>
  <si>
    <t>P2_0_8</t>
  </si>
  <si>
    <t>pear -f SRR7958072_1.fastq -r SRR7958072_2.fastq -n 75 -t 75 -q 25 -o paired_SRR7958072.fastq</t>
  </si>
  <si>
    <t>SAMN10147393</t>
  </si>
  <si>
    <t>SRS3870935</t>
  </si>
  <si>
    <t>SRX4791744</t>
  </si>
  <si>
    <t>SRR7958072</t>
  </si>
  <si>
    <t>SRR7958072.fasta</t>
  </si>
  <si>
    <t>SRR7958072_annotation.txt</t>
  </si>
  <si>
    <t>SRR7958072.vdjca</t>
  </si>
  <si>
    <t>P2_15_8</t>
  </si>
  <si>
    <t>pear -f SRR7958073_1.fastq -r SRR7958073_2.fastq -n 75 -t 75 -q 25 -o paired_SRR7958073.fastq</t>
  </si>
  <si>
    <t>SAMN10147398</t>
  </si>
  <si>
    <t>SRS3870936</t>
  </si>
  <si>
    <t>SRX4791743</t>
  </si>
  <si>
    <t>SRR7958073</t>
  </si>
  <si>
    <t>SRR7958073.fasta</t>
  </si>
  <si>
    <t>SRR7958073_annotation.txt</t>
  </si>
  <si>
    <t>SRR7958073.vdjca</t>
  </si>
  <si>
    <t>P2_15_4</t>
  </si>
  <si>
    <t>pear -f SRR7958074_1.fastq -r SRR7958074_2.fastq -n 75 -t 75 -q 25 -o paired_SRR7958074.fastq</t>
  </si>
  <si>
    <t>SAMN10147397</t>
  </si>
  <si>
    <t>SRS3870934</t>
  </si>
  <si>
    <t>SRX4791742</t>
  </si>
  <si>
    <t>SRR7958074</t>
  </si>
  <si>
    <t>SRR7958074.fasta</t>
  </si>
  <si>
    <t>SRR7958074_annotation.txt</t>
  </si>
  <si>
    <t>SRR7958074.vdjca</t>
  </si>
  <si>
    <t>S2_15_8</t>
  </si>
  <si>
    <t>pear -f SRR7958075_1.fastq -r SRR7958075_2.fastq -n 75 -t 75 -q 25 -o paired_SRR7958075.fastq</t>
  </si>
  <si>
    <t>SAMN10147335</t>
  </si>
  <si>
    <t>SRS3870933</t>
  </si>
  <si>
    <t>SRX4791741</t>
  </si>
  <si>
    <t>SRR7958075</t>
  </si>
  <si>
    <t>SRR7958075.fasta</t>
  </si>
  <si>
    <t>SRR7958075_annotation.txt</t>
  </si>
  <si>
    <t>SRR7958075.vdjca</t>
  </si>
  <si>
    <t>P2_7_rep1</t>
  </si>
  <si>
    <t>pear -f SRR7958076_1.fastq -r SRR7958076_2.fastq -n 75 -t 75 -q 25 -o paired_SRR7958076.fastq</t>
  </si>
  <si>
    <t>SAMN10147408</t>
  </si>
  <si>
    <t>SRS3870932</t>
  </si>
  <si>
    <t>SRX4791740</t>
  </si>
  <si>
    <t>SRR7958076</t>
  </si>
  <si>
    <t>SRR7958076.fasta</t>
  </si>
  <si>
    <t>SRR7958076_annotation.txt</t>
  </si>
  <si>
    <t>SRR7958076.vdjca</t>
  </si>
  <si>
    <t>P2_45_rep1</t>
  </si>
  <si>
    <t>pear -f SRR7958077_1.fastq -r SRR7958077_2.fastq -n 75 -t 75 -q 25 -o paired_SRR7958077.fastq</t>
  </si>
  <si>
    <t>SAMN10147403</t>
  </si>
  <si>
    <t>SRS3870931</t>
  </si>
  <si>
    <t>SRX4791739</t>
  </si>
  <si>
    <t>SRR7958077</t>
  </si>
  <si>
    <t>SRR7958077.fasta</t>
  </si>
  <si>
    <t>SRR7958077_annotation.txt</t>
  </si>
  <si>
    <t>SRR7958077.vdjca</t>
  </si>
  <si>
    <t>P2_45_rep2</t>
  </si>
  <si>
    <t>pear -f SRR7958078_1.fastq -r SRR7958078_2.fastq -n 75 -t 75 -q 25 -o paired_SRR7958078.fastq</t>
  </si>
  <si>
    <t>SAMN10147404</t>
  </si>
  <si>
    <t>SRS3870930</t>
  </si>
  <si>
    <t>SRX4791738</t>
  </si>
  <si>
    <t>SRR7958078</t>
  </si>
  <si>
    <t>SRR7958078.fasta</t>
  </si>
  <si>
    <t>SRR7958078_annotation.txt</t>
  </si>
  <si>
    <t>SRR7958078.vdjca</t>
  </si>
  <si>
    <t>S2_15_rep1</t>
  </si>
  <si>
    <t>pear -f SRR7958079_1.fastq -r SRR7958079_2.fastq -n 75 -t 75 -q 25 -o paired_SRR7958079.fastq</t>
  </si>
  <si>
    <t>SAMN10147336</t>
  </si>
  <si>
    <t>SRS3870928</t>
  </si>
  <si>
    <t>SRX4791737</t>
  </si>
  <si>
    <t>SRR7958079</t>
  </si>
  <si>
    <t>SRR7958079.fasta</t>
  </si>
  <si>
    <t>SRR7958079_annotation.txt</t>
  </si>
  <si>
    <t>SRR7958079.vdjca</t>
  </si>
  <si>
    <t>P2_7_4</t>
  </si>
  <si>
    <t>pear -f SRR7958080_1.fastq -r SRR7958080_2.fastq -n 75 -t 75 -q 25 -o paired_SRR7958080.fastq</t>
  </si>
  <si>
    <t>SAMN10147406</t>
  </si>
  <si>
    <t>SRS3870929</t>
  </si>
  <si>
    <t>SRX4791736</t>
  </si>
  <si>
    <t>SRR7958080</t>
  </si>
  <si>
    <t>SRR7958080.fasta</t>
  </si>
  <si>
    <t>SRR7958080_annotation.txt</t>
  </si>
  <si>
    <t>SRR7958080.vdjca</t>
  </si>
  <si>
    <t>P2_15_rep1</t>
  </si>
  <si>
    <t>pear -f SRR7958081_1.fastq -r SRR7958081_2.fastq -n 75 -t 75 -q 25 -o paired_SRR7958081.fastq</t>
  </si>
  <si>
    <t>SAMN10147399</t>
  </si>
  <si>
    <t>SRS3870927</t>
  </si>
  <si>
    <t>SRX4791735</t>
  </si>
  <si>
    <t>SRR7958081</t>
  </si>
  <si>
    <t>SRR7958081.fasta</t>
  </si>
  <si>
    <t>SRR7958081_annotation.txt</t>
  </si>
  <si>
    <t>SRR7958081.vdjca</t>
  </si>
  <si>
    <t>P2_15_rep2</t>
  </si>
  <si>
    <t>pear -f SRR7958082_1.fastq -r SRR7958082_2.fastq -n 75 -t 75 -q 25 -o paired_SRR7958082.fastq</t>
  </si>
  <si>
    <t>SAMN10147400</t>
  </si>
  <si>
    <t>SRS3870926</t>
  </si>
  <si>
    <t>SRX4791734</t>
  </si>
  <si>
    <t>SRR7958082</t>
  </si>
  <si>
    <t>SRR7958082.fasta</t>
  </si>
  <si>
    <t>SRR7958082_annotation.txt</t>
  </si>
  <si>
    <t>SRR7958082.vdjca</t>
  </si>
  <si>
    <t>P2_45_4</t>
  </si>
  <si>
    <t>pear -f SRR7958083_1.fastq -r SRR7958083_2.fastq -n 75 -t 75 -q 25 -o paired_SRR7958083.fastq</t>
  </si>
  <si>
    <t>SAMN10147401</t>
  </si>
  <si>
    <t>SRS3870925</t>
  </si>
  <si>
    <t>SRX4791733</t>
  </si>
  <si>
    <t>SRR7958083</t>
  </si>
  <si>
    <t>SRR7958083.fasta</t>
  </si>
  <si>
    <t>SRR7958083_annotation.txt</t>
  </si>
  <si>
    <t>SRR7958083.vdjca</t>
  </si>
  <si>
    <t>P2_45_8</t>
  </si>
  <si>
    <t>pear -f SRR7958084_1.fastq -r SRR7958084_2.fastq -n 75 -t 75 -q 25 -o paired_SRR7958084.fastq</t>
  </si>
  <si>
    <t>SAMN10147402</t>
  </si>
  <si>
    <t>SRS3870924</t>
  </si>
  <si>
    <t>SRX4791732</t>
  </si>
  <si>
    <t>SRR7958084</t>
  </si>
  <si>
    <t>SRR7958084.fasta</t>
  </si>
  <si>
    <t>SRR7958084_annotation.txt</t>
  </si>
  <si>
    <t>SRR7958084.vdjca</t>
  </si>
  <si>
    <t>S2_0_M</t>
  </si>
  <si>
    <t>pear -f SRR7958085_1.fastq -r SRR7958085_2.fastq -n 75 -t 75 -q 25 -o paired_SRR7958085.fastq</t>
  </si>
  <si>
    <t>SAMN10147333</t>
  </si>
  <si>
    <t>SRS3870922</t>
  </si>
  <si>
    <t>SRX4791731</t>
  </si>
  <si>
    <t>SRR7958085</t>
  </si>
  <si>
    <t>SRR7958085.fasta</t>
  </si>
  <si>
    <t>SRR7958085_annotation.txt</t>
  </si>
  <si>
    <t>SRR7958085.vdjca</t>
  </si>
  <si>
    <t>S2_15_4</t>
  </si>
  <si>
    <t>pear -f SRR7958086_1.fastq -r SRR7958086_2.fastq -n 75 -t 75 -q 25 -o paired_SRR7958086.fastq</t>
  </si>
  <si>
    <t>SAMN10147334</t>
  </si>
  <si>
    <t>SRS3870923</t>
  </si>
  <si>
    <t>SRX4791730</t>
  </si>
  <si>
    <t>SRR7958086</t>
  </si>
  <si>
    <t>SRR7958086.fasta</t>
  </si>
  <si>
    <t>SRR7958086_annotation.txt</t>
  </si>
  <si>
    <t>SRR7958086.vdjca</t>
  </si>
  <si>
    <t>S2_0_rep1</t>
  </si>
  <si>
    <t>pear -f SRR7958087_1.fastq -r SRR7958087_2.fastq -n 75 -t 75 -q 25 -o paired_SRR7958087.fastq</t>
  </si>
  <si>
    <t>SAMN10147331</t>
  </si>
  <si>
    <t>SRS3870921</t>
  </si>
  <si>
    <t>SRX4791729</t>
  </si>
  <si>
    <t>SRR7958087</t>
  </si>
  <si>
    <t>SRR7958087.fasta</t>
  </si>
  <si>
    <t>SRR7958087_annotation.txt</t>
  </si>
  <si>
    <t>SRR7958087.vdjca</t>
  </si>
  <si>
    <t>S2_0_rep2</t>
  </si>
  <si>
    <t>pear -f SRR7958088_1.fastq -r SRR7958088_2.fastq -n 75 -t 75 -q 25 -o paired_SRR7958088.fastq</t>
  </si>
  <si>
    <t>SAMN10147332</t>
  </si>
  <si>
    <t>SRS3870920</t>
  </si>
  <si>
    <t>SRX4791728</t>
  </si>
  <si>
    <t>SRR7958088</t>
  </si>
  <si>
    <t>SRR7958088.fasta</t>
  </si>
  <si>
    <t>SRR7958088_annotation.txt</t>
  </si>
  <si>
    <t>SRR7958088.vdjca</t>
  </si>
  <si>
    <t>Q2_pre0_rep2</t>
  </si>
  <si>
    <t>pear -f SRR7958089_1.fastq -r SRR7958089_2.fastq -n 75 -t 75 -q 25 -o paired_SRR7958089.fastq</t>
  </si>
  <si>
    <t>SAMN10147432</t>
  </si>
  <si>
    <t>SRS3870919</t>
  </si>
  <si>
    <t>SRX4791727</t>
  </si>
  <si>
    <t>SRR7958089</t>
  </si>
  <si>
    <t>SRR7958089.fasta</t>
  </si>
  <si>
    <t>SRR7958089_annotation.txt</t>
  </si>
  <si>
    <t>SRR7958089.vdjca</t>
  </si>
  <si>
    <t>P2_7_8</t>
  </si>
  <si>
    <t>pear -f SRR7958090_1.fastq -r SRR7958090_2.fastq -n 75 -t 75 -q 25 -o paired_SRR7958090.fastq</t>
  </si>
  <si>
    <t>SAMN10147407</t>
  </si>
  <si>
    <t>SRS3870918</t>
  </si>
  <si>
    <t>SRX4791726</t>
  </si>
  <si>
    <t>SRR7958090</t>
  </si>
  <si>
    <t>SRR7958090.fasta</t>
  </si>
  <si>
    <t>SRR7958090_annotation.txt</t>
  </si>
  <si>
    <t>SRR7958090.vdjca</t>
  </si>
  <si>
    <t>Q2_pre0_rep1</t>
  </si>
  <si>
    <t>pear -f SRR7958091_1.fastq -r SRR7958091_2.fastq -n 75 -t 75 -q 25 -o paired_SRR7958091.fastq</t>
  </si>
  <si>
    <t>SAMN10147431</t>
  </si>
  <si>
    <t>SRS3870917</t>
  </si>
  <si>
    <t>SRX4791725</t>
  </si>
  <si>
    <t>SRR7958091</t>
  </si>
  <si>
    <t>SRR7958091.fasta</t>
  </si>
  <si>
    <t>SRR7958091_annotation.txt</t>
  </si>
  <si>
    <t>SRR7958091.vdjca</t>
  </si>
  <si>
    <t>Q1_15_rep1</t>
  </si>
  <si>
    <t>pear -f SRR7958092_1.fastq -r SRR7958092_2.fastq -n 75 -t 75 -q 25 -o paired_SRR7958092.fastq</t>
  </si>
  <si>
    <t>SAMN10147378</t>
  </si>
  <si>
    <t>SRS3870916</t>
  </si>
  <si>
    <t>SRX4791724</t>
  </si>
  <si>
    <t>SRR7958092</t>
  </si>
  <si>
    <t>SRR7958092.fasta</t>
  </si>
  <si>
    <t>SRR7958092_annotation.txt</t>
  </si>
  <si>
    <t>SRR7958092.vdjca</t>
  </si>
  <si>
    <t>Q1_15_8</t>
  </si>
  <si>
    <t>pear -f SRR7958093_1.fastq -r SRR7958093_2.fastq -n 75 -t 75 -q 25 -o paired_SRR7958093.fastq</t>
  </si>
  <si>
    <t>SAMN10147377</t>
  </si>
  <si>
    <t>SRS3870914</t>
  </si>
  <si>
    <t>SRX4791723</t>
  </si>
  <si>
    <t>SRR7958093</t>
  </si>
  <si>
    <t>SRR7958093.fasta</t>
  </si>
  <si>
    <t>SRR7958093_annotation.txt</t>
  </si>
  <si>
    <t>SRR7958093.vdjca</t>
  </si>
  <si>
    <t>P1_pre0_45RO</t>
  </si>
  <si>
    <t>pear -f SRR7958094_1.fastq -r SRR7958094_2.fastq -n 75 -t 75 -q 25 -o paired_SRR7958094.fastq</t>
  </si>
  <si>
    <t>SAMN10147370</t>
  </si>
  <si>
    <t>SRS3870915</t>
  </si>
  <si>
    <t>SRX4791722</t>
  </si>
  <si>
    <t>SRR7958094</t>
  </si>
  <si>
    <t>SRR7958094.fasta</t>
  </si>
  <si>
    <t>SRR7958094_annotation.txt</t>
  </si>
  <si>
    <t>SRR7958094.vdjca</t>
  </si>
  <si>
    <t>P1_pre0_rep2</t>
  </si>
  <si>
    <t>pear -f SRR7958095_1.fastq -r SRR7958095_2.fastq -n 75 -t 75 -q 25 -o paired_SRR7958095.fastq</t>
  </si>
  <si>
    <t>SAMN10147369</t>
  </si>
  <si>
    <t>SRS3870913</t>
  </si>
  <si>
    <t>SRX4791721</t>
  </si>
  <si>
    <t>SRR7958095</t>
  </si>
  <si>
    <t>SRR7958095.fasta</t>
  </si>
  <si>
    <t>SRR7958095_annotation.txt</t>
  </si>
  <si>
    <t>SRR7958095.vdjca</t>
  </si>
  <si>
    <t>Q1_0_8</t>
  </si>
  <si>
    <t>pear -f SRR7958096_1.fastq -r SRR7958096_2.fastq -n 75 -t 75 -q 25 -o paired_SRR7958096.fastq</t>
  </si>
  <si>
    <t>SAMN10147372</t>
  </si>
  <si>
    <t>SRS3870912</t>
  </si>
  <si>
    <t>SRX4791720</t>
  </si>
  <si>
    <t>SRR7958096</t>
  </si>
  <si>
    <t>SRR7958096.fasta</t>
  </si>
  <si>
    <t>SRR7958096_annotation.txt</t>
  </si>
  <si>
    <t>SRR7958096.vdjca</t>
  </si>
  <si>
    <t>Q1_0_4</t>
  </si>
  <si>
    <t>pear -f SRR7958097_1.fastq -r SRR7958097_2.fastq -n 75 -t 75 -q 25 -o paired_SRR7958097.fastq</t>
  </si>
  <si>
    <t>SAMN10147371</t>
  </si>
  <si>
    <t>SRS3870911</t>
  </si>
  <si>
    <t>SRX4791719</t>
  </si>
  <si>
    <t>SRR7958097</t>
  </si>
  <si>
    <t>SRR7958097.fasta</t>
  </si>
  <si>
    <t>SRR7958097_annotation.txt</t>
  </si>
  <si>
    <t>SRR7958097.vdjca</t>
  </si>
  <si>
    <t>Q1_0_rep2</t>
  </si>
  <si>
    <t>pear -f SRR7958098_1.fastq -r SRR7958098_2.fastq -n 75 -t 75 -q 25 -o paired_SRR7958098.fastq</t>
  </si>
  <si>
    <t>SAMN10147374</t>
  </si>
  <si>
    <t>SRS3870910</t>
  </si>
  <si>
    <t>SRX4791718</t>
  </si>
  <si>
    <t>SRR7958098</t>
  </si>
  <si>
    <t>SRR7958098.fasta</t>
  </si>
  <si>
    <t>SRR7958098_annotation.txt</t>
  </si>
  <si>
    <t>SRR7958098.vdjca</t>
  </si>
  <si>
    <t>Q1_0_rep1</t>
  </si>
  <si>
    <t>pear -f SRR7958099_1.fastq -r SRR7958099_2.fastq -n 75 -t 75 -q 25 -o paired_SRR7958099.fastq</t>
  </si>
  <si>
    <t>SAMN10147373</t>
  </si>
  <si>
    <t>SRS3870909</t>
  </si>
  <si>
    <t>SRX4791717</t>
  </si>
  <si>
    <t>SRR7958099</t>
  </si>
  <si>
    <t>SRR7958099.fasta</t>
  </si>
  <si>
    <t>SRR7958099_annotation.txt</t>
  </si>
  <si>
    <t>SRR7958099.vdjca</t>
  </si>
  <si>
    <t>Q1_15_4</t>
  </si>
  <si>
    <t>pear -f SRR7958100_1.fastq -r SRR7958100_2.fastq -n 75 -t 75 -q 25 -o paired_SRR7958100.fastq</t>
  </si>
  <si>
    <t>SAMN10147376</t>
  </si>
  <si>
    <t>SRS3870908</t>
  </si>
  <si>
    <t>SRX4791716</t>
  </si>
  <si>
    <t>SRR7958100</t>
  </si>
  <si>
    <t>SRR7958100.fasta</t>
  </si>
  <si>
    <t>SRR7958100_annotation.txt</t>
  </si>
  <si>
    <t>SRR7958100.vdjca</t>
  </si>
  <si>
    <t>Q1_0_45RO</t>
  </si>
  <si>
    <t>pear -f SRR7958101_1.fastq -r SRR7958101_2.fastq -n 75 -t 75 -q 25 -o paired_SRR7958101.fastq</t>
  </si>
  <si>
    <t>SAMN10147375</t>
  </si>
  <si>
    <t>SRS3870907</t>
  </si>
  <si>
    <t>SRX4791715</t>
  </si>
  <si>
    <t>SRR7958101</t>
  </si>
  <si>
    <t>SRR7958101.fasta</t>
  </si>
  <si>
    <t>SRR7958101_annotation.txt</t>
  </si>
  <si>
    <t>SRR7958101.vdjca</t>
  </si>
  <si>
    <t>P2_45_M</t>
  </si>
  <si>
    <t>pear -f SRR7958102_1.fastq -r SRR7958102_2.fastq -n 75 -t 75 -q 25 -o paired_SRR7958102.fastq</t>
  </si>
  <si>
    <t>SAMN10147405</t>
  </si>
  <si>
    <t>SRS3870906</t>
  </si>
  <si>
    <t>SRX4791714</t>
  </si>
  <si>
    <t>SRR7958102</t>
  </si>
  <si>
    <t>SRR7958102.fasta</t>
  </si>
  <si>
    <t>SRR7958102_annotation.txt</t>
  </si>
  <si>
    <t>SRR7958102.vdjca</t>
  </si>
  <si>
    <t>Q1_7_rep1</t>
  </si>
  <si>
    <t>pear -f SRR7958103_1.fastq -r SRR7958103_2.fastq -n 75 -t 75 -q 25 -o paired_SRR7958103.fastq</t>
  </si>
  <si>
    <t>SAMN10147387</t>
  </si>
  <si>
    <t>SRS3870905</t>
  </si>
  <si>
    <t>SRX4791713</t>
  </si>
  <si>
    <t>SRR7958103</t>
  </si>
  <si>
    <t>SRR7958103.fasta</t>
  </si>
  <si>
    <t>SRR7958103_annotation.txt</t>
  </si>
  <si>
    <t>SRR7958103.vdjca</t>
  </si>
  <si>
    <t>Q1_7_rep2</t>
  </si>
  <si>
    <t>pear -f SRR7958104_1.fastq -r SRR7958104_2.fastq -n 75 -t 75 -q 25 -o paired_SRR7958104.fastq</t>
  </si>
  <si>
    <t>SAMN10147388</t>
  </si>
  <si>
    <t>SRS3870904</t>
  </si>
  <si>
    <t>SRX4791712</t>
  </si>
  <si>
    <t>SRR7958104</t>
  </si>
  <si>
    <t>SRR7958104.fasta</t>
  </si>
  <si>
    <t>SRR7958104_annotation.txt</t>
  </si>
  <si>
    <t>SRR7958104.vdjca</t>
  </si>
  <si>
    <t>Q1_45_8</t>
  </si>
  <si>
    <t>pear -f SRR7958105_1.fastq -r SRR7958105_2.fastq -n 75 -t 75 -q 25 -o paired_SRR7958105.fastq</t>
  </si>
  <si>
    <t>SAMN10147381</t>
  </si>
  <si>
    <t>SRS3870903</t>
  </si>
  <si>
    <t>SRX4791711</t>
  </si>
  <si>
    <t>SRR7958105</t>
  </si>
  <si>
    <t>SRR7958105.fasta</t>
  </si>
  <si>
    <t>SRR7958105_annotation.txt</t>
  </si>
  <si>
    <t>SRR7958105.vdjca</t>
  </si>
  <si>
    <t>Q1_45_rep1</t>
  </si>
  <si>
    <t>pear -f SRR7958106_1.fastq -r SRR7958106_2.fastq -n 75 -t 75 -q 25 -o paired_SRR7958106.fastq</t>
  </si>
  <si>
    <t>SAMN10147382</t>
  </si>
  <si>
    <t>SRS3870902</t>
  </si>
  <si>
    <t>SRX4791710</t>
  </si>
  <si>
    <t>SRR7958106</t>
  </si>
  <si>
    <t>SRR7958106.fasta</t>
  </si>
  <si>
    <t>SRR7958106_annotation.txt</t>
  </si>
  <si>
    <t>SRR7958106.vdjca</t>
  </si>
  <si>
    <t>Q1_15_rep2</t>
  </si>
  <si>
    <t>pear -f SRR7958107_1.fastq -r SRR7958107_2.fastq -n 75 -t 75 -q 25 -o paired_SRR7958107.fastq</t>
  </si>
  <si>
    <t>SAMN10147379</t>
  </si>
  <si>
    <t>SRS3870901</t>
  </si>
  <si>
    <t>SRX4791709</t>
  </si>
  <si>
    <t>SRR7958107</t>
  </si>
  <si>
    <t>SRR7958107.fasta</t>
  </si>
  <si>
    <t>SRR7958107_annotation.txt</t>
  </si>
  <si>
    <t>SRR7958107.vdjca</t>
  </si>
  <si>
    <t>Q1_45_4</t>
  </si>
  <si>
    <t>pear -f SRR7958108_1.fastq -r SRR7958108_2.fastq -n 75 -t 75 -q 25 -o paired_SRR7958108.fastq</t>
  </si>
  <si>
    <t>SAMN10147380</t>
  </si>
  <si>
    <t>SRS3870900</t>
  </si>
  <si>
    <t>SRX4791708</t>
  </si>
  <si>
    <t>SRR7958108</t>
  </si>
  <si>
    <t>SRR7958108.fasta</t>
  </si>
  <si>
    <t>SRR7958108_annotation.txt</t>
  </si>
  <si>
    <t>SRR7958108.vdjca</t>
  </si>
  <si>
    <t>Q1_7_4</t>
  </si>
  <si>
    <t>pear -f SRR7958109_1.fastq -r SRR7958109_2.fastq -n 75 -t 75 -q 25 -o paired_SRR7958109.fastq</t>
  </si>
  <si>
    <t>SAMN10147385</t>
  </si>
  <si>
    <t>SRS3870899</t>
  </si>
  <si>
    <t>SRX4791707</t>
  </si>
  <si>
    <t>SRR7958109</t>
  </si>
  <si>
    <t>SRR7958109.fasta</t>
  </si>
  <si>
    <t>SRR7958109_annotation.txt</t>
  </si>
  <si>
    <t>SRR7958109.vdjca</t>
  </si>
  <si>
    <t>Q1_7_8</t>
  </si>
  <si>
    <t>pear -f SRR7958110_1.fastq -r SRR7958110_2.fastq -n 75 -t 75 -q 25 -o paired_SRR7958110.fastq</t>
  </si>
  <si>
    <t>SAMN10147386</t>
  </si>
  <si>
    <t>SRS3870898</t>
  </si>
  <si>
    <t>SRX4791706</t>
  </si>
  <si>
    <t>SRR7958110</t>
  </si>
  <si>
    <t>SRR7958110.fasta</t>
  </si>
  <si>
    <t>SRR7958110_annotation.txt</t>
  </si>
  <si>
    <t>SRR7958110.vdjca</t>
  </si>
  <si>
    <t>Q1_45_rep2</t>
  </si>
  <si>
    <t>pear -f SRR7958111_1.fastq -r SRR7958111_2.fastq -n 75 -t 75 -q 25 -o paired_SRR7958111.fastq</t>
  </si>
  <si>
    <t>SAMN10147383</t>
  </si>
  <si>
    <t>SRS3870897</t>
  </si>
  <si>
    <t>SRX4791705</t>
  </si>
  <si>
    <t>SRR7958111</t>
  </si>
  <si>
    <t>SRR7958111.fasta</t>
  </si>
  <si>
    <t>SRR7958111_annotation.txt</t>
  </si>
  <si>
    <t>SRR7958111.vdjca</t>
  </si>
  <si>
    <t>Q1_45_45RO</t>
  </si>
  <si>
    <t>pear -f SRR7958112_1.fastq -r SRR7958112_2.fastq -n 75 -t 75 -q 25 -o paired_SRR7958112.fastq</t>
  </si>
  <si>
    <t>SAMN10147384</t>
  </si>
  <si>
    <t>SRS3870895</t>
  </si>
  <si>
    <t>SRX4791704</t>
  </si>
  <si>
    <t>SRR7958112</t>
  </si>
  <si>
    <t>SRR7958112.fasta</t>
  </si>
  <si>
    <t>SRR7958112_annotation.txt</t>
  </si>
  <si>
    <t>SRR7958112.vdjca</t>
  </si>
  <si>
    <t>S1_pre0_rep1</t>
  </si>
  <si>
    <t>pear -f SRR7958113_1.fastq -r SRR7958113_2.fastq -n 75 -t 75 -q 25 -o paired_SRR7958113.fastq</t>
  </si>
  <si>
    <t>SAMN10147452</t>
  </si>
  <si>
    <t>SRS3870896</t>
  </si>
  <si>
    <t>SRX4791703</t>
  </si>
  <si>
    <t>SRR7958113</t>
  </si>
  <si>
    <t>SRR7958113.fasta</t>
  </si>
  <si>
    <t>SRR7958113_annotation.txt</t>
  </si>
  <si>
    <t>SRR7958113.vdjca</t>
  </si>
  <si>
    <t>S1_7_rep2</t>
  </si>
  <si>
    <t>pear -f SRR7958114_1.fastq -r SRR7958114_2.fastq -n 75 -t 75 -q 25 -o paired_SRR7958114.fastq</t>
  </si>
  <si>
    <t>SAMN10147451</t>
  </si>
  <si>
    <t>SRS3870894</t>
  </si>
  <si>
    <t>SRX4791702</t>
  </si>
  <si>
    <t>SRR7958114</t>
  </si>
  <si>
    <t>SRR7958114.fasta</t>
  </si>
  <si>
    <t>SRR7958114_annotation.txt</t>
  </si>
  <si>
    <t>SRR7958114.vdjca</t>
  </si>
  <si>
    <t>S1_7_rep1</t>
  </si>
  <si>
    <t>pear -f SRR7958115_1.fastq -r SRR7958115_2.fastq -n 75 -t 75 -q 25 -o paired_SRR7958115.fastq</t>
  </si>
  <si>
    <t xml:space="preserve">SAMN10147450 </t>
  </si>
  <si>
    <t>SRS3870892</t>
  </si>
  <si>
    <t>SRX4791701</t>
  </si>
  <si>
    <t>SRR7958115</t>
  </si>
  <si>
    <t>SRR7958115.fasta</t>
  </si>
  <si>
    <t>SRR7958115_annotation.txt</t>
  </si>
  <si>
    <t>SRR7958115.vdjca</t>
  </si>
  <si>
    <t>S1_7_8</t>
  </si>
  <si>
    <t>pear -f SRR7958116_1.fastq -r SRR7958116_2.fastq -n 75 -t 75 -q 25 -o paired_SRR7958116.fastq</t>
  </si>
  <si>
    <t>SAMN10147449</t>
  </si>
  <si>
    <t>SRS3870891</t>
  </si>
  <si>
    <t>SRX4791700</t>
  </si>
  <si>
    <t>SRR7958116</t>
  </si>
  <si>
    <t>SRR7958116.fasta</t>
  </si>
  <si>
    <t>SRR7958116_annotation.txt</t>
  </si>
  <si>
    <t>SRR7958116.vdjca</t>
  </si>
  <si>
    <t>S1_DRp_CD38p</t>
  </si>
  <si>
    <t xml:space="preserve">CD8+HLA-DR+CD38+ </t>
  </si>
  <si>
    <t>pear -f SRR7958117_1.fastq -r SRR7958117_2.fastq -n 75 -t 75 -q 25 -o paired_SRR7958117.fastq</t>
  </si>
  <si>
    <t>SAMN10147456</t>
  </si>
  <si>
    <t>SRS3870889</t>
  </si>
  <si>
    <t>SRX4791699</t>
  </si>
  <si>
    <t>SRR7958117</t>
  </si>
  <si>
    <t>SRR7958117.fasta</t>
  </si>
  <si>
    <t>SRR7958117_annotation.txt</t>
  </si>
  <si>
    <t>SRR7958117.vdjca</t>
  </si>
  <si>
    <t>S1_SA</t>
  </si>
  <si>
    <t>IFNgamma producing T-cells</t>
  </si>
  <si>
    <t>pear -f SRR7958118_1.fastq -r SRR7958118_2.fastq -n 75 -t 75 -q 25 -o paired_SRR7958118.fastq</t>
  </si>
  <si>
    <t>SAMN10147455</t>
  </si>
  <si>
    <t>SRS3870890</t>
  </si>
  <si>
    <t>SRX4791698</t>
  </si>
  <si>
    <t>SRR7958118</t>
  </si>
  <si>
    <t>SRR7958118.fasta</t>
  </si>
  <si>
    <t>SRR7958118_annotation.txt</t>
  </si>
  <si>
    <t>SRR7958118.vdjca</t>
  </si>
  <si>
    <t>S1_tet_positive</t>
  </si>
  <si>
    <t>2 years post immunization</t>
  </si>
  <si>
    <t>NS4b-dextramer+ T-cells</t>
  </si>
  <si>
    <t>pear -f SRR7958119_1.fastq -r SRR7958119_2.fastq -n 75 -t 75 -q 25 -o paired_SRR7958119.fastq</t>
  </si>
  <si>
    <t>SAMN10147454</t>
  </si>
  <si>
    <t>SRS3870893</t>
  </si>
  <si>
    <t>SRX4791697</t>
  </si>
  <si>
    <t>SRR7958119</t>
  </si>
  <si>
    <t>SRR7958119.fasta</t>
  </si>
  <si>
    <t>SRR7958119_annotation.txt</t>
  </si>
  <si>
    <t>SRR7958119.vdjca</t>
  </si>
  <si>
    <t>S1_pre0_rep2</t>
  </si>
  <si>
    <t>pear -f SRR7958120_1.fastq -r SRR7958120_2.fastq -n 75 -t 75 -q 25 -o paired_SRR7958120.fastq</t>
  </si>
  <si>
    <t>SAMN10147453</t>
  </si>
  <si>
    <t>SRS3870888</t>
  </si>
  <si>
    <t>SRX4791696</t>
  </si>
  <si>
    <t>SRR7958120</t>
  </si>
  <si>
    <t>SRR7958120.fasta</t>
  </si>
  <si>
    <t>SRR7958120_annotation.txt</t>
  </si>
  <si>
    <t>SRR7958120.vdjca</t>
  </si>
  <si>
    <t>S1_2yr_rep2</t>
  </si>
  <si>
    <t>pear -f SRR7958121_1.fastq -r SRR7958121_2.fastq -n 75 -t 75 -q 25 -o paired_SRR7958121.fastq</t>
  </si>
  <si>
    <t>SAMN10147458</t>
  </si>
  <si>
    <t>SRS3870886</t>
  </si>
  <si>
    <t>SRX4791695</t>
  </si>
  <si>
    <t>SRR7958121</t>
  </si>
  <si>
    <t>SRR7958121.fasta</t>
  </si>
  <si>
    <t>SRR7958121_annotation.txt</t>
  </si>
  <si>
    <t>SRR7958121.vdjca</t>
  </si>
  <si>
    <t>S1_2yr_rep1</t>
  </si>
  <si>
    <t>pear -f SRR7958122_1.fastq -r SRR7958122_2.fastq -n 75 -t 75 -q 25 -o paired_SRR7958122.fastq</t>
  </si>
  <si>
    <t>SAMN10147457</t>
  </si>
  <si>
    <t>SRS3870887</t>
  </si>
  <si>
    <t>SRX4791694</t>
  </si>
  <si>
    <t>SRR7958122</t>
  </si>
  <si>
    <t>SRR7958122.fasta</t>
  </si>
  <si>
    <t>SRR7958122_annotation.txt</t>
  </si>
  <si>
    <t>SRR7958122.vdjca</t>
  </si>
  <si>
    <t>P1_15_rep2</t>
  </si>
  <si>
    <t>pear -f SRR7958123_1.fastq -r SRR7958123_2.fastq -n 75 -t 75 -q 25 -o paired_SRR7958123.fastq</t>
  </si>
  <si>
    <t>SAMN10147358</t>
  </si>
  <si>
    <t>SRS3870885</t>
  </si>
  <si>
    <t>SRX4791693</t>
  </si>
  <si>
    <t>SRR7958123</t>
  </si>
  <si>
    <t>SRR7958123.fasta</t>
  </si>
  <si>
    <t>SRR7958123_annotation.txt</t>
  </si>
  <si>
    <t>SRR7958123.vdjca</t>
  </si>
  <si>
    <t>P1_15_rep1</t>
  </si>
  <si>
    <t>pear -f SRR7958124_1.fastq -r SRR7958124_2.fastq -n 75 -t 75 -q 25 -o paired_SRR7958124.fastq</t>
  </si>
  <si>
    <t>SAMN10147357</t>
  </si>
  <si>
    <t>SRS3870884</t>
  </si>
  <si>
    <t>SRX4791692</t>
  </si>
  <si>
    <t>SRR7958124</t>
  </si>
  <si>
    <t>SRR7958124.fasta</t>
  </si>
  <si>
    <t>SRR7958124_annotation.txt</t>
  </si>
  <si>
    <t>SRR7958124.vdjca</t>
  </si>
  <si>
    <t>P1_15_8</t>
  </si>
  <si>
    <t>pear -f SRR7958125_1.fastq -r SRR7958125_2.fastq -n 75 -t 75 -q 25 -o paired_SRR7958125.fastq</t>
  </si>
  <si>
    <t>SAMN10147356</t>
  </si>
  <si>
    <t>SRS3870883</t>
  </si>
  <si>
    <t>SRX4791691</t>
  </si>
  <si>
    <t>SRR7958125</t>
  </si>
  <si>
    <t>SRR7958125.fasta</t>
  </si>
  <si>
    <t>SRR7958125_annotation.txt</t>
  </si>
  <si>
    <t>SRR7958125.vdjca</t>
  </si>
  <si>
    <t>P1_15_4</t>
  </si>
  <si>
    <t>pear -f SRR7958126_1.fastq -r SRR7958126_2.fastq -n 75 -t 75 -q 25 -o paired_SRR7958126.fastq</t>
  </si>
  <si>
    <t>SAMN10147355</t>
  </si>
  <si>
    <t>SRS3870882</t>
  </si>
  <si>
    <t>SRX4791690</t>
  </si>
  <si>
    <t>SRR7958126</t>
  </si>
  <si>
    <t>SRR7958126.fasta</t>
  </si>
  <si>
    <t>SRR7958126_annotation.txt</t>
  </si>
  <si>
    <t>SRR7958126.vdjca</t>
  </si>
  <si>
    <t>P1_0_M</t>
  </si>
  <si>
    <t>pear -f SRR7958127_1.fastq -r SRR7958127_2.fastq -n 75 -t 75 -q 25 -o paired_SRR7958127.fastq</t>
  </si>
  <si>
    <t>SAMN10147354</t>
  </si>
  <si>
    <t>SRS3870881</t>
  </si>
  <si>
    <t>SRX4791689</t>
  </si>
  <si>
    <t>SRR7958127</t>
  </si>
  <si>
    <t>SRR7958127.fasta</t>
  </si>
  <si>
    <t>SRR7958127_annotation.txt</t>
  </si>
  <si>
    <t>SRR7958127.vdjca</t>
  </si>
  <si>
    <t>P1_0_rep2</t>
  </si>
  <si>
    <t>pear -f SRR7958128_1.fastq -r SRR7958128_2.fastq -n 75 -t 75 -q 25 -o paired_SRR7958128.fastq</t>
  </si>
  <si>
    <t>SAMN10147353</t>
  </si>
  <si>
    <t>SRS3870880</t>
  </si>
  <si>
    <t>SRX4791688</t>
  </si>
  <si>
    <t>SRR7958128</t>
  </si>
  <si>
    <t>SRR7958128.fasta</t>
  </si>
  <si>
    <t>SRR7958128_annotation.txt</t>
  </si>
  <si>
    <t>SRR7958128.vdjca</t>
  </si>
  <si>
    <t>P1_0_rep1</t>
  </si>
  <si>
    <t>pear -f SRR7958129_1.fastq -r SRR7958129_2.fastq -n 75 -t 75 -q 25 -o paired_SRR7958129.fastq</t>
  </si>
  <si>
    <t>SAMN10147352</t>
  </si>
  <si>
    <t>SRS3870879</t>
  </si>
  <si>
    <t>SRX4791687</t>
  </si>
  <si>
    <t>SRR7958129</t>
  </si>
  <si>
    <t>SRR7958129.fasta</t>
  </si>
  <si>
    <t>SRR7958129_annotation.txt</t>
  </si>
  <si>
    <t>SRR7958129.vdjca</t>
  </si>
  <si>
    <t>P1_0_8</t>
  </si>
  <si>
    <t>pear -f SRR7958130_1.fastq -r SRR7958130_2.fastq -n 75 -t 75 -q 25 -o paired_SRR7958130.fastq</t>
  </si>
  <si>
    <t>SAMN10147351</t>
  </si>
  <si>
    <t>SRS3870878</t>
  </si>
  <si>
    <t>SRX4791686</t>
  </si>
  <si>
    <t>SRR7958130</t>
  </si>
  <si>
    <t>SRR7958130.fasta</t>
  </si>
  <si>
    <t>SRR7958130_annotation.txt</t>
  </si>
  <si>
    <t>SRR7958130.vdjca</t>
  </si>
  <si>
    <t>P1_0_4</t>
  </si>
  <si>
    <t>pear -f SRR7958131_1.fastq -r SRR7958131_2.fastq -n 75 -t 75 -q 25 -o paired_SRR7958131.fastq</t>
  </si>
  <si>
    <t>SAMN10147350</t>
  </si>
  <si>
    <t>SRS3870877</t>
  </si>
  <si>
    <t>SRX4791685</t>
  </si>
  <si>
    <t>SRR7958131</t>
  </si>
  <si>
    <t>SRR7958131.fasta</t>
  </si>
  <si>
    <t>SRR7958131_annotation.txt</t>
  </si>
  <si>
    <t>SRR7958131.vdjca</t>
  </si>
  <si>
    <t>S2_pre0_M</t>
  </si>
  <si>
    <t>pear -f SRR7958132_1.fastq -r SRR7958132_2.fastq -n 75 -t 75 -q 25 -o paired_SRR7958132.fastq</t>
  </si>
  <si>
    <t>SAMN10147349</t>
  </si>
  <si>
    <t>SRS3870875</t>
  </si>
  <si>
    <t>SRX4791684</t>
  </si>
  <si>
    <t>SRR7958132</t>
  </si>
  <si>
    <t>SRR7958132.fasta</t>
  </si>
  <si>
    <t>SRR7958132_annotation.txt</t>
  </si>
  <si>
    <t>SRR7958132.vdjca</t>
  </si>
  <si>
    <t>P1_7_rep2</t>
  </si>
  <si>
    <t>pear -f SRR7958133_1.fastq -r SRR7958133_2.fastq -n 75 -t 75 -q 25 -o paired_SRR7958133.fastq</t>
  </si>
  <si>
    <t>SAMN10147367</t>
  </si>
  <si>
    <t>SRS3870873</t>
  </si>
  <si>
    <t>SRX4791683</t>
  </si>
  <si>
    <t>SRR7958133</t>
  </si>
  <si>
    <t>SRR7958133.fasta</t>
  </si>
  <si>
    <t>SRR7958133_annotation.txt</t>
  </si>
  <si>
    <t>SRR7958133.vdjca</t>
  </si>
  <si>
    <t>P1_pre0_rep1</t>
  </si>
  <si>
    <t>pear -f SRR7958134_1.fastq -r SRR7958134_2.fastq -n 75 -t 75 -q 25 -o paired_SRR7958134.fastq</t>
  </si>
  <si>
    <t>SAMN10147368</t>
  </si>
  <si>
    <t>SRS3870876</t>
  </si>
  <si>
    <t>SRX4791682</t>
  </si>
  <si>
    <t>SRR7958134</t>
  </si>
  <si>
    <t>SRR7958134.fasta</t>
  </si>
  <si>
    <t>SRR7958134_annotation.txt</t>
  </si>
  <si>
    <t>SRR7958134.vdjca</t>
  </si>
  <si>
    <t>P1_45_4</t>
  </si>
  <si>
    <t>pear -f SRR7958135_1.fastq -r SRR7958135_2.fastq -n 75 -t 75 -q 25 -o paired_SRR7958135.fastq</t>
  </si>
  <si>
    <t>SAMN10147359</t>
  </si>
  <si>
    <t>SRS3870874</t>
  </si>
  <si>
    <t>SRX4791681</t>
  </si>
  <si>
    <t>SRR7958135</t>
  </si>
  <si>
    <t>SRR7958135.fasta</t>
  </si>
  <si>
    <t>SRR7958135_annotation.txt</t>
  </si>
  <si>
    <t>SRR7958135.vdjca</t>
  </si>
  <si>
    <t>P1_45_8</t>
  </si>
  <si>
    <t>pear -f SRR7958136_1.fastq -r SRR7958136_2.fastq -n 75 -t 75 -q 25 -o paired_SRR7958136.fastq</t>
  </si>
  <si>
    <t>SAMN10147360</t>
  </si>
  <si>
    <t>SRS3870872</t>
  </si>
  <si>
    <t>SRX4791680</t>
  </si>
  <si>
    <t>SRR7958136</t>
  </si>
  <si>
    <t>SRR7958136.fasta</t>
  </si>
  <si>
    <t>SRR7958136_annotation.txt</t>
  </si>
  <si>
    <t>SRR7958136.vdjca</t>
  </si>
  <si>
    <t>P1_45_rep1</t>
  </si>
  <si>
    <t>pear -f SRR7958137_1.fastq -r SRR7958137_2.fastq -n 75 -t 75 -q 25 -o paired_SRR7958137.fastq</t>
  </si>
  <si>
    <t>SAMN10147361</t>
  </si>
  <si>
    <t>SRS3870870</t>
  </si>
  <si>
    <t>SRX4791679</t>
  </si>
  <si>
    <t>SRR7958137</t>
  </si>
  <si>
    <t>SRR7958137.fasta</t>
  </si>
  <si>
    <t>SRR7958137_annotation.txt</t>
  </si>
  <si>
    <t>SRR7958137.vdjca</t>
  </si>
  <si>
    <t>P1_45_rep2</t>
  </si>
  <si>
    <t>pear -f SRR7958138_1.fastq -r SRR7958138_2.fastq -n 75 -t 75 -q 25 -o paired_SRR7958138.fastq</t>
  </si>
  <si>
    <t>SAMN10147362</t>
  </si>
  <si>
    <t>SRS3870869</t>
  </si>
  <si>
    <t>SRX4791678</t>
  </si>
  <si>
    <t>SRR7958138</t>
  </si>
  <si>
    <t>SRR7958138.fasta</t>
  </si>
  <si>
    <t>SRR7958138_annotation.txt</t>
  </si>
  <si>
    <t>SRR7958138.vdjca</t>
  </si>
  <si>
    <t>P1_45_45RO</t>
  </si>
  <si>
    <t>pear -f SRR7958139_1.fastq -r SRR7958139_2.fastq -n 75 -t 75 -q 25 -o paired_SRR7958139.fastq</t>
  </si>
  <si>
    <t>SAMN10147363</t>
  </si>
  <si>
    <t>SRS3870868</t>
  </si>
  <si>
    <t>SRX4791677</t>
  </si>
  <si>
    <t>SRR7958139</t>
  </si>
  <si>
    <t>SRR7958139.fasta</t>
  </si>
  <si>
    <t>SRR7958139_annotation.txt</t>
  </si>
  <si>
    <t>SRR7958139.vdjca</t>
  </si>
  <si>
    <t>P1_7_4</t>
  </si>
  <si>
    <t>pear -f SRR7958140_1.fastq -r SRR7958140_2.fastq -n 75 -t 75 -q 25 -o paired_SRR7958140.fastq</t>
  </si>
  <si>
    <t>SAMN10147364</t>
  </si>
  <si>
    <t>SRS3870871</t>
  </si>
  <si>
    <t>SRX4791676</t>
  </si>
  <si>
    <t>SRR7958140</t>
  </si>
  <si>
    <t>SRR7958140.fasta</t>
  </si>
  <si>
    <t>SRR7958140_annotation.txt</t>
  </si>
  <si>
    <t>SRR7958140.vdjca</t>
  </si>
  <si>
    <t>P1_7_8</t>
  </si>
  <si>
    <t>pear -f SRR7958141_1.fastq -r SRR7958141_2.fastq -n 75 -t 75 -q 25 -o paired_SRR7958141.fastq</t>
  </si>
  <si>
    <t>SAMN10147365</t>
  </si>
  <si>
    <t>SRS3870867</t>
  </si>
  <si>
    <t>SRX4791675</t>
  </si>
  <si>
    <t>SRR7958141</t>
  </si>
  <si>
    <t>SRR7958141.fasta</t>
  </si>
  <si>
    <t>SRR7958141_annotation.txt</t>
  </si>
  <si>
    <t>SRR7958141.vdjca</t>
  </si>
  <si>
    <t>P1_7_rep1</t>
  </si>
  <si>
    <t>pear -f SRR7958142_1.fastq -r SRR7958142_2.fastq -n 75 -t 75 -q 25 -o paired_SRR7958142.fastq</t>
  </si>
  <si>
    <t>SAMN10147366</t>
  </si>
  <si>
    <t>SRS3870866</t>
  </si>
  <si>
    <t>SRX4791674</t>
  </si>
  <si>
    <t>SRR7958142</t>
  </si>
  <si>
    <t>SRR7958142.fasta</t>
  </si>
  <si>
    <t>SRR7958142_annotation.txt</t>
  </si>
  <si>
    <t>SRR7958142.vdjca</t>
  </si>
  <si>
    <t>Apr. 24, 2019</t>
  </si>
  <si>
    <t>"Precise tracking of vaccine-responding T cell clones reveals convergent and personalized response in identical twins" added to the metadata</t>
  </si>
  <si>
    <t>SRR1383456.txz</t>
  </si>
  <si>
    <t>SRR1383455.txz</t>
  </si>
  <si>
    <t>SRR1383454.txz</t>
  </si>
  <si>
    <t>SRR1383453_a.txz, SRR1383453_b.txz</t>
  </si>
  <si>
    <t>SRR1383452_a.txz, SRR1383452_b.txz, SRR1383452_c.txz</t>
  </si>
  <si>
    <t>SRR1383451_a.txz, SRR1383451_b.txz, SRR1383451_c.txz</t>
  </si>
  <si>
    <t>SRR1383456.fasta</t>
  </si>
  <si>
    <t>SRR1383455.fasta</t>
  </si>
  <si>
    <t>SRR1383454.fasta</t>
  </si>
  <si>
    <t>SRR1383453.fasta</t>
  </si>
  <si>
    <t>SRR1383452.fasta</t>
  </si>
  <si>
    <t>SRR1383451.fasta</t>
  </si>
  <si>
    <t>Apr. 25, 2019</t>
  </si>
  <si>
    <t>"B cells populating the multiple sclerosis brain mature in the draining cervical lymph nodes" ir_rearrangement_file_name corrected for all entries</t>
  </si>
  <si>
    <t>May. 3, 2019</t>
  </si>
  <si>
    <t>"B cells populating the multiple sclerosis brain mature in the draining cervical lymph nodes" curator_count updated</t>
  </si>
  <si>
    <t>SRR5408010_a.txz, SRR5408010_b.txz</t>
  </si>
  <si>
    <t xml:space="preserve">PRJNA506151 </t>
  </si>
  <si>
    <t>Local mutational diversity drives intratumoral immune heterogeneity in non-small cell lung cancer.</t>
  </si>
  <si>
    <t>Lung cancer</t>
  </si>
  <si>
    <t>National Nature Science Foundation of China
(81222031) to B.Z., and Beau Biden Cancer Moonshot Initiative from the NIH
(R33CA225328)</t>
  </si>
  <si>
    <t>Qi-Jing.Li@Duke.edu, bo.zhu@tmmu.edu.cn</t>
  </si>
  <si>
    <t>Institute of Cancer</t>
  </si>
  <si>
    <t>Institute of Cancer, Xinqiao Hospital, Third Military Medical University, Chongqing 400037, China.</t>
  </si>
  <si>
    <t>Q. Jia, W. Wu, QJ. Li, B. Zhu</t>
  </si>
  <si>
    <t>PMID: 30560866</t>
  </si>
  <si>
    <t>P024</t>
  </si>
  <si>
    <t>Tumor biopsy</t>
  </si>
  <si>
    <t>Han</t>
  </si>
  <si>
    <t>Lung cancer patients</t>
  </si>
  <si>
    <t>T2bN0M0</t>
  </si>
  <si>
    <t>P024.T1</t>
  </si>
  <si>
    <t>Lung tissue</t>
  </si>
  <si>
    <t>Lung</t>
  </si>
  <si>
    <t>Department of Cardiothorathic Surgery, Southwest Hospital, Third Military Medical University</t>
  </si>
  <si>
    <t>NEB-Next Ultra RNA Library Prep Kit for Illumina to create mRNA libraries</t>
  </si>
  <si>
    <t>gDNA</t>
  </si>
  <si>
    <t>600ng</t>
  </si>
  <si>
    <t>Illumina HiSeq XTEN</t>
  </si>
  <si>
    <t>151bp</t>
  </si>
  <si>
    <t>pear -f filtered_SRR8237041_1.fastq -r filtered_SRR8237041_2.fastq -n 100 -t 100 -q 20 -o paired_SRR8237041.fastq</t>
  </si>
  <si>
    <t xml:space="preserve">SRP170088 </t>
  </si>
  <si>
    <t>SAMN10127253</t>
  </si>
  <si>
    <t>SRS3818774</t>
  </si>
  <si>
    <t>TCR of tumor: P024.T1</t>
  </si>
  <si>
    <t>HUMRAEGKFPEI-136</t>
  </si>
  <si>
    <t>SRX5055361</t>
  </si>
  <si>
    <t>CCTTCT, CTTACC, CTAGGA, CTCGCC, CCGCTT, CCAGTA, CTACAA, CTGTCA, CATACC, CTGTCA, AATACA, AGCACT</t>
  </si>
  <si>
    <t>SRR8237041</t>
  </si>
  <si>
    <t>SRR8237041.fasta</t>
  </si>
  <si>
    <t>SRR8237041_annotation.txt</t>
  </si>
  <si>
    <t>SRR8237041_mixcr.vdjca</t>
  </si>
  <si>
    <t>P002</t>
  </si>
  <si>
    <t>T2aN2M0</t>
  </si>
  <si>
    <t>P002.T6</t>
  </si>
  <si>
    <t>pear -f filtered_SRR8237042_1.fastq -r filtered_SRR8237042_2.fastq -n 100 -t 100 -q 20 -o paired_SRR8237042.fastq</t>
  </si>
  <si>
    <t>SAMN10127190</t>
  </si>
  <si>
    <t>SRS3818748</t>
  </si>
  <si>
    <t>TCR of tumor: P002.T6</t>
  </si>
  <si>
    <t>HUMRAEECEPEI-147</t>
  </si>
  <si>
    <t>SRX5055360</t>
  </si>
  <si>
    <t>SRR8237042</t>
  </si>
  <si>
    <t>SRR8237042.fasta</t>
  </si>
  <si>
    <t>SRR8237042_annotation.txt</t>
  </si>
  <si>
    <t>SRR8237042_mixcr.vdjca</t>
  </si>
  <si>
    <t>P021</t>
  </si>
  <si>
    <t>T1aN0M0</t>
  </si>
  <si>
    <t>P021.T1</t>
  </si>
  <si>
    <t>pear -f filtered_SRR8237043_1.fastq -r filtered_SRR8237043_2.fastq -n 100 -t 100 -q 20 -o paired_SRR8237043.fastq</t>
  </si>
  <si>
    <t>SAMN10127236</t>
  </si>
  <si>
    <t>SRS3818767</t>
  </si>
  <si>
    <t>TCR of tumor: P021.T1</t>
  </si>
  <si>
    <t>HUMRAEGKAPEI-110</t>
  </si>
  <si>
    <t>SRX5055359</t>
  </si>
  <si>
    <t>SRR8237043</t>
  </si>
  <si>
    <t>SRR8237043.fasta</t>
  </si>
  <si>
    <t>SRR8237043_annotation.txt</t>
  </si>
  <si>
    <t>SRR8237043_mixcr.vdjca</t>
  </si>
  <si>
    <t>P023</t>
  </si>
  <si>
    <t>T2aN0M0</t>
  </si>
  <si>
    <t>P023.T5</t>
  </si>
  <si>
    <t>pear -f filtered_SRR8237044_1.fastq -r filtered_SRR8237044_2.fastq -n 100 -t 100 -q 20 -o paired_SRR8237044.fastq</t>
  </si>
  <si>
    <t>SAMN10127251</t>
  </si>
  <si>
    <t>SRS3818755</t>
  </si>
  <si>
    <t>TCR of tumor: P023.T5</t>
  </si>
  <si>
    <t>HUMRAEGIBPEI-107</t>
  </si>
  <si>
    <t>SRX5055358</t>
  </si>
  <si>
    <t>SRR8237044</t>
  </si>
  <si>
    <t>SRR8237044.fasta</t>
  </si>
  <si>
    <t>SRR8237044_annotation.txt</t>
  </si>
  <si>
    <t>SRR8237044_mixcr.vdjca</t>
  </si>
  <si>
    <t>P023.T4</t>
  </si>
  <si>
    <t>pear -f filtered_SRR8237045_1.fastq -r filtered_SRR8237045_2.fastq -n 100 -t 100 -q 20 -o paired_SRR8237045.fastq</t>
  </si>
  <si>
    <t>SAMN10127250</t>
  </si>
  <si>
    <t>SRS3818756</t>
  </si>
  <si>
    <t>TCR of tumor: P023.T4</t>
  </si>
  <si>
    <t>HUMRAEGIAPEI-131</t>
  </si>
  <si>
    <t>SRX5055357</t>
  </si>
  <si>
    <t>SRR8237045</t>
  </si>
  <si>
    <t>SRR8237045.fasta</t>
  </si>
  <si>
    <t>SRR8237045_annotation.txt</t>
  </si>
  <si>
    <t>SRR8237045_mixcr.vdjca</t>
  </si>
  <si>
    <t>P023.T2</t>
  </si>
  <si>
    <t>pear -f filtered_SRR8237046_1.fastq -r filtered_SRR8237046_2.fastq -n 100 -t 100 -q 20 -o paired_SRR8237046.fastq</t>
  </si>
  <si>
    <t xml:space="preserve">SAMN10127248 </t>
  </si>
  <si>
    <t>SRS3818759</t>
  </si>
  <si>
    <t>TCR of tumor: P023.T2</t>
  </si>
  <si>
    <t>HUMRAEGHYPEI-130</t>
  </si>
  <si>
    <t>SRX5055356</t>
  </si>
  <si>
    <t>SRR8237046</t>
  </si>
  <si>
    <t>SRR8237046.fasta</t>
  </si>
  <si>
    <t>SRR8237046_annotation.txt</t>
  </si>
  <si>
    <t>SRR8237046_mixcr.vdjca</t>
  </si>
  <si>
    <t>P016</t>
  </si>
  <si>
    <t>P016.T5</t>
  </si>
  <si>
    <t>pear -f filtered_SRR8237047_1.fastq -r filtered_SRR8237047_2.fastq -n 100 -t 100 -q 20 -o paired_SRR8237047.fastq</t>
  </si>
  <si>
    <t>SAMN10127229</t>
  </si>
  <si>
    <t>SRS3818790</t>
  </si>
  <si>
    <t>TCR of tumor: P016.T5</t>
  </si>
  <si>
    <t>HUMRAEGJMPEI-102</t>
  </si>
  <si>
    <t>SRX5055355</t>
  </si>
  <si>
    <t>SRR8237047</t>
  </si>
  <si>
    <t>SRR8237047.fasta</t>
  </si>
  <si>
    <t>SRR8237047_annotation.txt</t>
  </si>
  <si>
    <t>SRR8237047_mixcr.vdjca</t>
  </si>
  <si>
    <t>P016.T4</t>
  </si>
  <si>
    <t>pear -f filtered_SRR8237048_1.fastq -r filtered_SRR8237048_2.fastq -n 100 -t 100 -q 20 -o paired_SRR8237048.fastq</t>
  </si>
  <si>
    <t>SAMN10127228</t>
  </si>
  <si>
    <t>SRS3818797</t>
  </si>
  <si>
    <t>TCR of tumor: P016.T4</t>
  </si>
  <si>
    <t>HUMRAEGJNPEI-127</t>
  </si>
  <si>
    <t>SRX5055354</t>
  </si>
  <si>
    <t>SRR8237048</t>
  </si>
  <si>
    <t>SRR8237048.fasta</t>
  </si>
  <si>
    <t>SRR8237048_annotation.txt</t>
  </si>
  <si>
    <t>SRR8237048_mixcr.vdjca</t>
  </si>
  <si>
    <t>P019</t>
  </si>
  <si>
    <t>T1bN2M0</t>
  </si>
  <si>
    <t>P019.T3</t>
  </si>
  <si>
    <t>pear -f filtered_SRR8237049_1.fastq -r filtered_SRR8237049_2.fastq -n 100 -t 100 -q 20 -o paired_SRR8237049.fastq</t>
  </si>
  <si>
    <t>SAMN10127232</t>
  </si>
  <si>
    <t>SRS3818745</t>
  </si>
  <si>
    <t>TCR of tumor: P019.T3</t>
  </si>
  <si>
    <t>HUMRAEGHMPEI-124</t>
  </si>
  <si>
    <t>SRX5055353</t>
  </si>
  <si>
    <t>SRR8237049</t>
  </si>
  <si>
    <t>SRR8237049.fasta</t>
  </si>
  <si>
    <t>SRR8237049_annotation.txt</t>
  </si>
  <si>
    <t>SRR8237049_mixcr.vdjca</t>
  </si>
  <si>
    <t>P019.T2</t>
  </si>
  <si>
    <t>pear -f filtered_SRR8237050_1.fastq -r filtered_SRR8237050_2.fastq -n 100 -t 100 -q 20 -o paired_SRR8237050.fastq</t>
  </si>
  <si>
    <t>SAMN10127231</t>
  </si>
  <si>
    <t>SRS3818744</t>
  </si>
  <si>
    <t>TCR of tumor: P019.T2</t>
  </si>
  <si>
    <t>HUMRAEGHNPEI-150</t>
  </si>
  <si>
    <t>SRX5055352</t>
  </si>
  <si>
    <t>SRR8237050</t>
  </si>
  <si>
    <t>SRR8237050.fasta</t>
  </si>
  <si>
    <t>SRR8237050_annotation.txt</t>
  </si>
  <si>
    <t>SRR8237050_mixcr.vdjca</t>
  </si>
  <si>
    <t>P015</t>
  </si>
  <si>
    <t>P015.T2</t>
  </si>
  <si>
    <t>pear -f filtered_SRR8237051_1.fastq -r filtered_SRR8237051_2.fastq -n 100 -t 100 -q 20 -o paired_SRR8237051.fastq</t>
  </si>
  <si>
    <t>SAMN10127224</t>
  </si>
  <si>
    <t>SRS3818737</t>
  </si>
  <si>
    <t>TCR of tumor: P015.T2</t>
  </si>
  <si>
    <t>HUMRAEGJCPEI-147</t>
  </si>
  <si>
    <t>SRX5055351</t>
  </si>
  <si>
    <t>SRR8237051</t>
  </si>
  <si>
    <t>SRR8237051.fasta</t>
  </si>
  <si>
    <t>SRR8237051_annotation.txt</t>
  </si>
  <si>
    <t>SRR8237051_mixcr.vdjca</t>
  </si>
  <si>
    <t>P015.T1</t>
  </si>
  <si>
    <t>pear -f filtered_SRR8237052_1.fastq -r filtered_SRR8237052_2.fastq -n 100 -t 100 -q 20 -o paired_SRR8237052.fastq</t>
  </si>
  <si>
    <t>SAMN10127223</t>
  </si>
  <si>
    <t>SRS3818738</t>
  </si>
  <si>
    <t>TCR of tumor: P015.T1</t>
  </si>
  <si>
    <t>HUMRAEGJBPEI-121</t>
  </si>
  <si>
    <t>SRX5055350</t>
  </si>
  <si>
    <t>SRR8237052</t>
  </si>
  <si>
    <t>SRR8237052.fasta</t>
  </si>
  <si>
    <t>SRR8237052_annotation.txt</t>
  </si>
  <si>
    <t>SRR8237052_mixcr.vdjca</t>
  </si>
  <si>
    <t>P008</t>
  </si>
  <si>
    <t xml:space="preserve">Male </t>
  </si>
  <si>
    <t>T2bN2M0</t>
  </si>
  <si>
    <t>P008.T2</t>
  </si>
  <si>
    <t>pear -f filtered_SRR8237053_1.fastq -r filtered_SRR8237053_2.fastq -n 100 -t 100 -q 20 -o paired_SRR8237053.fastq</t>
  </si>
  <si>
    <t>SAMN10127208</t>
  </si>
  <si>
    <t>SRS3818778</t>
  </si>
  <si>
    <t>TCR of tumor: P008.T2</t>
  </si>
  <si>
    <t>HUMRAEGIUPEI-141</t>
  </si>
  <si>
    <t>SRX5055349</t>
  </si>
  <si>
    <t>SRR8237053</t>
  </si>
  <si>
    <t>SRR8237053.fasta</t>
  </si>
  <si>
    <t>SRR8237053_annotation.txt</t>
  </si>
  <si>
    <t>SRR8237053_mixcr.vdjca</t>
  </si>
  <si>
    <t>P008.T1</t>
  </si>
  <si>
    <t>pear -f filtered_SRR8237054_1.fastq -r filtered_SRR8237054_2.fastq -n 100 -t 100 -q 20 -o paired_SRR8237054.fastq</t>
  </si>
  <si>
    <t>SAMN10127207</t>
  </si>
  <si>
    <t>SRS3818780</t>
  </si>
  <si>
    <t>TCR of tumor: P008.T1</t>
  </si>
  <si>
    <t>HUMRAEGITPEI-117</t>
  </si>
  <si>
    <t>SRX5055348</t>
  </si>
  <si>
    <t>SRR8237054</t>
  </si>
  <si>
    <t>SRR8237054.fasta</t>
  </si>
  <si>
    <t>SRR8237054_annotation.txt</t>
  </si>
  <si>
    <t>SRR8237054_mixcr.vdjca</t>
  </si>
  <si>
    <t>P007</t>
  </si>
  <si>
    <t>T4N0M0</t>
  </si>
  <si>
    <t>P007.T5</t>
  </si>
  <si>
    <t>pear -f filtered_SRR8237055_1.fastq -r filtered_SRR8237055_2.fastq -n 100 -t 100 -q 20 -o paired_SRR8237055.fastq</t>
  </si>
  <si>
    <t>SAMN10127205</t>
  </si>
  <si>
    <t>SRS3818783</t>
  </si>
  <si>
    <t>TCR of tumor: P007.T5</t>
  </si>
  <si>
    <t>HUMRAEGINPEI-114</t>
  </si>
  <si>
    <t>SRX5055347</t>
  </si>
  <si>
    <t>SRR8237055</t>
  </si>
  <si>
    <t>SRR8237055.fasta</t>
  </si>
  <si>
    <t>SRR8237055_annotation.txt</t>
  </si>
  <si>
    <t>SRR8237055_mixcr.vdjca</t>
  </si>
  <si>
    <t>P007.T4</t>
  </si>
  <si>
    <t>pear -f filtered_SRR8237056_1.fastq -r filtered_SRR8237056_2.fastq -n 100 -t 100 -q 20 -o paired_SRR8237056.fastq</t>
  </si>
  <si>
    <t>SAMN10127204</t>
  </si>
  <si>
    <t>SRS3818784</t>
  </si>
  <si>
    <t>TCR of tumor: P007.T4</t>
  </si>
  <si>
    <t>HUMRAEGIOPEI-138</t>
  </si>
  <si>
    <t>SRX5055346</t>
  </si>
  <si>
    <t>SRR8237056</t>
  </si>
  <si>
    <t>SRR8237056.fasta</t>
  </si>
  <si>
    <t>SRR8237056_annotation.txt</t>
  </si>
  <si>
    <t>SRR8237056_mixcr.vdjca</t>
  </si>
  <si>
    <t>P007.T1</t>
  </si>
  <si>
    <t>pear -f filtered_SRR8237057_1.fastq -r filtered_SRR8237057_2.fastq -n 100 -t 100 -q 20 -o paired_SRR8237057.fastq</t>
  </si>
  <si>
    <t>SAMN10127203</t>
  </si>
  <si>
    <t>SRS3818787</t>
  </si>
  <si>
    <t>TCR of tumor: P007.T1</t>
  </si>
  <si>
    <t>HUMRAEGIKPEI-136</t>
  </si>
  <si>
    <t>SRX5055345</t>
  </si>
  <si>
    <t>SRR8237057</t>
  </si>
  <si>
    <t>SRR8237057.fasta</t>
  </si>
  <si>
    <t>SRR8237057_annotation.txt</t>
  </si>
  <si>
    <t>SRR8237057_mixcr.vdjca</t>
  </si>
  <si>
    <t>P005</t>
  </si>
  <si>
    <t>P005.T3</t>
  </si>
  <si>
    <t>pear -f filtered_SRR8237058_1.fastq -r filtered_SRR8237058_2.fastq -n 100 -t 100 -q 20 -o paired_SRR8237058.fastq</t>
  </si>
  <si>
    <t>SAMN10127201</t>
  </si>
  <si>
    <t>SRS3818765</t>
  </si>
  <si>
    <t>TCR of tumor: P005.T3</t>
  </si>
  <si>
    <t>HUMRAEEBKPEI-123</t>
  </si>
  <si>
    <t>SRX5055344</t>
  </si>
  <si>
    <t>SRR8237058</t>
  </si>
  <si>
    <t>SRR8237058.fasta</t>
  </si>
  <si>
    <t>SRR8237058_annotation.txt</t>
  </si>
  <si>
    <t>SRR8237058_mixcr.vdjca</t>
  </si>
  <si>
    <t>P005.T2</t>
  </si>
  <si>
    <t>pear -f filtered_SRR8237059_1.fastq -r filtered_SRR8237059_2.fastq -n 100 -t 100 -q 20 -o paired_SRR8237059.fastq</t>
  </si>
  <si>
    <t>SAMN10127200</t>
  </si>
  <si>
    <t>SRS3818766</t>
  </si>
  <si>
    <t>TCR of tumor: P005.T2</t>
  </si>
  <si>
    <t>HUMRAEEBJPEI-122</t>
  </si>
  <si>
    <t>SRX5055343</t>
  </si>
  <si>
    <t>SRR8237059</t>
  </si>
  <si>
    <t>SRR8237059.fasta</t>
  </si>
  <si>
    <t>SRR8237059_annotation.txt</t>
  </si>
  <si>
    <t>SRR8237059_mixcr.vdjca</t>
  </si>
  <si>
    <t>P005.T1</t>
  </si>
  <si>
    <t>pear -f filtered_SRR8237060_1.fastq -r filtered_SRR8237060_2.fastq -n 100 -t 100 -q 20 -o paired_SRR8237060.fastq</t>
  </si>
  <si>
    <t>SAMN10127199</t>
  </si>
  <si>
    <t>SRS3818764</t>
  </si>
  <si>
    <t>TCR of tumor: P005.T1</t>
  </si>
  <si>
    <t>HUMRAEEBIPEI-121</t>
  </si>
  <si>
    <t>SRX5055342</t>
  </si>
  <si>
    <t>SRR8237060</t>
  </si>
  <si>
    <t>SRR8237060.fasta</t>
  </si>
  <si>
    <t>SRR8237060_annotation.txt</t>
  </si>
  <si>
    <t>SRR8237060_mixcr.vdjca</t>
  </si>
  <si>
    <t>P004</t>
  </si>
  <si>
    <t>P004.T6</t>
  </si>
  <si>
    <t>pear -f filtered_SRR8237061_1.fastq -r filtered_SRR8237061_2.fastq -n 100 -t 100 -q 20 -o paired_SRR8237061.fastq</t>
  </si>
  <si>
    <t>SAMN10127197</t>
  </si>
  <si>
    <t>SRS3818802</t>
  </si>
  <si>
    <t>TCR of tumor: P004.T6</t>
  </si>
  <si>
    <t>HUMRAEEBUPEI-134</t>
  </si>
  <si>
    <t>SRX5055341</t>
  </si>
  <si>
    <t>SRR8237061</t>
  </si>
  <si>
    <t>SRR8237061.fasta</t>
  </si>
  <si>
    <t>SRR8237061_annotation.txt</t>
  </si>
  <si>
    <t>SRR8237061_mixcr.vdjca</t>
  </si>
  <si>
    <t>P004.T5</t>
  </si>
  <si>
    <t>pear -f filtered_SRR8237062_1.fastq -r filtered_SRR8237062_2.fastq -n 100 -t 100 -q 20 -o paired_SRR8237062.fastq</t>
  </si>
  <si>
    <t>SAMN10127196</t>
  </si>
  <si>
    <t>SRS3818803</t>
  </si>
  <si>
    <t>TCR of tumor: P004.T5</t>
  </si>
  <si>
    <t>HUMRAEEBTPEI-133</t>
  </si>
  <si>
    <t>SRX5055340</t>
  </si>
  <si>
    <t>SRR8237062</t>
  </si>
  <si>
    <t>SRR8237062.fasta</t>
  </si>
  <si>
    <t>SRR8237062_annotation.txt</t>
  </si>
  <si>
    <t>SRR8237062_mixcr.vdjca</t>
  </si>
  <si>
    <t>P024.T2</t>
  </si>
  <si>
    <t>pear -f filtered_SRR8237063_1.fastq -r filtered_SRR8237063_2.fastq -n 100 -t 100 -q 20 -o paired_SRR8237063.fastq</t>
  </si>
  <si>
    <t>SAMN10127254</t>
  </si>
  <si>
    <t>SRS3818776</t>
  </si>
  <si>
    <t>TCR of tumor: P024.T2</t>
  </si>
  <si>
    <t>HUMRAEGKGPEI-113</t>
  </si>
  <si>
    <t>SRX5055339</t>
  </si>
  <si>
    <t>SRR8237063</t>
  </si>
  <si>
    <t>SRR8237063.fasta</t>
  </si>
  <si>
    <t>SRR8237063_annotation.txt</t>
  </si>
  <si>
    <t>SRR8237063_mixcr.vdjca</t>
  </si>
  <si>
    <t>P024.T3</t>
  </si>
  <si>
    <t>pear -f filtered_SRR8237064_1.fastq -r filtered_SRR8237064_2.fastq -n 100 -t 100 -q 20 -o paired_SRR8237064.fastq</t>
  </si>
  <si>
    <t>SAMN10127255</t>
  </si>
  <si>
    <t>SRS3818775</t>
  </si>
  <si>
    <t>TCR of tumor: P024.T3</t>
  </si>
  <si>
    <t>HUMRAEGKHPEI-137</t>
  </si>
  <si>
    <t>SRX5055338</t>
  </si>
  <si>
    <t>SRR8237064</t>
  </si>
  <si>
    <t>SRR8237064.fasta</t>
  </si>
  <si>
    <t>SRR8237064_annotation.txt</t>
  </si>
  <si>
    <t>SRR8237064_mixcr.vdjca</t>
  </si>
  <si>
    <t>P004.T4</t>
  </si>
  <si>
    <t>pear -f filtered_SRR8237065_1.fastq -r filtered_SRR8237065_2.fastq -n 100 -t 100 -q 20 -o paired_SRR8237065.fastq</t>
  </si>
  <si>
    <t>SAMN10127195</t>
  </si>
  <si>
    <t>SRS3818800</t>
  </si>
  <si>
    <t>TCR of tumor: P004.T4</t>
  </si>
  <si>
    <t>HUMRAEEBSPEI-132</t>
  </si>
  <si>
    <t>SRX5055337</t>
  </si>
  <si>
    <t>SRR8237065</t>
  </si>
  <si>
    <t>SRR8237065.fasta</t>
  </si>
  <si>
    <t>SRR8237065_annotation.txt</t>
  </si>
  <si>
    <t>SRR8237065_mixcr.vdjca</t>
  </si>
  <si>
    <t>P004.T3</t>
  </si>
  <si>
    <t>pear -f filtered_SRR8237066_1.fastq -r filtered_SRR8237066_2.fastq -n 100 -t 100 -q 20 -o paired_SRR8237066.fastq</t>
  </si>
  <si>
    <t>SAMN10127194</t>
  </si>
  <si>
    <t>SRS3818801</t>
  </si>
  <si>
    <t>TCR of tumor: P004.T3</t>
  </si>
  <si>
    <t>HUMRAEEBRPEI-131</t>
  </si>
  <si>
    <t>SRX5055336</t>
  </si>
  <si>
    <t>SRR8237066</t>
  </si>
  <si>
    <t>SRR8237066.fasta</t>
  </si>
  <si>
    <t>SRR8237066_annotation.txt</t>
  </si>
  <si>
    <t>SRR8237066_mixcr.vdjca</t>
  </si>
  <si>
    <t>P015.T3</t>
  </si>
  <si>
    <t>pear -f filtered_SRR8237067_1.fastq -r filtered_SRR8237067_2.fastq -n 100 -t 100 -q 20 -o paired_SRR8237067.fastq</t>
  </si>
  <si>
    <t>SAMN10127225</t>
  </si>
  <si>
    <t>SRS3818736</t>
  </si>
  <si>
    <t>TCR of tumor: P015.T3</t>
  </si>
  <si>
    <t>HUMRAEGJDPEI-122</t>
  </si>
  <si>
    <t>SRX5055335</t>
  </si>
  <si>
    <t>SRR8237067</t>
  </si>
  <si>
    <t>SRR8237067.fasta</t>
  </si>
  <si>
    <t>SRR8237067_annotation.txt</t>
  </si>
  <si>
    <t>SRR8237067_mixcr.vdjca</t>
  </si>
  <si>
    <t>P016.T3</t>
  </si>
  <si>
    <t>pear -f filtered_SRR8237068_1.fastq -r filtered_SRR8237068_2.fastq -n 100 -t 100 -q 20 -o paired_SRR8237068.fastq</t>
  </si>
  <si>
    <t>SAMN10127227</t>
  </si>
  <si>
    <t>SRS3818792</t>
  </si>
  <si>
    <t>TCR of tumor: P016.T3</t>
  </si>
  <si>
    <t>HUMRAEGJOPEI-103</t>
  </si>
  <si>
    <t>SRX5055334</t>
  </si>
  <si>
    <t>SRR8237068</t>
  </si>
  <si>
    <t>SRR8237068.fasta</t>
  </si>
  <si>
    <t>SRR8237068_annotation.txt</t>
  </si>
  <si>
    <t>SRR8237068_mixcr.vdjca</t>
  </si>
  <si>
    <t>P002.T5</t>
  </si>
  <si>
    <t>pear -f filtered_SRR8237069_1.fastq -r filtered_SRR8237069_2.fastq -n 100 -t 100 -q 20 -o paired_SRR8237069.fastq</t>
  </si>
  <si>
    <t>SAMN10127189</t>
  </si>
  <si>
    <t>SRS3818747</t>
  </si>
  <si>
    <t>TCR of tumor: P002.T5</t>
  </si>
  <si>
    <t>HUMRAEECDPEI-145</t>
  </si>
  <si>
    <t>SRX5055333</t>
  </si>
  <si>
    <t>SRR8237069</t>
  </si>
  <si>
    <t>SRR8237069.fasta</t>
  </si>
  <si>
    <t>SRR8237069_annotation.txt</t>
  </si>
  <si>
    <t>SRR8237069_mixcr.vdjca</t>
  </si>
  <si>
    <t>P004.T2</t>
  </si>
  <si>
    <t>pear -f filtered_SRR8237070_1.fastq -r filtered_SRR8237070_2.fastq -n 100 -t 100 -q 20 -o paired_SRR8237070.fastq</t>
  </si>
  <si>
    <t>SAMN10127193</t>
  </si>
  <si>
    <t>SRS3818798</t>
  </si>
  <si>
    <t>TCR of tumor: P004.T2</t>
  </si>
  <si>
    <t>HUMRAEEBQPEI-130</t>
  </si>
  <si>
    <t>SRX5055332</t>
  </si>
  <si>
    <t>SRR8237070</t>
  </si>
  <si>
    <t>SRR8237070.fasta</t>
  </si>
  <si>
    <t>SRR8237070_annotation.txt</t>
  </si>
  <si>
    <t>SRR8237070_mixcr.vdjca</t>
  </si>
  <si>
    <t>P004.T1</t>
  </si>
  <si>
    <t>pear -f filtered_SRR8237071_1.fastq -r filtered_SRR8237071_2.fastq -n 100 -t 100 -q 20 -o paired_SRR8237071.fastq</t>
  </si>
  <si>
    <t>SAMN10127192</t>
  </si>
  <si>
    <t>SRS3818799</t>
  </si>
  <si>
    <t>TCR of tumor: P004.T1</t>
  </si>
  <si>
    <t>HUMRAEEBPPEI-129</t>
  </si>
  <si>
    <t>SRX5055331</t>
  </si>
  <si>
    <t>SRR8237071</t>
  </si>
  <si>
    <t>SRR8237071.fasta</t>
  </si>
  <si>
    <t>SRR8237071_annotation.txt</t>
  </si>
  <si>
    <t>SRR8237071_mixcr.vdjca</t>
  </si>
  <si>
    <t>P002.T2</t>
  </si>
  <si>
    <t>pear -f filtered_SRR8237072_1.fastq -r filtered_SRR8237072_2.fastq -n 100 -t 100 -q 20 -o paired_SRR8237072.fastq</t>
  </si>
  <si>
    <t>SAMN10127186</t>
  </si>
  <si>
    <t>SRS3818751</t>
  </si>
  <si>
    <t>TCR of tumor: P002.T2</t>
  </si>
  <si>
    <t>HUMRAEECAPEI-140</t>
  </si>
  <si>
    <t>SRX5055330</t>
  </si>
  <si>
    <t>SRR8237072</t>
  </si>
  <si>
    <t>SRR8237072.fasta</t>
  </si>
  <si>
    <t>SRR8237072_annotation.txt</t>
  </si>
  <si>
    <t>SRR8237072_mixcr.vdjca</t>
  </si>
  <si>
    <t>P002.T1</t>
  </si>
  <si>
    <t>pear -f filtered_SRR8237073_1.fastq -r filtered_SRR8237073_2.fastq -n 100 -t 100 -q 20 -o paired_SRR8237073.fastq</t>
  </si>
  <si>
    <t>SAMN10127185</t>
  </si>
  <si>
    <t>SRS3818750</t>
  </si>
  <si>
    <t>TCR of tumor: P002.T1</t>
  </si>
  <si>
    <t>HUMRAEEBZPEI-139</t>
  </si>
  <si>
    <t>SRX5055329</t>
  </si>
  <si>
    <t>SRR8237073</t>
  </si>
  <si>
    <t>SRR8237073.fasta</t>
  </si>
  <si>
    <t>SRR8237073_annotation.txt</t>
  </si>
  <si>
    <t>SRR8237073_mixcr.vdjca</t>
  </si>
  <si>
    <t>P002.T4</t>
  </si>
  <si>
    <t>pear -f filtered_SRR8237074_1.fastq -r filtered_SRR8237074_2.fastq -n 100 -t 100 -q 20 -o paired_SRR8237074.fastq</t>
  </si>
  <si>
    <t>SAMN10127188</t>
  </si>
  <si>
    <t>SRS3818754</t>
  </si>
  <si>
    <t>TCR of tumor: P002.T4</t>
  </si>
  <si>
    <t>HUMRAEECCPEI-143</t>
  </si>
  <si>
    <t>SRX5055328</t>
  </si>
  <si>
    <t>SRR8237074</t>
  </si>
  <si>
    <t>SRR8237074.fasta</t>
  </si>
  <si>
    <t>SRR8237074_annotation.txt</t>
  </si>
  <si>
    <t>SRR8237074_mixcr.vdjca</t>
  </si>
  <si>
    <t>P002.T3</t>
  </si>
  <si>
    <t>pear -f filtered_SRR8237075_1.fastq -r filtered_SRR8237075_2.fastq -n 100 -t 100 -q 20 -o paired_SRR8237075.fastq</t>
  </si>
  <si>
    <t>SAMN10127187</t>
  </si>
  <si>
    <t>SRS3818752</t>
  </si>
  <si>
    <t>TCR of tumor: P002.T3</t>
  </si>
  <si>
    <t>HUMRAEECBPEI-142</t>
  </si>
  <si>
    <t>SRX5055327</t>
  </si>
  <si>
    <t>SRR8237075</t>
  </si>
  <si>
    <t>SRR8237075.fasta</t>
  </si>
  <si>
    <t>SRR8237075_annotation.txt</t>
  </si>
  <si>
    <t>SRR8237075_mixcr.vdjca</t>
  </si>
  <si>
    <t>P023.T3</t>
  </si>
  <si>
    <t>pear -f filtered_SRR8237076_1.fastq -r filtered_SRR8237076_2.fastq -n 100 -t 100 -q 20 -o paired_SRR8237076.fastq</t>
  </si>
  <si>
    <t>SAMN10127249</t>
  </si>
  <si>
    <t>SRS3818758</t>
  </si>
  <si>
    <t>TCR of tumor: P023.T3</t>
  </si>
  <si>
    <t>HUMRAEGHZPEI-106</t>
  </si>
  <si>
    <t>SRX5055326</t>
  </si>
  <si>
    <t>SRR8237076</t>
  </si>
  <si>
    <t>SRR8237076.fasta</t>
  </si>
  <si>
    <t>SRR8237076_annotation.txt</t>
  </si>
  <si>
    <t>SRR8237076_mixcr.vdjca</t>
  </si>
  <si>
    <t>P022</t>
  </si>
  <si>
    <t>P022.T6</t>
  </si>
  <si>
    <t>pear -f filtered_SRR8237077_1.fastq -r filtered_SRR8237077_2.fastq -n 100 -t 100 -q 20 -o paired_SRR8237077.fastq</t>
  </si>
  <si>
    <t>SAMN10127245</t>
  </si>
  <si>
    <t>SRS3818768</t>
  </si>
  <si>
    <t>TCR of tumor: P022.T6</t>
  </si>
  <si>
    <t>HUMRAEGHVPEI-104</t>
  </si>
  <si>
    <t>SRX5055325</t>
  </si>
  <si>
    <t>SRR8237077</t>
  </si>
  <si>
    <t>SRR8237077.fasta</t>
  </si>
  <si>
    <t>SRR8237077_annotation.txt</t>
  </si>
  <si>
    <t>SRR8237077_mixcr.vdjca</t>
  </si>
  <si>
    <t>P023.T1</t>
  </si>
  <si>
    <t>pear -f filtered_SRR8237078_1.fastq -r filtered_SRR8237078_2.fastq -n 100 -t 100 -q 20 -o paired_SRR8237078.fastq</t>
  </si>
  <si>
    <t>SAMN10127247</t>
  </si>
  <si>
    <t>SRS3818760</t>
  </si>
  <si>
    <t>TCR of tumor: P023.T1</t>
  </si>
  <si>
    <t>HUMRAEGHXPEI-105</t>
  </si>
  <si>
    <t>SRX5055324</t>
  </si>
  <si>
    <t>SRR8237078</t>
  </si>
  <si>
    <t>SRR8237078.fasta</t>
  </si>
  <si>
    <t>SRR8237078_annotation.txt</t>
  </si>
  <si>
    <t>SRR8237078_mixcr.vdjca</t>
  </si>
  <si>
    <t>P022.T2</t>
  </si>
  <si>
    <t>pear -f filtered_SRR8237079_1.fastq -r filtered_SRR8237079_2.fastq -n 100 -t 100 -q 20 -o paired_SRR8237079.fastq</t>
  </si>
  <si>
    <t>SAMN10127241</t>
  </si>
  <si>
    <t>SRS3818773</t>
  </si>
  <si>
    <t>TCR of tumor: P022.T2</t>
  </si>
  <si>
    <t>HUMRAEGHSPEI-127</t>
  </si>
  <si>
    <t>SRX5055323</t>
  </si>
  <si>
    <t>SRR8237079</t>
  </si>
  <si>
    <t>SRR8237079.fasta</t>
  </si>
  <si>
    <t>SRR8237079_annotation.txt</t>
  </si>
  <si>
    <t>SRR8237079_mixcr.vdjca</t>
  </si>
  <si>
    <t>P022.T3</t>
  </si>
  <si>
    <t>pear -f filtered_SRR8237080_1.fastq -r filtered_SRR8237080_2.fastq -n 100 -t 100 -q 20 -o paired_SRR8237080.fastq</t>
  </si>
  <si>
    <t>SAMN10127242</t>
  </si>
  <si>
    <t>SRS3818770</t>
  </si>
  <si>
    <t>TCR of tumor: P022.T3</t>
  </si>
  <si>
    <t>HUMRAEGHTPEI-103</t>
  </si>
  <si>
    <t>SRX5055322</t>
  </si>
  <si>
    <t>SRR8237080</t>
  </si>
  <si>
    <t>SRR8237080.fasta</t>
  </si>
  <si>
    <t>SRR8237080_annotation.txt</t>
  </si>
  <si>
    <t>SRR8237080_mixcr.vdjca</t>
  </si>
  <si>
    <t>P022.T4</t>
  </si>
  <si>
    <t>pear -f filtered_SRR8237081_1.fastq -r filtered_SRR8237081_2.fastq -n 100 -t 100 -q 20 -o paired_SRR8237081.fastq</t>
  </si>
  <si>
    <t>SAMN10127243</t>
  </si>
  <si>
    <t>SRS3818771</t>
  </si>
  <si>
    <t>TCR of tumor: P022.T4</t>
  </si>
  <si>
    <t>HUMRAEGHUPEI-128</t>
  </si>
  <si>
    <t>SRX5055321</t>
  </si>
  <si>
    <t>SRR8237081</t>
  </si>
  <si>
    <t>SRR8237081.fasta</t>
  </si>
  <si>
    <t>SRR8237081_annotation.txt</t>
  </si>
  <si>
    <t>SRR8237081_mixcr.vdjca</t>
  </si>
  <si>
    <t>P022.T5</t>
  </si>
  <si>
    <t>pear -f filtered_SRR8237082_1.fastq -r filtered_SRR8237082_2.fastq -n 100 -t 100 -q 20 -o paired_SRR8237082.fastq</t>
  </si>
  <si>
    <t>SAMN10127244</t>
  </si>
  <si>
    <t>SRS3818769</t>
  </si>
  <si>
    <t>TCR of tumor: P022.T5</t>
  </si>
  <si>
    <t>HUMRAEGHWPEI-129</t>
  </si>
  <si>
    <t>SRX5055320</t>
  </si>
  <si>
    <t>SRR8237082</t>
  </si>
  <si>
    <t>SRR8237082.fasta</t>
  </si>
  <si>
    <t>SRR8237082_annotation.txt</t>
  </si>
  <si>
    <t>SRR8237082_mixcr.vdjca</t>
  </si>
  <si>
    <t>P019.T5</t>
  </si>
  <si>
    <t>pear -f filtered_SRR8237083_1.fastq -r filtered_SRR8237083.fastq -n 100 -t 100 -q 20 -o paired_SRR8237083.fastq</t>
  </si>
  <si>
    <t>SAMN10127234</t>
  </si>
  <si>
    <t>SRS3818742</t>
  </si>
  <si>
    <t>TCR of tumor: P019.T5</t>
  </si>
  <si>
    <t>HUMRAEGHPPEI-101</t>
  </si>
  <si>
    <t>SRX5055319</t>
  </si>
  <si>
    <t>SRR8237083</t>
  </si>
  <si>
    <t>SRR8237083.fasta</t>
  </si>
  <si>
    <t>SRR8237083_annotation.txt</t>
  </si>
  <si>
    <t>SRR8237083_mixcr.vdjca</t>
  </si>
  <si>
    <t>P021.T2</t>
  </si>
  <si>
    <t>pear -f filtered_SRR8237084_1.fastq -r filtered_SRR8237084_2.fastq -n 100 -t 100 -q 20 -o paired_SRR8237084.fastq</t>
  </si>
  <si>
    <t>SAMN10127237</t>
  </si>
  <si>
    <t>SRS3818805</t>
  </si>
  <si>
    <t>TCR of tumor: P021.T2</t>
  </si>
  <si>
    <t>HUMRAEGJZPEI-133</t>
  </si>
  <si>
    <t>SRX5055318</t>
  </si>
  <si>
    <t>SRR8237084</t>
  </si>
  <si>
    <t>SRR8237084.fasta</t>
  </si>
  <si>
    <t>SRR8237084_annotation.txt</t>
  </si>
  <si>
    <t>SRR8237084_mixcr.vdjca</t>
  </si>
  <si>
    <t>P021.T3</t>
  </si>
  <si>
    <t>pear -f filtered_SRR8237085_1.fastq -r filtered_SRR8237085_2.fastq -n 100 -t 100 -q 20 -o paired_SRR8237085.fastq</t>
  </si>
  <si>
    <t>SAMN10127238</t>
  </si>
  <si>
    <t>SRS3818804</t>
  </si>
  <si>
    <t>TCR of tumor: P021.T3</t>
  </si>
  <si>
    <t>HUMRAEGKBPEI-134</t>
  </si>
  <si>
    <t>SRX5055317</t>
  </si>
  <si>
    <t>SRR8237085</t>
  </si>
  <si>
    <t>SRR8237085.fasta</t>
  </si>
  <si>
    <t>SRR8237085_annotation.txt</t>
  </si>
  <si>
    <t>SRR8237085_mixcr.vdjca</t>
  </si>
  <si>
    <t>P022.T1</t>
  </si>
  <si>
    <t>pear -f filtered_SRR8237086_1.fastq -r filtered_SRR8237086_2.fastq -n 100 -t 100 -q 20 -o paired_SRR8237086.fastq</t>
  </si>
  <si>
    <t>SAMN10127240</t>
  </si>
  <si>
    <t>SRS3818772</t>
  </si>
  <si>
    <t>TCR of tumor: P022.T1</t>
  </si>
  <si>
    <t>HUMRAEGHRPEI-102</t>
  </si>
  <si>
    <t>SRX5055316</t>
  </si>
  <si>
    <t>SRR8237086</t>
  </si>
  <si>
    <t>SRR8237086.fasta</t>
  </si>
  <si>
    <t>SRR8237086_annotation.txt</t>
  </si>
  <si>
    <t>SRR8237086_mixcr.vdjca</t>
  </si>
  <si>
    <t>P012</t>
  </si>
  <si>
    <t>P012.T3</t>
  </si>
  <si>
    <t>pear -f filtered_SRR8237087_1.fastq -r filtered_SRR8237087_2.fastq -n 100 -t 100 -q 20 -o paired_SRR8237087.fastq</t>
  </si>
  <si>
    <t>SAMN10127217</t>
  </si>
  <si>
    <t>SRS3818740</t>
  </si>
  <si>
    <t>TCR of tumor: P012.T3</t>
  </si>
  <si>
    <t>HUMRAEGJEPEI-148</t>
  </si>
  <si>
    <t>SRX5055315</t>
  </si>
  <si>
    <t>SRR8237087</t>
  </si>
  <si>
    <t>SRR8237087.fasta</t>
  </si>
  <si>
    <t>SRR8237087_annotation.txt</t>
  </si>
  <si>
    <t>SRR8237087_mixcr.vdjca</t>
  </si>
  <si>
    <t>P013</t>
  </si>
  <si>
    <t>T3N2M0</t>
  </si>
  <si>
    <t>P013.T1</t>
  </si>
  <si>
    <t>pear -f filtered_SRR8237088_1.fastq -r filtered_SRR8237088_2.fastq -n 100 -t 100 -q 20 -o paired_SRR8237088.fastq</t>
  </si>
  <si>
    <t>SAMN10127219</t>
  </si>
  <si>
    <t>SRS3818782</t>
  </si>
  <si>
    <t>TCR of tumor: P013.T1</t>
  </si>
  <si>
    <t>HUMRAEHREPEI-147</t>
  </si>
  <si>
    <t>SRX5055314</t>
  </si>
  <si>
    <t>SRR8237088</t>
  </si>
  <si>
    <t>SRR8237088.fasta</t>
  </si>
  <si>
    <t>SRR8237088_annotation.txt</t>
  </si>
  <si>
    <t>SRR8237088_mixcr.vdjca</t>
  </si>
  <si>
    <t>P012.T1</t>
  </si>
  <si>
    <t>pear -f filtered_SRR8237089_1.fastq -r filtered_SRR8237089_2.fastq -n 100 -t 100 -q 20 -o paired_SRR8237089.fastq</t>
  </si>
  <si>
    <t>SAMN10127215</t>
  </si>
  <si>
    <t>SRS3818735</t>
  </si>
  <si>
    <t>TCR of tumor: P012.T1</t>
  </si>
  <si>
    <t>HUMRAEGJGPEI-149</t>
  </si>
  <si>
    <t>SRX5055313</t>
  </si>
  <si>
    <t>SRR8237089</t>
  </si>
  <si>
    <t>SRR8237089.fasta</t>
  </si>
  <si>
    <t>SRR8237089_annotation.txt</t>
  </si>
  <si>
    <t>SRR8237089_mixcr.vdjca</t>
  </si>
  <si>
    <t>P012.T2</t>
  </si>
  <si>
    <t>pear -f filtered_SRR8237090_1.fastq -r filtered_SRR8237090_2.fastq -n 100 -t 100 -q 20 -o paired_SRR8237090.fastq</t>
  </si>
  <si>
    <t>SAMN10127216</t>
  </si>
  <si>
    <t>SRS3818734</t>
  </si>
  <si>
    <t>TCR of tumor: P012.T2</t>
  </si>
  <si>
    <t>HUMRAEGJFPEI-123</t>
  </si>
  <si>
    <t>SRX5055312</t>
  </si>
  <si>
    <t>SRR8237090</t>
  </si>
  <si>
    <t>SRR8237090.fasta</t>
  </si>
  <si>
    <t>SRR8237090_annotation.txt</t>
  </si>
  <si>
    <t>SRR8237090_mixcr.vdjca</t>
  </si>
  <si>
    <t>P009</t>
  </si>
  <si>
    <t>P009.T2</t>
  </si>
  <si>
    <t>pear -f filtered_SRR8237091_1.fastq -r filtered_SRR8237091_2.fastq -n 100 -t 100 -q 20 -o paired_SRR8237091.fastq</t>
  </si>
  <si>
    <t>SAMN10127212</t>
  </si>
  <si>
    <t>SRS3818794</t>
  </si>
  <si>
    <t>TCR of tumor: P009.T2</t>
  </si>
  <si>
    <t>HUMRAEGJJPEI-125</t>
  </si>
  <si>
    <t>SRX5055311</t>
  </si>
  <si>
    <t>SRR8237091</t>
  </si>
  <si>
    <t>SRR8237091.fasta</t>
  </si>
  <si>
    <t>SRR8237091_annotation.txt</t>
  </si>
  <si>
    <t>SRR8237091_mixcr.vdjca</t>
  </si>
  <si>
    <t>P009.T3</t>
  </si>
  <si>
    <t>pear -f filtered_SRR8237092_1.fastq -r filtered_SRR8237092_2.fastq -n 100 -t 100 -q 20 -o paired_SRR8237092.fastq</t>
  </si>
  <si>
    <t>SAMN10127213</t>
  </si>
  <si>
    <t>SRS3818793</t>
  </si>
  <si>
    <t>TCR of tumor: P009.T3</t>
  </si>
  <si>
    <t>HUMRAEGJHPEI-124</t>
  </si>
  <si>
    <t>SRX5055310</t>
  </si>
  <si>
    <t>SRR8237092</t>
  </si>
  <si>
    <t>SRR8237092.fasta</t>
  </si>
  <si>
    <t>SRR8237092_annotation.txt</t>
  </si>
  <si>
    <t>SRR8237092_mixcr.vdjca</t>
  </si>
  <si>
    <t>P008.T3</t>
  </si>
  <si>
    <t>pear -f filtered_SRR8237093_1.fastq -r filtered_SRR8237093_2.fastq -n 100 -t 100 -q 20 -o paired_SRR8237093.fastq</t>
  </si>
  <si>
    <t>SAMN10127209</t>
  </si>
  <si>
    <t>SRS3818788</t>
  </si>
  <si>
    <t>TCR of tumor: P008.T3</t>
  </si>
  <si>
    <t>HUMRAEGISPEI-140</t>
  </si>
  <si>
    <t>SRX5055309</t>
  </si>
  <si>
    <t>SRR8237093</t>
  </si>
  <si>
    <t>SRR8237093.fasta</t>
  </si>
  <si>
    <t>SRR8237093_annotation.txt</t>
  </si>
  <si>
    <t>SRR8237093_mixcr.vdjca</t>
  </si>
  <si>
    <t>P009.T1</t>
  </si>
  <si>
    <t>pear -f filtered_SRR8237094_1.fastq -r filtered_SRR8237094_2.fastq -n 100 -t 100 -q 20 -o paired_SRR8237094.fastq</t>
  </si>
  <si>
    <t>SAMN10127211</t>
  </si>
  <si>
    <t>SRS3818795</t>
  </si>
  <si>
    <t>TCR of tumor: P009.T1</t>
  </si>
  <si>
    <t>HUMRAEGJIPEI-150</t>
  </si>
  <si>
    <t>SRX5055308</t>
  </si>
  <si>
    <t>SRR8237094</t>
  </si>
  <si>
    <t>SRR8237094.fasta</t>
  </si>
  <si>
    <t>SRR8237094_annotation.txt</t>
  </si>
  <si>
    <t>SRR8237094_mixcr.vdjca</t>
  </si>
  <si>
    <t>P019.T4</t>
  </si>
  <si>
    <t>pear -f filtered_SRR8237095_1.fastq -r filtered_SRR8237095_2.fastq -n 100 -t 100 -q 20 -o paired_SRR8237095.fastq</t>
  </si>
  <si>
    <t>SAMN10127233</t>
  </si>
  <si>
    <t>SRS3818743</t>
  </si>
  <si>
    <t>TCR of tumor: P019.T4</t>
  </si>
  <si>
    <t>HUMRAEGHOPEI-125</t>
  </si>
  <si>
    <t>SRX5055307</t>
  </si>
  <si>
    <t>SRR8237095</t>
  </si>
  <si>
    <t>SRR8237095.fasta</t>
  </si>
  <si>
    <t>SRR8237095_annotation.txt</t>
  </si>
  <si>
    <t>SRR8237095_mixcr.vdjca</t>
  </si>
  <si>
    <t>P013.T2</t>
  </si>
  <si>
    <t>pear -f filtered_SRR8237096_1.fastq -r filtered_SRR8237096_2.fastq -n 100 -t 100 -q 20 -o paired_SRR8237096.fastq</t>
  </si>
  <si>
    <t>SAMN10127220</t>
  </si>
  <si>
    <t>SRS3818781</t>
  </si>
  <si>
    <t>TCR of tumor: P013.T2</t>
  </si>
  <si>
    <t>HUMRAEGIXPEI-119</t>
  </si>
  <si>
    <t>SRX5055306</t>
  </si>
  <si>
    <t>SRR8237096</t>
  </si>
  <si>
    <t>SRR8237096.fasta</t>
  </si>
  <si>
    <t>SRR8237096_annotation.txt</t>
  </si>
  <si>
    <t>SRR8237096_mixcr.vdjca</t>
  </si>
  <si>
    <t>P013.T3</t>
  </si>
  <si>
    <t>pear -f filtered_SRR8237097_1.fastq -r filtered_SRR8237097_2.fastq -n 100 -t 100 -q 20 -o paired_SRR8237097.fastq</t>
  </si>
  <si>
    <t>SAMN10127221</t>
  </si>
  <si>
    <t>SRS3818779</t>
  </si>
  <si>
    <t>TCR of tumor: P013.T3</t>
  </si>
  <si>
    <t>HUMRAEGIYPEI-143</t>
  </si>
  <si>
    <t>SRX5055305</t>
  </si>
  <si>
    <t>SRR8237097</t>
  </si>
  <si>
    <t>SRR8237097.fasta</t>
  </si>
  <si>
    <t>SRR8237097_annotation.txt</t>
  </si>
  <si>
    <t>SRR8237097_mixcr.vdjca</t>
  </si>
  <si>
    <t>Local mutational diversity drives intratumoral immune heterogeneity in non-small cell lung cancer</t>
  </si>
  <si>
    <t>IPA5</t>
  </si>
  <si>
    <t xml:space="preserve">PMID: 30459272 </t>
  </si>
  <si>
    <t>Jun. 11, 2019</t>
  </si>
  <si>
    <t>"Precise tracking of vaccine-responding T cell clones reveals convergent and personalized response in identical twins" pub_ids corrected</t>
  </si>
  <si>
    <t>paired_reads_assembly</t>
  </si>
  <si>
    <t>Paired_reads_assembly</t>
  </si>
  <si>
    <t>Jul. 24, 2019</t>
  </si>
  <si>
    <t>"paired_read_assembly" updated to "paired_reads_assembly"</t>
  </si>
  <si>
    <t>P18080101</t>
  </si>
  <si>
    <t>A Comprehensive Analysis of the T and B Lymphocytes Repertoire Shaped by HIV Vaccines</t>
  </si>
  <si>
    <t>HIV Study</t>
  </si>
  <si>
    <t>imingwang0828@gmail.com  liuxiao@genomics.cn</t>
  </si>
  <si>
    <t>Beijing Genomics Institute</t>
  </si>
  <si>
    <t>University of Chinese Academy of Sciences, Shenzhen, China</t>
  </si>
  <si>
    <t>L. Wang, W. Zhang, X. Liu</t>
  </si>
  <si>
    <t>PMID: 30319643</t>
  </si>
  <si>
    <t>I180801010001</t>
  </si>
  <si>
    <t>Macaca mulatta</t>
  </si>
  <si>
    <t>HIV 5-Helix vaccine regimen</t>
  </si>
  <si>
    <t>gp41</t>
  </si>
  <si>
    <t>S18080101000101</t>
  </si>
  <si>
    <t>Pre-immunization</t>
  </si>
  <si>
    <t>Ficoll-Paque gradient centrifugation</t>
  </si>
  <si>
    <t>Trizol reagent used to extract RNA, 5'RACE used for library preparation, SuperScript II reverse transcriptase used to produce cDNA with Abridged Anchor primer AAP) upstream and IGH/TRB gene-specific primers downstrem with PacI restriction enzyme recognition site.</t>
  </si>
  <si>
    <t>Invitrogen, 18374-058</t>
  </si>
  <si>
    <t>Upstream of TRBV</t>
  </si>
  <si>
    <t>Hiseq</t>
  </si>
  <si>
    <t>150bp</t>
  </si>
  <si>
    <t>DNA 12000 kit</t>
  </si>
  <si>
    <t>A comprehensive analysis of the T and B Lymphocytes repertoire shaped by HIV vaccines</t>
  </si>
  <si>
    <t>5′-Bio ACACTTAATTAACTGGGAACACYTTTTTCAGGT-3′</t>
  </si>
  <si>
    <t>iMonitor</t>
  </si>
  <si>
    <t>S18080101000101.gz</t>
  </si>
  <si>
    <t>S18080101000102</t>
  </si>
  <si>
    <t>Upstream of IGHV</t>
  </si>
  <si>
    <t>5′-Bio ACACTTAATTAACCTSGGAGGTGCTCCTGGA-3′ (IgG), 5′-BioACACTTAATTAACGCACGCTGATATGATGGGG-3′ (IgD), 5′-Bio ACACTTAATTAACAGACCTTGGGKYTGGTCGG-3′ (IgA), 5′-Bio ACACTTAATTAACGTTGGGGCGGATGCACTC-3′ (IgM), 5′-BioACACTTAATTAACACGAAGGGGCTCTGTATG-3′ (IgE)</t>
  </si>
  <si>
    <t>S18080101000103</t>
  </si>
  <si>
    <t>S18080101000104</t>
  </si>
  <si>
    <t>S18080101000105</t>
  </si>
  <si>
    <t>S18080101000106</t>
  </si>
  <si>
    <t>I180801010002</t>
  </si>
  <si>
    <t>S18080101000201</t>
  </si>
  <si>
    <t>S18080101000202</t>
  </si>
  <si>
    <t>S18080101000203</t>
  </si>
  <si>
    <t>S18080101000204</t>
  </si>
  <si>
    <t>S18080101000205</t>
  </si>
  <si>
    <t>S18080101000206</t>
  </si>
  <si>
    <t>I180801010003</t>
  </si>
  <si>
    <t>S18080101000301</t>
  </si>
  <si>
    <t>S18080101000302</t>
  </si>
  <si>
    <t>S18080101000303</t>
  </si>
  <si>
    <t>S18080101000304</t>
  </si>
  <si>
    <t>S18080101000305</t>
  </si>
  <si>
    <t>S18080101000306</t>
  </si>
  <si>
    <t>I180801010004</t>
  </si>
  <si>
    <t>S18080101000401</t>
  </si>
  <si>
    <t>S18080101000402</t>
  </si>
  <si>
    <t>S18080101000403</t>
  </si>
  <si>
    <t>S18080101000404</t>
  </si>
  <si>
    <t>S18080101000405</t>
  </si>
  <si>
    <t>S18080101000406</t>
  </si>
  <si>
    <t>I180801010005</t>
  </si>
  <si>
    <t>S18080101000501</t>
  </si>
  <si>
    <t>S18080101000502</t>
  </si>
  <si>
    <t>S18080101000503</t>
  </si>
  <si>
    <t>S18080101000504</t>
  </si>
  <si>
    <t>S18080101000505</t>
  </si>
  <si>
    <t>S18080101000506</t>
  </si>
  <si>
    <t>I180801010006</t>
  </si>
  <si>
    <t>S18080101000601</t>
  </si>
  <si>
    <t>S18080101000602</t>
  </si>
  <si>
    <t>S18080101000603</t>
  </si>
  <si>
    <t>S18080101000604</t>
  </si>
  <si>
    <t>S18080101000605</t>
  </si>
  <si>
    <t>S18080101000606</t>
  </si>
  <si>
    <t>I180801010007</t>
  </si>
  <si>
    <t>HIV N36 vaccine regimen</t>
  </si>
  <si>
    <t>S18080101000701</t>
  </si>
  <si>
    <t>S18080101000702</t>
  </si>
  <si>
    <t>S18080101000703</t>
  </si>
  <si>
    <t>S18080101000704</t>
  </si>
  <si>
    <t>S18080101000705</t>
  </si>
  <si>
    <t>S18080101000706</t>
  </si>
  <si>
    <t>I180801010008</t>
  </si>
  <si>
    <t>S18080101000801</t>
  </si>
  <si>
    <t>S18080101000802</t>
  </si>
  <si>
    <t>S18080101000803</t>
  </si>
  <si>
    <t>S18080101000804</t>
  </si>
  <si>
    <t>S18080101000805</t>
  </si>
  <si>
    <t>S18080101000806</t>
  </si>
  <si>
    <t>I180801010009</t>
  </si>
  <si>
    <t>S18080101000901</t>
  </si>
  <si>
    <t>S18080101000902</t>
  </si>
  <si>
    <t>S18080101000903</t>
  </si>
  <si>
    <t>S18080101000904</t>
  </si>
  <si>
    <t>S18080101000905</t>
  </si>
  <si>
    <t>S18080101000906</t>
  </si>
  <si>
    <t>I180801010010</t>
  </si>
  <si>
    <t>S18080101001001</t>
  </si>
  <si>
    <t>S18080101001002</t>
  </si>
  <si>
    <t>S18080101001003</t>
  </si>
  <si>
    <t>S18080101001004</t>
  </si>
  <si>
    <t>S18080101001005</t>
  </si>
  <si>
    <t>S18080101001006</t>
  </si>
  <si>
    <t>I180801010011</t>
  </si>
  <si>
    <t>S18080101001101</t>
  </si>
  <si>
    <t>S18080101001102</t>
  </si>
  <si>
    <t>S18080101001103</t>
  </si>
  <si>
    <t>S18080101001104</t>
  </si>
  <si>
    <t>S18080101001105</t>
  </si>
  <si>
    <t>S18080101001106</t>
  </si>
  <si>
    <t>I180801010012</t>
  </si>
  <si>
    <t>S18080101001201</t>
  </si>
  <si>
    <t>S18080101001202</t>
  </si>
  <si>
    <t>S18080101001203</t>
  </si>
  <si>
    <t>S18080101001204</t>
  </si>
  <si>
    <t>S18080101001205</t>
  </si>
  <si>
    <t>S18080101001206</t>
  </si>
  <si>
    <t>I180801010013</t>
  </si>
  <si>
    <t>HIV N51 vaccine regimen</t>
  </si>
  <si>
    <t>S18080101001301</t>
  </si>
  <si>
    <t>S18080101001302</t>
  </si>
  <si>
    <t>S18080101001303</t>
  </si>
  <si>
    <t>S18080101001304</t>
  </si>
  <si>
    <t>S18080101001305</t>
  </si>
  <si>
    <t>S18080101001306</t>
  </si>
  <si>
    <t>I180801010014</t>
  </si>
  <si>
    <t>S18080101001401</t>
  </si>
  <si>
    <t>S18080101001402</t>
  </si>
  <si>
    <t>S18080101001403</t>
  </si>
  <si>
    <t>S18080101001404</t>
  </si>
  <si>
    <t>S18080101001405</t>
  </si>
  <si>
    <t>S18080101001406</t>
  </si>
  <si>
    <t>I180801010015</t>
  </si>
  <si>
    <t>S18080101001501</t>
  </si>
  <si>
    <t>S18080101001502</t>
  </si>
  <si>
    <t>S18080101001503</t>
  </si>
  <si>
    <t>S18080101001504</t>
  </si>
  <si>
    <t>S18080101001505</t>
  </si>
  <si>
    <t>S18080101001506</t>
  </si>
  <si>
    <t>I180801010016</t>
  </si>
  <si>
    <t>S18080101001601</t>
  </si>
  <si>
    <t>S18080101001602</t>
  </si>
  <si>
    <t>S18080101001603</t>
  </si>
  <si>
    <t>S18080101001604</t>
  </si>
  <si>
    <t>S18080101001605</t>
  </si>
  <si>
    <t>S18080101001606</t>
  </si>
  <si>
    <t>I180801010017</t>
  </si>
  <si>
    <t>S18080101001701</t>
  </si>
  <si>
    <t>S18080101001702</t>
  </si>
  <si>
    <t>S18080101001703</t>
  </si>
  <si>
    <t>S18080101001704</t>
  </si>
  <si>
    <t>S18080101001705</t>
  </si>
  <si>
    <t>S18080101001705.gz</t>
  </si>
  <si>
    <t>S18080101001706</t>
  </si>
  <si>
    <t>S18080101001706.gz</t>
  </si>
  <si>
    <t>I180801010018</t>
  </si>
  <si>
    <t>S18080101001801</t>
  </si>
  <si>
    <t>S18080101001801.gz</t>
  </si>
  <si>
    <t>S18080101001802</t>
  </si>
  <si>
    <t>S18080101001802.gz</t>
  </si>
  <si>
    <t>S18080101001803</t>
  </si>
  <si>
    <t>S18080101001803.gz</t>
  </si>
  <si>
    <t>S18080101001804</t>
  </si>
  <si>
    <t>S18080101001804.gz</t>
  </si>
  <si>
    <t>S18080101001805</t>
  </si>
  <si>
    <t>S18080101001805.gz</t>
  </si>
  <si>
    <t>S18080101001806</t>
  </si>
  <si>
    <t>S18080101001806.gz</t>
  </si>
  <si>
    <t>CL: Leukocyte</t>
  </si>
  <si>
    <t>SRA Toolkit 2.8.2-1, cutadapt 1.14, fastqc 0.11.5, pear 0.9.10, biopython 2.7.13, IMGT/V-QUEST 3.4.3</t>
  </si>
  <si>
    <t>SRA Toolkit 2.8.2-1, cutadapt 1.14, fastqc 0.11.5, pear 0.9.10, biopython 2.7.13, IMGT/V-QUEST 3.4.8</t>
  </si>
  <si>
    <t>SRA Toolkit 2.8.2-1, cutadapt 1.14, fastqc 0.11.5, pear 0.9.10, biopython 2.7.13, IMGT/V-QUEST 3.4.11</t>
  </si>
  <si>
    <t>SRA Toolkit 2.8.2-1, cutadapt 1.14, fastqc 0.11.5, pear 0.9.10, biopython 2.7.13, IMGT/V-QUEST 3.4.13</t>
  </si>
  <si>
    <t>SRA Toolkit 2.8.2-1, cutadapt 1.14, fastqc 0.11.5, pear 0.9.10, biopython 2.7.13, IMGT/V-QUEST 3.4.15</t>
  </si>
  <si>
    <t>SRA Toolkit 2.8.2-1, cutadapt 1.14, fastqc 0.11.5, pear 0.9.10, biopython 2.7.13, IMGT/V-QUEST 3.4.17</t>
  </si>
  <si>
    <t>Sep. 17, 2019</t>
  </si>
  <si>
    <t xml:space="preserve">Changed pcr_target_locus from TCBV to TRB for Pogorelyy (PRJNA493983) </t>
  </si>
  <si>
    <t>Changed software_versions for Vquest annotated studies to say vquest rather than igblast.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</si>
</sst>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_(* \(#,##0\);_(* &quot;-&quot;??_);_(@_)"/>
    <numFmt numFmtId="165" formatCode="_-* #,##0_-;\-* #,##0_-;_-* &quot;-&quot;??_-;_-@_-"/>
  </numFmts>
  <fonts count="4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0"/>
      <color theme="1"/>
      <name val="Helvetica"/>
    </font>
    <font>
      <sz val="12"/>
      <color rgb="FF000000"/>
      <name val="Calibri"/>
      <family val="2"/>
      <scheme val="minor"/>
    </font>
    <font>
      <vertAlign val="superscript"/>
      <sz val="12"/>
      <color theme="1"/>
      <name val="Calibri"/>
      <family val="2"/>
      <scheme val="minor"/>
    </font>
    <font>
      <sz val="11"/>
      <color theme="1"/>
      <name val="Calibri"/>
      <family val="2"/>
      <scheme val="minor"/>
    </font>
    <font>
      <sz val="11"/>
      <color rgb="FF000000"/>
      <name val="Calibri"/>
      <family val="2"/>
      <scheme val="minor"/>
    </font>
    <font>
      <sz val="11"/>
      <color rgb="FF000000"/>
      <name val="Menlo"/>
    </font>
    <font>
      <sz val="12"/>
      <color theme="1"/>
      <name val="Calibri"/>
      <family val="2"/>
    </font>
    <font>
      <sz val="12"/>
      <name val="Calibri"/>
      <family val="2"/>
      <scheme val="minor"/>
    </font>
    <font>
      <i/>
      <sz val="12"/>
      <color theme="1"/>
      <name val="Calibri"/>
      <family val="2"/>
      <scheme val="minor"/>
    </font>
    <font>
      <sz val="12"/>
      <color theme="1"/>
      <name val="Calibri (Body)"/>
    </font>
    <font>
      <sz val="12"/>
      <color theme="1"/>
      <name val="Helvetica"/>
    </font>
    <font>
      <u/>
      <sz val="12"/>
      <color theme="10"/>
      <name val="Calibri"/>
      <family val="2"/>
      <scheme val="minor"/>
    </font>
    <font>
      <u/>
      <sz val="12"/>
      <color theme="11"/>
      <name val="Calibri"/>
      <family val="2"/>
      <scheme val="minor"/>
    </font>
    <font>
      <sz val="12"/>
      <color theme="1"/>
      <name val="Times"/>
    </font>
    <font>
      <sz val="14"/>
      <color theme="1"/>
      <name val="Calibri"/>
      <family val="2"/>
      <scheme val="minor"/>
    </font>
    <font>
      <u/>
      <sz val="11"/>
      <color theme="10"/>
      <name val="Calibri"/>
      <family val="2"/>
      <scheme val="minor"/>
    </font>
    <font>
      <sz val="11"/>
      <name val="Calibri"/>
      <family val="2"/>
      <scheme val="minor"/>
    </font>
    <font>
      <b/>
      <sz val="12"/>
      <color rgb="FF000000"/>
      <name val="Calibri"/>
      <family val="2"/>
      <scheme val="minor"/>
    </font>
    <font>
      <sz val="12"/>
      <color theme="1"/>
      <name val="Andale Mono"/>
    </font>
    <font>
      <sz val="12"/>
      <color rgb="FF000000"/>
      <name val="Calibri"/>
      <family val="2"/>
      <scheme val="minor"/>
    </font>
    <font>
      <sz val="11"/>
      <color rgb="FF000000"/>
      <name val="Calibri"/>
      <family val="2"/>
      <scheme val="minor"/>
    </font>
    <font>
      <sz val="11"/>
      <color rgb="FF222222"/>
      <name val="Calibri"/>
      <family val="2"/>
      <scheme val="minor"/>
    </font>
    <font>
      <sz val="9"/>
      <color indexed="81"/>
      <name val="Tahoma"/>
      <family val="2"/>
    </font>
    <font>
      <b/>
      <sz val="9"/>
      <color indexed="81"/>
      <name val="Tahoma"/>
      <family val="2"/>
    </font>
    <font>
      <i/>
      <sz val="11"/>
      <color rgb="FF7F7F7F"/>
      <name val="Calibri"/>
      <family val="2"/>
      <scheme val="minor"/>
    </font>
    <font>
      <sz val="10"/>
      <name val="Times New Roman"/>
      <family val="1"/>
      <charset val="1"/>
    </font>
    <font>
      <sz val="12"/>
      <color rgb="FF000000"/>
      <name val="Calibri"/>
      <family val="2"/>
      <charset val="1"/>
    </font>
    <font>
      <sz val="12"/>
      <color rgb="FF000000"/>
      <name val="Calibri"/>
      <family val="2"/>
    </font>
    <font>
      <sz val="11"/>
      <name val="Calibri"/>
      <family val="2"/>
    </font>
    <font>
      <sz val="11"/>
      <color rgb="FF000000"/>
      <name val="Arial"/>
      <family val="2"/>
    </font>
    <font>
      <sz val="11"/>
      <color rgb="FF000000"/>
      <name val="Calibri"/>
      <family val="2"/>
      <charset val="1"/>
    </font>
    <font>
      <sz val="12"/>
      <color rgb="FF000000"/>
      <name val="Times New Roman"/>
      <family val="1"/>
    </font>
    <font>
      <sz val="12"/>
      <color rgb="FF000000"/>
      <name val="Calibri"/>
      <family val="2"/>
    </font>
    <font>
      <sz val="12"/>
      <color indexed="8"/>
      <name val="Calibri"/>
      <family val="2"/>
      <charset val="1"/>
    </font>
    <font>
      <sz val="12"/>
      <name val="Calibri"/>
      <family val="2"/>
      <scheme val="minor"/>
    </font>
    <font>
      <b/>
      <sz val="12"/>
      <color theme="1"/>
      <name val="Calibri"/>
      <family val="2"/>
      <scheme val="minor"/>
    </font>
    <font>
      <sz val="12"/>
      <color rgb="FF0A0101"/>
      <name val="Calibri"/>
      <family val="2"/>
      <scheme val="minor"/>
    </font>
    <font>
      <sz val="13"/>
      <color rgb="FF000000"/>
      <name val="Helvetica"/>
    </font>
    <font>
      <b/>
      <sz val="11"/>
      <color theme="1"/>
      <name val="Calibri"/>
      <family val="2"/>
      <scheme val="minor"/>
    </font>
  </fonts>
  <fills count="17">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0"/>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FFFF"/>
        <bgColor rgb="FFFFFFFF"/>
      </patternFill>
    </fill>
    <fill>
      <patternFill patternType="solid">
        <fgColor rgb="FFFFFFFF"/>
        <bgColor rgb="FFFFF2CC"/>
      </patternFill>
    </fill>
    <fill>
      <patternFill patternType="solid">
        <fgColor theme="4" tint="0.79998168889431442"/>
        <bgColor indexed="64"/>
      </patternFill>
    </fill>
    <fill>
      <patternFill patternType="solid">
        <fgColor theme="5"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top style="thin">
        <color auto="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auto="1"/>
      </left>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bottom style="thin">
        <color auto="1"/>
      </bottom>
      <diagonal/>
    </border>
    <border>
      <left/>
      <right/>
      <top style="thin">
        <color auto="1"/>
      </top>
      <bottom style="thin">
        <color indexed="64"/>
      </bottom>
      <diagonal/>
    </border>
    <border>
      <left style="thin">
        <color auto="1"/>
      </left>
      <right/>
      <top/>
      <bottom style="thin">
        <color auto="1"/>
      </bottom>
      <diagonal/>
    </border>
    <border>
      <left/>
      <right/>
      <top style="thin">
        <color rgb="FF000000"/>
      </top>
      <bottom style="thin">
        <color rgb="FF000000"/>
      </bottom>
      <diagonal/>
    </border>
  </borders>
  <cellStyleXfs count="38">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5" fillId="0" borderId="0"/>
    <xf numFmtId="0" fontId="21"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30" fillId="0" borderId="0" applyNumberFormat="0" applyFill="0" applyBorder="0" applyAlignment="0" applyProtection="0"/>
    <xf numFmtId="0" fontId="39" fillId="0" borderId="0"/>
    <xf numFmtId="43" fontId="4" fillId="0" borderId="0" applyFont="0" applyFill="0" applyBorder="0" applyAlignment="0" applyProtection="0"/>
  </cellStyleXfs>
  <cellXfs count="290">
    <xf numFmtId="0" fontId="0" fillId="0" borderId="0" xfId="0"/>
    <xf numFmtId="0" fontId="0" fillId="2" borderId="1" xfId="0" applyFill="1" applyBorder="1" applyAlignment="1">
      <alignment horizontal="center"/>
    </xf>
    <xf numFmtId="0" fontId="0" fillId="2" borderId="2" xfId="0" applyFill="1"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0" fillId="3" borderId="1" xfId="0" applyFill="1" applyBorder="1" applyAlignment="1">
      <alignment horizontal="center"/>
    </xf>
    <xf numFmtId="0" fontId="7" fillId="0" borderId="1" xfId="0" applyFont="1" applyBorder="1" applyAlignment="1">
      <alignment horizontal="center"/>
    </xf>
    <xf numFmtId="0" fontId="7" fillId="0" borderId="1" xfId="0" applyFont="1" applyBorder="1"/>
    <xf numFmtId="0" fontId="0" fillId="4" borderId="1" xfId="0" applyFill="1" applyBorder="1" applyAlignment="1">
      <alignment horizontal="center"/>
    </xf>
    <xf numFmtId="0" fontId="0" fillId="0" borderId="1" xfId="0" applyBorder="1"/>
    <xf numFmtId="0" fontId="0" fillId="0" borderId="0" xfId="0" applyAlignment="1">
      <alignment horizontal="center"/>
    </xf>
    <xf numFmtId="3" fontId="0" fillId="0" borderId="2" xfId="0" applyNumberFormat="1" applyBorder="1" applyAlignment="1">
      <alignment horizontal="center"/>
    </xf>
    <xf numFmtId="3" fontId="0" fillId="0" borderId="1" xfId="0" applyNumberFormat="1" applyBorder="1" applyAlignment="1">
      <alignment horizontal="center"/>
    </xf>
    <xf numFmtId="0" fontId="12" fillId="0" borderId="1" xfId="0" applyFont="1" applyBorder="1"/>
    <xf numFmtId="0" fontId="7" fillId="0" borderId="0" xfId="0" applyFont="1"/>
    <xf numFmtId="0" fontId="0" fillId="0" borderId="1" xfId="0" applyBorder="1" applyAlignment="1">
      <alignment horizontal="left"/>
    </xf>
    <xf numFmtId="0" fontId="0" fillId="5" borderId="0" xfId="0" applyFill="1"/>
    <xf numFmtId="0" fontId="11" fillId="0" borderId="1" xfId="0" applyFont="1" applyBorder="1"/>
    <xf numFmtId="0" fontId="13" fillId="4" borderId="1" xfId="0" applyFont="1" applyFill="1" applyBorder="1" applyAlignment="1">
      <alignment horizontal="center"/>
    </xf>
    <xf numFmtId="3" fontId="11" fillId="3" borderId="0" xfId="0" applyNumberFormat="1" applyFont="1" applyFill="1" applyAlignment="1">
      <alignment horizontal="center"/>
    </xf>
    <xf numFmtId="0" fontId="7" fillId="0" borderId="5" xfId="0" applyFont="1" applyBorder="1" applyAlignment="1">
      <alignment horizontal="center"/>
    </xf>
    <xf numFmtId="0" fontId="0" fillId="2" borderId="1" xfId="0" applyFill="1" applyBorder="1" applyAlignment="1">
      <alignment horizontal="left"/>
    </xf>
    <xf numFmtId="0" fontId="0" fillId="0" borderId="0" xfId="0" applyAlignment="1">
      <alignment horizontal="left"/>
    </xf>
    <xf numFmtId="0" fontId="0" fillId="0" borderId="6" xfId="0" applyBorder="1"/>
    <xf numFmtId="0" fontId="0" fillId="2" borderId="6" xfId="0" applyFill="1" applyBorder="1" applyAlignment="1">
      <alignment horizontal="center"/>
    </xf>
    <xf numFmtId="0" fontId="7" fillId="0" borderId="6" xfId="0" applyFont="1" applyBorder="1" applyAlignment="1">
      <alignment horizontal="center"/>
    </xf>
    <xf numFmtId="0" fontId="0" fillId="0" borderId="6" xfId="0" applyBorder="1" applyAlignment="1">
      <alignment horizontal="center"/>
    </xf>
    <xf numFmtId="0" fontId="0" fillId="2" borderId="7" xfId="0" applyFill="1" applyBorder="1" applyAlignment="1">
      <alignment horizontal="center"/>
    </xf>
    <xf numFmtId="0" fontId="0" fillId="0" borderId="4" xfId="0" applyBorder="1" applyAlignment="1">
      <alignment horizontal="center"/>
    </xf>
    <xf numFmtId="0" fontId="0" fillId="2" borderId="4" xfId="0" applyFill="1" applyBorder="1" applyAlignment="1">
      <alignment horizontal="center"/>
    </xf>
    <xf numFmtId="0" fontId="0" fillId="3" borderId="6" xfId="0" applyFill="1" applyBorder="1" applyAlignment="1">
      <alignment horizontal="center"/>
    </xf>
    <xf numFmtId="0" fontId="0" fillId="2" borderId="10" xfId="0" applyFill="1" applyBorder="1" applyAlignment="1">
      <alignment horizontal="center"/>
    </xf>
    <xf numFmtId="0" fontId="0" fillId="0" borderId="8" xfId="0" applyBorder="1"/>
    <xf numFmtId="0" fontId="0" fillId="0" borderId="9" xfId="0" applyBorder="1"/>
    <xf numFmtId="0" fontId="0" fillId="4" borderId="0" xfId="0" applyFill="1"/>
    <xf numFmtId="0" fontId="0" fillId="0" borderId="4" xfId="0" applyBorder="1"/>
    <xf numFmtId="0" fontId="7" fillId="0" borderId="4" xfId="0" applyFont="1" applyBorder="1" applyAlignment="1">
      <alignment horizontal="center"/>
    </xf>
    <xf numFmtId="0" fontId="0" fillId="7" borderId="0" xfId="0" applyFill="1"/>
    <xf numFmtId="0" fontId="0" fillId="3" borderId="4" xfId="0" applyFill="1" applyBorder="1" applyAlignment="1">
      <alignment horizontal="center"/>
    </xf>
    <xf numFmtId="3" fontId="0" fillId="4" borderId="1" xfId="0" applyNumberFormat="1" applyFill="1" applyBorder="1" applyAlignment="1">
      <alignment horizontal="center"/>
    </xf>
    <xf numFmtId="3" fontId="7" fillId="3" borderId="1" xfId="0" applyNumberFormat="1" applyFont="1" applyFill="1" applyBorder="1" applyAlignment="1">
      <alignment horizontal="center"/>
    </xf>
    <xf numFmtId="3" fontId="7" fillId="3" borderId="0" xfId="0" applyNumberFormat="1" applyFont="1" applyFill="1" applyAlignment="1">
      <alignment horizontal="center"/>
    </xf>
    <xf numFmtId="3" fontId="11" fillId="3" borderId="1" xfId="0" applyNumberFormat="1" applyFont="1" applyFill="1" applyBorder="1" applyAlignment="1">
      <alignment horizontal="center"/>
    </xf>
    <xf numFmtId="0" fontId="0" fillId="0" borderId="11" xfId="0" applyBorder="1" applyAlignment="1">
      <alignment horizontal="center"/>
    </xf>
    <xf numFmtId="0" fontId="16" fillId="0" borderId="8" xfId="0" applyFont="1" applyBorder="1" applyAlignment="1">
      <alignment horizontal="center"/>
    </xf>
    <xf numFmtId="0" fontId="0" fillId="0" borderId="8" xfId="0" applyBorder="1" applyAlignment="1">
      <alignment horizontal="center"/>
    </xf>
    <xf numFmtId="0" fontId="0" fillId="2" borderId="1" xfId="27" applyFont="1" applyFill="1" applyBorder="1" applyAlignment="1">
      <alignment horizontal="center"/>
    </xf>
    <xf numFmtId="0" fontId="0" fillId="0" borderId="9" xfId="0" applyBorder="1" applyAlignment="1">
      <alignment wrapText="1"/>
    </xf>
    <xf numFmtId="0" fontId="0" fillId="3" borderId="1" xfId="0" applyFill="1" applyBorder="1"/>
    <xf numFmtId="0" fontId="16" fillId="0" borderId="1" xfId="0" applyFont="1" applyBorder="1"/>
    <xf numFmtId="0" fontId="0" fillId="4" borderId="6" xfId="0" applyFill="1" applyBorder="1" applyAlignment="1">
      <alignment horizontal="center"/>
    </xf>
    <xf numFmtId="0" fontId="20" fillId="4" borderId="6" xfId="0" applyFont="1" applyFill="1" applyBorder="1" applyAlignment="1">
      <alignment horizontal="center"/>
    </xf>
    <xf numFmtId="0" fontId="20" fillId="0" borderId="6" xfId="0" applyFont="1" applyBorder="1" applyAlignment="1">
      <alignment horizontal="center"/>
    </xf>
    <xf numFmtId="0" fontId="0" fillId="0" borderId="1" xfId="0" applyBorder="1" applyAlignment="1">
      <alignment horizontal="center" vertical="center"/>
    </xf>
    <xf numFmtId="0" fontId="0" fillId="9" borderId="0" xfId="0" applyFill="1"/>
    <xf numFmtId="0" fontId="4" fillId="0" borderId="0" xfId="0" applyFont="1"/>
    <xf numFmtId="0" fontId="4" fillId="8" borderId="1" xfId="0" applyFont="1" applyFill="1" applyBorder="1" applyAlignment="1">
      <alignment horizontal="center"/>
    </xf>
    <xf numFmtId="0" fontId="4" fillId="0" borderId="1" xfId="0" applyFont="1" applyBorder="1" applyAlignment="1">
      <alignment horizontal="center"/>
    </xf>
    <xf numFmtId="3" fontId="4" fillId="8" borderId="1" xfId="0" applyNumberFormat="1" applyFont="1" applyFill="1" applyBorder="1" applyAlignment="1">
      <alignment horizontal="center"/>
    </xf>
    <xf numFmtId="10" fontId="4" fillId="8" borderId="1" xfId="0" applyNumberFormat="1" applyFont="1" applyFill="1" applyBorder="1" applyAlignment="1">
      <alignment horizontal="center"/>
    </xf>
    <xf numFmtId="0" fontId="11" fillId="0" borderId="0" xfId="0" applyFont="1"/>
    <xf numFmtId="0" fontId="4" fillId="4" borderId="1" xfId="0" applyFont="1" applyFill="1" applyBorder="1" applyAlignment="1">
      <alignment horizontal="center"/>
    </xf>
    <xf numFmtId="0" fontId="13" fillId="4" borderId="1" xfId="28" applyFont="1" applyFill="1" applyBorder="1" applyAlignment="1">
      <alignment horizontal="center"/>
    </xf>
    <xf numFmtId="0" fontId="7" fillId="4" borderId="1" xfId="0" applyFont="1" applyFill="1" applyBorder="1" applyAlignment="1">
      <alignment horizontal="center"/>
    </xf>
    <xf numFmtId="3" fontId="4" fillId="4" borderId="1" xfId="0" applyNumberFormat="1" applyFont="1" applyFill="1" applyBorder="1" applyAlignment="1">
      <alignment horizontal="center"/>
    </xf>
    <xf numFmtId="10" fontId="4" fillId="4" borderId="1" xfId="0" applyNumberFormat="1" applyFont="1" applyFill="1" applyBorder="1" applyAlignment="1">
      <alignment horizontal="center"/>
    </xf>
    <xf numFmtId="0" fontId="16" fillId="0" borderId="1" xfId="0" applyFont="1" applyBorder="1" applyAlignment="1">
      <alignment horizontal="center"/>
    </xf>
    <xf numFmtId="0" fontId="24" fillId="0" borderId="1" xfId="0" applyFont="1" applyBorder="1"/>
    <xf numFmtId="0" fontId="0" fillId="0" borderId="5" xfId="0" applyBorder="1" applyAlignment="1">
      <alignment horizontal="center"/>
    </xf>
    <xf numFmtId="3" fontId="0" fillId="3" borderId="1" xfId="0" applyNumberFormat="1" applyFill="1" applyBorder="1" applyAlignment="1">
      <alignment horizontal="center"/>
    </xf>
    <xf numFmtId="3" fontId="0" fillId="0" borderId="0" xfId="0" applyNumberFormat="1" applyAlignment="1">
      <alignment horizontal="center"/>
    </xf>
    <xf numFmtId="3" fontId="0" fillId="3" borderId="0" xfId="0" applyNumberFormat="1" applyFill="1" applyAlignment="1">
      <alignment horizontal="center"/>
    </xf>
    <xf numFmtId="0" fontId="5" fillId="3" borderId="1" xfId="27" applyFill="1" applyBorder="1" applyAlignment="1">
      <alignment horizontal="center"/>
    </xf>
    <xf numFmtId="0" fontId="5" fillId="0" borderId="2" xfId="27" applyBorder="1"/>
    <xf numFmtId="0" fontId="25" fillId="0" borderId="5" xfId="27" applyFont="1" applyBorder="1" applyAlignment="1">
      <alignment horizontal="center"/>
    </xf>
    <xf numFmtId="0" fontId="5" fillId="0" borderId="1" xfId="27" applyBorder="1" applyAlignment="1">
      <alignment horizontal="center"/>
    </xf>
    <xf numFmtId="3" fontId="5" fillId="0" borderId="1" xfId="27" applyNumberFormat="1" applyBorder="1" applyAlignment="1">
      <alignment horizontal="center"/>
    </xf>
    <xf numFmtId="0" fontId="5" fillId="0" borderId="1" xfId="27" applyBorder="1"/>
    <xf numFmtId="0" fontId="0" fillId="0" borderId="1" xfId="0" applyBorder="1" applyAlignment="1">
      <alignment wrapText="1"/>
    </xf>
    <xf numFmtId="3" fontId="5" fillId="10" borderId="1" xfId="27" applyNumberFormat="1" applyFill="1" applyBorder="1" applyAlignment="1">
      <alignment horizontal="center"/>
    </xf>
    <xf numFmtId="0" fontId="5" fillId="10" borderId="1" xfId="27" applyFill="1" applyBorder="1" applyAlignment="1">
      <alignment horizontal="center"/>
    </xf>
    <xf numFmtId="10" fontId="0" fillId="0" borderId="1" xfId="0" applyNumberFormat="1" applyBorder="1" applyAlignment="1">
      <alignment horizontal="center"/>
    </xf>
    <xf numFmtId="0" fontId="7" fillId="0" borderId="5" xfId="27" applyFont="1" applyBorder="1"/>
    <xf numFmtId="0" fontId="5" fillId="0" borderId="2" xfId="27" applyBorder="1" applyAlignment="1">
      <alignment horizontal="center"/>
    </xf>
    <xf numFmtId="3" fontId="5" fillId="0" borderId="5" xfId="27" applyNumberFormat="1" applyBorder="1" applyAlignment="1">
      <alignment horizontal="center"/>
    </xf>
    <xf numFmtId="3" fontId="5" fillId="0" borderId="1" xfId="27" applyNumberFormat="1" applyBorder="1"/>
    <xf numFmtId="10" fontId="5" fillId="0" borderId="1" xfId="27" applyNumberFormat="1" applyBorder="1"/>
    <xf numFmtId="3" fontId="5" fillId="10" borderId="5" xfId="27" applyNumberFormat="1" applyFill="1" applyBorder="1" applyAlignment="1">
      <alignment horizontal="center"/>
    </xf>
    <xf numFmtId="0" fontId="5" fillId="10" borderId="1" xfId="27" applyFill="1" applyBorder="1"/>
    <xf numFmtId="3" fontId="0" fillId="0" borderId="0" xfId="0" applyNumberFormat="1"/>
    <xf numFmtId="4" fontId="5" fillId="0" borderId="1" xfId="27" applyNumberFormat="1" applyBorder="1"/>
    <xf numFmtId="3" fontId="11" fillId="0" borderId="1" xfId="27" applyNumberFormat="1" applyFont="1" applyBorder="1"/>
    <xf numFmtId="0" fontId="11" fillId="0" borderId="1" xfId="27" applyFont="1" applyBorder="1"/>
    <xf numFmtId="0" fontId="4" fillId="0" borderId="1" xfId="27" applyFont="1" applyBorder="1"/>
    <xf numFmtId="0" fontId="5" fillId="0" borderId="4" xfId="27" applyBorder="1"/>
    <xf numFmtId="3" fontId="11" fillId="0" borderId="0" xfId="27" applyNumberFormat="1" applyFont="1"/>
    <xf numFmtId="0" fontId="11" fillId="0" borderId="0" xfId="27" applyFont="1"/>
    <xf numFmtId="0" fontId="7" fillId="0" borderId="1" xfId="27" applyFont="1" applyBorder="1"/>
    <xf numFmtId="0" fontId="5" fillId="0" borderId="3" xfId="27" applyBorder="1"/>
    <xf numFmtId="0" fontId="5" fillId="0" borderId="4" xfId="27" applyBorder="1" applyAlignment="1">
      <alignment horizontal="center"/>
    </xf>
    <xf numFmtId="0" fontId="0" fillId="11" borderId="1" xfId="0" applyFill="1" applyBorder="1"/>
    <xf numFmtId="0" fontId="0" fillId="0" borderId="0" xfId="0" applyAlignment="1">
      <alignment wrapText="1"/>
    </xf>
    <xf numFmtId="0" fontId="0" fillId="0" borderId="2" xfId="27" applyFont="1" applyBorder="1" applyAlignment="1">
      <alignment horizontal="center"/>
    </xf>
    <xf numFmtId="0" fontId="0" fillId="0" borderId="3" xfId="0" applyBorder="1" applyAlignment="1">
      <alignment horizontal="center"/>
    </xf>
    <xf numFmtId="0" fontId="0" fillId="0" borderId="12" xfId="0" applyBorder="1" applyAlignment="1">
      <alignment horizontal="center"/>
    </xf>
    <xf numFmtId="0" fontId="26" fillId="0" borderId="0" xfId="0" applyFont="1"/>
    <xf numFmtId="0" fontId="0" fillId="0" borderId="0" xfId="0" applyAlignment="1">
      <alignment horizontal="center" wrapText="1"/>
    </xf>
    <xf numFmtId="3" fontId="0" fillId="0" borderId="1" xfId="0" applyNumberFormat="1" applyBorder="1" applyAlignment="1">
      <alignment horizontal="center" wrapText="1"/>
    </xf>
    <xf numFmtId="0" fontId="7" fillId="0" borderId="1" xfId="27" applyFont="1" applyBorder="1" applyAlignment="1">
      <alignment horizontal="center"/>
    </xf>
    <xf numFmtId="0" fontId="0" fillId="7" borderId="0" xfId="0" applyFill="1" applyAlignment="1">
      <alignment horizontal="center"/>
    </xf>
    <xf numFmtId="0" fontId="0" fillId="0" borderId="1" xfId="27" applyFont="1" applyBorder="1"/>
    <xf numFmtId="0" fontId="0" fillId="2" borderId="0" xfId="0" applyFill="1" applyAlignment="1">
      <alignment horizontal="center"/>
    </xf>
    <xf numFmtId="0" fontId="19" fillId="0" borderId="1" xfId="0" applyFont="1" applyBorder="1" applyAlignment="1">
      <alignment horizontal="center"/>
    </xf>
    <xf numFmtId="0" fontId="9" fillId="0" borderId="1" xfId="0" applyFont="1" applyBorder="1" applyAlignment="1">
      <alignment horizontal="center"/>
    </xf>
    <xf numFmtId="0" fontId="13" fillId="0" borderId="1" xfId="0" applyFont="1" applyBorder="1" applyAlignment="1">
      <alignment horizontal="center"/>
    </xf>
    <xf numFmtId="0" fontId="10" fillId="0" borderId="1" xfId="0" applyFont="1" applyBorder="1" applyAlignment="1">
      <alignment horizontal="center"/>
    </xf>
    <xf numFmtId="0" fontId="22" fillId="0" borderId="1" xfId="28" applyFont="1" applyBorder="1" applyAlignment="1">
      <alignment horizontal="center"/>
    </xf>
    <xf numFmtId="0" fontId="25" fillId="0" borderId="1" xfId="27" applyFont="1" applyBorder="1" applyAlignment="1">
      <alignment horizontal="center"/>
    </xf>
    <xf numFmtId="0" fontId="4" fillId="0" borderId="1" xfId="27" applyFont="1" applyBorder="1" applyAlignment="1">
      <alignment horizontal="center"/>
    </xf>
    <xf numFmtId="0" fontId="0" fillId="0" borderId="1" xfId="27" applyFont="1" applyBorder="1" applyAlignment="1">
      <alignment horizontal="center"/>
    </xf>
    <xf numFmtId="0" fontId="25" fillId="0" borderId="1" xfId="0" applyFont="1" applyBorder="1" applyAlignment="1">
      <alignment horizontal="center"/>
    </xf>
    <xf numFmtId="0" fontId="27" fillId="0" borderId="1" xfId="0" applyFont="1" applyBorder="1" applyAlignment="1">
      <alignment horizontal="center"/>
    </xf>
    <xf numFmtId="0" fontId="26" fillId="0" borderId="1" xfId="0" applyFont="1" applyBorder="1" applyAlignment="1">
      <alignment horizontal="center"/>
    </xf>
    <xf numFmtId="0" fontId="0" fillId="0" borderId="1" xfId="0" applyBorder="1" applyAlignment="1">
      <alignment horizontal="center" wrapText="1"/>
    </xf>
    <xf numFmtId="0" fontId="10" fillId="0" borderId="0" xfId="0" applyFont="1" applyAlignment="1">
      <alignment horizontal="center"/>
    </xf>
    <xf numFmtId="0" fontId="0" fillId="6" borderId="1" xfId="0" applyFill="1" applyBorder="1" applyAlignment="1">
      <alignment horizontal="center"/>
    </xf>
    <xf numFmtId="0" fontId="0" fillId="8" borderId="1" xfId="0" applyFill="1" applyBorder="1" applyAlignment="1">
      <alignment horizontal="center"/>
    </xf>
    <xf numFmtId="0" fontId="0" fillId="12" borderId="1" xfId="0" applyFill="1" applyBorder="1" applyAlignment="1">
      <alignment horizontal="center"/>
    </xf>
    <xf numFmtId="0" fontId="0" fillId="0" borderId="0" xfId="28" applyFont="1"/>
    <xf numFmtId="3" fontId="10" fillId="0" borderId="0" xfId="0" applyNumberFormat="1" applyFont="1"/>
    <xf numFmtId="0" fontId="0" fillId="8" borderId="1" xfId="27" applyFont="1" applyFill="1" applyBorder="1" applyAlignment="1">
      <alignment horizontal="center"/>
    </xf>
    <xf numFmtId="0" fontId="0" fillId="7" borderId="1" xfId="0" applyFill="1" applyBorder="1" applyAlignment="1">
      <alignment horizontal="center"/>
    </xf>
    <xf numFmtId="0" fontId="0" fillId="12" borderId="1" xfId="0" applyFill="1" applyBorder="1" applyAlignment="1">
      <alignment horizontal="center" wrapText="1"/>
    </xf>
    <xf numFmtId="0" fontId="0" fillId="2" borderId="1" xfId="0" applyFill="1" applyBorder="1" applyAlignment="1">
      <alignment horizontal="center" wrapText="1"/>
    </xf>
    <xf numFmtId="0" fontId="0" fillId="2" borderId="3" xfId="0" applyFill="1" applyBorder="1" applyAlignment="1">
      <alignment horizontal="center"/>
    </xf>
    <xf numFmtId="0" fontId="0" fillId="12" borderId="3" xfId="0" applyFill="1" applyBorder="1" applyAlignment="1">
      <alignment horizontal="center"/>
    </xf>
    <xf numFmtId="0" fontId="0" fillId="12" borderId="1" xfId="27" applyFont="1" applyFill="1" applyBorder="1" applyAlignment="1">
      <alignment horizontal="center"/>
    </xf>
    <xf numFmtId="0" fontId="0" fillId="8" borderId="3" xfId="0" applyFill="1" applyBorder="1" applyAlignment="1">
      <alignment horizontal="center"/>
    </xf>
    <xf numFmtId="0" fontId="3" fillId="0" borderId="1" xfId="0" applyFont="1" applyBorder="1" applyAlignment="1">
      <alignment horizontal="center"/>
    </xf>
    <xf numFmtId="0" fontId="0" fillId="0" borderId="2" xfId="0" applyBorder="1"/>
    <xf numFmtId="0" fontId="24" fillId="0" borderId="1" xfId="0" applyFont="1" applyBorder="1" applyAlignment="1">
      <alignment wrapText="1"/>
    </xf>
    <xf numFmtId="3" fontId="4" fillId="4" borderId="5" xfId="0" applyNumberFormat="1" applyFont="1" applyFill="1" applyBorder="1" applyAlignment="1">
      <alignment horizontal="center"/>
    </xf>
    <xf numFmtId="3" fontId="4" fillId="3" borderId="5" xfId="0" applyNumberFormat="1" applyFont="1" applyFill="1" applyBorder="1" applyAlignment="1">
      <alignment horizontal="center"/>
    </xf>
    <xf numFmtId="0" fontId="0" fillId="0" borderId="13" xfId="0" applyBorder="1" applyAlignment="1">
      <alignment horizontal="center"/>
    </xf>
    <xf numFmtId="0" fontId="0" fillId="0" borderId="13" xfId="0" applyBorder="1"/>
    <xf numFmtId="0" fontId="0" fillId="9" borderId="13" xfId="0" applyFill="1" applyBorder="1" applyAlignment="1">
      <alignment horizontal="center"/>
    </xf>
    <xf numFmtId="0" fontId="0" fillId="0" borderId="5" xfId="0" applyBorder="1"/>
    <xf numFmtId="0" fontId="0" fillId="12" borderId="4" xfId="0" applyFill="1" applyBorder="1" applyAlignment="1">
      <alignment horizontal="center"/>
    </xf>
    <xf numFmtId="0" fontId="0" fillId="6" borderId="4" xfId="0" applyFill="1" applyBorder="1" applyAlignment="1">
      <alignment horizontal="center"/>
    </xf>
    <xf numFmtId="0" fontId="21" fillId="0" borderId="0" xfId="28"/>
    <xf numFmtId="0" fontId="31" fillId="0" borderId="0" xfId="0" applyFont="1" applyAlignment="1">
      <alignment wrapText="1"/>
    </xf>
    <xf numFmtId="0" fontId="32" fillId="0" borderId="1" xfId="35" applyFont="1" applyBorder="1" applyAlignment="1">
      <alignment horizontal="center"/>
    </xf>
    <xf numFmtId="0" fontId="33" fillId="0" borderId="14" xfId="0" applyFont="1" applyBorder="1" applyAlignment="1">
      <alignment horizontal="center" vertical="center"/>
    </xf>
    <xf numFmtId="0" fontId="33" fillId="0" borderId="14" xfId="0" applyFont="1" applyBorder="1" applyAlignment="1">
      <alignment horizontal="center"/>
    </xf>
    <xf numFmtId="0" fontId="33" fillId="0" borderId="14" xfId="0" applyFont="1" applyBorder="1" applyAlignment="1">
      <alignment horizontal="center" vertical="center" wrapText="1"/>
    </xf>
    <xf numFmtId="0" fontId="33" fillId="0" borderId="14" xfId="0" applyFont="1" applyBorder="1" applyAlignment="1">
      <alignment horizontal="center" wrapText="1"/>
    </xf>
    <xf numFmtId="3" fontId="33" fillId="0" borderId="14" xfId="0" applyNumberFormat="1" applyFont="1" applyBorder="1" applyAlignment="1">
      <alignment horizontal="center" vertical="center"/>
    </xf>
    <xf numFmtId="0" fontId="34" fillId="0" borderId="0" xfId="0" applyFont="1" applyAlignment="1">
      <alignment horizontal="left"/>
    </xf>
    <xf numFmtId="0" fontId="35" fillId="13" borderId="0" xfId="0" applyFont="1" applyFill="1"/>
    <xf numFmtId="0" fontId="33" fillId="0" borderId="15" xfId="0" applyFont="1" applyBorder="1" applyAlignment="1">
      <alignment horizontal="center"/>
    </xf>
    <xf numFmtId="0" fontId="36" fillId="14" borderId="1" xfId="0" applyFont="1" applyFill="1" applyBorder="1" applyAlignment="1">
      <alignment horizontal="center" wrapText="1"/>
    </xf>
    <xf numFmtId="0" fontId="0" fillId="0" borderId="14" xfId="0" applyBorder="1" applyAlignment="1">
      <alignment horizontal="center"/>
    </xf>
    <xf numFmtId="3" fontId="37" fillId="0" borderId="0" xfId="0" applyNumberFormat="1" applyFont="1" applyAlignment="1">
      <alignment horizontal="right"/>
    </xf>
    <xf numFmtId="0" fontId="0" fillId="0" borderId="14" xfId="0" applyBorder="1"/>
    <xf numFmtId="0" fontId="33" fillId="0" borderId="14" xfId="0" applyFont="1" applyBorder="1"/>
    <xf numFmtId="3" fontId="0" fillId="0" borderId="14" xfId="0" applyNumberFormat="1" applyBorder="1" applyAlignment="1">
      <alignment horizontal="center"/>
    </xf>
    <xf numFmtId="0" fontId="38" fillId="0" borderId="14" xfId="0" applyFont="1" applyBorder="1" applyAlignment="1">
      <alignment horizontal="center" vertical="center" wrapText="1"/>
    </xf>
    <xf numFmtId="0" fontId="40" fillId="0" borderId="0" xfId="0" applyFont="1"/>
    <xf numFmtId="164" fontId="0" fillId="0" borderId="0" xfId="37" applyNumberFormat="1" applyFont="1"/>
    <xf numFmtId="0" fontId="21" fillId="0" borderId="1" xfId="28" applyBorder="1"/>
    <xf numFmtId="0" fontId="0" fillId="0" borderId="4" xfId="27" applyFont="1" applyBorder="1"/>
    <xf numFmtId="0" fontId="41" fillId="0" borderId="0" xfId="0" applyFont="1"/>
    <xf numFmtId="3" fontId="4" fillId="4" borderId="0" xfId="0" applyNumberFormat="1" applyFont="1" applyFill="1" applyAlignment="1">
      <alignment horizontal="center"/>
    </xf>
    <xf numFmtId="0" fontId="0" fillId="15" borderId="0" xfId="0" applyFill="1"/>
    <xf numFmtId="0" fontId="33" fillId="0" borderId="16" xfId="0" applyFont="1" applyBorder="1" applyAlignment="1">
      <alignment horizontal="center" vertical="center"/>
    </xf>
    <xf numFmtId="0" fontId="33" fillId="0" borderId="16" xfId="0" applyFont="1" applyBorder="1" applyAlignment="1">
      <alignment horizontal="center"/>
    </xf>
    <xf numFmtId="0" fontId="0" fillId="12" borderId="2" xfId="0" applyFill="1" applyBorder="1" applyAlignment="1">
      <alignment horizontal="center"/>
    </xf>
    <xf numFmtId="0" fontId="0" fillId="0" borderId="2" xfId="0" applyBorder="1" applyAlignment="1">
      <alignment horizontal="center"/>
    </xf>
    <xf numFmtId="0" fontId="33" fillId="0" borderId="17" xfId="0" applyFont="1" applyBorder="1" applyAlignment="1">
      <alignment horizontal="center" vertical="center"/>
    </xf>
    <xf numFmtId="0" fontId="0" fillId="12" borderId="5" xfId="0" applyFill="1" applyBorder="1" applyAlignment="1">
      <alignment horizontal="center"/>
    </xf>
    <xf numFmtId="0" fontId="0" fillId="0" borderId="18" xfId="0" applyBorder="1" applyAlignment="1">
      <alignment horizontal="center"/>
    </xf>
    <xf numFmtId="0" fontId="0" fillId="2" borderId="12" xfId="0" applyFill="1" applyBorder="1" applyAlignment="1">
      <alignment horizontal="center"/>
    </xf>
    <xf numFmtId="0" fontId="0" fillId="6" borderId="0" xfId="0" applyFill="1" applyAlignment="1">
      <alignment horizontal="center"/>
    </xf>
    <xf numFmtId="0" fontId="0" fillId="6" borderId="12" xfId="0" applyFill="1" applyBorder="1" applyAlignment="1">
      <alignment horizontal="center"/>
    </xf>
    <xf numFmtId="0" fontId="41" fillId="0" borderId="1" xfId="0" applyFont="1" applyBorder="1"/>
    <xf numFmtId="3" fontId="41" fillId="0" borderId="0" xfId="0" applyNumberFormat="1" applyFont="1"/>
    <xf numFmtId="165" fontId="42" fillId="0" borderId="0" xfId="37" applyNumberFormat="1" applyFont="1" applyAlignment="1">
      <alignment horizontal="center" vertical="center"/>
    </xf>
    <xf numFmtId="165" fontId="7" fillId="0" borderId="0" xfId="37" applyNumberFormat="1" applyFont="1" applyAlignment="1">
      <alignment horizontal="center" vertical="center"/>
    </xf>
    <xf numFmtId="165" fontId="0" fillId="0" borderId="0" xfId="37" applyNumberFormat="1" applyFont="1" applyAlignment="1">
      <alignment horizontal="center" vertical="center"/>
    </xf>
    <xf numFmtId="165" fontId="0" fillId="0" borderId="0" xfId="37" applyNumberFormat="1" applyFont="1"/>
    <xf numFmtId="165" fontId="41" fillId="0" borderId="0" xfId="37" applyNumberFormat="1" applyFont="1" applyAlignment="1">
      <alignment horizontal="center" vertical="center"/>
    </xf>
    <xf numFmtId="165" fontId="7" fillId="0" borderId="0" xfId="37" applyNumberFormat="1" applyFont="1" applyAlignment="1">
      <alignment horizontal="right" vertical="center"/>
    </xf>
    <xf numFmtId="0" fontId="42" fillId="0" borderId="0" xfId="0" applyFont="1" applyAlignment="1">
      <alignment horizontal="left" vertical="center"/>
    </xf>
    <xf numFmtId="165" fontId="42" fillId="3" borderId="0" xfId="37" applyNumberFormat="1" applyFont="1" applyFill="1" applyAlignment="1">
      <alignment horizontal="center" vertical="center"/>
    </xf>
    <xf numFmtId="0" fontId="10" fillId="0" borderId="1" xfId="0" applyFont="1" applyBorder="1" applyAlignment="1">
      <alignment horizontal="left"/>
    </xf>
    <xf numFmtId="3" fontId="2" fillId="0" borderId="0" xfId="0" applyNumberFormat="1" applyFont="1"/>
    <xf numFmtId="0" fontId="7" fillId="0" borderId="1" xfId="27" applyFont="1" applyBorder="1" applyAlignment="1">
      <alignment horizontal="left"/>
    </xf>
    <xf numFmtId="0" fontId="25" fillId="0" borderId="1" xfId="27" applyFont="1" applyBorder="1" applyAlignment="1">
      <alignment horizontal="left"/>
    </xf>
    <xf numFmtId="0" fontId="5" fillId="0" borderId="1" xfId="27" applyBorder="1" applyAlignment="1">
      <alignment horizontal="left"/>
    </xf>
    <xf numFmtId="0" fontId="0" fillId="6" borderId="3" xfId="0" applyFill="1" applyBorder="1" applyAlignment="1">
      <alignment horizontal="center"/>
    </xf>
    <xf numFmtId="0" fontId="0" fillId="6" borderId="4" xfId="27" applyFont="1" applyFill="1" applyBorder="1" applyAlignment="1">
      <alignment horizontal="center"/>
    </xf>
    <xf numFmtId="0" fontId="1" fillId="0" borderId="1" xfId="0" applyFont="1" applyBorder="1" applyAlignment="1">
      <alignment horizontal="center"/>
    </xf>
    <xf numFmtId="0" fontId="0" fillId="16" borderId="3" xfId="0" applyFill="1" applyBorder="1" applyAlignment="1">
      <alignment horizontal="center"/>
    </xf>
    <xf numFmtId="17" fontId="0" fillId="0" borderId="1" xfId="0" applyNumberFormat="1" applyBorder="1" applyAlignment="1">
      <alignment horizontal="center"/>
    </xf>
    <xf numFmtId="10" fontId="44" fillId="0" borderId="0" xfId="0" applyNumberFormat="1" applyFont="1"/>
    <xf numFmtId="0" fontId="7" fillId="0" borderId="5" xfId="27" applyFont="1" applyBorder="1" applyAlignment="1">
      <alignment horizontal="center"/>
    </xf>
    <xf numFmtId="0" fontId="41" fillId="0" borderId="2" xfId="0" applyFont="1"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19" xfId="27" applyFont="1" applyBorder="1" applyAlignment="1">
      <alignment horizontal="center"/>
    </xf>
    <xf numFmtId="0" fontId="33" fillId="0" borderId="21" xfId="0" applyFont="1" applyBorder="1" applyAlignment="1">
      <alignment horizontal="center" vertical="center"/>
    </xf>
    <xf numFmtId="0" fontId="33" fillId="0" borderId="1" xfId="0" applyFont="1" applyBorder="1" applyAlignment="1">
      <alignment horizontal="center" vertical="center"/>
    </xf>
    <xf numFmtId="0" fontId="42" fillId="0" borderId="0" xfId="0" applyFont="1"/>
    <xf numFmtId="3" fontId="7" fillId="0" borderId="0" xfId="0" applyNumberFormat="1" applyFont="1"/>
    <xf numFmtId="0" fontId="7" fillId="0" borderId="1" xfId="0" applyFont="1" applyBorder="1" applyAlignment="1">
      <alignment horizontal="left"/>
    </xf>
    <xf numFmtId="0" fontId="7" fillId="0" borderId="1" xfId="34" applyFont="1" applyBorder="1" applyAlignment="1">
      <alignment horizontal="left"/>
    </xf>
    <xf numFmtId="0" fontId="0" fillId="0" borderId="2" xfId="0" applyBorder="1" applyAlignment="1">
      <alignment horizontal="left"/>
    </xf>
    <xf numFmtId="0" fontId="33" fillId="0" borderId="14" xfId="0" applyFont="1" applyBorder="1" applyAlignment="1">
      <alignment horizontal="left" vertical="center"/>
    </xf>
    <xf numFmtId="0" fontId="0" fillId="2" borderId="1" xfId="0" applyFill="1" applyBorder="1"/>
    <xf numFmtId="0" fontId="0" fillId="0" borderId="0" xfId="0" applyAlignment="1">
      <alignment horizontal="center" vertical="center"/>
    </xf>
    <xf numFmtId="0" fontId="13" fillId="0" borderId="0" xfId="0" applyFont="1"/>
    <xf numFmtId="0" fontId="22" fillId="0" borderId="0" xfId="28" applyFont="1"/>
    <xf numFmtId="0" fontId="33" fillId="13" borderId="0" xfId="0" applyFont="1" applyFill="1" applyAlignment="1">
      <alignment horizontal="center"/>
    </xf>
    <xf numFmtId="1" fontId="0" fillId="0" borderId="0" xfId="0" applyNumberFormat="1"/>
    <xf numFmtId="0" fontId="43" fillId="0" borderId="0" xfId="0" applyFont="1"/>
    <xf numFmtId="0" fontId="0" fillId="0" borderId="1" xfId="27" applyFont="1" applyBorder="1" applyAlignment="1">
      <alignment horizontal="center" wrapText="1"/>
    </xf>
    <xf numFmtId="1" fontId="0" fillId="0" borderId="1" xfId="0" applyNumberFormat="1" applyBorder="1" applyAlignment="1">
      <alignment horizontal="center" vertical="center"/>
    </xf>
    <xf numFmtId="1" fontId="0" fillId="0" borderId="0" xfId="0" applyNumberFormat="1" applyAlignment="1">
      <alignment horizontal="center" vertical="center"/>
    </xf>
    <xf numFmtId="1" fontId="0" fillId="0" borderId="0" xfId="0" applyNumberFormat="1" applyAlignment="1">
      <alignment horizontal="center"/>
    </xf>
    <xf numFmtId="1" fontId="0" fillId="0" borderId="1" xfId="0" applyNumberFormat="1" applyBorder="1" applyAlignment="1">
      <alignment horizontal="center"/>
    </xf>
    <xf numFmtId="1" fontId="0" fillId="0" borderId="0" xfId="0" applyNumberFormat="1" applyAlignment="1">
      <alignment horizontal="right"/>
    </xf>
    <xf numFmtId="2" fontId="0" fillId="0" borderId="0" xfId="0" applyNumberFormat="1"/>
    <xf numFmtId="2" fontId="0" fillId="0" borderId="0" xfId="0" applyNumberFormat="1" applyAlignment="1">
      <alignment horizontal="left"/>
    </xf>
    <xf numFmtId="1" fontId="25" fillId="0" borderId="1" xfId="27" applyNumberFormat="1" applyFont="1" applyBorder="1" applyAlignment="1">
      <alignment horizontal="center"/>
    </xf>
    <xf numFmtId="1" fontId="5" fillId="0" borderId="1" xfId="27" applyNumberFormat="1" applyBorder="1" applyAlignment="1">
      <alignment horizontal="center"/>
    </xf>
    <xf numFmtId="1" fontId="33" fillId="0" borderId="14" xfId="0" applyNumberFormat="1" applyFont="1" applyBorder="1" applyAlignment="1">
      <alignment horizontal="center" vertical="center"/>
    </xf>
    <xf numFmtId="1" fontId="33" fillId="0" borderId="14" xfId="0" applyNumberFormat="1" applyFont="1" applyBorder="1" applyAlignment="1">
      <alignment horizontal="center"/>
    </xf>
    <xf numFmtId="1" fontId="0" fillId="0" borderId="1" xfId="0" applyNumberFormat="1" applyBorder="1" applyAlignment="1">
      <alignment horizontal="center" wrapText="1"/>
    </xf>
    <xf numFmtId="1" fontId="10" fillId="0" borderId="1" xfId="0" applyNumberFormat="1" applyFont="1" applyBorder="1" applyAlignment="1">
      <alignment horizontal="center"/>
    </xf>
    <xf numFmtId="1" fontId="7" fillId="3" borderId="1" xfId="0" applyNumberFormat="1" applyFont="1" applyFill="1" applyBorder="1" applyAlignment="1">
      <alignment horizontal="center"/>
    </xf>
    <xf numFmtId="1" fontId="7" fillId="3" borderId="0" xfId="0" applyNumberFormat="1" applyFont="1" applyFill="1" applyAlignment="1">
      <alignment horizontal="center"/>
    </xf>
    <xf numFmtId="1" fontId="11" fillId="3" borderId="1" xfId="0" applyNumberFormat="1" applyFont="1" applyFill="1" applyBorder="1" applyAlignment="1">
      <alignment horizontal="center"/>
    </xf>
    <xf numFmtId="1" fontId="11" fillId="3" borderId="0" xfId="0" applyNumberFormat="1" applyFont="1" applyFill="1" applyAlignment="1">
      <alignment horizontal="center"/>
    </xf>
    <xf numFmtId="1" fontId="0" fillId="3" borderId="1" xfId="0" applyNumberFormat="1" applyFill="1" applyBorder="1" applyAlignment="1">
      <alignment horizontal="center"/>
    </xf>
    <xf numFmtId="1" fontId="0" fillId="3" borderId="4" xfId="0" applyNumberFormat="1" applyFill="1" applyBorder="1" applyAlignment="1">
      <alignment horizontal="center"/>
    </xf>
    <xf numFmtId="1" fontId="0" fillId="3" borderId="0" xfId="0" applyNumberFormat="1" applyFill="1" applyAlignment="1">
      <alignment horizontal="center"/>
    </xf>
    <xf numFmtId="1" fontId="4" fillId="4" borderId="5" xfId="0" applyNumberFormat="1" applyFont="1" applyFill="1" applyBorder="1" applyAlignment="1">
      <alignment horizontal="center"/>
    </xf>
    <xf numFmtId="1" fontId="4" fillId="3" borderId="5" xfId="0" applyNumberFormat="1" applyFont="1" applyFill="1" applyBorder="1" applyAlignment="1">
      <alignment horizontal="center"/>
    </xf>
    <xf numFmtId="1" fontId="0" fillId="0" borderId="1" xfId="27" applyNumberFormat="1" applyFont="1" applyBorder="1"/>
    <xf numFmtId="1" fontId="5" fillId="0" borderId="1" xfId="27" applyNumberFormat="1" applyBorder="1"/>
    <xf numFmtId="1" fontId="11" fillId="0" borderId="1" xfId="27" applyNumberFormat="1" applyFont="1" applyBorder="1"/>
    <xf numFmtId="1" fontId="11" fillId="0" borderId="0" xfId="27" applyNumberFormat="1" applyFont="1"/>
    <xf numFmtId="1" fontId="0" fillId="0" borderId="0" xfId="0" applyNumberFormat="1" applyAlignment="1">
      <alignment horizontal="left"/>
    </xf>
    <xf numFmtId="1" fontId="0" fillId="0" borderId="1" xfId="0" applyNumberFormat="1" applyBorder="1"/>
    <xf numFmtId="1" fontId="4" fillId="0" borderId="1" xfId="0" applyNumberFormat="1" applyFont="1" applyBorder="1" applyAlignment="1">
      <alignment horizontal="center"/>
    </xf>
    <xf numFmtId="1" fontId="33" fillId="0" borderId="14" xfId="0" applyNumberFormat="1" applyFont="1" applyBorder="1" applyAlignment="1">
      <alignment horizontal="center" vertical="center" wrapText="1"/>
    </xf>
    <xf numFmtId="1" fontId="0" fillId="0" borderId="12" xfId="0" applyNumberFormat="1" applyBorder="1"/>
    <xf numFmtId="1" fontId="0" fillId="0" borderId="3" xfId="0" applyNumberFormat="1" applyBorder="1" applyAlignment="1">
      <alignment horizontal="center" vertical="center"/>
    </xf>
    <xf numFmtId="0" fontId="0" fillId="0" borderId="0" xfId="0" quotePrefix="1"/>
    <xf numFmtId="0" fontId="0" fillId="0" borderId="0" xfId="0" applyAlignment="1">
      <alignment horizontal="center" vertical="top" wrapText="1"/>
    </xf>
    <xf numFmtId="0" fontId="7" fillId="0" borderId="0" xfId="0" applyFont="1" applyAlignment="1">
      <alignment horizontal="center" vertical="top" wrapText="1"/>
    </xf>
    <xf numFmtId="0" fontId="42" fillId="12" borderId="0" xfId="0" applyFont="1" applyFill="1" applyAlignment="1">
      <alignment horizontal="left" vertical="center"/>
    </xf>
    <xf numFmtId="0" fontId="0" fillId="0" borderId="0" xfId="0" applyFont="1" applyFill="1"/>
    <xf numFmtId="0" fontId="0" fillId="0" borderId="0" xfId="0" applyFill="1"/>
    <xf numFmtId="0" fontId="0" fillId="0" borderId="0" xfId="0" applyFont="1" applyFill="1" applyBorder="1" applyAlignment="1">
      <alignment horizontal="left"/>
    </xf>
    <xf numFmtId="1" fontId="0" fillId="4" borderId="5" xfId="0" applyNumberFormat="1" applyFont="1" applyFill="1" applyBorder="1" applyAlignment="1">
      <alignment horizontal="center"/>
    </xf>
    <xf numFmtId="3" fontId="0" fillId="0" borderId="0" xfId="0" applyNumberFormat="1" applyFont="1"/>
    <xf numFmtId="0" fontId="22" fillId="0" borderId="1" xfId="28" applyFont="1" applyBorder="1"/>
    <xf numFmtId="0" fontId="22" fillId="0" borderId="3" xfId="28" applyFont="1" applyBorder="1"/>
    <xf numFmtId="1" fontId="0" fillId="0" borderId="1" xfId="34" applyNumberFormat="1" applyFont="1" applyBorder="1"/>
    <xf numFmtId="1" fontId="4" fillId="0" borderId="1" xfId="34" applyNumberFormat="1" applyBorder="1"/>
    <xf numFmtId="1" fontId="11" fillId="0" borderId="1" xfId="34" applyNumberFormat="1" applyFont="1" applyBorder="1"/>
    <xf numFmtId="1" fontId="11" fillId="0" borderId="0" xfId="34" applyNumberFormat="1" applyFont="1"/>
    <xf numFmtId="0" fontId="0" fillId="0" borderId="1" xfId="0" applyFill="1" applyBorder="1" applyAlignment="1">
      <alignment horizontal="left"/>
    </xf>
    <xf numFmtId="0" fontId="10" fillId="0" borderId="0" xfId="0" applyFont="1"/>
    <xf numFmtId="15" fontId="0" fillId="0" borderId="0" xfId="0" applyNumberFormat="1"/>
    <xf numFmtId="0" fontId="0" fillId="0" borderId="0" xfId="0" applyFill="1" applyBorder="1"/>
    <xf numFmtId="0" fontId="0" fillId="0" borderId="0" xfId="0" applyBorder="1"/>
    <xf numFmtId="0" fontId="0" fillId="2" borderId="1" xfId="0" applyFill="1" applyBorder="1" applyAlignment="1"/>
    <xf numFmtId="0" fontId="0" fillId="12" borderId="1" xfId="0" applyFill="1" applyBorder="1" applyAlignment="1"/>
    <xf numFmtId="0" fontId="0" fillId="0" borderId="1" xfId="0" applyBorder="1" applyAlignment="1"/>
    <xf numFmtId="0" fontId="7" fillId="0" borderId="1" xfId="27" applyFont="1" applyBorder="1" applyAlignment="1"/>
    <xf numFmtId="0" fontId="25" fillId="0" borderId="1" xfId="27" applyFont="1" applyBorder="1" applyAlignment="1"/>
    <xf numFmtId="0" fontId="5" fillId="0" borderId="1" xfId="27" applyBorder="1" applyAlignment="1"/>
    <xf numFmtId="0" fontId="0" fillId="0" borderId="1" xfId="27" applyFont="1" applyBorder="1" applyAlignment="1"/>
    <xf numFmtId="0" fontId="0" fillId="0" borderId="0" xfId="0" applyAlignment="1"/>
    <xf numFmtId="0" fontId="33" fillId="0" borderId="14" xfId="0" applyFont="1" applyBorder="1" applyAlignment="1">
      <alignment vertical="center" wrapText="1"/>
    </xf>
    <xf numFmtId="0" fontId="38" fillId="0" borderId="14" xfId="0" applyFont="1" applyBorder="1" applyAlignment="1">
      <alignment vertical="center" wrapText="1"/>
    </xf>
    <xf numFmtId="0" fontId="7" fillId="0" borderId="0" xfId="0" applyFont="1" applyAlignment="1"/>
    <xf numFmtId="0" fontId="0" fillId="0" borderId="0" xfId="0" applyFont="1" applyFill="1" applyAlignment="1"/>
  </cellXfs>
  <cellStyles count="38">
    <cellStyle name="Comma" xfId="37" builtinId="3"/>
    <cellStyle name="Excel Built-in Explanatory Text" xfId="36" xr:uid="{00000000-0005-0000-0000-000001000000}"/>
    <cellStyle name="Explanatory Text" xfId="35" builtinId="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cellStyle name="Normal" xfId="0" builtinId="0"/>
    <cellStyle name="Normal 2" xfId="27" xr:uid="{00000000-0005-0000-0000-000024000000}"/>
    <cellStyle name="Normal 2 2" xfId="34" xr:uid="{00000000-0005-0000-0000-000025000000}"/>
  </cellStyles>
  <dxfs count="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mailto:afire@stanford.edu" TargetMode="External"/><Relationship Id="rId671" Type="http://schemas.openxmlformats.org/officeDocument/2006/relationships/hyperlink" Target="mailto:a.collins@unsw.edu.au" TargetMode="External"/><Relationship Id="rId769" Type="http://schemas.openxmlformats.org/officeDocument/2006/relationships/hyperlink" Target="mailto:tmora@lps.ens,fr" TargetMode="External"/><Relationship Id="rId21" Type="http://schemas.openxmlformats.org/officeDocument/2006/relationships/hyperlink" Target="mailto:davide.bagnara@edu.unige.it" TargetMode="External"/><Relationship Id="rId324" Type="http://schemas.openxmlformats.org/officeDocument/2006/relationships/hyperlink" Target="mailto:Hans-Christian.vonBuedingen@ucsf.edu" TargetMode="External"/><Relationship Id="rId531" Type="http://schemas.openxmlformats.org/officeDocument/2006/relationships/hyperlink" Target="mailto:chudakovdm@mail.ru" TargetMode="External"/><Relationship Id="rId629" Type="http://schemas.openxmlformats.org/officeDocument/2006/relationships/hyperlink" Target="mailto:a.collins@unsw.edu.au" TargetMode="External"/><Relationship Id="rId170" Type="http://schemas.openxmlformats.org/officeDocument/2006/relationships/hyperlink" Target="mailto:afire@stanford.edu" TargetMode="External"/><Relationship Id="rId268" Type="http://schemas.openxmlformats.org/officeDocument/2006/relationships/hyperlink" Target="mailto:pk5@sanger.ac.uk" TargetMode="External"/><Relationship Id="rId475" Type="http://schemas.openxmlformats.org/officeDocument/2006/relationships/hyperlink" Target="mailto:chudakovdm@mail.ru" TargetMode="External"/><Relationship Id="rId682" Type="http://schemas.openxmlformats.org/officeDocument/2006/relationships/hyperlink" Target="mailto:a.collins@unsw.edu.au" TargetMode="External"/><Relationship Id="rId32" Type="http://schemas.openxmlformats.org/officeDocument/2006/relationships/hyperlink" Target="mailto:jmbarnet@insp.mx" TargetMode="External"/><Relationship Id="rId128" Type="http://schemas.openxmlformats.org/officeDocument/2006/relationships/hyperlink" Target="mailto:afire@stanford.edu" TargetMode="External"/><Relationship Id="rId335" Type="http://schemas.openxmlformats.org/officeDocument/2006/relationships/hyperlink" Target="mailto:Hans-Christian.vonBuedingen@ucsf.edu" TargetMode="External"/><Relationship Id="rId542" Type="http://schemas.openxmlformats.org/officeDocument/2006/relationships/hyperlink" Target="mailto:chudakovdm@mail.ru" TargetMode="External"/><Relationship Id="rId181" Type="http://schemas.openxmlformats.org/officeDocument/2006/relationships/hyperlink" Target="mailto:afire@stanford.edu" TargetMode="External"/><Relationship Id="rId402" Type="http://schemas.openxmlformats.org/officeDocument/2006/relationships/hyperlink" Target="mailto:gyaari@gmail.com" TargetMode="External"/><Relationship Id="rId279" Type="http://schemas.openxmlformats.org/officeDocument/2006/relationships/hyperlink" Target="mailto:pk5@sanger.ac.uk" TargetMode="External"/><Relationship Id="rId486" Type="http://schemas.openxmlformats.org/officeDocument/2006/relationships/hyperlink" Target="mailto:chudakovdm@mail.ru" TargetMode="External"/><Relationship Id="rId693" Type="http://schemas.openxmlformats.org/officeDocument/2006/relationships/hyperlink" Target="https://www.nature.com/articles/leu2016321" TargetMode="External"/><Relationship Id="rId707" Type="http://schemas.openxmlformats.org/officeDocument/2006/relationships/hyperlink" Target="mailto:tmora@lps.ens,fr" TargetMode="External"/><Relationship Id="rId43" Type="http://schemas.openxmlformats.org/officeDocument/2006/relationships/hyperlink" Target="mailto:ramit.mehr@biu.ac.il" TargetMode="External"/><Relationship Id="rId139" Type="http://schemas.openxmlformats.org/officeDocument/2006/relationships/hyperlink" Target="mailto:afire@stanford.edu" TargetMode="External"/><Relationship Id="rId346" Type="http://schemas.openxmlformats.org/officeDocument/2006/relationships/hyperlink" Target="mailto:hhliu@nhri.org.tw)" TargetMode="External"/><Relationship Id="rId553" Type="http://schemas.openxmlformats.org/officeDocument/2006/relationships/hyperlink" Target="mailto:chudakovdm@mail.ru" TargetMode="External"/><Relationship Id="rId760" Type="http://schemas.openxmlformats.org/officeDocument/2006/relationships/hyperlink" Target="mailto:tmora@lps.ens,fr" TargetMode="External"/><Relationship Id="rId192" Type="http://schemas.openxmlformats.org/officeDocument/2006/relationships/hyperlink" Target="mailto:afire@stanford.edu" TargetMode="External"/><Relationship Id="rId206" Type="http://schemas.openxmlformats.org/officeDocument/2006/relationships/hyperlink" Target="mailto:afire@stanford.edu" TargetMode="External"/><Relationship Id="rId413" Type="http://schemas.openxmlformats.org/officeDocument/2006/relationships/hyperlink" Target="mailto:gg@che.utexas.edu" TargetMode="External"/><Relationship Id="rId497" Type="http://schemas.openxmlformats.org/officeDocument/2006/relationships/hyperlink" Target="mailto:chudakovdm@mail.ru" TargetMode="External"/><Relationship Id="rId620" Type="http://schemas.openxmlformats.org/officeDocument/2006/relationships/hyperlink" Target="mailto:a.collins@unsw.edu.au" TargetMode="External"/><Relationship Id="rId718" Type="http://schemas.openxmlformats.org/officeDocument/2006/relationships/hyperlink" Target="mailto:tmora@lps.ens,fr" TargetMode="External"/><Relationship Id="rId357" Type="http://schemas.openxmlformats.org/officeDocument/2006/relationships/hyperlink" Target="mailto:hhliu@nhri.org.tw)" TargetMode="External"/><Relationship Id="rId54" Type="http://schemas.openxmlformats.org/officeDocument/2006/relationships/hyperlink" Target="mailto:ramit.mehr@biu.ac.il" TargetMode="External"/><Relationship Id="rId217" Type="http://schemas.openxmlformats.org/officeDocument/2006/relationships/hyperlink" Target="mailto:afire@stanford.edu" TargetMode="External"/><Relationship Id="rId564" Type="http://schemas.openxmlformats.org/officeDocument/2006/relationships/hyperlink" Target="mailto:chudakovdm@mail.ru" TargetMode="External"/><Relationship Id="rId771" Type="http://schemas.openxmlformats.org/officeDocument/2006/relationships/hyperlink" Target="mailto:tmora@lps.ens,fr" TargetMode="External"/><Relationship Id="rId424" Type="http://schemas.openxmlformats.org/officeDocument/2006/relationships/hyperlink" Target="mailto:Ignacio.sanz@emory.edu" TargetMode="External"/><Relationship Id="rId631" Type="http://schemas.openxmlformats.org/officeDocument/2006/relationships/hyperlink" Target="mailto:a.collins@unsw.edu.au" TargetMode="External"/><Relationship Id="rId729" Type="http://schemas.openxmlformats.org/officeDocument/2006/relationships/hyperlink" Target="mailto:tmora@lps.ens,fr" TargetMode="External"/><Relationship Id="rId270" Type="http://schemas.openxmlformats.org/officeDocument/2006/relationships/hyperlink" Target="mailto:pk5@sanger.ac.uk" TargetMode="External"/><Relationship Id="rId65" Type="http://schemas.openxmlformats.org/officeDocument/2006/relationships/hyperlink" Target="mailto:ramit.mehr@biu.ac.il" TargetMode="External"/><Relationship Id="rId130" Type="http://schemas.openxmlformats.org/officeDocument/2006/relationships/hyperlink" Target="mailto:afire@stanford.edu" TargetMode="External"/><Relationship Id="rId368" Type="http://schemas.openxmlformats.org/officeDocument/2006/relationships/hyperlink" Target="mailto:gyaari@gmail.com" TargetMode="External"/><Relationship Id="rId575" Type="http://schemas.openxmlformats.org/officeDocument/2006/relationships/hyperlink" Target="mailto:Ignacio.sanz@emory.edu" TargetMode="External"/><Relationship Id="rId782" Type="http://schemas.openxmlformats.org/officeDocument/2006/relationships/hyperlink" Target="mailto:tmora@lps.ens,fr" TargetMode="External"/><Relationship Id="rId228" Type="http://schemas.openxmlformats.org/officeDocument/2006/relationships/hyperlink" Target="mailto:afire@stanford.edu" TargetMode="External"/><Relationship Id="rId435" Type="http://schemas.openxmlformats.org/officeDocument/2006/relationships/hyperlink" Target="https://www.ncbi.nlm.nih.gov/biosample/SAMN04978743" TargetMode="External"/><Relationship Id="rId642" Type="http://schemas.openxmlformats.org/officeDocument/2006/relationships/hyperlink" Target="mailto:a.collins@unsw.edu.au" TargetMode="External"/><Relationship Id="rId281" Type="http://schemas.openxmlformats.org/officeDocument/2006/relationships/hyperlink" Target="mailto:pk5@sanger.ac.uk" TargetMode="External"/><Relationship Id="rId502" Type="http://schemas.openxmlformats.org/officeDocument/2006/relationships/hyperlink" Target="mailto:chudakovdm@mail.ru" TargetMode="External"/><Relationship Id="rId76" Type="http://schemas.openxmlformats.org/officeDocument/2006/relationships/hyperlink" Target="mailto:afire@stanford.edu" TargetMode="External"/><Relationship Id="rId141" Type="http://schemas.openxmlformats.org/officeDocument/2006/relationships/hyperlink" Target="mailto:afire@stanford.edu" TargetMode="External"/><Relationship Id="rId379" Type="http://schemas.openxmlformats.org/officeDocument/2006/relationships/hyperlink" Target="mailto:gyaari@gmail.com" TargetMode="External"/><Relationship Id="rId586" Type="http://schemas.openxmlformats.org/officeDocument/2006/relationships/hyperlink" Target="mailto:gyaari@gmail.com" TargetMode="External"/><Relationship Id="rId793" Type="http://schemas.openxmlformats.org/officeDocument/2006/relationships/hyperlink" Target="mailto:tmora@lps.ens,fr" TargetMode="External"/><Relationship Id="rId807" Type="http://schemas.openxmlformats.org/officeDocument/2006/relationships/hyperlink" Target="mailto:tmora@lps.ens,fr" TargetMode="External"/><Relationship Id="rId7" Type="http://schemas.openxmlformats.org/officeDocument/2006/relationships/hyperlink" Target="mailto:davide.bagnara@edu.unige.it" TargetMode="External"/><Relationship Id="rId239" Type="http://schemas.openxmlformats.org/officeDocument/2006/relationships/hyperlink" Target="mailto:chudakovdm@mail.ru" TargetMode="External"/><Relationship Id="rId446" Type="http://schemas.openxmlformats.org/officeDocument/2006/relationships/hyperlink" Target="https://www.ncbi.nlm.nih.gov/biosample/SAMN04978743" TargetMode="External"/><Relationship Id="rId653" Type="http://schemas.openxmlformats.org/officeDocument/2006/relationships/hyperlink" Target="mailto:a.collins@unsw.edu.au" TargetMode="External"/><Relationship Id="rId292" Type="http://schemas.openxmlformats.org/officeDocument/2006/relationships/hyperlink" Target="mailto:pk5@sanger.ac.uk" TargetMode="External"/><Relationship Id="rId306" Type="http://schemas.openxmlformats.org/officeDocument/2006/relationships/hyperlink" Target="mailto:pk5@sanger.ac.uk" TargetMode="External"/><Relationship Id="rId87" Type="http://schemas.openxmlformats.org/officeDocument/2006/relationships/hyperlink" Target="mailto:afire@stanford.edu" TargetMode="External"/><Relationship Id="rId513" Type="http://schemas.openxmlformats.org/officeDocument/2006/relationships/hyperlink" Target="mailto:chudakovdm@mail.ru" TargetMode="External"/><Relationship Id="rId597" Type="http://schemas.openxmlformats.org/officeDocument/2006/relationships/hyperlink" Target="mailto:davide.bagnara@edu.unige.it" TargetMode="External"/><Relationship Id="rId720" Type="http://schemas.openxmlformats.org/officeDocument/2006/relationships/hyperlink" Target="mailto:tmora@lps.ens,fr" TargetMode="External"/><Relationship Id="rId818" Type="http://schemas.openxmlformats.org/officeDocument/2006/relationships/hyperlink" Target="mailto:tmora@lps.ens,fr" TargetMode="External"/><Relationship Id="rId152" Type="http://schemas.openxmlformats.org/officeDocument/2006/relationships/hyperlink" Target="mailto:afire@stanford.edu" TargetMode="External"/><Relationship Id="rId457" Type="http://schemas.openxmlformats.org/officeDocument/2006/relationships/hyperlink" Target="https://www.ncbi.nlm.nih.gov/biosample/SAMN04978743" TargetMode="External"/><Relationship Id="rId664" Type="http://schemas.openxmlformats.org/officeDocument/2006/relationships/hyperlink" Target="mailto:a.collins@unsw.edu.au" TargetMode="External"/><Relationship Id="rId14" Type="http://schemas.openxmlformats.org/officeDocument/2006/relationships/hyperlink" Target="mailto:davide.bagnara@edu.unige.it" TargetMode="External"/><Relationship Id="rId317" Type="http://schemas.openxmlformats.org/officeDocument/2006/relationships/hyperlink" Target="mailto:pk5@sanger.ac.uk" TargetMode="External"/><Relationship Id="rId524" Type="http://schemas.openxmlformats.org/officeDocument/2006/relationships/hyperlink" Target="mailto:chudakovdm@mail.ru" TargetMode="External"/><Relationship Id="rId731" Type="http://schemas.openxmlformats.org/officeDocument/2006/relationships/hyperlink" Target="mailto:tmora@lps.ens,fr" TargetMode="External"/><Relationship Id="rId98" Type="http://schemas.openxmlformats.org/officeDocument/2006/relationships/hyperlink" Target="mailto:afire@stanford.edu" TargetMode="External"/><Relationship Id="rId163" Type="http://schemas.openxmlformats.org/officeDocument/2006/relationships/hyperlink" Target="mailto:afire@stanford.edu" TargetMode="External"/><Relationship Id="rId370" Type="http://schemas.openxmlformats.org/officeDocument/2006/relationships/hyperlink" Target="mailto:gyaari@gmail.com" TargetMode="External"/><Relationship Id="rId829" Type="http://schemas.openxmlformats.org/officeDocument/2006/relationships/vmlDrawing" Target="../drawings/vmlDrawing1.vml"/><Relationship Id="rId230" Type="http://schemas.openxmlformats.org/officeDocument/2006/relationships/hyperlink" Target="mailto:afire@stanford.edu" TargetMode="External"/><Relationship Id="rId468" Type="http://schemas.openxmlformats.org/officeDocument/2006/relationships/hyperlink" Target="mailto:chudakovdm@mail.ru" TargetMode="External"/><Relationship Id="rId675" Type="http://schemas.openxmlformats.org/officeDocument/2006/relationships/hyperlink" Target="mailto:a.collins@unsw.edu.au" TargetMode="External"/><Relationship Id="rId25" Type="http://schemas.openxmlformats.org/officeDocument/2006/relationships/hyperlink" Target="mailto:davide.bagnara@edu.unige.it" TargetMode="External"/><Relationship Id="rId328" Type="http://schemas.openxmlformats.org/officeDocument/2006/relationships/hyperlink" Target="mailto:Hans-Christian.vonBuedingen@ucsf.edu" TargetMode="External"/><Relationship Id="rId535" Type="http://schemas.openxmlformats.org/officeDocument/2006/relationships/hyperlink" Target="mailto:chudakovdm@mail.ru" TargetMode="External"/><Relationship Id="rId742" Type="http://schemas.openxmlformats.org/officeDocument/2006/relationships/hyperlink" Target="mailto:tmora@lps.ens,fr" TargetMode="External"/><Relationship Id="rId174" Type="http://schemas.openxmlformats.org/officeDocument/2006/relationships/hyperlink" Target="mailto:afire@stanford.edu" TargetMode="External"/><Relationship Id="rId381" Type="http://schemas.openxmlformats.org/officeDocument/2006/relationships/hyperlink" Target="mailto:gyaari@gmail.com" TargetMode="External"/><Relationship Id="rId602" Type="http://schemas.openxmlformats.org/officeDocument/2006/relationships/hyperlink" Target="mailto:davide.bagnara@edu.unige.it" TargetMode="External"/><Relationship Id="rId241" Type="http://schemas.openxmlformats.org/officeDocument/2006/relationships/hyperlink" Target="mailto:chudakovdm@mail.ru" TargetMode="External"/><Relationship Id="rId479" Type="http://schemas.openxmlformats.org/officeDocument/2006/relationships/hyperlink" Target="mailto:chudakovdm@mail.ru" TargetMode="External"/><Relationship Id="rId686" Type="http://schemas.openxmlformats.org/officeDocument/2006/relationships/hyperlink" Target="mailto:a.collins@unsw.edu.au" TargetMode="External"/><Relationship Id="rId36" Type="http://schemas.openxmlformats.org/officeDocument/2006/relationships/hyperlink" Target="mailto:jmbarnet@insp.mx" TargetMode="External"/><Relationship Id="rId339" Type="http://schemas.openxmlformats.org/officeDocument/2006/relationships/hyperlink" Target="mailto:hhliu@nhri.org.tw)" TargetMode="External"/><Relationship Id="rId546" Type="http://schemas.openxmlformats.org/officeDocument/2006/relationships/hyperlink" Target="mailto:chudakovdm@mail.ru" TargetMode="External"/><Relationship Id="rId753" Type="http://schemas.openxmlformats.org/officeDocument/2006/relationships/hyperlink" Target="mailto:tmora@lps.ens,fr" TargetMode="External"/><Relationship Id="rId101" Type="http://schemas.openxmlformats.org/officeDocument/2006/relationships/hyperlink" Target="mailto:afire@stanford.edu" TargetMode="External"/><Relationship Id="rId185" Type="http://schemas.openxmlformats.org/officeDocument/2006/relationships/hyperlink" Target="mailto:afire@stanford.edu" TargetMode="External"/><Relationship Id="rId406" Type="http://schemas.openxmlformats.org/officeDocument/2006/relationships/hyperlink" Target="mailto:gyaari@gmail.com" TargetMode="External"/><Relationship Id="rId392" Type="http://schemas.openxmlformats.org/officeDocument/2006/relationships/hyperlink" Target="mailto:gyaari@gmail.com" TargetMode="External"/><Relationship Id="rId613" Type="http://schemas.openxmlformats.org/officeDocument/2006/relationships/hyperlink" Target="https://www.nature.com/articles/nm.3743" TargetMode="External"/><Relationship Id="rId697" Type="http://schemas.openxmlformats.org/officeDocument/2006/relationships/hyperlink" Target="https://www.nature.com/articles/s41598-017-05538-z" TargetMode="External"/><Relationship Id="rId820" Type="http://schemas.openxmlformats.org/officeDocument/2006/relationships/hyperlink" Target="mailto:tmora@lps.ens,fr" TargetMode="External"/><Relationship Id="rId252" Type="http://schemas.openxmlformats.org/officeDocument/2006/relationships/hyperlink" Target="mailto:pk5@sanger.ac.uk" TargetMode="External"/><Relationship Id="rId47" Type="http://schemas.openxmlformats.org/officeDocument/2006/relationships/hyperlink" Target="mailto:ramit.mehr@biu.ac.il" TargetMode="External"/><Relationship Id="rId112" Type="http://schemas.openxmlformats.org/officeDocument/2006/relationships/hyperlink" Target="mailto:afire@stanford.edu" TargetMode="External"/><Relationship Id="rId557" Type="http://schemas.openxmlformats.org/officeDocument/2006/relationships/hyperlink" Target="mailto:chudakovdm@mail.ru" TargetMode="External"/><Relationship Id="rId764" Type="http://schemas.openxmlformats.org/officeDocument/2006/relationships/hyperlink" Target="mailto:tmora@lps.ens,fr" TargetMode="External"/><Relationship Id="rId196" Type="http://schemas.openxmlformats.org/officeDocument/2006/relationships/hyperlink" Target="mailto:afire@stanford.edu" TargetMode="External"/><Relationship Id="rId417" Type="http://schemas.openxmlformats.org/officeDocument/2006/relationships/hyperlink" Target="mailto:Ignacio.sanz@emory.edu" TargetMode="External"/><Relationship Id="rId624" Type="http://schemas.openxmlformats.org/officeDocument/2006/relationships/hyperlink" Target="mailto:a.collins@unsw.edu.au" TargetMode="External"/><Relationship Id="rId263" Type="http://schemas.openxmlformats.org/officeDocument/2006/relationships/hyperlink" Target="mailto:pk5@sanger.ac.uk" TargetMode="External"/><Relationship Id="rId470" Type="http://schemas.openxmlformats.org/officeDocument/2006/relationships/hyperlink" Target="mailto:chudakovdm@mail.ru" TargetMode="External"/><Relationship Id="rId58" Type="http://schemas.openxmlformats.org/officeDocument/2006/relationships/hyperlink" Target="mailto:ramit.mehr@biu.ac.il" TargetMode="External"/><Relationship Id="rId123" Type="http://schemas.openxmlformats.org/officeDocument/2006/relationships/hyperlink" Target="mailto:afire@stanford.edu" TargetMode="External"/><Relationship Id="rId330" Type="http://schemas.openxmlformats.org/officeDocument/2006/relationships/hyperlink" Target="mailto:Hans-Christian.vonBuedingen@ucsf.edu" TargetMode="External"/><Relationship Id="rId568" Type="http://schemas.openxmlformats.org/officeDocument/2006/relationships/hyperlink" Target="mailto:Ignacio.sanz@emory.edu" TargetMode="External"/><Relationship Id="rId775" Type="http://schemas.openxmlformats.org/officeDocument/2006/relationships/hyperlink" Target="mailto:tmora@lps.ens,fr" TargetMode="External"/><Relationship Id="rId428" Type="http://schemas.openxmlformats.org/officeDocument/2006/relationships/hyperlink" Target="mailto:Ignacio.sanz@emory.edu" TargetMode="External"/><Relationship Id="rId635" Type="http://schemas.openxmlformats.org/officeDocument/2006/relationships/hyperlink" Target="mailto:a.collins@unsw.edu.au" TargetMode="External"/><Relationship Id="rId274" Type="http://schemas.openxmlformats.org/officeDocument/2006/relationships/hyperlink" Target="mailto:pk5@sanger.ac.uk" TargetMode="External"/><Relationship Id="rId481" Type="http://schemas.openxmlformats.org/officeDocument/2006/relationships/hyperlink" Target="mailto:chudakovdm@mail.ru" TargetMode="External"/><Relationship Id="rId702" Type="http://schemas.openxmlformats.org/officeDocument/2006/relationships/hyperlink" Target="mailto:tmora@lps.ens,fr" TargetMode="External"/><Relationship Id="rId69" Type="http://schemas.openxmlformats.org/officeDocument/2006/relationships/hyperlink" Target="mailto:ramit.mehr@biu.ac.il" TargetMode="External"/><Relationship Id="rId134" Type="http://schemas.openxmlformats.org/officeDocument/2006/relationships/hyperlink" Target="mailto:afire@stanford.edu" TargetMode="External"/><Relationship Id="rId579" Type="http://schemas.openxmlformats.org/officeDocument/2006/relationships/hyperlink" Target="mailto:Ignacio.sanz@emory.edu" TargetMode="External"/><Relationship Id="rId786" Type="http://schemas.openxmlformats.org/officeDocument/2006/relationships/hyperlink" Target="mailto:tmora@lps.ens,fr" TargetMode="External"/><Relationship Id="rId341" Type="http://schemas.openxmlformats.org/officeDocument/2006/relationships/hyperlink" Target="mailto:hhliu@nhri.org.tw)" TargetMode="External"/><Relationship Id="rId439" Type="http://schemas.openxmlformats.org/officeDocument/2006/relationships/hyperlink" Target="https://www.ncbi.nlm.nih.gov/biosample/SAMN04978743" TargetMode="External"/><Relationship Id="rId646" Type="http://schemas.openxmlformats.org/officeDocument/2006/relationships/hyperlink" Target="mailto:a.collins@unsw.edu.au" TargetMode="External"/><Relationship Id="rId201" Type="http://schemas.openxmlformats.org/officeDocument/2006/relationships/hyperlink" Target="mailto:afire@stanford.edu" TargetMode="External"/><Relationship Id="rId285" Type="http://schemas.openxmlformats.org/officeDocument/2006/relationships/hyperlink" Target="mailto:pk5@sanger.ac.uk" TargetMode="External"/><Relationship Id="rId506" Type="http://schemas.openxmlformats.org/officeDocument/2006/relationships/hyperlink" Target="mailto:chudakovdm@mail.ru" TargetMode="External"/><Relationship Id="rId492" Type="http://schemas.openxmlformats.org/officeDocument/2006/relationships/hyperlink" Target="mailto:chudakovdm@mail.ru" TargetMode="External"/><Relationship Id="rId713" Type="http://schemas.openxmlformats.org/officeDocument/2006/relationships/hyperlink" Target="mailto:tmora@lps.ens,fr" TargetMode="External"/><Relationship Id="rId797" Type="http://schemas.openxmlformats.org/officeDocument/2006/relationships/hyperlink" Target="mailto:tmora@lps.ens,fr" TargetMode="External"/><Relationship Id="rId145" Type="http://schemas.openxmlformats.org/officeDocument/2006/relationships/hyperlink" Target="mailto:afire@stanford.edu" TargetMode="External"/><Relationship Id="rId352" Type="http://schemas.openxmlformats.org/officeDocument/2006/relationships/hyperlink" Target="mailto:hhliu@nhri.org.tw)" TargetMode="External"/><Relationship Id="rId212" Type="http://schemas.openxmlformats.org/officeDocument/2006/relationships/hyperlink" Target="mailto:afire@stanford.edu" TargetMode="External"/><Relationship Id="rId657" Type="http://schemas.openxmlformats.org/officeDocument/2006/relationships/hyperlink" Target="mailto:a.collins@unsw.edu.au" TargetMode="External"/><Relationship Id="rId296" Type="http://schemas.openxmlformats.org/officeDocument/2006/relationships/hyperlink" Target="mailto:pk5@sanger.ac.uk" TargetMode="External"/><Relationship Id="rId517" Type="http://schemas.openxmlformats.org/officeDocument/2006/relationships/hyperlink" Target="mailto:chudakovdm@mail.ru" TargetMode="External"/><Relationship Id="rId724" Type="http://schemas.openxmlformats.org/officeDocument/2006/relationships/hyperlink" Target="mailto:tmora@lps.ens,fr" TargetMode="External"/><Relationship Id="rId60" Type="http://schemas.openxmlformats.org/officeDocument/2006/relationships/hyperlink" Target="mailto:ramit.mehr@biu.ac.il" TargetMode="External"/><Relationship Id="rId156" Type="http://schemas.openxmlformats.org/officeDocument/2006/relationships/hyperlink" Target="mailto:afire@stanford.edu" TargetMode="External"/><Relationship Id="rId363" Type="http://schemas.openxmlformats.org/officeDocument/2006/relationships/hyperlink" Target="mailto:hhliu@nhri.org.tw)" TargetMode="External"/><Relationship Id="rId570" Type="http://schemas.openxmlformats.org/officeDocument/2006/relationships/hyperlink" Target="mailto:Ignacio.sanz@emory.edu" TargetMode="External"/><Relationship Id="rId223" Type="http://schemas.openxmlformats.org/officeDocument/2006/relationships/hyperlink" Target="mailto:afire@stanford.edu" TargetMode="External"/><Relationship Id="rId430" Type="http://schemas.openxmlformats.org/officeDocument/2006/relationships/hyperlink" Target="mailto:Ignacio.sanz@emory.edu" TargetMode="External"/><Relationship Id="rId668" Type="http://schemas.openxmlformats.org/officeDocument/2006/relationships/hyperlink" Target="mailto:a.collins@unsw.edu.au" TargetMode="External"/><Relationship Id="rId18" Type="http://schemas.openxmlformats.org/officeDocument/2006/relationships/hyperlink" Target="mailto:davide.bagnara@edu.unige.it" TargetMode="External"/><Relationship Id="rId528" Type="http://schemas.openxmlformats.org/officeDocument/2006/relationships/hyperlink" Target="mailto:chudakovdm@mail.ru" TargetMode="External"/><Relationship Id="rId735" Type="http://schemas.openxmlformats.org/officeDocument/2006/relationships/hyperlink" Target="mailto:tmora@lps.ens,fr" TargetMode="External"/><Relationship Id="rId167" Type="http://schemas.openxmlformats.org/officeDocument/2006/relationships/hyperlink" Target="mailto:afire@stanford.edu" TargetMode="External"/><Relationship Id="rId374" Type="http://schemas.openxmlformats.org/officeDocument/2006/relationships/hyperlink" Target="mailto:gyaari@gmail.com" TargetMode="External"/><Relationship Id="rId581" Type="http://schemas.openxmlformats.org/officeDocument/2006/relationships/hyperlink" Target="mailto:Ignacio.sanz@emory.edu" TargetMode="External"/><Relationship Id="rId71" Type="http://schemas.openxmlformats.org/officeDocument/2006/relationships/hyperlink" Target="mailto:afire@stanford.edu" TargetMode="External"/><Relationship Id="rId234" Type="http://schemas.openxmlformats.org/officeDocument/2006/relationships/hyperlink" Target="mailto:afire@stanford.edu" TargetMode="External"/><Relationship Id="rId679" Type="http://schemas.openxmlformats.org/officeDocument/2006/relationships/hyperlink" Target="mailto:a.collins@unsw.edu.au" TargetMode="External"/><Relationship Id="rId802" Type="http://schemas.openxmlformats.org/officeDocument/2006/relationships/hyperlink" Target="mailto:tmora@lps.ens,fr" TargetMode="External"/><Relationship Id="rId2" Type="http://schemas.openxmlformats.org/officeDocument/2006/relationships/hyperlink" Target="https://www.ncbi.nlm.nih.gov/biosample/SAMN02404719" TargetMode="External"/><Relationship Id="rId29" Type="http://schemas.openxmlformats.org/officeDocument/2006/relationships/hyperlink" Target="mailto:jmbarnet@insp.mx" TargetMode="External"/><Relationship Id="rId441" Type="http://schemas.openxmlformats.org/officeDocument/2006/relationships/hyperlink" Target="https://www.ncbi.nlm.nih.gov/biosample/SAMN04978743" TargetMode="External"/><Relationship Id="rId539" Type="http://schemas.openxmlformats.org/officeDocument/2006/relationships/hyperlink" Target="mailto:chudakovdm@mail.ru" TargetMode="External"/><Relationship Id="rId746" Type="http://schemas.openxmlformats.org/officeDocument/2006/relationships/hyperlink" Target="mailto:tmora@lps.ens,fr" TargetMode="External"/><Relationship Id="rId178" Type="http://schemas.openxmlformats.org/officeDocument/2006/relationships/hyperlink" Target="mailto:afire@stanford.edu" TargetMode="External"/><Relationship Id="rId301" Type="http://schemas.openxmlformats.org/officeDocument/2006/relationships/hyperlink" Target="mailto:pk5@sanger.ac.uk" TargetMode="External"/><Relationship Id="rId82" Type="http://schemas.openxmlformats.org/officeDocument/2006/relationships/hyperlink" Target="mailto:afire@stanford.edu" TargetMode="External"/><Relationship Id="rId385" Type="http://schemas.openxmlformats.org/officeDocument/2006/relationships/hyperlink" Target="mailto:gyaari@gmail.com" TargetMode="External"/><Relationship Id="rId592" Type="http://schemas.openxmlformats.org/officeDocument/2006/relationships/hyperlink" Target="mailto:davide.bagnara@edu.unige.it" TargetMode="External"/><Relationship Id="rId606" Type="http://schemas.openxmlformats.org/officeDocument/2006/relationships/hyperlink" Target="mailto:davide.bagnara@edu.unige.it" TargetMode="External"/><Relationship Id="rId813" Type="http://schemas.openxmlformats.org/officeDocument/2006/relationships/hyperlink" Target="mailto:tmora@lps.ens,fr" TargetMode="External"/><Relationship Id="rId245" Type="http://schemas.openxmlformats.org/officeDocument/2006/relationships/hyperlink" Target="mailto:pk5@sanger.ac.uk" TargetMode="External"/><Relationship Id="rId452" Type="http://schemas.openxmlformats.org/officeDocument/2006/relationships/hyperlink" Target="https://www.ncbi.nlm.nih.gov/biosample/SAMN04978743" TargetMode="External"/><Relationship Id="rId105" Type="http://schemas.openxmlformats.org/officeDocument/2006/relationships/hyperlink" Target="mailto:afire@stanford.edu" TargetMode="External"/><Relationship Id="rId312" Type="http://schemas.openxmlformats.org/officeDocument/2006/relationships/hyperlink" Target="mailto:pk5@sanger.ac.uk" TargetMode="External"/><Relationship Id="rId757" Type="http://schemas.openxmlformats.org/officeDocument/2006/relationships/hyperlink" Target="mailto:tmora@lps.ens,fr" TargetMode="External"/><Relationship Id="rId93" Type="http://schemas.openxmlformats.org/officeDocument/2006/relationships/hyperlink" Target="mailto:afire@stanford.edu" TargetMode="External"/><Relationship Id="rId189" Type="http://schemas.openxmlformats.org/officeDocument/2006/relationships/hyperlink" Target="mailto:afire@stanford.edu" TargetMode="External"/><Relationship Id="rId396" Type="http://schemas.openxmlformats.org/officeDocument/2006/relationships/hyperlink" Target="mailto:gyaari@gmail.com" TargetMode="External"/><Relationship Id="rId617" Type="http://schemas.openxmlformats.org/officeDocument/2006/relationships/hyperlink" Target="mailto:a.collins@unsw.edu.au" TargetMode="External"/><Relationship Id="rId824" Type="http://schemas.openxmlformats.org/officeDocument/2006/relationships/hyperlink" Target="mailto:tmora@lps.ens,fr" TargetMode="External"/><Relationship Id="rId256" Type="http://schemas.openxmlformats.org/officeDocument/2006/relationships/hyperlink" Target="mailto:pk5@sanger.ac.uk" TargetMode="External"/><Relationship Id="rId463" Type="http://schemas.openxmlformats.org/officeDocument/2006/relationships/hyperlink" Target="https://www.ncbi.nlm.nih.gov/biosample/SAMN04978743" TargetMode="External"/><Relationship Id="rId670" Type="http://schemas.openxmlformats.org/officeDocument/2006/relationships/hyperlink" Target="mailto:a.collins@unsw.edu.au" TargetMode="External"/><Relationship Id="rId116" Type="http://schemas.openxmlformats.org/officeDocument/2006/relationships/hyperlink" Target="mailto:afire@stanford.edu" TargetMode="External"/><Relationship Id="rId323" Type="http://schemas.openxmlformats.org/officeDocument/2006/relationships/hyperlink" Target="mailto:Hans-Christian.vonBuedingen@ucsf.edu" TargetMode="External"/><Relationship Id="rId530" Type="http://schemas.openxmlformats.org/officeDocument/2006/relationships/hyperlink" Target="mailto:chudakovdm@mail.ru" TargetMode="External"/><Relationship Id="rId768" Type="http://schemas.openxmlformats.org/officeDocument/2006/relationships/hyperlink" Target="mailto:tmora@lps.ens,fr" TargetMode="External"/><Relationship Id="rId20" Type="http://schemas.openxmlformats.org/officeDocument/2006/relationships/hyperlink" Target="mailto:davide.bagnara@edu.unige.it" TargetMode="External"/><Relationship Id="rId628" Type="http://schemas.openxmlformats.org/officeDocument/2006/relationships/hyperlink" Target="mailto:a.collins@unsw.edu.au" TargetMode="External"/><Relationship Id="rId267" Type="http://schemas.openxmlformats.org/officeDocument/2006/relationships/hyperlink" Target="mailto:pk5@sanger.ac.uk" TargetMode="External"/><Relationship Id="rId474" Type="http://schemas.openxmlformats.org/officeDocument/2006/relationships/hyperlink" Target="mailto:chudakovdm@mail.ru" TargetMode="External"/><Relationship Id="rId127" Type="http://schemas.openxmlformats.org/officeDocument/2006/relationships/hyperlink" Target="mailto:afire@stanford.edu" TargetMode="External"/><Relationship Id="rId681" Type="http://schemas.openxmlformats.org/officeDocument/2006/relationships/hyperlink" Target="mailto:a.collins@unsw.edu.au" TargetMode="External"/><Relationship Id="rId779" Type="http://schemas.openxmlformats.org/officeDocument/2006/relationships/hyperlink" Target="mailto:tmora@lps.ens,fr" TargetMode="External"/><Relationship Id="rId31" Type="http://schemas.openxmlformats.org/officeDocument/2006/relationships/hyperlink" Target="mailto:jmbarnet@insp.mx" TargetMode="External"/><Relationship Id="rId334" Type="http://schemas.openxmlformats.org/officeDocument/2006/relationships/hyperlink" Target="mailto:Hans-Christian.vonBuedingen@ucsf.edu" TargetMode="External"/><Relationship Id="rId541" Type="http://schemas.openxmlformats.org/officeDocument/2006/relationships/hyperlink" Target="mailto:chudakovdm@mail.ru" TargetMode="External"/><Relationship Id="rId639" Type="http://schemas.openxmlformats.org/officeDocument/2006/relationships/hyperlink" Target="mailto:a.collins@unsw.edu.au" TargetMode="External"/><Relationship Id="rId180" Type="http://schemas.openxmlformats.org/officeDocument/2006/relationships/hyperlink" Target="mailto:afire@stanford.edu" TargetMode="External"/><Relationship Id="rId278" Type="http://schemas.openxmlformats.org/officeDocument/2006/relationships/hyperlink" Target="mailto:pk5@sanger.ac.uk" TargetMode="External"/><Relationship Id="rId401" Type="http://schemas.openxmlformats.org/officeDocument/2006/relationships/hyperlink" Target="mailto:gyaari@gmail.com" TargetMode="External"/><Relationship Id="rId485" Type="http://schemas.openxmlformats.org/officeDocument/2006/relationships/hyperlink" Target="mailto:chudakovdm@mail.ru" TargetMode="External"/><Relationship Id="rId692" Type="http://schemas.openxmlformats.org/officeDocument/2006/relationships/hyperlink" Target="https://www.nature.com/articles/nm.3743" TargetMode="External"/><Relationship Id="rId706" Type="http://schemas.openxmlformats.org/officeDocument/2006/relationships/hyperlink" Target="mailto:tmora@lps.ens,fr" TargetMode="External"/><Relationship Id="rId42" Type="http://schemas.openxmlformats.org/officeDocument/2006/relationships/hyperlink" Target="mailto:jmbarnet@insp.mx" TargetMode="External"/><Relationship Id="rId138" Type="http://schemas.openxmlformats.org/officeDocument/2006/relationships/hyperlink" Target="mailto:afire@stanford.edu" TargetMode="External"/><Relationship Id="rId345" Type="http://schemas.openxmlformats.org/officeDocument/2006/relationships/hyperlink" Target="mailto:hhliu@nhri.org.tw)" TargetMode="External"/><Relationship Id="rId552" Type="http://schemas.openxmlformats.org/officeDocument/2006/relationships/hyperlink" Target="mailto:chudakovdm@mail.ru" TargetMode="External"/><Relationship Id="rId191" Type="http://schemas.openxmlformats.org/officeDocument/2006/relationships/hyperlink" Target="mailto:afire@stanford.edu" TargetMode="External"/><Relationship Id="rId205" Type="http://schemas.openxmlformats.org/officeDocument/2006/relationships/hyperlink" Target="mailto:afire@stanford.edu" TargetMode="External"/><Relationship Id="rId412" Type="http://schemas.openxmlformats.org/officeDocument/2006/relationships/hyperlink" Target="mailto:gg@che.utexas.edu" TargetMode="External"/><Relationship Id="rId289" Type="http://schemas.openxmlformats.org/officeDocument/2006/relationships/hyperlink" Target="mailto:pk5@sanger.ac.uk" TargetMode="External"/><Relationship Id="rId496" Type="http://schemas.openxmlformats.org/officeDocument/2006/relationships/hyperlink" Target="mailto:chudakovdm@mail.ru" TargetMode="External"/><Relationship Id="rId717" Type="http://schemas.openxmlformats.org/officeDocument/2006/relationships/hyperlink" Target="mailto:tmora@lps.ens,fr" TargetMode="External"/><Relationship Id="rId53" Type="http://schemas.openxmlformats.org/officeDocument/2006/relationships/hyperlink" Target="mailto:ramit.mehr@biu.ac.il" TargetMode="External"/><Relationship Id="rId149" Type="http://schemas.openxmlformats.org/officeDocument/2006/relationships/hyperlink" Target="mailto:afire@stanford.edu" TargetMode="External"/><Relationship Id="rId356" Type="http://schemas.openxmlformats.org/officeDocument/2006/relationships/hyperlink" Target="mailto:hhliu@nhri.org.tw)" TargetMode="External"/><Relationship Id="rId563" Type="http://schemas.openxmlformats.org/officeDocument/2006/relationships/hyperlink" Target="mailto:chudakovdm@mail.ru" TargetMode="External"/><Relationship Id="rId770" Type="http://schemas.openxmlformats.org/officeDocument/2006/relationships/hyperlink" Target="mailto:tmora@lps.ens,fr" TargetMode="External"/><Relationship Id="rId216" Type="http://schemas.openxmlformats.org/officeDocument/2006/relationships/hyperlink" Target="mailto:afire@stanford.edu" TargetMode="External"/><Relationship Id="rId423" Type="http://schemas.openxmlformats.org/officeDocument/2006/relationships/hyperlink" Target="mailto:Ignacio.sanz@emory.edu" TargetMode="External"/><Relationship Id="rId630" Type="http://schemas.openxmlformats.org/officeDocument/2006/relationships/hyperlink" Target="mailto:a.collins@unsw.edu.au" TargetMode="External"/><Relationship Id="rId728" Type="http://schemas.openxmlformats.org/officeDocument/2006/relationships/hyperlink" Target="mailto:tmora@lps.ens,fr" TargetMode="External"/><Relationship Id="rId64" Type="http://schemas.openxmlformats.org/officeDocument/2006/relationships/hyperlink" Target="mailto:ramit.mehr@biu.ac.il" TargetMode="External"/><Relationship Id="rId367" Type="http://schemas.openxmlformats.org/officeDocument/2006/relationships/hyperlink" Target="mailto:gyaari@gmail.com" TargetMode="External"/><Relationship Id="rId574" Type="http://schemas.openxmlformats.org/officeDocument/2006/relationships/hyperlink" Target="mailto:Ignacio.sanz@emory.edu" TargetMode="External"/><Relationship Id="rId227" Type="http://schemas.openxmlformats.org/officeDocument/2006/relationships/hyperlink" Target="mailto:afire@stanford.edu" TargetMode="External"/><Relationship Id="rId781" Type="http://schemas.openxmlformats.org/officeDocument/2006/relationships/hyperlink" Target="mailto:tmora@lps.ens,fr" TargetMode="External"/><Relationship Id="rId434" Type="http://schemas.openxmlformats.org/officeDocument/2006/relationships/hyperlink" Target="mailto:Ignacio.sanz@emory.edu" TargetMode="External"/><Relationship Id="rId641" Type="http://schemas.openxmlformats.org/officeDocument/2006/relationships/hyperlink" Target="mailto:a.collins@unsw.edu.au" TargetMode="External"/><Relationship Id="rId739" Type="http://schemas.openxmlformats.org/officeDocument/2006/relationships/hyperlink" Target="mailto:tmora@lps.ens,fr" TargetMode="External"/><Relationship Id="rId280" Type="http://schemas.openxmlformats.org/officeDocument/2006/relationships/hyperlink" Target="mailto:pk5@sanger.ac.uk" TargetMode="External"/><Relationship Id="rId501" Type="http://schemas.openxmlformats.org/officeDocument/2006/relationships/hyperlink" Target="mailto:chudakovdm@mail.ru" TargetMode="External"/><Relationship Id="rId75" Type="http://schemas.openxmlformats.org/officeDocument/2006/relationships/hyperlink" Target="mailto:afire@stanford.edu" TargetMode="External"/><Relationship Id="rId140" Type="http://schemas.openxmlformats.org/officeDocument/2006/relationships/hyperlink" Target="mailto:afire@stanford.edu" TargetMode="External"/><Relationship Id="rId378" Type="http://schemas.openxmlformats.org/officeDocument/2006/relationships/hyperlink" Target="mailto:gyaari@gmail.com" TargetMode="External"/><Relationship Id="rId585" Type="http://schemas.openxmlformats.org/officeDocument/2006/relationships/hyperlink" Target="https://www.nature.com/articles/s41598-017-05538-z" TargetMode="External"/><Relationship Id="rId792" Type="http://schemas.openxmlformats.org/officeDocument/2006/relationships/hyperlink" Target="mailto:tmora@lps.ens,fr" TargetMode="External"/><Relationship Id="rId806" Type="http://schemas.openxmlformats.org/officeDocument/2006/relationships/hyperlink" Target="mailto:tmora@lps.ens,fr" TargetMode="External"/><Relationship Id="rId6" Type="http://schemas.openxmlformats.org/officeDocument/2006/relationships/hyperlink" Target="mailto:davide.bagnara@edu.unige.it" TargetMode="External"/><Relationship Id="rId238" Type="http://schemas.openxmlformats.org/officeDocument/2006/relationships/hyperlink" Target="mailto:chudakovdm@mail.ru" TargetMode="External"/><Relationship Id="rId445" Type="http://schemas.openxmlformats.org/officeDocument/2006/relationships/hyperlink" Target="https://www.ncbi.nlm.nih.gov/biosample/SAMN04978743" TargetMode="External"/><Relationship Id="rId652" Type="http://schemas.openxmlformats.org/officeDocument/2006/relationships/hyperlink" Target="mailto:a.collins@unsw.edu.au" TargetMode="External"/><Relationship Id="rId291" Type="http://schemas.openxmlformats.org/officeDocument/2006/relationships/hyperlink" Target="mailto:pk5@sanger.ac.uk" TargetMode="External"/><Relationship Id="rId305" Type="http://schemas.openxmlformats.org/officeDocument/2006/relationships/hyperlink" Target="mailto:pk5@sanger.ac.uk" TargetMode="External"/><Relationship Id="rId512" Type="http://schemas.openxmlformats.org/officeDocument/2006/relationships/hyperlink" Target="mailto:chudakovdm@mail.ru" TargetMode="External"/><Relationship Id="rId86" Type="http://schemas.openxmlformats.org/officeDocument/2006/relationships/hyperlink" Target="mailto:afire@stanford.edu" TargetMode="External"/><Relationship Id="rId151" Type="http://schemas.openxmlformats.org/officeDocument/2006/relationships/hyperlink" Target="mailto:afire@stanford.edu" TargetMode="External"/><Relationship Id="rId389" Type="http://schemas.openxmlformats.org/officeDocument/2006/relationships/hyperlink" Target="mailto:gyaari@gmail.com" TargetMode="External"/><Relationship Id="rId596" Type="http://schemas.openxmlformats.org/officeDocument/2006/relationships/hyperlink" Target="mailto:davide.bagnara@edu.unige.it" TargetMode="External"/><Relationship Id="rId817" Type="http://schemas.openxmlformats.org/officeDocument/2006/relationships/hyperlink" Target="mailto:tmora@lps.ens,fr" TargetMode="External"/><Relationship Id="rId249" Type="http://schemas.openxmlformats.org/officeDocument/2006/relationships/hyperlink" Target="mailto:pk5@sanger.ac.uk" TargetMode="External"/><Relationship Id="rId456" Type="http://schemas.openxmlformats.org/officeDocument/2006/relationships/hyperlink" Target="https://www.ncbi.nlm.nih.gov/biosample/SAMN04978743" TargetMode="External"/><Relationship Id="rId663" Type="http://schemas.openxmlformats.org/officeDocument/2006/relationships/hyperlink" Target="mailto:a.collins@unsw.edu.au" TargetMode="External"/><Relationship Id="rId13" Type="http://schemas.openxmlformats.org/officeDocument/2006/relationships/hyperlink" Target="mailto:davide.bagnara@edu.unige.it" TargetMode="External"/><Relationship Id="rId109" Type="http://schemas.openxmlformats.org/officeDocument/2006/relationships/hyperlink" Target="mailto:afire@stanford.edu" TargetMode="External"/><Relationship Id="rId260" Type="http://schemas.openxmlformats.org/officeDocument/2006/relationships/hyperlink" Target="mailto:pk5@sanger.ac.uk" TargetMode="External"/><Relationship Id="rId316" Type="http://schemas.openxmlformats.org/officeDocument/2006/relationships/hyperlink" Target="mailto:pk5@sanger.ac.uk" TargetMode="External"/><Relationship Id="rId523" Type="http://schemas.openxmlformats.org/officeDocument/2006/relationships/hyperlink" Target="mailto:chudakovdm@mail.ru" TargetMode="External"/><Relationship Id="rId719" Type="http://schemas.openxmlformats.org/officeDocument/2006/relationships/hyperlink" Target="mailto:tmora@lps.ens,fr" TargetMode="External"/><Relationship Id="rId55" Type="http://schemas.openxmlformats.org/officeDocument/2006/relationships/hyperlink" Target="mailto:ramit.mehr@biu.ac.il" TargetMode="External"/><Relationship Id="rId97" Type="http://schemas.openxmlformats.org/officeDocument/2006/relationships/hyperlink" Target="mailto:afire@stanford.edu" TargetMode="External"/><Relationship Id="rId120" Type="http://schemas.openxmlformats.org/officeDocument/2006/relationships/hyperlink" Target="mailto:afire@stanford.edu" TargetMode="External"/><Relationship Id="rId358" Type="http://schemas.openxmlformats.org/officeDocument/2006/relationships/hyperlink" Target="mailto:hhliu@nhri.org.tw)" TargetMode="External"/><Relationship Id="rId565" Type="http://schemas.openxmlformats.org/officeDocument/2006/relationships/hyperlink" Target="mailto:Ignacio.sanz@emory.edu" TargetMode="External"/><Relationship Id="rId730" Type="http://schemas.openxmlformats.org/officeDocument/2006/relationships/hyperlink" Target="mailto:tmora@lps.ens,fr" TargetMode="External"/><Relationship Id="rId772" Type="http://schemas.openxmlformats.org/officeDocument/2006/relationships/hyperlink" Target="mailto:tmora@lps.ens,fr" TargetMode="External"/><Relationship Id="rId828" Type="http://schemas.openxmlformats.org/officeDocument/2006/relationships/printerSettings" Target="../printerSettings/printerSettings1.bin"/><Relationship Id="rId162" Type="http://schemas.openxmlformats.org/officeDocument/2006/relationships/hyperlink" Target="mailto:afire@stanford.edu" TargetMode="External"/><Relationship Id="rId218" Type="http://schemas.openxmlformats.org/officeDocument/2006/relationships/hyperlink" Target="mailto:afire@stanford.edu" TargetMode="External"/><Relationship Id="rId425" Type="http://schemas.openxmlformats.org/officeDocument/2006/relationships/hyperlink" Target="mailto:Ignacio.sanz@emory.edu" TargetMode="External"/><Relationship Id="rId467" Type="http://schemas.openxmlformats.org/officeDocument/2006/relationships/hyperlink" Target="mailto:chudakovdm@mail.ru" TargetMode="External"/><Relationship Id="rId632" Type="http://schemas.openxmlformats.org/officeDocument/2006/relationships/hyperlink" Target="mailto:a.collins@unsw.edu.au" TargetMode="External"/><Relationship Id="rId271" Type="http://schemas.openxmlformats.org/officeDocument/2006/relationships/hyperlink" Target="mailto:pk5@sanger.ac.uk" TargetMode="External"/><Relationship Id="rId674" Type="http://schemas.openxmlformats.org/officeDocument/2006/relationships/hyperlink" Target="mailto:a.collins@unsw.edu.au" TargetMode="External"/><Relationship Id="rId24" Type="http://schemas.openxmlformats.org/officeDocument/2006/relationships/hyperlink" Target="mailto:davide.bagnara@edu.unige.it" TargetMode="External"/><Relationship Id="rId66" Type="http://schemas.openxmlformats.org/officeDocument/2006/relationships/hyperlink" Target="mailto:ramit.mehr@biu.ac.il" TargetMode="External"/><Relationship Id="rId131" Type="http://schemas.openxmlformats.org/officeDocument/2006/relationships/hyperlink" Target="mailto:afire@stanford.edu" TargetMode="External"/><Relationship Id="rId327" Type="http://schemas.openxmlformats.org/officeDocument/2006/relationships/hyperlink" Target="mailto:Hans-Christian.vonBuedingen@ucsf.edu" TargetMode="External"/><Relationship Id="rId369" Type="http://schemas.openxmlformats.org/officeDocument/2006/relationships/hyperlink" Target="mailto:gyaari@gmail.com" TargetMode="External"/><Relationship Id="rId534" Type="http://schemas.openxmlformats.org/officeDocument/2006/relationships/hyperlink" Target="mailto:chudakovdm@mail.ru" TargetMode="External"/><Relationship Id="rId576" Type="http://schemas.openxmlformats.org/officeDocument/2006/relationships/hyperlink" Target="mailto:Ignacio.sanz@emory.edu" TargetMode="External"/><Relationship Id="rId741" Type="http://schemas.openxmlformats.org/officeDocument/2006/relationships/hyperlink" Target="mailto:tmora@lps.ens,fr" TargetMode="External"/><Relationship Id="rId783" Type="http://schemas.openxmlformats.org/officeDocument/2006/relationships/hyperlink" Target="mailto:tmora@lps.ens,fr" TargetMode="External"/><Relationship Id="rId173" Type="http://schemas.openxmlformats.org/officeDocument/2006/relationships/hyperlink" Target="mailto:afire@stanford.edu" TargetMode="External"/><Relationship Id="rId229" Type="http://schemas.openxmlformats.org/officeDocument/2006/relationships/hyperlink" Target="mailto:afire@stanford.edu" TargetMode="External"/><Relationship Id="rId380" Type="http://schemas.openxmlformats.org/officeDocument/2006/relationships/hyperlink" Target="mailto:gyaari@gmail.com" TargetMode="External"/><Relationship Id="rId436" Type="http://schemas.openxmlformats.org/officeDocument/2006/relationships/hyperlink" Target="https://www.ncbi.nlm.nih.gov/biosample/SAMN04978743" TargetMode="External"/><Relationship Id="rId601" Type="http://schemas.openxmlformats.org/officeDocument/2006/relationships/hyperlink" Target="mailto:davide.bagnara@edu.unige.it" TargetMode="External"/><Relationship Id="rId643" Type="http://schemas.openxmlformats.org/officeDocument/2006/relationships/hyperlink" Target="mailto:a.collins@unsw.edu.au" TargetMode="External"/><Relationship Id="rId240" Type="http://schemas.openxmlformats.org/officeDocument/2006/relationships/hyperlink" Target="mailto:chudakovdm@mail.ru" TargetMode="External"/><Relationship Id="rId478" Type="http://schemas.openxmlformats.org/officeDocument/2006/relationships/hyperlink" Target="mailto:chudakovdm@mail.ru" TargetMode="External"/><Relationship Id="rId685" Type="http://schemas.openxmlformats.org/officeDocument/2006/relationships/hyperlink" Target="mailto:a.collins@unsw.edu.au" TargetMode="External"/><Relationship Id="rId35" Type="http://schemas.openxmlformats.org/officeDocument/2006/relationships/hyperlink" Target="mailto:jmbarnet@insp.mx" TargetMode="External"/><Relationship Id="rId77" Type="http://schemas.openxmlformats.org/officeDocument/2006/relationships/hyperlink" Target="mailto:afire@stanford.edu" TargetMode="External"/><Relationship Id="rId100" Type="http://schemas.openxmlformats.org/officeDocument/2006/relationships/hyperlink" Target="mailto:afire@stanford.edu" TargetMode="External"/><Relationship Id="rId282" Type="http://schemas.openxmlformats.org/officeDocument/2006/relationships/hyperlink" Target="mailto:pk5@sanger.ac.uk" TargetMode="External"/><Relationship Id="rId338" Type="http://schemas.openxmlformats.org/officeDocument/2006/relationships/hyperlink" Target="mailto:hhliu@nhri.org.tw)" TargetMode="External"/><Relationship Id="rId503" Type="http://schemas.openxmlformats.org/officeDocument/2006/relationships/hyperlink" Target="mailto:chudakovdm@mail.ru" TargetMode="External"/><Relationship Id="rId545" Type="http://schemas.openxmlformats.org/officeDocument/2006/relationships/hyperlink" Target="mailto:chudakovdm@mail.ru" TargetMode="External"/><Relationship Id="rId587" Type="http://schemas.openxmlformats.org/officeDocument/2006/relationships/hyperlink" Target="mailto:davide.bagnara@edu.unige.it" TargetMode="External"/><Relationship Id="rId710" Type="http://schemas.openxmlformats.org/officeDocument/2006/relationships/hyperlink" Target="mailto:tmora@lps.ens,fr" TargetMode="External"/><Relationship Id="rId752" Type="http://schemas.openxmlformats.org/officeDocument/2006/relationships/hyperlink" Target="mailto:tmora@lps.ens,fr" TargetMode="External"/><Relationship Id="rId808" Type="http://schemas.openxmlformats.org/officeDocument/2006/relationships/hyperlink" Target="mailto:tmora@lps.ens,fr" TargetMode="External"/><Relationship Id="rId8" Type="http://schemas.openxmlformats.org/officeDocument/2006/relationships/hyperlink" Target="mailto:davide.bagnara@edu.unige.it" TargetMode="External"/><Relationship Id="rId142" Type="http://schemas.openxmlformats.org/officeDocument/2006/relationships/hyperlink" Target="mailto:afire@stanford.edu" TargetMode="External"/><Relationship Id="rId184" Type="http://schemas.openxmlformats.org/officeDocument/2006/relationships/hyperlink" Target="mailto:afire@stanford.edu" TargetMode="External"/><Relationship Id="rId391" Type="http://schemas.openxmlformats.org/officeDocument/2006/relationships/hyperlink" Target="mailto:gyaari@gmail.com" TargetMode="External"/><Relationship Id="rId405" Type="http://schemas.openxmlformats.org/officeDocument/2006/relationships/hyperlink" Target="mailto:gyaari@gmail.com" TargetMode="External"/><Relationship Id="rId447" Type="http://schemas.openxmlformats.org/officeDocument/2006/relationships/hyperlink" Target="https://www.ncbi.nlm.nih.gov/biosample/SAMN04978743" TargetMode="External"/><Relationship Id="rId612" Type="http://schemas.openxmlformats.org/officeDocument/2006/relationships/hyperlink" Target="http://cancerimmunolres.aacrjournals.org/content/5/2/148.long" TargetMode="External"/><Relationship Id="rId794" Type="http://schemas.openxmlformats.org/officeDocument/2006/relationships/hyperlink" Target="mailto:tmora@lps.ens,fr" TargetMode="External"/><Relationship Id="rId251" Type="http://schemas.openxmlformats.org/officeDocument/2006/relationships/hyperlink" Target="mailto:pk5@sanger.ac.uk" TargetMode="External"/><Relationship Id="rId489" Type="http://schemas.openxmlformats.org/officeDocument/2006/relationships/hyperlink" Target="mailto:chudakovdm@mail.ru" TargetMode="External"/><Relationship Id="rId654" Type="http://schemas.openxmlformats.org/officeDocument/2006/relationships/hyperlink" Target="mailto:a.collins@unsw.edu.au" TargetMode="External"/><Relationship Id="rId696" Type="http://schemas.openxmlformats.org/officeDocument/2006/relationships/hyperlink" Target="https://www.nature.com/articles/s41598-017-05538-z" TargetMode="External"/><Relationship Id="rId46" Type="http://schemas.openxmlformats.org/officeDocument/2006/relationships/hyperlink" Target="mailto:ramit.mehr@biu.ac.il" TargetMode="External"/><Relationship Id="rId293" Type="http://schemas.openxmlformats.org/officeDocument/2006/relationships/hyperlink" Target="mailto:pk5@sanger.ac.uk" TargetMode="External"/><Relationship Id="rId307" Type="http://schemas.openxmlformats.org/officeDocument/2006/relationships/hyperlink" Target="mailto:pk5@sanger.ac.uk" TargetMode="External"/><Relationship Id="rId349" Type="http://schemas.openxmlformats.org/officeDocument/2006/relationships/hyperlink" Target="mailto:hhliu@nhri.org.tw)" TargetMode="External"/><Relationship Id="rId514" Type="http://schemas.openxmlformats.org/officeDocument/2006/relationships/hyperlink" Target="mailto:chudakovdm@mail.ru" TargetMode="External"/><Relationship Id="rId556" Type="http://schemas.openxmlformats.org/officeDocument/2006/relationships/hyperlink" Target="mailto:chudakovdm@mail.ru" TargetMode="External"/><Relationship Id="rId721" Type="http://schemas.openxmlformats.org/officeDocument/2006/relationships/hyperlink" Target="mailto:tmora@lps.ens,fr" TargetMode="External"/><Relationship Id="rId763" Type="http://schemas.openxmlformats.org/officeDocument/2006/relationships/hyperlink" Target="mailto:tmora@lps.ens,fr" TargetMode="External"/><Relationship Id="rId88" Type="http://schemas.openxmlformats.org/officeDocument/2006/relationships/hyperlink" Target="mailto:afire@stanford.edu" TargetMode="External"/><Relationship Id="rId111" Type="http://schemas.openxmlformats.org/officeDocument/2006/relationships/hyperlink" Target="mailto:afire@stanford.edu" TargetMode="External"/><Relationship Id="rId153" Type="http://schemas.openxmlformats.org/officeDocument/2006/relationships/hyperlink" Target="mailto:afire@stanford.edu" TargetMode="External"/><Relationship Id="rId195" Type="http://schemas.openxmlformats.org/officeDocument/2006/relationships/hyperlink" Target="mailto:afire@stanford.edu" TargetMode="External"/><Relationship Id="rId209" Type="http://schemas.openxmlformats.org/officeDocument/2006/relationships/hyperlink" Target="mailto:afire@stanford.edu" TargetMode="External"/><Relationship Id="rId360" Type="http://schemas.openxmlformats.org/officeDocument/2006/relationships/hyperlink" Target="mailto:hhliu@nhri.org.tw)" TargetMode="External"/><Relationship Id="rId416" Type="http://schemas.openxmlformats.org/officeDocument/2006/relationships/hyperlink" Target="mailto:Ignacio.sanz@emory.edu" TargetMode="External"/><Relationship Id="rId598" Type="http://schemas.openxmlformats.org/officeDocument/2006/relationships/hyperlink" Target="mailto:davide.bagnara@edu.unige.it" TargetMode="External"/><Relationship Id="rId819" Type="http://schemas.openxmlformats.org/officeDocument/2006/relationships/hyperlink" Target="mailto:tmora@lps.ens,fr" TargetMode="External"/><Relationship Id="rId220" Type="http://schemas.openxmlformats.org/officeDocument/2006/relationships/hyperlink" Target="mailto:afire@stanford.edu" TargetMode="External"/><Relationship Id="rId458" Type="http://schemas.openxmlformats.org/officeDocument/2006/relationships/hyperlink" Target="https://www.ncbi.nlm.nih.gov/biosample/SAMN04978743" TargetMode="External"/><Relationship Id="rId623" Type="http://schemas.openxmlformats.org/officeDocument/2006/relationships/hyperlink" Target="mailto:a.collins@unsw.edu.au" TargetMode="External"/><Relationship Id="rId665" Type="http://schemas.openxmlformats.org/officeDocument/2006/relationships/hyperlink" Target="mailto:a.collins@unsw.edu.au" TargetMode="External"/><Relationship Id="rId830" Type="http://schemas.openxmlformats.org/officeDocument/2006/relationships/comments" Target="../comments1.xml"/><Relationship Id="rId15" Type="http://schemas.openxmlformats.org/officeDocument/2006/relationships/hyperlink" Target="mailto:davide.bagnara@edu.unige.it" TargetMode="External"/><Relationship Id="rId57" Type="http://schemas.openxmlformats.org/officeDocument/2006/relationships/hyperlink" Target="mailto:ramit.mehr@biu.ac.il" TargetMode="External"/><Relationship Id="rId262" Type="http://schemas.openxmlformats.org/officeDocument/2006/relationships/hyperlink" Target="mailto:pk5@sanger.ac.uk" TargetMode="External"/><Relationship Id="rId318" Type="http://schemas.openxmlformats.org/officeDocument/2006/relationships/hyperlink" Target="mailto:pk5@sanger.ac.uk" TargetMode="External"/><Relationship Id="rId525" Type="http://schemas.openxmlformats.org/officeDocument/2006/relationships/hyperlink" Target="mailto:chudakovdm@mail.ru" TargetMode="External"/><Relationship Id="rId567" Type="http://schemas.openxmlformats.org/officeDocument/2006/relationships/hyperlink" Target="mailto:Ignacio.sanz@emory.edu" TargetMode="External"/><Relationship Id="rId732" Type="http://schemas.openxmlformats.org/officeDocument/2006/relationships/hyperlink" Target="mailto:tmora@lps.ens,fr" TargetMode="External"/><Relationship Id="rId99" Type="http://schemas.openxmlformats.org/officeDocument/2006/relationships/hyperlink" Target="mailto:afire@stanford.edu" TargetMode="External"/><Relationship Id="rId122" Type="http://schemas.openxmlformats.org/officeDocument/2006/relationships/hyperlink" Target="mailto:afire@stanford.edu" TargetMode="External"/><Relationship Id="rId164" Type="http://schemas.openxmlformats.org/officeDocument/2006/relationships/hyperlink" Target="mailto:afire@stanford.edu" TargetMode="External"/><Relationship Id="rId371" Type="http://schemas.openxmlformats.org/officeDocument/2006/relationships/hyperlink" Target="mailto:gyaari@gmail.com" TargetMode="External"/><Relationship Id="rId774" Type="http://schemas.openxmlformats.org/officeDocument/2006/relationships/hyperlink" Target="mailto:tmora@lps.ens,fr" TargetMode="External"/><Relationship Id="rId427" Type="http://schemas.openxmlformats.org/officeDocument/2006/relationships/hyperlink" Target="mailto:Ignacio.sanz@emory.edu" TargetMode="External"/><Relationship Id="rId469" Type="http://schemas.openxmlformats.org/officeDocument/2006/relationships/hyperlink" Target="mailto:chudakovdm@mail.ru" TargetMode="External"/><Relationship Id="rId634" Type="http://schemas.openxmlformats.org/officeDocument/2006/relationships/hyperlink" Target="mailto:a.collins@unsw.edu.au" TargetMode="External"/><Relationship Id="rId676" Type="http://schemas.openxmlformats.org/officeDocument/2006/relationships/hyperlink" Target="mailto:a.collins@unsw.edu.au" TargetMode="External"/><Relationship Id="rId26" Type="http://schemas.openxmlformats.org/officeDocument/2006/relationships/hyperlink" Target="mailto:davide.bagnara@edu.unige.it" TargetMode="External"/><Relationship Id="rId231" Type="http://schemas.openxmlformats.org/officeDocument/2006/relationships/hyperlink" Target="mailto:afire@stanford.edu" TargetMode="External"/><Relationship Id="rId273" Type="http://schemas.openxmlformats.org/officeDocument/2006/relationships/hyperlink" Target="mailto:pk5@sanger.ac.uk" TargetMode="External"/><Relationship Id="rId329" Type="http://schemas.openxmlformats.org/officeDocument/2006/relationships/hyperlink" Target="mailto:Hans-Christian.vonBuedingen@ucsf.edu" TargetMode="External"/><Relationship Id="rId480" Type="http://schemas.openxmlformats.org/officeDocument/2006/relationships/hyperlink" Target="mailto:chudakovdm@mail.ru" TargetMode="External"/><Relationship Id="rId536" Type="http://schemas.openxmlformats.org/officeDocument/2006/relationships/hyperlink" Target="mailto:chudakovdm@mail.ru" TargetMode="External"/><Relationship Id="rId701" Type="http://schemas.openxmlformats.org/officeDocument/2006/relationships/hyperlink" Target="mailto:tmora@lps.ens,fr" TargetMode="External"/><Relationship Id="rId68" Type="http://schemas.openxmlformats.org/officeDocument/2006/relationships/hyperlink" Target="mailto:ramit.mehr@biu.ac.il" TargetMode="External"/><Relationship Id="rId133" Type="http://schemas.openxmlformats.org/officeDocument/2006/relationships/hyperlink" Target="mailto:afire@stanford.edu" TargetMode="External"/><Relationship Id="rId175" Type="http://schemas.openxmlformats.org/officeDocument/2006/relationships/hyperlink" Target="mailto:afire@stanford.edu" TargetMode="External"/><Relationship Id="rId340" Type="http://schemas.openxmlformats.org/officeDocument/2006/relationships/hyperlink" Target="mailto:hhliu@nhri.org.tw)" TargetMode="External"/><Relationship Id="rId578" Type="http://schemas.openxmlformats.org/officeDocument/2006/relationships/hyperlink" Target="mailto:Ignacio.sanz@emory.edu" TargetMode="External"/><Relationship Id="rId743" Type="http://schemas.openxmlformats.org/officeDocument/2006/relationships/hyperlink" Target="mailto:tmora@lps.ens,fr" TargetMode="External"/><Relationship Id="rId785" Type="http://schemas.openxmlformats.org/officeDocument/2006/relationships/hyperlink" Target="mailto:tmora@lps.ens,fr" TargetMode="External"/><Relationship Id="rId200" Type="http://schemas.openxmlformats.org/officeDocument/2006/relationships/hyperlink" Target="mailto:afire@stanford.edu" TargetMode="External"/><Relationship Id="rId382" Type="http://schemas.openxmlformats.org/officeDocument/2006/relationships/hyperlink" Target="mailto:gyaari@gmail.com" TargetMode="External"/><Relationship Id="rId438" Type="http://schemas.openxmlformats.org/officeDocument/2006/relationships/hyperlink" Target="https://www.ncbi.nlm.nih.gov/biosample/SAMN04978743" TargetMode="External"/><Relationship Id="rId603" Type="http://schemas.openxmlformats.org/officeDocument/2006/relationships/hyperlink" Target="mailto:davide.bagnara@edu.unige.it" TargetMode="External"/><Relationship Id="rId645" Type="http://schemas.openxmlformats.org/officeDocument/2006/relationships/hyperlink" Target="mailto:a.collins@unsw.edu.au" TargetMode="External"/><Relationship Id="rId687" Type="http://schemas.openxmlformats.org/officeDocument/2006/relationships/hyperlink" Target="mailto:a.collins@unsw.edu.au" TargetMode="External"/><Relationship Id="rId810" Type="http://schemas.openxmlformats.org/officeDocument/2006/relationships/hyperlink" Target="mailto:tmora@lps.ens,fr" TargetMode="External"/><Relationship Id="rId242" Type="http://schemas.openxmlformats.org/officeDocument/2006/relationships/hyperlink" Target="mailto:chudakovdm@mail.ru" TargetMode="External"/><Relationship Id="rId284" Type="http://schemas.openxmlformats.org/officeDocument/2006/relationships/hyperlink" Target="mailto:pk5@sanger.ac.uk" TargetMode="External"/><Relationship Id="rId491" Type="http://schemas.openxmlformats.org/officeDocument/2006/relationships/hyperlink" Target="mailto:chudakovdm@mail.ru" TargetMode="External"/><Relationship Id="rId505" Type="http://schemas.openxmlformats.org/officeDocument/2006/relationships/hyperlink" Target="mailto:chudakovdm@mail.ru" TargetMode="External"/><Relationship Id="rId712" Type="http://schemas.openxmlformats.org/officeDocument/2006/relationships/hyperlink" Target="mailto:tmora@lps.ens,fr" TargetMode="External"/><Relationship Id="rId37" Type="http://schemas.openxmlformats.org/officeDocument/2006/relationships/hyperlink" Target="mailto:jmbarnet@insp.mx" TargetMode="External"/><Relationship Id="rId79" Type="http://schemas.openxmlformats.org/officeDocument/2006/relationships/hyperlink" Target="mailto:afire@stanford.edu" TargetMode="External"/><Relationship Id="rId102" Type="http://schemas.openxmlformats.org/officeDocument/2006/relationships/hyperlink" Target="mailto:afire@stanford.edu" TargetMode="External"/><Relationship Id="rId144" Type="http://schemas.openxmlformats.org/officeDocument/2006/relationships/hyperlink" Target="mailto:afire@stanford.edu" TargetMode="External"/><Relationship Id="rId547" Type="http://schemas.openxmlformats.org/officeDocument/2006/relationships/hyperlink" Target="mailto:chudakovdm@mail.ru" TargetMode="External"/><Relationship Id="rId589" Type="http://schemas.openxmlformats.org/officeDocument/2006/relationships/hyperlink" Target="mailto:davide.bagnara@edu.unige.it" TargetMode="External"/><Relationship Id="rId754" Type="http://schemas.openxmlformats.org/officeDocument/2006/relationships/hyperlink" Target="mailto:tmora@lps.ens,fr" TargetMode="External"/><Relationship Id="rId796" Type="http://schemas.openxmlformats.org/officeDocument/2006/relationships/hyperlink" Target="mailto:tmora@lps.ens,fr" TargetMode="External"/><Relationship Id="rId90" Type="http://schemas.openxmlformats.org/officeDocument/2006/relationships/hyperlink" Target="mailto:afire@stanford.edu" TargetMode="External"/><Relationship Id="rId186" Type="http://schemas.openxmlformats.org/officeDocument/2006/relationships/hyperlink" Target="mailto:afire@stanford.edu" TargetMode="External"/><Relationship Id="rId351" Type="http://schemas.openxmlformats.org/officeDocument/2006/relationships/hyperlink" Target="mailto:hhliu@nhri.org.tw)" TargetMode="External"/><Relationship Id="rId393" Type="http://schemas.openxmlformats.org/officeDocument/2006/relationships/hyperlink" Target="mailto:gyaari@gmail.com" TargetMode="External"/><Relationship Id="rId407" Type="http://schemas.openxmlformats.org/officeDocument/2006/relationships/hyperlink" Target="mailto:gyaari@gmail.com" TargetMode="External"/><Relationship Id="rId449" Type="http://schemas.openxmlformats.org/officeDocument/2006/relationships/hyperlink" Target="https://www.ncbi.nlm.nih.gov/biosample/SAMN04978743" TargetMode="External"/><Relationship Id="rId614" Type="http://schemas.openxmlformats.org/officeDocument/2006/relationships/hyperlink" Target="https://www.nature.com/articles/leu2016321" TargetMode="External"/><Relationship Id="rId656" Type="http://schemas.openxmlformats.org/officeDocument/2006/relationships/hyperlink" Target="mailto:a.collins@unsw.edu.au" TargetMode="External"/><Relationship Id="rId821" Type="http://schemas.openxmlformats.org/officeDocument/2006/relationships/hyperlink" Target="mailto:tmora@lps.ens,fr" TargetMode="External"/><Relationship Id="rId211" Type="http://schemas.openxmlformats.org/officeDocument/2006/relationships/hyperlink" Target="mailto:afire@stanford.edu" TargetMode="External"/><Relationship Id="rId253" Type="http://schemas.openxmlformats.org/officeDocument/2006/relationships/hyperlink" Target="mailto:pk5@sanger.ac.uk" TargetMode="External"/><Relationship Id="rId295" Type="http://schemas.openxmlformats.org/officeDocument/2006/relationships/hyperlink" Target="mailto:pk5@sanger.ac.uk" TargetMode="External"/><Relationship Id="rId309" Type="http://schemas.openxmlformats.org/officeDocument/2006/relationships/hyperlink" Target="mailto:pk5@sanger.ac.uk" TargetMode="External"/><Relationship Id="rId460" Type="http://schemas.openxmlformats.org/officeDocument/2006/relationships/hyperlink" Target="https://www.ncbi.nlm.nih.gov/biosample/SAMN04978743" TargetMode="External"/><Relationship Id="rId516" Type="http://schemas.openxmlformats.org/officeDocument/2006/relationships/hyperlink" Target="mailto:chudakovdm@mail.ru" TargetMode="External"/><Relationship Id="rId698" Type="http://schemas.openxmlformats.org/officeDocument/2006/relationships/hyperlink" Target="mailto:tmora@lps.ens,fr" TargetMode="External"/><Relationship Id="rId48" Type="http://schemas.openxmlformats.org/officeDocument/2006/relationships/hyperlink" Target="mailto:ramit.mehr@biu.ac.il" TargetMode="External"/><Relationship Id="rId113" Type="http://schemas.openxmlformats.org/officeDocument/2006/relationships/hyperlink" Target="mailto:afire@stanford.edu" TargetMode="External"/><Relationship Id="rId320" Type="http://schemas.openxmlformats.org/officeDocument/2006/relationships/hyperlink" Target="mailto:Hans-Christian.vonBuedingen@ucsf.edu" TargetMode="External"/><Relationship Id="rId558" Type="http://schemas.openxmlformats.org/officeDocument/2006/relationships/hyperlink" Target="mailto:chudakovdm@mail.ru" TargetMode="External"/><Relationship Id="rId723" Type="http://schemas.openxmlformats.org/officeDocument/2006/relationships/hyperlink" Target="mailto:tmora@lps.ens,fr" TargetMode="External"/><Relationship Id="rId765" Type="http://schemas.openxmlformats.org/officeDocument/2006/relationships/hyperlink" Target="mailto:tmora@lps.ens,fr" TargetMode="External"/><Relationship Id="rId155" Type="http://schemas.openxmlformats.org/officeDocument/2006/relationships/hyperlink" Target="mailto:afire@stanford.edu" TargetMode="External"/><Relationship Id="rId197" Type="http://schemas.openxmlformats.org/officeDocument/2006/relationships/hyperlink" Target="mailto:afire@stanford.edu" TargetMode="External"/><Relationship Id="rId362" Type="http://schemas.openxmlformats.org/officeDocument/2006/relationships/hyperlink" Target="mailto:hhliu@nhri.org.tw)" TargetMode="External"/><Relationship Id="rId418" Type="http://schemas.openxmlformats.org/officeDocument/2006/relationships/hyperlink" Target="mailto:Ignacio.sanz@emory.edu" TargetMode="External"/><Relationship Id="rId625" Type="http://schemas.openxmlformats.org/officeDocument/2006/relationships/hyperlink" Target="mailto:a.collins@unsw.edu.au" TargetMode="External"/><Relationship Id="rId222" Type="http://schemas.openxmlformats.org/officeDocument/2006/relationships/hyperlink" Target="mailto:afire@stanford.edu" TargetMode="External"/><Relationship Id="rId264" Type="http://schemas.openxmlformats.org/officeDocument/2006/relationships/hyperlink" Target="mailto:pk5@sanger.ac.uk" TargetMode="External"/><Relationship Id="rId471" Type="http://schemas.openxmlformats.org/officeDocument/2006/relationships/hyperlink" Target="mailto:chudakovdm@mail.ru" TargetMode="External"/><Relationship Id="rId667" Type="http://schemas.openxmlformats.org/officeDocument/2006/relationships/hyperlink" Target="mailto:a.collins@unsw.edu.au" TargetMode="External"/><Relationship Id="rId17" Type="http://schemas.openxmlformats.org/officeDocument/2006/relationships/hyperlink" Target="mailto:davide.bagnara@edu.unige.it" TargetMode="External"/><Relationship Id="rId59" Type="http://schemas.openxmlformats.org/officeDocument/2006/relationships/hyperlink" Target="mailto:ramit.mehr@biu.ac.il" TargetMode="External"/><Relationship Id="rId124" Type="http://schemas.openxmlformats.org/officeDocument/2006/relationships/hyperlink" Target="mailto:afire@stanford.edu" TargetMode="External"/><Relationship Id="rId527" Type="http://schemas.openxmlformats.org/officeDocument/2006/relationships/hyperlink" Target="mailto:chudakovdm@mail.ru" TargetMode="External"/><Relationship Id="rId569" Type="http://schemas.openxmlformats.org/officeDocument/2006/relationships/hyperlink" Target="mailto:Ignacio.sanz@emory.edu" TargetMode="External"/><Relationship Id="rId734" Type="http://schemas.openxmlformats.org/officeDocument/2006/relationships/hyperlink" Target="mailto:tmora@lps.ens,fr" TargetMode="External"/><Relationship Id="rId776" Type="http://schemas.openxmlformats.org/officeDocument/2006/relationships/hyperlink" Target="mailto:tmora@lps.ens,fr" TargetMode="External"/><Relationship Id="rId70" Type="http://schemas.openxmlformats.org/officeDocument/2006/relationships/hyperlink" Target="mailto:ramit.mehr@biu.ac.il" TargetMode="External"/><Relationship Id="rId166" Type="http://schemas.openxmlformats.org/officeDocument/2006/relationships/hyperlink" Target="mailto:afire@stanford.edu" TargetMode="External"/><Relationship Id="rId331" Type="http://schemas.openxmlformats.org/officeDocument/2006/relationships/hyperlink" Target="mailto:Hans-Christian.vonBuedingen@ucsf.edu" TargetMode="External"/><Relationship Id="rId373" Type="http://schemas.openxmlformats.org/officeDocument/2006/relationships/hyperlink" Target="mailto:gyaari@gmail.com" TargetMode="External"/><Relationship Id="rId429" Type="http://schemas.openxmlformats.org/officeDocument/2006/relationships/hyperlink" Target="mailto:Ignacio.sanz@emory.edu" TargetMode="External"/><Relationship Id="rId580" Type="http://schemas.openxmlformats.org/officeDocument/2006/relationships/hyperlink" Target="mailto:Ignacio.sanz@emory.edu" TargetMode="External"/><Relationship Id="rId636" Type="http://schemas.openxmlformats.org/officeDocument/2006/relationships/hyperlink" Target="mailto:a.collins@unsw.edu.au" TargetMode="External"/><Relationship Id="rId801" Type="http://schemas.openxmlformats.org/officeDocument/2006/relationships/hyperlink" Target="mailto:tmora@lps.ens,fr" TargetMode="External"/><Relationship Id="rId1" Type="http://schemas.openxmlformats.org/officeDocument/2006/relationships/hyperlink" Target="https://www.ncbi.nlm.nih.gov/sra/SRX380292%5baccn%5d" TargetMode="External"/><Relationship Id="rId233" Type="http://schemas.openxmlformats.org/officeDocument/2006/relationships/hyperlink" Target="mailto:afire@stanford.edu" TargetMode="External"/><Relationship Id="rId440" Type="http://schemas.openxmlformats.org/officeDocument/2006/relationships/hyperlink" Target="https://www.ncbi.nlm.nih.gov/biosample/SAMN04978743" TargetMode="External"/><Relationship Id="rId678" Type="http://schemas.openxmlformats.org/officeDocument/2006/relationships/hyperlink" Target="mailto:a.collins@unsw.edu.au" TargetMode="External"/><Relationship Id="rId28" Type="http://schemas.openxmlformats.org/officeDocument/2006/relationships/hyperlink" Target="mailto:jmbarnet@insp.mx" TargetMode="External"/><Relationship Id="rId275" Type="http://schemas.openxmlformats.org/officeDocument/2006/relationships/hyperlink" Target="mailto:pk5@sanger.ac.uk" TargetMode="External"/><Relationship Id="rId300" Type="http://schemas.openxmlformats.org/officeDocument/2006/relationships/hyperlink" Target="mailto:pk5@sanger.ac.uk" TargetMode="External"/><Relationship Id="rId482" Type="http://schemas.openxmlformats.org/officeDocument/2006/relationships/hyperlink" Target="mailto:chudakovdm@mail.ru" TargetMode="External"/><Relationship Id="rId538" Type="http://schemas.openxmlformats.org/officeDocument/2006/relationships/hyperlink" Target="mailto:chudakovdm@mail.ru" TargetMode="External"/><Relationship Id="rId703" Type="http://schemas.openxmlformats.org/officeDocument/2006/relationships/hyperlink" Target="mailto:tmora@lps.ens,fr" TargetMode="External"/><Relationship Id="rId745" Type="http://schemas.openxmlformats.org/officeDocument/2006/relationships/hyperlink" Target="mailto:tmora@lps.ens,fr" TargetMode="External"/><Relationship Id="rId81" Type="http://schemas.openxmlformats.org/officeDocument/2006/relationships/hyperlink" Target="mailto:afire@stanford.edu" TargetMode="External"/><Relationship Id="rId135" Type="http://schemas.openxmlformats.org/officeDocument/2006/relationships/hyperlink" Target="mailto:afire@stanford.edu" TargetMode="External"/><Relationship Id="rId177" Type="http://schemas.openxmlformats.org/officeDocument/2006/relationships/hyperlink" Target="mailto:afire@stanford.edu" TargetMode="External"/><Relationship Id="rId342" Type="http://schemas.openxmlformats.org/officeDocument/2006/relationships/hyperlink" Target="mailto:hhliu@nhri.org.tw)" TargetMode="External"/><Relationship Id="rId384" Type="http://schemas.openxmlformats.org/officeDocument/2006/relationships/hyperlink" Target="mailto:gyaari@gmail.com" TargetMode="External"/><Relationship Id="rId591" Type="http://schemas.openxmlformats.org/officeDocument/2006/relationships/hyperlink" Target="mailto:davide.bagnara@edu.unige.it" TargetMode="External"/><Relationship Id="rId605" Type="http://schemas.openxmlformats.org/officeDocument/2006/relationships/hyperlink" Target="mailto:davide.bagnara@edu.unige.it" TargetMode="External"/><Relationship Id="rId787" Type="http://schemas.openxmlformats.org/officeDocument/2006/relationships/hyperlink" Target="mailto:tmora@lps.ens,fr" TargetMode="External"/><Relationship Id="rId812" Type="http://schemas.openxmlformats.org/officeDocument/2006/relationships/hyperlink" Target="mailto:tmora@lps.ens,fr" TargetMode="External"/><Relationship Id="rId202" Type="http://schemas.openxmlformats.org/officeDocument/2006/relationships/hyperlink" Target="mailto:afire@stanford.edu" TargetMode="External"/><Relationship Id="rId244" Type="http://schemas.openxmlformats.org/officeDocument/2006/relationships/hyperlink" Target="mailto:pk5@sanger.ac.uk" TargetMode="External"/><Relationship Id="rId647" Type="http://schemas.openxmlformats.org/officeDocument/2006/relationships/hyperlink" Target="mailto:a.collins@unsw.edu.au" TargetMode="External"/><Relationship Id="rId689" Type="http://schemas.openxmlformats.org/officeDocument/2006/relationships/hyperlink" Target="mailto:a.collins@unsw.edu.au" TargetMode="External"/><Relationship Id="rId39" Type="http://schemas.openxmlformats.org/officeDocument/2006/relationships/hyperlink" Target="mailto:jmbarnet@insp.mx" TargetMode="External"/><Relationship Id="rId286" Type="http://schemas.openxmlformats.org/officeDocument/2006/relationships/hyperlink" Target="mailto:pk5@sanger.ac.uk" TargetMode="External"/><Relationship Id="rId451" Type="http://schemas.openxmlformats.org/officeDocument/2006/relationships/hyperlink" Target="https://www.ncbi.nlm.nih.gov/biosample/SAMN04978743" TargetMode="External"/><Relationship Id="rId493" Type="http://schemas.openxmlformats.org/officeDocument/2006/relationships/hyperlink" Target="mailto:chudakovdm@mail.ru" TargetMode="External"/><Relationship Id="rId507" Type="http://schemas.openxmlformats.org/officeDocument/2006/relationships/hyperlink" Target="mailto:chudakovdm@mail.ru" TargetMode="External"/><Relationship Id="rId549" Type="http://schemas.openxmlformats.org/officeDocument/2006/relationships/hyperlink" Target="mailto:chudakovdm@mail.ru" TargetMode="External"/><Relationship Id="rId714" Type="http://schemas.openxmlformats.org/officeDocument/2006/relationships/hyperlink" Target="mailto:tmora@lps.ens,fr" TargetMode="External"/><Relationship Id="rId756" Type="http://schemas.openxmlformats.org/officeDocument/2006/relationships/hyperlink" Target="mailto:tmora@lps.ens,fr" TargetMode="External"/><Relationship Id="rId50" Type="http://schemas.openxmlformats.org/officeDocument/2006/relationships/hyperlink" Target="mailto:ramit.mehr@biu.ac.il" TargetMode="External"/><Relationship Id="rId104" Type="http://schemas.openxmlformats.org/officeDocument/2006/relationships/hyperlink" Target="mailto:afire@stanford.edu" TargetMode="External"/><Relationship Id="rId146" Type="http://schemas.openxmlformats.org/officeDocument/2006/relationships/hyperlink" Target="mailto:afire@stanford.edu" TargetMode="External"/><Relationship Id="rId188" Type="http://schemas.openxmlformats.org/officeDocument/2006/relationships/hyperlink" Target="mailto:afire@stanford.edu" TargetMode="External"/><Relationship Id="rId311" Type="http://schemas.openxmlformats.org/officeDocument/2006/relationships/hyperlink" Target="mailto:pk5@sanger.ac.uk" TargetMode="External"/><Relationship Id="rId353" Type="http://schemas.openxmlformats.org/officeDocument/2006/relationships/hyperlink" Target="mailto:hhliu@nhri.org.tw)" TargetMode="External"/><Relationship Id="rId395" Type="http://schemas.openxmlformats.org/officeDocument/2006/relationships/hyperlink" Target="mailto:gyaari@gmail.com" TargetMode="External"/><Relationship Id="rId409" Type="http://schemas.openxmlformats.org/officeDocument/2006/relationships/hyperlink" Target="mailto:gg@che.utexas.edu" TargetMode="External"/><Relationship Id="rId560" Type="http://schemas.openxmlformats.org/officeDocument/2006/relationships/hyperlink" Target="mailto:chudakovdm@mail.ru" TargetMode="External"/><Relationship Id="rId798" Type="http://schemas.openxmlformats.org/officeDocument/2006/relationships/hyperlink" Target="mailto:tmora@lps.ens,fr" TargetMode="External"/><Relationship Id="rId92" Type="http://schemas.openxmlformats.org/officeDocument/2006/relationships/hyperlink" Target="mailto:afire@stanford.edu" TargetMode="External"/><Relationship Id="rId213" Type="http://schemas.openxmlformats.org/officeDocument/2006/relationships/hyperlink" Target="mailto:afire@stanford.edu" TargetMode="External"/><Relationship Id="rId420" Type="http://schemas.openxmlformats.org/officeDocument/2006/relationships/hyperlink" Target="mailto:Ignacio.sanz@emory.edu" TargetMode="External"/><Relationship Id="rId616" Type="http://schemas.openxmlformats.org/officeDocument/2006/relationships/hyperlink" Target="mailto:a.collins@unsw.edu.au" TargetMode="External"/><Relationship Id="rId658" Type="http://schemas.openxmlformats.org/officeDocument/2006/relationships/hyperlink" Target="mailto:a.collins@unsw.edu.au" TargetMode="External"/><Relationship Id="rId823" Type="http://schemas.openxmlformats.org/officeDocument/2006/relationships/hyperlink" Target="mailto:tmora@lps.ens,fr" TargetMode="External"/><Relationship Id="rId255" Type="http://schemas.openxmlformats.org/officeDocument/2006/relationships/hyperlink" Target="mailto:pk5@sanger.ac.uk" TargetMode="External"/><Relationship Id="rId297" Type="http://schemas.openxmlformats.org/officeDocument/2006/relationships/hyperlink" Target="mailto:pk5@sanger.ac.uk" TargetMode="External"/><Relationship Id="rId462" Type="http://schemas.openxmlformats.org/officeDocument/2006/relationships/hyperlink" Target="https://www.ncbi.nlm.nih.gov/biosample/SAMN04978743" TargetMode="External"/><Relationship Id="rId518" Type="http://schemas.openxmlformats.org/officeDocument/2006/relationships/hyperlink" Target="mailto:chudakovdm@mail.ru" TargetMode="External"/><Relationship Id="rId725" Type="http://schemas.openxmlformats.org/officeDocument/2006/relationships/hyperlink" Target="mailto:tmora@lps.ens,fr" TargetMode="External"/><Relationship Id="rId115" Type="http://schemas.openxmlformats.org/officeDocument/2006/relationships/hyperlink" Target="mailto:afire@stanford.edu" TargetMode="External"/><Relationship Id="rId157" Type="http://schemas.openxmlformats.org/officeDocument/2006/relationships/hyperlink" Target="mailto:afire@stanford.edu" TargetMode="External"/><Relationship Id="rId322" Type="http://schemas.openxmlformats.org/officeDocument/2006/relationships/hyperlink" Target="mailto:Hans-Christian.vonBuedingen@ucsf.edu" TargetMode="External"/><Relationship Id="rId364" Type="http://schemas.openxmlformats.org/officeDocument/2006/relationships/hyperlink" Target="mailto:gyaari@gmail.com" TargetMode="External"/><Relationship Id="rId767" Type="http://schemas.openxmlformats.org/officeDocument/2006/relationships/hyperlink" Target="mailto:tmora@lps.ens,fr" TargetMode="External"/><Relationship Id="rId61" Type="http://schemas.openxmlformats.org/officeDocument/2006/relationships/hyperlink" Target="mailto:ramit.mehr@biu.ac.il" TargetMode="External"/><Relationship Id="rId199" Type="http://schemas.openxmlformats.org/officeDocument/2006/relationships/hyperlink" Target="mailto:afire@stanford.edu" TargetMode="External"/><Relationship Id="rId571" Type="http://schemas.openxmlformats.org/officeDocument/2006/relationships/hyperlink" Target="mailto:Ignacio.sanz@emory.edu" TargetMode="External"/><Relationship Id="rId627" Type="http://schemas.openxmlformats.org/officeDocument/2006/relationships/hyperlink" Target="mailto:a.collins@unsw.edu.au" TargetMode="External"/><Relationship Id="rId669" Type="http://schemas.openxmlformats.org/officeDocument/2006/relationships/hyperlink" Target="mailto:a.collins@unsw.edu.au" TargetMode="External"/><Relationship Id="rId19" Type="http://schemas.openxmlformats.org/officeDocument/2006/relationships/hyperlink" Target="mailto:davide.bagnara@edu.unige.it" TargetMode="External"/><Relationship Id="rId224" Type="http://schemas.openxmlformats.org/officeDocument/2006/relationships/hyperlink" Target="mailto:afire@stanford.edu" TargetMode="External"/><Relationship Id="rId266" Type="http://schemas.openxmlformats.org/officeDocument/2006/relationships/hyperlink" Target="mailto:pk5@sanger.ac.uk" TargetMode="External"/><Relationship Id="rId431" Type="http://schemas.openxmlformats.org/officeDocument/2006/relationships/hyperlink" Target="mailto:Ignacio.sanz@emory.edu" TargetMode="External"/><Relationship Id="rId473" Type="http://schemas.openxmlformats.org/officeDocument/2006/relationships/hyperlink" Target="mailto:chudakovdm@mail.ru" TargetMode="External"/><Relationship Id="rId529" Type="http://schemas.openxmlformats.org/officeDocument/2006/relationships/hyperlink" Target="mailto:chudakovdm@mail.ru" TargetMode="External"/><Relationship Id="rId680" Type="http://schemas.openxmlformats.org/officeDocument/2006/relationships/hyperlink" Target="mailto:a.collins@unsw.edu.au" TargetMode="External"/><Relationship Id="rId736" Type="http://schemas.openxmlformats.org/officeDocument/2006/relationships/hyperlink" Target="mailto:tmora@lps.ens,fr" TargetMode="External"/><Relationship Id="rId30" Type="http://schemas.openxmlformats.org/officeDocument/2006/relationships/hyperlink" Target="mailto:jmbarnet@insp.mx" TargetMode="External"/><Relationship Id="rId126" Type="http://schemas.openxmlformats.org/officeDocument/2006/relationships/hyperlink" Target="mailto:afire@stanford.edu" TargetMode="External"/><Relationship Id="rId168" Type="http://schemas.openxmlformats.org/officeDocument/2006/relationships/hyperlink" Target="mailto:afire@stanford.edu" TargetMode="External"/><Relationship Id="rId333" Type="http://schemas.openxmlformats.org/officeDocument/2006/relationships/hyperlink" Target="mailto:Hans-Christian.vonBuedingen@ucsf.edu" TargetMode="External"/><Relationship Id="rId540" Type="http://schemas.openxmlformats.org/officeDocument/2006/relationships/hyperlink" Target="mailto:chudakovdm@mail.ru" TargetMode="External"/><Relationship Id="rId778" Type="http://schemas.openxmlformats.org/officeDocument/2006/relationships/hyperlink" Target="mailto:tmora@lps.ens,fr" TargetMode="External"/><Relationship Id="rId72" Type="http://schemas.openxmlformats.org/officeDocument/2006/relationships/hyperlink" Target="mailto:afire@stanford.edu" TargetMode="External"/><Relationship Id="rId375" Type="http://schemas.openxmlformats.org/officeDocument/2006/relationships/hyperlink" Target="mailto:gyaari@gmail.com" TargetMode="External"/><Relationship Id="rId582" Type="http://schemas.openxmlformats.org/officeDocument/2006/relationships/hyperlink" Target="mailto:Ignacio.sanz@emory.edu" TargetMode="External"/><Relationship Id="rId638" Type="http://schemas.openxmlformats.org/officeDocument/2006/relationships/hyperlink" Target="mailto:a.collins@unsw.edu.au" TargetMode="External"/><Relationship Id="rId803" Type="http://schemas.openxmlformats.org/officeDocument/2006/relationships/hyperlink" Target="mailto:tmora@lps.ens,fr" TargetMode="External"/><Relationship Id="rId3" Type="http://schemas.openxmlformats.org/officeDocument/2006/relationships/hyperlink" Target="mailto:davide.bagnara@edu.unige.it" TargetMode="External"/><Relationship Id="rId235" Type="http://schemas.openxmlformats.org/officeDocument/2006/relationships/hyperlink" Target="mailto:chudakovdm@mail.ru" TargetMode="External"/><Relationship Id="rId277" Type="http://schemas.openxmlformats.org/officeDocument/2006/relationships/hyperlink" Target="mailto:pk5@sanger.ac.uk" TargetMode="External"/><Relationship Id="rId400" Type="http://schemas.openxmlformats.org/officeDocument/2006/relationships/hyperlink" Target="mailto:gyaari@gmail.com" TargetMode="External"/><Relationship Id="rId442" Type="http://schemas.openxmlformats.org/officeDocument/2006/relationships/hyperlink" Target="https://www.ncbi.nlm.nih.gov/biosample/SAMN04978743" TargetMode="External"/><Relationship Id="rId484" Type="http://schemas.openxmlformats.org/officeDocument/2006/relationships/hyperlink" Target="mailto:chudakovdm@mail.ru" TargetMode="External"/><Relationship Id="rId705" Type="http://schemas.openxmlformats.org/officeDocument/2006/relationships/hyperlink" Target="mailto:tmora@lps.ens,fr" TargetMode="External"/><Relationship Id="rId137" Type="http://schemas.openxmlformats.org/officeDocument/2006/relationships/hyperlink" Target="mailto:afire@stanford.edu" TargetMode="External"/><Relationship Id="rId302" Type="http://schemas.openxmlformats.org/officeDocument/2006/relationships/hyperlink" Target="mailto:pk5@sanger.ac.uk" TargetMode="External"/><Relationship Id="rId344" Type="http://schemas.openxmlformats.org/officeDocument/2006/relationships/hyperlink" Target="mailto:hhliu@nhri.org.tw)" TargetMode="External"/><Relationship Id="rId691" Type="http://schemas.openxmlformats.org/officeDocument/2006/relationships/hyperlink" Target="mailto:a.collins@unsw.edu.au" TargetMode="External"/><Relationship Id="rId747" Type="http://schemas.openxmlformats.org/officeDocument/2006/relationships/hyperlink" Target="mailto:tmora@lps.ens,fr" TargetMode="External"/><Relationship Id="rId789" Type="http://schemas.openxmlformats.org/officeDocument/2006/relationships/hyperlink" Target="mailto:tmora@lps.ens,fr" TargetMode="External"/><Relationship Id="rId41" Type="http://schemas.openxmlformats.org/officeDocument/2006/relationships/hyperlink" Target="mailto:jmbarnet@insp.mx" TargetMode="External"/><Relationship Id="rId83" Type="http://schemas.openxmlformats.org/officeDocument/2006/relationships/hyperlink" Target="mailto:afire@stanford.edu" TargetMode="External"/><Relationship Id="rId179" Type="http://schemas.openxmlformats.org/officeDocument/2006/relationships/hyperlink" Target="mailto:afire@stanford.edu" TargetMode="External"/><Relationship Id="rId386" Type="http://schemas.openxmlformats.org/officeDocument/2006/relationships/hyperlink" Target="mailto:gyaari@gmail.com" TargetMode="External"/><Relationship Id="rId551" Type="http://schemas.openxmlformats.org/officeDocument/2006/relationships/hyperlink" Target="mailto:chudakovdm@mail.ru" TargetMode="External"/><Relationship Id="rId593" Type="http://schemas.openxmlformats.org/officeDocument/2006/relationships/hyperlink" Target="mailto:davide.bagnara@edu.unige.it" TargetMode="External"/><Relationship Id="rId607" Type="http://schemas.openxmlformats.org/officeDocument/2006/relationships/hyperlink" Target="mailto:davide.bagnara@edu.unige.it" TargetMode="External"/><Relationship Id="rId649" Type="http://schemas.openxmlformats.org/officeDocument/2006/relationships/hyperlink" Target="mailto:a.collins@unsw.edu.au" TargetMode="External"/><Relationship Id="rId814" Type="http://schemas.openxmlformats.org/officeDocument/2006/relationships/hyperlink" Target="mailto:tmora@lps.ens,fr" TargetMode="External"/><Relationship Id="rId190" Type="http://schemas.openxmlformats.org/officeDocument/2006/relationships/hyperlink" Target="mailto:afire@stanford.edu" TargetMode="External"/><Relationship Id="rId204" Type="http://schemas.openxmlformats.org/officeDocument/2006/relationships/hyperlink" Target="mailto:afire@stanford.edu" TargetMode="External"/><Relationship Id="rId246" Type="http://schemas.openxmlformats.org/officeDocument/2006/relationships/hyperlink" Target="mailto:pk5@sanger.ac.uk" TargetMode="External"/><Relationship Id="rId288" Type="http://schemas.openxmlformats.org/officeDocument/2006/relationships/hyperlink" Target="mailto:pk5@sanger.ac.uk" TargetMode="External"/><Relationship Id="rId411" Type="http://schemas.openxmlformats.org/officeDocument/2006/relationships/hyperlink" Target="mailto:gg@che.utexas.edu" TargetMode="External"/><Relationship Id="rId453" Type="http://schemas.openxmlformats.org/officeDocument/2006/relationships/hyperlink" Target="https://www.ncbi.nlm.nih.gov/biosample/SAMN04978743" TargetMode="External"/><Relationship Id="rId509" Type="http://schemas.openxmlformats.org/officeDocument/2006/relationships/hyperlink" Target="mailto:chudakovdm@mail.ru" TargetMode="External"/><Relationship Id="rId660" Type="http://schemas.openxmlformats.org/officeDocument/2006/relationships/hyperlink" Target="mailto:a.collins@unsw.edu.au" TargetMode="External"/><Relationship Id="rId106" Type="http://schemas.openxmlformats.org/officeDocument/2006/relationships/hyperlink" Target="mailto:afire@stanford.edu" TargetMode="External"/><Relationship Id="rId313" Type="http://schemas.openxmlformats.org/officeDocument/2006/relationships/hyperlink" Target="mailto:pk5@sanger.ac.uk" TargetMode="External"/><Relationship Id="rId495" Type="http://schemas.openxmlformats.org/officeDocument/2006/relationships/hyperlink" Target="mailto:chudakovdm@mail.ru" TargetMode="External"/><Relationship Id="rId716" Type="http://schemas.openxmlformats.org/officeDocument/2006/relationships/hyperlink" Target="mailto:tmora@lps.ens,fr" TargetMode="External"/><Relationship Id="rId758" Type="http://schemas.openxmlformats.org/officeDocument/2006/relationships/hyperlink" Target="mailto:tmora@lps.ens,fr" TargetMode="External"/><Relationship Id="rId10" Type="http://schemas.openxmlformats.org/officeDocument/2006/relationships/hyperlink" Target="mailto:davide.bagnara@edu.unige.it" TargetMode="External"/><Relationship Id="rId52" Type="http://schemas.openxmlformats.org/officeDocument/2006/relationships/hyperlink" Target="mailto:ramit.mehr@biu.ac.il" TargetMode="External"/><Relationship Id="rId94" Type="http://schemas.openxmlformats.org/officeDocument/2006/relationships/hyperlink" Target="mailto:afire@stanford.edu" TargetMode="External"/><Relationship Id="rId148" Type="http://schemas.openxmlformats.org/officeDocument/2006/relationships/hyperlink" Target="mailto:afire@stanford.edu" TargetMode="External"/><Relationship Id="rId355" Type="http://schemas.openxmlformats.org/officeDocument/2006/relationships/hyperlink" Target="mailto:hhliu@nhri.org.tw)" TargetMode="External"/><Relationship Id="rId397" Type="http://schemas.openxmlformats.org/officeDocument/2006/relationships/hyperlink" Target="mailto:jmbarnet@insp.mx" TargetMode="External"/><Relationship Id="rId520" Type="http://schemas.openxmlformats.org/officeDocument/2006/relationships/hyperlink" Target="mailto:chudakovdm@mail.ru" TargetMode="External"/><Relationship Id="rId562" Type="http://schemas.openxmlformats.org/officeDocument/2006/relationships/hyperlink" Target="mailto:chudakovdm@mail.ru" TargetMode="External"/><Relationship Id="rId618" Type="http://schemas.openxmlformats.org/officeDocument/2006/relationships/hyperlink" Target="mailto:a.collins@unsw.edu.au" TargetMode="External"/><Relationship Id="rId825" Type="http://schemas.openxmlformats.org/officeDocument/2006/relationships/hyperlink" Target="mailto:tmora@lps.ens,fr" TargetMode="External"/><Relationship Id="rId215" Type="http://schemas.openxmlformats.org/officeDocument/2006/relationships/hyperlink" Target="mailto:afire@stanford.edu" TargetMode="External"/><Relationship Id="rId257" Type="http://schemas.openxmlformats.org/officeDocument/2006/relationships/hyperlink" Target="mailto:pk5@sanger.ac.uk" TargetMode="External"/><Relationship Id="rId422" Type="http://schemas.openxmlformats.org/officeDocument/2006/relationships/hyperlink" Target="mailto:Ignacio.sanz@emory.edu" TargetMode="External"/><Relationship Id="rId464" Type="http://schemas.openxmlformats.org/officeDocument/2006/relationships/hyperlink" Target="https://www.ncbi.nlm.nih.gov/biosample/SAMN04978743" TargetMode="External"/><Relationship Id="rId299" Type="http://schemas.openxmlformats.org/officeDocument/2006/relationships/hyperlink" Target="mailto:pk5@sanger.ac.uk" TargetMode="External"/><Relationship Id="rId727" Type="http://schemas.openxmlformats.org/officeDocument/2006/relationships/hyperlink" Target="mailto:tmora@lps.ens,fr" TargetMode="External"/><Relationship Id="rId63" Type="http://schemas.openxmlformats.org/officeDocument/2006/relationships/hyperlink" Target="mailto:ramit.mehr@biu.ac.il" TargetMode="External"/><Relationship Id="rId159" Type="http://schemas.openxmlformats.org/officeDocument/2006/relationships/hyperlink" Target="mailto:afire@stanford.edu" TargetMode="External"/><Relationship Id="rId366" Type="http://schemas.openxmlformats.org/officeDocument/2006/relationships/hyperlink" Target="mailto:gyaari@gmail.com" TargetMode="External"/><Relationship Id="rId573" Type="http://schemas.openxmlformats.org/officeDocument/2006/relationships/hyperlink" Target="mailto:Ignacio.sanz@emory.edu" TargetMode="External"/><Relationship Id="rId780" Type="http://schemas.openxmlformats.org/officeDocument/2006/relationships/hyperlink" Target="mailto:tmora@lps.ens,fr" TargetMode="External"/><Relationship Id="rId226" Type="http://schemas.openxmlformats.org/officeDocument/2006/relationships/hyperlink" Target="mailto:afire@stanford.edu" TargetMode="External"/><Relationship Id="rId433" Type="http://schemas.openxmlformats.org/officeDocument/2006/relationships/hyperlink" Target="mailto:Ignacio.sanz@emory.edu" TargetMode="External"/><Relationship Id="rId640" Type="http://schemas.openxmlformats.org/officeDocument/2006/relationships/hyperlink" Target="mailto:a.collins@unsw.edu.au" TargetMode="External"/><Relationship Id="rId738" Type="http://schemas.openxmlformats.org/officeDocument/2006/relationships/hyperlink" Target="mailto:tmora@lps.ens,fr" TargetMode="External"/><Relationship Id="rId74" Type="http://schemas.openxmlformats.org/officeDocument/2006/relationships/hyperlink" Target="mailto:afire@stanford.edu" TargetMode="External"/><Relationship Id="rId377" Type="http://schemas.openxmlformats.org/officeDocument/2006/relationships/hyperlink" Target="mailto:gyaari@gmail.com" TargetMode="External"/><Relationship Id="rId500" Type="http://schemas.openxmlformats.org/officeDocument/2006/relationships/hyperlink" Target="mailto:chudakovdm@mail.ru" TargetMode="External"/><Relationship Id="rId584" Type="http://schemas.openxmlformats.org/officeDocument/2006/relationships/hyperlink" Target="mailto:Ignacio.sanz@emory.edu" TargetMode="External"/><Relationship Id="rId805" Type="http://schemas.openxmlformats.org/officeDocument/2006/relationships/hyperlink" Target="mailto:tmora@lps.ens,fr" TargetMode="External"/><Relationship Id="rId5" Type="http://schemas.openxmlformats.org/officeDocument/2006/relationships/hyperlink" Target="mailto:davide.bagnara@edu.unige.it" TargetMode="External"/><Relationship Id="rId237" Type="http://schemas.openxmlformats.org/officeDocument/2006/relationships/hyperlink" Target="mailto:chudakovdm@mail.ru" TargetMode="External"/><Relationship Id="rId791" Type="http://schemas.openxmlformats.org/officeDocument/2006/relationships/hyperlink" Target="mailto:tmora@lps.ens,fr" TargetMode="External"/><Relationship Id="rId444" Type="http://schemas.openxmlformats.org/officeDocument/2006/relationships/hyperlink" Target="https://www.ncbi.nlm.nih.gov/biosample/SAMN04978743" TargetMode="External"/><Relationship Id="rId651" Type="http://schemas.openxmlformats.org/officeDocument/2006/relationships/hyperlink" Target="mailto:a.collins@unsw.edu.au" TargetMode="External"/><Relationship Id="rId749" Type="http://schemas.openxmlformats.org/officeDocument/2006/relationships/hyperlink" Target="mailto:tmora@lps.ens,fr" TargetMode="External"/><Relationship Id="rId290" Type="http://schemas.openxmlformats.org/officeDocument/2006/relationships/hyperlink" Target="mailto:pk5@sanger.ac.uk" TargetMode="External"/><Relationship Id="rId304" Type="http://schemas.openxmlformats.org/officeDocument/2006/relationships/hyperlink" Target="mailto:pk5@sanger.ac.uk" TargetMode="External"/><Relationship Id="rId388" Type="http://schemas.openxmlformats.org/officeDocument/2006/relationships/hyperlink" Target="mailto:gyaari@gmail.com" TargetMode="External"/><Relationship Id="rId511" Type="http://schemas.openxmlformats.org/officeDocument/2006/relationships/hyperlink" Target="mailto:chudakovdm@mail.ru" TargetMode="External"/><Relationship Id="rId609" Type="http://schemas.openxmlformats.org/officeDocument/2006/relationships/hyperlink" Target="mailto:davide.bagnara@edu.unige.it" TargetMode="External"/><Relationship Id="rId85" Type="http://schemas.openxmlformats.org/officeDocument/2006/relationships/hyperlink" Target="mailto:afire@stanford.edu" TargetMode="External"/><Relationship Id="rId150" Type="http://schemas.openxmlformats.org/officeDocument/2006/relationships/hyperlink" Target="mailto:afire@stanford.edu" TargetMode="External"/><Relationship Id="rId595" Type="http://schemas.openxmlformats.org/officeDocument/2006/relationships/hyperlink" Target="mailto:davide.bagnara@edu.unige.it" TargetMode="External"/><Relationship Id="rId816" Type="http://schemas.openxmlformats.org/officeDocument/2006/relationships/hyperlink" Target="mailto:tmora@lps.ens,fr" TargetMode="External"/><Relationship Id="rId248" Type="http://schemas.openxmlformats.org/officeDocument/2006/relationships/hyperlink" Target="mailto:pk5@sanger.ac.uk" TargetMode="External"/><Relationship Id="rId455" Type="http://schemas.openxmlformats.org/officeDocument/2006/relationships/hyperlink" Target="https://www.ncbi.nlm.nih.gov/biosample/SAMN04978743" TargetMode="External"/><Relationship Id="rId662" Type="http://schemas.openxmlformats.org/officeDocument/2006/relationships/hyperlink" Target="mailto:a.collins@unsw.edu.au" TargetMode="External"/><Relationship Id="rId12" Type="http://schemas.openxmlformats.org/officeDocument/2006/relationships/hyperlink" Target="mailto:davide.bagnara@edu.unige.it" TargetMode="External"/><Relationship Id="rId108" Type="http://schemas.openxmlformats.org/officeDocument/2006/relationships/hyperlink" Target="mailto:afire@stanford.edu" TargetMode="External"/><Relationship Id="rId315" Type="http://schemas.openxmlformats.org/officeDocument/2006/relationships/hyperlink" Target="mailto:pk5@sanger.ac.uk" TargetMode="External"/><Relationship Id="rId522" Type="http://schemas.openxmlformats.org/officeDocument/2006/relationships/hyperlink" Target="mailto:chudakovdm@mail.ru" TargetMode="External"/><Relationship Id="rId96" Type="http://schemas.openxmlformats.org/officeDocument/2006/relationships/hyperlink" Target="mailto:afire@stanford.edu" TargetMode="External"/><Relationship Id="rId161" Type="http://schemas.openxmlformats.org/officeDocument/2006/relationships/hyperlink" Target="mailto:afire@stanford.edu" TargetMode="External"/><Relationship Id="rId399" Type="http://schemas.openxmlformats.org/officeDocument/2006/relationships/hyperlink" Target="mailto:jmbarnet@insp.mx" TargetMode="External"/><Relationship Id="rId827" Type="http://schemas.openxmlformats.org/officeDocument/2006/relationships/hyperlink" Target="mailto:tmora@lps.ens,fr" TargetMode="External"/><Relationship Id="rId259" Type="http://schemas.openxmlformats.org/officeDocument/2006/relationships/hyperlink" Target="mailto:pk5@sanger.ac.uk" TargetMode="External"/><Relationship Id="rId466" Type="http://schemas.openxmlformats.org/officeDocument/2006/relationships/hyperlink" Target="mailto:chudakovdm@mail.ru" TargetMode="External"/><Relationship Id="rId673" Type="http://schemas.openxmlformats.org/officeDocument/2006/relationships/hyperlink" Target="mailto:a.collins@unsw.edu.au" TargetMode="External"/><Relationship Id="rId23" Type="http://schemas.openxmlformats.org/officeDocument/2006/relationships/hyperlink" Target="mailto:davide.bagnara@edu.unige.it" TargetMode="External"/><Relationship Id="rId119" Type="http://schemas.openxmlformats.org/officeDocument/2006/relationships/hyperlink" Target="mailto:afire@stanford.edu" TargetMode="External"/><Relationship Id="rId326" Type="http://schemas.openxmlformats.org/officeDocument/2006/relationships/hyperlink" Target="mailto:Hans-Christian.vonBuedingen@ucsf.edu" TargetMode="External"/><Relationship Id="rId533" Type="http://schemas.openxmlformats.org/officeDocument/2006/relationships/hyperlink" Target="mailto:chudakovdm@mail.ru" TargetMode="External"/><Relationship Id="rId740" Type="http://schemas.openxmlformats.org/officeDocument/2006/relationships/hyperlink" Target="mailto:tmora@lps.ens,fr" TargetMode="External"/><Relationship Id="rId172" Type="http://schemas.openxmlformats.org/officeDocument/2006/relationships/hyperlink" Target="mailto:afire@stanford.edu" TargetMode="External"/><Relationship Id="rId477" Type="http://schemas.openxmlformats.org/officeDocument/2006/relationships/hyperlink" Target="mailto:chudakovdm@mail.ru" TargetMode="External"/><Relationship Id="rId600" Type="http://schemas.openxmlformats.org/officeDocument/2006/relationships/hyperlink" Target="mailto:davide.bagnara@edu.unige.it" TargetMode="External"/><Relationship Id="rId684" Type="http://schemas.openxmlformats.org/officeDocument/2006/relationships/hyperlink" Target="mailto:a.collins@unsw.edu.au" TargetMode="External"/><Relationship Id="rId337" Type="http://schemas.openxmlformats.org/officeDocument/2006/relationships/hyperlink" Target="mailto:hhliu@nhri.org.tw)" TargetMode="External"/><Relationship Id="rId34" Type="http://schemas.openxmlformats.org/officeDocument/2006/relationships/hyperlink" Target="mailto:jmbarnet@insp.mx" TargetMode="External"/><Relationship Id="rId544" Type="http://schemas.openxmlformats.org/officeDocument/2006/relationships/hyperlink" Target="mailto:chudakovdm@mail.ru" TargetMode="External"/><Relationship Id="rId751" Type="http://schemas.openxmlformats.org/officeDocument/2006/relationships/hyperlink" Target="mailto:tmora@lps.ens,fr" TargetMode="External"/><Relationship Id="rId183" Type="http://schemas.openxmlformats.org/officeDocument/2006/relationships/hyperlink" Target="mailto:afire@stanford.edu" TargetMode="External"/><Relationship Id="rId390" Type="http://schemas.openxmlformats.org/officeDocument/2006/relationships/hyperlink" Target="mailto:gyaari@gmail.com" TargetMode="External"/><Relationship Id="rId404" Type="http://schemas.openxmlformats.org/officeDocument/2006/relationships/hyperlink" Target="mailto:gyaari@gmail.com" TargetMode="External"/><Relationship Id="rId611" Type="http://schemas.openxmlformats.org/officeDocument/2006/relationships/hyperlink" Target="mailto:davide.bagnara@edu.unige.it" TargetMode="External"/><Relationship Id="rId250" Type="http://schemas.openxmlformats.org/officeDocument/2006/relationships/hyperlink" Target="mailto:pk5@sanger.ac.uk" TargetMode="External"/><Relationship Id="rId488" Type="http://schemas.openxmlformats.org/officeDocument/2006/relationships/hyperlink" Target="mailto:chudakovdm@mail.ru" TargetMode="External"/><Relationship Id="rId695" Type="http://schemas.openxmlformats.org/officeDocument/2006/relationships/hyperlink" Target="https://onlinelibrary.wiley.com/doi/abs/10.1002/path.4742" TargetMode="External"/><Relationship Id="rId709" Type="http://schemas.openxmlformats.org/officeDocument/2006/relationships/hyperlink" Target="mailto:tmora@lps.ens,fr" TargetMode="External"/><Relationship Id="rId45" Type="http://schemas.openxmlformats.org/officeDocument/2006/relationships/hyperlink" Target="mailto:ramit.mehr@biu.ac.il" TargetMode="External"/><Relationship Id="rId110" Type="http://schemas.openxmlformats.org/officeDocument/2006/relationships/hyperlink" Target="mailto:afire@stanford.edu" TargetMode="External"/><Relationship Id="rId348" Type="http://schemas.openxmlformats.org/officeDocument/2006/relationships/hyperlink" Target="mailto:hhliu@nhri.org.tw)" TargetMode="External"/><Relationship Id="rId555" Type="http://schemas.openxmlformats.org/officeDocument/2006/relationships/hyperlink" Target="mailto:chudakovdm@mail.ru" TargetMode="External"/><Relationship Id="rId762" Type="http://schemas.openxmlformats.org/officeDocument/2006/relationships/hyperlink" Target="mailto:tmora@lps.ens,fr" TargetMode="External"/><Relationship Id="rId194" Type="http://schemas.openxmlformats.org/officeDocument/2006/relationships/hyperlink" Target="mailto:afire@stanford.edu" TargetMode="External"/><Relationship Id="rId208" Type="http://schemas.openxmlformats.org/officeDocument/2006/relationships/hyperlink" Target="mailto:afire@stanford.edu" TargetMode="External"/><Relationship Id="rId415" Type="http://schemas.openxmlformats.org/officeDocument/2006/relationships/hyperlink" Target="mailto:Ignacio.sanz@emory.edu" TargetMode="External"/><Relationship Id="rId622" Type="http://schemas.openxmlformats.org/officeDocument/2006/relationships/hyperlink" Target="mailto:a.collins@unsw.edu.au" TargetMode="External"/><Relationship Id="rId261" Type="http://schemas.openxmlformats.org/officeDocument/2006/relationships/hyperlink" Target="mailto:pk5@sanger.ac.uk" TargetMode="External"/><Relationship Id="rId499" Type="http://schemas.openxmlformats.org/officeDocument/2006/relationships/hyperlink" Target="mailto:chudakovdm@mail.ru" TargetMode="External"/><Relationship Id="rId56" Type="http://schemas.openxmlformats.org/officeDocument/2006/relationships/hyperlink" Target="mailto:ramit.mehr@biu.ac.il" TargetMode="External"/><Relationship Id="rId359" Type="http://schemas.openxmlformats.org/officeDocument/2006/relationships/hyperlink" Target="mailto:hhliu@nhri.org.tw)" TargetMode="External"/><Relationship Id="rId566" Type="http://schemas.openxmlformats.org/officeDocument/2006/relationships/hyperlink" Target="mailto:Ignacio.sanz@emory.edu" TargetMode="External"/><Relationship Id="rId773" Type="http://schemas.openxmlformats.org/officeDocument/2006/relationships/hyperlink" Target="mailto:tmora@lps.ens,fr" TargetMode="External"/><Relationship Id="rId121" Type="http://schemas.openxmlformats.org/officeDocument/2006/relationships/hyperlink" Target="mailto:afire@stanford.edu" TargetMode="External"/><Relationship Id="rId219" Type="http://schemas.openxmlformats.org/officeDocument/2006/relationships/hyperlink" Target="mailto:afire@stanford.edu" TargetMode="External"/><Relationship Id="rId426" Type="http://schemas.openxmlformats.org/officeDocument/2006/relationships/hyperlink" Target="mailto:Ignacio.sanz@emory.edu" TargetMode="External"/><Relationship Id="rId633" Type="http://schemas.openxmlformats.org/officeDocument/2006/relationships/hyperlink" Target="mailto:a.collins@unsw.edu.au" TargetMode="External"/><Relationship Id="rId67" Type="http://schemas.openxmlformats.org/officeDocument/2006/relationships/hyperlink" Target="mailto:ramit.mehr@biu.ac.il" TargetMode="External"/><Relationship Id="rId272" Type="http://schemas.openxmlformats.org/officeDocument/2006/relationships/hyperlink" Target="mailto:pk5@sanger.ac.uk" TargetMode="External"/><Relationship Id="rId577" Type="http://schemas.openxmlformats.org/officeDocument/2006/relationships/hyperlink" Target="mailto:Ignacio.sanz@emory.edu" TargetMode="External"/><Relationship Id="rId700" Type="http://schemas.openxmlformats.org/officeDocument/2006/relationships/hyperlink" Target="mailto:tmora@lps.ens,fr" TargetMode="External"/><Relationship Id="rId132" Type="http://schemas.openxmlformats.org/officeDocument/2006/relationships/hyperlink" Target="mailto:afire@stanford.edu" TargetMode="External"/><Relationship Id="rId784" Type="http://schemas.openxmlformats.org/officeDocument/2006/relationships/hyperlink" Target="mailto:tmora@lps.ens,fr" TargetMode="External"/><Relationship Id="rId437" Type="http://schemas.openxmlformats.org/officeDocument/2006/relationships/hyperlink" Target="https://www.ncbi.nlm.nih.gov/biosample/SAMN04978743" TargetMode="External"/><Relationship Id="rId644" Type="http://schemas.openxmlformats.org/officeDocument/2006/relationships/hyperlink" Target="mailto:a.collins@unsw.edu.au" TargetMode="External"/><Relationship Id="rId283" Type="http://schemas.openxmlformats.org/officeDocument/2006/relationships/hyperlink" Target="mailto:pk5@sanger.ac.uk" TargetMode="External"/><Relationship Id="rId490" Type="http://schemas.openxmlformats.org/officeDocument/2006/relationships/hyperlink" Target="mailto:chudakovdm@mail.ru" TargetMode="External"/><Relationship Id="rId504" Type="http://schemas.openxmlformats.org/officeDocument/2006/relationships/hyperlink" Target="mailto:chudakovdm@mail.ru" TargetMode="External"/><Relationship Id="rId711" Type="http://schemas.openxmlformats.org/officeDocument/2006/relationships/hyperlink" Target="mailto:tmora@lps.ens,fr" TargetMode="External"/><Relationship Id="rId78" Type="http://schemas.openxmlformats.org/officeDocument/2006/relationships/hyperlink" Target="mailto:afire@stanford.edu" TargetMode="External"/><Relationship Id="rId143" Type="http://schemas.openxmlformats.org/officeDocument/2006/relationships/hyperlink" Target="mailto:afire@stanford.edu" TargetMode="External"/><Relationship Id="rId350" Type="http://schemas.openxmlformats.org/officeDocument/2006/relationships/hyperlink" Target="mailto:hhliu@nhri.org.tw)" TargetMode="External"/><Relationship Id="rId588" Type="http://schemas.openxmlformats.org/officeDocument/2006/relationships/hyperlink" Target="mailto:davide.bagnara@edu.unige.it" TargetMode="External"/><Relationship Id="rId795" Type="http://schemas.openxmlformats.org/officeDocument/2006/relationships/hyperlink" Target="mailto:tmora@lps.ens,fr" TargetMode="External"/><Relationship Id="rId809" Type="http://schemas.openxmlformats.org/officeDocument/2006/relationships/hyperlink" Target="mailto:tmora@lps.ens,fr" TargetMode="External"/><Relationship Id="rId9" Type="http://schemas.openxmlformats.org/officeDocument/2006/relationships/hyperlink" Target="mailto:davide.bagnara@edu.unige.it" TargetMode="External"/><Relationship Id="rId210" Type="http://schemas.openxmlformats.org/officeDocument/2006/relationships/hyperlink" Target="mailto:afire@stanford.edu" TargetMode="External"/><Relationship Id="rId448" Type="http://schemas.openxmlformats.org/officeDocument/2006/relationships/hyperlink" Target="https://www.ncbi.nlm.nih.gov/biosample/SAMN04978743" TargetMode="External"/><Relationship Id="rId655" Type="http://schemas.openxmlformats.org/officeDocument/2006/relationships/hyperlink" Target="mailto:a.collins@unsw.edu.au" TargetMode="External"/><Relationship Id="rId294" Type="http://schemas.openxmlformats.org/officeDocument/2006/relationships/hyperlink" Target="mailto:pk5@sanger.ac.uk" TargetMode="External"/><Relationship Id="rId308" Type="http://schemas.openxmlformats.org/officeDocument/2006/relationships/hyperlink" Target="mailto:pk5@sanger.ac.uk" TargetMode="External"/><Relationship Id="rId515" Type="http://schemas.openxmlformats.org/officeDocument/2006/relationships/hyperlink" Target="mailto:chudakovdm@mail.ru" TargetMode="External"/><Relationship Id="rId722" Type="http://schemas.openxmlformats.org/officeDocument/2006/relationships/hyperlink" Target="mailto:tmora@lps.ens,fr" TargetMode="External"/><Relationship Id="rId89" Type="http://schemas.openxmlformats.org/officeDocument/2006/relationships/hyperlink" Target="mailto:afire@stanford.edu" TargetMode="External"/><Relationship Id="rId154" Type="http://schemas.openxmlformats.org/officeDocument/2006/relationships/hyperlink" Target="mailto:afire@stanford.edu" TargetMode="External"/><Relationship Id="rId361" Type="http://schemas.openxmlformats.org/officeDocument/2006/relationships/hyperlink" Target="mailto:hhliu@nhri.org.tw)" TargetMode="External"/><Relationship Id="rId599" Type="http://schemas.openxmlformats.org/officeDocument/2006/relationships/hyperlink" Target="mailto:davide.bagnara@edu.unige.it" TargetMode="External"/><Relationship Id="rId459" Type="http://schemas.openxmlformats.org/officeDocument/2006/relationships/hyperlink" Target="https://www.ncbi.nlm.nih.gov/biosample/SAMN04978743" TargetMode="External"/><Relationship Id="rId666" Type="http://schemas.openxmlformats.org/officeDocument/2006/relationships/hyperlink" Target="mailto:a.collins@unsw.edu.au" TargetMode="External"/><Relationship Id="rId16" Type="http://schemas.openxmlformats.org/officeDocument/2006/relationships/hyperlink" Target="mailto:davide.bagnara@edu.unige.it" TargetMode="External"/><Relationship Id="rId221" Type="http://schemas.openxmlformats.org/officeDocument/2006/relationships/hyperlink" Target="mailto:afire@stanford.edu" TargetMode="External"/><Relationship Id="rId319" Type="http://schemas.openxmlformats.org/officeDocument/2006/relationships/hyperlink" Target="mailto:pk5@sanger.ac.uk" TargetMode="External"/><Relationship Id="rId526" Type="http://schemas.openxmlformats.org/officeDocument/2006/relationships/hyperlink" Target="mailto:chudakovdm@mail.ru" TargetMode="External"/><Relationship Id="rId733" Type="http://schemas.openxmlformats.org/officeDocument/2006/relationships/hyperlink" Target="mailto:tmora@lps.ens,fr" TargetMode="External"/><Relationship Id="rId165" Type="http://schemas.openxmlformats.org/officeDocument/2006/relationships/hyperlink" Target="mailto:afire@stanford.edu" TargetMode="External"/><Relationship Id="rId372" Type="http://schemas.openxmlformats.org/officeDocument/2006/relationships/hyperlink" Target="mailto:gyaari@gmail.com" TargetMode="External"/><Relationship Id="rId677" Type="http://schemas.openxmlformats.org/officeDocument/2006/relationships/hyperlink" Target="mailto:a.collins@unsw.edu.au" TargetMode="External"/><Relationship Id="rId800" Type="http://schemas.openxmlformats.org/officeDocument/2006/relationships/hyperlink" Target="mailto:tmora@lps.ens,fr" TargetMode="External"/><Relationship Id="rId232" Type="http://schemas.openxmlformats.org/officeDocument/2006/relationships/hyperlink" Target="mailto:afire@stanford.edu" TargetMode="External"/><Relationship Id="rId27" Type="http://schemas.openxmlformats.org/officeDocument/2006/relationships/hyperlink" Target="mailto:davide.bagnara@edu.unige.it" TargetMode="External"/><Relationship Id="rId537" Type="http://schemas.openxmlformats.org/officeDocument/2006/relationships/hyperlink" Target="mailto:chudakovdm@mail.ru" TargetMode="External"/><Relationship Id="rId744" Type="http://schemas.openxmlformats.org/officeDocument/2006/relationships/hyperlink" Target="mailto:tmora@lps.ens,fr" TargetMode="External"/><Relationship Id="rId80" Type="http://schemas.openxmlformats.org/officeDocument/2006/relationships/hyperlink" Target="mailto:afire@stanford.edu" TargetMode="External"/><Relationship Id="rId176" Type="http://schemas.openxmlformats.org/officeDocument/2006/relationships/hyperlink" Target="mailto:afire@stanford.edu" TargetMode="External"/><Relationship Id="rId383" Type="http://schemas.openxmlformats.org/officeDocument/2006/relationships/hyperlink" Target="mailto:gyaari@gmail.com" TargetMode="External"/><Relationship Id="rId590" Type="http://schemas.openxmlformats.org/officeDocument/2006/relationships/hyperlink" Target="mailto:davide.bagnara@edu.unige.it" TargetMode="External"/><Relationship Id="rId604" Type="http://schemas.openxmlformats.org/officeDocument/2006/relationships/hyperlink" Target="mailto:davide.bagnara@edu.unige.it" TargetMode="External"/><Relationship Id="rId811" Type="http://schemas.openxmlformats.org/officeDocument/2006/relationships/hyperlink" Target="mailto:tmora@lps.ens,fr" TargetMode="External"/><Relationship Id="rId243" Type="http://schemas.openxmlformats.org/officeDocument/2006/relationships/hyperlink" Target="mailto:chudakovdm@mail.ru" TargetMode="External"/><Relationship Id="rId450" Type="http://schemas.openxmlformats.org/officeDocument/2006/relationships/hyperlink" Target="https://www.ncbi.nlm.nih.gov/biosample/SAMN04978743" TargetMode="External"/><Relationship Id="rId688" Type="http://schemas.openxmlformats.org/officeDocument/2006/relationships/hyperlink" Target="mailto:a.collins@unsw.edu.au" TargetMode="External"/><Relationship Id="rId38" Type="http://schemas.openxmlformats.org/officeDocument/2006/relationships/hyperlink" Target="mailto:jmbarnet@insp.mx" TargetMode="External"/><Relationship Id="rId103" Type="http://schemas.openxmlformats.org/officeDocument/2006/relationships/hyperlink" Target="mailto:afire@stanford.edu" TargetMode="External"/><Relationship Id="rId310" Type="http://schemas.openxmlformats.org/officeDocument/2006/relationships/hyperlink" Target="mailto:pk5@sanger.ac.uk" TargetMode="External"/><Relationship Id="rId548" Type="http://schemas.openxmlformats.org/officeDocument/2006/relationships/hyperlink" Target="mailto:chudakovdm@mail.ru" TargetMode="External"/><Relationship Id="rId755" Type="http://schemas.openxmlformats.org/officeDocument/2006/relationships/hyperlink" Target="mailto:tmora@lps.ens,fr" TargetMode="External"/><Relationship Id="rId91" Type="http://schemas.openxmlformats.org/officeDocument/2006/relationships/hyperlink" Target="mailto:afire@stanford.edu" TargetMode="External"/><Relationship Id="rId187" Type="http://schemas.openxmlformats.org/officeDocument/2006/relationships/hyperlink" Target="mailto:afire@stanford.edu" TargetMode="External"/><Relationship Id="rId394" Type="http://schemas.openxmlformats.org/officeDocument/2006/relationships/hyperlink" Target="mailto:gyaari@gmail.com" TargetMode="External"/><Relationship Id="rId408" Type="http://schemas.openxmlformats.org/officeDocument/2006/relationships/hyperlink" Target="mailto:gg@che.utexas.edu" TargetMode="External"/><Relationship Id="rId615" Type="http://schemas.openxmlformats.org/officeDocument/2006/relationships/hyperlink" Target="https://onlinelibrary.wiley.com/doi/abs/10.1002/path.4742" TargetMode="External"/><Relationship Id="rId822" Type="http://schemas.openxmlformats.org/officeDocument/2006/relationships/hyperlink" Target="mailto:tmora@lps.ens,fr" TargetMode="External"/><Relationship Id="rId254" Type="http://schemas.openxmlformats.org/officeDocument/2006/relationships/hyperlink" Target="mailto:pk5@sanger.ac.uk" TargetMode="External"/><Relationship Id="rId699" Type="http://schemas.openxmlformats.org/officeDocument/2006/relationships/hyperlink" Target="mailto:tmora@lps.ens,fr" TargetMode="External"/><Relationship Id="rId49" Type="http://schemas.openxmlformats.org/officeDocument/2006/relationships/hyperlink" Target="mailto:ramit.mehr@biu.ac.il" TargetMode="External"/><Relationship Id="rId114" Type="http://schemas.openxmlformats.org/officeDocument/2006/relationships/hyperlink" Target="mailto:afire@stanford.edu" TargetMode="External"/><Relationship Id="rId461" Type="http://schemas.openxmlformats.org/officeDocument/2006/relationships/hyperlink" Target="https://www.ncbi.nlm.nih.gov/biosample/SAMN04978743" TargetMode="External"/><Relationship Id="rId559" Type="http://schemas.openxmlformats.org/officeDocument/2006/relationships/hyperlink" Target="mailto:chudakovdm@mail.ru" TargetMode="External"/><Relationship Id="rId766" Type="http://schemas.openxmlformats.org/officeDocument/2006/relationships/hyperlink" Target="mailto:tmora@lps.ens,fr" TargetMode="External"/><Relationship Id="rId198" Type="http://schemas.openxmlformats.org/officeDocument/2006/relationships/hyperlink" Target="mailto:afire@stanford.edu" TargetMode="External"/><Relationship Id="rId321" Type="http://schemas.openxmlformats.org/officeDocument/2006/relationships/hyperlink" Target="mailto:Hans-Christian.vonBuedingen@ucsf.edu" TargetMode="External"/><Relationship Id="rId419" Type="http://schemas.openxmlformats.org/officeDocument/2006/relationships/hyperlink" Target="mailto:Ignacio.sanz@emory.edu" TargetMode="External"/><Relationship Id="rId626" Type="http://schemas.openxmlformats.org/officeDocument/2006/relationships/hyperlink" Target="mailto:a.collins@unsw.edu.au" TargetMode="External"/><Relationship Id="rId265" Type="http://schemas.openxmlformats.org/officeDocument/2006/relationships/hyperlink" Target="mailto:pk5@sanger.ac.uk" TargetMode="External"/><Relationship Id="rId472" Type="http://schemas.openxmlformats.org/officeDocument/2006/relationships/hyperlink" Target="mailto:chudakovdm@mail.ru" TargetMode="External"/><Relationship Id="rId125" Type="http://schemas.openxmlformats.org/officeDocument/2006/relationships/hyperlink" Target="mailto:afire@stanford.edu" TargetMode="External"/><Relationship Id="rId332" Type="http://schemas.openxmlformats.org/officeDocument/2006/relationships/hyperlink" Target="mailto:Hans-Christian.vonBuedingen@ucsf.edu" TargetMode="External"/><Relationship Id="rId777" Type="http://schemas.openxmlformats.org/officeDocument/2006/relationships/hyperlink" Target="mailto:tmora@lps.ens,fr" TargetMode="External"/><Relationship Id="rId637" Type="http://schemas.openxmlformats.org/officeDocument/2006/relationships/hyperlink" Target="mailto:a.collins@unsw.edu.au" TargetMode="External"/><Relationship Id="rId276" Type="http://schemas.openxmlformats.org/officeDocument/2006/relationships/hyperlink" Target="mailto:pk5@sanger.ac.uk" TargetMode="External"/><Relationship Id="rId483" Type="http://schemas.openxmlformats.org/officeDocument/2006/relationships/hyperlink" Target="mailto:chudakovdm@mail.ru" TargetMode="External"/><Relationship Id="rId690" Type="http://schemas.openxmlformats.org/officeDocument/2006/relationships/hyperlink" Target="mailto:a.collins@unsw.edu.au" TargetMode="External"/><Relationship Id="rId704" Type="http://schemas.openxmlformats.org/officeDocument/2006/relationships/hyperlink" Target="mailto:tmora@lps.ens,fr" TargetMode="External"/><Relationship Id="rId40" Type="http://schemas.openxmlformats.org/officeDocument/2006/relationships/hyperlink" Target="mailto:jmbarnet@insp.mx" TargetMode="External"/><Relationship Id="rId136" Type="http://schemas.openxmlformats.org/officeDocument/2006/relationships/hyperlink" Target="mailto:afire@stanford.edu" TargetMode="External"/><Relationship Id="rId343" Type="http://schemas.openxmlformats.org/officeDocument/2006/relationships/hyperlink" Target="mailto:hhliu@nhri.org.tw" TargetMode="External"/><Relationship Id="rId550" Type="http://schemas.openxmlformats.org/officeDocument/2006/relationships/hyperlink" Target="mailto:chudakovdm@mail.ru" TargetMode="External"/><Relationship Id="rId788" Type="http://schemas.openxmlformats.org/officeDocument/2006/relationships/hyperlink" Target="mailto:tmora@lps.ens,fr" TargetMode="External"/><Relationship Id="rId203" Type="http://schemas.openxmlformats.org/officeDocument/2006/relationships/hyperlink" Target="mailto:afire@stanford.edu" TargetMode="External"/><Relationship Id="rId648" Type="http://schemas.openxmlformats.org/officeDocument/2006/relationships/hyperlink" Target="mailto:a.collins@unsw.edu.au" TargetMode="External"/><Relationship Id="rId287" Type="http://schemas.openxmlformats.org/officeDocument/2006/relationships/hyperlink" Target="mailto:pk5@sanger.ac.uk" TargetMode="External"/><Relationship Id="rId410" Type="http://schemas.openxmlformats.org/officeDocument/2006/relationships/hyperlink" Target="mailto:gg@che.utexas.edu" TargetMode="External"/><Relationship Id="rId494" Type="http://schemas.openxmlformats.org/officeDocument/2006/relationships/hyperlink" Target="mailto:chudakovdm@mail.ru" TargetMode="External"/><Relationship Id="rId508" Type="http://schemas.openxmlformats.org/officeDocument/2006/relationships/hyperlink" Target="mailto:chudakovdm@mail.ru" TargetMode="External"/><Relationship Id="rId715" Type="http://schemas.openxmlformats.org/officeDocument/2006/relationships/hyperlink" Target="mailto:tmora@lps.ens,fr" TargetMode="External"/><Relationship Id="rId147" Type="http://schemas.openxmlformats.org/officeDocument/2006/relationships/hyperlink" Target="mailto:afire@stanford.edu" TargetMode="External"/><Relationship Id="rId354" Type="http://schemas.openxmlformats.org/officeDocument/2006/relationships/hyperlink" Target="mailto:hhliu@nhri.org.tw)" TargetMode="External"/><Relationship Id="rId799" Type="http://schemas.openxmlformats.org/officeDocument/2006/relationships/hyperlink" Target="mailto:tmora@lps.ens,fr" TargetMode="External"/><Relationship Id="rId51" Type="http://schemas.openxmlformats.org/officeDocument/2006/relationships/hyperlink" Target="mailto:ramit.mehr@biu.ac.il" TargetMode="External"/><Relationship Id="rId561" Type="http://schemas.openxmlformats.org/officeDocument/2006/relationships/hyperlink" Target="mailto:chudakovdm@mail.ru" TargetMode="External"/><Relationship Id="rId659" Type="http://schemas.openxmlformats.org/officeDocument/2006/relationships/hyperlink" Target="mailto:a.collins@unsw.edu.au" TargetMode="External"/><Relationship Id="rId214" Type="http://schemas.openxmlformats.org/officeDocument/2006/relationships/hyperlink" Target="mailto:afire@stanford.edu" TargetMode="External"/><Relationship Id="rId298" Type="http://schemas.openxmlformats.org/officeDocument/2006/relationships/hyperlink" Target="mailto:pk5@sanger.ac.uk" TargetMode="External"/><Relationship Id="rId421" Type="http://schemas.openxmlformats.org/officeDocument/2006/relationships/hyperlink" Target="mailto:Ignacio.sanz@emory.edu" TargetMode="External"/><Relationship Id="rId519" Type="http://schemas.openxmlformats.org/officeDocument/2006/relationships/hyperlink" Target="mailto:chudakovdm@mail.ru" TargetMode="External"/><Relationship Id="rId158" Type="http://schemas.openxmlformats.org/officeDocument/2006/relationships/hyperlink" Target="mailto:afire@stanford.edu" TargetMode="External"/><Relationship Id="rId726" Type="http://schemas.openxmlformats.org/officeDocument/2006/relationships/hyperlink" Target="mailto:tmora@lps.ens,fr" TargetMode="External"/><Relationship Id="rId62" Type="http://schemas.openxmlformats.org/officeDocument/2006/relationships/hyperlink" Target="mailto:ramit.mehr@biu.ac.il" TargetMode="External"/><Relationship Id="rId365" Type="http://schemas.openxmlformats.org/officeDocument/2006/relationships/hyperlink" Target="mailto:gyaari@gmail.com" TargetMode="External"/><Relationship Id="rId572" Type="http://schemas.openxmlformats.org/officeDocument/2006/relationships/hyperlink" Target="mailto:Ignacio.sanz@emory.edu" TargetMode="External"/><Relationship Id="rId225" Type="http://schemas.openxmlformats.org/officeDocument/2006/relationships/hyperlink" Target="mailto:afire@stanford.edu" TargetMode="External"/><Relationship Id="rId432" Type="http://schemas.openxmlformats.org/officeDocument/2006/relationships/hyperlink" Target="mailto:Ignacio.sanz@emory.edu" TargetMode="External"/><Relationship Id="rId737" Type="http://schemas.openxmlformats.org/officeDocument/2006/relationships/hyperlink" Target="mailto:tmora@lps.ens,fr" TargetMode="External"/><Relationship Id="rId73" Type="http://schemas.openxmlformats.org/officeDocument/2006/relationships/hyperlink" Target="mailto:afire@stanford.edu" TargetMode="External"/><Relationship Id="rId169" Type="http://schemas.openxmlformats.org/officeDocument/2006/relationships/hyperlink" Target="mailto:afire@stanford.edu" TargetMode="External"/><Relationship Id="rId376" Type="http://schemas.openxmlformats.org/officeDocument/2006/relationships/hyperlink" Target="mailto:gyaari@gmail.com" TargetMode="External"/><Relationship Id="rId583" Type="http://schemas.openxmlformats.org/officeDocument/2006/relationships/hyperlink" Target="mailto:Ignacio.sanz@emory.edu" TargetMode="External"/><Relationship Id="rId790" Type="http://schemas.openxmlformats.org/officeDocument/2006/relationships/hyperlink" Target="mailto:tmora@lps.ens,fr" TargetMode="External"/><Relationship Id="rId804" Type="http://schemas.openxmlformats.org/officeDocument/2006/relationships/hyperlink" Target="mailto:tmora@lps.ens,fr" TargetMode="External"/><Relationship Id="rId4" Type="http://schemas.openxmlformats.org/officeDocument/2006/relationships/hyperlink" Target="mailto:davide.bagnara@edu.unige.it" TargetMode="External"/><Relationship Id="rId236" Type="http://schemas.openxmlformats.org/officeDocument/2006/relationships/hyperlink" Target="mailto:chudakovdm@mail.ru" TargetMode="External"/><Relationship Id="rId443" Type="http://schemas.openxmlformats.org/officeDocument/2006/relationships/hyperlink" Target="https://www.ncbi.nlm.nih.gov/biosample/SAMN04978743" TargetMode="External"/><Relationship Id="rId650" Type="http://schemas.openxmlformats.org/officeDocument/2006/relationships/hyperlink" Target="mailto:a.collins@unsw.edu.au" TargetMode="External"/><Relationship Id="rId303" Type="http://schemas.openxmlformats.org/officeDocument/2006/relationships/hyperlink" Target="mailto:pk5@sanger.ac.uk" TargetMode="External"/><Relationship Id="rId748" Type="http://schemas.openxmlformats.org/officeDocument/2006/relationships/hyperlink" Target="mailto:tmora@lps.ens,fr" TargetMode="External"/><Relationship Id="rId84" Type="http://schemas.openxmlformats.org/officeDocument/2006/relationships/hyperlink" Target="mailto:afire@stanford.edu" TargetMode="External"/><Relationship Id="rId387" Type="http://schemas.openxmlformats.org/officeDocument/2006/relationships/hyperlink" Target="mailto:gyaari@gmail.com" TargetMode="External"/><Relationship Id="rId510" Type="http://schemas.openxmlformats.org/officeDocument/2006/relationships/hyperlink" Target="mailto:chudakovdm@mail.ru" TargetMode="External"/><Relationship Id="rId594" Type="http://schemas.openxmlformats.org/officeDocument/2006/relationships/hyperlink" Target="mailto:davide.bagnara@edu.unige.it" TargetMode="External"/><Relationship Id="rId608" Type="http://schemas.openxmlformats.org/officeDocument/2006/relationships/hyperlink" Target="mailto:davide.bagnara@edu.unige.it" TargetMode="External"/><Relationship Id="rId815" Type="http://schemas.openxmlformats.org/officeDocument/2006/relationships/hyperlink" Target="mailto:tmora@lps.ens,fr" TargetMode="External"/><Relationship Id="rId247" Type="http://schemas.openxmlformats.org/officeDocument/2006/relationships/hyperlink" Target="mailto:pk5@sanger.ac.uk" TargetMode="External"/><Relationship Id="rId107" Type="http://schemas.openxmlformats.org/officeDocument/2006/relationships/hyperlink" Target="mailto:afire@stanford.edu" TargetMode="External"/><Relationship Id="rId454" Type="http://schemas.openxmlformats.org/officeDocument/2006/relationships/hyperlink" Target="https://www.ncbi.nlm.nih.gov/biosample/SAMN04978743" TargetMode="External"/><Relationship Id="rId661" Type="http://schemas.openxmlformats.org/officeDocument/2006/relationships/hyperlink" Target="mailto:a.collins@unsw.edu.au" TargetMode="External"/><Relationship Id="rId759" Type="http://schemas.openxmlformats.org/officeDocument/2006/relationships/hyperlink" Target="mailto:tmora@lps.ens,fr" TargetMode="External"/><Relationship Id="rId11" Type="http://schemas.openxmlformats.org/officeDocument/2006/relationships/hyperlink" Target="mailto:davide.bagnara@edu.unige.it" TargetMode="External"/><Relationship Id="rId314" Type="http://schemas.openxmlformats.org/officeDocument/2006/relationships/hyperlink" Target="mailto:pk5@sanger.ac.uk" TargetMode="External"/><Relationship Id="rId398" Type="http://schemas.openxmlformats.org/officeDocument/2006/relationships/hyperlink" Target="mailto:jmbarnet@insp.mx" TargetMode="External"/><Relationship Id="rId521" Type="http://schemas.openxmlformats.org/officeDocument/2006/relationships/hyperlink" Target="mailto:chudakovdm@mail.ru" TargetMode="External"/><Relationship Id="rId619" Type="http://schemas.openxmlformats.org/officeDocument/2006/relationships/hyperlink" Target="mailto:a.collins@unsw.edu.au" TargetMode="External"/><Relationship Id="rId95" Type="http://schemas.openxmlformats.org/officeDocument/2006/relationships/hyperlink" Target="mailto:afire@stanford.edu" TargetMode="External"/><Relationship Id="rId160" Type="http://schemas.openxmlformats.org/officeDocument/2006/relationships/hyperlink" Target="mailto:afire@stanford.edu" TargetMode="External"/><Relationship Id="rId826" Type="http://schemas.openxmlformats.org/officeDocument/2006/relationships/hyperlink" Target="mailto:tmora@lps.ens,fr" TargetMode="External"/><Relationship Id="rId258" Type="http://schemas.openxmlformats.org/officeDocument/2006/relationships/hyperlink" Target="mailto:pk5@sanger.ac.uk" TargetMode="External"/><Relationship Id="rId465" Type="http://schemas.openxmlformats.org/officeDocument/2006/relationships/hyperlink" Target="https://www.ncbi.nlm.nih.gov/biosample/SAMN04978743" TargetMode="External"/><Relationship Id="rId672" Type="http://schemas.openxmlformats.org/officeDocument/2006/relationships/hyperlink" Target="mailto:a.collins@unsw.edu.au" TargetMode="External"/><Relationship Id="rId22" Type="http://schemas.openxmlformats.org/officeDocument/2006/relationships/hyperlink" Target="mailto:davide.bagnara@edu.unige.it" TargetMode="External"/><Relationship Id="rId118" Type="http://schemas.openxmlformats.org/officeDocument/2006/relationships/hyperlink" Target="mailto:afire@stanford.edu" TargetMode="External"/><Relationship Id="rId325" Type="http://schemas.openxmlformats.org/officeDocument/2006/relationships/hyperlink" Target="mailto:Hans-Christian.vonBuedingen@ucsf.edu" TargetMode="External"/><Relationship Id="rId532" Type="http://schemas.openxmlformats.org/officeDocument/2006/relationships/hyperlink" Target="mailto:chudakovdm@mail.ru" TargetMode="External"/><Relationship Id="rId171" Type="http://schemas.openxmlformats.org/officeDocument/2006/relationships/hyperlink" Target="mailto:afire@stanford.edu" TargetMode="External"/><Relationship Id="rId269" Type="http://schemas.openxmlformats.org/officeDocument/2006/relationships/hyperlink" Target="mailto:pk5@sanger.ac.uk" TargetMode="External"/><Relationship Id="rId476" Type="http://schemas.openxmlformats.org/officeDocument/2006/relationships/hyperlink" Target="mailto:chudakovdm@mail.ru" TargetMode="External"/><Relationship Id="rId683" Type="http://schemas.openxmlformats.org/officeDocument/2006/relationships/hyperlink" Target="mailto:a.collins@unsw.edu.au" TargetMode="External"/><Relationship Id="rId33" Type="http://schemas.openxmlformats.org/officeDocument/2006/relationships/hyperlink" Target="mailto:jmbarnet@insp.mx" TargetMode="External"/><Relationship Id="rId129" Type="http://schemas.openxmlformats.org/officeDocument/2006/relationships/hyperlink" Target="mailto:afire@stanford.edu" TargetMode="External"/><Relationship Id="rId336" Type="http://schemas.openxmlformats.org/officeDocument/2006/relationships/hyperlink" Target="mailto:hhliu@nhri.org.tw)" TargetMode="External"/><Relationship Id="rId543" Type="http://schemas.openxmlformats.org/officeDocument/2006/relationships/hyperlink" Target="mailto:chudakovdm@mail.ru" TargetMode="External"/><Relationship Id="rId182" Type="http://schemas.openxmlformats.org/officeDocument/2006/relationships/hyperlink" Target="mailto:afire@stanford.edu" TargetMode="External"/><Relationship Id="rId403" Type="http://schemas.openxmlformats.org/officeDocument/2006/relationships/hyperlink" Target="mailto:gyaari@gmail.com" TargetMode="External"/><Relationship Id="rId750" Type="http://schemas.openxmlformats.org/officeDocument/2006/relationships/hyperlink" Target="mailto:tmora@lps.ens,fr" TargetMode="External"/><Relationship Id="rId487" Type="http://schemas.openxmlformats.org/officeDocument/2006/relationships/hyperlink" Target="mailto:chudakovdm@mail.ru" TargetMode="External"/><Relationship Id="rId610" Type="http://schemas.openxmlformats.org/officeDocument/2006/relationships/hyperlink" Target="mailto:davide.bagnara@edu.unige.it" TargetMode="External"/><Relationship Id="rId694" Type="http://schemas.openxmlformats.org/officeDocument/2006/relationships/hyperlink" Target="https://onlinelibrary.wiley.com/doi/abs/10.1002/path.4742" TargetMode="External"/><Relationship Id="rId708" Type="http://schemas.openxmlformats.org/officeDocument/2006/relationships/hyperlink" Target="mailto:tmora@lps.ens,fr" TargetMode="External"/><Relationship Id="rId347" Type="http://schemas.openxmlformats.org/officeDocument/2006/relationships/hyperlink" Target="mailto:hhliu@nhri.org.tw)" TargetMode="External"/><Relationship Id="rId44" Type="http://schemas.openxmlformats.org/officeDocument/2006/relationships/hyperlink" Target="mailto:ramit.mehr@biu.ac.il" TargetMode="External"/><Relationship Id="rId554" Type="http://schemas.openxmlformats.org/officeDocument/2006/relationships/hyperlink" Target="mailto:chudakovdm@mail.ru" TargetMode="External"/><Relationship Id="rId761" Type="http://schemas.openxmlformats.org/officeDocument/2006/relationships/hyperlink" Target="mailto:tmora@lps.ens,fr" TargetMode="External"/><Relationship Id="rId193" Type="http://schemas.openxmlformats.org/officeDocument/2006/relationships/hyperlink" Target="mailto:afire@stanford.edu" TargetMode="External"/><Relationship Id="rId207" Type="http://schemas.openxmlformats.org/officeDocument/2006/relationships/hyperlink" Target="mailto:afire@stanford.edu" TargetMode="External"/><Relationship Id="rId414" Type="http://schemas.openxmlformats.org/officeDocument/2006/relationships/hyperlink" Target="mailto:encarnita.mariotti@upmc.fr" TargetMode="External"/><Relationship Id="rId498" Type="http://schemas.openxmlformats.org/officeDocument/2006/relationships/hyperlink" Target="mailto:chudakovdm@mail.ru" TargetMode="External"/><Relationship Id="rId621" Type="http://schemas.openxmlformats.org/officeDocument/2006/relationships/hyperlink" Target="mailto:a.collins@unsw.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https://trace.ncbi.nlm.nih.gov/Traces/sra/?run=SRR1298740" TargetMode="External"/><Relationship Id="rId2" Type="http://schemas.openxmlformats.org/officeDocument/2006/relationships/hyperlink" Target="https://www.ncbi.nlm.nih.gov/sra/SRX380292%5baccn%5d" TargetMode="External"/><Relationship Id="rId1" Type="http://schemas.openxmlformats.org/officeDocument/2006/relationships/hyperlink" Target="https://www.ncbi.nlm.nih.gov/sra/SRX380292%5baccn%5d" TargetMode="External"/><Relationship Id="rId4" Type="http://schemas.openxmlformats.org/officeDocument/2006/relationships/hyperlink" Target="https://trace.ncbi.nlm.nih.gov/Traces/sra/?run=SRR1298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opLeftCell="A36" workbookViewId="0">
      <selection activeCell="B54" sqref="B54"/>
    </sheetView>
  </sheetViews>
  <sheetFormatPr defaultRowHeight="15.75"/>
  <cols>
    <col min="1" max="1" width="21.5" customWidth="1"/>
    <col min="2" max="2" width="67.5" customWidth="1"/>
  </cols>
  <sheetData>
    <row r="1" spans="1:2">
      <c r="A1" s="218" t="s">
        <v>9221</v>
      </c>
      <c r="B1" s="218" t="s">
        <v>9222</v>
      </c>
    </row>
    <row r="2" spans="1:2" ht="15" customHeight="1">
      <c r="A2" t="s">
        <v>9564</v>
      </c>
      <c r="B2" t="s">
        <v>9563</v>
      </c>
    </row>
    <row r="3" spans="1:2">
      <c r="A3" t="s">
        <v>9225</v>
      </c>
      <c r="B3" t="s">
        <v>9226</v>
      </c>
    </row>
    <row r="4" spans="1:2">
      <c r="A4" t="s">
        <v>9223</v>
      </c>
      <c r="B4" t="s">
        <v>9594</v>
      </c>
    </row>
    <row r="5" spans="1:2">
      <c r="A5" t="s">
        <v>9544</v>
      </c>
      <c r="B5" t="s">
        <v>9545</v>
      </c>
    </row>
    <row r="6" spans="1:2">
      <c r="A6" t="s">
        <v>9546</v>
      </c>
      <c r="B6" t="s">
        <v>9592</v>
      </c>
    </row>
    <row r="7" spans="1:2">
      <c r="A7" t="s">
        <v>9561</v>
      </c>
      <c r="B7" t="s">
        <v>9562</v>
      </c>
    </row>
    <row r="8" spans="1:2">
      <c r="A8" t="s">
        <v>9566</v>
      </c>
      <c r="B8" t="s">
        <v>9593</v>
      </c>
    </row>
    <row r="9" spans="1:2">
      <c r="A9" t="s">
        <v>9569</v>
      </c>
      <c r="B9" t="s">
        <v>9570</v>
      </c>
    </row>
    <row r="10" spans="1:2">
      <c r="A10" t="s">
        <v>9572</v>
      </c>
      <c r="B10" t="s">
        <v>9573</v>
      </c>
    </row>
    <row r="11" spans="1:2">
      <c r="A11" t="s">
        <v>9575</v>
      </c>
      <c r="B11" t="s">
        <v>9576</v>
      </c>
    </row>
    <row r="12" spans="1:2">
      <c r="A12" t="s">
        <v>9575</v>
      </c>
      <c r="B12" t="s">
        <v>9585</v>
      </c>
    </row>
    <row r="13" spans="1:2">
      <c r="A13" t="s">
        <v>9575</v>
      </c>
      <c r="B13" t="s">
        <v>9578</v>
      </c>
    </row>
    <row r="14" spans="1:2">
      <c r="A14" t="s">
        <v>9575</v>
      </c>
      <c r="B14" t="s">
        <v>9586</v>
      </c>
    </row>
    <row r="15" spans="1:2">
      <c r="A15" t="s">
        <v>9587</v>
      </c>
      <c r="B15" t="s">
        <v>9588</v>
      </c>
    </row>
    <row r="16" spans="1:2">
      <c r="A16" t="s">
        <v>9590</v>
      </c>
      <c r="B16" t="s">
        <v>9591</v>
      </c>
    </row>
    <row r="17" spans="1:2">
      <c r="A17" t="s">
        <v>10192</v>
      </c>
      <c r="B17" t="s">
        <v>10257</v>
      </c>
    </row>
    <row r="18" spans="1:2">
      <c r="A18" t="s">
        <v>10192</v>
      </c>
      <c r="B18" t="s">
        <v>10258</v>
      </c>
    </row>
    <row r="19" spans="1:2">
      <c r="A19" t="s">
        <v>10192</v>
      </c>
      <c r="B19" t="s">
        <v>10259</v>
      </c>
    </row>
    <row r="20" spans="1:2">
      <c r="A20" t="s">
        <v>10192</v>
      </c>
      <c r="B20" t="s">
        <v>10260</v>
      </c>
    </row>
    <row r="21" spans="1:2">
      <c r="A21" t="s">
        <v>10264</v>
      </c>
      <c r="B21" t="s">
        <v>10265</v>
      </c>
    </row>
    <row r="22" spans="1:2">
      <c r="A22" t="s">
        <v>10289</v>
      </c>
      <c r="B22" t="s">
        <v>10290</v>
      </c>
    </row>
    <row r="23" spans="1:2">
      <c r="A23" t="s">
        <v>10293</v>
      </c>
      <c r="B23" t="s">
        <v>10292</v>
      </c>
    </row>
    <row r="24" spans="1:2">
      <c r="A24" t="s">
        <v>10398</v>
      </c>
      <c r="B24" t="s">
        <v>10400</v>
      </c>
    </row>
    <row r="25" spans="1:2">
      <c r="A25" t="s">
        <v>10398</v>
      </c>
      <c r="B25" t="s">
        <v>10399</v>
      </c>
    </row>
    <row r="26" spans="1:2">
      <c r="A26" t="s">
        <v>10398</v>
      </c>
      <c r="B26" t="s">
        <v>10401</v>
      </c>
    </row>
    <row r="27" spans="1:2">
      <c r="A27" t="s">
        <v>10398</v>
      </c>
      <c r="B27" t="s">
        <v>10402</v>
      </c>
    </row>
    <row r="28" spans="1:2">
      <c r="A28" t="s">
        <v>10398</v>
      </c>
      <c r="B28" t="s">
        <v>10403</v>
      </c>
    </row>
    <row r="29" spans="1:2">
      <c r="A29" t="s">
        <v>10398</v>
      </c>
      <c r="B29" t="s">
        <v>10404</v>
      </c>
    </row>
    <row r="30" spans="1:2">
      <c r="A30" t="s">
        <v>10398</v>
      </c>
      <c r="B30" t="s">
        <v>10405</v>
      </c>
    </row>
    <row r="31" spans="1:2">
      <c r="A31" t="s">
        <v>10398</v>
      </c>
      <c r="B31" t="s">
        <v>10406</v>
      </c>
    </row>
    <row r="32" spans="1:2">
      <c r="A32" t="s">
        <v>10398</v>
      </c>
      <c r="B32" t="s">
        <v>10407</v>
      </c>
    </row>
    <row r="33" spans="1:2">
      <c r="A33" t="s">
        <v>10398</v>
      </c>
      <c r="B33" t="s">
        <v>10408</v>
      </c>
    </row>
    <row r="34" spans="1:2">
      <c r="A34" t="s">
        <v>10398</v>
      </c>
      <c r="B34" t="s">
        <v>10409</v>
      </c>
    </row>
    <row r="35" spans="1:2">
      <c r="A35" t="s">
        <v>10398</v>
      </c>
      <c r="B35" t="s">
        <v>10410</v>
      </c>
    </row>
    <row r="36" spans="1:2">
      <c r="A36" t="s">
        <v>10398</v>
      </c>
      <c r="B36" t="s">
        <v>10411</v>
      </c>
    </row>
    <row r="37" spans="1:2">
      <c r="A37" t="s">
        <v>10398</v>
      </c>
      <c r="B37" t="s">
        <v>10412</v>
      </c>
    </row>
    <row r="38" spans="1:2">
      <c r="A38" t="s">
        <v>10398</v>
      </c>
      <c r="B38" t="s">
        <v>10413</v>
      </c>
    </row>
    <row r="39" spans="1:2">
      <c r="A39" t="s">
        <v>10398</v>
      </c>
      <c r="B39" t="s">
        <v>10414</v>
      </c>
    </row>
    <row r="40" spans="1:2">
      <c r="A40" t="s">
        <v>10398</v>
      </c>
      <c r="B40" t="s">
        <v>10415</v>
      </c>
    </row>
    <row r="41" spans="1:2">
      <c r="A41" t="s">
        <v>10416</v>
      </c>
      <c r="B41" t="s">
        <v>10417</v>
      </c>
    </row>
    <row r="42" spans="1:2">
      <c r="A42" t="s">
        <v>10715</v>
      </c>
      <c r="B42" t="s">
        <v>10712</v>
      </c>
    </row>
    <row r="43" spans="1:2">
      <c r="A43" t="s">
        <v>10715</v>
      </c>
      <c r="B43" t="s">
        <v>10713</v>
      </c>
    </row>
    <row r="44" spans="1:2">
      <c r="A44" t="s">
        <v>10715</v>
      </c>
      <c r="B44" t="s">
        <v>10714</v>
      </c>
    </row>
    <row r="45" spans="1:2">
      <c r="A45" t="s">
        <v>10969</v>
      </c>
      <c r="B45" t="s">
        <v>10970</v>
      </c>
    </row>
    <row r="46" spans="1:2">
      <c r="A46" t="s">
        <v>10972</v>
      </c>
      <c r="B46" t="s">
        <v>10973</v>
      </c>
    </row>
    <row r="47" spans="1:2">
      <c r="A47" t="s">
        <v>12180</v>
      </c>
      <c r="B47" t="s">
        <v>12181</v>
      </c>
    </row>
    <row r="48" spans="1:2">
      <c r="A48" t="s">
        <v>12194</v>
      </c>
      <c r="B48" t="s">
        <v>12195</v>
      </c>
    </row>
    <row r="49" spans="1:2">
      <c r="A49" s="275" t="s">
        <v>12196</v>
      </c>
      <c r="B49" t="s">
        <v>12197</v>
      </c>
    </row>
    <row r="50" spans="1:2">
      <c r="A50" t="s">
        <v>12875</v>
      </c>
      <c r="B50" t="s">
        <v>12876</v>
      </c>
    </row>
    <row r="51" spans="1:2">
      <c r="A51" s="275" t="s">
        <v>12879</v>
      </c>
      <c r="B51" t="s">
        <v>12880</v>
      </c>
    </row>
    <row r="52" spans="1:2">
      <c r="A52" s="275" t="s">
        <v>13049</v>
      </c>
      <c r="B52" t="s">
        <v>13050</v>
      </c>
    </row>
    <row r="53" spans="1:2">
      <c r="A53" s="275" t="s">
        <v>13049</v>
      </c>
      <c r="B53" t="s">
        <v>13051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1285"/>
  <sheetViews>
    <sheetView tabSelected="1" zoomScale="70" zoomScaleNormal="70" workbookViewId="0">
      <pane xSplit="3" ySplit="2" topLeftCell="D976" activePane="bottomRight" state="frozen"/>
      <selection pane="topRight" activeCell="D1" sqref="D1"/>
      <selection pane="bottomLeft" activeCell="A3" sqref="A3"/>
      <selection pane="bottomRight" activeCell="B991" sqref="B991"/>
    </sheetView>
  </sheetViews>
  <sheetFormatPr defaultRowHeight="15.75"/>
  <cols>
    <col min="1" max="1" width="16.375" customWidth="1"/>
    <col min="2" max="2" width="19.125" customWidth="1"/>
    <col min="3" max="3" width="25.125" style="285" customWidth="1"/>
    <col min="4" max="4" width="29.125" customWidth="1"/>
    <col min="5" max="5" width="31.75" customWidth="1"/>
    <col min="6" max="6" width="17.5" customWidth="1"/>
    <col min="7" max="7" width="16.75" customWidth="1"/>
    <col min="8" max="9" width="15.25" customWidth="1"/>
    <col min="10" max="10" width="20.875" customWidth="1"/>
    <col min="11" max="11" width="17.375" customWidth="1"/>
    <col min="12" max="12" width="14" customWidth="1"/>
    <col min="13" max="13" width="19.875" customWidth="1"/>
    <col min="14" max="14" width="19.25" customWidth="1"/>
    <col min="15" max="16" width="15.625" customWidth="1"/>
    <col min="17" max="17" width="18.875" customWidth="1"/>
    <col min="18" max="18" width="17.625" customWidth="1"/>
    <col min="19" max="19" width="19" customWidth="1"/>
    <col min="20" max="20" width="21.5" customWidth="1"/>
    <col min="21" max="21" width="17.25" customWidth="1"/>
    <col min="22" max="22" width="16.375" customWidth="1"/>
    <col min="23" max="23" width="18.75" customWidth="1"/>
    <col min="24" max="24" width="19.75" customWidth="1"/>
    <col min="25" max="25" width="20.75" customWidth="1"/>
    <col min="26" max="26" width="24.25" customWidth="1"/>
    <col min="27" max="27" width="21.625" customWidth="1"/>
    <col min="28" max="28" width="20.5" customWidth="1"/>
    <col min="29" max="29" width="22.5" customWidth="1"/>
    <col min="30" max="30" width="20.25" customWidth="1"/>
    <col min="31" max="31" width="16.875" customWidth="1"/>
    <col min="32" max="32" width="13.875" customWidth="1"/>
    <col min="33" max="33" width="17.125" customWidth="1"/>
    <col min="34" max="35" width="20.375" customWidth="1"/>
    <col min="36" max="36" width="16.5" customWidth="1"/>
    <col min="37" max="37" width="19.875" customWidth="1"/>
    <col min="38" max="38" width="21.25" customWidth="1"/>
    <col min="39" max="39" width="20.75" customWidth="1"/>
    <col min="40" max="40" width="23.625" customWidth="1"/>
    <col min="41" max="41" width="32.25" customWidth="1"/>
    <col min="42" max="42" width="29.5" customWidth="1"/>
    <col min="43" max="43" width="21" customWidth="1"/>
    <col min="44" max="44" width="20.25" customWidth="1"/>
    <col min="45" max="45" width="16.125" customWidth="1"/>
    <col min="46" max="46" width="19.75" customWidth="1"/>
    <col min="47" max="47" width="23" customWidth="1"/>
    <col min="48" max="48" width="27.75" customWidth="1"/>
    <col min="49" max="49" width="36.25" customWidth="1"/>
    <col min="50" max="50" width="19.625" customWidth="1"/>
    <col min="51" max="51" width="20" customWidth="1"/>
    <col min="52" max="52" width="21.625" customWidth="1"/>
    <col min="53" max="53" width="24.875" customWidth="1"/>
    <col min="54" max="54" width="20.25" customWidth="1"/>
    <col min="55" max="55" width="21.75" customWidth="1"/>
    <col min="56" max="56" width="20.25" customWidth="1"/>
    <col min="57" max="57" width="30.25" customWidth="1"/>
    <col min="58" max="58" width="33.625" customWidth="1"/>
    <col min="59" max="59" width="30.625" customWidth="1"/>
    <col min="60" max="60" width="24.75" customWidth="1"/>
    <col min="61" max="61" width="39.125" customWidth="1"/>
    <col min="62" max="62" width="34.25" customWidth="1"/>
    <col min="63" max="63" width="21.25" customWidth="1"/>
    <col min="64" max="64" width="19.75" customWidth="1"/>
    <col min="65" max="65" width="29.75" customWidth="1"/>
    <col min="66" max="66" width="24.25" customWidth="1"/>
    <col min="67" max="67" width="21.375" customWidth="1"/>
    <col min="68" max="68" width="17" customWidth="1"/>
    <col min="69" max="69" width="26.75" customWidth="1"/>
    <col min="70" max="70" width="21.625" customWidth="1"/>
    <col min="71" max="71" width="24.375" customWidth="1"/>
    <col min="72" max="72" width="24.75" customWidth="1"/>
    <col min="73" max="73" width="22.125" customWidth="1"/>
    <col min="74" max="74" width="21.125" customWidth="1"/>
    <col min="75" max="75" width="19.5" customWidth="1"/>
    <col min="76" max="76" width="26.125" customWidth="1"/>
    <col min="77" max="77" width="23.75" customWidth="1"/>
    <col min="78" max="78" width="28.625" customWidth="1"/>
    <col min="79" max="79" width="22.875" customWidth="1"/>
    <col min="80" max="80" width="18.125" customWidth="1"/>
    <col min="81" max="81" width="18.5" customWidth="1"/>
    <col min="82" max="82" width="25.75" customWidth="1"/>
    <col min="83" max="83" width="20.625" customWidth="1"/>
    <col min="84" max="84" width="23.75" customWidth="1"/>
    <col min="85" max="85" width="21.875" customWidth="1"/>
    <col min="86" max="86" width="20.75" customWidth="1"/>
    <col min="87" max="87" width="22.375" customWidth="1"/>
    <col min="88" max="88" width="20.625" customWidth="1"/>
    <col min="89" max="89" width="28.25" customWidth="1"/>
    <col min="90" max="90" width="32.25" customWidth="1"/>
    <col min="91" max="92" width="18.25" customWidth="1"/>
    <col min="93" max="93" width="19.25" customWidth="1"/>
    <col min="94" max="94" width="23" customWidth="1"/>
    <col min="95" max="95" width="21.875" customWidth="1"/>
    <col min="96" max="96" width="25.25" customWidth="1"/>
    <col min="97" max="97" width="19.875" customWidth="1"/>
    <col min="98" max="98" width="18.125" customWidth="1"/>
    <col min="99" max="99" width="27.75" customWidth="1"/>
    <col min="100" max="100" width="19.25" customWidth="1"/>
    <col min="101" max="101" width="18.625" customWidth="1"/>
    <col min="102" max="102" width="15.125" customWidth="1"/>
    <col min="103" max="103" width="17" customWidth="1"/>
    <col min="104" max="104" width="31.625" customWidth="1"/>
    <col min="105" max="105" width="22.75" customWidth="1"/>
    <col min="106" max="106" width="27.75" customWidth="1"/>
    <col min="107" max="107" width="32.875" customWidth="1"/>
    <col min="108" max="108" width="31.75" customWidth="1"/>
    <col min="109" max="109" width="20.75" customWidth="1"/>
    <col min="110" max="110" width="30.75" customWidth="1"/>
  </cols>
  <sheetData>
    <row r="1" spans="1:109" ht="17.45" customHeight="1">
      <c r="A1" s="111" t="s">
        <v>6488</v>
      </c>
      <c r="B1" s="1" t="s">
        <v>4662</v>
      </c>
      <c r="C1" s="278" t="s">
        <v>4661</v>
      </c>
      <c r="D1" s="1" t="s">
        <v>4646</v>
      </c>
      <c r="E1" s="1" t="s">
        <v>4503</v>
      </c>
      <c r="F1" s="1" t="s">
        <v>4578</v>
      </c>
      <c r="G1" s="1" t="s">
        <v>4516</v>
      </c>
      <c r="H1" s="1" t="s">
        <v>4120</v>
      </c>
      <c r="I1" s="1" t="s">
        <v>4663</v>
      </c>
      <c r="J1" s="1" t="s">
        <v>4664</v>
      </c>
      <c r="K1" s="1" t="s">
        <v>4505</v>
      </c>
      <c r="L1" s="1" t="s">
        <v>4665</v>
      </c>
      <c r="M1" s="1" t="s">
        <v>4582</v>
      </c>
      <c r="N1" s="1" t="s">
        <v>4583</v>
      </c>
      <c r="O1" s="1" t="s">
        <v>4123</v>
      </c>
      <c r="P1" s="1" t="s">
        <v>4122</v>
      </c>
      <c r="Q1" s="111" t="s">
        <v>6493</v>
      </c>
      <c r="R1" s="181" t="s">
        <v>6494</v>
      </c>
      <c r="S1" s="1" t="s">
        <v>4584</v>
      </c>
      <c r="T1" s="1" t="s">
        <v>4585</v>
      </c>
      <c r="U1" s="1" t="s">
        <v>4124</v>
      </c>
      <c r="V1" s="1" t="s">
        <v>4587</v>
      </c>
      <c r="W1" s="1" t="s">
        <v>4586</v>
      </c>
      <c r="X1" s="1" t="s">
        <v>4506</v>
      </c>
      <c r="Y1" s="1" t="s">
        <v>4588</v>
      </c>
      <c r="Z1" s="1" t="s">
        <v>4589</v>
      </c>
      <c r="AA1" s="1" t="s">
        <v>4121</v>
      </c>
      <c r="AB1" s="1" t="s">
        <v>4590</v>
      </c>
      <c r="AC1" s="1" t="s">
        <v>4591</v>
      </c>
      <c r="AD1" s="1" t="s">
        <v>4592</v>
      </c>
      <c r="AE1" s="1" t="s">
        <v>4593</v>
      </c>
      <c r="AF1" s="1" t="s">
        <v>4594</v>
      </c>
      <c r="AG1" s="1" t="s">
        <v>4511</v>
      </c>
      <c r="AH1" s="1" t="s">
        <v>4666</v>
      </c>
      <c r="AI1" s="1" t="s">
        <v>4595</v>
      </c>
      <c r="AJ1" s="1" t="s">
        <v>4596</v>
      </c>
      <c r="AK1" s="111" t="s">
        <v>6489</v>
      </c>
      <c r="AL1" s="111" t="s">
        <v>6490</v>
      </c>
      <c r="AM1" s="1" t="s">
        <v>4597</v>
      </c>
      <c r="AN1" s="1" t="s">
        <v>4667</v>
      </c>
      <c r="AO1" s="1" t="s">
        <v>4668</v>
      </c>
      <c r="AP1" s="1" t="s">
        <v>4599</v>
      </c>
      <c r="AQ1" s="1" t="s">
        <v>4600</v>
      </c>
      <c r="AR1" s="1" t="s">
        <v>4601</v>
      </c>
      <c r="AS1" s="1" t="s">
        <v>4669</v>
      </c>
      <c r="AT1" s="1" t="s">
        <v>4670</v>
      </c>
      <c r="AU1" s="1" t="s">
        <v>4602</v>
      </c>
      <c r="AV1" s="1" t="s">
        <v>4671</v>
      </c>
      <c r="AW1" s="1" t="s">
        <v>4672</v>
      </c>
      <c r="AX1" s="1" t="s">
        <v>4603</v>
      </c>
      <c r="AY1" s="1" t="s">
        <v>4604</v>
      </c>
      <c r="AZ1" s="1" t="s">
        <v>4605</v>
      </c>
      <c r="BA1" s="1" t="s">
        <v>4606</v>
      </c>
      <c r="BB1" s="46" t="s">
        <v>4673</v>
      </c>
      <c r="BC1" s="1" t="s">
        <v>4674</v>
      </c>
      <c r="BD1" s="134" t="s">
        <v>4521</v>
      </c>
      <c r="BE1" s="1" t="s">
        <v>4675</v>
      </c>
      <c r="BF1" s="134" t="s">
        <v>4621</v>
      </c>
      <c r="BG1" s="134" t="s">
        <v>4523</v>
      </c>
      <c r="BH1" s="1" t="s">
        <v>4676</v>
      </c>
      <c r="BI1" s="133" t="s">
        <v>4677</v>
      </c>
      <c r="BJ1" s="1" t="s">
        <v>4678</v>
      </c>
      <c r="BK1" s="134" t="s">
        <v>4607</v>
      </c>
      <c r="BL1" s="134" t="s">
        <v>4608</v>
      </c>
      <c r="BM1" s="134" t="s">
        <v>4522</v>
      </c>
      <c r="BN1" s="134" t="s">
        <v>10291</v>
      </c>
      <c r="BO1" s="1" t="s">
        <v>4098</v>
      </c>
      <c r="BP1" s="134" t="s">
        <v>4524</v>
      </c>
      <c r="BQ1" s="134" t="s">
        <v>4525</v>
      </c>
      <c r="BR1" s="134" t="s">
        <v>4625</v>
      </c>
      <c r="BS1" s="134" t="s">
        <v>4526</v>
      </c>
      <c r="BT1" s="134" t="s">
        <v>4527</v>
      </c>
      <c r="BU1" s="134" t="s">
        <v>4528</v>
      </c>
      <c r="BV1" s="134" t="s">
        <v>12878</v>
      </c>
      <c r="BW1" s="134" t="s">
        <v>4530</v>
      </c>
      <c r="BX1" s="134" t="s">
        <v>4531</v>
      </c>
      <c r="BY1" s="134" t="s">
        <v>4532</v>
      </c>
      <c r="BZ1" s="134" t="s">
        <v>4533</v>
      </c>
      <c r="CA1" s="134" t="s">
        <v>4614</v>
      </c>
      <c r="CB1" s="131" t="s">
        <v>4679</v>
      </c>
      <c r="CC1" s="1" t="s">
        <v>4680</v>
      </c>
      <c r="CD1" s="1" t="s">
        <v>4681</v>
      </c>
      <c r="CE1" s="1" t="s">
        <v>4699</v>
      </c>
      <c r="CF1" s="1" t="s">
        <v>4682</v>
      </c>
      <c r="CG1" s="1" t="s">
        <v>4683</v>
      </c>
      <c r="CH1" s="1" t="s">
        <v>4125</v>
      </c>
      <c r="CI1" s="1" t="s">
        <v>4684</v>
      </c>
      <c r="CJ1" s="1" t="s">
        <v>4685</v>
      </c>
      <c r="CK1" s="1" t="s">
        <v>4686</v>
      </c>
      <c r="CL1" s="1" t="s">
        <v>4687</v>
      </c>
      <c r="CM1" s="1" t="s">
        <v>4688</v>
      </c>
      <c r="CN1" s="1" t="s">
        <v>4689</v>
      </c>
      <c r="CO1" s="1" t="s">
        <v>4690</v>
      </c>
      <c r="CP1" s="1" t="s">
        <v>4691</v>
      </c>
      <c r="CQ1" s="1" t="s">
        <v>4692</v>
      </c>
      <c r="CR1" s="1" t="s">
        <v>4693</v>
      </c>
      <c r="CS1" s="1" t="s">
        <v>4694</v>
      </c>
      <c r="CT1" s="1" t="s">
        <v>4660</v>
      </c>
      <c r="CU1" s="1" t="s">
        <v>4103</v>
      </c>
      <c r="CV1" s="1" t="s">
        <v>4695</v>
      </c>
      <c r="CW1" s="1" t="s">
        <v>4696</v>
      </c>
      <c r="CX1" s="1" t="s">
        <v>4697</v>
      </c>
      <c r="CY1" s="1" t="s">
        <v>4698</v>
      </c>
      <c r="CZ1" s="1" t="s">
        <v>4107</v>
      </c>
      <c r="DA1" s="1"/>
      <c r="DB1" s="1"/>
      <c r="DC1" s="1"/>
      <c r="DD1" s="134" t="s">
        <v>8545</v>
      </c>
      <c r="DE1" s="273"/>
    </row>
    <row r="2" spans="1:109" ht="15.6" customHeight="1">
      <c r="A2" s="182" t="s">
        <v>6488</v>
      </c>
      <c r="B2" s="127" t="s">
        <v>4502</v>
      </c>
      <c r="C2" s="279" t="s">
        <v>4119</v>
      </c>
      <c r="D2" s="127" t="s">
        <v>4646</v>
      </c>
      <c r="E2" s="127" t="s">
        <v>4503</v>
      </c>
      <c r="F2" s="127" t="s">
        <v>4578</v>
      </c>
      <c r="G2" s="127" t="s">
        <v>4516</v>
      </c>
      <c r="H2" s="127" t="s">
        <v>4120</v>
      </c>
      <c r="I2" s="127" t="s">
        <v>4580</v>
      </c>
      <c r="J2" s="127" t="s">
        <v>4579</v>
      </c>
      <c r="K2" s="127" t="s">
        <v>4505</v>
      </c>
      <c r="L2" s="127" t="s">
        <v>4117</v>
      </c>
      <c r="M2" s="127" t="s">
        <v>4582</v>
      </c>
      <c r="N2" s="127" t="s">
        <v>4583</v>
      </c>
      <c r="O2" s="127" t="s">
        <v>4123</v>
      </c>
      <c r="P2" s="127" t="s">
        <v>4122</v>
      </c>
      <c r="Q2" s="182" t="s">
        <v>6493</v>
      </c>
      <c r="R2" s="183" t="s">
        <v>6494</v>
      </c>
      <c r="S2" s="127" t="s">
        <v>4584</v>
      </c>
      <c r="T2" s="127" t="s">
        <v>4585</v>
      </c>
      <c r="U2" s="127" t="s">
        <v>4124</v>
      </c>
      <c r="V2" s="127" t="s">
        <v>4587</v>
      </c>
      <c r="W2" s="127" t="s">
        <v>4586</v>
      </c>
      <c r="X2" s="127" t="s">
        <v>4506</v>
      </c>
      <c r="Y2" s="127" t="s">
        <v>4588</v>
      </c>
      <c r="Z2" s="127" t="s">
        <v>4589</v>
      </c>
      <c r="AA2" s="127" t="s">
        <v>4121</v>
      </c>
      <c r="AB2" s="127" t="s">
        <v>4590</v>
      </c>
      <c r="AC2" s="127" t="s">
        <v>4591</v>
      </c>
      <c r="AD2" s="127" t="s">
        <v>4592</v>
      </c>
      <c r="AE2" s="127" t="s">
        <v>4593</v>
      </c>
      <c r="AF2" s="127" t="s">
        <v>4594</v>
      </c>
      <c r="AG2" s="127" t="s">
        <v>4511</v>
      </c>
      <c r="AH2" s="127" t="s">
        <v>4118</v>
      </c>
      <c r="AI2" s="127" t="s">
        <v>4595</v>
      </c>
      <c r="AJ2" s="176" t="s">
        <v>4596</v>
      </c>
      <c r="AK2" s="125"/>
      <c r="AL2" s="125"/>
      <c r="AM2" s="179" t="s">
        <v>4597</v>
      </c>
      <c r="AN2" s="127" t="s">
        <v>4598</v>
      </c>
      <c r="AO2" s="127" t="s">
        <v>4618</v>
      </c>
      <c r="AP2" s="127" t="s">
        <v>4647</v>
      </c>
      <c r="AQ2" s="127" t="s">
        <v>4600</v>
      </c>
      <c r="AR2" s="127" t="s">
        <v>4601</v>
      </c>
      <c r="AS2" s="127" t="s">
        <v>4126</v>
      </c>
      <c r="AT2" s="127" t="s">
        <v>4127</v>
      </c>
      <c r="AU2" s="127" t="s">
        <v>4602</v>
      </c>
      <c r="AV2" s="127" t="s">
        <v>4513</v>
      </c>
      <c r="AW2" s="127" t="s">
        <v>4129</v>
      </c>
      <c r="AX2" s="127" t="s">
        <v>4603</v>
      </c>
      <c r="AY2" s="127" t="s">
        <v>4604</v>
      </c>
      <c r="AZ2" s="127" t="s">
        <v>4605</v>
      </c>
      <c r="BA2" s="127" t="s">
        <v>4606</v>
      </c>
      <c r="BB2" s="136" t="s">
        <v>4619</v>
      </c>
      <c r="BC2" s="127" t="s">
        <v>4620</v>
      </c>
      <c r="BD2" s="135" t="s">
        <v>4609</v>
      </c>
      <c r="BE2" s="127" t="s">
        <v>8158</v>
      </c>
      <c r="BF2" s="135" t="s">
        <v>4621</v>
      </c>
      <c r="BG2" s="135" t="s">
        <v>4622</v>
      </c>
      <c r="BH2" s="127" t="s">
        <v>4623</v>
      </c>
      <c r="BI2" s="132" t="s">
        <v>4677</v>
      </c>
      <c r="BJ2" s="127" t="s">
        <v>4678</v>
      </c>
      <c r="BK2" s="135" t="s">
        <v>4607</v>
      </c>
      <c r="BL2" s="135" t="s">
        <v>4608</v>
      </c>
      <c r="BM2" s="135" t="s">
        <v>4522</v>
      </c>
      <c r="BN2" s="135" t="s">
        <v>10291</v>
      </c>
      <c r="BO2" s="147" t="s">
        <v>4624</v>
      </c>
      <c r="BP2" s="135" t="s">
        <v>4524</v>
      </c>
      <c r="BQ2" s="135" t="s">
        <v>4525</v>
      </c>
      <c r="BR2" s="135" t="s">
        <v>4625</v>
      </c>
      <c r="BS2" s="135" t="s">
        <v>4526</v>
      </c>
      <c r="BT2" s="135" t="s">
        <v>4527</v>
      </c>
      <c r="BU2" s="135" t="s">
        <v>4610</v>
      </c>
      <c r="BV2" s="135" t="s">
        <v>12877</v>
      </c>
      <c r="BW2" s="135" t="s">
        <v>4530</v>
      </c>
      <c r="BX2" s="135" t="s">
        <v>4531</v>
      </c>
      <c r="BY2" s="135" t="s">
        <v>4532</v>
      </c>
      <c r="BZ2" s="135" t="s">
        <v>4533</v>
      </c>
      <c r="CA2" s="199" t="s">
        <v>8155</v>
      </c>
      <c r="CB2" s="148"/>
      <c r="CC2" s="148"/>
      <c r="CD2" s="148"/>
      <c r="CE2" s="148" t="s">
        <v>6698</v>
      </c>
      <c r="CF2" s="148"/>
      <c r="CG2" s="148"/>
      <c r="CH2" s="200" t="s">
        <v>8156</v>
      </c>
      <c r="CI2" s="148"/>
      <c r="CJ2" s="148"/>
      <c r="CK2" s="148"/>
      <c r="CL2" s="148"/>
      <c r="CM2" s="148"/>
      <c r="CN2" s="148"/>
      <c r="CO2" s="148"/>
      <c r="CP2" s="148"/>
      <c r="CQ2" s="148"/>
      <c r="CR2" s="148"/>
      <c r="CS2" s="148"/>
      <c r="CT2" s="148"/>
      <c r="CU2" s="148"/>
      <c r="CV2" s="148"/>
      <c r="CW2" s="148"/>
      <c r="CX2" s="148"/>
      <c r="CY2" s="148"/>
      <c r="CZ2" s="148" t="s">
        <v>9224</v>
      </c>
      <c r="DA2" s="148" t="s">
        <v>8157</v>
      </c>
      <c r="DB2" s="148" t="s">
        <v>8154</v>
      </c>
      <c r="DC2" s="125" t="s">
        <v>10971</v>
      </c>
      <c r="DD2" s="202" t="s">
        <v>8545</v>
      </c>
      <c r="DE2" s="273"/>
    </row>
    <row r="3" spans="1:109" ht="15.6" customHeight="1">
      <c r="A3" s="226">
        <v>1</v>
      </c>
      <c r="B3" s="68" t="s">
        <v>106</v>
      </c>
      <c r="C3" s="280" t="s">
        <v>51</v>
      </c>
      <c r="D3" s="113" t="s">
        <v>3454</v>
      </c>
      <c r="E3" s="9"/>
      <c r="F3" s="9"/>
      <c r="G3" t="s">
        <v>6121</v>
      </c>
      <c r="H3" s="3" t="s">
        <v>32</v>
      </c>
      <c r="I3" s="3" t="s">
        <v>305</v>
      </c>
      <c r="J3" s="3" t="s">
        <v>3628</v>
      </c>
      <c r="K3" s="9" t="s">
        <v>10266</v>
      </c>
      <c r="L3" s="53" t="s">
        <v>15</v>
      </c>
      <c r="M3" t="b">
        <v>0</v>
      </c>
      <c r="N3" s="3" t="s">
        <v>549</v>
      </c>
      <c r="O3" s="3" t="s">
        <v>17</v>
      </c>
      <c r="P3" s="3" t="s">
        <v>105</v>
      </c>
      <c r="Q3" s="229">
        <v>18</v>
      </c>
      <c r="R3" s="229">
        <v>999</v>
      </c>
      <c r="S3" t="s">
        <v>5090</v>
      </c>
      <c r="T3" t="s">
        <v>17</v>
      </c>
      <c r="U3" s="3" t="s">
        <v>17</v>
      </c>
      <c r="V3" s="3" t="s">
        <v>17</v>
      </c>
      <c r="W3" s="9"/>
      <c r="X3" s="3" t="s">
        <v>17</v>
      </c>
      <c r="Y3" s="3" t="s">
        <v>17</v>
      </c>
      <c r="Z3" s="3" t="s">
        <v>4571</v>
      </c>
      <c r="AA3" s="15" t="s">
        <v>9188</v>
      </c>
      <c r="AB3" s="3" t="s">
        <v>9144</v>
      </c>
      <c r="AC3" s="3"/>
      <c r="AD3" s="3"/>
      <c r="AE3" s="3"/>
      <c r="AF3" s="3"/>
      <c r="AG3" s="3" t="s">
        <v>17</v>
      </c>
      <c r="AH3" s="53" t="s">
        <v>715</v>
      </c>
      <c r="AI3" s="177"/>
      <c r="AJ3" s="3" t="s">
        <v>481</v>
      </c>
      <c r="AK3" s="208" t="s">
        <v>481</v>
      </c>
      <c r="AL3" s="3"/>
      <c r="AM3" s="68"/>
      <c r="AN3" s="3" t="s">
        <v>4111</v>
      </c>
      <c r="AO3" t="s">
        <v>9206</v>
      </c>
      <c r="AP3" t="s">
        <v>5091</v>
      </c>
      <c r="AQ3" s="3"/>
      <c r="AR3" s="3"/>
      <c r="AS3" s="15" t="s">
        <v>9041</v>
      </c>
      <c r="AT3" s="3" t="s">
        <v>53</v>
      </c>
      <c r="AU3" t="b">
        <v>0</v>
      </c>
      <c r="AV3" s="229">
        <v>279503</v>
      </c>
      <c r="AW3" s="3" t="s">
        <v>144</v>
      </c>
      <c r="AX3" s="9"/>
      <c r="AY3" s="9"/>
      <c r="AZ3" s="9"/>
      <c r="BA3" s="9"/>
      <c r="BB3" s="3" t="s">
        <v>5202</v>
      </c>
      <c r="BC3" s="9"/>
      <c r="BE3" s="3" t="s">
        <v>37</v>
      </c>
      <c r="BH3" s="3" t="s">
        <v>6171</v>
      </c>
      <c r="BI3" s="3" t="s">
        <v>3606</v>
      </c>
      <c r="BJ3" s="3" t="s">
        <v>9051</v>
      </c>
      <c r="BK3" s="9" t="s">
        <v>9568</v>
      </c>
      <c r="BL3" s="9"/>
      <c r="BM3" s="239">
        <v>253683</v>
      </c>
      <c r="BN3" s="239">
        <v>253683</v>
      </c>
      <c r="BO3" s="3" t="s">
        <v>124</v>
      </c>
      <c r="BP3" s="9"/>
      <c r="BQ3" s="9"/>
      <c r="BR3" s="9"/>
      <c r="BS3" s="9"/>
      <c r="BT3" s="9"/>
      <c r="BU3" t="s">
        <v>13043</v>
      </c>
      <c r="BV3" s="9"/>
      <c r="BW3" s="229">
        <v>30</v>
      </c>
      <c r="BX3" s="9"/>
      <c r="BY3" s="9"/>
      <c r="BZ3" s="9" t="s">
        <v>6495</v>
      </c>
      <c r="CA3" t="s">
        <v>6212</v>
      </c>
      <c r="CB3" s="229">
        <v>2013</v>
      </c>
      <c r="CC3" s="3" t="s">
        <v>18</v>
      </c>
      <c r="CD3" s="3" t="s">
        <v>714</v>
      </c>
      <c r="CE3" s="3" t="s">
        <v>46</v>
      </c>
      <c r="CF3" s="3" t="s">
        <v>19</v>
      </c>
      <c r="CG3" s="3" t="s">
        <v>17</v>
      </c>
      <c r="CH3" s="3" t="s">
        <v>131</v>
      </c>
      <c r="CI3" s="3" t="s">
        <v>42</v>
      </c>
      <c r="CJ3" s="3" t="s">
        <v>20</v>
      </c>
      <c r="CK3" s="6" t="s">
        <v>8546</v>
      </c>
      <c r="CL3" s="6" t="s">
        <v>8547</v>
      </c>
      <c r="CM3" s="3" t="s">
        <v>123</v>
      </c>
      <c r="CN3" s="3" t="s">
        <v>117</v>
      </c>
      <c r="CO3" s="3" t="s">
        <v>10</v>
      </c>
      <c r="CP3" s="3" t="s">
        <v>48</v>
      </c>
      <c r="CQ3" s="3" t="s">
        <v>107</v>
      </c>
      <c r="CR3" s="3" t="s">
        <v>17</v>
      </c>
      <c r="CS3" s="3" t="s">
        <v>21</v>
      </c>
      <c r="CT3" s="12" t="s">
        <v>128</v>
      </c>
      <c r="CU3" s="12" t="s">
        <v>199</v>
      </c>
      <c r="CV3" s="112" t="s">
        <v>304</v>
      </c>
      <c r="CW3" s="12" t="s">
        <v>145</v>
      </c>
      <c r="CX3" s="3" t="s">
        <v>17</v>
      </c>
      <c r="CY3" s="3" t="s">
        <v>17</v>
      </c>
      <c r="CZ3" s="3" t="s">
        <v>4651</v>
      </c>
      <c r="DA3" s="3" t="s">
        <v>9218</v>
      </c>
      <c r="DB3" s="15" t="s">
        <v>10366</v>
      </c>
      <c r="DC3" s="15"/>
      <c r="DD3" s="223">
        <v>1</v>
      </c>
      <c r="DE3" s="15"/>
    </row>
    <row r="4" spans="1:109" ht="18">
      <c r="A4" s="226">
        <v>2</v>
      </c>
      <c r="B4" s="68" t="s">
        <v>106</v>
      </c>
      <c r="C4" s="280" t="s">
        <v>51</v>
      </c>
      <c r="D4" s="113" t="s">
        <v>3454</v>
      </c>
      <c r="E4" s="9"/>
      <c r="F4" s="9"/>
      <c r="G4" t="s">
        <v>6121</v>
      </c>
      <c r="H4" s="3" t="s">
        <v>32</v>
      </c>
      <c r="I4" s="3" t="s">
        <v>305</v>
      </c>
      <c r="J4" s="3" t="s">
        <v>3628</v>
      </c>
      <c r="K4" s="9" t="s">
        <v>10266</v>
      </c>
      <c r="L4" s="53" t="s">
        <v>15</v>
      </c>
      <c r="M4" t="b">
        <v>0</v>
      </c>
      <c r="N4" s="3" t="s">
        <v>549</v>
      </c>
      <c r="O4" s="3" t="s">
        <v>17</v>
      </c>
      <c r="P4" s="3" t="s">
        <v>105</v>
      </c>
      <c r="Q4" s="229">
        <v>18</v>
      </c>
      <c r="R4" s="229">
        <v>999</v>
      </c>
      <c r="S4" t="s">
        <v>5090</v>
      </c>
      <c r="T4" t="s">
        <v>17</v>
      </c>
      <c r="U4" s="3" t="s">
        <v>17</v>
      </c>
      <c r="V4" s="3" t="s">
        <v>17</v>
      </c>
      <c r="W4" s="9"/>
      <c r="X4" s="3" t="s">
        <v>17</v>
      </c>
      <c r="Y4" s="3" t="s">
        <v>17</v>
      </c>
      <c r="Z4" s="3" t="s">
        <v>4571</v>
      </c>
      <c r="AA4" s="15" t="s">
        <v>9188</v>
      </c>
      <c r="AB4" s="3" t="s">
        <v>9144</v>
      </c>
      <c r="AC4" s="9"/>
      <c r="AD4" s="9"/>
      <c r="AE4" s="9"/>
      <c r="AF4" s="9"/>
      <c r="AG4" s="3" t="s">
        <v>17</v>
      </c>
      <c r="AH4" s="53" t="s">
        <v>716</v>
      </c>
      <c r="AI4" s="139"/>
      <c r="AJ4" s="3" t="s">
        <v>481</v>
      </c>
      <c r="AK4" s="208" t="s">
        <v>481</v>
      </c>
      <c r="AL4" s="9"/>
      <c r="AM4" s="146"/>
      <c r="AN4" s="3" t="s">
        <v>4111</v>
      </c>
      <c r="AO4" t="s">
        <v>9206</v>
      </c>
      <c r="AP4" t="s">
        <v>5091</v>
      </c>
      <c r="AQ4" s="9"/>
      <c r="AR4" s="9"/>
      <c r="AS4" s="15" t="s">
        <v>9041</v>
      </c>
      <c r="AT4" s="3" t="s">
        <v>53</v>
      </c>
      <c r="AU4" t="b">
        <v>0</v>
      </c>
      <c r="AV4" s="229">
        <v>973868</v>
      </c>
      <c r="AW4" s="3" t="s">
        <v>144</v>
      </c>
      <c r="AX4" s="9"/>
      <c r="AY4" s="9"/>
      <c r="AZ4" s="9"/>
      <c r="BA4" s="9"/>
      <c r="BB4" s="3" t="s">
        <v>5202</v>
      </c>
      <c r="BC4" s="9"/>
      <c r="BD4" s="9"/>
      <c r="BE4" s="3" t="s">
        <v>37</v>
      </c>
      <c r="BF4" s="9"/>
      <c r="BG4" s="9"/>
      <c r="BH4" s="3" t="s">
        <v>6175</v>
      </c>
      <c r="BI4" s="3" t="s">
        <v>9086</v>
      </c>
      <c r="BJ4" s="3" t="s">
        <v>9085</v>
      </c>
      <c r="BK4" s="9" t="s">
        <v>9568</v>
      </c>
      <c r="BL4" s="9"/>
      <c r="BM4" s="239">
        <v>873979</v>
      </c>
      <c r="BN4" s="239">
        <v>873979</v>
      </c>
      <c r="BO4" s="3" t="s">
        <v>124</v>
      </c>
      <c r="BP4" s="9"/>
      <c r="BQ4" s="9"/>
      <c r="BR4" s="9"/>
      <c r="BS4" s="9"/>
      <c r="BT4" s="9"/>
      <c r="BU4" t="s">
        <v>13043</v>
      </c>
      <c r="BV4" s="9"/>
      <c r="BW4" s="229">
        <v>25</v>
      </c>
      <c r="BX4" s="9"/>
      <c r="BY4" s="9"/>
      <c r="BZ4" s="9" t="s">
        <v>6495</v>
      </c>
      <c r="CA4" t="s">
        <v>6212</v>
      </c>
      <c r="CB4" s="229">
        <v>2013</v>
      </c>
      <c r="CC4" s="3" t="s">
        <v>18</v>
      </c>
      <c r="CD4" s="3" t="s">
        <v>714</v>
      </c>
      <c r="CE4" s="3" t="s">
        <v>46</v>
      </c>
      <c r="CF4" s="3" t="s">
        <v>19</v>
      </c>
      <c r="CG4" s="3" t="s">
        <v>17</v>
      </c>
      <c r="CH4" s="3" t="s">
        <v>131</v>
      </c>
      <c r="CI4" s="3" t="s">
        <v>41</v>
      </c>
      <c r="CJ4" s="3" t="s">
        <v>33</v>
      </c>
      <c r="CK4" s="6" t="s">
        <v>8546</v>
      </c>
      <c r="CL4" s="6" t="s">
        <v>8547</v>
      </c>
      <c r="CM4" s="3" t="s">
        <v>118</v>
      </c>
      <c r="CN4" s="3" t="s">
        <v>116</v>
      </c>
      <c r="CO4" s="3" t="s">
        <v>10</v>
      </c>
      <c r="CP4" s="3" t="s">
        <v>49</v>
      </c>
      <c r="CQ4" s="3" t="s">
        <v>17</v>
      </c>
      <c r="CR4" s="3" t="s">
        <v>109</v>
      </c>
      <c r="CS4" s="3" t="s">
        <v>22</v>
      </c>
      <c r="CT4" s="12" t="s">
        <v>128</v>
      </c>
      <c r="CU4" s="12" t="s">
        <v>199</v>
      </c>
      <c r="CV4" s="112" t="s">
        <v>304</v>
      </c>
      <c r="CW4" s="12" t="s">
        <v>145</v>
      </c>
      <c r="CX4" s="3" t="s">
        <v>17</v>
      </c>
      <c r="CY4" s="3" t="s">
        <v>17</v>
      </c>
      <c r="CZ4" s="3" t="s">
        <v>3642</v>
      </c>
      <c r="DA4" s="3" t="s">
        <v>9218</v>
      </c>
      <c r="DB4" s="15" t="s">
        <v>3926</v>
      </c>
      <c r="DC4" s="3"/>
      <c r="DD4" s="253">
        <v>2</v>
      </c>
      <c r="DE4" s="15"/>
    </row>
    <row r="5" spans="1:109" ht="18">
      <c r="A5" s="226">
        <v>3</v>
      </c>
      <c r="B5" s="68" t="s">
        <v>106</v>
      </c>
      <c r="C5" s="280" t="s">
        <v>51</v>
      </c>
      <c r="D5" s="113" t="s">
        <v>3454</v>
      </c>
      <c r="E5" s="9"/>
      <c r="F5" s="9"/>
      <c r="G5" t="s">
        <v>6121</v>
      </c>
      <c r="H5" s="3" t="s">
        <v>32</v>
      </c>
      <c r="I5" s="3" t="s">
        <v>305</v>
      </c>
      <c r="J5" s="3" t="s">
        <v>3628</v>
      </c>
      <c r="K5" s="9" t="s">
        <v>10266</v>
      </c>
      <c r="L5" s="53" t="s">
        <v>16</v>
      </c>
      <c r="M5" t="b">
        <v>0</v>
      </c>
      <c r="N5" s="3" t="s">
        <v>549</v>
      </c>
      <c r="O5" s="3" t="s">
        <v>17</v>
      </c>
      <c r="P5" s="3" t="s">
        <v>17</v>
      </c>
      <c r="Q5" s="229">
        <v>-1</v>
      </c>
      <c r="R5" s="229">
        <v>999</v>
      </c>
      <c r="S5" t="s">
        <v>5090</v>
      </c>
      <c r="T5" t="s">
        <v>17</v>
      </c>
      <c r="U5" s="3" t="s">
        <v>17</v>
      </c>
      <c r="V5" s="3" t="s">
        <v>17</v>
      </c>
      <c r="W5" s="9"/>
      <c r="X5" s="3" t="s">
        <v>17</v>
      </c>
      <c r="Y5" s="3" t="s">
        <v>17</v>
      </c>
      <c r="Z5" s="3" t="s">
        <v>4571</v>
      </c>
      <c r="AA5" s="15" t="s">
        <v>9188</v>
      </c>
      <c r="AB5" s="9" t="s">
        <v>9112</v>
      </c>
      <c r="AC5" s="9"/>
      <c r="AD5" s="9" t="s">
        <v>9187</v>
      </c>
      <c r="AE5" s="9"/>
      <c r="AF5" s="9"/>
      <c r="AG5" s="3" t="s">
        <v>17</v>
      </c>
      <c r="AH5" s="53" t="s">
        <v>717</v>
      </c>
      <c r="AI5" s="139"/>
      <c r="AJ5" s="3" t="s">
        <v>481</v>
      </c>
      <c r="AK5" s="208" t="s">
        <v>481</v>
      </c>
      <c r="AL5" s="9"/>
      <c r="AM5" s="146"/>
      <c r="AN5" s="3" t="s">
        <v>4111</v>
      </c>
      <c r="AO5" s="203">
        <v>40544</v>
      </c>
      <c r="AP5" t="s">
        <v>5091</v>
      </c>
      <c r="AQ5" s="9"/>
      <c r="AR5" s="9"/>
      <c r="AS5" s="15" t="s">
        <v>9041</v>
      </c>
      <c r="AT5" s="3" t="s">
        <v>713</v>
      </c>
      <c r="AU5" t="b">
        <v>0</v>
      </c>
      <c r="AV5" s="229">
        <v>647551</v>
      </c>
      <c r="AW5" s="3" t="s">
        <v>144</v>
      </c>
      <c r="AX5" s="9"/>
      <c r="AY5" s="9"/>
      <c r="AZ5" s="9"/>
      <c r="BA5" s="9"/>
      <c r="BB5" s="3" t="s">
        <v>5202</v>
      </c>
      <c r="BC5" s="9"/>
      <c r="BD5" s="9"/>
      <c r="BE5" s="10" t="s">
        <v>37</v>
      </c>
      <c r="BF5" s="9"/>
      <c r="BG5" s="9"/>
      <c r="BH5" s="3" t="s">
        <v>6171</v>
      </c>
      <c r="BI5" s="3" t="s">
        <v>3606</v>
      </c>
      <c r="BJ5" s="3" t="s">
        <v>9051</v>
      </c>
      <c r="BK5" s="9" t="s">
        <v>9568</v>
      </c>
      <c r="BL5" s="9"/>
      <c r="BM5" s="240">
        <v>585083</v>
      </c>
      <c r="BN5" s="240">
        <v>585083</v>
      </c>
      <c r="BO5" s="3" t="s">
        <v>124</v>
      </c>
      <c r="BP5" s="9"/>
      <c r="BQ5" s="9"/>
      <c r="BR5" s="9"/>
      <c r="BS5" s="9"/>
      <c r="BT5" s="9"/>
      <c r="BU5" t="s">
        <v>13043</v>
      </c>
      <c r="BV5" s="9"/>
      <c r="BW5" s="229">
        <v>30</v>
      </c>
      <c r="BX5" s="9"/>
      <c r="BY5" s="9"/>
      <c r="BZ5" s="9" t="s">
        <v>6495</v>
      </c>
      <c r="CA5" t="s">
        <v>6212</v>
      </c>
      <c r="CB5" s="229">
        <v>2013</v>
      </c>
      <c r="CC5" s="3" t="s">
        <v>18</v>
      </c>
      <c r="CD5" s="3" t="s">
        <v>714</v>
      </c>
      <c r="CE5" s="3" t="s">
        <v>45</v>
      </c>
      <c r="CF5" s="6" t="s">
        <v>112</v>
      </c>
      <c r="CG5" s="3" t="s">
        <v>34</v>
      </c>
      <c r="CH5" s="3" t="s">
        <v>35</v>
      </c>
      <c r="CI5" s="3" t="s">
        <v>38</v>
      </c>
      <c r="CJ5" s="3" t="s">
        <v>23</v>
      </c>
      <c r="CK5" s="6" t="s">
        <v>8546</v>
      </c>
      <c r="CL5" s="6" t="s">
        <v>8547</v>
      </c>
      <c r="CM5" s="3" t="s">
        <v>122</v>
      </c>
      <c r="CN5" s="3" t="s">
        <v>120</v>
      </c>
      <c r="CO5" s="3" t="s">
        <v>10</v>
      </c>
      <c r="CP5" s="3" t="s">
        <v>48</v>
      </c>
      <c r="CQ5" s="3" t="s">
        <v>108</v>
      </c>
      <c r="CR5" s="3" t="s">
        <v>17</v>
      </c>
      <c r="CS5" s="3" t="s">
        <v>26</v>
      </c>
      <c r="CT5" s="12" t="s">
        <v>128</v>
      </c>
      <c r="CU5" s="12" t="s">
        <v>199</v>
      </c>
      <c r="CV5" s="112" t="s">
        <v>303</v>
      </c>
      <c r="CW5" s="12" t="s">
        <v>145</v>
      </c>
      <c r="CX5" s="3" t="s">
        <v>17</v>
      </c>
      <c r="CY5" s="3" t="s">
        <v>17</v>
      </c>
      <c r="CZ5" s="3" t="s">
        <v>3641</v>
      </c>
      <c r="DA5" s="3" t="s">
        <v>9218</v>
      </c>
      <c r="DB5" s="15" t="s">
        <v>3925</v>
      </c>
      <c r="DC5" s="3"/>
      <c r="DD5" s="253">
        <v>3</v>
      </c>
      <c r="DE5" s="15"/>
    </row>
    <row r="6" spans="1:109" ht="18">
      <c r="A6" s="226">
        <v>4</v>
      </c>
      <c r="B6" s="68" t="s">
        <v>106</v>
      </c>
      <c r="C6" s="280" t="s">
        <v>51</v>
      </c>
      <c r="D6" s="113" t="s">
        <v>3454</v>
      </c>
      <c r="E6" s="9"/>
      <c r="F6" s="9"/>
      <c r="G6" t="s">
        <v>6121</v>
      </c>
      <c r="H6" s="3" t="s">
        <v>32</v>
      </c>
      <c r="I6" s="3" t="s">
        <v>305</v>
      </c>
      <c r="J6" s="3" t="s">
        <v>3628</v>
      </c>
      <c r="K6" s="9" t="s">
        <v>10266</v>
      </c>
      <c r="L6" s="53" t="s">
        <v>16</v>
      </c>
      <c r="M6" t="b">
        <v>0</v>
      </c>
      <c r="N6" s="3" t="s">
        <v>549</v>
      </c>
      <c r="O6" s="3" t="s">
        <v>17</v>
      </c>
      <c r="P6" s="3" t="s">
        <v>17</v>
      </c>
      <c r="Q6" s="229">
        <v>-1</v>
      </c>
      <c r="R6" s="229">
        <v>999</v>
      </c>
      <c r="S6" t="s">
        <v>5090</v>
      </c>
      <c r="T6" t="s">
        <v>17</v>
      </c>
      <c r="U6" s="3" t="s">
        <v>17</v>
      </c>
      <c r="V6" s="3" t="s">
        <v>17</v>
      </c>
      <c r="W6" s="9"/>
      <c r="X6" s="3" t="s">
        <v>17</v>
      </c>
      <c r="Y6" s="3" t="s">
        <v>17</v>
      </c>
      <c r="Z6" s="3" t="s">
        <v>4571</v>
      </c>
      <c r="AA6" s="15" t="s">
        <v>9188</v>
      </c>
      <c r="AB6" s="9" t="s">
        <v>9112</v>
      </c>
      <c r="AC6" s="9"/>
      <c r="AD6" s="9" t="s">
        <v>9187</v>
      </c>
      <c r="AE6" s="9"/>
      <c r="AF6" s="9"/>
      <c r="AG6" s="3" t="s">
        <v>17</v>
      </c>
      <c r="AH6" s="53" t="s">
        <v>718</v>
      </c>
      <c r="AI6" s="139"/>
      <c r="AJ6" s="3" t="s">
        <v>481</v>
      </c>
      <c r="AK6" s="208" t="s">
        <v>481</v>
      </c>
      <c r="AL6" s="9"/>
      <c r="AM6" s="146"/>
      <c r="AN6" s="3" t="s">
        <v>4111</v>
      </c>
      <c r="AO6" s="203">
        <v>40544</v>
      </c>
      <c r="AP6" t="s">
        <v>5091</v>
      </c>
      <c r="AQ6" s="9"/>
      <c r="AR6" s="9"/>
      <c r="AS6" s="15" t="s">
        <v>9041</v>
      </c>
      <c r="AT6" s="3" t="s">
        <v>713</v>
      </c>
      <c r="AU6" t="b">
        <v>0</v>
      </c>
      <c r="AV6" s="229">
        <v>843084</v>
      </c>
      <c r="AW6" s="3" t="s">
        <v>144</v>
      </c>
      <c r="AX6" s="9"/>
      <c r="AY6" s="9"/>
      <c r="AZ6" s="9"/>
      <c r="BA6" s="9"/>
      <c r="BB6" s="3" t="s">
        <v>5202</v>
      </c>
      <c r="BC6" s="9"/>
      <c r="BD6" s="9"/>
      <c r="BE6" s="3" t="s">
        <v>37</v>
      </c>
      <c r="BF6" s="9"/>
      <c r="BG6" s="9"/>
      <c r="BH6" s="3" t="s">
        <v>6171</v>
      </c>
      <c r="BI6" s="3" t="s">
        <v>3606</v>
      </c>
      <c r="BJ6" s="3" t="s">
        <v>9051</v>
      </c>
      <c r="BK6" s="9" t="s">
        <v>9568</v>
      </c>
      <c r="BL6" s="9"/>
      <c r="BM6" s="239">
        <v>755429</v>
      </c>
      <c r="BN6" s="239">
        <v>755429</v>
      </c>
      <c r="BO6" s="3" t="s">
        <v>124</v>
      </c>
      <c r="BP6" s="9"/>
      <c r="BQ6" s="9"/>
      <c r="BR6" s="9"/>
      <c r="BS6" s="9"/>
      <c r="BT6" s="9"/>
      <c r="BU6" t="s">
        <v>13043</v>
      </c>
      <c r="BV6" s="9"/>
      <c r="BW6" s="229">
        <v>25</v>
      </c>
      <c r="BX6" s="9"/>
      <c r="BY6" s="9"/>
      <c r="BZ6" s="9" t="s">
        <v>6495</v>
      </c>
      <c r="CA6" t="s">
        <v>6212</v>
      </c>
      <c r="CB6" s="229">
        <v>2013</v>
      </c>
      <c r="CC6" s="3" t="s">
        <v>18</v>
      </c>
      <c r="CD6" s="3" t="s">
        <v>714</v>
      </c>
      <c r="CE6" s="3" t="s">
        <v>45</v>
      </c>
      <c r="CF6" s="3" t="s">
        <v>19</v>
      </c>
      <c r="CG6" s="3" t="s">
        <v>17</v>
      </c>
      <c r="CH6" s="3" t="s">
        <v>131</v>
      </c>
      <c r="CI6" s="3" t="s">
        <v>40</v>
      </c>
      <c r="CJ6" s="3" t="s">
        <v>24</v>
      </c>
      <c r="CK6" s="6" t="s">
        <v>8546</v>
      </c>
      <c r="CL6" s="6" t="s">
        <v>8547</v>
      </c>
      <c r="CM6" s="3" t="s">
        <v>122</v>
      </c>
      <c r="CN6" s="3" t="s">
        <v>120</v>
      </c>
      <c r="CO6" s="3" t="s">
        <v>10</v>
      </c>
      <c r="CP6" s="3" t="s">
        <v>48</v>
      </c>
      <c r="CQ6" s="3" t="s">
        <v>108</v>
      </c>
      <c r="CR6" s="3" t="s">
        <v>17</v>
      </c>
      <c r="CS6" s="3" t="s">
        <v>27</v>
      </c>
      <c r="CT6" s="12" t="s">
        <v>128</v>
      </c>
      <c r="CU6" s="12" t="s">
        <v>199</v>
      </c>
      <c r="CV6" s="112" t="s">
        <v>303</v>
      </c>
      <c r="CW6" s="12" t="s">
        <v>145</v>
      </c>
      <c r="CX6" s="3" t="s">
        <v>17</v>
      </c>
      <c r="CY6" s="3" t="s">
        <v>17</v>
      </c>
      <c r="CZ6" s="3" t="s">
        <v>3643</v>
      </c>
      <c r="DA6" s="3" t="s">
        <v>9218</v>
      </c>
      <c r="DB6" s="15" t="s">
        <v>3924</v>
      </c>
      <c r="DC6" s="3"/>
      <c r="DD6" s="253">
        <v>4</v>
      </c>
      <c r="DE6" s="15"/>
    </row>
    <row r="7" spans="1:109" ht="18">
      <c r="A7" s="226">
        <v>5</v>
      </c>
      <c r="B7" s="68" t="s">
        <v>106</v>
      </c>
      <c r="C7" s="280" t="s">
        <v>51</v>
      </c>
      <c r="D7" s="113" t="s">
        <v>3454</v>
      </c>
      <c r="E7" s="9"/>
      <c r="F7" s="9"/>
      <c r="G7" t="s">
        <v>6121</v>
      </c>
      <c r="H7" s="3" t="s">
        <v>32</v>
      </c>
      <c r="I7" s="3" t="s">
        <v>305</v>
      </c>
      <c r="J7" s="3" t="s">
        <v>3628</v>
      </c>
      <c r="K7" s="9" t="s">
        <v>10266</v>
      </c>
      <c r="L7" s="53" t="s">
        <v>16</v>
      </c>
      <c r="M7" t="b">
        <v>0</v>
      </c>
      <c r="N7" s="3" t="s">
        <v>549</v>
      </c>
      <c r="O7" s="3" t="s">
        <v>17</v>
      </c>
      <c r="P7" s="3" t="s">
        <v>17</v>
      </c>
      <c r="Q7" s="229">
        <v>-1</v>
      </c>
      <c r="R7" s="229">
        <v>999</v>
      </c>
      <c r="S7" t="s">
        <v>5090</v>
      </c>
      <c r="T7" t="s">
        <v>17</v>
      </c>
      <c r="U7" s="3" t="s">
        <v>17</v>
      </c>
      <c r="V7" s="3" t="s">
        <v>17</v>
      </c>
      <c r="W7" s="9"/>
      <c r="X7" s="3" t="s">
        <v>17</v>
      </c>
      <c r="Y7" s="3" t="s">
        <v>17</v>
      </c>
      <c r="Z7" s="3" t="s">
        <v>4571</v>
      </c>
      <c r="AA7" s="15" t="s">
        <v>9188</v>
      </c>
      <c r="AB7" s="9" t="s">
        <v>9112</v>
      </c>
      <c r="AC7" s="9"/>
      <c r="AD7" s="9" t="s">
        <v>9187</v>
      </c>
      <c r="AE7" s="9"/>
      <c r="AF7" s="9"/>
      <c r="AG7" s="3" t="s">
        <v>17</v>
      </c>
      <c r="AH7" s="53" t="s">
        <v>719</v>
      </c>
      <c r="AI7" s="139"/>
      <c r="AJ7" s="3" t="s">
        <v>481</v>
      </c>
      <c r="AK7" s="208" t="s">
        <v>481</v>
      </c>
      <c r="AL7" s="9"/>
      <c r="AM7" s="146"/>
      <c r="AN7" s="3" t="s">
        <v>4111</v>
      </c>
      <c r="AO7" s="203">
        <v>40544</v>
      </c>
      <c r="AP7" t="s">
        <v>5091</v>
      </c>
      <c r="AQ7" s="9"/>
      <c r="AR7" s="9"/>
      <c r="AS7" s="15" t="s">
        <v>9041</v>
      </c>
      <c r="AT7" s="3" t="s">
        <v>713</v>
      </c>
      <c r="AU7" t="b">
        <v>0</v>
      </c>
      <c r="AV7" s="229">
        <v>1200000</v>
      </c>
      <c r="AW7" s="3" t="s">
        <v>144</v>
      </c>
      <c r="AX7" s="9"/>
      <c r="AY7" s="9"/>
      <c r="AZ7" s="9"/>
      <c r="BA7" s="9"/>
      <c r="BB7" s="3" t="s">
        <v>5202</v>
      </c>
      <c r="BC7" s="9"/>
      <c r="BD7" s="9"/>
      <c r="BE7" s="3" t="s">
        <v>37</v>
      </c>
      <c r="BF7" s="9"/>
      <c r="BG7" s="9"/>
      <c r="BH7" s="3" t="s">
        <v>6175</v>
      </c>
      <c r="BI7" s="3" t="s">
        <v>9086</v>
      </c>
      <c r="BJ7" s="3" t="s">
        <v>9085</v>
      </c>
      <c r="BK7" s="9" t="s">
        <v>9568</v>
      </c>
      <c r="BL7" s="9"/>
      <c r="BM7" s="239">
        <v>1160314</v>
      </c>
      <c r="BN7" s="239">
        <v>1160314</v>
      </c>
      <c r="BO7" s="3" t="s">
        <v>124</v>
      </c>
      <c r="BP7" s="9"/>
      <c r="BQ7" s="9"/>
      <c r="BR7" s="9"/>
      <c r="BS7" s="9"/>
      <c r="BT7" s="9"/>
      <c r="BU7" t="s">
        <v>13043</v>
      </c>
      <c r="BV7" s="9"/>
      <c r="BW7" s="229">
        <v>25</v>
      </c>
      <c r="BX7" s="9"/>
      <c r="BY7" s="9"/>
      <c r="BZ7" s="9" t="s">
        <v>6495</v>
      </c>
      <c r="CA7" t="s">
        <v>6212</v>
      </c>
      <c r="CB7" s="229">
        <v>2013</v>
      </c>
      <c r="CC7" s="3" t="s">
        <v>18</v>
      </c>
      <c r="CD7" s="3" t="s">
        <v>714</v>
      </c>
      <c r="CE7" s="3" t="s">
        <v>45</v>
      </c>
      <c r="CF7" s="3" t="s">
        <v>19</v>
      </c>
      <c r="CG7" s="3" t="s">
        <v>17</v>
      </c>
      <c r="CH7" s="3" t="s">
        <v>131</v>
      </c>
      <c r="CI7" s="3" t="s">
        <v>39</v>
      </c>
      <c r="CJ7" s="3" t="s">
        <v>25</v>
      </c>
      <c r="CK7" s="6" t="s">
        <v>8546</v>
      </c>
      <c r="CL7" s="6" t="s">
        <v>8547</v>
      </c>
      <c r="CM7" s="3" t="s">
        <v>121</v>
      </c>
      <c r="CN7" s="3" t="s">
        <v>119</v>
      </c>
      <c r="CO7" s="3" t="s">
        <v>10</v>
      </c>
      <c r="CP7" s="3" t="s">
        <v>49</v>
      </c>
      <c r="CQ7" s="3" t="s">
        <v>17</v>
      </c>
      <c r="CR7" s="3" t="s">
        <v>110</v>
      </c>
      <c r="CS7" s="3" t="s">
        <v>28</v>
      </c>
      <c r="CT7" s="12" t="s">
        <v>128</v>
      </c>
      <c r="CU7" s="12" t="s">
        <v>199</v>
      </c>
      <c r="CV7" s="112" t="s">
        <v>303</v>
      </c>
      <c r="CW7" s="12" t="s">
        <v>145</v>
      </c>
      <c r="CX7" s="3" t="s">
        <v>17</v>
      </c>
      <c r="CY7" s="3" t="s">
        <v>17</v>
      </c>
      <c r="CZ7" s="3" t="s">
        <v>3644</v>
      </c>
      <c r="DA7" s="3" t="s">
        <v>9218</v>
      </c>
      <c r="DB7" s="15" t="s">
        <v>3923</v>
      </c>
      <c r="DC7" s="3"/>
      <c r="DD7" s="253">
        <v>5</v>
      </c>
      <c r="DE7" s="15"/>
    </row>
    <row r="8" spans="1:109" ht="18">
      <c r="A8" s="226">
        <v>1</v>
      </c>
      <c r="B8" s="68" t="s">
        <v>106</v>
      </c>
      <c r="C8" s="280" t="s">
        <v>51</v>
      </c>
      <c r="D8" s="201" t="s">
        <v>3454</v>
      </c>
      <c r="E8" s="9"/>
      <c r="F8" s="9"/>
      <c r="G8" t="s">
        <v>6121</v>
      </c>
      <c r="H8" s="3" t="s">
        <v>32</v>
      </c>
      <c r="I8" s="3" t="s">
        <v>305</v>
      </c>
      <c r="J8" s="3" t="s">
        <v>3628</v>
      </c>
      <c r="K8" s="9" t="s">
        <v>10266</v>
      </c>
      <c r="L8" s="53" t="s">
        <v>15</v>
      </c>
      <c r="M8" t="b">
        <v>0</v>
      </c>
      <c r="N8" s="3" t="s">
        <v>549</v>
      </c>
      <c r="O8" s="3" t="s">
        <v>17</v>
      </c>
      <c r="P8" s="3" t="s">
        <v>105</v>
      </c>
      <c r="Q8" s="229">
        <v>18</v>
      </c>
      <c r="R8" s="229">
        <v>999</v>
      </c>
      <c r="S8" t="s">
        <v>5090</v>
      </c>
      <c r="T8" t="s">
        <v>17</v>
      </c>
      <c r="U8" s="3" t="s">
        <v>17</v>
      </c>
      <c r="V8" s="3" t="s">
        <v>17</v>
      </c>
      <c r="W8" s="9"/>
      <c r="X8" s="3" t="s">
        <v>17</v>
      </c>
      <c r="Y8" s="3" t="s">
        <v>17</v>
      </c>
      <c r="Z8" s="3" t="s">
        <v>4571</v>
      </c>
      <c r="AA8" s="15" t="s">
        <v>9188</v>
      </c>
      <c r="AB8" s="3" t="s">
        <v>9144</v>
      </c>
      <c r="AC8" s="3"/>
      <c r="AD8" s="3"/>
      <c r="AE8" s="3"/>
      <c r="AF8" s="3"/>
      <c r="AG8" s="3" t="s">
        <v>17</v>
      </c>
      <c r="AH8" s="53" t="s">
        <v>715</v>
      </c>
      <c r="AI8" s="177"/>
      <c r="AJ8" s="3" t="s">
        <v>481</v>
      </c>
      <c r="AK8" s="208" t="s">
        <v>481</v>
      </c>
      <c r="AL8" s="3"/>
      <c r="AM8" s="68"/>
      <c r="AN8" s="3" t="s">
        <v>4111</v>
      </c>
      <c r="AO8" t="s">
        <v>9206</v>
      </c>
      <c r="AP8" t="s">
        <v>5091</v>
      </c>
      <c r="AQ8" s="3"/>
      <c r="AR8" s="3"/>
      <c r="AS8" s="15" t="s">
        <v>9041</v>
      </c>
      <c r="AT8" s="3" t="s">
        <v>53</v>
      </c>
      <c r="AU8" t="b">
        <v>0</v>
      </c>
      <c r="AV8" s="229">
        <v>279503</v>
      </c>
      <c r="AW8" s="3" t="s">
        <v>144</v>
      </c>
      <c r="AX8" s="9"/>
      <c r="AY8" s="9"/>
      <c r="AZ8" s="9"/>
      <c r="BA8" s="9"/>
      <c r="BB8" s="3" t="s">
        <v>5202</v>
      </c>
      <c r="BC8" s="9"/>
      <c r="BE8" s="3" t="s">
        <v>37</v>
      </c>
      <c r="BH8" s="3" t="s">
        <v>6171</v>
      </c>
      <c r="BI8" s="3" t="s">
        <v>3606</v>
      </c>
      <c r="BJ8" s="3" t="s">
        <v>9051</v>
      </c>
      <c r="BK8" s="9" t="s">
        <v>9568</v>
      </c>
      <c r="BL8" s="9"/>
      <c r="BM8" s="239">
        <v>253683</v>
      </c>
      <c r="BN8" s="239">
        <v>253683</v>
      </c>
      <c r="BO8" s="3" t="s">
        <v>124</v>
      </c>
      <c r="BP8" s="9"/>
      <c r="BQ8" s="9"/>
      <c r="BR8" s="9"/>
      <c r="BS8" s="9"/>
      <c r="BT8" s="9"/>
      <c r="BU8" t="s">
        <v>5102</v>
      </c>
      <c r="BV8" s="9"/>
      <c r="BW8" s="229">
        <v>30</v>
      </c>
      <c r="BX8" s="9"/>
      <c r="BY8" s="9"/>
      <c r="BZ8" s="9" t="s">
        <v>6495</v>
      </c>
      <c r="CA8" t="s">
        <v>6212</v>
      </c>
      <c r="CB8" s="229">
        <v>2013</v>
      </c>
      <c r="CC8" s="3" t="s">
        <v>18</v>
      </c>
      <c r="CD8" s="3" t="s">
        <v>714</v>
      </c>
      <c r="CE8" s="3" t="s">
        <v>46</v>
      </c>
      <c r="CF8" s="3" t="s">
        <v>19</v>
      </c>
      <c r="CG8" s="3" t="s">
        <v>17</v>
      </c>
      <c r="CH8" s="3" t="s">
        <v>131</v>
      </c>
      <c r="CI8" s="3" t="s">
        <v>42</v>
      </c>
      <c r="CJ8" s="3" t="s">
        <v>20</v>
      </c>
      <c r="CK8" s="6" t="s">
        <v>8546</v>
      </c>
      <c r="CL8" s="6" t="s">
        <v>8547</v>
      </c>
      <c r="CM8" s="3" t="s">
        <v>123</v>
      </c>
      <c r="CN8" s="3" t="s">
        <v>117</v>
      </c>
      <c r="CO8" s="3" t="s">
        <v>10</v>
      </c>
      <c r="CP8" s="3" t="s">
        <v>48</v>
      </c>
      <c r="CQ8" s="3" t="s">
        <v>107</v>
      </c>
      <c r="CR8" s="3" t="s">
        <v>17</v>
      </c>
      <c r="CS8" s="3" t="s">
        <v>21</v>
      </c>
      <c r="CT8" s="12" t="s">
        <v>128</v>
      </c>
      <c r="CU8" s="12" t="s">
        <v>199</v>
      </c>
      <c r="CV8" s="112" t="s">
        <v>304</v>
      </c>
      <c r="CW8" s="12" t="s">
        <v>145</v>
      </c>
      <c r="CX8" s="3" t="s">
        <v>17</v>
      </c>
      <c r="CY8" s="3" t="s">
        <v>17</v>
      </c>
      <c r="CZ8" s="3" t="s">
        <v>4651</v>
      </c>
      <c r="DA8" s="103" t="s">
        <v>8548</v>
      </c>
      <c r="DB8" s="15" t="s">
        <v>10367</v>
      </c>
      <c r="DC8" s="15"/>
      <c r="DD8" s="223">
        <v>6</v>
      </c>
    </row>
    <row r="9" spans="1:109" ht="18">
      <c r="A9" s="226">
        <v>2</v>
      </c>
      <c r="B9" s="68" t="s">
        <v>106</v>
      </c>
      <c r="C9" s="280" t="s">
        <v>51</v>
      </c>
      <c r="D9" s="201" t="s">
        <v>3454</v>
      </c>
      <c r="E9" s="9"/>
      <c r="F9" s="9"/>
      <c r="G9" t="s">
        <v>6121</v>
      </c>
      <c r="H9" s="3" t="s">
        <v>32</v>
      </c>
      <c r="I9" s="3" t="s">
        <v>305</v>
      </c>
      <c r="J9" s="3" t="s">
        <v>3628</v>
      </c>
      <c r="K9" s="9" t="s">
        <v>10266</v>
      </c>
      <c r="L9" s="53" t="s">
        <v>15</v>
      </c>
      <c r="M9" t="b">
        <v>0</v>
      </c>
      <c r="N9" s="3" t="s">
        <v>549</v>
      </c>
      <c r="O9" s="3" t="s">
        <v>17</v>
      </c>
      <c r="P9" s="3" t="s">
        <v>105</v>
      </c>
      <c r="Q9" s="229">
        <v>18</v>
      </c>
      <c r="R9" s="229">
        <v>999</v>
      </c>
      <c r="S9" t="s">
        <v>5090</v>
      </c>
      <c r="T9" t="s">
        <v>17</v>
      </c>
      <c r="U9" s="3" t="s">
        <v>17</v>
      </c>
      <c r="V9" s="3" t="s">
        <v>17</v>
      </c>
      <c r="W9" s="9"/>
      <c r="X9" s="3" t="s">
        <v>17</v>
      </c>
      <c r="Y9" s="3" t="s">
        <v>17</v>
      </c>
      <c r="Z9" s="3" t="s">
        <v>4571</v>
      </c>
      <c r="AA9" s="15" t="s">
        <v>9188</v>
      </c>
      <c r="AB9" s="3" t="s">
        <v>9144</v>
      </c>
      <c r="AC9" s="9"/>
      <c r="AD9" s="9"/>
      <c r="AE9" s="9"/>
      <c r="AF9" s="9"/>
      <c r="AG9" s="3" t="s">
        <v>17</v>
      </c>
      <c r="AH9" s="53" t="s">
        <v>716</v>
      </c>
      <c r="AI9" s="139"/>
      <c r="AJ9" s="3" t="s">
        <v>481</v>
      </c>
      <c r="AK9" s="208" t="s">
        <v>481</v>
      </c>
      <c r="AL9" s="9"/>
      <c r="AM9" s="146"/>
      <c r="AN9" s="3" t="s">
        <v>4111</v>
      </c>
      <c r="AO9" t="s">
        <v>9206</v>
      </c>
      <c r="AP9" t="s">
        <v>5091</v>
      </c>
      <c r="AQ9" s="9"/>
      <c r="AR9" s="9"/>
      <c r="AS9" s="15" t="s">
        <v>9041</v>
      </c>
      <c r="AT9" s="3" t="s">
        <v>53</v>
      </c>
      <c r="AU9" t="b">
        <v>0</v>
      </c>
      <c r="AV9" s="229">
        <v>973868</v>
      </c>
      <c r="AW9" s="3" t="s">
        <v>144</v>
      </c>
      <c r="AX9" s="9"/>
      <c r="AY9" s="9"/>
      <c r="AZ9" s="9"/>
      <c r="BA9" s="9"/>
      <c r="BB9" s="3" t="s">
        <v>5202</v>
      </c>
      <c r="BC9" s="9"/>
      <c r="BD9" s="9"/>
      <c r="BE9" s="3" t="s">
        <v>37</v>
      </c>
      <c r="BF9" s="9"/>
      <c r="BG9" s="9"/>
      <c r="BH9" s="3" t="s">
        <v>6171</v>
      </c>
      <c r="BI9" s="3" t="s">
        <v>3606</v>
      </c>
      <c r="BJ9" s="3" t="s">
        <v>9085</v>
      </c>
      <c r="BK9" s="9" t="s">
        <v>9568</v>
      </c>
      <c r="BL9" s="9"/>
      <c r="BM9" s="239">
        <v>873979</v>
      </c>
      <c r="BN9" s="239">
        <v>873979</v>
      </c>
      <c r="BO9" s="3" t="s">
        <v>124</v>
      </c>
      <c r="BP9" s="9"/>
      <c r="BQ9" s="9"/>
      <c r="BR9" s="9"/>
      <c r="BS9" s="9"/>
      <c r="BT9" s="9"/>
      <c r="BU9" t="s">
        <v>5102</v>
      </c>
      <c r="BV9" s="9"/>
      <c r="BW9" s="229">
        <v>25</v>
      </c>
      <c r="BX9" s="9"/>
      <c r="BY9" s="9"/>
      <c r="BZ9" s="9" t="s">
        <v>6495</v>
      </c>
      <c r="CA9" t="s">
        <v>6212</v>
      </c>
      <c r="CB9" s="229">
        <v>2013</v>
      </c>
      <c r="CC9" s="3" t="s">
        <v>18</v>
      </c>
      <c r="CD9" s="3" t="s">
        <v>714</v>
      </c>
      <c r="CE9" s="3" t="s">
        <v>46</v>
      </c>
      <c r="CF9" s="3" t="s">
        <v>19</v>
      </c>
      <c r="CG9" s="3" t="s">
        <v>17</v>
      </c>
      <c r="CH9" s="3" t="s">
        <v>131</v>
      </c>
      <c r="CI9" s="3" t="s">
        <v>41</v>
      </c>
      <c r="CJ9" s="3" t="s">
        <v>33</v>
      </c>
      <c r="CK9" s="6" t="s">
        <v>8546</v>
      </c>
      <c r="CL9" s="6" t="s">
        <v>8547</v>
      </c>
      <c r="CM9" s="3" t="s">
        <v>118</v>
      </c>
      <c r="CN9" s="3" t="s">
        <v>116</v>
      </c>
      <c r="CO9" s="3" t="s">
        <v>10</v>
      </c>
      <c r="CP9" s="3" t="s">
        <v>49</v>
      </c>
      <c r="CQ9" s="3" t="s">
        <v>17</v>
      </c>
      <c r="CR9" s="3" t="s">
        <v>109</v>
      </c>
      <c r="CS9" s="3" t="s">
        <v>22</v>
      </c>
      <c r="CT9" s="12" t="s">
        <v>128</v>
      </c>
      <c r="CU9" s="12" t="s">
        <v>199</v>
      </c>
      <c r="CV9" s="112" t="s">
        <v>304</v>
      </c>
      <c r="CW9" s="12" t="s">
        <v>145</v>
      </c>
      <c r="CX9" s="3" t="s">
        <v>17</v>
      </c>
      <c r="CY9" s="3" t="s">
        <v>17</v>
      </c>
      <c r="CZ9" s="3" t="s">
        <v>3642</v>
      </c>
      <c r="DA9" s="103" t="s">
        <v>8548</v>
      </c>
      <c r="DB9" s="3" t="s">
        <v>10368</v>
      </c>
      <c r="DC9" s="15"/>
      <c r="DD9" s="223">
        <v>7</v>
      </c>
    </row>
    <row r="10" spans="1:109" ht="18">
      <c r="A10" s="226">
        <v>3</v>
      </c>
      <c r="B10" s="68" t="s">
        <v>106</v>
      </c>
      <c r="C10" s="280" t="s">
        <v>51</v>
      </c>
      <c r="D10" s="201" t="s">
        <v>3454</v>
      </c>
      <c r="E10" s="9"/>
      <c r="F10" s="9"/>
      <c r="G10" t="s">
        <v>6121</v>
      </c>
      <c r="H10" s="3" t="s">
        <v>32</v>
      </c>
      <c r="I10" s="3" t="s">
        <v>305</v>
      </c>
      <c r="J10" s="3" t="s">
        <v>3628</v>
      </c>
      <c r="K10" s="9" t="s">
        <v>10266</v>
      </c>
      <c r="L10" s="53" t="s">
        <v>16</v>
      </c>
      <c r="M10" t="b">
        <v>0</v>
      </c>
      <c r="N10" s="3" t="s">
        <v>549</v>
      </c>
      <c r="O10" s="3" t="s">
        <v>17</v>
      </c>
      <c r="P10" s="3" t="s">
        <v>17</v>
      </c>
      <c r="Q10" s="229">
        <v>-1</v>
      </c>
      <c r="R10" s="229">
        <v>999</v>
      </c>
      <c r="S10" t="s">
        <v>5090</v>
      </c>
      <c r="T10" t="s">
        <v>17</v>
      </c>
      <c r="U10" s="3" t="s">
        <v>17</v>
      </c>
      <c r="V10" s="3" t="s">
        <v>17</v>
      </c>
      <c r="W10" s="9"/>
      <c r="X10" s="3" t="s">
        <v>17</v>
      </c>
      <c r="Y10" s="3" t="s">
        <v>17</v>
      </c>
      <c r="Z10" s="3" t="s">
        <v>4571</v>
      </c>
      <c r="AA10" s="15" t="s">
        <v>9188</v>
      </c>
      <c r="AB10" s="9" t="s">
        <v>9112</v>
      </c>
      <c r="AC10" s="9"/>
      <c r="AD10" s="9" t="s">
        <v>9187</v>
      </c>
      <c r="AE10" s="9"/>
      <c r="AF10" s="9"/>
      <c r="AG10" s="3" t="s">
        <v>17</v>
      </c>
      <c r="AH10" s="53" t="s">
        <v>717</v>
      </c>
      <c r="AI10" s="139"/>
      <c r="AJ10" s="3" t="s">
        <v>481</v>
      </c>
      <c r="AK10" s="208" t="s">
        <v>481</v>
      </c>
      <c r="AL10" s="9"/>
      <c r="AM10" s="146"/>
      <c r="AN10" s="3" t="s">
        <v>4111</v>
      </c>
      <c r="AO10" s="203">
        <v>40544</v>
      </c>
      <c r="AP10" t="s">
        <v>5091</v>
      </c>
      <c r="AQ10" s="9"/>
      <c r="AR10" s="9"/>
      <c r="AS10" s="15" t="s">
        <v>9041</v>
      </c>
      <c r="AT10" s="3" t="s">
        <v>713</v>
      </c>
      <c r="AU10" t="b">
        <v>0</v>
      </c>
      <c r="AV10" s="229">
        <v>647551</v>
      </c>
      <c r="AW10" s="3" t="s">
        <v>144</v>
      </c>
      <c r="AX10" s="9"/>
      <c r="AY10" s="9"/>
      <c r="AZ10" s="9"/>
      <c r="BA10" s="9"/>
      <c r="BB10" s="3" t="s">
        <v>5202</v>
      </c>
      <c r="BC10" s="9"/>
      <c r="BD10" s="9"/>
      <c r="BE10" s="10" t="s">
        <v>37</v>
      </c>
      <c r="BF10" s="9"/>
      <c r="BG10" s="9"/>
      <c r="BH10" s="3" t="s">
        <v>6171</v>
      </c>
      <c r="BI10" s="3" t="s">
        <v>3606</v>
      </c>
      <c r="BJ10" s="3" t="s">
        <v>9051</v>
      </c>
      <c r="BK10" s="9" t="s">
        <v>9568</v>
      </c>
      <c r="BL10" s="9"/>
      <c r="BM10" s="240">
        <v>585083</v>
      </c>
      <c r="BN10" s="240">
        <v>585083</v>
      </c>
      <c r="BO10" s="3" t="s">
        <v>124</v>
      </c>
      <c r="BP10" s="9"/>
      <c r="BQ10" s="9"/>
      <c r="BR10" s="9"/>
      <c r="BS10" s="9"/>
      <c r="BT10" s="9"/>
      <c r="BU10" t="s">
        <v>5102</v>
      </c>
      <c r="BV10" s="9"/>
      <c r="BW10" s="229">
        <v>30</v>
      </c>
      <c r="BX10" s="9"/>
      <c r="BY10" s="9"/>
      <c r="BZ10" s="9" t="s">
        <v>6495</v>
      </c>
      <c r="CA10" t="s">
        <v>6212</v>
      </c>
      <c r="CB10" s="229">
        <v>2013</v>
      </c>
      <c r="CC10" s="3" t="s">
        <v>18</v>
      </c>
      <c r="CD10" s="3" t="s">
        <v>714</v>
      </c>
      <c r="CE10" s="3" t="s">
        <v>45</v>
      </c>
      <c r="CF10" s="6" t="s">
        <v>112</v>
      </c>
      <c r="CG10" s="3" t="s">
        <v>34</v>
      </c>
      <c r="CH10" s="3" t="s">
        <v>35</v>
      </c>
      <c r="CI10" s="3" t="s">
        <v>38</v>
      </c>
      <c r="CJ10" s="3" t="s">
        <v>23</v>
      </c>
      <c r="CK10" s="6" t="s">
        <v>8546</v>
      </c>
      <c r="CL10" s="6" t="s">
        <v>8547</v>
      </c>
      <c r="CM10" s="3" t="s">
        <v>122</v>
      </c>
      <c r="CN10" s="3" t="s">
        <v>120</v>
      </c>
      <c r="CO10" s="3" t="s">
        <v>10</v>
      </c>
      <c r="CP10" s="3" t="s">
        <v>48</v>
      </c>
      <c r="CQ10" s="3" t="s">
        <v>108</v>
      </c>
      <c r="CR10" s="3" t="s">
        <v>17</v>
      </c>
      <c r="CS10" s="3" t="s">
        <v>26</v>
      </c>
      <c r="CT10" s="12" t="s">
        <v>128</v>
      </c>
      <c r="CU10" s="12" t="s">
        <v>199</v>
      </c>
      <c r="CV10" s="112" t="s">
        <v>303</v>
      </c>
      <c r="CW10" s="12" t="s">
        <v>145</v>
      </c>
      <c r="CX10" s="3" t="s">
        <v>17</v>
      </c>
      <c r="CY10" s="3" t="s">
        <v>17</v>
      </c>
      <c r="CZ10" s="3" t="s">
        <v>3641</v>
      </c>
      <c r="DA10" s="103" t="s">
        <v>8548</v>
      </c>
      <c r="DB10" s="3" t="s">
        <v>10369</v>
      </c>
      <c r="DC10" s="15"/>
      <c r="DD10" s="223">
        <v>8</v>
      </c>
    </row>
    <row r="11" spans="1:109" ht="18">
      <c r="A11" s="226">
        <v>4</v>
      </c>
      <c r="B11" s="68" t="s">
        <v>106</v>
      </c>
      <c r="C11" s="280" t="s">
        <v>51</v>
      </c>
      <c r="D11" s="201" t="s">
        <v>3454</v>
      </c>
      <c r="E11" s="9"/>
      <c r="F11" s="9"/>
      <c r="G11" t="s">
        <v>6121</v>
      </c>
      <c r="H11" s="3" t="s">
        <v>32</v>
      </c>
      <c r="I11" s="3" t="s">
        <v>305</v>
      </c>
      <c r="J11" s="3" t="s">
        <v>3628</v>
      </c>
      <c r="K11" s="9" t="s">
        <v>10266</v>
      </c>
      <c r="L11" s="53" t="s">
        <v>16</v>
      </c>
      <c r="M11" t="b">
        <v>0</v>
      </c>
      <c r="N11" s="3" t="s">
        <v>549</v>
      </c>
      <c r="O11" s="3" t="s">
        <v>17</v>
      </c>
      <c r="P11" s="3" t="s">
        <v>17</v>
      </c>
      <c r="Q11" s="229">
        <v>-1</v>
      </c>
      <c r="R11" s="229">
        <v>999</v>
      </c>
      <c r="S11" t="s">
        <v>5090</v>
      </c>
      <c r="T11" t="s">
        <v>17</v>
      </c>
      <c r="U11" s="3" t="s">
        <v>17</v>
      </c>
      <c r="V11" s="3" t="s">
        <v>17</v>
      </c>
      <c r="W11" s="9"/>
      <c r="X11" s="3" t="s">
        <v>17</v>
      </c>
      <c r="Y11" s="3" t="s">
        <v>17</v>
      </c>
      <c r="Z11" s="3" t="s">
        <v>4571</v>
      </c>
      <c r="AA11" s="15" t="s">
        <v>9188</v>
      </c>
      <c r="AB11" s="9" t="s">
        <v>9112</v>
      </c>
      <c r="AC11" s="9"/>
      <c r="AD11" s="9" t="s">
        <v>9187</v>
      </c>
      <c r="AE11" s="9"/>
      <c r="AF11" s="9"/>
      <c r="AG11" s="3" t="s">
        <v>17</v>
      </c>
      <c r="AH11" s="53" t="s">
        <v>718</v>
      </c>
      <c r="AI11" s="139"/>
      <c r="AJ11" s="3" t="s">
        <v>481</v>
      </c>
      <c r="AK11" s="208" t="s">
        <v>481</v>
      </c>
      <c r="AL11" s="9"/>
      <c r="AM11" s="146"/>
      <c r="AN11" s="3" t="s">
        <v>4111</v>
      </c>
      <c r="AO11" s="203">
        <v>40544</v>
      </c>
      <c r="AP11" t="s">
        <v>5091</v>
      </c>
      <c r="AQ11" s="9"/>
      <c r="AR11" s="9"/>
      <c r="AS11" s="15" t="s">
        <v>9041</v>
      </c>
      <c r="AT11" s="3" t="s">
        <v>713</v>
      </c>
      <c r="AU11" t="b">
        <v>0</v>
      </c>
      <c r="AV11" s="229">
        <v>843084</v>
      </c>
      <c r="AW11" s="3" t="s">
        <v>144</v>
      </c>
      <c r="AX11" s="9"/>
      <c r="AY11" s="9"/>
      <c r="AZ11" s="9"/>
      <c r="BA11" s="9"/>
      <c r="BB11" s="3" t="s">
        <v>5202</v>
      </c>
      <c r="BC11" s="9"/>
      <c r="BD11" s="9"/>
      <c r="BE11" s="3" t="s">
        <v>37</v>
      </c>
      <c r="BF11" s="9"/>
      <c r="BG11" s="9"/>
      <c r="BH11" s="3" t="s">
        <v>6171</v>
      </c>
      <c r="BI11" s="3" t="s">
        <v>3606</v>
      </c>
      <c r="BJ11" s="3" t="s">
        <v>9051</v>
      </c>
      <c r="BK11" s="9" t="s">
        <v>9568</v>
      </c>
      <c r="BL11" s="9"/>
      <c r="BM11" s="239">
        <v>755429</v>
      </c>
      <c r="BN11" s="239">
        <v>755429</v>
      </c>
      <c r="BO11" s="3" t="s">
        <v>124</v>
      </c>
      <c r="BP11" s="9"/>
      <c r="BQ11" s="9"/>
      <c r="BR11" s="9"/>
      <c r="BS11" s="9"/>
      <c r="BT11" s="9"/>
      <c r="BU11" t="s">
        <v>5102</v>
      </c>
      <c r="BV11" s="9"/>
      <c r="BW11" s="229">
        <v>25</v>
      </c>
      <c r="BX11" s="9"/>
      <c r="BY11" s="9"/>
      <c r="BZ11" s="9" t="s">
        <v>6495</v>
      </c>
      <c r="CA11" t="s">
        <v>6212</v>
      </c>
      <c r="CB11" s="229">
        <v>2013</v>
      </c>
      <c r="CC11" s="3" t="s">
        <v>18</v>
      </c>
      <c r="CD11" s="3" t="s">
        <v>714</v>
      </c>
      <c r="CE11" s="3" t="s">
        <v>45</v>
      </c>
      <c r="CF11" s="3" t="s">
        <v>19</v>
      </c>
      <c r="CG11" s="3" t="s">
        <v>17</v>
      </c>
      <c r="CH11" s="3" t="s">
        <v>131</v>
      </c>
      <c r="CI11" s="3" t="s">
        <v>40</v>
      </c>
      <c r="CJ11" s="3" t="s">
        <v>24</v>
      </c>
      <c r="CK11" s="6" t="s">
        <v>8546</v>
      </c>
      <c r="CL11" s="6" t="s">
        <v>8547</v>
      </c>
      <c r="CM11" s="3" t="s">
        <v>122</v>
      </c>
      <c r="CN11" s="3" t="s">
        <v>120</v>
      </c>
      <c r="CO11" s="3" t="s">
        <v>10</v>
      </c>
      <c r="CP11" s="3" t="s">
        <v>48</v>
      </c>
      <c r="CQ11" s="3" t="s">
        <v>108</v>
      </c>
      <c r="CR11" s="3" t="s">
        <v>17</v>
      </c>
      <c r="CS11" s="3" t="s">
        <v>27</v>
      </c>
      <c r="CT11" s="12" t="s">
        <v>128</v>
      </c>
      <c r="CU11" s="12" t="s">
        <v>199</v>
      </c>
      <c r="CV11" s="112" t="s">
        <v>303</v>
      </c>
      <c r="CW11" s="12" t="s">
        <v>145</v>
      </c>
      <c r="CX11" s="3" t="s">
        <v>17</v>
      </c>
      <c r="CY11" s="3" t="s">
        <v>17</v>
      </c>
      <c r="CZ11" s="3" t="s">
        <v>3643</v>
      </c>
      <c r="DA11" s="103" t="s">
        <v>8548</v>
      </c>
      <c r="DB11" s="3" t="s">
        <v>10370</v>
      </c>
      <c r="DC11" s="15"/>
      <c r="DD11" s="223">
        <v>9</v>
      </c>
    </row>
    <row r="12" spans="1:109" ht="18">
      <c r="A12" s="226">
        <v>5</v>
      </c>
      <c r="B12" s="68" t="s">
        <v>106</v>
      </c>
      <c r="C12" s="280" t="s">
        <v>51</v>
      </c>
      <c r="D12" s="201" t="s">
        <v>3454</v>
      </c>
      <c r="E12" s="9"/>
      <c r="F12" s="9"/>
      <c r="G12" t="s">
        <v>6121</v>
      </c>
      <c r="H12" s="3" t="s">
        <v>32</v>
      </c>
      <c r="I12" s="3" t="s">
        <v>305</v>
      </c>
      <c r="J12" s="3" t="s">
        <v>3628</v>
      </c>
      <c r="K12" s="9" t="s">
        <v>10266</v>
      </c>
      <c r="L12" s="53" t="s">
        <v>16</v>
      </c>
      <c r="M12" t="b">
        <v>0</v>
      </c>
      <c r="N12" s="3" t="s">
        <v>549</v>
      </c>
      <c r="O12" s="3" t="s">
        <v>17</v>
      </c>
      <c r="P12" s="3" t="s">
        <v>17</v>
      </c>
      <c r="Q12" s="229">
        <v>-1</v>
      </c>
      <c r="R12" s="229">
        <v>999</v>
      </c>
      <c r="S12" t="s">
        <v>5090</v>
      </c>
      <c r="T12" t="s">
        <v>17</v>
      </c>
      <c r="U12" s="3" t="s">
        <v>17</v>
      </c>
      <c r="V12" s="3" t="s">
        <v>17</v>
      </c>
      <c r="W12" s="9"/>
      <c r="X12" s="3" t="s">
        <v>17</v>
      </c>
      <c r="Y12" s="3" t="s">
        <v>17</v>
      </c>
      <c r="Z12" s="3" t="s">
        <v>4571</v>
      </c>
      <c r="AA12" s="15" t="s">
        <v>9188</v>
      </c>
      <c r="AB12" s="9" t="s">
        <v>9112</v>
      </c>
      <c r="AC12" s="9"/>
      <c r="AD12" s="9" t="s">
        <v>9187</v>
      </c>
      <c r="AE12" s="9"/>
      <c r="AF12" s="9"/>
      <c r="AG12" s="3" t="s">
        <v>17</v>
      </c>
      <c r="AH12" s="53" t="s">
        <v>719</v>
      </c>
      <c r="AI12" s="139"/>
      <c r="AJ12" s="3" t="s">
        <v>481</v>
      </c>
      <c r="AK12" s="208" t="s">
        <v>481</v>
      </c>
      <c r="AL12" s="9"/>
      <c r="AM12" s="146"/>
      <c r="AN12" s="3" t="s">
        <v>4111</v>
      </c>
      <c r="AO12" s="203">
        <v>40544</v>
      </c>
      <c r="AP12" t="s">
        <v>5091</v>
      </c>
      <c r="AQ12" s="9"/>
      <c r="AR12" s="9"/>
      <c r="AS12" s="15" t="s">
        <v>9041</v>
      </c>
      <c r="AT12" s="3" t="s">
        <v>713</v>
      </c>
      <c r="AU12" t="b">
        <v>0</v>
      </c>
      <c r="AV12" s="229">
        <v>1200000</v>
      </c>
      <c r="AW12" s="3" t="s">
        <v>144</v>
      </c>
      <c r="AX12" s="9"/>
      <c r="AY12" s="9"/>
      <c r="AZ12" s="9"/>
      <c r="BA12" s="9"/>
      <c r="BB12" s="3" t="s">
        <v>5202</v>
      </c>
      <c r="BC12" s="9"/>
      <c r="BD12" s="9"/>
      <c r="BE12" s="3" t="s">
        <v>37</v>
      </c>
      <c r="BF12" s="9"/>
      <c r="BG12" s="9"/>
      <c r="BH12" s="3" t="s">
        <v>6171</v>
      </c>
      <c r="BI12" s="3" t="s">
        <v>3606</v>
      </c>
      <c r="BJ12" s="3" t="s">
        <v>9085</v>
      </c>
      <c r="BK12" s="9" t="s">
        <v>9568</v>
      </c>
      <c r="BL12" s="9"/>
      <c r="BM12" s="239">
        <v>1160314</v>
      </c>
      <c r="BN12" s="239">
        <v>1160314</v>
      </c>
      <c r="BO12" s="3" t="s">
        <v>124</v>
      </c>
      <c r="BP12" s="9"/>
      <c r="BQ12" s="9"/>
      <c r="BR12" s="9"/>
      <c r="BS12" s="9"/>
      <c r="BT12" s="9"/>
      <c r="BU12" t="s">
        <v>5102</v>
      </c>
      <c r="BV12" s="9"/>
      <c r="BW12" s="229">
        <v>25</v>
      </c>
      <c r="BX12" s="9"/>
      <c r="BY12" s="9"/>
      <c r="BZ12" s="9" t="s">
        <v>6495</v>
      </c>
      <c r="CA12" t="s">
        <v>6212</v>
      </c>
      <c r="CB12" s="229">
        <v>2013</v>
      </c>
      <c r="CC12" s="3" t="s">
        <v>18</v>
      </c>
      <c r="CD12" s="3" t="s">
        <v>714</v>
      </c>
      <c r="CE12" s="3" t="s">
        <v>45</v>
      </c>
      <c r="CF12" s="3" t="s">
        <v>19</v>
      </c>
      <c r="CG12" s="3" t="s">
        <v>17</v>
      </c>
      <c r="CH12" s="3" t="s">
        <v>131</v>
      </c>
      <c r="CI12" s="3" t="s">
        <v>39</v>
      </c>
      <c r="CJ12" s="3" t="s">
        <v>25</v>
      </c>
      <c r="CK12" s="6" t="s">
        <v>8546</v>
      </c>
      <c r="CL12" s="6" t="s">
        <v>8547</v>
      </c>
      <c r="CM12" s="3" t="s">
        <v>121</v>
      </c>
      <c r="CN12" s="3" t="s">
        <v>119</v>
      </c>
      <c r="CO12" s="3" t="s">
        <v>10</v>
      </c>
      <c r="CP12" s="3" t="s">
        <v>49</v>
      </c>
      <c r="CQ12" s="3" t="s">
        <v>17</v>
      </c>
      <c r="CR12" s="3" t="s">
        <v>110</v>
      </c>
      <c r="CS12" s="3" t="s">
        <v>28</v>
      </c>
      <c r="CT12" s="12" t="s">
        <v>128</v>
      </c>
      <c r="CU12" s="12" t="s">
        <v>199</v>
      </c>
      <c r="CV12" s="112" t="s">
        <v>303</v>
      </c>
      <c r="CW12" s="12" t="s">
        <v>145</v>
      </c>
      <c r="CX12" s="3" t="s">
        <v>17</v>
      </c>
      <c r="CY12" s="3" t="s">
        <v>17</v>
      </c>
      <c r="CZ12" s="3" t="s">
        <v>3644</v>
      </c>
      <c r="DA12" s="103" t="s">
        <v>8548</v>
      </c>
      <c r="DB12" s="3" t="s">
        <v>10371</v>
      </c>
      <c r="DC12" s="15"/>
      <c r="DD12" s="223">
        <v>10</v>
      </c>
    </row>
    <row r="13" spans="1:109" ht="18">
      <c r="A13" s="226">
        <v>6</v>
      </c>
      <c r="B13" s="68" t="s">
        <v>113</v>
      </c>
      <c r="C13" s="280" t="s">
        <v>54</v>
      </c>
      <c r="D13" s="113" t="s">
        <v>3454</v>
      </c>
      <c r="E13" s="9"/>
      <c r="F13" s="9"/>
      <c r="G13" s="9" t="s">
        <v>6122</v>
      </c>
      <c r="H13" s="3" t="s">
        <v>31</v>
      </c>
      <c r="I13" s="3"/>
      <c r="J13" s="3" t="s">
        <v>3629</v>
      </c>
      <c r="K13" s="9" t="s">
        <v>10268</v>
      </c>
      <c r="L13" s="53" t="s">
        <v>56</v>
      </c>
      <c r="M13" t="b">
        <v>0</v>
      </c>
      <c r="N13" s="3" t="s">
        <v>549</v>
      </c>
      <c r="O13" s="3" t="s">
        <v>8168</v>
      </c>
      <c r="P13" s="3" t="s">
        <v>9130</v>
      </c>
      <c r="Q13" s="229">
        <v>56</v>
      </c>
      <c r="R13" s="229">
        <v>56</v>
      </c>
      <c r="S13" t="s">
        <v>5090</v>
      </c>
      <c r="T13" t="s">
        <v>17</v>
      </c>
      <c r="U13" s="3" t="s">
        <v>62</v>
      </c>
      <c r="V13" s="3" t="s">
        <v>17</v>
      </c>
      <c r="W13" s="9"/>
      <c r="X13" s="3" t="s">
        <v>17</v>
      </c>
      <c r="Y13" s="3" t="s">
        <v>17</v>
      </c>
      <c r="Z13" s="3" t="s">
        <v>4571</v>
      </c>
      <c r="AA13" s="15" t="s">
        <v>9188</v>
      </c>
      <c r="AB13" s="9" t="s">
        <v>9113</v>
      </c>
      <c r="AC13" s="9"/>
      <c r="AD13" s="9"/>
      <c r="AE13" s="9"/>
      <c r="AF13" s="9"/>
      <c r="AG13" s="3" t="s">
        <v>17</v>
      </c>
      <c r="AH13" s="53" t="s">
        <v>56</v>
      </c>
      <c r="AI13" s="139"/>
      <c r="AJ13" s="3" t="s">
        <v>481</v>
      </c>
      <c r="AK13" s="208" t="s">
        <v>481</v>
      </c>
      <c r="AL13" s="9"/>
      <c r="AM13" s="146"/>
      <c r="AN13" s="3" t="s">
        <v>4111</v>
      </c>
      <c r="AO13" s="3" t="s">
        <v>821</v>
      </c>
      <c r="AP13" t="s">
        <v>5091</v>
      </c>
      <c r="AQ13" s="9"/>
      <c r="AR13" s="9"/>
      <c r="AS13" s="15" t="s">
        <v>9041</v>
      </c>
      <c r="AT13" s="113" t="s">
        <v>200</v>
      </c>
      <c r="AU13" t="b">
        <v>0</v>
      </c>
      <c r="AV13" s="229">
        <v>740419</v>
      </c>
      <c r="AW13" s="3" t="s">
        <v>144</v>
      </c>
      <c r="AX13" s="9"/>
      <c r="AY13" s="9"/>
      <c r="AZ13" s="9"/>
      <c r="BA13" s="9"/>
      <c r="BB13" s="3" t="s">
        <v>5202</v>
      </c>
      <c r="BC13" s="9"/>
      <c r="BD13" s="9"/>
      <c r="BE13" s="3" t="s">
        <v>9589</v>
      </c>
      <c r="BF13" s="9"/>
      <c r="BG13" s="9"/>
      <c r="BH13" s="3" t="s">
        <v>9571</v>
      </c>
      <c r="BI13" s="3" t="s">
        <v>9080</v>
      </c>
      <c r="BJ13" s="9" t="s">
        <v>9084</v>
      </c>
      <c r="BK13" s="9" t="s">
        <v>9568</v>
      </c>
      <c r="BL13" s="9"/>
      <c r="BM13" s="241">
        <v>663335</v>
      </c>
      <c r="BN13" s="241">
        <v>663335</v>
      </c>
      <c r="BO13" s="3" t="s">
        <v>124</v>
      </c>
      <c r="BP13" s="9"/>
      <c r="BQ13" s="9"/>
      <c r="BR13" s="9"/>
      <c r="BS13" s="9"/>
      <c r="BT13" s="9"/>
      <c r="BU13" t="s">
        <v>13043</v>
      </c>
      <c r="BV13" s="9"/>
      <c r="BW13" s="229">
        <v>30</v>
      </c>
      <c r="BX13" s="9"/>
      <c r="BY13" s="9"/>
      <c r="BZ13" s="9" t="s">
        <v>6495</v>
      </c>
      <c r="CA13" t="s">
        <v>6212</v>
      </c>
      <c r="CB13" s="229">
        <v>2013</v>
      </c>
      <c r="CC13" s="3" t="s">
        <v>55</v>
      </c>
      <c r="CD13" s="3" t="s">
        <v>82</v>
      </c>
      <c r="CE13" s="6" t="s">
        <v>91</v>
      </c>
      <c r="CF13" s="3" t="s">
        <v>78</v>
      </c>
      <c r="CG13" s="3" t="s">
        <v>17</v>
      </c>
      <c r="CH13" s="3" t="s">
        <v>17</v>
      </c>
      <c r="CI13" s="3" t="s">
        <v>65</v>
      </c>
      <c r="CJ13" s="3" t="s">
        <v>66</v>
      </c>
      <c r="CK13" s="6" t="s">
        <v>125</v>
      </c>
      <c r="CL13" s="6" t="s">
        <v>126</v>
      </c>
      <c r="CM13" s="3" t="s">
        <v>139</v>
      </c>
      <c r="CN13" s="3" t="s">
        <v>141</v>
      </c>
      <c r="CO13" s="3" t="s">
        <v>10</v>
      </c>
      <c r="CP13" s="3" t="s">
        <v>49</v>
      </c>
      <c r="CQ13" s="3" t="s">
        <v>17</v>
      </c>
      <c r="CR13" s="3" t="s">
        <v>192</v>
      </c>
      <c r="CS13" s="3" t="s">
        <v>95</v>
      </c>
      <c r="CT13" s="12" t="s">
        <v>128</v>
      </c>
      <c r="CU13" s="12" t="s">
        <v>199</v>
      </c>
      <c r="CV13" s="12" t="s">
        <v>211</v>
      </c>
      <c r="CW13" s="12" t="s">
        <v>145</v>
      </c>
      <c r="CX13" s="3" t="s">
        <v>17</v>
      </c>
      <c r="CY13" s="3" t="s">
        <v>17</v>
      </c>
      <c r="CZ13" s="3" t="s">
        <v>3919</v>
      </c>
      <c r="DA13" s="103" t="s">
        <v>8548</v>
      </c>
      <c r="DB13" s="15" t="s">
        <v>10967</v>
      </c>
      <c r="DD13" s="253">
        <v>11</v>
      </c>
      <c r="DE13" s="15"/>
    </row>
    <row r="14" spans="1:109" ht="18">
      <c r="A14" s="226">
        <v>7</v>
      </c>
      <c r="B14" s="68" t="s">
        <v>113</v>
      </c>
      <c r="C14" s="280" t="s">
        <v>54</v>
      </c>
      <c r="D14" s="113" t="s">
        <v>3454</v>
      </c>
      <c r="E14" s="9"/>
      <c r="F14" s="9"/>
      <c r="G14" s="9" t="s">
        <v>6122</v>
      </c>
      <c r="H14" s="3" t="s">
        <v>31</v>
      </c>
      <c r="I14" s="3"/>
      <c r="J14" s="3" t="s">
        <v>3629</v>
      </c>
      <c r="K14" s="9" t="s">
        <v>10268</v>
      </c>
      <c r="L14" s="53" t="s">
        <v>57</v>
      </c>
      <c r="M14" t="b">
        <v>0</v>
      </c>
      <c r="N14" s="3" t="s">
        <v>549</v>
      </c>
      <c r="O14" s="3" t="s">
        <v>8168</v>
      </c>
      <c r="P14" s="3" t="s">
        <v>17</v>
      </c>
      <c r="Q14" s="229">
        <v>-1</v>
      </c>
      <c r="R14" s="229">
        <v>999</v>
      </c>
      <c r="S14" t="s">
        <v>5090</v>
      </c>
      <c r="T14" t="s">
        <v>17</v>
      </c>
      <c r="U14" s="3" t="s">
        <v>63</v>
      </c>
      <c r="V14" s="3" t="s">
        <v>17</v>
      </c>
      <c r="W14" s="9"/>
      <c r="X14" s="3" t="s">
        <v>17</v>
      </c>
      <c r="Y14" s="3" t="s">
        <v>17</v>
      </c>
      <c r="Z14" s="3" t="s">
        <v>4571</v>
      </c>
      <c r="AA14" s="15" t="s">
        <v>9188</v>
      </c>
      <c r="AB14" s="9" t="s">
        <v>9128</v>
      </c>
      <c r="AC14" s="9"/>
      <c r="AD14" s="9"/>
      <c r="AE14" s="9"/>
      <c r="AF14" s="9"/>
      <c r="AG14" s="3" t="s">
        <v>17</v>
      </c>
      <c r="AH14" s="53" t="s">
        <v>57</v>
      </c>
      <c r="AI14" s="139"/>
      <c r="AJ14" s="3" t="s">
        <v>481</v>
      </c>
      <c r="AK14" s="208" t="s">
        <v>481</v>
      </c>
      <c r="AL14" s="9"/>
      <c r="AM14" s="146"/>
      <c r="AN14" s="3" t="s">
        <v>4111</v>
      </c>
      <c r="AO14" s="3" t="s">
        <v>17</v>
      </c>
      <c r="AP14" t="s">
        <v>5091</v>
      </c>
      <c r="AQ14" s="9"/>
      <c r="AR14" s="9"/>
      <c r="AS14" s="15" t="s">
        <v>9041</v>
      </c>
      <c r="AT14" s="3" t="s">
        <v>201</v>
      </c>
      <c r="AU14" t="b">
        <v>0</v>
      </c>
      <c r="AV14" s="229">
        <v>1400000</v>
      </c>
      <c r="AW14" s="3" t="s">
        <v>144</v>
      </c>
      <c r="AX14" s="9"/>
      <c r="AY14" s="9"/>
      <c r="AZ14" s="9"/>
      <c r="BA14" s="9"/>
      <c r="BB14" s="3" t="s">
        <v>5202</v>
      </c>
      <c r="BC14" s="9"/>
      <c r="BD14" s="9"/>
      <c r="BE14" s="3" t="s">
        <v>9589</v>
      </c>
      <c r="BF14" s="9"/>
      <c r="BG14" s="9"/>
      <c r="BH14" s="3" t="s">
        <v>9571</v>
      </c>
      <c r="BI14" s="3" t="s">
        <v>9081</v>
      </c>
      <c r="BJ14" s="9" t="s">
        <v>9084</v>
      </c>
      <c r="BK14" s="9" t="s">
        <v>9568</v>
      </c>
      <c r="BL14" s="9"/>
      <c r="BM14" s="241">
        <v>1277929</v>
      </c>
      <c r="BN14" s="241">
        <v>1277929</v>
      </c>
      <c r="BO14" s="3" t="s">
        <v>124</v>
      </c>
      <c r="BP14" s="9"/>
      <c r="BQ14" s="9"/>
      <c r="BR14" s="9"/>
      <c r="BS14" s="9"/>
      <c r="BT14" s="9"/>
      <c r="BU14" t="s">
        <v>13043</v>
      </c>
      <c r="BV14" s="9"/>
      <c r="BW14" s="229">
        <v>25</v>
      </c>
      <c r="BX14" s="9"/>
      <c r="BY14" s="9"/>
      <c r="BZ14" s="9" t="s">
        <v>6495</v>
      </c>
      <c r="CA14" t="s">
        <v>6212</v>
      </c>
      <c r="CB14" s="229">
        <v>2013</v>
      </c>
      <c r="CC14" s="3" t="s">
        <v>55</v>
      </c>
      <c r="CD14" s="3" t="s">
        <v>75</v>
      </c>
      <c r="CE14" s="3" t="s">
        <v>76</v>
      </c>
      <c r="CF14" s="3" t="s">
        <v>77</v>
      </c>
      <c r="CG14" s="3" t="s">
        <v>17</v>
      </c>
      <c r="CH14" s="3" t="s">
        <v>17</v>
      </c>
      <c r="CI14" s="3" t="s">
        <v>134</v>
      </c>
      <c r="CJ14" s="3" t="s">
        <v>67</v>
      </c>
      <c r="CK14" s="6" t="s">
        <v>125</v>
      </c>
      <c r="CL14" s="6" t="s">
        <v>126</v>
      </c>
      <c r="CM14" s="3" t="s">
        <v>193</v>
      </c>
      <c r="CN14" s="3" t="s">
        <v>194</v>
      </c>
      <c r="CO14" s="3" t="s">
        <v>10</v>
      </c>
      <c r="CP14" s="3" t="s">
        <v>49</v>
      </c>
      <c r="CQ14" s="3" t="s">
        <v>17</v>
      </c>
      <c r="CR14" s="3" t="s">
        <v>136</v>
      </c>
      <c r="CS14" s="3" t="s">
        <v>74</v>
      </c>
      <c r="CT14" s="12" t="s">
        <v>128</v>
      </c>
      <c r="CU14" s="12" t="s">
        <v>199</v>
      </c>
      <c r="CV14" s="12" t="s">
        <v>211</v>
      </c>
      <c r="CW14" s="12" t="s">
        <v>145</v>
      </c>
      <c r="CX14" s="3" t="s">
        <v>17</v>
      </c>
      <c r="CY14" s="3" t="s">
        <v>17</v>
      </c>
      <c r="CZ14" s="3" t="s">
        <v>3920</v>
      </c>
      <c r="DA14" s="103" t="s">
        <v>8548</v>
      </c>
      <c r="DB14" s="15"/>
      <c r="DD14" s="253">
        <v>12</v>
      </c>
      <c r="DE14" s="15"/>
    </row>
    <row r="15" spans="1:109" ht="18">
      <c r="A15" s="226">
        <v>8</v>
      </c>
      <c r="B15" s="68" t="s">
        <v>113</v>
      </c>
      <c r="C15" s="280" t="s">
        <v>54</v>
      </c>
      <c r="D15" s="138" t="s">
        <v>3454</v>
      </c>
      <c r="E15" s="9"/>
      <c r="F15" s="9"/>
      <c r="G15" s="9" t="s">
        <v>6122</v>
      </c>
      <c r="H15" s="3" t="s">
        <v>31</v>
      </c>
      <c r="I15" s="3"/>
      <c r="J15" s="3" t="s">
        <v>3629</v>
      </c>
      <c r="K15" s="9" t="s">
        <v>10268</v>
      </c>
      <c r="L15" s="53" t="s">
        <v>58</v>
      </c>
      <c r="M15" t="b">
        <v>0</v>
      </c>
      <c r="N15" s="3" t="s">
        <v>549</v>
      </c>
      <c r="O15" s="3" t="s">
        <v>17</v>
      </c>
      <c r="P15" s="3" t="s">
        <v>105</v>
      </c>
      <c r="Q15" s="229">
        <v>18</v>
      </c>
      <c r="R15" s="229">
        <v>999</v>
      </c>
      <c r="S15" t="s">
        <v>5090</v>
      </c>
      <c r="T15" t="s">
        <v>17</v>
      </c>
      <c r="U15" s="3" t="s">
        <v>17</v>
      </c>
      <c r="V15" s="3" t="s">
        <v>17</v>
      </c>
      <c r="W15" s="9"/>
      <c r="X15" s="3" t="s">
        <v>17</v>
      </c>
      <c r="Y15" s="3" t="s">
        <v>17</v>
      </c>
      <c r="Z15" s="3" t="s">
        <v>4571</v>
      </c>
      <c r="AA15" s="15" t="s">
        <v>9188</v>
      </c>
      <c r="AB15" s="9" t="s">
        <v>17</v>
      </c>
      <c r="AC15" s="9"/>
      <c r="AD15" s="9" t="s">
        <v>9187</v>
      </c>
      <c r="AE15" s="9"/>
      <c r="AF15" s="9"/>
      <c r="AG15" s="3" t="s">
        <v>17</v>
      </c>
      <c r="AH15" s="53" t="s">
        <v>58</v>
      </c>
      <c r="AI15" s="139"/>
      <c r="AJ15" s="3" t="s">
        <v>481</v>
      </c>
      <c r="AK15" s="208" t="s">
        <v>481</v>
      </c>
      <c r="AL15" s="9"/>
      <c r="AM15" s="146"/>
      <c r="AN15" s="3" t="s">
        <v>4111</v>
      </c>
      <c r="AO15" s="3" t="s">
        <v>822</v>
      </c>
      <c r="AP15" t="s">
        <v>5091</v>
      </c>
      <c r="AQ15" s="9"/>
      <c r="AR15" s="9"/>
      <c r="AS15" s="15" t="s">
        <v>9041</v>
      </c>
      <c r="AT15" s="113" t="s">
        <v>200</v>
      </c>
      <c r="AU15" t="b">
        <v>0</v>
      </c>
      <c r="AV15" s="229">
        <v>324668</v>
      </c>
      <c r="AW15" s="3" t="s">
        <v>144</v>
      </c>
      <c r="AX15" s="9"/>
      <c r="AY15" s="9"/>
      <c r="AZ15" s="9"/>
      <c r="BA15" s="9"/>
      <c r="BB15" s="3" t="s">
        <v>5202</v>
      </c>
      <c r="BC15" s="9"/>
      <c r="BD15" s="9"/>
      <c r="BE15" s="3" t="s">
        <v>9589</v>
      </c>
      <c r="BF15" s="9"/>
      <c r="BG15" s="9"/>
      <c r="BH15" s="3" t="s">
        <v>6175</v>
      </c>
      <c r="BI15" s="3" t="s">
        <v>9082</v>
      </c>
      <c r="BJ15" s="9" t="s">
        <v>9085</v>
      </c>
      <c r="BK15" s="9" t="s">
        <v>9568</v>
      </c>
      <c r="BL15" s="9"/>
      <c r="BM15" s="241">
        <v>261576</v>
      </c>
      <c r="BN15" s="241">
        <v>261576</v>
      </c>
      <c r="BO15" s="3" t="s">
        <v>124</v>
      </c>
      <c r="BP15" s="9"/>
      <c r="BQ15" s="9"/>
      <c r="BR15" s="9"/>
      <c r="BS15" s="9"/>
      <c r="BT15" s="9"/>
      <c r="BU15" t="s">
        <v>13043</v>
      </c>
      <c r="BV15" s="9"/>
      <c r="BW15" s="229">
        <v>25</v>
      </c>
      <c r="BX15" s="9"/>
      <c r="BY15" s="9"/>
      <c r="BZ15" s="9" t="s">
        <v>6495</v>
      </c>
      <c r="CA15" t="s">
        <v>6212</v>
      </c>
      <c r="CB15" s="229">
        <v>2013</v>
      </c>
      <c r="CC15" s="3" t="s">
        <v>55</v>
      </c>
      <c r="CD15" s="3" t="s">
        <v>85</v>
      </c>
      <c r="CE15" s="6" t="s">
        <v>88</v>
      </c>
      <c r="CF15" s="3" t="s">
        <v>79</v>
      </c>
      <c r="CG15" s="3" t="s">
        <v>86</v>
      </c>
      <c r="CH15" s="3" t="s">
        <v>17</v>
      </c>
      <c r="CI15" s="3" t="s">
        <v>68</v>
      </c>
      <c r="CJ15" s="3" t="s">
        <v>69</v>
      </c>
      <c r="CK15" s="6" t="s">
        <v>125</v>
      </c>
      <c r="CL15" s="6" t="s">
        <v>126</v>
      </c>
      <c r="CM15" s="3" t="s">
        <v>140</v>
      </c>
      <c r="CN15" s="3" t="s">
        <v>142</v>
      </c>
      <c r="CO15" s="3" t="s">
        <v>10</v>
      </c>
      <c r="CP15" s="114" t="s">
        <v>49</v>
      </c>
      <c r="CQ15" s="3" t="s">
        <v>17</v>
      </c>
      <c r="CR15" s="3" t="s">
        <v>191</v>
      </c>
      <c r="CS15" s="6" t="s">
        <v>92</v>
      </c>
      <c r="CT15" s="12" t="s">
        <v>128</v>
      </c>
      <c r="CU15" s="12" t="s">
        <v>199</v>
      </c>
      <c r="CV15" s="12" t="s">
        <v>211</v>
      </c>
      <c r="CW15" s="12" t="s">
        <v>145</v>
      </c>
      <c r="CX15" s="3" t="s">
        <v>17</v>
      </c>
      <c r="CY15" s="3" t="s">
        <v>17</v>
      </c>
      <c r="CZ15" s="3" t="s">
        <v>3918</v>
      </c>
      <c r="DA15" s="103" t="s">
        <v>8548</v>
      </c>
      <c r="DB15" s="15" t="s">
        <v>10968</v>
      </c>
      <c r="DD15" s="223">
        <v>13</v>
      </c>
      <c r="DE15" s="15"/>
    </row>
    <row r="16" spans="1:109" ht="18">
      <c r="A16" s="226">
        <v>9</v>
      </c>
      <c r="B16" s="68" t="s">
        <v>113</v>
      </c>
      <c r="C16" s="280" t="s">
        <v>54</v>
      </c>
      <c r="D16" s="113" t="s">
        <v>3454</v>
      </c>
      <c r="E16" s="9"/>
      <c r="F16" s="9"/>
      <c r="G16" s="9" t="s">
        <v>6122</v>
      </c>
      <c r="H16" s="3" t="s">
        <v>31</v>
      </c>
      <c r="I16" s="3"/>
      <c r="J16" s="3" t="s">
        <v>3629</v>
      </c>
      <c r="K16" s="9" t="s">
        <v>10268</v>
      </c>
      <c r="L16" s="53" t="s">
        <v>59</v>
      </c>
      <c r="M16" t="b">
        <v>0</v>
      </c>
      <c r="N16" s="3" t="s">
        <v>549</v>
      </c>
      <c r="O16" s="3" t="s">
        <v>8168</v>
      </c>
      <c r="P16" s="3" t="s">
        <v>105</v>
      </c>
      <c r="Q16" s="229">
        <v>18</v>
      </c>
      <c r="R16" s="229">
        <v>999</v>
      </c>
      <c r="S16" t="s">
        <v>5090</v>
      </c>
      <c r="T16" t="s">
        <v>17</v>
      </c>
      <c r="U16" s="3" t="s">
        <v>62</v>
      </c>
      <c r="V16" s="3" t="s">
        <v>17</v>
      </c>
      <c r="W16" s="9"/>
      <c r="X16" s="3" t="s">
        <v>17</v>
      </c>
      <c r="Y16" s="3" t="s">
        <v>17</v>
      </c>
      <c r="Z16" s="3" t="s">
        <v>4571</v>
      </c>
      <c r="AA16" s="15" t="s">
        <v>9188</v>
      </c>
      <c r="AB16" s="9" t="s">
        <v>17</v>
      </c>
      <c r="AC16" s="9"/>
      <c r="AD16" s="9" t="s">
        <v>9187</v>
      </c>
      <c r="AE16" s="9"/>
      <c r="AF16" s="9"/>
      <c r="AG16" s="3" t="s">
        <v>17</v>
      </c>
      <c r="AH16" s="53" t="s">
        <v>59</v>
      </c>
      <c r="AI16" s="139"/>
      <c r="AJ16" s="3" t="s">
        <v>481</v>
      </c>
      <c r="AK16" s="208" t="s">
        <v>481</v>
      </c>
      <c r="AL16" s="9"/>
      <c r="AM16" s="146"/>
      <c r="AN16" s="3" t="s">
        <v>4111</v>
      </c>
      <c r="AO16" s="3" t="s">
        <v>823</v>
      </c>
      <c r="AP16" t="s">
        <v>5091</v>
      </c>
      <c r="AQ16" s="9"/>
      <c r="AR16" s="9"/>
      <c r="AS16" s="15" t="s">
        <v>9041</v>
      </c>
      <c r="AT16" s="113" t="s">
        <v>200</v>
      </c>
      <c r="AU16" t="b">
        <v>0</v>
      </c>
      <c r="AV16" s="229">
        <v>608358</v>
      </c>
      <c r="AW16" s="3" t="s">
        <v>144</v>
      </c>
      <c r="AX16" s="9"/>
      <c r="AY16" s="9"/>
      <c r="AZ16" s="9"/>
      <c r="BA16" s="9"/>
      <c r="BB16" s="3" t="s">
        <v>5202</v>
      </c>
      <c r="BC16" s="9"/>
      <c r="BD16" s="9"/>
      <c r="BE16" s="3" t="s">
        <v>9589</v>
      </c>
      <c r="BF16" s="9"/>
      <c r="BG16" s="9"/>
      <c r="BH16" s="3" t="s">
        <v>9571</v>
      </c>
      <c r="BI16" s="3" t="s">
        <v>9083</v>
      </c>
      <c r="BJ16" s="9" t="s">
        <v>9084</v>
      </c>
      <c r="BK16" s="9" t="s">
        <v>9568</v>
      </c>
      <c r="BL16" s="9"/>
      <c r="BM16" s="241">
        <v>501931</v>
      </c>
      <c r="BN16" s="241">
        <v>501931</v>
      </c>
      <c r="BO16" s="3" t="s">
        <v>124</v>
      </c>
      <c r="BP16" s="9"/>
      <c r="BQ16" s="9"/>
      <c r="BR16" s="9"/>
      <c r="BS16" s="9"/>
      <c r="BT16" s="9"/>
      <c r="BU16" t="s">
        <v>13043</v>
      </c>
      <c r="BV16" s="9"/>
      <c r="BW16" s="229">
        <v>25</v>
      </c>
      <c r="BX16" s="9"/>
      <c r="BY16" s="9"/>
      <c r="BZ16" s="9" t="s">
        <v>6496</v>
      </c>
      <c r="CA16" t="s">
        <v>6212</v>
      </c>
      <c r="CB16" s="229">
        <v>2013</v>
      </c>
      <c r="CC16" s="3" t="s">
        <v>55</v>
      </c>
      <c r="CD16" s="3" t="s">
        <v>84</v>
      </c>
      <c r="CE16" s="6" t="s">
        <v>89</v>
      </c>
      <c r="CF16" s="3" t="s">
        <v>80</v>
      </c>
      <c r="CG16" s="3" t="s">
        <v>87</v>
      </c>
      <c r="CH16" s="3" t="s">
        <v>17</v>
      </c>
      <c r="CI16" s="3" t="s">
        <v>71</v>
      </c>
      <c r="CJ16" s="3" t="s">
        <v>70</v>
      </c>
      <c r="CK16" s="6" t="s">
        <v>125</v>
      </c>
      <c r="CL16" s="6" t="s">
        <v>126</v>
      </c>
      <c r="CM16" s="3" t="s">
        <v>196</v>
      </c>
      <c r="CN16" s="3" t="s">
        <v>197</v>
      </c>
      <c r="CO16" s="3" t="s">
        <v>10</v>
      </c>
      <c r="CP16" s="114" t="s">
        <v>49</v>
      </c>
      <c r="CQ16" s="3" t="s">
        <v>17</v>
      </c>
      <c r="CR16" s="3" t="s">
        <v>195</v>
      </c>
      <c r="CS16" s="3" t="s">
        <v>93</v>
      </c>
      <c r="CT16" s="12" t="s">
        <v>128</v>
      </c>
      <c r="CU16" s="12" t="s">
        <v>199</v>
      </c>
      <c r="CV16" s="12" t="s">
        <v>211</v>
      </c>
      <c r="CW16" s="12" t="s">
        <v>145</v>
      </c>
      <c r="CX16" s="3" t="s">
        <v>17</v>
      </c>
      <c r="CY16" s="3" t="s">
        <v>17</v>
      </c>
      <c r="CZ16" s="3" t="s">
        <v>3921</v>
      </c>
      <c r="DA16" s="103" t="s">
        <v>8548</v>
      </c>
      <c r="DB16" s="15"/>
      <c r="DD16" s="223">
        <v>14</v>
      </c>
      <c r="DE16" s="15"/>
    </row>
    <row r="17" spans="1:109" ht="18">
      <c r="A17" s="226">
        <v>10</v>
      </c>
      <c r="B17" s="68" t="s">
        <v>113</v>
      </c>
      <c r="C17" s="280" t="s">
        <v>54</v>
      </c>
      <c r="D17" s="113" t="s">
        <v>3454</v>
      </c>
      <c r="E17" s="9"/>
      <c r="F17" s="9"/>
      <c r="G17" s="9" t="s">
        <v>6122</v>
      </c>
      <c r="H17" s="3" t="s">
        <v>31</v>
      </c>
      <c r="I17" s="3"/>
      <c r="J17" s="3" t="s">
        <v>3629</v>
      </c>
      <c r="K17" s="9" t="s">
        <v>10268</v>
      </c>
      <c r="L17" s="53" t="s">
        <v>60</v>
      </c>
      <c r="M17" t="b">
        <v>0</v>
      </c>
      <c r="N17" s="3" t="s">
        <v>549</v>
      </c>
      <c r="O17" s="3" t="s">
        <v>17</v>
      </c>
      <c r="P17" s="3" t="s">
        <v>105</v>
      </c>
      <c r="Q17" s="229">
        <v>18</v>
      </c>
      <c r="R17" s="229">
        <v>999</v>
      </c>
      <c r="S17" t="s">
        <v>5090</v>
      </c>
      <c r="T17" t="s">
        <v>17</v>
      </c>
      <c r="U17" s="3" t="s">
        <v>17</v>
      </c>
      <c r="V17" s="3" t="s">
        <v>17</v>
      </c>
      <c r="W17" s="9"/>
      <c r="X17" s="3" t="s">
        <v>17</v>
      </c>
      <c r="Y17" s="3" t="s">
        <v>17</v>
      </c>
      <c r="Z17" s="3" t="s">
        <v>4571</v>
      </c>
      <c r="AA17" s="15" t="s">
        <v>9188</v>
      </c>
      <c r="AB17" s="9" t="s">
        <v>17</v>
      </c>
      <c r="AC17" s="9"/>
      <c r="AD17" s="9" t="s">
        <v>9187</v>
      </c>
      <c r="AE17" s="9"/>
      <c r="AF17" s="9"/>
      <c r="AG17" s="3" t="s">
        <v>17</v>
      </c>
      <c r="AH17" s="53" t="s">
        <v>60</v>
      </c>
      <c r="AI17" s="139"/>
      <c r="AJ17" s="3" t="s">
        <v>481</v>
      </c>
      <c r="AK17" s="208" t="s">
        <v>481</v>
      </c>
      <c r="AL17" s="9"/>
      <c r="AM17" s="146"/>
      <c r="AN17" s="3" t="s">
        <v>4111</v>
      </c>
      <c r="AO17" s="3" t="s">
        <v>824</v>
      </c>
      <c r="AP17" t="s">
        <v>5091</v>
      </c>
      <c r="AQ17" s="9"/>
      <c r="AR17" s="9"/>
      <c r="AS17" s="15" t="s">
        <v>9041</v>
      </c>
      <c r="AT17" s="113" t="s">
        <v>200</v>
      </c>
      <c r="AU17" t="b">
        <v>0</v>
      </c>
      <c r="AV17" s="229">
        <v>1300000</v>
      </c>
      <c r="AW17" s="3" t="s">
        <v>144</v>
      </c>
      <c r="AX17" s="9"/>
      <c r="AY17" s="9"/>
      <c r="AZ17" s="9"/>
      <c r="BA17" s="9"/>
      <c r="BB17" s="3" t="s">
        <v>5202</v>
      </c>
      <c r="BC17" s="9"/>
      <c r="BD17" s="9"/>
      <c r="BE17" s="3" t="s">
        <v>9589</v>
      </c>
      <c r="BF17" s="9"/>
      <c r="BG17" s="9"/>
      <c r="BH17" s="3" t="s">
        <v>9571</v>
      </c>
      <c r="BI17" s="3" t="s">
        <v>9080</v>
      </c>
      <c r="BJ17" s="9" t="s">
        <v>9084</v>
      </c>
      <c r="BK17" s="9" t="s">
        <v>9568</v>
      </c>
      <c r="BL17" s="9"/>
      <c r="BM17" s="242">
        <v>1192320</v>
      </c>
      <c r="BN17" s="242">
        <v>1192320</v>
      </c>
      <c r="BO17" s="3" t="s">
        <v>124</v>
      </c>
      <c r="BP17" s="9"/>
      <c r="BQ17" s="9"/>
      <c r="BR17" s="9"/>
      <c r="BS17" s="9"/>
      <c r="BT17" s="9"/>
      <c r="BU17" t="s">
        <v>13043</v>
      </c>
      <c r="BV17" s="9"/>
      <c r="BW17" s="229">
        <v>25</v>
      </c>
      <c r="BX17" s="9"/>
      <c r="BY17" s="9"/>
      <c r="BZ17" s="9" t="s">
        <v>6496</v>
      </c>
      <c r="CA17" t="s">
        <v>6212</v>
      </c>
      <c r="CB17" s="229">
        <v>2013</v>
      </c>
      <c r="CC17" s="3" t="s">
        <v>55</v>
      </c>
      <c r="CD17" s="3" t="s">
        <v>83</v>
      </c>
      <c r="CE17" s="6" t="s">
        <v>90</v>
      </c>
      <c r="CF17" s="3" t="s">
        <v>81</v>
      </c>
      <c r="CG17" s="3" t="s">
        <v>17</v>
      </c>
      <c r="CH17" s="3" t="s">
        <v>17</v>
      </c>
      <c r="CI17" s="3" t="s">
        <v>72</v>
      </c>
      <c r="CJ17" s="3" t="s">
        <v>73</v>
      </c>
      <c r="CK17" s="6" t="s">
        <v>125</v>
      </c>
      <c r="CL17" s="6" t="s">
        <v>126</v>
      </c>
      <c r="CM17" s="3" t="s">
        <v>198</v>
      </c>
      <c r="CN17" s="3" t="s">
        <v>194</v>
      </c>
      <c r="CO17" s="3" t="s">
        <v>10</v>
      </c>
      <c r="CP17" s="3" t="s">
        <v>64</v>
      </c>
      <c r="CQ17" s="3" t="s">
        <v>135</v>
      </c>
      <c r="CR17" s="3" t="s">
        <v>192</v>
      </c>
      <c r="CS17" s="3" t="s">
        <v>94</v>
      </c>
      <c r="CT17" s="12" t="s">
        <v>128</v>
      </c>
      <c r="CU17" s="12" t="s">
        <v>199</v>
      </c>
      <c r="CV17" s="12" t="s">
        <v>211</v>
      </c>
      <c r="CW17" s="12" t="s">
        <v>145</v>
      </c>
      <c r="CX17" s="3" t="s">
        <v>17</v>
      </c>
      <c r="CY17" s="3" t="s">
        <v>17</v>
      </c>
      <c r="CZ17" s="3" t="s">
        <v>3922</v>
      </c>
      <c r="DA17" s="103" t="s">
        <v>8548</v>
      </c>
      <c r="DB17" s="15"/>
      <c r="DD17" s="253">
        <v>15</v>
      </c>
      <c r="DE17" s="15"/>
    </row>
    <row r="18" spans="1:109" ht="18">
      <c r="A18" s="226">
        <v>6</v>
      </c>
      <c r="B18" s="68" t="s">
        <v>113</v>
      </c>
      <c r="C18" s="280" t="s">
        <v>54</v>
      </c>
      <c r="D18" s="113" t="s">
        <v>3454</v>
      </c>
      <c r="E18" s="9"/>
      <c r="F18" s="9"/>
      <c r="G18" s="9" t="s">
        <v>6122</v>
      </c>
      <c r="H18" s="3" t="s">
        <v>31</v>
      </c>
      <c r="I18" s="3"/>
      <c r="J18" s="3" t="s">
        <v>3629</v>
      </c>
      <c r="K18" s="9" t="s">
        <v>10268</v>
      </c>
      <c r="L18" s="53" t="s">
        <v>56</v>
      </c>
      <c r="M18" t="b">
        <v>0</v>
      </c>
      <c r="N18" s="3" t="s">
        <v>549</v>
      </c>
      <c r="O18" s="3" t="s">
        <v>8168</v>
      </c>
      <c r="P18" s="3" t="s">
        <v>9130</v>
      </c>
      <c r="Q18" s="229">
        <v>56</v>
      </c>
      <c r="R18" s="229">
        <v>56</v>
      </c>
      <c r="S18" t="s">
        <v>5090</v>
      </c>
      <c r="T18" t="s">
        <v>17</v>
      </c>
      <c r="U18" s="3" t="s">
        <v>62</v>
      </c>
      <c r="V18" s="3" t="s">
        <v>17</v>
      </c>
      <c r="W18" s="9"/>
      <c r="X18" s="3" t="s">
        <v>17</v>
      </c>
      <c r="Y18" s="3" t="s">
        <v>17</v>
      </c>
      <c r="Z18" s="3" t="s">
        <v>4571</v>
      </c>
      <c r="AA18" s="15" t="s">
        <v>9188</v>
      </c>
      <c r="AB18" s="9" t="s">
        <v>9113</v>
      </c>
      <c r="AC18" s="9"/>
      <c r="AD18" s="9"/>
      <c r="AE18" s="9"/>
      <c r="AF18" s="9"/>
      <c r="AG18" s="3" t="s">
        <v>17</v>
      </c>
      <c r="AH18" s="53" t="s">
        <v>56</v>
      </c>
      <c r="AI18" s="139"/>
      <c r="AJ18" s="3" t="s">
        <v>481</v>
      </c>
      <c r="AK18" s="208" t="s">
        <v>481</v>
      </c>
      <c r="AL18" s="9"/>
      <c r="AM18" s="146"/>
      <c r="AN18" s="3" t="s">
        <v>4111</v>
      </c>
      <c r="AO18" s="3" t="s">
        <v>821</v>
      </c>
      <c r="AP18" t="s">
        <v>5091</v>
      </c>
      <c r="AQ18" s="9"/>
      <c r="AR18" s="9"/>
      <c r="AS18" s="15" t="s">
        <v>9041</v>
      </c>
      <c r="AT18" s="113" t="s">
        <v>200</v>
      </c>
      <c r="AU18" t="b">
        <v>0</v>
      </c>
      <c r="AV18" s="229">
        <v>740419</v>
      </c>
      <c r="AW18" s="3" t="s">
        <v>144</v>
      </c>
      <c r="AX18" s="9"/>
      <c r="AY18" s="9"/>
      <c r="AZ18" s="9"/>
      <c r="BA18" s="9"/>
      <c r="BB18" s="3" t="s">
        <v>5202</v>
      </c>
      <c r="BC18" s="9"/>
      <c r="BD18" s="9"/>
      <c r="BE18" s="3" t="s">
        <v>9589</v>
      </c>
      <c r="BF18" s="9"/>
      <c r="BG18" s="9"/>
      <c r="BH18" s="3" t="s">
        <v>9571</v>
      </c>
      <c r="BI18" s="3" t="s">
        <v>9080</v>
      </c>
      <c r="BJ18" s="9" t="s">
        <v>9084</v>
      </c>
      <c r="BK18" s="9" t="s">
        <v>9568</v>
      </c>
      <c r="BL18" s="9"/>
      <c r="BM18" s="241">
        <v>663335</v>
      </c>
      <c r="BN18" s="241">
        <v>663335</v>
      </c>
      <c r="BO18" s="3" t="s">
        <v>124</v>
      </c>
      <c r="BP18" s="9"/>
      <c r="BQ18" s="9"/>
      <c r="BR18" s="9"/>
      <c r="BS18" s="9"/>
      <c r="BT18" s="9"/>
      <c r="BU18" t="s">
        <v>5102</v>
      </c>
      <c r="BV18" s="9"/>
      <c r="BW18" s="229">
        <v>30</v>
      </c>
      <c r="BX18" s="9"/>
      <c r="BY18" s="9"/>
      <c r="BZ18" s="9" t="s">
        <v>6495</v>
      </c>
      <c r="CA18" t="s">
        <v>6212</v>
      </c>
      <c r="CB18" s="229">
        <v>2013</v>
      </c>
      <c r="CC18" s="3" t="s">
        <v>55</v>
      </c>
      <c r="CD18" s="3" t="s">
        <v>82</v>
      </c>
      <c r="CE18" s="6" t="s">
        <v>91</v>
      </c>
      <c r="CF18" s="3" t="s">
        <v>78</v>
      </c>
      <c r="CG18" s="3" t="s">
        <v>17</v>
      </c>
      <c r="CH18" s="3" t="s">
        <v>17</v>
      </c>
      <c r="CI18" s="3" t="s">
        <v>65</v>
      </c>
      <c r="CJ18" s="3" t="s">
        <v>66</v>
      </c>
      <c r="CK18" s="6" t="s">
        <v>125</v>
      </c>
      <c r="CL18" s="6" t="s">
        <v>126</v>
      </c>
      <c r="CM18" s="3" t="s">
        <v>139</v>
      </c>
      <c r="CN18" s="3" t="s">
        <v>141</v>
      </c>
      <c r="CO18" s="3" t="s">
        <v>10</v>
      </c>
      <c r="CP18" s="3" t="s">
        <v>49</v>
      </c>
      <c r="CQ18" s="3" t="s">
        <v>17</v>
      </c>
      <c r="CR18" s="3" t="s">
        <v>192</v>
      </c>
      <c r="CS18" s="3" t="s">
        <v>95</v>
      </c>
      <c r="CT18" s="12" t="s">
        <v>128</v>
      </c>
      <c r="CU18" s="12" t="s">
        <v>199</v>
      </c>
      <c r="CV18" s="12" t="s">
        <v>211</v>
      </c>
      <c r="CW18" s="12" t="s">
        <v>145</v>
      </c>
      <c r="CX18" s="3" t="s">
        <v>17</v>
      </c>
      <c r="CY18" s="3" t="s">
        <v>17</v>
      </c>
      <c r="CZ18" s="3" t="s">
        <v>3919</v>
      </c>
      <c r="DA18" s="3" t="s">
        <v>9218</v>
      </c>
      <c r="DB18" s="15" t="s">
        <v>10380</v>
      </c>
      <c r="DC18" s="15"/>
      <c r="DD18" s="253">
        <v>16</v>
      </c>
      <c r="DE18" s="15"/>
    </row>
    <row r="19" spans="1:109" ht="18">
      <c r="A19" s="226">
        <v>7</v>
      </c>
      <c r="B19" s="68" t="s">
        <v>113</v>
      </c>
      <c r="C19" s="280" t="s">
        <v>54</v>
      </c>
      <c r="D19" s="113" t="s">
        <v>3454</v>
      </c>
      <c r="E19" s="9"/>
      <c r="F19" s="9"/>
      <c r="G19" s="9" t="s">
        <v>6122</v>
      </c>
      <c r="H19" s="3" t="s">
        <v>31</v>
      </c>
      <c r="I19" s="3"/>
      <c r="J19" s="3" t="s">
        <v>3629</v>
      </c>
      <c r="K19" s="9" t="s">
        <v>10268</v>
      </c>
      <c r="L19" s="53" t="s">
        <v>57</v>
      </c>
      <c r="M19" t="b">
        <v>0</v>
      </c>
      <c r="N19" s="3" t="s">
        <v>549</v>
      </c>
      <c r="O19" s="3" t="s">
        <v>8168</v>
      </c>
      <c r="P19" s="3" t="s">
        <v>17</v>
      </c>
      <c r="Q19" s="229">
        <v>-1</v>
      </c>
      <c r="R19" s="229">
        <v>999</v>
      </c>
      <c r="S19" t="s">
        <v>5090</v>
      </c>
      <c r="T19" t="s">
        <v>17</v>
      </c>
      <c r="U19" s="3" t="s">
        <v>63</v>
      </c>
      <c r="V19" s="3" t="s">
        <v>17</v>
      </c>
      <c r="W19" s="9"/>
      <c r="X19" s="3" t="s">
        <v>17</v>
      </c>
      <c r="Y19" s="3" t="s">
        <v>17</v>
      </c>
      <c r="Z19" s="3" t="s">
        <v>4571</v>
      </c>
      <c r="AA19" s="15" t="s">
        <v>9188</v>
      </c>
      <c r="AB19" s="9" t="s">
        <v>9128</v>
      </c>
      <c r="AC19" s="9"/>
      <c r="AD19" s="9"/>
      <c r="AE19" s="9"/>
      <c r="AF19" s="9"/>
      <c r="AG19" s="3" t="s">
        <v>17</v>
      </c>
      <c r="AH19" s="53" t="s">
        <v>57</v>
      </c>
      <c r="AI19" s="139"/>
      <c r="AJ19" s="3" t="s">
        <v>481</v>
      </c>
      <c r="AK19" s="208" t="s">
        <v>481</v>
      </c>
      <c r="AL19" s="9"/>
      <c r="AM19" s="146"/>
      <c r="AN19" s="3" t="s">
        <v>4111</v>
      </c>
      <c r="AO19" s="3" t="s">
        <v>17</v>
      </c>
      <c r="AP19" t="s">
        <v>5091</v>
      </c>
      <c r="AQ19" s="9"/>
      <c r="AR19" s="9"/>
      <c r="AS19" s="15" t="s">
        <v>9041</v>
      </c>
      <c r="AT19" s="3" t="s">
        <v>201</v>
      </c>
      <c r="AU19" t="b">
        <v>0</v>
      </c>
      <c r="AV19" s="229">
        <v>1400000</v>
      </c>
      <c r="AW19" s="3" t="s">
        <v>144</v>
      </c>
      <c r="AX19" s="9"/>
      <c r="AY19" s="9"/>
      <c r="AZ19" s="9"/>
      <c r="BA19" s="9"/>
      <c r="BB19" s="3" t="s">
        <v>5202</v>
      </c>
      <c r="BC19" s="9"/>
      <c r="BD19" s="9"/>
      <c r="BE19" s="3" t="s">
        <v>9589</v>
      </c>
      <c r="BF19" s="9"/>
      <c r="BG19" s="9"/>
      <c r="BH19" s="3" t="s">
        <v>9571</v>
      </c>
      <c r="BI19" s="3" t="s">
        <v>9081</v>
      </c>
      <c r="BJ19" s="9" t="s">
        <v>9084</v>
      </c>
      <c r="BK19" s="9" t="s">
        <v>9568</v>
      </c>
      <c r="BL19" s="9"/>
      <c r="BM19" s="241">
        <v>1277929</v>
      </c>
      <c r="BN19" s="241">
        <v>1277929</v>
      </c>
      <c r="BO19" s="3" t="s">
        <v>124</v>
      </c>
      <c r="BP19" s="9"/>
      <c r="BQ19" s="9"/>
      <c r="BR19" s="9"/>
      <c r="BS19" s="9"/>
      <c r="BT19" s="9"/>
      <c r="BU19" t="s">
        <v>5102</v>
      </c>
      <c r="BV19" s="9"/>
      <c r="BW19" s="229">
        <v>25</v>
      </c>
      <c r="BX19" s="9"/>
      <c r="BY19" s="9"/>
      <c r="BZ19" s="9" t="s">
        <v>6495</v>
      </c>
      <c r="CA19" t="s">
        <v>6212</v>
      </c>
      <c r="CB19" s="229">
        <v>2013</v>
      </c>
      <c r="CC19" s="3" t="s">
        <v>55</v>
      </c>
      <c r="CD19" s="3" t="s">
        <v>75</v>
      </c>
      <c r="CE19" s="3" t="s">
        <v>76</v>
      </c>
      <c r="CF19" s="3" t="s">
        <v>77</v>
      </c>
      <c r="CG19" s="3" t="s">
        <v>17</v>
      </c>
      <c r="CH19" s="3" t="s">
        <v>17</v>
      </c>
      <c r="CI19" s="3" t="s">
        <v>134</v>
      </c>
      <c r="CJ19" s="3" t="s">
        <v>67</v>
      </c>
      <c r="CK19" s="6" t="s">
        <v>125</v>
      </c>
      <c r="CL19" s="6" t="s">
        <v>126</v>
      </c>
      <c r="CM19" s="3" t="s">
        <v>193</v>
      </c>
      <c r="CN19" s="3" t="s">
        <v>194</v>
      </c>
      <c r="CO19" s="3" t="s">
        <v>10</v>
      </c>
      <c r="CP19" s="3" t="s">
        <v>49</v>
      </c>
      <c r="CQ19" s="3" t="s">
        <v>17</v>
      </c>
      <c r="CR19" s="3" t="s">
        <v>136</v>
      </c>
      <c r="CS19" s="3" t="s">
        <v>74</v>
      </c>
      <c r="CT19" s="12" t="s">
        <v>128</v>
      </c>
      <c r="CU19" s="12" t="s">
        <v>199</v>
      </c>
      <c r="CV19" s="12" t="s">
        <v>211</v>
      </c>
      <c r="CW19" s="12" t="s">
        <v>145</v>
      </c>
      <c r="CX19" s="3" t="s">
        <v>17</v>
      </c>
      <c r="CY19" s="3" t="s">
        <v>17</v>
      </c>
      <c r="CZ19" s="3" t="s">
        <v>3920</v>
      </c>
      <c r="DA19" s="3" t="s">
        <v>9218</v>
      </c>
      <c r="DB19" s="15" t="s">
        <v>10381</v>
      </c>
      <c r="DC19" s="15"/>
      <c r="DD19" s="253">
        <v>17</v>
      </c>
      <c r="DE19" s="15"/>
    </row>
    <row r="20" spans="1:109" ht="18">
      <c r="A20" s="226">
        <v>8</v>
      </c>
      <c r="B20" s="68" t="s">
        <v>113</v>
      </c>
      <c r="C20" s="280" t="s">
        <v>54</v>
      </c>
      <c r="D20" s="138" t="s">
        <v>3454</v>
      </c>
      <c r="E20" s="9"/>
      <c r="F20" s="9"/>
      <c r="G20" s="9" t="s">
        <v>6122</v>
      </c>
      <c r="H20" s="3" t="s">
        <v>31</v>
      </c>
      <c r="I20" s="3"/>
      <c r="J20" s="3" t="s">
        <v>3629</v>
      </c>
      <c r="K20" s="9" t="s">
        <v>10268</v>
      </c>
      <c r="L20" s="53" t="s">
        <v>58</v>
      </c>
      <c r="M20" t="b">
        <v>0</v>
      </c>
      <c r="N20" s="3" t="s">
        <v>549</v>
      </c>
      <c r="O20" s="3" t="s">
        <v>17</v>
      </c>
      <c r="P20" s="3" t="s">
        <v>105</v>
      </c>
      <c r="Q20" s="229">
        <v>18</v>
      </c>
      <c r="R20" s="229">
        <v>999</v>
      </c>
      <c r="S20" t="s">
        <v>5090</v>
      </c>
      <c r="T20" t="s">
        <v>17</v>
      </c>
      <c r="U20" s="3" t="s">
        <v>17</v>
      </c>
      <c r="V20" s="3" t="s">
        <v>17</v>
      </c>
      <c r="W20" s="9"/>
      <c r="X20" s="3" t="s">
        <v>17</v>
      </c>
      <c r="Y20" s="3" t="s">
        <v>17</v>
      </c>
      <c r="Z20" s="3" t="s">
        <v>4571</v>
      </c>
      <c r="AA20" s="15" t="s">
        <v>9188</v>
      </c>
      <c r="AB20" s="9" t="s">
        <v>17</v>
      </c>
      <c r="AC20" s="9"/>
      <c r="AD20" s="9" t="s">
        <v>9187</v>
      </c>
      <c r="AE20" s="9"/>
      <c r="AF20" s="9"/>
      <c r="AG20" s="3" t="s">
        <v>17</v>
      </c>
      <c r="AH20" s="53" t="s">
        <v>58</v>
      </c>
      <c r="AI20" s="139"/>
      <c r="AJ20" s="3" t="s">
        <v>481</v>
      </c>
      <c r="AK20" s="208" t="s">
        <v>481</v>
      </c>
      <c r="AL20" s="9"/>
      <c r="AM20" s="146"/>
      <c r="AN20" s="3" t="s">
        <v>4111</v>
      </c>
      <c r="AO20" s="3" t="s">
        <v>822</v>
      </c>
      <c r="AP20" t="s">
        <v>5091</v>
      </c>
      <c r="AQ20" s="9"/>
      <c r="AR20" s="9"/>
      <c r="AS20" s="15" t="s">
        <v>9041</v>
      </c>
      <c r="AT20" s="113" t="s">
        <v>200</v>
      </c>
      <c r="AU20" t="b">
        <v>0</v>
      </c>
      <c r="AV20" s="229">
        <v>324668</v>
      </c>
      <c r="AW20" s="3" t="s">
        <v>144</v>
      </c>
      <c r="AX20" s="9"/>
      <c r="AY20" s="9"/>
      <c r="AZ20" s="9"/>
      <c r="BA20" s="9"/>
      <c r="BB20" s="3" t="s">
        <v>5202</v>
      </c>
      <c r="BC20" s="9"/>
      <c r="BD20" s="9"/>
      <c r="BE20" s="3" t="s">
        <v>9589</v>
      </c>
      <c r="BF20" s="9"/>
      <c r="BG20" s="9"/>
      <c r="BH20" s="3" t="s">
        <v>6175</v>
      </c>
      <c r="BI20" s="3" t="s">
        <v>9082</v>
      </c>
      <c r="BJ20" s="9" t="s">
        <v>9085</v>
      </c>
      <c r="BK20" s="9" t="s">
        <v>9568</v>
      </c>
      <c r="BL20" s="9"/>
      <c r="BM20" s="241">
        <v>261576</v>
      </c>
      <c r="BN20" s="241">
        <v>261576</v>
      </c>
      <c r="BO20" s="3" t="s">
        <v>124</v>
      </c>
      <c r="BP20" s="9"/>
      <c r="BQ20" s="9"/>
      <c r="BR20" s="9"/>
      <c r="BS20" s="9"/>
      <c r="BT20" s="9"/>
      <c r="BU20" t="s">
        <v>5102</v>
      </c>
      <c r="BV20" s="9"/>
      <c r="BW20" s="229">
        <v>25</v>
      </c>
      <c r="BX20" s="9"/>
      <c r="BY20" s="9"/>
      <c r="BZ20" s="9" t="s">
        <v>6495</v>
      </c>
      <c r="CA20" t="s">
        <v>6212</v>
      </c>
      <c r="CB20" s="229">
        <v>2013</v>
      </c>
      <c r="CC20" s="3" t="s">
        <v>55</v>
      </c>
      <c r="CD20" s="3" t="s">
        <v>85</v>
      </c>
      <c r="CE20" s="6" t="s">
        <v>88</v>
      </c>
      <c r="CF20" s="3" t="s">
        <v>79</v>
      </c>
      <c r="CG20" s="3" t="s">
        <v>86</v>
      </c>
      <c r="CH20" s="3" t="s">
        <v>17</v>
      </c>
      <c r="CI20" s="3" t="s">
        <v>68</v>
      </c>
      <c r="CJ20" s="3" t="s">
        <v>69</v>
      </c>
      <c r="CK20" s="6" t="s">
        <v>125</v>
      </c>
      <c r="CL20" s="6" t="s">
        <v>126</v>
      </c>
      <c r="CM20" s="3" t="s">
        <v>140</v>
      </c>
      <c r="CN20" s="3" t="s">
        <v>142</v>
      </c>
      <c r="CO20" s="3" t="s">
        <v>10</v>
      </c>
      <c r="CP20" s="114" t="s">
        <v>49</v>
      </c>
      <c r="CQ20" s="3" t="s">
        <v>17</v>
      </c>
      <c r="CR20" s="3" t="s">
        <v>191</v>
      </c>
      <c r="CS20" s="6" t="s">
        <v>92</v>
      </c>
      <c r="CT20" s="12" t="s">
        <v>128</v>
      </c>
      <c r="CU20" s="12" t="s">
        <v>199</v>
      </c>
      <c r="CV20" s="12" t="s">
        <v>211</v>
      </c>
      <c r="CW20" s="12" t="s">
        <v>145</v>
      </c>
      <c r="CX20" s="3" t="s">
        <v>17</v>
      </c>
      <c r="CY20" s="3" t="s">
        <v>17</v>
      </c>
      <c r="CZ20" s="3" t="s">
        <v>3918</v>
      </c>
      <c r="DA20" s="3" t="s">
        <v>9218</v>
      </c>
      <c r="DB20" s="15" t="s">
        <v>10382</v>
      </c>
      <c r="DC20" s="15"/>
      <c r="DD20" s="256">
        <v>18</v>
      </c>
      <c r="DE20" s="15"/>
    </row>
    <row r="21" spans="1:109" ht="18">
      <c r="A21" s="226">
        <v>9</v>
      </c>
      <c r="B21" s="68" t="s">
        <v>113</v>
      </c>
      <c r="C21" s="280" t="s">
        <v>54</v>
      </c>
      <c r="D21" s="113" t="s">
        <v>3454</v>
      </c>
      <c r="E21" s="9"/>
      <c r="F21" s="9"/>
      <c r="G21" s="9" t="s">
        <v>6122</v>
      </c>
      <c r="H21" s="3" t="s">
        <v>31</v>
      </c>
      <c r="I21" s="3"/>
      <c r="J21" s="3" t="s">
        <v>3629</v>
      </c>
      <c r="K21" s="9" t="s">
        <v>10268</v>
      </c>
      <c r="L21" s="53" t="s">
        <v>59</v>
      </c>
      <c r="M21" t="b">
        <v>0</v>
      </c>
      <c r="N21" s="3" t="s">
        <v>549</v>
      </c>
      <c r="O21" s="3" t="s">
        <v>8168</v>
      </c>
      <c r="P21" s="3" t="s">
        <v>105</v>
      </c>
      <c r="Q21" s="229">
        <v>18</v>
      </c>
      <c r="R21" s="229">
        <v>999</v>
      </c>
      <c r="S21" t="s">
        <v>5090</v>
      </c>
      <c r="T21" t="s">
        <v>17</v>
      </c>
      <c r="U21" s="3" t="s">
        <v>62</v>
      </c>
      <c r="V21" s="3" t="s">
        <v>17</v>
      </c>
      <c r="W21" s="9"/>
      <c r="X21" s="3" t="s">
        <v>17</v>
      </c>
      <c r="Y21" s="3" t="s">
        <v>17</v>
      </c>
      <c r="Z21" s="3" t="s">
        <v>4571</v>
      </c>
      <c r="AA21" s="15" t="s">
        <v>9188</v>
      </c>
      <c r="AB21" s="9" t="s">
        <v>17</v>
      </c>
      <c r="AC21" s="9"/>
      <c r="AD21" s="9" t="s">
        <v>9187</v>
      </c>
      <c r="AE21" s="9"/>
      <c r="AF21" s="9"/>
      <c r="AG21" s="3" t="s">
        <v>17</v>
      </c>
      <c r="AH21" s="53" t="s">
        <v>59</v>
      </c>
      <c r="AI21" s="139"/>
      <c r="AJ21" s="3" t="s">
        <v>481</v>
      </c>
      <c r="AK21" s="208" t="s">
        <v>481</v>
      </c>
      <c r="AL21" s="9"/>
      <c r="AM21" s="146"/>
      <c r="AN21" s="3" t="s">
        <v>4111</v>
      </c>
      <c r="AO21" s="3" t="s">
        <v>823</v>
      </c>
      <c r="AP21" t="s">
        <v>5091</v>
      </c>
      <c r="AQ21" s="9"/>
      <c r="AR21" s="9"/>
      <c r="AS21" s="15" t="s">
        <v>9041</v>
      </c>
      <c r="AT21" s="113" t="s">
        <v>200</v>
      </c>
      <c r="AU21" t="b">
        <v>0</v>
      </c>
      <c r="AV21" s="229">
        <v>608358</v>
      </c>
      <c r="AW21" s="3" t="s">
        <v>144</v>
      </c>
      <c r="AX21" s="9"/>
      <c r="AY21" s="9"/>
      <c r="AZ21" s="9"/>
      <c r="BA21" s="9"/>
      <c r="BB21" s="3" t="s">
        <v>5202</v>
      </c>
      <c r="BC21" s="9"/>
      <c r="BD21" s="9"/>
      <c r="BE21" s="3" t="s">
        <v>9589</v>
      </c>
      <c r="BF21" s="9"/>
      <c r="BG21" s="9"/>
      <c r="BH21" s="3" t="s">
        <v>9571</v>
      </c>
      <c r="BI21" s="3" t="s">
        <v>9083</v>
      </c>
      <c r="BJ21" s="9" t="s">
        <v>9084</v>
      </c>
      <c r="BK21" s="9" t="s">
        <v>9568</v>
      </c>
      <c r="BL21" s="9"/>
      <c r="BM21" s="241">
        <v>501931</v>
      </c>
      <c r="BN21" s="241">
        <v>501931</v>
      </c>
      <c r="BO21" s="3" t="s">
        <v>124</v>
      </c>
      <c r="BP21" s="9"/>
      <c r="BQ21" s="9"/>
      <c r="BR21" s="9"/>
      <c r="BS21" s="9"/>
      <c r="BT21" s="9"/>
      <c r="BU21" t="s">
        <v>5102</v>
      </c>
      <c r="BV21" s="9"/>
      <c r="BW21" s="229">
        <v>25</v>
      </c>
      <c r="BX21" s="9"/>
      <c r="BY21" s="9"/>
      <c r="BZ21" s="9" t="s">
        <v>6496</v>
      </c>
      <c r="CA21" t="s">
        <v>6212</v>
      </c>
      <c r="CB21" s="229">
        <v>2013</v>
      </c>
      <c r="CC21" s="3" t="s">
        <v>55</v>
      </c>
      <c r="CD21" s="3" t="s">
        <v>84</v>
      </c>
      <c r="CE21" s="6" t="s">
        <v>89</v>
      </c>
      <c r="CF21" s="3" t="s">
        <v>80</v>
      </c>
      <c r="CG21" s="3" t="s">
        <v>87</v>
      </c>
      <c r="CH21" s="3" t="s">
        <v>17</v>
      </c>
      <c r="CI21" s="3" t="s">
        <v>71</v>
      </c>
      <c r="CJ21" s="3" t="s">
        <v>70</v>
      </c>
      <c r="CK21" s="6" t="s">
        <v>125</v>
      </c>
      <c r="CL21" s="6" t="s">
        <v>126</v>
      </c>
      <c r="CM21" s="3" t="s">
        <v>196</v>
      </c>
      <c r="CN21" s="3" t="s">
        <v>197</v>
      </c>
      <c r="CO21" s="3" t="s">
        <v>10</v>
      </c>
      <c r="CP21" s="114" t="s">
        <v>49</v>
      </c>
      <c r="CQ21" s="3" t="s">
        <v>17</v>
      </c>
      <c r="CR21" s="3" t="s">
        <v>195</v>
      </c>
      <c r="CS21" s="3" t="s">
        <v>93</v>
      </c>
      <c r="CT21" s="12" t="s">
        <v>128</v>
      </c>
      <c r="CU21" s="12" t="s">
        <v>199</v>
      </c>
      <c r="CV21" s="12" t="s">
        <v>211</v>
      </c>
      <c r="CW21" s="12" t="s">
        <v>145</v>
      </c>
      <c r="CX21" s="3" t="s">
        <v>17</v>
      </c>
      <c r="CY21" s="3" t="s">
        <v>17</v>
      </c>
      <c r="CZ21" s="3" t="s">
        <v>3921</v>
      </c>
      <c r="DA21" s="3" t="s">
        <v>9218</v>
      </c>
      <c r="DB21" s="15" t="s">
        <v>10383</v>
      </c>
      <c r="DC21" s="15"/>
      <c r="DD21" s="256">
        <v>19</v>
      </c>
      <c r="DE21" s="15"/>
    </row>
    <row r="22" spans="1:109" ht="18">
      <c r="A22" s="226">
        <v>10</v>
      </c>
      <c r="B22" s="68" t="s">
        <v>113</v>
      </c>
      <c r="C22" s="280" t="s">
        <v>54</v>
      </c>
      <c r="D22" s="113" t="s">
        <v>3454</v>
      </c>
      <c r="E22" s="9"/>
      <c r="F22" s="9"/>
      <c r="G22" s="9" t="s">
        <v>6122</v>
      </c>
      <c r="H22" s="3" t="s">
        <v>31</v>
      </c>
      <c r="I22" s="3"/>
      <c r="J22" s="3" t="s">
        <v>3629</v>
      </c>
      <c r="K22" s="9" t="s">
        <v>10268</v>
      </c>
      <c r="L22" s="53" t="s">
        <v>60</v>
      </c>
      <c r="M22" t="b">
        <v>0</v>
      </c>
      <c r="N22" s="3" t="s">
        <v>549</v>
      </c>
      <c r="O22" s="3" t="s">
        <v>17</v>
      </c>
      <c r="P22" s="3" t="s">
        <v>105</v>
      </c>
      <c r="Q22" s="229">
        <v>18</v>
      </c>
      <c r="R22" s="229">
        <v>999</v>
      </c>
      <c r="S22" t="s">
        <v>5090</v>
      </c>
      <c r="T22" t="s">
        <v>17</v>
      </c>
      <c r="U22" s="3" t="s">
        <v>17</v>
      </c>
      <c r="V22" s="3" t="s">
        <v>17</v>
      </c>
      <c r="W22" s="9"/>
      <c r="X22" s="3" t="s">
        <v>17</v>
      </c>
      <c r="Y22" s="3" t="s">
        <v>17</v>
      </c>
      <c r="Z22" s="3" t="s">
        <v>4571</v>
      </c>
      <c r="AA22" s="15" t="s">
        <v>9188</v>
      </c>
      <c r="AB22" s="9" t="s">
        <v>17</v>
      </c>
      <c r="AC22" s="9"/>
      <c r="AD22" s="9" t="s">
        <v>9187</v>
      </c>
      <c r="AE22" s="9"/>
      <c r="AF22" s="9"/>
      <c r="AG22" s="3" t="s">
        <v>17</v>
      </c>
      <c r="AH22" s="53" t="s">
        <v>60</v>
      </c>
      <c r="AI22" s="139"/>
      <c r="AJ22" s="3" t="s">
        <v>481</v>
      </c>
      <c r="AK22" s="208" t="s">
        <v>481</v>
      </c>
      <c r="AL22" s="9"/>
      <c r="AM22" s="146"/>
      <c r="AN22" s="3" t="s">
        <v>4111</v>
      </c>
      <c r="AO22" s="3" t="s">
        <v>824</v>
      </c>
      <c r="AP22" t="s">
        <v>5091</v>
      </c>
      <c r="AQ22" s="9"/>
      <c r="AR22" s="9"/>
      <c r="AS22" s="15" t="s">
        <v>9041</v>
      </c>
      <c r="AT22" s="113" t="s">
        <v>200</v>
      </c>
      <c r="AU22" t="b">
        <v>0</v>
      </c>
      <c r="AV22" s="229">
        <v>1300000</v>
      </c>
      <c r="AW22" s="3" t="s">
        <v>144</v>
      </c>
      <c r="AX22" s="9"/>
      <c r="AY22" s="9"/>
      <c r="AZ22" s="9"/>
      <c r="BA22" s="9"/>
      <c r="BB22" s="3" t="s">
        <v>5202</v>
      </c>
      <c r="BC22" s="9"/>
      <c r="BD22" s="9"/>
      <c r="BE22" s="3" t="s">
        <v>9589</v>
      </c>
      <c r="BF22" s="9"/>
      <c r="BG22" s="9"/>
      <c r="BH22" s="3" t="s">
        <v>9571</v>
      </c>
      <c r="BI22" s="3" t="s">
        <v>9080</v>
      </c>
      <c r="BJ22" s="9" t="s">
        <v>9084</v>
      </c>
      <c r="BK22" s="9" t="s">
        <v>9568</v>
      </c>
      <c r="BL22" s="9"/>
      <c r="BM22" s="242">
        <v>1192320</v>
      </c>
      <c r="BN22" s="242">
        <v>1192320</v>
      </c>
      <c r="BO22" s="3" t="s">
        <v>124</v>
      </c>
      <c r="BP22" s="9"/>
      <c r="BQ22" s="9"/>
      <c r="BR22" s="9"/>
      <c r="BS22" s="9"/>
      <c r="BT22" s="9"/>
      <c r="BU22" t="s">
        <v>5102</v>
      </c>
      <c r="BV22" s="9"/>
      <c r="BW22" s="229">
        <v>25</v>
      </c>
      <c r="BX22" s="9"/>
      <c r="BY22" s="9"/>
      <c r="BZ22" s="9" t="s">
        <v>6496</v>
      </c>
      <c r="CA22" t="s">
        <v>6212</v>
      </c>
      <c r="CB22" s="229">
        <v>2013</v>
      </c>
      <c r="CC22" s="3" t="s">
        <v>55</v>
      </c>
      <c r="CD22" s="3" t="s">
        <v>83</v>
      </c>
      <c r="CE22" s="6" t="s">
        <v>90</v>
      </c>
      <c r="CF22" s="3" t="s">
        <v>81</v>
      </c>
      <c r="CG22" s="3" t="s">
        <v>17</v>
      </c>
      <c r="CH22" s="3" t="s">
        <v>17</v>
      </c>
      <c r="CI22" s="3" t="s">
        <v>72</v>
      </c>
      <c r="CJ22" s="3" t="s">
        <v>73</v>
      </c>
      <c r="CK22" s="6" t="s">
        <v>125</v>
      </c>
      <c r="CL22" s="6" t="s">
        <v>126</v>
      </c>
      <c r="CM22" s="3" t="s">
        <v>198</v>
      </c>
      <c r="CN22" s="3" t="s">
        <v>194</v>
      </c>
      <c r="CO22" s="3" t="s">
        <v>10</v>
      </c>
      <c r="CP22" s="3" t="s">
        <v>64</v>
      </c>
      <c r="CQ22" s="3" t="s">
        <v>135</v>
      </c>
      <c r="CR22" s="3" t="s">
        <v>192</v>
      </c>
      <c r="CS22" s="3" t="s">
        <v>94</v>
      </c>
      <c r="CT22" s="12" t="s">
        <v>128</v>
      </c>
      <c r="CU22" s="12" t="s">
        <v>199</v>
      </c>
      <c r="CV22" s="12" t="s">
        <v>211</v>
      </c>
      <c r="CW22" s="12" t="s">
        <v>145</v>
      </c>
      <c r="CX22" s="3" t="s">
        <v>17</v>
      </c>
      <c r="CY22" s="3" t="s">
        <v>17</v>
      </c>
      <c r="CZ22" s="3" t="s">
        <v>3922</v>
      </c>
      <c r="DA22" s="3" t="s">
        <v>9218</v>
      </c>
      <c r="DB22" s="15" t="s">
        <v>10384</v>
      </c>
      <c r="DC22" s="15"/>
      <c r="DD22" s="253">
        <v>20</v>
      </c>
      <c r="DE22" s="15"/>
    </row>
    <row r="23" spans="1:109">
      <c r="A23" s="226">
        <v>11</v>
      </c>
      <c r="B23" s="68" t="s">
        <v>229</v>
      </c>
      <c r="C23" s="280" t="s">
        <v>252</v>
      </c>
      <c r="D23" s="6" t="s">
        <v>3455</v>
      </c>
      <c r="E23" s="9"/>
      <c r="F23" s="9"/>
      <c r="G23" s="169" t="s">
        <v>6123</v>
      </c>
      <c r="H23" s="3" t="s">
        <v>321</v>
      </c>
      <c r="I23" s="3" t="s">
        <v>322</v>
      </c>
      <c r="J23" s="3" t="s">
        <v>3630</v>
      </c>
      <c r="K23" s="9" t="s">
        <v>10267</v>
      </c>
      <c r="L23" s="3" t="s">
        <v>240</v>
      </c>
      <c r="M23" t="b">
        <v>0</v>
      </c>
      <c r="N23" s="3" t="s">
        <v>549</v>
      </c>
      <c r="O23" s="3" t="s">
        <v>8269</v>
      </c>
      <c r="P23" s="3" t="s">
        <v>9089</v>
      </c>
      <c r="Q23" s="229">
        <v>61</v>
      </c>
      <c r="R23" s="229">
        <v>61</v>
      </c>
      <c r="S23" t="s">
        <v>5090</v>
      </c>
      <c r="T23" t="s">
        <v>17</v>
      </c>
      <c r="U23" s="3" t="s">
        <v>17</v>
      </c>
      <c r="V23" s="3" t="s">
        <v>17</v>
      </c>
      <c r="W23" s="9"/>
      <c r="X23" s="3" t="s">
        <v>17</v>
      </c>
      <c r="Y23" s="3" t="s">
        <v>17</v>
      </c>
      <c r="Z23" s="3" t="s">
        <v>4571</v>
      </c>
      <c r="AA23" s="15" t="s">
        <v>9189</v>
      </c>
      <c r="AB23" s="9"/>
      <c r="AC23" s="9"/>
      <c r="AD23" s="9"/>
      <c r="AE23" s="9"/>
      <c r="AF23" s="9"/>
      <c r="AG23" s="3" t="s">
        <v>17</v>
      </c>
      <c r="AH23" s="3" t="s">
        <v>240</v>
      </c>
      <c r="AI23" s="177" t="s">
        <v>6468</v>
      </c>
      <c r="AJ23" s="3" t="s">
        <v>9048</v>
      </c>
      <c r="AK23" s="146"/>
      <c r="AL23" s="177" t="s">
        <v>6487</v>
      </c>
      <c r="AM23" s="146"/>
      <c r="AN23" s="3" t="s">
        <v>4112</v>
      </c>
      <c r="AO23" t="s">
        <v>9206</v>
      </c>
      <c r="AP23" t="s">
        <v>5091</v>
      </c>
      <c r="AQ23" s="9"/>
      <c r="AR23" s="9"/>
      <c r="AS23" s="15" t="s">
        <v>9042</v>
      </c>
      <c r="AT23" s="3" t="s">
        <v>255</v>
      </c>
      <c r="AU23" t="b">
        <v>0</v>
      </c>
      <c r="AV23" s="229">
        <v>14996</v>
      </c>
      <c r="AW23" s="3" t="s">
        <v>9207</v>
      </c>
      <c r="AX23" s="9"/>
      <c r="AY23" s="9"/>
      <c r="AZ23" s="9"/>
      <c r="BA23" s="9"/>
      <c r="BB23" s="3" t="s">
        <v>708</v>
      </c>
      <c r="BC23" s="9"/>
      <c r="BD23" s="9"/>
      <c r="BE23" s="3" t="s">
        <v>37</v>
      </c>
      <c r="BF23" s="9"/>
      <c r="BG23" s="9"/>
      <c r="BH23" s="9" t="s">
        <v>6171</v>
      </c>
      <c r="BI23" s="3" t="s">
        <v>4477</v>
      </c>
      <c r="BJ23" s="9" t="s">
        <v>9077</v>
      </c>
      <c r="BK23" s="9" t="s">
        <v>9568</v>
      </c>
      <c r="BL23" s="9"/>
      <c r="BM23" s="243">
        <v>140</v>
      </c>
      <c r="BN23" s="243">
        <v>140</v>
      </c>
      <c r="BO23" s="3" t="s">
        <v>236</v>
      </c>
      <c r="BP23" s="9"/>
      <c r="BQ23" s="9"/>
      <c r="BR23" s="9"/>
      <c r="BS23" s="9"/>
      <c r="BT23" s="9"/>
      <c r="BU23" t="s">
        <v>13043</v>
      </c>
      <c r="BV23" s="9"/>
      <c r="BW23" s="229">
        <v>25</v>
      </c>
      <c r="BX23" s="9"/>
      <c r="BY23" s="9"/>
      <c r="BZ23" s="9" t="s">
        <v>6503</v>
      </c>
      <c r="CA23" t="s">
        <v>6212</v>
      </c>
      <c r="CB23" s="229">
        <v>2014</v>
      </c>
      <c r="CC23" s="3" t="s">
        <v>230</v>
      </c>
      <c r="CD23" s="3" t="s">
        <v>231</v>
      </c>
      <c r="CE23" s="3" t="s">
        <v>232</v>
      </c>
      <c r="CF23" s="3" t="s">
        <v>253</v>
      </c>
      <c r="CG23" s="3" t="s">
        <v>233</v>
      </c>
      <c r="CH23" s="3" t="s">
        <v>35</v>
      </c>
      <c r="CI23" s="3" t="s">
        <v>235</v>
      </c>
      <c r="CJ23" s="3" t="s">
        <v>234</v>
      </c>
      <c r="CK23" s="3" t="s">
        <v>17</v>
      </c>
      <c r="CL23" s="3" t="s">
        <v>17</v>
      </c>
      <c r="CM23" s="3" t="s">
        <v>257</v>
      </c>
      <c r="CN23" s="66" t="s">
        <v>256</v>
      </c>
      <c r="CO23" s="3" t="s">
        <v>251</v>
      </c>
      <c r="CP23" s="3" t="s">
        <v>48</v>
      </c>
      <c r="CQ23" s="3" t="s">
        <v>302</v>
      </c>
      <c r="CR23" s="3" t="s">
        <v>17</v>
      </c>
      <c r="CS23" s="3" t="s">
        <v>735</v>
      </c>
      <c r="CT23" s="3" t="s">
        <v>128</v>
      </c>
      <c r="CU23" s="3" t="s">
        <v>199</v>
      </c>
      <c r="CV23" s="3" t="s">
        <v>254</v>
      </c>
      <c r="CW23" s="3" t="s">
        <v>237</v>
      </c>
      <c r="CX23" s="6" t="s">
        <v>258</v>
      </c>
      <c r="CY23" s="6" t="s">
        <v>259</v>
      </c>
      <c r="CZ23" s="3" t="s">
        <v>3943</v>
      </c>
      <c r="DA23" s="3" t="s">
        <v>9218</v>
      </c>
      <c r="DB23" s="3" t="s">
        <v>6504</v>
      </c>
      <c r="DC23" s="3"/>
      <c r="DD23" s="226">
        <v>21</v>
      </c>
      <c r="DE23" s="15"/>
    </row>
    <row r="24" spans="1:109">
      <c r="A24" s="226">
        <v>12</v>
      </c>
      <c r="B24" s="68" t="s">
        <v>229</v>
      </c>
      <c r="C24" s="280" t="s">
        <v>252</v>
      </c>
      <c r="D24" s="6" t="s">
        <v>3455</v>
      </c>
      <c r="E24" s="9"/>
      <c r="F24" s="9"/>
      <c r="G24" s="169" t="s">
        <v>6123</v>
      </c>
      <c r="H24" s="3" t="s">
        <v>321</v>
      </c>
      <c r="I24" s="3" t="s">
        <v>322</v>
      </c>
      <c r="J24" s="3" t="s">
        <v>3630</v>
      </c>
      <c r="K24" s="9" t="s">
        <v>10267</v>
      </c>
      <c r="L24" s="3" t="s">
        <v>240</v>
      </c>
      <c r="M24" t="b">
        <v>0</v>
      </c>
      <c r="N24" s="3" t="s">
        <v>549</v>
      </c>
      <c r="O24" s="3" t="s">
        <v>8269</v>
      </c>
      <c r="P24" s="3" t="s">
        <v>9089</v>
      </c>
      <c r="Q24" s="229">
        <v>61</v>
      </c>
      <c r="R24" s="229">
        <v>61</v>
      </c>
      <c r="S24" t="s">
        <v>5090</v>
      </c>
      <c r="T24" t="s">
        <v>17</v>
      </c>
      <c r="U24" s="3" t="s">
        <v>17</v>
      </c>
      <c r="V24" s="3" t="s">
        <v>17</v>
      </c>
      <c r="W24" s="9"/>
      <c r="X24" s="3" t="s">
        <v>17</v>
      </c>
      <c r="Y24" s="3" t="s">
        <v>17</v>
      </c>
      <c r="Z24" s="3" t="s">
        <v>4571</v>
      </c>
      <c r="AA24" s="15" t="s">
        <v>9189</v>
      </c>
      <c r="AB24" s="9"/>
      <c r="AC24" s="9"/>
      <c r="AD24" s="9"/>
      <c r="AE24" s="9"/>
      <c r="AF24" s="9"/>
      <c r="AG24" s="3" t="s">
        <v>17</v>
      </c>
      <c r="AH24" s="3" t="s">
        <v>240</v>
      </c>
      <c r="AI24" s="177" t="s">
        <v>6468</v>
      </c>
      <c r="AJ24" s="3" t="s">
        <v>9048</v>
      </c>
      <c r="AK24" s="146"/>
      <c r="AL24" s="177" t="s">
        <v>6487</v>
      </c>
      <c r="AM24" s="146"/>
      <c r="AN24" s="3" t="s">
        <v>4112</v>
      </c>
      <c r="AO24" t="s">
        <v>9206</v>
      </c>
      <c r="AP24" t="s">
        <v>5091</v>
      </c>
      <c r="AQ24" s="9"/>
      <c r="AR24" s="9"/>
      <c r="AS24" s="15" t="s">
        <v>9042</v>
      </c>
      <c r="AT24" s="3" t="s">
        <v>255</v>
      </c>
      <c r="AU24" t="b">
        <v>0</v>
      </c>
      <c r="AV24" s="229">
        <v>19927</v>
      </c>
      <c r="AW24" s="3" t="s">
        <v>9207</v>
      </c>
      <c r="AX24" s="9"/>
      <c r="AY24" s="9"/>
      <c r="AZ24" s="9"/>
      <c r="BA24" s="9"/>
      <c r="BB24" s="3" t="s">
        <v>708</v>
      </c>
      <c r="BC24" s="9"/>
      <c r="BD24" s="9"/>
      <c r="BE24" s="3" t="s">
        <v>37</v>
      </c>
      <c r="BF24" s="9"/>
      <c r="BG24" s="9"/>
      <c r="BH24" s="9" t="s">
        <v>6171</v>
      </c>
      <c r="BI24" s="3" t="s">
        <v>4477</v>
      </c>
      <c r="BJ24" s="9" t="s">
        <v>9077</v>
      </c>
      <c r="BK24" s="9" t="s">
        <v>9568</v>
      </c>
      <c r="BL24" s="9"/>
      <c r="BM24" s="243">
        <v>268</v>
      </c>
      <c r="BN24" s="243">
        <v>268</v>
      </c>
      <c r="BO24" s="3" t="s">
        <v>236</v>
      </c>
      <c r="BP24" s="9"/>
      <c r="BQ24" s="9"/>
      <c r="BR24" s="9"/>
      <c r="BS24" s="9"/>
      <c r="BT24" s="9"/>
      <c r="BU24" t="s">
        <v>13043</v>
      </c>
      <c r="BV24" s="9"/>
      <c r="BW24" s="229">
        <v>25</v>
      </c>
      <c r="BX24" s="9"/>
      <c r="BY24" s="9"/>
      <c r="BZ24" s="9" t="s">
        <v>6503</v>
      </c>
      <c r="CA24" t="s">
        <v>6212</v>
      </c>
      <c r="CB24" s="229">
        <v>2014</v>
      </c>
      <c r="CC24" s="3" t="s">
        <v>230</v>
      </c>
      <c r="CD24" s="3" t="s">
        <v>231</v>
      </c>
      <c r="CE24" s="3" t="s">
        <v>232</v>
      </c>
      <c r="CF24" s="3" t="s">
        <v>253</v>
      </c>
      <c r="CG24" s="3" t="s">
        <v>233</v>
      </c>
      <c r="CH24" s="3" t="s">
        <v>35</v>
      </c>
      <c r="CI24" s="3" t="s">
        <v>235</v>
      </c>
      <c r="CJ24" s="3" t="s">
        <v>234</v>
      </c>
      <c r="CK24" s="3" t="s">
        <v>17</v>
      </c>
      <c r="CL24" s="3" t="s">
        <v>17</v>
      </c>
      <c r="CM24" s="3" t="s">
        <v>257</v>
      </c>
      <c r="CN24" s="66" t="s">
        <v>256</v>
      </c>
      <c r="CO24" s="3" t="s">
        <v>251</v>
      </c>
      <c r="CP24" s="3" t="s">
        <v>48</v>
      </c>
      <c r="CQ24" s="3" t="s">
        <v>302</v>
      </c>
      <c r="CR24" s="3" t="s">
        <v>17</v>
      </c>
      <c r="CS24" s="3" t="s">
        <v>734</v>
      </c>
      <c r="CT24" s="3" t="s">
        <v>128</v>
      </c>
      <c r="CU24" s="3" t="s">
        <v>199</v>
      </c>
      <c r="CV24" s="3" t="s">
        <v>254</v>
      </c>
      <c r="CW24" s="3" t="s">
        <v>237</v>
      </c>
      <c r="CX24" s="6" t="s">
        <v>258</v>
      </c>
      <c r="CY24" s="6" t="s">
        <v>259</v>
      </c>
      <c r="CZ24" s="3" t="s">
        <v>3944</v>
      </c>
      <c r="DA24" s="3" t="s">
        <v>9218</v>
      </c>
      <c r="DB24" s="3" t="s">
        <v>6505</v>
      </c>
      <c r="DC24" s="3"/>
      <c r="DD24" s="226">
        <v>22</v>
      </c>
      <c r="DE24" s="15"/>
    </row>
    <row r="25" spans="1:109">
      <c r="A25" s="226">
        <v>13</v>
      </c>
      <c r="B25" s="68" t="s">
        <v>229</v>
      </c>
      <c r="C25" s="280" t="s">
        <v>252</v>
      </c>
      <c r="D25" s="6" t="s">
        <v>3455</v>
      </c>
      <c r="E25" s="9"/>
      <c r="F25" s="9"/>
      <c r="G25" s="169" t="s">
        <v>6123</v>
      </c>
      <c r="H25" s="3" t="s">
        <v>321</v>
      </c>
      <c r="I25" s="3" t="s">
        <v>322</v>
      </c>
      <c r="J25" s="3" t="s">
        <v>3630</v>
      </c>
      <c r="K25" s="9" t="s">
        <v>10267</v>
      </c>
      <c r="L25" s="3" t="s">
        <v>240</v>
      </c>
      <c r="M25" t="b">
        <v>0</v>
      </c>
      <c r="N25" s="3" t="s">
        <v>549</v>
      </c>
      <c r="O25" s="3" t="s">
        <v>8269</v>
      </c>
      <c r="P25" s="3" t="s">
        <v>9089</v>
      </c>
      <c r="Q25" s="229">
        <v>61</v>
      </c>
      <c r="R25" s="229">
        <v>61</v>
      </c>
      <c r="S25" t="s">
        <v>5090</v>
      </c>
      <c r="T25" t="s">
        <v>17</v>
      </c>
      <c r="U25" s="3" t="s">
        <v>17</v>
      </c>
      <c r="V25" s="3" t="s">
        <v>17</v>
      </c>
      <c r="W25" s="9"/>
      <c r="X25" s="3" t="s">
        <v>17</v>
      </c>
      <c r="Y25" s="3" t="s">
        <v>17</v>
      </c>
      <c r="Z25" s="3" t="s">
        <v>4571</v>
      </c>
      <c r="AA25" s="15" t="s">
        <v>9189</v>
      </c>
      <c r="AB25" s="9"/>
      <c r="AC25" s="9"/>
      <c r="AD25" s="9"/>
      <c r="AE25" s="9"/>
      <c r="AF25" s="9"/>
      <c r="AG25" s="3" t="s">
        <v>17</v>
      </c>
      <c r="AH25" s="3" t="s">
        <v>240</v>
      </c>
      <c r="AI25" s="177" t="s">
        <v>6468</v>
      </c>
      <c r="AJ25" s="3" t="s">
        <v>9048</v>
      </c>
      <c r="AK25" s="146"/>
      <c r="AL25" s="177" t="s">
        <v>6487</v>
      </c>
      <c r="AM25" s="146"/>
      <c r="AN25" s="3" t="s">
        <v>4112</v>
      </c>
      <c r="AO25" t="s">
        <v>9206</v>
      </c>
      <c r="AP25" t="s">
        <v>5091</v>
      </c>
      <c r="AQ25" s="9"/>
      <c r="AR25" s="9"/>
      <c r="AS25" s="15" t="s">
        <v>9042</v>
      </c>
      <c r="AT25" s="3" t="s">
        <v>255</v>
      </c>
      <c r="AU25" t="b">
        <v>0</v>
      </c>
      <c r="AV25" s="229">
        <v>24201</v>
      </c>
      <c r="AW25" s="3" t="s">
        <v>9207</v>
      </c>
      <c r="AX25" s="9"/>
      <c r="AY25" s="9"/>
      <c r="AZ25" s="9"/>
      <c r="BA25" s="9"/>
      <c r="BB25" s="3" t="s">
        <v>708</v>
      </c>
      <c r="BC25" s="9"/>
      <c r="BD25" s="9"/>
      <c r="BE25" s="3" t="s">
        <v>37</v>
      </c>
      <c r="BF25" s="9"/>
      <c r="BG25" s="9"/>
      <c r="BH25" s="9" t="s">
        <v>6171</v>
      </c>
      <c r="BI25" s="3" t="s">
        <v>4477</v>
      </c>
      <c r="BJ25" s="9" t="s">
        <v>9077</v>
      </c>
      <c r="BK25" s="9" t="s">
        <v>9568</v>
      </c>
      <c r="BL25" s="9"/>
      <c r="BM25" s="243">
        <v>193</v>
      </c>
      <c r="BN25" s="243">
        <v>193</v>
      </c>
      <c r="BO25" s="3" t="s">
        <v>236</v>
      </c>
      <c r="BP25" s="9"/>
      <c r="BQ25" s="9"/>
      <c r="BR25" s="9"/>
      <c r="BS25" s="9"/>
      <c r="BT25" s="9"/>
      <c r="BU25" t="s">
        <v>13043</v>
      </c>
      <c r="BV25" s="9"/>
      <c r="BW25" s="229">
        <v>25</v>
      </c>
      <c r="BX25" s="9"/>
      <c r="BY25" s="9"/>
      <c r="BZ25" s="9" t="s">
        <v>6503</v>
      </c>
      <c r="CA25" t="s">
        <v>6212</v>
      </c>
      <c r="CB25" s="229">
        <v>2014</v>
      </c>
      <c r="CC25" s="3" t="s">
        <v>230</v>
      </c>
      <c r="CD25" s="3" t="s">
        <v>231</v>
      </c>
      <c r="CE25" s="3" t="s">
        <v>232</v>
      </c>
      <c r="CF25" s="3" t="s">
        <v>253</v>
      </c>
      <c r="CG25" s="3" t="s">
        <v>233</v>
      </c>
      <c r="CH25" s="3" t="s">
        <v>35</v>
      </c>
      <c r="CI25" s="3" t="s">
        <v>235</v>
      </c>
      <c r="CJ25" s="3" t="s">
        <v>234</v>
      </c>
      <c r="CK25" s="3" t="s">
        <v>17</v>
      </c>
      <c r="CL25" s="3" t="s">
        <v>17</v>
      </c>
      <c r="CM25" s="3" t="s">
        <v>257</v>
      </c>
      <c r="CN25" s="66" t="s">
        <v>256</v>
      </c>
      <c r="CO25" s="3" t="s">
        <v>251</v>
      </c>
      <c r="CP25" s="3" t="s">
        <v>48</v>
      </c>
      <c r="CQ25" s="3" t="s">
        <v>302</v>
      </c>
      <c r="CR25" s="3" t="s">
        <v>17</v>
      </c>
      <c r="CS25" s="3" t="s">
        <v>736</v>
      </c>
      <c r="CT25" s="3" t="s">
        <v>128</v>
      </c>
      <c r="CU25" s="3" t="s">
        <v>199</v>
      </c>
      <c r="CV25" s="3" t="s">
        <v>254</v>
      </c>
      <c r="CW25" s="3" t="s">
        <v>237</v>
      </c>
      <c r="CX25" s="6" t="s">
        <v>258</v>
      </c>
      <c r="CY25" s="6" t="s">
        <v>259</v>
      </c>
      <c r="CZ25" s="3" t="s">
        <v>3945</v>
      </c>
      <c r="DA25" s="3" t="s">
        <v>9218</v>
      </c>
      <c r="DB25" s="3" t="s">
        <v>6506</v>
      </c>
      <c r="DC25" s="3"/>
      <c r="DD25" s="226">
        <v>23</v>
      </c>
      <c r="DE25" s="15"/>
    </row>
    <row r="26" spans="1:109">
      <c r="A26" s="226">
        <v>14</v>
      </c>
      <c r="B26" s="68" t="s">
        <v>229</v>
      </c>
      <c r="C26" s="280" t="s">
        <v>252</v>
      </c>
      <c r="D26" s="6" t="s">
        <v>3455</v>
      </c>
      <c r="E26" s="9"/>
      <c r="F26" s="9"/>
      <c r="G26" s="169" t="s">
        <v>6123</v>
      </c>
      <c r="H26" s="3" t="s">
        <v>321</v>
      </c>
      <c r="I26" s="3" t="s">
        <v>322</v>
      </c>
      <c r="J26" s="3" t="s">
        <v>3630</v>
      </c>
      <c r="K26" s="9" t="s">
        <v>10267</v>
      </c>
      <c r="L26" s="3" t="s">
        <v>238</v>
      </c>
      <c r="M26" t="b">
        <v>0</v>
      </c>
      <c r="N26" s="3" t="s">
        <v>549</v>
      </c>
      <c r="O26" s="3" t="s">
        <v>8168</v>
      </c>
      <c r="P26" s="3" t="s">
        <v>9097</v>
      </c>
      <c r="Q26" s="229">
        <v>34</v>
      </c>
      <c r="R26" s="229">
        <v>34</v>
      </c>
      <c r="S26" t="s">
        <v>5090</v>
      </c>
      <c r="T26" t="s">
        <v>17</v>
      </c>
      <c r="U26" s="3" t="s">
        <v>17</v>
      </c>
      <c r="V26" s="3" t="s">
        <v>17</v>
      </c>
      <c r="W26" s="9"/>
      <c r="X26" s="3" t="s">
        <v>17</v>
      </c>
      <c r="Y26" s="3" t="s">
        <v>17</v>
      </c>
      <c r="Z26" s="3" t="s">
        <v>4571</v>
      </c>
      <c r="AA26" s="15" t="s">
        <v>9189</v>
      </c>
      <c r="AB26" s="9"/>
      <c r="AC26" s="9"/>
      <c r="AD26" s="9"/>
      <c r="AE26" s="9"/>
      <c r="AF26" s="9"/>
      <c r="AG26" s="3" t="s">
        <v>17</v>
      </c>
      <c r="AH26" s="3" t="s">
        <v>238</v>
      </c>
      <c r="AI26" s="177" t="s">
        <v>6468</v>
      </c>
      <c r="AJ26" s="3" t="s">
        <v>9048</v>
      </c>
      <c r="AK26" s="146"/>
      <c r="AL26" s="177" t="s">
        <v>6487</v>
      </c>
      <c r="AM26" s="146"/>
      <c r="AN26" s="3" t="s">
        <v>4112</v>
      </c>
      <c r="AO26" t="s">
        <v>9206</v>
      </c>
      <c r="AP26" t="s">
        <v>5091</v>
      </c>
      <c r="AQ26" s="9"/>
      <c r="AR26" s="9"/>
      <c r="AS26" s="15" t="s">
        <v>9042</v>
      </c>
      <c r="AT26" s="3" t="s">
        <v>255</v>
      </c>
      <c r="AU26" t="b">
        <v>0</v>
      </c>
      <c r="AV26" s="229">
        <v>14996</v>
      </c>
      <c r="AW26" s="3" t="s">
        <v>9207</v>
      </c>
      <c r="AX26" s="9"/>
      <c r="AY26" s="9"/>
      <c r="AZ26" s="9"/>
      <c r="BA26" s="9"/>
      <c r="BB26" s="3" t="s">
        <v>708</v>
      </c>
      <c r="BC26" s="9"/>
      <c r="BD26" s="9"/>
      <c r="BE26" s="3" t="s">
        <v>37</v>
      </c>
      <c r="BF26" s="9"/>
      <c r="BG26" s="9"/>
      <c r="BH26" s="9" t="s">
        <v>6171</v>
      </c>
      <c r="BI26" s="3" t="s">
        <v>4477</v>
      </c>
      <c r="BJ26" s="9" t="s">
        <v>9077</v>
      </c>
      <c r="BK26" s="9" t="s">
        <v>9568</v>
      </c>
      <c r="BL26" s="9"/>
      <c r="BM26" s="243">
        <v>97</v>
      </c>
      <c r="BN26" s="243">
        <v>97</v>
      </c>
      <c r="BO26" s="3" t="s">
        <v>236</v>
      </c>
      <c r="BP26" s="9"/>
      <c r="BQ26" s="9"/>
      <c r="BR26" s="9"/>
      <c r="BS26" s="9"/>
      <c r="BT26" s="9"/>
      <c r="BU26" t="s">
        <v>13043</v>
      </c>
      <c r="BV26" s="9"/>
      <c r="BW26" s="229">
        <v>25</v>
      </c>
      <c r="BX26" s="9"/>
      <c r="BY26" s="9"/>
      <c r="BZ26" s="9" t="s">
        <v>6503</v>
      </c>
      <c r="CA26" t="s">
        <v>6212</v>
      </c>
      <c r="CB26" s="229">
        <v>2014</v>
      </c>
      <c r="CC26" s="3" t="s">
        <v>230</v>
      </c>
      <c r="CD26" s="3" t="s">
        <v>231</v>
      </c>
      <c r="CE26" s="3" t="s">
        <v>232</v>
      </c>
      <c r="CF26" s="3" t="s">
        <v>253</v>
      </c>
      <c r="CG26" s="3" t="s">
        <v>233</v>
      </c>
      <c r="CH26" s="3" t="s">
        <v>35</v>
      </c>
      <c r="CI26" s="3" t="s">
        <v>235</v>
      </c>
      <c r="CJ26" s="3" t="s">
        <v>234</v>
      </c>
      <c r="CK26" s="3" t="s">
        <v>17</v>
      </c>
      <c r="CL26" s="3" t="s">
        <v>17</v>
      </c>
      <c r="CM26" s="3" t="s">
        <v>257</v>
      </c>
      <c r="CN26" s="66" t="s">
        <v>256</v>
      </c>
      <c r="CO26" s="3" t="s">
        <v>251</v>
      </c>
      <c r="CP26" s="3" t="s">
        <v>48</v>
      </c>
      <c r="CQ26" s="3" t="s">
        <v>302</v>
      </c>
      <c r="CR26" s="3" t="s">
        <v>17</v>
      </c>
      <c r="CS26" s="3" t="s">
        <v>735</v>
      </c>
      <c r="CT26" s="3" t="s">
        <v>128</v>
      </c>
      <c r="CU26" s="3" t="s">
        <v>199</v>
      </c>
      <c r="CV26" s="3" t="s">
        <v>254</v>
      </c>
      <c r="CW26" s="3" t="s">
        <v>237</v>
      </c>
      <c r="CX26" s="3" t="s">
        <v>260</v>
      </c>
      <c r="CY26" s="6" t="s">
        <v>259</v>
      </c>
      <c r="CZ26" s="3" t="s">
        <v>3946</v>
      </c>
      <c r="DA26" s="3" t="s">
        <v>9218</v>
      </c>
      <c r="DB26" s="3" t="s">
        <v>6507</v>
      </c>
      <c r="DC26" s="3"/>
      <c r="DD26" s="226">
        <v>24</v>
      </c>
      <c r="DE26" s="15"/>
    </row>
    <row r="27" spans="1:109">
      <c r="A27" s="226">
        <v>15</v>
      </c>
      <c r="B27" s="68" t="s">
        <v>229</v>
      </c>
      <c r="C27" s="280" t="s">
        <v>252</v>
      </c>
      <c r="D27" s="6" t="s">
        <v>3455</v>
      </c>
      <c r="E27" s="9"/>
      <c r="F27" s="9"/>
      <c r="G27" s="169" t="s">
        <v>6123</v>
      </c>
      <c r="H27" s="3" t="s">
        <v>321</v>
      </c>
      <c r="I27" s="3" t="s">
        <v>322</v>
      </c>
      <c r="J27" s="3" t="s">
        <v>3630</v>
      </c>
      <c r="K27" s="9" t="s">
        <v>10267</v>
      </c>
      <c r="L27" s="3" t="s">
        <v>238</v>
      </c>
      <c r="M27" t="b">
        <v>0</v>
      </c>
      <c r="N27" s="3" t="s">
        <v>549</v>
      </c>
      <c r="O27" s="3" t="s">
        <v>8168</v>
      </c>
      <c r="P27" s="3" t="s">
        <v>9097</v>
      </c>
      <c r="Q27" s="229">
        <v>34</v>
      </c>
      <c r="R27" s="229">
        <v>34</v>
      </c>
      <c r="S27" t="s">
        <v>5090</v>
      </c>
      <c r="T27" t="s">
        <v>17</v>
      </c>
      <c r="U27" s="3" t="s">
        <v>17</v>
      </c>
      <c r="V27" s="3" t="s">
        <v>17</v>
      </c>
      <c r="W27" s="9"/>
      <c r="X27" s="3" t="s">
        <v>17</v>
      </c>
      <c r="Y27" s="3" t="s">
        <v>17</v>
      </c>
      <c r="Z27" s="3" t="s">
        <v>4571</v>
      </c>
      <c r="AA27" s="15" t="s">
        <v>9189</v>
      </c>
      <c r="AB27" s="9"/>
      <c r="AC27" s="9"/>
      <c r="AD27" s="9"/>
      <c r="AE27" s="9"/>
      <c r="AF27" s="9"/>
      <c r="AG27" s="3" t="s">
        <v>17</v>
      </c>
      <c r="AH27" s="3" t="s">
        <v>238</v>
      </c>
      <c r="AI27" s="177" t="s">
        <v>6468</v>
      </c>
      <c r="AJ27" s="3" t="s">
        <v>9048</v>
      </c>
      <c r="AK27" s="146"/>
      <c r="AL27" s="177" t="s">
        <v>6487</v>
      </c>
      <c r="AM27" s="146"/>
      <c r="AN27" s="3" t="s">
        <v>4112</v>
      </c>
      <c r="AO27" t="s">
        <v>9206</v>
      </c>
      <c r="AP27" t="s">
        <v>5091</v>
      </c>
      <c r="AQ27" s="9"/>
      <c r="AR27" s="9"/>
      <c r="AS27" s="15" t="s">
        <v>9042</v>
      </c>
      <c r="AT27" s="3" t="s">
        <v>255</v>
      </c>
      <c r="AU27" t="b">
        <v>0</v>
      </c>
      <c r="AV27" s="229">
        <v>19927</v>
      </c>
      <c r="AW27" s="3" t="s">
        <v>9207</v>
      </c>
      <c r="AX27" s="9"/>
      <c r="AY27" s="9"/>
      <c r="AZ27" s="9"/>
      <c r="BA27" s="9"/>
      <c r="BB27" s="3" t="s">
        <v>708</v>
      </c>
      <c r="BC27" s="9"/>
      <c r="BD27" s="9"/>
      <c r="BE27" s="3" t="s">
        <v>37</v>
      </c>
      <c r="BF27" s="9"/>
      <c r="BG27" s="9"/>
      <c r="BH27" s="9" t="s">
        <v>6171</v>
      </c>
      <c r="BI27" s="3" t="s">
        <v>4477</v>
      </c>
      <c r="BJ27" s="9" t="s">
        <v>9077</v>
      </c>
      <c r="BK27" s="9" t="s">
        <v>9568</v>
      </c>
      <c r="BL27" s="9"/>
      <c r="BM27" s="243">
        <v>0</v>
      </c>
      <c r="BN27" s="243">
        <v>0</v>
      </c>
      <c r="BO27" s="3" t="s">
        <v>236</v>
      </c>
      <c r="BP27" s="9"/>
      <c r="BQ27" s="9"/>
      <c r="BR27" s="9"/>
      <c r="BS27" s="9"/>
      <c r="BT27" s="9"/>
      <c r="BU27" t="s">
        <v>13043</v>
      </c>
      <c r="BV27" s="9"/>
      <c r="BW27" s="229">
        <v>25</v>
      </c>
      <c r="BX27" s="9"/>
      <c r="BY27" s="9"/>
      <c r="BZ27" s="9" t="s">
        <v>6502</v>
      </c>
      <c r="CA27" t="s">
        <v>6212</v>
      </c>
      <c r="CB27" s="229">
        <v>2014</v>
      </c>
      <c r="CC27" s="3" t="s">
        <v>230</v>
      </c>
      <c r="CD27" s="3" t="s">
        <v>231</v>
      </c>
      <c r="CE27" s="3" t="s">
        <v>232</v>
      </c>
      <c r="CF27" s="3" t="s">
        <v>253</v>
      </c>
      <c r="CG27" s="3" t="s">
        <v>233</v>
      </c>
      <c r="CH27" s="3" t="s">
        <v>35</v>
      </c>
      <c r="CI27" s="3" t="s">
        <v>235</v>
      </c>
      <c r="CJ27" s="3" t="s">
        <v>234</v>
      </c>
      <c r="CK27" s="3" t="s">
        <v>17</v>
      </c>
      <c r="CL27" s="3" t="s">
        <v>17</v>
      </c>
      <c r="CM27" s="3" t="s">
        <v>257</v>
      </c>
      <c r="CN27" s="66" t="s">
        <v>256</v>
      </c>
      <c r="CO27" s="3" t="s">
        <v>251</v>
      </c>
      <c r="CP27" s="3" t="s">
        <v>48</v>
      </c>
      <c r="CQ27" s="3" t="s">
        <v>302</v>
      </c>
      <c r="CR27" s="3" t="s">
        <v>17</v>
      </c>
      <c r="CS27" s="3" t="s">
        <v>734</v>
      </c>
      <c r="CT27" s="3" t="s">
        <v>128</v>
      </c>
      <c r="CU27" s="3" t="s">
        <v>199</v>
      </c>
      <c r="CV27" s="3" t="s">
        <v>254</v>
      </c>
      <c r="CW27" s="3" t="s">
        <v>237</v>
      </c>
      <c r="CX27" s="3" t="s">
        <v>260</v>
      </c>
      <c r="CY27" s="6" t="s">
        <v>259</v>
      </c>
      <c r="CZ27" s="3" t="s">
        <v>937</v>
      </c>
      <c r="DA27" s="3" t="s">
        <v>9218</v>
      </c>
      <c r="DB27" s="3" t="s">
        <v>937</v>
      </c>
      <c r="DC27" s="3" t="s">
        <v>937</v>
      </c>
      <c r="DD27" s="226">
        <v>25</v>
      </c>
      <c r="DE27" s="15"/>
    </row>
    <row r="28" spans="1:109">
      <c r="A28" s="226">
        <v>16</v>
      </c>
      <c r="B28" s="68" t="s">
        <v>229</v>
      </c>
      <c r="C28" s="280" t="s">
        <v>252</v>
      </c>
      <c r="D28" s="6" t="s">
        <v>3455</v>
      </c>
      <c r="E28" s="9"/>
      <c r="F28" s="9"/>
      <c r="G28" s="169" t="s">
        <v>6123</v>
      </c>
      <c r="H28" s="3" t="s">
        <v>321</v>
      </c>
      <c r="I28" s="3" t="s">
        <v>322</v>
      </c>
      <c r="J28" s="3" t="s">
        <v>3630</v>
      </c>
      <c r="K28" s="9" t="s">
        <v>10267</v>
      </c>
      <c r="L28" s="3" t="s">
        <v>238</v>
      </c>
      <c r="M28" t="b">
        <v>0</v>
      </c>
      <c r="N28" s="3" t="s">
        <v>549</v>
      </c>
      <c r="O28" s="3" t="s">
        <v>8168</v>
      </c>
      <c r="P28" s="3" t="s">
        <v>9097</v>
      </c>
      <c r="Q28" s="229">
        <v>34</v>
      </c>
      <c r="R28" s="229">
        <v>34</v>
      </c>
      <c r="S28" t="s">
        <v>5090</v>
      </c>
      <c r="T28" t="s">
        <v>17</v>
      </c>
      <c r="U28" s="3" t="s">
        <v>17</v>
      </c>
      <c r="V28" s="3" t="s">
        <v>17</v>
      </c>
      <c r="W28" s="9"/>
      <c r="X28" s="3" t="s">
        <v>17</v>
      </c>
      <c r="Y28" s="3" t="s">
        <v>17</v>
      </c>
      <c r="Z28" s="3" t="s">
        <v>4571</v>
      </c>
      <c r="AA28" s="15" t="s">
        <v>9189</v>
      </c>
      <c r="AB28" s="9"/>
      <c r="AC28" s="9"/>
      <c r="AD28" s="9"/>
      <c r="AE28" s="9"/>
      <c r="AF28" s="9"/>
      <c r="AG28" s="3" t="s">
        <v>17</v>
      </c>
      <c r="AH28" s="3" t="s">
        <v>238</v>
      </c>
      <c r="AI28" s="177" t="s">
        <v>6468</v>
      </c>
      <c r="AJ28" s="3" t="s">
        <v>9048</v>
      </c>
      <c r="AK28" s="146"/>
      <c r="AL28" s="177" t="s">
        <v>6487</v>
      </c>
      <c r="AM28" s="146"/>
      <c r="AN28" s="3" t="s">
        <v>4112</v>
      </c>
      <c r="AO28" t="s">
        <v>9206</v>
      </c>
      <c r="AP28" t="s">
        <v>5091</v>
      </c>
      <c r="AQ28" s="9"/>
      <c r="AR28" s="9"/>
      <c r="AS28" s="15" t="s">
        <v>9042</v>
      </c>
      <c r="AT28" s="3" t="s">
        <v>255</v>
      </c>
      <c r="AU28" t="b">
        <v>0</v>
      </c>
      <c r="AV28" s="229">
        <v>24201</v>
      </c>
      <c r="AW28" s="3" t="s">
        <v>9207</v>
      </c>
      <c r="AX28" s="9"/>
      <c r="AY28" s="9"/>
      <c r="AZ28" s="9"/>
      <c r="BA28" s="9"/>
      <c r="BB28" s="3" t="s">
        <v>708</v>
      </c>
      <c r="BC28" s="9"/>
      <c r="BD28" s="9"/>
      <c r="BE28" s="3" t="s">
        <v>37</v>
      </c>
      <c r="BF28" s="9"/>
      <c r="BG28" s="9"/>
      <c r="BH28" s="9" t="s">
        <v>6171</v>
      </c>
      <c r="BI28" s="3" t="s">
        <v>4477</v>
      </c>
      <c r="BJ28" s="9" t="s">
        <v>9077</v>
      </c>
      <c r="BK28" s="9" t="s">
        <v>9568</v>
      </c>
      <c r="BL28" s="9"/>
      <c r="BM28" s="243">
        <v>195</v>
      </c>
      <c r="BN28" s="243">
        <v>195</v>
      </c>
      <c r="BO28" s="3" t="s">
        <v>236</v>
      </c>
      <c r="BP28" s="9"/>
      <c r="BQ28" s="9"/>
      <c r="BR28" s="9"/>
      <c r="BS28" s="9"/>
      <c r="BT28" s="9"/>
      <c r="BU28" t="s">
        <v>13043</v>
      </c>
      <c r="BV28" s="9"/>
      <c r="BW28" s="229">
        <v>25</v>
      </c>
      <c r="BX28" s="9"/>
      <c r="BY28" s="9"/>
      <c r="BZ28" s="9" t="s">
        <v>6503</v>
      </c>
      <c r="CA28" t="s">
        <v>6212</v>
      </c>
      <c r="CB28" s="229">
        <v>2014</v>
      </c>
      <c r="CC28" s="3" t="s">
        <v>230</v>
      </c>
      <c r="CD28" s="3" t="s">
        <v>231</v>
      </c>
      <c r="CE28" s="3" t="s">
        <v>232</v>
      </c>
      <c r="CF28" s="3" t="s">
        <v>253</v>
      </c>
      <c r="CG28" s="3" t="s">
        <v>233</v>
      </c>
      <c r="CH28" s="3" t="s">
        <v>35</v>
      </c>
      <c r="CI28" s="3" t="s">
        <v>235</v>
      </c>
      <c r="CJ28" s="3" t="s">
        <v>234</v>
      </c>
      <c r="CK28" s="3" t="s">
        <v>17</v>
      </c>
      <c r="CL28" s="3" t="s">
        <v>17</v>
      </c>
      <c r="CM28" s="3" t="s">
        <v>257</v>
      </c>
      <c r="CN28" s="66" t="s">
        <v>256</v>
      </c>
      <c r="CO28" s="3" t="s">
        <v>251</v>
      </c>
      <c r="CP28" s="3" t="s">
        <v>48</v>
      </c>
      <c r="CQ28" s="3" t="s">
        <v>302</v>
      </c>
      <c r="CR28" s="3" t="s">
        <v>17</v>
      </c>
      <c r="CS28" s="3" t="s">
        <v>736</v>
      </c>
      <c r="CT28" s="3" t="s">
        <v>128</v>
      </c>
      <c r="CU28" s="3" t="s">
        <v>199</v>
      </c>
      <c r="CV28" s="3" t="s">
        <v>254</v>
      </c>
      <c r="CW28" s="3" t="s">
        <v>237</v>
      </c>
      <c r="CX28" s="3" t="s">
        <v>260</v>
      </c>
      <c r="CY28" s="6" t="s">
        <v>259</v>
      </c>
      <c r="CZ28" s="3" t="s">
        <v>3947</v>
      </c>
      <c r="DA28" s="3" t="s">
        <v>9218</v>
      </c>
      <c r="DB28" s="3" t="s">
        <v>6508</v>
      </c>
      <c r="DC28" s="3"/>
      <c r="DD28" s="226">
        <v>26</v>
      </c>
      <c r="DE28" s="15"/>
    </row>
    <row r="29" spans="1:109">
      <c r="A29" s="226">
        <v>17</v>
      </c>
      <c r="B29" s="68" t="s">
        <v>229</v>
      </c>
      <c r="C29" s="280" t="s">
        <v>252</v>
      </c>
      <c r="D29" s="6" t="s">
        <v>3455</v>
      </c>
      <c r="E29" s="9"/>
      <c r="F29" s="9"/>
      <c r="G29" s="169" t="s">
        <v>6123</v>
      </c>
      <c r="H29" s="3" t="s">
        <v>321</v>
      </c>
      <c r="I29" s="3" t="s">
        <v>322</v>
      </c>
      <c r="J29" s="3" t="s">
        <v>3630</v>
      </c>
      <c r="K29" s="9" t="s">
        <v>10267</v>
      </c>
      <c r="L29" s="3" t="s">
        <v>239</v>
      </c>
      <c r="M29" t="b">
        <v>0</v>
      </c>
      <c r="N29" s="3" t="s">
        <v>549</v>
      </c>
      <c r="O29" s="3" t="s">
        <v>8269</v>
      </c>
      <c r="P29" s="3" t="s">
        <v>9098</v>
      </c>
      <c r="Q29" s="229">
        <v>47</v>
      </c>
      <c r="R29" s="229">
        <v>47</v>
      </c>
      <c r="S29" t="s">
        <v>5090</v>
      </c>
      <c r="T29" t="s">
        <v>17</v>
      </c>
      <c r="U29" s="3" t="s">
        <v>17</v>
      </c>
      <c r="V29" s="3" t="s">
        <v>17</v>
      </c>
      <c r="W29" s="9"/>
      <c r="X29" s="3" t="s">
        <v>17</v>
      </c>
      <c r="Y29" s="3" t="s">
        <v>17</v>
      </c>
      <c r="Z29" s="3" t="s">
        <v>4571</v>
      </c>
      <c r="AA29" s="15" t="s">
        <v>9189</v>
      </c>
      <c r="AB29" s="9"/>
      <c r="AC29" s="9"/>
      <c r="AD29" s="9"/>
      <c r="AE29" s="9"/>
      <c r="AF29" s="9"/>
      <c r="AG29" s="3" t="s">
        <v>17</v>
      </c>
      <c r="AH29" s="3" t="s">
        <v>239</v>
      </c>
      <c r="AI29" s="177" t="s">
        <v>6468</v>
      </c>
      <c r="AJ29" s="3" t="s">
        <v>9048</v>
      </c>
      <c r="AK29" s="146"/>
      <c r="AL29" s="177" t="s">
        <v>6487</v>
      </c>
      <c r="AM29" s="146"/>
      <c r="AN29" s="3" t="s">
        <v>4112</v>
      </c>
      <c r="AO29" t="s">
        <v>9206</v>
      </c>
      <c r="AP29" t="s">
        <v>5091</v>
      </c>
      <c r="AQ29" s="9"/>
      <c r="AR29" s="9"/>
      <c r="AS29" s="15" t="s">
        <v>9042</v>
      </c>
      <c r="AT29" s="3" t="s">
        <v>255</v>
      </c>
      <c r="AU29" t="b">
        <v>0</v>
      </c>
      <c r="AV29" s="229">
        <v>14996</v>
      </c>
      <c r="AW29" s="3" t="s">
        <v>9207</v>
      </c>
      <c r="AX29" s="9"/>
      <c r="AY29" s="9"/>
      <c r="AZ29" s="9"/>
      <c r="BA29" s="9"/>
      <c r="BB29" s="3" t="s">
        <v>708</v>
      </c>
      <c r="BC29" s="9"/>
      <c r="BD29" s="9"/>
      <c r="BE29" s="3" t="s">
        <v>37</v>
      </c>
      <c r="BF29" s="9"/>
      <c r="BG29" s="9"/>
      <c r="BH29" s="9" t="s">
        <v>6171</v>
      </c>
      <c r="BI29" s="3" t="s">
        <v>4477</v>
      </c>
      <c r="BJ29" s="9" t="s">
        <v>9077</v>
      </c>
      <c r="BK29" s="9" t="s">
        <v>9568</v>
      </c>
      <c r="BL29" s="9"/>
      <c r="BM29" s="243">
        <v>231</v>
      </c>
      <c r="BN29" s="243">
        <v>231</v>
      </c>
      <c r="BO29" s="3" t="s">
        <v>236</v>
      </c>
      <c r="BP29" s="9"/>
      <c r="BQ29" s="9"/>
      <c r="BR29" s="9"/>
      <c r="BS29" s="9"/>
      <c r="BT29" s="9"/>
      <c r="BU29" t="s">
        <v>13043</v>
      </c>
      <c r="BV29" s="9"/>
      <c r="BW29" s="229">
        <v>25</v>
      </c>
      <c r="BX29" s="9"/>
      <c r="BY29" s="9"/>
      <c r="BZ29" s="9" t="s">
        <v>6503</v>
      </c>
      <c r="CA29" t="s">
        <v>6212</v>
      </c>
      <c r="CB29" s="229">
        <v>2014</v>
      </c>
      <c r="CC29" s="3" t="s">
        <v>230</v>
      </c>
      <c r="CD29" s="3" t="s">
        <v>231</v>
      </c>
      <c r="CE29" s="3" t="s">
        <v>232</v>
      </c>
      <c r="CF29" s="3" t="s">
        <v>253</v>
      </c>
      <c r="CG29" s="3" t="s">
        <v>233</v>
      </c>
      <c r="CH29" s="3" t="s">
        <v>35</v>
      </c>
      <c r="CI29" s="3" t="s">
        <v>235</v>
      </c>
      <c r="CJ29" s="3" t="s">
        <v>234</v>
      </c>
      <c r="CK29" s="3" t="s">
        <v>17</v>
      </c>
      <c r="CL29" s="3" t="s">
        <v>17</v>
      </c>
      <c r="CM29" s="3" t="s">
        <v>257</v>
      </c>
      <c r="CN29" s="66" t="s">
        <v>256</v>
      </c>
      <c r="CO29" s="3" t="s">
        <v>251</v>
      </c>
      <c r="CP29" s="3" t="s">
        <v>48</v>
      </c>
      <c r="CQ29" s="3" t="s">
        <v>302</v>
      </c>
      <c r="CR29" s="3" t="s">
        <v>17</v>
      </c>
      <c r="CS29" s="3" t="s">
        <v>735</v>
      </c>
      <c r="CT29" s="3" t="s">
        <v>128</v>
      </c>
      <c r="CU29" s="3" t="s">
        <v>199</v>
      </c>
      <c r="CV29" s="3" t="s">
        <v>254</v>
      </c>
      <c r="CW29" s="3" t="s">
        <v>237</v>
      </c>
      <c r="CX29" s="6" t="s">
        <v>258</v>
      </c>
      <c r="CY29" s="3" t="s">
        <v>261</v>
      </c>
      <c r="CZ29" s="3" t="s">
        <v>3948</v>
      </c>
      <c r="DA29" s="3" t="s">
        <v>9218</v>
      </c>
      <c r="DB29" s="3" t="s">
        <v>6509</v>
      </c>
      <c r="DC29" s="3"/>
      <c r="DD29" s="226">
        <v>27</v>
      </c>
      <c r="DE29" s="15"/>
    </row>
    <row r="30" spans="1:109">
      <c r="A30" s="226">
        <v>18</v>
      </c>
      <c r="B30" s="68" t="s">
        <v>229</v>
      </c>
      <c r="C30" s="280" t="s">
        <v>252</v>
      </c>
      <c r="D30" s="6" t="s">
        <v>3455</v>
      </c>
      <c r="E30" s="9"/>
      <c r="F30" s="9"/>
      <c r="G30" s="169" t="s">
        <v>6123</v>
      </c>
      <c r="H30" s="3" t="s">
        <v>321</v>
      </c>
      <c r="I30" s="3" t="s">
        <v>322</v>
      </c>
      <c r="J30" s="3" t="s">
        <v>3630</v>
      </c>
      <c r="K30" s="9" t="s">
        <v>10267</v>
      </c>
      <c r="L30" s="3" t="s">
        <v>239</v>
      </c>
      <c r="M30" t="b">
        <v>0</v>
      </c>
      <c r="N30" s="3" t="s">
        <v>549</v>
      </c>
      <c r="O30" s="3" t="s">
        <v>8269</v>
      </c>
      <c r="P30" s="3" t="s">
        <v>9098</v>
      </c>
      <c r="Q30" s="229">
        <v>47</v>
      </c>
      <c r="R30" s="229">
        <v>47</v>
      </c>
      <c r="S30" t="s">
        <v>5090</v>
      </c>
      <c r="T30" t="s">
        <v>17</v>
      </c>
      <c r="U30" s="3" t="s">
        <v>17</v>
      </c>
      <c r="V30" s="3" t="s">
        <v>17</v>
      </c>
      <c r="W30" s="9"/>
      <c r="X30" s="3" t="s">
        <v>17</v>
      </c>
      <c r="Y30" s="3" t="s">
        <v>17</v>
      </c>
      <c r="Z30" s="3" t="s">
        <v>4571</v>
      </c>
      <c r="AA30" s="15" t="s">
        <v>9189</v>
      </c>
      <c r="AB30" s="9"/>
      <c r="AC30" s="9"/>
      <c r="AD30" s="9"/>
      <c r="AE30" s="9"/>
      <c r="AF30" s="9"/>
      <c r="AG30" s="3" t="s">
        <v>17</v>
      </c>
      <c r="AH30" s="3" t="s">
        <v>239</v>
      </c>
      <c r="AI30" s="177" t="s">
        <v>6468</v>
      </c>
      <c r="AJ30" s="3" t="s">
        <v>9048</v>
      </c>
      <c r="AK30" s="146"/>
      <c r="AL30" s="177" t="s">
        <v>6487</v>
      </c>
      <c r="AM30" s="146"/>
      <c r="AN30" s="3" t="s">
        <v>4112</v>
      </c>
      <c r="AO30" t="s">
        <v>9206</v>
      </c>
      <c r="AP30" t="s">
        <v>5091</v>
      </c>
      <c r="AQ30" s="9"/>
      <c r="AR30" s="9"/>
      <c r="AS30" s="15" t="s">
        <v>9042</v>
      </c>
      <c r="AT30" s="3" t="s">
        <v>255</v>
      </c>
      <c r="AU30" t="b">
        <v>0</v>
      </c>
      <c r="AV30" s="229">
        <v>19927</v>
      </c>
      <c r="AW30" s="3" t="s">
        <v>9207</v>
      </c>
      <c r="AX30" s="9"/>
      <c r="AY30" s="9"/>
      <c r="AZ30" s="9"/>
      <c r="BA30" s="9"/>
      <c r="BB30" s="3" t="s">
        <v>708</v>
      </c>
      <c r="BC30" s="9"/>
      <c r="BD30" s="9"/>
      <c r="BE30" s="3" t="s">
        <v>37</v>
      </c>
      <c r="BF30" s="9"/>
      <c r="BG30" s="9"/>
      <c r="BH30" s="9" t="s">
        <v>6171</v>
      </c>
      <c r="BI30" s="3" t="s">
        <v>4477</v>
      </c>
      <c r="BJ30" s="9" t="s">
        <v>9077</v>
      </c>
      <c r="BK30" s="9" t="s">
        <v>9568</v>
      </c>
      <c r="BL30" s="9"/>
      <c r="BM30" s="243">
        <v>0</v>
      </c>
      <c r="BN30" s="243">
        <v>0</v>
      </c>
      <c r="BO30" s="3" t="s">
        <v>236</v>
      </c>
      <c r="BP30" s="9"/>
      <c r="BQ30" s="9"/>
      <c r="BR30" s="9"/>
      <c r="BS30" s="9"/>
      <c r="BT30" s="9"/>
      <c r="BU30" t="s">
        <v>13043</v>
      </c>
      <c r="BV30" s="9"/>
      <c r="BW30" s="229">
        <v>25</v>
      </c>
      <c r="BX30" s="9"/>
      <c r="BY30" s="9"/>
      <c r="BZ30" s="9" t="s">
        <v>6502</v>
      </c>
      <c r="CA30" t="s">
        <v>6212</v>
      </c>
      <c r="CB30" s="229">
        <v>2014</v>
      </c>
      <c r="CC30" s="3" t="s">
        <v>230</v>
      </c>
      <c r="CD30" s="3" t="s">
        <v>231</v>
      </c>
      <c r="CE30" s="3" t="s">
        <v>232</v>
      </c>
      <c r="CF30" s="3" t="s">
        <v>253</v>
      </c>
      <c r="CG30" s="3" t="s">
        <v>233</v>
      </c>
      <c r="CH30" s="3" t="s">
        <v>35</v>
      </c>
      <c r="CI30" s="3" t="s">
        <v>235</v>
      </c>
      <c r="CJ30" s="3" t="s">
        <v>234</v>
      </c>
      <c r="CK30" s="3" t="s">
        <v>17</v>
      </c>
      <c r="CL30" s="3" t="s">
        <v>17</v>
      </c>
      <c r="CM30" s="3" t="s">
        <v>257</v>
      </c>
      <c r="CN30" s="66" t="s">
        <v>256</v>
      </c>
      <c r="CO30" s="3" t="s">
        <v>251</v>
      </c>
      <c r="CP30" s="3" t="s">
        <v>48</v>
      </c>
      <c r="CQ30" s="3" t="s">
        <v>302</v>
      </c>
      <c r="CR30" s="3" t="s">
        <v>17</v>
      </c>
      <c r="CS30" s="3" t="s">
        <v>734</v>
      </c>
      <c r="CT30" s="3" t="s">
        <v>128</v>
      </c>
      <c r="CU30" s="3" t="s">
        <v>199</v>
      </c>
      <c r="CV30" s="3" t="s">
        <v>254</v>
      </c>
      <c r="CW30" s="3" t="s">
        <v>237</v>
      </c>
      <c r="CX30" s="6" t="s">
        <v>258</v>
      </c>
      <c r="CY30" s="3" t="s">
        <v>261</v>
      </c>
      <c r="CZ30" s="3" t="s">
        <v>17</v>
      </c>
      <c r="DA30" s="3" t="s">
        <v>9218</v>
      </c>
      <c r="DB30" s="3" t="s">
        <v>17</v>
      </c>
      <c r="DC30" s="3" t="s">
        <v>17</v>
      </c>
      <c r="DD30" s="226">
        <v>28</v>
      </c>
      <c r="DE30" s="15"/>
    </row>
    <row r="31" spans="1:109">
      <c r="A31" s="226">
        <v>19</v>
      </c>
      <c r="B31" s="68" t="s">
        <v>229</v>
      </c>
      <c r="C31" s="280" t="s">
        <v>252</v>
      </c>
      <c r="D31" s="6" t="s">
        <v>3455</v>
      </c>
      <c r="E31" s="3"/>
      <c r="F31" s="3"/>
      <c r="G31" s="169" t="s">
        <v>6123</v>
      </c>
      <c r="H31" s="3" t="s">
        <v>321</v>
      </c>
      <c r="I31" s="3" t="s">
        <v>322</v>
      </c>
      <c r="J31" s="3" t="s">
        <v>3630</v>
      </c>
      <c r="K31" s="9" t="s">
        <v>10267</v>
      </c>
      <c r="L31" s="3" t="s">
        <v>239</v>
      </c>
      <c r="M31" t="b">
        <v>0</v>
      </c>
      <c r="N31" s="3" t="s">
        <v>549</v>
      </c>
      <c r="O31" s="3" t="s">
        <v>8269</v>
      </c>
      <c r="P31" s="3" t="s">
        <v>9098</v>
      </c>
      <c r="Q31" s="229">
        <v>47</v>
      </c>
      <c r="R31" s="229">
        <v>47</v>
      </c>
      <c r="S31" t="s">
        <v>5090</v>
      </c>
      <c r="T31" t="s">
        <v>17</v>
      </c>
      <c r="U31" s="3" t="s">
        <v>17</v>
      </c>
      <c r="V31" s="3" t="s">
        <v>17</v>
      </c>
      <c r="W31" s="3"/>
      <c r="X31" s="3" t="s">
        <v>17</v>
      </c>
      <c r="Y31" s="3" t="s">
        <v>17</v>
      </c>
      <c r="Z31" s="3" t="s">
        <v>4571</v>
      </c>
      <c r="AA31" s="15" t="s">
        <v>9189</v>
      </c>
      <c r="AB31" s="3"/>
      <c r="AC31" s="3"/>
      <c r="AD31" s="3"/>
      <c r="AE31" s="3"/>
      <c r="AF31" s="3"/>
      <c r="AG31" s="3" t="s">
        <v>17</v>
      </c>
      <c r="AH31" s="3" t="s">
        <v>239</v>
      </c>
      <c r="AI31" s="177" t="s">
        <v>6468</v>
      </c>
      <c r="AJ31" s="3" t="s">
        <v>9048</v>
      </c>
      <c r="AK31" s="68"/>
      <c r="AL31" s="177" t="s">
        <v>6487</v>
      </c>
      <c r="AM31" s="68"/>
      <c r="AN31" s="3" t="s">
        <v>4112</v>
      </c>
      <c r="AO31" t="s">
        <v>9206</v>
      </c>
      <c r="AP31" t="s">
        <v>5091</v>
      </c>
      <c r="AQ31" s="3"/>
      <c r="AR31" s="3"/>
      <c r="AS31" s="15" t="s">
        <v>9042</v>
      </c>
      <c r="AT31" s="3" t="s">
        <v>255</v>
      </c>
      <c r="AU31" t="b">
        <v>0</v>
      </c>
      <c r="AV31" s="229">
        <v>24201</v>
      </c>
      <c r="AW31" s="3" t="s">
        <v>9207</v>
      </c>
      <c r="AX31" s="3"/>
      <c r="AY31" s="3"/>
      <c r="AZ31" s="3"/>
      <c r="BA31" s="3"/>
      <c r="BB31" s="3" t="s">
        <v>708</v>
      </c>
      <c r="BC31" s="3"/>
      <c r="BD31" s="3"/>
      <c r="BE31" s="3" t="s">
        <v>37</v>
      </c>
      <c r="BF31" s="3"/>
      <c r="BG31" s="3"/>
      <c r="BH31" s="9" t="s">
        <v>6171</v>
      </c>
      <c r="BI31" s="3" t="s">
        <v>4477</v>
      </c>
      <c r="BJ31" s="9" t="s">
        <v>9077</v>
      </c>
      <c r="BK31" s="9" t="s">
        <v>9568</v>
      </c>
      <c r="BL31" s="3"/>
      <c r="BM31" s="243">
        <v>495</v>
      </c>
      <c r="BN31" s="243">
        <v>495</v>
      </c>
      <c r="BO31" s="3" t="s">
        <v>236</v>
      </c>
      <c r="BP31" s="3"/>
      <c r="BQ31" s="3"/>
      <c r="BR31" s="3"/>
      <c r="BS31" s="3"/>
      <c r="BT31" s="3"/>
      <c r="BU31" t="s">
        <v>13043</v>
      </c>
      <c r="BV31" s="3"/>
      <c r="BW31" s="229">
        <v>25</v>
      </c>
      <c r="BX31" s="3"/>
      <c r="BY31" s="3"/>
      <c r="BZ31" s="9" t="s">
        <v>6503</v>
      </c>
      <c r="CA31" t="s">
        <v>6212</v>
      </c>
      <c r="CB31" s="229">
        <v>2014</v>
      </c>
      <c r="CC31" s="3" t="s">
        <v>230</v>
      </c>
      <c r="CD31" s="3" t="s">
        <v>231</v>
      </c>
      <c r="CE31" s="3" t="s">
        <v>232</v>
      </c>
      <c r="CF31" s="3" t="s">
        <v>253</v>
      </c>
      <c r="CG31" s="3" t="s">
        <v>233</v>
      </c>
      <c r="CH31" s="3" t="s">
        <v>35</v>
      </c>
      <c r="CI31" s="3" t="s">
        <v>235</v>
      </c>
      <c r="CJ31" s="3" t="s">
        <v>234</v>
      </c>
      <c r="CK31" s="3" t="s">
        <v>17</v>
      </c>
      <c r="CL31" s="3" t="s">
        <v>17</v>
      </c>
      <c r="CM31" s="3" t="s">
        <v>257</v>
      </c>
      <c r="CN31" s="66" t="s">
        <v>256</v>
      </c>
      <c r="CO31" s="3" t="s">
        <v>251</v>
      </c>
      <c r="CP31" s="3" t="s">
        <v>48</v>
      </c>
      <c r="CQ31" s="3" t="s">
        <v>302</v>
      </c>
      <c r="CR31" s="3" t="s">
        <v>17</v>
      </c>
      <c r="CS31" s="3" t="s">
        <v>736</v>
      </c>
      <c r="CT31" s="3" t="s">
        <v>128</v>
      </c>
      <c r="CU31" s="3" t="s">
        <v>199</v>
      </c>
      <c r="CV31" s="3" t="s">
        <v>254</v>
      </c>
      <c r="CW31" s="3" t="s">
        <v>237</v>
      </c>
      <c r="CX31" s="6" t="s">
        <v>258</v>
      </c>
      <c r="CY31" s="3" t="s">
        <v>261</v>
      </c>
      <c r="CZ31" s="3" t="s">
        <v>3949</v>
      </c>
      <c r="DA31" s="3" t="s">
        <v>9218</v>
      </c>
      <c r="DB31" s="3" t="s">
        <v>6510</v>
      </c>
      <c r="DC31" s="3"/>
      <c r="DD31" s="226">
        <v>29</v>
      </c>
      <c r="DE31" s="15"/>
    </row>
    <row r="32" spans="1:109">
      <c r="A32" s="226">
        <v>20</v>
      </c>
      <c r="B32" s="68" t="s">
        <v>229</v>
      </c>
      <c r="C32" s="280" t="s">
        <v>252</v>
      </c>
      <c r="D32" s="6" t="s">
        <v>3455</v>
      </c>
      <c r="E32" s="3"/>
      <c r="F32" s="3"/>
      <c r="G32" s="169" t="s">
        <v>6123</v>
      </c>
      <c r="H32" s="3" t="s">
        <v>321</v>
      </c>
      <c r="I32" s="3" t="s">
        <v>322</v>
      </c>
      <c r="J32" s="3" t="s">
        <v>3630</v>
      </c>
      <c r="K32" s="9" t="s">
        <v>10267</v>
      </c>
      <c r="L32" s="3" t="s">
        <v>242</v>
      </c>
      <c r="M32" t="b">
        <v>0</v>
      </c>
      <c r="N32" s="3" t="s">
        <v>549</v>
      </c>
      <c r="O32" s="3" t="s">
        <v>8269</v>
      </c>
      <c r="P32" s="3" t="s">
        <v>9099</v>
      </c>
      <c r="Q32" s="229">
        <v>89</v>
      </c>
      <c r="R32" s="229">
        <v>89</v>
      </c>
      <c r="S32" t="s">
        <v>5090</v>
      </c>
      <c r="T32" t="s">
        <v>17</v>
      </c>
      <c r="U32" s="3" t="s">
        <v>17</v>
      </c>
      <c r="V32" s="3" t="s">
        <v>17</v>
      </c>
      <c r="W32" s="3"/>
      <c r="X32" s="3" t="s">
        <v>17</v>
      </c>
      <c r="Y32" s="3" t="s">
        <v>17</v>
      </c>
      <c r="Z32" s="3" t="s">
        <v>4571</v>
      </c>
      <c r="AA32" s="15" t="s">
        <v>9189</v>
      </c>
      <c r="AB32" s="3"/>
      <c r="AC32" s="3"/>
      <c r="AD32" s="3"/>
      <c r="AE32" s="3"/>
      <c r="AF32" s="3"/>
      <c r="AG32" s="3" t="s">
        <v>17</v>
      </c>
      <c r="AH32" s="3" t="s">
        <v>242</v>
      </c>
      <c r="AI32" s="177" t="s">
        <v>6468</v>
      </c>
      <c r="AJ32" s="3" t="s">
        <v>9048</v>
      </c>
      <c r="AK32" s="68"/>
      <c r="AL32" s="177" t="s">
        <v>6487</v>
      </c>
      <c r="AM32" s="68"/>
      <c r="AN32" s="3" t="s">
        <v>4112</v>
      </c>
      <c r="AO32" t="s">
        <v>9206</v>
      </c>
      <c r="AP32" t="s">
        <v>5091</v>
      </c>
      <c r="AQ32" s="3"/>
      <c r="AR32" s="3"/>
      <c r="AS32" s="15" t="s">
        <v>9042</v>
      </c>
      <c r="AT32" s="3" t="s">
        <v>255</v>
      </c>
      <c r="AU32" t="b">
        <v>0</v>
      </c>
      <c r="AV32" s="229">
        <v>14996</v>
      </c>
      <c r="AW32" s="3" t="s">
        <v>9207</v>
      </c>
      <c r="AX32" s="3"/>
      <c r="AY32" s="3"/>
      <c r="AZ32" s="3"/>
      <c r="BA32" s="3"/>
      <c r="BB32" s="3" t="s">
        <v>708</v>
      </c>
      <c r="BC32" s="3"/>
      <c r="BD32" s="3"/>
      <c r="BE32" s="3" t="s">
        <v>37</v>
      </c>
      <c r="BF32" s="3"/>
      <c r="BG32" s="3"/>
      <c r="BH32" s="9" t="s">
        <v>6171</v>
      </c>
      <c r="BI32" s="3" t="s">
        <v>4477</v>
      </c>
      <c r="BJ32" s="9" t="s">
        <v>9077</v>
      </c>
      <c r="BK32" s="9" t="s">
        <v>9568</v>
      </c>
      <c r="BL32" s="3"/>
      <c r="BM32" s="243">
        <v>777</v>
      </c>
      <c r="BN32" s="243">
        <v>777</v>
      </c>
      <c r="BO32" s="3" t="s">
        <v>236</v>
      </c>
      <c r="BP32" s="3"/>
      <c r="BQ32" s="3"/>
      <c r="BR32" s="3"/>
      <c r="BS32" s="3"/>
      <c r="BT32" s="3"/>
      <c r="BU32" t="s">
        <v>13043</v>
      </c>
      <c r="BV32" s="3"/>
      <c r="BW32" s="229">
        <v>25</v>
      </c>
      <c r="BX32" s="3"/>
      <c r="BY32" s="3"/>
      <c r="BZ32" s="9" t="s">
        <v>6503</v>
      </c>
      <c r="CA32" t="s">
        <v>6212</v>
      </c>
      <c r="CB32" s="229">
        <v>2014</v>
      </c>
      <c r="CC32" s="3" t="s">
        <v>230</v>
      </c>
      <c r="CD32" s="3" t="s">
        <v>231</v>
      </c>
      <c r="CE32" s="3" t="s">
        <v>232</v>
      </c>
      <c r="CF32" s="3" t="s">
        <v>253</v>
      </c>
      <c r="CG32" s="3" t="s">
        <v>233</v>
      </c>
      <c r="CH32" s="3" t="s">
        <v>35</v>
      </c>
      <c r="CI32" s="3" t="s">
        <v>235</v>
      </c>
      <c r="CJ32" s="3" t="s">
        <v>234</v>
      </c>
      <c r="CK32" s="3" t="s">
        <v>17</v>
      </c>
      <c r="CL32" s="3" t="s">
        <v>17</v>
      </c>
      <c r="CM32" s="3" t="s">
        <v>257</v>
      </c>
      <c r="CN32" s="66" t="s">
        <v>256</v>
      </c>
      <c r="CO32" s="3" t="s">
        <v>251</v>
      </c>
      <c r="CP32" s="3" t="s">
        <v>48</v>
      </c>
      <c r="CQ32" s="3" t="s">
        <v>302</v>
      </c>
      <c r="CR32" s="3" t="s">
        <v>17</v>
      </c>
      <c r="CS32" s="3" t="s">
        <v>735</v>
      </c>
      <c r="CT32" s="3" t="s">
        <v>128</v>
      </c>
      <c r="CU32" s="3" t="s">
        <v>199</v>
      </c>
      <c r="CV32" s="3" t="s">
        <v>254</v>
      </c>
      <c r="CW32" s="3" t="s">
        <v>237</v>
      </c>
      <c r="CX32" s="6" t="s">
        <v>259</v>
      </c>
      <c r="CY32" s="3" t="s">
        <v>262</v>
      </c>
      <c r="CZ32" s="3" t="s">
        <v>3950</v>
      </c>
      <c r="DA32" s="3" t="s">
        <v>9218</v>
      </c>
      <c r="DB32" s="3" t="s">
        <v>6511</v>
      </c>
      <c r="DC32" s="3"/>
      <c r="DD32" s="226">
        <v>30</v>
      </c>
      <c r="DE32" s="15"/>
    </row>
    <row r="33" spans="1:109">
      <c r="A33" s="226">
        <v>21</v>
      </c>
      <c r="B33" s="68" t="s">
        <v>229</v>
      </c>
      <c r="C33" s="280" t="s">
        <v>252</v>
      </c>
      <c r="D33" s="6" t="s">
        <v>3455</v>
      </c>
      <c r="E33" s="3"/>
      <c r="F33" s="3"/>
      <c r="G33" s="169" t="s">
        <v>6123</v>
      </c>
      <c r="H33" s="3" t="s">
        <v>321</v>
      </c>
      <c r="I33" s="3" t="s">
        <v>322</v>
      </c>
      <c r="J33" s="3" t="s">
        <v>3630</v>
      </c>
      <c r="K33" s="9" t="s">
        <v>10267</v>
      </c>
      <c r="L33" s="3" t="s">
        <v>242</v>
      </c>
      <c r="M33" t="b">
        <v>0</v>
      </c>
      <c r="N33" s="3" t="s">
        <v>549</v>
      </c>
      <c r="O33" s="3" t="s">
        <v>8269</v>
      </c>
      <c r="P33" s="3" t="s">
        <v>9099</v>
      </c>
      <c r="Q33" s="229">
        <v>89</v>
      </c>
      <c r="R33" s="229">
        <v>89</v>
      </c>
      <c r="S33" t="s">
        <v>5090</v>
      </c>
      <c r="T33" t="s">
        <v>17</v>
      </c>
      <c r="U33" s="3" t="s">
        <v>17</v>
      </c>
      <c r="V33" s="3" t="s">
        <v>17</v>
      </c>
      <c r="W33" s="3"/>
      <c r="X33" s="3" t="s">
        <v>17</v>
      </c>
      <c r="Y33" s="3" t="s">
        <v>17</v>
      </c>
      <c r="Z33" s="3" t="s">
        <v>4571</v>
      </c>
      <c r="AA33" s="15" t="s">
        <v>9189</v>
      </c>
      <c r="AB33" s="3"/>
      <c r="AC33" s="3"/>
      <c r="AD33" s="3"/>
      <c r="AE33" s="3"/>
      <c r="AF33" s="3"/>
      <c r="AG33" s="3" t="s">
        <v>17</v>
      </c>
      <c r="AH33" s="3" t="s">
        <v>242</v>
      </c>
      <c r="AI33" s="177" t="s">
        <v>6468</v>
      </c>
      <c r="AJ33" s="3" t="s">
        <v>9048</v>
      </c>
      <c r="AK33" s="68"/>
      <c r="AL33" s="177" t="s">
        <v>6487</v>
      </c>
      <c r="AM33" s="68"/>
      <c r="AN33" s="3" t="s">
        <v>4112</v>
      </c>
      <c r="AO33" t="s">
        <v>9206</v>
      </c>
      <c r="AP33" t="s">
        <v>5091</v>
      </c>
      <c r="AQ33" s="3"/>
      <c r="AR33" s="3"/>
      <c r="AS33" s="15" t="s">
        <v>9042</v>
      </c>
      <c r="AT33" s="3" t="s">
        <v>255</v>
      </c>
      <c r="AU33" t="b">
        <v>0</v>
      </c>
      <c r="AV33" s="229">
        <v>19927</v>
      </c>
      <c r="AW33" s="3" t="s">
        <v>9207</v>
      </c>
      <c r="AX33" s="3"/>
      <c r="AY33" s="3"/>
      <c r="AZ33" s="3"/>
      <c r="BA33" s="3"/>
      <c r="BB33" s="3" t="s">
        <v>708</v>
      </c>
      <c r="BC33" s="3"/>
      <c r="BD33" s="3"/>
      <c r="BE33" s="3" t="s">
        <v>37</v>
      </c>
      <c r="BF33" s="3"/>
      <c r="BG33" s="3"/>
      <c r="BH33" s="9" t="s">
        <v>6171</v>
      </c>
      <c r="BI33" s="3" t="s">
        <v>4477</v>
      </c>
      <c r="BJ33" s="9" t="s">
        <v>9077</v>
      </c>
      <c r="BK33" s="9" t="s">
        <v>9568</v>
      </c>
      <c r="BL33" s="3"/>
      <c r="BM33" s="243">
        <v>0</v>
      </c>
      <c r="BN33" s="243">
        <v>0</v>
      </c>
      <c r="BO33" s="3" t="s">
        <v>236</v>
      </c>
      <c r="BP33" s="3"/>
      <c r="BQ33" s="3"/>
      <c r="BR33" s="3"/>
      <c r="BS33" s="3"/>
      <c r="BT33" s="3"/>
      <c r="BU33" t="s">
        <v>13043</v>
      </c>
      <c r="BV33" s="3"/>
      <c r="BW33" s="229" t="s">
        <v>17</v>
      </c>
      <c r="BX33" s="3"/>
      <c r="BY33" s="3"/>
      <c r="BZ33" s="9" t="s">
        <v>6502</v>
      </c>
      <c r="CA33" t="s">
        <v>6212</v>
      </c>
      <c r="CB33" s="229">
        <v>2014</v>
      </c>
      <c r="CC33" s="3" t="s">
        <v>230</v>
      </c>
      <c r="CD33" s="3" t="s">
        <v>231</v>
      </c>
      <c r="CE33" s="3" t="s">
        <v>232</v>
      </c>
      <c r="CF33" s="3" t="s">
        <v>253</v>
      </c>
      <c r="CG33" s="3" t="s">
        <v>233</v>
      </c>
      <c r="CH33" s="3" t="s">
        <v>35</v>
      </c>
      <c r="CI33" s="3" t="s">
        <v>235</v>
      </c>
      <c r="CJ33" s="3" t="s">
        <v>234</v>
      </c>
      <c r="CK33" s="3" t="s">
        <v>17</v>
      </c>
      <c r="CL33" s="3" t="s">
        <v>17</v>
      </c>
      <c r="CM33" s="3" t="s">
        <v>257</v>
      </c>
      <c r="CN33" s="66" t="s">
        <v>256</v>
      </c>
      <c r="CO33" s="3" t="s">
        <v>251</v>
      </c>
      <c r="CP33" s="3" t="s">
        <v>48</v>
      </c>
      <c r="CQ33" s="3" t="s">
        <v>302</v>
      </c>
      <c r="CR33" s="3" t="s">
        <v>17</v>
      </c>
      <c r="CS33" s="3" t="s">
        <v>734</v>
      </c>
      <c r="CT33" s="3" t="s">
        <v>128</v>
      </c>
      <c r="CU33" s="3" t="s">
        <v>199</v>
      </c>
      <c r="CV33" s="3" t="s">
        <v>254</v>
      </c>
      <c r="CW33" s="3" t="s">
        <v>237</v>
      </c>
      <c r="CX33" s="6" t="s">
        <v>259</v>
      </c>
      <c r="CY33" s="3" t="s">
        <v>262</v>
      </c>
      <c r="CZ33" s="3" t="s">
        <v>17</v>
      </c>
      <c r="DA33" s="3" t="s">
        <v>9218</v>
      </c>
      <c r="DB33" s="3" t="s">
        <v>17</v>
      </c>
      <c r="DC33" s="3" t="s">
        <v>17</v>
      </c>
      <c r="DD33" s="226">
        <v>31</v>
      </c>
      <c r="DE33" s="15"/>
    </row>
    <row r="34" spans="1:109">
      <c r="A34" s="226">
        <v>22</v>
      </c>
      <c r="B34" s="68" t="s">
        <v>229</v>
      </c>
      <c r="C34" s="280" t="s">
        <v>252</v>
      </c>
      <c r="D34" s="6" t="s">
        <v>3455</v>
      </c>
      <c r="E34" s="3"/>
      <c r="F34" s="3"/>
      <c r="G34" s="169" t="s">
        <v>6123</v>
      </c>
      <c r="H34" s="3" t="s">
        <v>321</v>
      </c>
      <c r="I34" s="3" t="s">
        <v>322</v>
      </c>
      <c r="J34" s="3" t="s">
        <v>3630</v>
      </c>
      <c r="K34" s="9" t="s">
        <v>10267</v>
      </c>
      <c r="L34" s="3" t="s">
        <v>242</v>
      </c>
      <c r="M34" t="b">
        <v>0</v>
      </c>
      <c r="N34" s="3" t="s">
        <v>549</v>
      </c>
      <c r="O34" s="3" t="s">
        <v>8269</v>
      </c>
      <c r="P34" s="3" t="s">
        <v>9099</v>
      </c>
      <c r="Q34" s="229">
        <v>89</v>
      </c>
      <c r="R34" s="229">
        <v>89</v>
      </c>
      <c r="S34" t="s">
        <v>5090</v>
      </c>
      <c r="T34" t="s">
        <v>17</v>
      </c>
      <c r="U34" s="3" t="s">
        <v>17</v>
      </c>
      <c r="V34" s="3" t="s">
        <v>17</v>
      </c>
      <c r="W34" s="3"/>
      <c r="X34" s="3" t="s">
        <v>17</v>
      </c>
      <c r="Y34" s="3" t="s">
        <v>17</v>
      </c>
      <c r="Z34" s="3" t="s">
        <v>4571</v>
      </c>
      <c r="AA34" s="15" t="s">
        <v>9189</v>
      </c>
      <c r="AB34" s="3"/>
      <c r="AC34" s="3"/>
      <c r="AD34" s="3"/>
      <c r="AE34" s="3"/>
      <c r="AF34" s="3"/>
      <c r="AG34" s="3" t="s">
        <v>17</v>
      </c>
      <c r="AH34" s="3" t="s">
        <v>242</v>
      </c>
      <c r="AI34" s="177" t="s">
        <v>6468</v>
      </c>
      <c r="AJ34" s="3" t="s">
        <v>9048</v>
      </c>
      <c r="AK34" s="68"/>
      <c r="AL34" s="177" t="s">
        <v>6487</v>
      </c>
      <c r="AM34" s="68"/>
      <c r="AN34" s="3" t="s">
        <v>4112</v>
      </c>
      <c r="AO34" t="s">
        <v>9206</v>
      </c>
      <c r="AP34" t="s">
        <v>5091</v>
      </c>
      <c r="AQ34" s="3"/>
      <c r="AR34" s="3"/>
      <c r="AS34" s="15" t="s">
        <v>9042</v>
      </c>
      <c r="AT34" s="3" t="s">
        <v>255</v>
      </c>
      <c r="AU34" t="b">
        <v>0</v>
      </c>
      <c r="AV34" s="229">
        <v>24201</v>
      </c>
      <c r="AW34" s="3" t="s">
        <v>9207</v>
      </c>
      <c r="AX34" s="3"/>
      <c r="AY34" s="3"/>
      <c r="AZ34" s="3"/>
      <c r="BA34" s="3"/>
      <c r="BB34" s="3" t="s">
        <v>708</v>
      </c>
      <c r="BC34" s="3"/>
      <c r="BD34" s="3"/>
      <c r="BE34" s="3" t="s">
        <v>37</v>
      </c>
      <c r="BF34" s="3"/>
      <c r="BG34" s="3"/>
      <c r="BH34" s="9" t="s">
        <v>6171</v>
      </c>
      <c r="BI34" s="3" t="s">
        <v>4477</v>
      </c>
      <c r="BJ34" s="9" t="s">
        <v>9077</v>
      </c>
      <c r="BK34" s="9" t="s">
        <v>9568</v>
      </c>
      <c r="BL34" s="3"/>
      <c r="BM34" s="243">
        <v>1795</v>
      </c>
      <c r="BN34" s="243">
        <v>1795</v>
      </c>
      <c r="BO34" s="3" t="s">
        <v>236</v>
      </c>
      <c r="BP34" s="3"/>
      <c r="BQ34" s="3"/>
      <c r="BR34" s="3"/>
      <c r="BS34" s="3"/>
      <c r="BT34" s="3"/>
      <c r="BU34" t="s">
        <v>13043</v>
      </c>
      <c r="BV34" s="3"/>
      <c r="BW34" s="229">
        <v>25</v>
      </c>
      <c r="BX34" s="3"/>
      <c r="BY34" s="3"/>
      <c r="BZ34" s="9" t="s">
        <v>6503</v>
      </c>
      <c r="CA34" t="s">
        <v>6212</v>
      </c>
      <c r="CB34" s="229">
        <v>2014</v>
      </c>
      <c r="CC34" s="3" t="s">
        <v>230</v>
      </c>
      <c r="CD34" s="3" t="s">
        <v>231</v>
      </c>
      <c r="CE34" s="3" t="s">
        <v>232</v>
      </c>
      <c r="CF34" s="3" t="s">
        <v>253</v>
      </c>
      <c r="CG34" s="3" t="s">
        <v>233</v>
      </c>
      <c r="CH34" s="3" t="s">
        <v>35</v>
      </c>
      <c r="CI34" s="3" t="s">
        <v>235</v>
      </c>
      <c r="CJ34" s="3" t="s">
        <v>234</v>
      </c>
      <c r="CK34" s="3" t="s">
        <v>17</v>
      </c>
      <c r="CL34" s="3" t="s">
        <v>17</v>
      </c>
      <c r="CM34" s="3" t="s">
        <v>257</v>
      </c>
      <c r="CN34" s="66" t="s">
        <v>256</v>
      </c>
      <c r="CO34" s="3" t="s">
        <v>251</v>
      </c>
      <c r="CP34" s="3" t="s">
        <v>48</v>
      </c>
      <c r="CQ34" s="3" t="s">
        <v>302</v>
      </c>
      <c r="CR34" s="3" t="s">
        <v>17</v>
      </c>
      <c r="CS34" s="3" t="s">
        <v>736</v>
      </c>
      <c r="CT34" s="3" t="s">
        <v>128</v>
      </c>
      <c r="CU34" s="3" t="s">
        <v>199</v>
      </c>
      <c r="CV34" s="3" t="s">
        <v>254</v>
      </c>
      <c r="CW34" s="3" t="s">
        <v>237</v>
      </c>
      <c r="CX34" s="6" t="s">
        <v>259</v>
      </c>
      <c r="CY34" s="3" t="s">
        <v>262</v>
      </c>
      <c r="CZ34" s="3" t="s">
        <v>3951</v>
      </c>
      <c r="DA34" s="3" t="s">
        <v>9218</v>
      </c>
      <c r="DB34" s="3" t="s">
        <v>6512</v>
      </c>
      <c r="DC34" s="3"/>
      <c r="DD34" s="226">
        <v>32</v>
      </c>
      <c r="DE34" s="15"/>
    </row>
    <row r="35" spans="1:109">
      <c r="A35" s="226">
        <v>23</v>
      </c>
      <c r="B35" s="68" t="s">
        <v>229</v>
      </c>
      <c r="C35" s="280" t="s">
        <v>252</v>
      </c>
      <c r="D35" s="6" t="s">
        <v>3455</v>
      </c>
      <c r="E35" s="3"/>
      <c r="F35" s="3"/>
      <c r="G35" s="169" t="s">
        <v>6123</v>
      </c>
      <c r="H35" s="3" t="s">
        <v>321</v>
      </c>
      <c r="I35" s="3" t="s">
        <v>322</v>
      </c>
      <c r="J35" s="3" t="s">
        <v>3630</v>
      </c>
      <c r="K35" s="9" t="s">
        <v>10267</v>
      </c>
      <c r="L35" s="3" t="s">
        <v>241</v>
      </c>
      <c r="M35" t="b">
        <v>0</v>
      </c>
      <c r="N35" s="3" t="s">
        <v>549</v>
      </c>
      <c r="O35" s="3" t="s">
        <v>8168</v>
      </c>
      <c r="P35" s="3" t="s">
        <v>9100</v>
      </c>
      <c r="Q35" s="229">
        <v>75</v>
      </c>
      <c r="R35" s="229">
        <v>75</v>
      </c>
      <c r="S35" t="s">
        <v>5090</v>
      </c>
      <c r="T35" t="s">
        <v>17</v>
      </c>
      <c r="U35" s="3" t="s">
        <v>17</v>
      </c>
      <c r="V35" s="3" t="s">
        <v>17</v>
      </c>
      <c r="W35" s="3"/>
      <c r="X35" s="3" t="s">
        <v>17</v>
      </c>
      <c r="Y35" s="3" t="s">
        <v>17</v>
      </c>
      <c r="Z35" s="3" t="s">
        <v>4571</v>
      </c>
      <c r="AA35" s="15" t="s">
        <v>9189</v>
      </c>
      <c r="AB35" s="3"/>
      <c r="AC35" s="3"/>
      <c r="AD35" s="3"/>
      <c r="AE35" s="3"/>
      <c r="AF35" s="3"/>
      <c r="AG35" s="3" t="s">
        <v>17</v>
      </c>
      <c r="AH35" s="3" t="s">
        <v>730</v>
      </c>
      <c r="AI35" s="177" t="s">
        <v>6468</v>
      </c>
      <c r="AJ35" s="3" t="s">
        <v>9048</v>
      </c>
      <c r="AK35" s="68"/>
      <c r="AL35" s="177" t="s">
        <v>6487</v>
      </c>
      <c r="AM35" s="68"/>
      <c r="AN35" s="3" t="s">
        <v>4112</v>
      </c>
      <c r="AO35" t="s">
        <v>9206</v>
      </c>
      <c r="AP35" t="s">
        <v>5091</v>
      </c>
      <c r="AQ35" s="3"/>
      <c r="AR35" s="3"/>
      <c r="AS35" s="15" t="s">
        <v>9042</v>
      </c>
      <c r="AT35" s="3" t="s">
        <v>255</v>
      </c>
      <c r="AU35" t="b">
        <v>0</v>
      </c>
      <c r="AV35" s="229">
        <v>14996</v>
      </c>
      <c r="AW35" s="3" t="s">
        <v>9207</v>
      </c>
      <c r="AX35" s="3"/>
      <c r="AY35" s="3"/>
      <c r="AZ35" s="3"/>
      <c r="BA35" s="3"/>
      <c r="BB35" s="3" t="s">
        <v>708</v>
      </c>
      <c r="BC35" s="3"/>
      <c r="BD35" s="3"/>
      <c r="BE35" s="3" t="s">
        <v>37</v>
      </c>
      <c r="BF35" s="3"/>
      <c r="BG35" s="3"/>
      <c r="BH35" s="9" t="s">
        <v>6171</v>
      </c>
      <c r="BI35" s="3" t="s">
        <v>4477</v>
      </c>
      <c r="BJ35" s="9" t="s">
        <v>9077</v>
      </c>
      <c r="BK35" s="9" t="s">
        <v>9568</v>
      </c>
      <c r="BL35" s="3"/>
      <c r="BM35" s="243">
        <v>23</v>
      </c>
      <c r="BN35" s="243">
        <v>23</v>
      </c>
      <c r="BO35" s="3" t="s">
        <v>236</v>
      </c>
      <c r="BP35" s="3"/>
      <c r="BQ35" s="3"/>
      <c r="BR35" s="3"/>
      <c r="BS35" s="3"/>
      <c r="BT35" s="3"/>
      <c r="BU35" t="s">
        <v>13043</v>
      </c>
      <c r="BV35" s="3"/>
      <c r="BW35" s="229">
        <v>25</v>
      </c>
      <c r="BX35" s="3"/>
      <c r="BY35" s="3"/>
      <c r="BZ35" s="9" t="s">
        <v>6503</v>
      </c>
      <c r="CA35" t="s">
        <v>6212</v>
      </c>
      <c r="CB35" s="229">
        <v>2014</v>
      </c>
      <c r="CC35" s="3" t="s">
        <v>230</v>
      </c>
      <c r="CD35" s="3" t="s">
        <v>231</v>
      </c>
      <c r="CE35" s="3" t="s">
        <v>232</v>
      </c>
      <c r="CF35" s="3" t="s">
        <v>253</v>
      </c>
      <c r="CG35" s="3" t="s">
        <v>233</v>
      </c>
      <c r="CH35" s="3" t="s">
        <v>35</v>
      </c>
      <c r="CI35" s="3" t="s">
        <v>235</v>
      </c>
      <c r="CJ35" s="3" t="s">
        <v>234</v>
      </c>
      <c r="CK35" s="3" t="s">
        <v>17</v>
      </c>
      <c r="CL35" s="3" t="s">
        <v>17</v>
      </c>
      <c r="CM35" s="3" t="s">
        <v>257</v>
      </c>
      <c r="CN35" s="66" t="s">
        <v>256</v>
      </c>
      <c r="CO35" s="3" t="s">
        <v>251</v>
      </c>
      <c r="CP35" s="3" t="s">
        <v>48</v>
      </c>
      <c r="CQ35" s="3" t="s">
        <v>302</v>
      </c>
      <c r="CR35" s="3" t="s">
        <v>17</v>
      </c>
      <c r="CS35" s="3" t="s">
        <v>735</v>
      </c>
      <c r="CT35" s="3" t="s">
        <v>128</v>
      </c>
      <c r="CU35" s="3" t="s">
        <v>199</v>
      </c>
      <c r="CV35" s="3" t="s">
        <v>254</v>
      </c>
      <c r="CW35" s="3" t="s">
        <v>237</v>
      </c>
      <c r="CX35" s="6" t="s">
        <v>261</v>
      </c>
      <c r="CY35" s="3" t="s">
        <v>263</v>
      </c>
      <c r="CZ35" s="3" t="s">
        <v>3952</v>
      </c>
      <c r="DA35" s="3" t="s">
        <v>9218</v>
      </c>
      <c r="DB35" s="3" t="s">
        <v>6513</v>
      </c>
      <c r="DC35" s="3"/>
      <c r="DD35" s="226">
        <v>33</v>
      </c>
      <c r="DE35" s="15"/>
    </row>
    <row r="36" spans="1:109">
      <c r="A36" s="226">
        <v>24</v>
      </c>
      <c r="B36" s="68" t="s">
        <v>229</v>
      </c>
      <c r="C36" s="280" t="s">
        <v>252</v>
      </c>
      <c r="D36" s="6" t="s">
        <v>3455</v>
      </c>
      <c r="E36" s="3"/>
      <c r="F36" s="3"/>
      <c r="G36" s="169" t="s">
        <v>6123</v>
      </c>
      <c r="H36" s="3" t="s">
        <v>321</v>
      </c>
      <c r="I36" s="3" t="s">
        <v>322</v>
      </c>
      <c r="J36" s="3" t="s">
        <v>3630</v>
      </c>
      <c r="K36" s="9" t="s">
        <v>10267</v>
      </c>
      <c r="L36" s="3" t="s">
        <v>241</v>
      </c>
      <c r="M36" t="b">
        <v>0</v>
      </c>
      <c r="N36" s="3" t="s">
        <v>549</v>
      </c>
      <c r="O36" s="3" t="s">
        <v>8168</v>
      </c>
      <c r="P36" s="3" t="s">
        <v>9100</v>
      </c>
      <c r="Q36" s="229">
        <v>75</v>
      </c>
      <c r="R36" s="229">
        <v>75</v>
      </c>
      <c r="S36" t="s">
        <v>5090</v>
      </c>
      <c r="T36" t="s">
        <v>17</v>
      </c>
      <c r="U36" s="3" t="s">
        <v>17</v>
      </c>
      <c r="V36" s="3" t="s">
        <v>17</v>
      </c>
      <c r="W36" s="3"/>
      <c r="X36" s="3" t="s">
        <v>17</v>
      </c>
      <c r="Y36" s="3" t="s">
        <v>17</v>
      </c>
      <c r="Z36" s="3" t="s">
        <v>4571</v>
      </c>
      <c r="AA36" s="15" t="s">
        <v>9189</v>
      </c>
      <c r="AB36" s="3"/>
      <c r="AC36" s="3"/>
      <c r="AD36" s="3"/>
      <c r="AE36" s="3"/>
      <c r="AF36" s="3"/>
      <c r="AG36" s="3" t="s">
        <v>17</v>
      </c>
      <c r="AH36" s="3" t="s">
        <v>730</v>
      </c>
      <c r="AI36" s="177" t="s">
        <v>6468</v>
      </c>
      <c r="AJ36" s="3" t="s">
        <v>9048</v>
      </c>
      <c r="AK36" s="68"/>
      <c r="AL36" s="177" t="s">
        <v>6487</v>
      </c>
      <c r="AM36" s="68"/>
      <c r="AN36" s="3" t="s">
        <v>4112</v>
      </c>
      <c r="AO36" t="s">
        <v>9206</v>
      </c>
      <c r="AP36" t="s">
        <v>5091</v>
      </c>
      <c r="AQ36" s="3"/>
      <c r="AR36" s="3"/>
      <c r="AS36" s="15" t="s">
        <v>9042</v>
      </c>
      <c r="AT36" s="3" t="s">
        <v>255</v>
      </c>
      <c r="AU36" t="b">
        <v>0</v>
      </c>
      <c r="AV36" s="229">
        <v>19927</v>
      </c>
      <c r="AW36" s="3" t="s">
        <v>9207</v>
      </c>
      <c r="AX36" s="3"/>
      <c r="AY36" s="3"/>
      <c r="AZ36" s="3"/>
      <c r="BA36" s="3"/>
      <c r="BB36" s="3" t="s">
        <v>708</v>
      </c>
      <c r="BC36" s="3"/>
      <c r="BD36" s="3"/>
      <c r="BE36" s="3" t="s">
        <v>37</v>
      </c>
      <c r="BF36" s="3"/>
      <c r="BG36" s="3"/>
      <c r="BH36" s="9" t="s">
        <v>6171</v>
      </c>
      <c r="BI36" s="3" t="s">
        <v>4477</v>
      </c>
      <c r="BJ36" s="9" t="s">
        <v>9077</v>
      </c>
      <c r="BK36" s="9" t="s">
        <v>9568</v>
      </c>
      <c r="BL36" s="3"/>
      <c r="BM36" s="243">
        <v>0</v>
      </c>
      <c r="BN36" s="243">
        <v>0</v>
      </c>
      <c r="BO36" s="3" t="s">
        <v>236</v>
      </c>
      <c r="BP36" s="3"/>
      <c r="BQ36" s="3"/>
      <c r="BR36" s="3"/>
      <c r="BS36" s="3"/>
      <c r="BT36" s="3"/>
      <c r="BU36" t="s">
        <v>13043</v>
      </c>
      <c r="BV36" s="3"/>
      <c r="BW36" s="229" t="s">
        <v>17</v>
      </c>
      <c r="BX36" s="3"/>
      <c r="BY36" s="3"/>
      <c r="BZ36" s="9" t="s">
        <v>6502</v>
      </c>
      <c r="CA36" t="s">
        <v>6212</v>
      </c>
      <c r="CB36" s="229">
        <v>2014</v>
      </c>
      <c r="CC36" s="3" t="s">
        <v>230</v>
      </c>
      <c r="CD36" s="3" t="s">
        <v>231</v>
      </c>
      <c r="CE36" s="3" t="s">
        <v>232</v>
      </c>
      <c r="CF36" s="3" t="s">
        <v>253</v>
      </c>
      <c r="CG36" s="3" t="s">
        <v>233</v>
      </c>
      <c r="CH36" s="3" t="s">
        <v>35</v>
      </c>
      <c r="CI36" s="3" t="s">
        <v>235</v>
      </c>
      <c r="CJ36" s="3" t="s">
        <v>234</v>
      </c>
      <c r="CK36" s="3" t="s">
        <v>17</v>
      </c>
      <c r="CL36" s="3" t="s">
        <v>17</v>
      </c>
      <c r="CM36" s="3" t="s">
        <v>257</v>
      </c>
      <c r="CN36" s="66" t="s">
        <v>256</v>
      </c>
      <c r="CO36" s="3" t="s">
        <v>251</v>
      </c>
      <c r="CP36" s="3" t="s">
        <v>48</v>
      </c>
      <c r="CQ36" s="3" t="s">
        <v>302</v>
      </c>
      <c r="CR36" s="3" t="s">
        <v>17</v>
      </c>
      <c r="CS36" s="3" t="s">
        <v>734</v>
      </c>
      <c r="CT36" s="3" t="s">
        <v>128</v>
      </c>
      <c r="CU36" s="3" t="s">
        <v>199</v>
      </c>
      <c r="CV36" s="3" t="s">
        <v>254</v>
      </c>
      <c r="CW36" s="3" t="s">
        <v>237</v>
      </c>
      <c r="CX36" s="6" t="s">
        <v>261</v>
      </c>
      <c r="CY36" s="3" t="s">
        <v>263</v>
      </c>
      <c r="CZ36" s="3" t="s">
        <v>17</v>
      </c>
      <c r="DA36" s="3" t="s">
        <v>9218</v>
      </c>
      <c r="DB36" s="3" t="s">
        <v>17</v>
      </c>
      <c r="DC36" s="3" t="s">
        <v>17</v>
      </c>
      <c r="DD36" s="226">
        <v>34</v>
      </c>
      <c r="DE36" s="15"/>
    </row>
    <row r="37" spans="1:109">
      <c r="A37" s="226">
        <v>25</v>
      </c>
      <c r="B37" s="68" t="s">
        <v>229</v>
      </c>
      <c r="C37" s="280" t="s">
        <v>252</v>
      </c>
      <c r="D37" s="6" t="s">
        <v>3455</v>
      </c>
      <c r="E37" s="3"/>
      <c r="F37" s="3"/>
      <c r="G37" s="169" t="s">
        <v>6123</v>
      </c>
      <c r="H37" s="3" t="s">
        <v>321</v>
      </c>
      <c r="I37" s="3" t="s">
        <v>322</v>
      </c>
      <c r="J37" s="3" t="s">
        <v>3630</v>
      </c>
      <c r="K37" s="9" t="s">
        <v>10267</v>
      </c>
      <c r="L37" s="3" t="s">
        <v>241</v>
      </c>
      <c r="M37" t="b">
        <v>0</v>
      </c>
      <c r="N37" s="3" t="s">
        <v>549</v>
      </c>
      <c r="O37" s="3" t="s">
        <v>8168</v>
      </c>
      <c r="P37" s="3" t="s">
        <v>9100</v>
      </c>
      <c r="Q37" s="229">
        <v>75</v>
      </c>
      <c r="R37" s="229">
        <v>75</v>
      </c>
      <c r="S37" t="s">
        <v>5090</v>
      </c>
      <c r="T37" t="s">
        <v>17</v>
      </c>
      <c r="U37" s="3" t="s">
        <v>17</v>
      </c>
      <c r="V37" s="3" t="s">
        <v>17</v>
      </c>
      <c r="W37" s="3"/>
      <c r="X37" s="3" t="s">
        <v>17</v>
      </c>
      <c r="Y37" s="3" t="s">
        <v>17</v>
      </c>
      <c r="Z37" s="3" t="s">
        <v>4571</v>
      </c>
      <c r="AA37" s="15" t="s">
        <v>9189</v>
      </c>
      <c r="AB37" s="3"/>
      <c r="AC37" s="3"/>
      <c r="AD37" s="3"/>
      <c r="AE37" s="3"/>
      <c r="AF37" s="3"/>
      <c r="AG37" s="3" t="s">
        <v>17</v>
      </c>
      <c r="AH37" s="3" t="s">
        <v>730</v>
      </c>
      <c r="AI37" s="177" t="s">
        <v>6468</v>
      </c>
      <c r="AJ37" s="3" t="s">
        <v>9048</v>
      </c>
      <c r="AK37" s="68"/>
      <c r="AL37" s="177" t="s">
        <v>6487</v>
      </c>
      <c r="AM37" s="68"/>
      <c r="AN37" s="3" t="s">
        <v>4112</v>
      </c>
      <c r="AO37" t="s">
        <v>9206</v>
      </c>
      <c r="AP37" t="s">
        <v>5091</v>
      </c>
      <c r="AQ37" s="3"/>
      <c r="AR37" s="3"/>
      <c r="AS37" s="15" t="s">
        <v>9042</v>
      </c>
      <c r="AT37" s="3" t="s">
        <v>255</v>
      </c>
      <c r="AU37" t="b">
        <v>0</v>
      </c>
      <c r="AV37" s="229">
        <v>24201</v>
      </c>
      <c r="AW37" s="3" t="s">
        <v>9207</v>
      </c>
      <c r="AX37" s="3"/>
      <c r="AY37" s="3"/>
      <c r="AZ37" s="3"/>
      <c r="BA37" s="3"/>
      <c r="BB37" s="3" t="s">
        <v>708</v>
      </c>
      <c r="BC37" s="3"/>
      <c r="BD37" s="3"/>
      <c r="BE37" s="3" t="s">
        <v>37</v>
      </c>
      <c r="BF37" s="3"/>
      <c r="BG37" s="3"/>
      <c r="BH37" s="9" t="s">
        <v>6171</v>
      </c>
      <c r="BI37" s="3" t="s">
        <v>4477</v>
      </c>
      <c r="BJ37" s="9" t="s">
        <v>9077</v>
      </c>
      <c r="BK37" s="9" t="s">
        <v>9568</v>
      </c>
      <c r="BL37" s="3"/>
      <c r="BM37" s="243">
        <v>53</v>
      </c>
      <c r="BN37" s="243">
        <v>53</v>
      </c>
      <c r="BO37" s="3" t="s">
        <v>236</v>
      </c>
      <c r="BP37" s="3"/>
      <c r="BQ37" s="3"/>
      <c r="BR37" s="3"/>
      <c r="BS37" s="3"/>
      <c r="BT37" s="3"/>
      <c r="BU37" t="s">
        <v>13043</v>
      </c>
      <c r="BV37" s="3"/>
      <c r="BW37" s="229">
        <v>25</v>
      </c>
      <c r="BX37" s="3"/>
      <c r="BY37" s="3"/>
      <c r="BZ37" s="9" t="s">
        <v>6503</v>
      </c>
      <c r="CA37" t="s">
        <v>6212</v>
      </c>
      <c r="CB37" s="229">
        <v>2014</v>
      </c>
      <c r="CC37" s="3" t="s">
        <v>230</v>
      </c>
      <c r="CD37" s="3" t="s">
        <v>231</v>
      </c>
      <c r="CE37" s="3" t="s">
        <v>232</v>
      </c>
      <c r="CF37" s="3" t="s">
        <v>253</v>
      </c>
      <c r="CG37" s="3" t="s">
        <v>233</v>
      </c>
      <c r="CH37" s="3" t="s">
        <v>35</v>
      </c>
      <c r="CI37" s="3" t="s">
        <v>235</v>
      </c>
      <c r="CJ37" s="3" t="s">
        <v>234</v>
      </c>
      <c r="CK37" s="3" t="s">
        <v>17</v>
      </c>
      <c r="CL37" s="3" t="s">
        <v>17</v>
      </c>
      <c r="CM37" s="3" t="s">
        <v>257</v>
      </c>
      <c r="CN37" s="66" t="s">
        <v>256</v>
      </c>
      <c r="CO37" s="3" t="s">
        <v>251</v>
      </c>
      <c r="CP37" s="3" t="s">
        <v>48</v>
      </c>
      <c r="CQ37" s="3" t="s">
        <v>302</v>
      </c>
      <c r="CR37" s="3" t="s">
        <v>17</v>
      </c>
      <c r="CS37" s="3" t="s">
        <v>736</v>
      </c>
      <c r="CT37" s="3" t="s">
        <v>128</v>
      </c>
      <c r="CU37" s="3" t="s">
        <v>199</v>
      </c>
      <c r="CV37" s="3" t="s">
        <v>254</v>
      </c>
      <c r="CW37" s="3" t="s">
        <v>237</v>
      </c>
      <c r="CX37" s="6" t="s">
        <v>261</v>
      </c>
      <c r="CY37" s="3" t="s">
        <v>263</v>
      </c>
      <c r="CZ37" s="3" t="s">
        <v>3953</v>
      </c>
      <c r="DA37" s="3" t="s">
        <v>9218</v>
      </c>
      <c r="DB37" s="3" t="s">
        <v>6514</v>
      </c>
      <c r="DC37" s="3"/>
      <c r="DD37" s="226">
        <v>35</v>
      </c>
      <c r="DE37" s="15"/>
    </row>
    <row r="38" spans="1:109">
      <c r="A38" s="226">
        <v>26</v>
      </c>
      <c r="B38" s="68" t="s">
        <v>229</v>
      </c>
      <c r="C38" s="280" t="s">
        <v>252</v>
      </c>
      <c r="D38" s="6" t="s">
        <v>3455</v>
      </c>
      <c r="E38" s="9"/>
      <c r="F38" s="9"/>
      <c r="G38" s="169" t="s">
        <v>6123</v>
      </c>
      <c r="H38" s="3" t="s">
        <v>321</v>
      </c>
      <c r="I38" s="3" t="s">
        <v>322</v>
      </c>
      <c r="J38" s="3" t="s">
        <v>3630</v>
      </c>
      <c r="K38" s="9" t="s">
        <v>10267</v>
      </c>
      <c r="L38" s="3" t="s">
        <v>241</v>
      </c>
      <c r="M38" t="b">
        <v>0</v>
      </c>
      <c r="N38" s="3" t="s">
        <v>549</v>
      </c>
      <c r="O38" s="3" t="s">
        <v>8168</v>
      </c>
      <c r="P38" s="3" t="s">
        <v>9100</v>
      </c>
      <c r="Q38" s="229">
        <v>75</v>
      </c>
      <c r="R38" s="229">
        <v>75</v>
      </c>
      <c r="S38" t="s">
        <v>5090</v>
      </c>
      <c r="T38" t="s">
        <v>17</v>
      </c>
      <c r="U38" s="3" t="s">
        <v>17</v>
      </c>
      <c r="V38" s="3" t="s">
        <v>17</v>
      </c>
      <c r="W38" s="9"/>
      <c r="X38" s="3" t="s">
        <v>17</v>
      </c>
      <c r="Y38" s="3" t="s">
        <v>17</v>
      </c>
      <c r="Z38" s="3" t="s">
        <v>4571</v>
      </c>
      <c r="AA38" s="15" t="s">
        <v>9189</v>
      </c>
      <c r="AB38" s="9"/>
      <c r="AC38" s="9"/>
      <c r="AD38" s="9"/>
      <c r="AE38" s="9"/>
      <c r="AF38" s="9"/>
      <c r="AG38" s="3" t="s">
        <v>17</v>
      </c>
      <c r="AH38" s="3" t="s">
        <v>731</v>
      </c>
      <c r="AI38" s="177" t="s">
        <v>6468</v>
      </c>
      <c r="AJ38" s="3" t="s">
        <v>9048</v>
      </c>
      <c r="AK38" s="146"/>
      <c r="AL38" s="177" t="s">
        <v>6487</v>
      </c>
      <c r="AM38" s="146"/>
      <c r="AN38" s="3" t="s">
        <v>4112</v>
      </c>
      <c r="AO38" t="s">
        <v>9206</v>
      </c>
      <c r="AP38" t="s">
        <v>5091</v>
      </c>
      <c r="AQ38" s="9"/>
      <c r="AR38" s="9"/>
      <c r="AS38" s="15" t="s">
        <v>9042</v>
      </c>
      <c r="AT38" s="3" t="s">
        <v>255</v>
      </c>
      <c r="AU38" t="b">
        <v>0</v>
      </c>
      <c r="AV38" s="229">
        <v>14996</v>
      </c>
      <c r="AW38" s="3" t="s">
        <v>9207</v>
      </c>
      <c r="AX38" s="9"/>
      <c r="AY38" s="9"/>
      <c r="AZ38" s="9"/>
      <c r="BA38" s="9"/>
      <c r="BB38" s="3" t="s">
        <v>708</v>
      </c>
      <c r="BC38" s="9"/>
      <c r="BD38" s="9"/>
      <c r="BE38" s="3" t="s">
        <v>37</v>
      </c>
      <c r="BF38" s="9"/>
      <c r="BG38" s="9"/>
      <c r="BH38" s="9" t="s">
        <v>6171</v>
      </c>
      <c r="BI38" s="3" t="s">
        <v>4477</v>
      </c>
      <c r="BJ38" s="9" t="s">
        <v>9077</v>
      </c>
      <c r="BK38" s="9" t="s">
        <v>9568</v>
      </c>
      <c r="BL38" s="9"/>
      <c r="BM38" s="243">
        <v>0</v>
      </c>
      <c r="BN38" s="243">
        <v>0</v>
      </c>
      <c r="BO38" s="3" t="s">
        <v>236</v>
      </c>
      <c r="BP38" s="9"/>
      <c r="BQ38" s="9"/>
      <c r="BR38" s="9"/>
      <c r="BS38" s="9"/>
      <c r="BT38" s="9"/>
      <c r="BU38" t="s">
        <v>13043</v>
      </c>
      <c r="BV38" s="9"/>
      <c r="BW38" s="229" t="s">
        <v>17</v>
      </c>
      <c r="BX38" s="9"/>
      <c r="BY38" s="9"/>
      <c r="BZ38" s="9" t="s">
        <v>6502</v>
      </c>
      <c r="CA38" t="s">
        <v>6212</v>
      </c>
      <c r="CB38" s="229">
        <v>2014</v>
      </c>
      <c r="CC38" s="3" t="s">
        <v>230</v>
      </c>
      <c r="CD38" s="3" t="s">
        <v>231</v>
      </c>
      <c r="CE38" s="3" t="s">
        <v>232</v>
      </c>
      <c r="CF38" s="3" t="s">
        <v>253</v>
      </c>
      <c r="CG38" s="3" t="s">
        <v>233</v>
      </c>
      <c r="CH38" s="3" t="s">
        <v>35</v>
      </c>
      <c r="CI38" s="3" t="s">
        <v>235</v>
      </c>
      <c r="CJ38" s="3" t="s">
        <v>234</v>
      </c>
      <c r="CK38" s="3" t="s">
        <v>17</v>
      </c>
      <c r="CL38" s="3" t="s">
        <v>17</v>
      </c>
      <c r="CM38" s="3" t="s">
        <v>257</v>
      </c>
      <c r="CN38" s="66" t="s">
        <v>256</v>
      </c>
      <c r="CO38" s="3" t="s">
        <v>251</v>
      </c>
      <c r="CP38" s="3" t="s">
        <v>48</v>
      </c>
      <c r="CQ38" s="3" t="s">
        <v>302</v>
      </c>
      <c r="CR38" s="3" t="s">
        <v>17</v>
      </c>
      <c r="CS38" s="3" t="s">
        <v>735</v>
      </c>
      <c r="CT38" s="3" t="s">
        <v>128</v>
      </c>
      <c r="CU38" s="3" t="s">
        <v>199</v>
      </c>
      <c r="CV38" s="3" t="s">
        <v>254</v>
      </c>
      <c r="CW38" s="3" t="s">
        <v>237</v>
      </c>
      <c r="CX38" s="6" t="s">
        <v>264</v>
      </c>
      <c r="CY38" s="6" t="s">
        <v>263</v>
      </c>
      <c r="CZ38" s="3" t="s">
        <v>17</v>
      </c>
      <c r="DA38" s="3" t="s">
        <v>9218</v>
      </c>
      <c r="DB38" s="3" t="s">
        <v>17</v>
      </c>
      <c r="DC38" s="3" t="s">
        <v>17</v>
      </c>
      <c r="DD38" s="226">
        <v>36</v>
      </c>
      <c r="DE38" s="15"/>
    </row>
    <row r="39" spans="1:109">
      <c r="A39" s="226">
        <v>27</v>
      </c>
      <c r="B39" s="68" t="s">
        <v>229</v>
      </c>
      <c r="C39" s="280" t="s">
        <v>252</v>
      </c>
      <c r="D39" s="6" t="s">
        <v>3455</v>
      </c>
      <c r="E39" s="9"/>
      <c r="F39" s="9"/>
      <c r="G39" s="169" t="s">
        <v>6123</v>
      </c>
      <c r="H39" s="3" t="s">
        <v>321</v>
      </c>
      <c r="I39" s="3" t="s">
        <v>322</v>
      </c>
      <c r="J39" s="3" t="s">
        <v>3630</v>
      </c>
      <c r="K39" s="9" t="s">
        <v>10267</v>
      </c>
      <c r="L39" s="3" t="s">
        <v>241</v>
      </c>
      <c r="M39" t="b">
        <v>0</v>
      </c>
      <c r="N39" s="3" t="s">
        <v>549</v>
      </c>
      <c r="O39" s="3" t="s">
        <v>8168</v>
      </c>
      <c r="P39" s="3" t="s">
        <v>9100</v>
      </c>
      <c r="Q39" s="229">
        <v>75</v>
      </c>
      <c r="R39" s="229">
        <v>75</v>
      </c>
      <c r="S39" t="s">
        <v>5090</v>
      </c>
      <c r="T39" t="s">
        <v>17</v>
      </c>
      <c r="U39" s="3" t="s">
        <v>17</v>
      </c>
      <c r="V39" s="3" t="s">
        <v>17</v>
      </c>
      <c r="W39" s="9"/>
      <c r="X39" s="3" t="s">
        <v>17</v>
      </c>
      <c r="Y39" s="3" t="s">
        <v>17</v>
      </c>
      <c r="Z39" s="3" t="s">
        <v>4571</v>
      </c>
      <c r="AA39" s="15" t="s">
        <v>9189</v>
      </c>
      <c r="AB39" s="3"/>
      <c r="AC39" s="3"/>
      <c r="AD39" s="3"/>
      <c r="AE39" s="3"/>
      <c r="AF39" s="3"/>
      <c r="AG39" s="3" t="s">
        <v>17</v>
      </c>
      <c r="AH39" s="3" t="s">
        <v>731</v>
      </c>
      <c r="AI39" s="177" t="s">
        <v>6468</v>
      </c>
      <c r="AJ39" s="3" t="s">
        <v>9048</v>
      </c>
      <c r="AK39" s="68"/>
      <c r="AL39" s="177" t="s">
        <v>6487</v>
      </c>
      <c r="AM39" s="68"/>
      <c r="AN39" s="3" t="s">
        <v>4112</v>
      </c>
      <c r="AO39" t="s">
        <v>9206</v>
      </c>
      <c r="AP39" t="s">
        <v>5091</v>
      </c>
      <c r="AQ39" s="3"/>
      <c r="AR39" s="3"/>
      <c r="AS39" s="15" t="s">
        <v>9042</v>
      </c>
      <c r="AT39" s="3" t="s">
        <v>255</v>
      </c>
      <c r="AU39" t="b">
        <v>0</v>
      </c>
      <c r="AV39" s="229">
        <v>19927</v>
      </c>
      <c r="AW39" s="3" t="s">
        <v>9207</v>
      </c>
      <c r="AX39" s="9"/>
      <c r="AY39" s="9"/>
      <c r="AZ39" s="9"/>
      <c r="BA39" s="9"/>
      <c r="BB39" s="3" t="s">
        <v>708</v>
      </c>
      <c r="BC39" s="9"/>
      <c r="BD39" s="9"/>
      <c r="BE39" s="3" t="s">
        <v>37</v>
      </c>
      <c r="BF39" s="9"/>
      <c r="BG39" s="9"/>
      <c r="BH39" s="9" t="s">
        <v>6171</v>
      </c>
      <c r="BI39" s="3" t="s">
        <v>4477</v>
      </c>
      <c r="BJ39" s="9" t="s">
        <v>9077</v>
      </c>
      <c r="BK39" s="9" t="s">
        <v>9568</v>
      </c>
      <c r="BL39" s="9"/>
      <c r="BM39" s="243">
        <v>0</v>
      </c>
      <c r="BN39" s="243">
        <v>0</v>
      </c>
      <c r="BO39" s="3" t="s">
        <v>236</v>
      </c>
      <c r="BP39" s="9"/>
      <c r="BQ39" s="9"/>
      <c r="BR39" s="9"/>
      <c r="BS39" s="9"/>
      <c r="BT39" s="9"/>
      <c r="BU39" t="s">
        <v>13043</v>
      </c>
      <c r="BV39" s="9"/>
      <c r="BW39" s="229" t="s">
        <v>17</v>
      </c>
      <c r="BX39" s="9"/>
      <c r="BY39" s="9"/>
      <c r="BZ39" s="9" t="s">
        <v>6502</v>
      </c>
      <c r="CA39" t="s">
        <v>6212</v>
      </c>
      <c r="CB39" s="229">
        <v>2014</v>
      </c>
      <c r="CC39" s="3" t="s">
        <v>230</v>
      </c>
      <c r="CD39" s="3" t="s">
        <v>231</v>
      </c>
      <c r="CE39" s="3" t="s">
        <v>232</v>
      </c>
      <c r="CF39" s="3" t="s">
        <v>253</v>
      </c>
      <c r="CG39" s="3" t="s">
        <v>233</v>
      </c>
      <c r="CH39" s="3" t="s">
        <v>35</v>
      </c>
      <c r="CI39" s="3" t="s">
        <v>235</v>
      </c>
      <c r="CJ39" s="3" t="s">
        <v>234</v>
      </c>
      <c r="CK39" s="3" t="s">
        <v>17</v>
      </c>
      <c r="CL39" s="3" t="s">
        <v>17</v>
      </c>
      <c r="CM39" s="3" t="s">
        <v>257</v>
      </c>
      <c r="CN39" s="66" t="s">
        <v>256</v>
      </c>
      <c r="CO39" s="3" t="s">
        <v>251</v>
      </c>
      <c r="CP39" s="3" t="s">
        <v>48</v>
      </c>
      <c r="CQ39" s="3" t="s">
        <v>302</v>
      </c>
      <c r="CR39" s="3" t="s">
        <v>17</v>
      </c>
      <c r="CS39" s="3" t="s">
        <v>734</v>
      </c>
      <c r="CT39" s="3" t="s">
        <v>128</v>
      </c>
      <c r="CU39" s="3" t="s">
        <v>199</v>
      </c>
      <c r="CV39" s="3" t="s">
        <v>254</v>
      </c>
      <c r="CW39" s="3" t="s">
        <v>237</v>
      </c>
      <c r="CX39" s="6" t="s">
        <v>264</v>
      </c>
      <c r="CY39" s="6" t="s">
        <v>263</v>
      </c>
      <c r="CZ39" s="3" t="s">
        <v>17</v>
      </c>
      <c r="DA39" s="3" t="s">
        <v>9218</v>
      </c>
      <c r="DB39" s="3" t="s">
        <v>17</v>
      </c>
      <c r="DC39" s="3" t="s">
        <v>17</v>
      </c>
      <c r="DD39" s="226">
        <v>37</v>
      </c>
      <c r="DE39" s="15"/>
    </row>
    <row r="40" spans="1:109">
      <c r="A40" s="226">
        <v>28</v>
      </c>
      <c r="B40" s="68" t="s">
        <v>229</v>
      </c>
      <c r="C40" s="280" t="s">
        <v>252</v>
      </c>
      <c r="D40" s="6" t="s">
        <v>3455</v>
      </c>
      <c r="E40" s="9"/>
      <c r="F40" s="9"/>
      <c r="G40" s="169" t="s">
        <v>6123</v>
      </c>
      <c r="H40" s="3" t="s">
        <v>321</v>
      </c>
      <c r="I40" s="3" t="s">
        <v>322</v>
      </c>
      <c r="J40" s="3" t="s">
        <v>3630</v>
      </c>
      <c r="K40" s="9" t="s">
        <v>10267</v>
      </c>
      <c r="L40" s="3" t="s">
        <v>241</v>
      </c>
      <c r="M40" t="b">
        <v>0</v>
      </c>
      <c r="N40" s="3" t="s">
        <v>549</v>
      </c>
      <c r="O40" s="3" t="s">
        <v>8168</v>
      </c>
      <c r="P40" s="3" t="s">
        <v>9100</v>
      </c>
      <c r="Q40" s="229">
        <v>75</v>
      </c>
      <c r="R40" s="229">
        <v>75</v>
      </c>
      <c r="S40" t="s">
        <v>5090</v>
      </c>
      <c r="T40" t="s">
        <v>17</v>
      </c>
      <c r="U40" s="3" t="s">
        <v>17</v>
      </c>
      <c r="V40" s="3" t="s">
        <v>17</v>
      </c>
      <c r="W40" s="9"/>
      <c r="X40" s="3" t="s">
        <v>17</v>
      </c>
      <c r="Y40" s="3" t="s">
        <v>17</v>
      </c>
      <c r="Z40" s="3" t="s">
        <v>4571</v>
      </c>
      <c r="AA40" s="15" t="s">
        <v>9189</v>
      </c>
      <c r="AB40" s="3"/>
      <c r="AC40" s="3"/>
      <c r="AD40" s="3"/>
      <c r="AE40" s="3"/>
      <c r="AF40" s="3"/>
      <c r="AG40" s="3" t="s">
        <v>17</v>
      </c>
      <c r="AH40" s="3" t="s">
        <v>731</v>
      </c>
      <c r="AI40" s="177" t="s">
        <v>6468</v>
      </c>
      <c r="AJ40" s="3" t="s">
        <v>9048</v>
      </c>
      <c r="AK40" s="68"/>
      <c r="AL40" s="177" t="s">
        <v>6487</v>
      </c>
      <c r="AM40" s="68"/>
      <c r="AN40" s="3" t="s">
        <v>4112</v>
      </c>
      <c r="AO40" t="s">
        <v>9206</v>
      </c>
      <c r="AP40" t="s">
        <v>5091</v>
      </c>
      <c r="AQ40" s="3"/>
      <c r="AR40" s="3"/>
      <c r="AS40" s="15" t="s">
        <v>9042</v>
      </c>
      <c r="AT40" s="3" t="s">
        <v>255</v>
      </c>
      <c r="AU40" t="b">
        <v>0</v>
      </c>
      <c r="AV40" s="229">
        <v>24201</v>
      </c>
      <c r="AW40" s="3" t="s">
        <v>9207</v>
      </c>
      <c r="AX40" s="9"/>
      <c r="AY40" s="9"/>
      <c r="AZ40" s="9"/>
      <c r="BA40" s="9"/>
      <c r="BB40" s="3" t="s">
        <v>708</v>
      </c>
      <c r="BC40" s="9"/>
      <c r="BD40" s="9"/>
      <c r="BE40" s="3" t="s">
        <v>37</v>
      </c>
      <c r="BF40" s="9"/>
      <c r="BG40" s="9"/>
      <c r="BH40" s="9" t="s">
        <v>6171</v>
      </c>
      <c r="BI40" s="3" t="s">
        <v>4477</v>
      </c>
      <c r="BJ40" s="9" t="s">
        <v>9077</v>
      </c>
      <c r="BK40" s="9" t="s">
        <v>9568</v>
      </c>
      <c r="BL40" s="9"/>
      <c r="BM40" s="243">
        <v>0</v>
      </c>
      <c r="BN40" s="243">
        <v>0</v>
      </c>
      <c r="BO40" s="3" t="s">
        <v>236</v>
      </c>
      <c r="BP40" s="9"/>
      <c r="BQ40" s="9"/>
      <c r="BR40" s="9"/>
      <c r="BS40" s="9"/>
      <c r="BT40" s="9"/>
      <c r="BU40" t="s">
        <v>13043</v>
      </c>
      <c r="BV40" s="9"/>
      <c r="BW40" s="229" t="s">
        <v>17</v>
      </c>
      <c r="BX40" s="9"/>
      <c r="BY40" s="9"/>
      <c r="BZ40" s="9" t="s">
        <v>6502</v>
      </c>
      <c r="CA40" t="s">
        <v>6212</v>
      </c>
      <c r="CB40" s="229">
        <v>2014</v>
      </c>
      <c r="CC40" s="3" t="s">
        <v>230</v>
      </c>
      <c r="CD40" s="3" t="s">
        <v>231</v>
      </c>
      <c r="CE40" s="3" t="s">
        <v>232</v>
      </c>
      <c r="CF40" s="3" t="s">
        <v>253</v>
      </c>
      <c r="CG40" s="3" t="s">
        <v>233</v>
      </c>
      <c r="CH40" s="3" t="s">
        <v>35</v>
      </c>
      <c r="CI40" s="3" t="s">
        <v>235</v>
      </c>
      <c r="CJ40" s="3" t="s">
        <v>234</v>
      </c>
      <c r="CK40" s="3" t="s">
        <v>17</v>
      </c>
      <c r="CL40" s="3" t="s">
        <v>17</v>
      </c>
      <c r="CM40" s="3" t="s">
        <v>257</v>
      </c>
      <c r="CN40" s="66" t="s">
        <v>256</v>
      </c>
      <c r="CO40" s="3" t="s">
        <v>251</v>
      </c>
      <c r="CP40" s="3" t="s">
        <v>48</v>
      </c>
      <c r="CQ40" s="3" t="s">
        <v>302</v>
      </c>
      <c r="CR40" s="3" t="s">
        <v>17</v>
      </c>
      <c r="CS40" s="3" t="s">
        <v>736</v>
      </c>
      <c r="CT40" s="3" t="s">
        <v>128</v>
      </c>
      <c r="CU40" s="3" t="s">
        <v>199</v>
      </c>
      <c r="CV40" s="3" t="s">
        <v>254</v>
      </c>
      <c r="CW40" s="3" t="s">
        <v>237</v>
      </c>
      <c r="CX40" s="6" t="s">
        <v>264</v>
      </c>
      <c r="CY40" s="6" t="s">
        <v>263</v>
      </c>
      <c r="CZ40" s="3" t="s">
        <v>17</v>
      </c>
      <c r="DA40" s="3" t="s">
        <v>9218</v>
      </c>
      <c r="DB40" s="3" t="s">
        <v>17</v>
      </c>
      <c r="DC40" s="3" t="s">
        <v>17</v>
      </c>
      <c r="DD40" s="226">
        <v>38</v>
      </c>
      <c r="DE40" s="15"/>
    </row>
    <row r="41" spans="1:109">
      <c r="A41" s="226">
        <v>29</v>
      </c>
      <c r="B41" s="68" t="s">
        <v>229</v>
      </c>
      <c r="C41" s="280" t="s">
        <v>252</v>
      </c>
      <c r="D41" s="6" t="s">
        <v>3455</v>
      </c>
      <c r="E41" s="9"/>
      <c r="F41" s="9"/>
      <c r="G41" s="169" t="s">
        <v>6123</v>
      </c>
      <c r="H41" s="3" t="s">
        <v>321</v>
      </c>
      <c r="I41" s="3" t="s">
        <v>322</v>
      </c>
      <c r="J41" s="3" t="s">
        <v>3630</v>
      </c>
      <c r="K41" s="9" t="s">
        <v>10267</v>
      </c>
      <c r="L41" s="3" t="s">
        <v>241</v>
      </c>
      <c r="M41" t="b">
        <v>0</v>
      </c>
      <c r="N41" s="3" t="s">
        <v>549</v>
      </c>
      <c r="O41" s="3" t="s">
        <v>8168</v>
      </c>
      <c r="P41" s="3" t="s">
        <v>9100</v>
      </c>
      <c r="Q41" s="229">
        <v>75</v>
      </c>
      <c r="R41" s="229">
        <v>75</v>
      </c>
      <c r="S41" t="s">
        <v>5090</v>
      </c>
      <c r="T41" t="s">
        <v>17</v>
      </c>
      <c r="U41" s="3" t="s">
        <v>17</v>
      </c>
      <c r="V41" s="3" t="s">
        <v>17</v>
      </c>
      <c r="W41" s="9"/>
      <c r="X41" s="3" t="s">
        <v>17</v>
      </c>
      <c r="Y41" s="3" t="s">
        <v>17</v>
      </c>
      <c r="Z41" s="3" t="s">
        <v>4571</v>
      </c>
      <c r="AA41" s="15" t="s">
        <v>9189</v>
      </c>
      <c r="AB41" s="3"/>
      <c r="AC41" s="3"/>
      <c r="AD41" s="3"/>
      <c r="AE41" s="3"/>
      <c r="AF41" s="3"/>
      <c r="AG41" s="3" t="s">
        <v>17</v>
      </c>
      <c r="AH41" s="3" t="s">
        <v>732</v>
      </c>
      <c r="AI41" s="177" t="s">
        <v>6468</v>
      </c>
      <c r="AJ41" s="3" t="s">
        <v>9048</v>
      </c>
      <c r="AK41" s="68"/>
      <c r="AL41" s="177" t="s">
        <v>6487</v>
      </c>
      <c r="AM41" s="68"/>
      <c r="AN41" s="3" t="s">
        <v>4112</v>
      </c>
      <c r="AO41" t="s">
        <v>9206</v>
      </c>
      <c r="AP41" t="s">
        <v>5091</v>
      </c>
      <c r="AQ41" s="3"/>
      <c r="AR41" s="3"/>
      <c r="AS41" s="15" t="s">
        <v>9042</v>
      </c>
      <c r="AT41" s="3" t="s">
        <v>255</v>
      </c>
      <c r="AU41" t="b">
        <v>0</v>
      </c>
      <c r="AV41" s="229">
        <v>14996</v>
      </c>
      <c r="AW41" s="3" t="s">
        <v>9207</v>
      </c>
      <c r="AX41" s="9"/>
      <c r="AY41" s="9"/>
      <c r="AZ41" s="9"/>
      <c r="BA41" s="9"/>
      <c r="BB41" s="3" t="s">
        <v>708</v>
      </c>
      <c r="BC41" s="9"/>
      <c r="BD41" s="9"/>
      <c r="BE41" s="3" t="s">
        <v>37</v>
      </c>
      <c r="BF41" s="9"/>
      <c r="BG41" s="9"/>
      <c r="BH41" s="9" t="s">
        <v>6171</v>
      </c>
      <c r="BI41" s="3" t="s">
        <v>4477</v>
      </c>
      <c r="BJ41" s="9" t="s">
        <v>9077</v>
      </c>
      <c r="BK41" s="9" t="s">
        <v>9568</v>
      </c>
      <c r="BL41" s="9"/>
      <c r="BM41" s="243">
        <v>194</v>
      </c>
      <c r="BN41" s="243">
        <v>194</v>
      </c>
      <c r="BO41" s="3" t="s">
        <v>236</v>
      </c>
      <c r="BP41" s="9"/>
      <c r="BQ41" s="9"/>
      <c r="BR41" s="9"/>
      <c r="BS41" s="9"/>
      <c r="BT41" s="9"/>
      <c r="BU41" t="s">
        <v>13043</v>
      </c>
      <c r="BV41" s="9"/>
      <c r="BW41" s="229">
        <v>25</v>
      </c>
      <c r="BX41" s="9"/>
      <c r="BY41" s="9"/>
      <c r="BZ41" s="9" t="s">
        <v>6503</v>
      </c>
      <c r="CA41" t="s">
        <v>6212</v>
      </c>
      <c r="CB41" s="229">
        <v>2014</v>
      </c>
      <c r="CC41" s="3" t="s">
        <v>230</v>
      </c>
      <c r="CD41" s="3" t="s">
        <v>231</v>
      </c>
      <c r="CE41" s="3" t="s">
        <v>232</v>
      </c>
      <c r="CF41" s="3" t="s">
        <v>253</v>
      </c>
      <c r="CG41" s="3" t="s">
        <v>233</v>
      </c>
      <c r="CH41" s="3" t="s">
        <v>35</v>
      </c>
      <c r="CI41" s="3" t="s">
        <v>235</v>
      </c>
      <c r="CJ41" s="3" t="s">
        <v>234</v>
      </c>
      <c r="CK41" s="3" t="s">
        <v>17</v>
      </c>
      <c r="CL41" s="3" t="s">
        <v>17</v>
      </c>
      <c r="CM41" s="3" t="s">
        <v>257</v>
      </c>
      <c r="CN41" s="66" t="s">
        <v>256</v>
      </c>
      <c r="CO41" s="3" t="s">
        <v>251</v>
      </c>
      <c r="CP41" s="3" t="s">
        <v>48</v>
      </c>
      <c r="CQ41" s="3" t="s">
        <v>302</v>
      </c>
      <c r="CR41" s="3" t="s">
        <v>17</v>
      </c>
      <c r="CS41" s="3" t="s">
        <v>735</v>
      </c>
      <c r="CT41" s="3" t="s">
        <v>128</v>
      </c>
      <c r="CU41" s="3" t="s">
        <v>199</v>
      </c>
      <c r="CV41" s="3" t="s">
        <v>254</v>
      </c>
      <c r="CW41" s="3" t="s">
        <v>237</v>
      </c>
      <c r="CX41" s="6" t="s">
        <v>265</v>
      </c>
      <c r="CY41" s="6" t="s">
        <v>264</v>
      </c>
      <c r="CZ41" s="3" t="s">
        <v>3954</v>
      </c>
      <c r="DA41" s="3" t="s">
        <v>9218</v>
      </c>
      <c r="DB41" s="3" t="s">
        <v>6515</v>
      </c>
      <c r="DC41" s="3"/>
      <c r="DD41" s="226">
        <v>39</v>
      </c>
      <c r="DE41" s="15"/>
    </row>
    <row r="42" spans="1:109">
      <c r="A42" s="226">
        <v>30</v>
      </c>
      <c r="B42" s="68" t="s">
        <v>229</v>
      </c>
      <c r="C42" s="280" t="s">
        <v>252</v>
      </c>
      <c r="D42" s="6" t="s">
        <v>3455</v>
      </c>
      <c r="E42" s="9"/>
      <c r="F42" s="9"/>
      <c r="G42" s="169" t="s">
        <v>6123</v>
      </c>
      <c r="H42" s="3" t="s">
        <v>321</v>
      </c>
      <c r="I42" s="3" t="s">
        <v>322</v>
      </c>
      <c r="J42" s="3" t="s">
        <v>3630</v>
      </c>
      <c r="K42" s="9" t="s">
        <v>10267</v>
      </c>
      <c r="L42" s="3" t="s">
        <v>241</v>
      </c>
      <c r="M42" t="b">
        <v>0</v>
      </c>
      <c r="N42" s="3" t="s">
        <v>549</v>
      </c>
      <c r="O42" s="3" t="s">
        <v>8168</v>
      </c>
      <c r="P42" s="3" t="s">
        <v>9100</v>
      </c>
      <c r="Q42" s="229">
        <v>75</v>
      </c>
      <c r="R42" s="229">
        <v>75</v>
      </c>
      <c r="S42" t="s">
        <v>5090</v>
      </c>
      <c r="T42" t="s">
        <v>17</v>
      </c>
      <c r="U42" s="3" t="s">
        <v>17</v>
      </c>
      <c r="V42" s="3" t="s">
        <v>17</v>
      </c>
      <c r="W42" s="9"/>
      <c r="X42" s="3" t="s">
        <v>17</v>
      </c>
      <c r="Y42" s="3" t="s">
        <v>17</v>
      </c>
      <c r="Z42" s="3" t="s">
        <v>4571</v>
      </c>
      <c r="AA42" s="15" t="s">
        <v>9189</v>
      </c>
      <c r="AB42" s="3"/>
      <c r="AC42" s="3"/>
      <c r="AD42" s="3"/>
      <c r="AE42" s="3"/>
      <c r="AF42" s="3"/>
      <c r="AG42" s="3" t="s">
        <v>17</v>
      </c>
      <c r="AH42" s="3" t="s">
        <v>732</v>
      </c>
      <c r="AI42" s="177" t="s">
        <v>6468</v>
      </c>
      <c r="AJ42" s="3" t="s">
        <v>9048</v>
      </c>
      <c r="AK42" s="68"/>
      <c r="AL42" s="177" t="s">
        <v>6487</v>
      </c>
      <c r="AM42" s="68"/>
      <c r="AN42" s="3" t="s">
        <v>4112</v>
      </c>
      <c r="AO42" t="s">
        <v>9206</v>
      </c>
      <c r="AP42" t="s">
        <v>5091</v>
      </c>
      <c r="AQ42" s="3"/>
      <c r="AR42" s="3"/>
      <c r="AS42" s="15" t="s">
        <v>9042</v>
      </c>
      <c r="AT42" s="3" t="s">
        <v>255</v>
      </c>
      <c r="AU42" t="b">
        <v>0</v>
      </c>
      <c r="AV42" s="229">
        <v>19927</v>
      </c>
      <c r="AW42" s="3" t="s">
        <v>9207</v>
      </c>
      <c r="AX42" s="9"/>
      <c r="AY42" s="9"/>
      <c r="AZ42" s="9"/>
      <c r="BA42" s="9"/>
      <c r="BB42" s="3" t="s">
        <v>708</v>
      </c>
      <c r="BC42" s="9"/>
      <c r="BD42" s="9"/>
      <c r="BE42" s="3" t="s">
        <v>37</v>
      </c>
      <c r="BF42" s="9"/>
      <c r="BG42" s="9"/>
      <c r="BH42" s="9" t="s">
        <v>6171</v>
      </c>
      <c r="BI42" s="3" t="s">
        <v>4477</v>
      </c>
      <c r="BJ42" s="9" t="s">
        <v>9077</v>
      </c>
      <c r="BK42" s="9" t="s">
        <v>9568</v>
      </c>
      <c r="BL42" s="9"/>
      <c r="BM42" s="243">
        <v>0</v>
      </c>
      <c r="BN42" s="243">
        <v>0</v>
      </c>
      <c r="BO42" s="3" t="s">
        <v>236</v>
      </c>
      <c r="BP42" s="9"/>
      <c r="BQ42" s="9"/>
      <c r="BR42" s="9"/>
      <c r="BS42" s="9"/>
      <c r="BT42" s="9"/>
      <c r="BU42" t="s">
        <v>13043</v>
      </c>
      <c r="BV42" s="9"/>
      <c r="BW42" s="229" t="s">
        <v>17</v>
      </c>
      <c r="BX42" s="9"/>
      <c r="BY42" s="9"/>
      <c r="BZ42" s="9" t="s">
        <v>6502</v>
      </c>
      <c r="CA42" t="s">
        <v>6212</v>
      </c>
      <c r="CB42" s="229">
        <v>2014</v>
      </c>
      <c r="CC42" s="3" t="s">
        <v>230</v>
      </c>
      <c r="CD42" s="3" t="s">
        <v>231</v>
      </c>
      <c r="CE42" s="3" t="s">
        <v>232</v>
      </c>
      <c r="CF42" s="3" t="s">
        <v>253</v>
      </c>
      <c r="CG42" s="3" t="s">
        <v>233</v>
      </c>
      <c r="CH42" s="3" t="s">
        <v>35</v>
      </c>
      <c r="CI42" s="3" t="s">
        <v>235</v>
      </c>
      <c r="CJ42" s="3" t="s">
        <v>234</v>
      </c>
      <c r="CK42" s="3" t="s">
        <v>17</v>
      </c>
      <c r="CL42" s="3" t="s">
        <v>17</v>
      </c>
      <c r="CM42" s="3" t="s">
        <v>257</v>
      </c>
      <c r="CN42" s="66" t="s">
        <v>256</v>
      </c>
      <c r="CO42" s="3" t="s">
        <v>251</v>
      </c>
      <c r="CP42" s="3" t="s">
        <v>48</v>
      </c>
      <c r="CQ42" s="3" t="s">
        <v>302</v>
      </c>
      <c r="CR42" s="3" t="s">
        <v>17</v>
      </c>
      <c r="CS42" s="3" t="s">
        <v>734</v>
      </c>
      <c r="CT42" s="3" t="s">
        <v>128</v>
      </c>
      <c r="CU42" s="3" t="s">
        <v>199</v>
      </c>
      <c r="CV42" s="3" t="s">
        <v>254</v>
      </c>
      <c r="CW42" s="3" t="s">
        <v>237</v>
      </c>
      <c r="CX42" s="6" t="s">
        <v>265</v>
      </c>
      <c r="CY42" s="6" t="s">
        <v>264</v>
      </c>
      <c r="CZ42" s="3" t="s">
        <v>17</v>
      </c>
      <c r="DA42" s="3" t="s">
        <v>9218</v>
      </c>
      <c r="DB42" s="3" t="s">
        <v>17</v>
      </c>
      <c r="DC42" s="3" t="s">
        <v>17</v>
      </c>
      <c r="DD42" s="226">
        <v>40</v>
      </c>
      <c r="DE42" s="15"/>
    </row>
    <row r="43" spans="1:109">
      <c r="A43" s="226">
        <v>31</v>
      </c>
      <c r="B43" s="68" t="s">
        <v>229</v>
      </c>
      <c r="C43" s="280" t="s">
        <v>252</v>
      </c>
      <c r="D43" s="6" t="s">
        <v>3455</v>
      </c>
      <c r="E43" s="9"/>
      <c r="F43" s="9"/>
      <c r="G43" s="169" t="s">
        <v>6123</v>
      </c>
      <c r="H43" s="3" t="s">
        <v>321</v>
      </c>
      <c r="I43" s="3" t="s">
        <v>322</v>
      </c>
      <c r="J43" s="3" t="s">
        <v>3630</v>
      </c>
      <c r="K43" s="9" t="s">
        <v>10267</v>
      </c>
      <c r="L43" s="3" t="s">
        <v>241</v>
      </c>
      <c r="M43" t="b">
        <v>0</v>
      </c>
      <c r="N43" s="3" t="s">
        <v>549</v>
      </c>
      <c r="O43" s="3" t="s">
        <v>8168</v>
      </c>
      <c r="P43" s="3" t="s">
        <v>9100</v>
      </c>
      <c r="Q43" s="229">
        <v>75</v>
      </c>
      <c r="R43" s="229">
        <v>75</v>
      </c>
      <c r="S43" t="s">
        <v>5090</v>
      </c>
      <c r="T43" t="s">
        <v>17</v>
      </c>
      <c r="U43" s="3" t="s">
        <v>17</v>
      </c>
      <c r="V43" s="3" t="s">
        <v>17</v>
      </c>
      <c r="W43" s="9"/>
      <c r="X43" s="3" t="s">
        <v>17</v>
      </c>
      <c r="Y43" s="3" t="s">
        <v>17</v>
      </c>
      <c r="Z43" s="3" t="s">
        <v>4571</v>
      </c>
      <c r="AA43" s="15" t="s">
        <v>9189</v>
      </c>
      <c r="AB43" s="3"/>
      <c r="AC43" s="3"/>
      <c r="AD43" s="3"/>
      <c r="AE43" s="3"/>
      <c r="AF43" s="3"/>
      <c r="AG43" s="3" t="s">
        <v>17</v>
      </c>
      <c r="AH43" s="3" t="s">
        <v>732</v>
      </c>
      <c r="AI43" s="177" t="s">
        <v>6468</v>
      </c>
      <c r="AJ43" s="3" t="s">
        <v>9048</v>
      </c>
      <c r="AK43" s="68"/>
      <c r="AL43" s="177" t="s">
        <v>6487</v>
      </c>
      <c r="AM43" s="68"/>
      <c r="AN43" s="3" t="s">
        <v>4112</v>
      </c>
      <c r="AO43" t="s">
        <v>9206</v>
      </c>
      <c r="AP43" t="s">
        <v>5091</v>
      </c>
      <c r="AQ43" s="3"/>
      <c r="AR43" s="3"/>
      <c r="AS43" s="15" t="s">
        <v>9042</v>
      </c>
      <c r="AT43" s="3" t="s">
        <v>255</v>
      </c>
      <c r="AU43" t="b">
        <v>0</v>
      </c>
      <c r="AV43" s="229">
        <v>24201</v>
      </c>
      <c r="AW43" s="3" t="s">
        <v>9207</v>
      </c>
      <c r="AX43" s="9"/>
      <c r="AY43" s="9"/>
      <c r="AZ43" s="9"/>
      <c r="BA43" s="9"/>
      <c r="BB43" s="3" t="s">
        <v>708</v>
      </c>
      <c r="BC43" s="9"/>
      <c r="BD43" s="9"/>
      <c r="BE43" s="3" t="s">
        <v>37</v>
      </c>
      <c r="BF43" s="9"/>
      <c r="BG43" s="9"/>
      <c r="BH43" s="9" t="s">
        <v>6171</v>
      </c>
      <c r="BI43" s="3" t="s">
        <v>4477</v>
      </c>
      <c r="BJ43" s="9" t="s">
        <v>9077</v>
      </c>
      <c r="BK43" s="9" t="s">
        <v>9568</v>
      </c>
      <c r="BL43" s="9"/>
      <c r="BM43" s="243">
        <v>341</v>
      </c>
      <c r="BN43" s="243">
        <v>341</v>
      </c>
      <c r="BO43" s="3" t="s">
        <v>236</v>
      </c>
      <c r="BP43" s="9"/>
      <c r="BQ43" s="9"/>
      <c r="BR43" s="9"/>
      <c r="BS43" s="9"/>
      <c r="BT43" s="9"/>
      <c r="BU43" t="s">
        <v>13043</v>
      </c>
      <c r="BV43" s="9"/>
      <c r="BW43" s="229">
        <v>25</v>
      </c>
      <c r="BX43" s="9"/>
      <c r="BY43" s="9"/>
      <c r="BZ43" s="9" t="s">
        <v>6503</v>
      </c>
      <c r="CA43" t="s">
        <v>6212</v>
      </c>
      <c r="CB43" s="229">
        <v>2014</v>
      </c>
      <c r="CC43" s="3" t="s">
        <v>230</v>
      </c>
      <c r="CD43" s="3" t="s">
        <v>231</v>
      </c>
      <c r="CE43" s="3" t="s">
        <v>232</v>
      </c>
      <c r="CF43" s="3" t="s">
        <v>253</v>
      </c>
      <c r="CG43" s="3" t="s">
        <v>233</v>
      </c>
      <c r="CH43" s="3" t="s">
        <v>35</v>
      </c>
      <c r="CI43" s="3" t="s">
        <v>235</v>
      </c>
      <c r="CJ43" s="3" t="s">
        <v>234</v>
      </c>
      <c r="CK43" s="3" t="s">
        <v>17</v>
      </c>
      <c r="CL43" s="3" t="s">
        <v>17</v>
      </c>
      <c r="CM43" s="3" t="s">
        <v>257</v>
      </c>
      <c r="CN43" s="66" t="s">
        <v>256</v>
      </c>
      <c r="CO43" s="3" t="s">
        <v>251</v>
      </c>
      <c r="CP43" s="3" t="s">
        <v>48</v>
      </c>
      <c r="CQ43" s="3" t="s">
        <v>302</v>
      </c>
      <c r="CR43" s="3" t="s">
        <v>17</v>
      </c>
      <c r="CS43" s="3" t="s">
        <v>736</v>
      </c>
      <c r="CT43" s="3" t="s">
        <v>128</v>
      </c>
      <c r="CU43" s="3" t="s">
        <v>199</v>
      </c>
      <c r="CV43" s="3" t="s">
        <v>254</v>
      </c>
      <c r="CW43" s="3" t="s">
        <v>237</v>
      </c>
      <c r="CX43" s="6" t="s">
        <v>265</v>
      </c>
      <c r="CY43" s="6" t="s">
        <v>264</v>
      </c>
      <c r="CZ43" s="3" t="s">
        <v>3955</v>
      </c>
      <c r="DA43" s="3" t="s">
        <v>9218</v>
      </c>
      <c r="DB43" s="3" t="s">
        <v>6516</v>
      </c>
      <c r="DC43" s="3"/>
      <c r="DD43" s="226">
        <v>41</v>
      </c>
      <c r="DE43" s="15"/>
    </row>
    <row r="44" spans="1:109">
      <c r="A44" s="226">
        <v>32</v>
      </c>
      <c r="B44" s="68" t="s">
        <v>229</v>
      </c>
      <c r="C44" s="280" t="s">
        <v>252</v>
      </c>
      <c r="D44" s="6" t="s">
        <v>3455</v>
      </c>
      <c r="E44" s="9"/>
      <c r="F44" s="9"/>
      <c r="G44" s="169" t="s">
        <v>6123</v>
      </c>
      <c r="H44" s="3" t="s">
        <v>321</v>
      </c>
      <c r="I44" s="3" t="s">
        <v>322</v>
      </c>
      <c r="J44" s="3" t="s">
        <v>3630</v>
      </c>
      <c r="K44" s="9" t="s">
        <v>10267</v>
      </c>
      <c r="L44" s="3" t="s">
        <v>241</v>
      </c>
      <c r="M44" t="b">
        <v>0</v>
      </c>
      <c r="N44" s="3" t="s">
        <v>549</v>
      </c>
      <c r="O44" s="3" t="s">
        <v>8168</v>
      </c>
      <c r="P44" s="3" t="s">
        <v>9100</v>
      </c>
      <c r="Q44" s="229">
        <v>75</v>
      </c>
      <c r="R44" s="229">
        <v>75</v>
      </c>
      <c r="S44" t="s">
        <v>5090</v>
      </c>
      <c r="T44" t="s">
        <v>17</v>
      </c>
      <c r="U44" s="3" t="s">
        <v>17</v>
      </c>
      <c r="V44" s="3" t="s">
        <v>17</v>
      </c>
      <c r="W44" s="9"/>
      <c r="X44" s="3" t="s">
        <v>17</v>
      </c>
      <c r="Y44" s="3" t="s">
        <v>17</v>
      </c>
      <c r="Z44" s="3" t="s">
        <v>4571</v>
      </c>
      <c r="AA44" s="15" t="s">
        <v>9189</v>
      </c>
      <c r="AB44" s="3"/>
      <c r="AC44" s="3"/>
      <c r="AD44" s="3"/>
      <c r="AE44" s="3"/>
      <c r="AF44" s="3"/>
      <c r="AG44" s="3" t="s">
        <v>17</v>
      </c>
      <c r="AH44" s="3" t="s">
        <v>733</v>
      </c>
      <c r="AI44" s="177" t="s">
        <v>6468</v>
      </c>
      <c r="AJ44" s="3" t="s">
        <v>9048</v>
      </c>
      <c r="AK44" s="68"/>
      <c r="AL44" s="177" t="s">
        <v>6487</v>
      </c>
      <c r="AM44" s="68"/>
      <c r="AN44" s="3" t="s">
        <v>4112</v>
      </c>
      <c r="AO44" t="s">
        <v>9206</v>
      </c>
      <c r="AP44" t="s">
        <v>5091</v>
      </c>
      <c r="AQ44" s="3"/>
      <c r="AR44" s="3"/>
      <c r="AS44" s="15" t="s">
        <v>9042</v>
      </c>
      <c r="AT44" s="3" t="s">
        <v>255</v>
      </c>
      <c r="AU44" t="b">
        <v>0</v>
      </c>
      <c r="AV44" s="229">
        <v>14996</v>
      </c>
      <c r="AW44" s="3" t="s">
        <v>9207</v>
      </c>
      <c r="AX44" s="9"/>
      <c r="AY44" s="9"/>
      <c r="AZ44" s="9"/>
      <c r="BA44" s="9"/>
      <c r="BB44" s="3" t="s">
        <v>708</v>
      </c>
      <c r="BC44" s="9"/>
      <c r="BD44" s="9"/>
      <c r="BE44" s="3" t="s">
        <v>37</v>
      </c>
      <c r="BF44" s="9"/>
      <c r="BG44" s="9"/>
      <c r="BH44" s="9" t="s">
        <v>6171</v>
      </c>
      <c r="BI44" s="3" t="s">
        <v>4477</v>
      </c>
      <c r="BJ44" s="9" t="s">
        <v>9077</v>
      </c>
      <c r="BK44" s="9" t="s">
        <v>9568</v>
      </c>
      <c r="BL44" s="9"/>
      <c r="BM44" s="243">
        <v>156</v>
      </c>
      <c r="BN44" s="243">
        <v>156</v>
      </c>
      <c r="BO44" s="3" t="s">
        <v>236</v>
      </c>
      <c r="BP44" s="9"/>
      <c r="BQ44" s="9"/>
      <c r="BR44" s="9"/>
      <c r="BS44" s="9"/>
      <c r="BT44" s="9"/>
      <c r="BU44" t="s">
        <v>13043</v>
      </c>
      <c r="BV44" s="9"/>
      <c r="BW44" s="229">
        <v>25</v>
      </c>
      <c r="BX44" s="9"/>
      <c r="BY44" s="9"/>
      <c r="BZ44" s="9" t="s">
        <v>6503</v>
      </c>
      <c r="CA44" t="s">
        <v>6212</v>
      </c>
      <c r="CB44" s="229">
        <v>2014</v>
      </c>
      <c r="CC44" s="3" t="s">
        <v>230</v>
      </c>
      <c r="CD44" s="3" t="s">
        <v>231</v>
      </c>
      <c r="CE44" s="3" t="s">
        <v>232</v>
      </c>
      <c r="CF44" s="3" t="s">
        <v>253</v>
      </c>
      <c r="CG44" s="3" t="s">
        <v>233</v>
      </c>
      <c r="CH44" s="3" t="s">
        <v>35</v>
      </c>
      <c r="CI44" s="3" t="s">
        <v>235</v>
      </c>
      <c r="CJ44" s="3" t="s">
        <v>234</v>
      </c>
      <c r="CK44" s="3" t="s">
        <v>17</v>
      </c>
      <c r="CL44" s="3" t="s">
        <v>17</v>
      </c>
      <c r="CM44" s="3" t="s">
        <v>257</v>
      </c>
      <c r="CN44" s="66" t="s">
        <v>256</v>
      </c>
      <c r="CO44" s="3" t="s">
        <v>251</v>
      </c>
      <c r="CP44" s="3" t="s">
        <v>48</v>
      </c>
      <c r="CQ44" s="3" t="s">
        <v>302</v>
      </c>
      <c r="CR44" s="3" t="s">
        <v>17</v>
      </c>
      <c r="CS44" s="3" t="s">
        <v>735</v>
      </c>
      <c r="CT44" s="3" t="s">
        <v>128</v>
      </c>
      <c r="CU44" s="3" t="s">
        <v>199</v>
      </c>
      <c r="CV44" s="3" t="s">
        <v>254</v>
      </c>
      <c r="CW44" s="3" t="s">
        <v>237</v>
      </c>
      <c r="CX44" s="6" t="s">
        <v>258</v>
      </c>
      <c r="CY44" s="6" t="s">
        <v>264</v>
      </c>
      <c r="CZ44" s="3" t="s">
        <v>3956</v>
      </c>
      <c r="DA44" s="3" t="s">
        <v>9218</v>
      </c>
      <c r="DB44" s="3" t="s">
        <v>6517</v>
      </c>
      <c r="DC44" s="3"/>
      <c r="DD44" s="226">
        <v>42</v>
      </c>
      <c r="DE44" s="15"/>
    </row>
    <row r="45" spans="1:109">
      <c r="A45" s="226">
        <v>33</v>
      </c>
      <c r="B45" s="68" t="s">
        <v>229</v>
      </c>
      <c r="C45" s="280" t="s">
        <v>252</v>
      </c>
      <c r="D45" s="6" t="s">
        <v>3455</v>
      </c>
      <c r="E45" s="9"/>
      <c r="F45" s="9"/>
      <c r="G45" s="169" t="s">
        <v>6123</v>
      </c>
      <c r="H45" s="3" t="s">
        <v>321</v>
      </c>
      <c r="I45" s="3" t="s">
        <v>322</v>
      </c>
      <c r="J45" s="3" t="s">
        <v>3630</v>
      </c>
      <c r="K45" s="9" t="s">
        <v>10267</v>
      </c>
      <c r="L45" s="3" t="s">
        <v>241</v>
      </c>
      <c r="M45" t="b">
        <v>0</v>
      </c>
      <c r="N45" s="3" t="s">
        <v>549</v>
      </c>
      <c r="O45" s="3" t="s">
        <v>8168</v>
      </c>
      <c r="P45" s="3" t="s">
        <v>9100</v>
      </c>
      <c r="Q45" s="229">
        <v>75</v>
      </c>
      <c r="R45" s="229">
        <v>75</v>
      </c>
      <c r="S45" t="s">
        <v>5090</v>
      </c>
      <c r="T45" t="s">
        <v>17</v>
      </c>
      <c r="U45" s="3" t="s">
        <v>17</v>
      </c>
      <c r="V45" s="3" t="s">
        <v>17</v>
      </c>
      <c r="W45" s="9"/>
      <c r="X45" s="3" t="s">
        <v>17</v>
      </c>
      <c r="Y45" s="3" t="s">
        <v>17</v>
      </c>
      <c r="Z45" s="3" t="s">
        <v>4571</v>
      </c>
      <c r="AA45" s="15" t="s">
        <v>9189</v>
      </c>
      <c r="AB45" s="3"/>
      <c r="AC45" s="3"/>
      <c r="AD45" s="3"/>
      <c r="AE45" s="3"/>
      <c r="AF45" s="3"/>
      <c r="AG45" s="3" t="s">
        <v>17</v>
      </c>
      <c r="AH45" s="3" t="s">
        <v>733</v>
      </c>
      <c r="AI45" s="177" t="s">
        <v>6468</v>
      </c>
      <c r="AJ45" s="3" t="s">
        <v>9048</v>
      </c>
      <c r="AK45" s="68"/>
      <c r="AL45" s="177" t="s">
        <v>6487</v>
      </c>
      <c r="AM45" s="68"/>
      <c r="AN45" s="3" t="s">
        <v>4112</v>
      </c>
      <c r="AO45" t="s">
        <v>9206</v>
      </c>
      <c r="AP45" t="s">
        <v>5091</v>
      </c>
      <c r="AQ45" s="3"/>
      <c r="AR45" s="3"/>
      <c r="AS45" s="15" t="s">
        <v>9042</v>
      </c>
      <c r="AT45" s="3" t="s">
        <v>255</v>
      </c>
      <c r="AU45" t="b">
        <v>0</v>
      </c>
      <c r="AV45" s="229">
        <v>19927</v>
      </c>
      <c r="AW45" s="3" t="s">
        <v>9207</v>
      </c>
      <c r="AX45" s="9"/>
      <c r="AY45" s="9"/>
      <c r="AZ45" s="9"/>
      <c r="BA45" s="9"/>
      <c r="BB45" s="3" t="s">
        <v>708</v>
      </c>
      <c r="BC45" s="9"/>
      <c r="BD45" s="9"/>
      <c r="BE45" s="3" t="s">
        <v>37</v>
      </c>
      <c r="BF45" s="9"/>
      <c r="BG45" s="9"/>
      <c r="BH45" s="9" t="s">
        <v>6171</v>
      </c>
      <c r="BI45" s="3" t="s">
        <v>4477</v>
      </c>
      <c r="BJ45" s="9" t="s">
        <v>9077</v>
      </c>
      <c r="BK45" s="9" t="s">
        <v>9568</v>
      </c>
      <c r="BL45" s="9"/>
      <c r="BM45" s="243">
        <v>0</v>
      </c>
      <c r="BN45" s="243">
        <v>0</v>
      </c>
      <c r="BO45" s="3" t="s">
        <v>236</v>
      </c>
      <c r="BP45" s="9"/>
      <c r="BQ45" s="9"/>
      <c r="BR45" s="9"/>
      <c r="BS45" s="9"/>
      <c r="BT45" s="9"/>
      <c r="BU45" t="s">
        <v>13043</v>
      </c>
      <c r="BV45" s="9"/>
      <c r="BW45" s="229" t="s">
        <v>17</v>
      </c>
      <c r="BX45" s="9"/>
      <c r="BY45" s="9"/>
      <c r="BZ45" s="9" t="s">
        <v>6502</v>
      </c>
      <c r="CA45" t="s">
        <v>6212</v>
      </c>
      <c r="CB45" s="229">
        <v>2014</v>
      </c>
      <c r="CC45" s="3" t="s">
        <v>230</v>
      </c>
      <c r="CD45" s="3" t="s">
        <v>231</v>
      </c>
      <c r="CE45" s="3" t="s">
        <v>232</v>
      </c>
      <c r="CF45" s="3" t="s">
        <v>253</v>
      </c>
      <c r="CG45" s="3" t="s">
        <v>233</v>
      </c>
      <c r="CH45" s="3" t="s">
        <v>35</v>
      </c>
      <c r="CI45" s="3" t="s">
        <v>235</v>
      </c>
      <c r="CJ45" s="3" t="s">
        <v>234</v>
      </c>
      <c r="CK45" s="3" t="s">
        <v>17</v>
      </c>
      <c r="CL45" s="3" t="s">
        <v>17</v>
      </c>
      <c r="CM45" s="3" t="s">
        <v>257</v>
      </c>
      <c r="CN45" s="66" t="s">
        <v>256</v>
      </c>
      <c r="CO45" s="3" t="s">
        <v>251</v>
      </c>
      <c r="CP45" s="3" t="s">
        <v>48</v>
      </c>
      <c r="CQ45" s="3" t="s">
        <v>302</v>
      </c>
      <c r="CR45" s="3" t="s">
        <v>17</v>
      </c>
      <c r="CS45" s="3" t="s">
        <v>734</v>
      </c>
      <c r="CT45" s="3" t="s">
        <v>128</v>
      </c>
      <c r="CU45" s="3" t="s">
        <v>199</v>
      </c>
      <c r="CV45" s="3" t="s">
        <v>254</v>
      </c>
      <c r="CW45" s="3" t="s">
        <v>237</v>
      </c>
      <c r="CX45" s="6" t="s">
        <v>258</v>
      </c>
      <c r="CY45" s="6" t="s">
        <v>264</v>
      </c>
      <c r="CZ45" s="3" t="s">
        <v>17</v>
      </c>
      <c r="DA45" s="3" t="s">
        <v>9218</v>
      </c>
      <c r="DB45" s="3" t="s">
        <v>17</v>
      </c>
      <c r="DC45" s="3" t="s">
        <v>17</v>
      </c>
      <c r="DD45" s="226">
        <v>43</v>
      </c>
      <c r="DE45" s="15"/>
    </row>
    <row r="46" spans="1:109">
      <c r="A46" s="226">
        <v>34</v>
      </c>
      <c r="B46" s="68" t="s">
        <v>229</v>
      </c>
      <c r="C46" s="280" t="s">
        <v>252</v>
      </c>
      <c r="D46" s="6" t="s">
        <v>3455</v>
      </c>
      <c r="E46" s="9"/>
      <c r="F46" s="9"/>
      <c r="G46" s="169" t="s">
        <v>6123</v>
      </c>
      <c r="H46" s="3" t="s">
        <v>321</v>
      </c>
      <c r="I46" s="3" t="s">
        <v>322</v>
      </c>
      <c r="J46" s="3" t="s">
        <v>3630</v>
      </c>
      <c r="K46" s="9" t="s">
        <v>10267</v>
      </c>
      <c r="L46" s="3" t="s">
        <v>241</v>
      </c>
      <c r="M46" t="b">
        <v>0</v>
      </c>
      <c r="N46" s="3" t="s">
        <v>549</v>
      </c>
      <c r="O46" s="3" t="s">
        <v>8168</v>
      </c>
      <c r="P46" s="3" t="s">
        <v>9100</v>
      </c>
      <c r="Q46" s="229">
        <v>75</v>
      </c>
      <c r="R46" s="229">
        <v>75</v>
      </c>
      <c r="S46" t="s">
        <v>5090</v>
      </c>
      <c r="T46" t="s">
        <v>17</v>
      </c>
      <c r="U46" s="3" t="s">
        <v>17</v>
      </c>
      <c r="V46" s="3" t="s">
        <v>17</v>
      </c>
      <c r="W46" s="9"/>
      <c r="X46" s="3" t="s">
        <v>17</v>
      </c>
      <c r="Y46" s="3" t="s">
        <v>17</v>
      </c>
      <c r="Z46" s="3" t="s">
        <v>4571</v>
      </c>
      <c r="AA46" s="15" t="s">
        <v>9189</v>
      </c>
      <c r="AB46" s="3"/>
      <c r="AC46" s="3"/>
      <c r="AD46" s="3"/>
      <c r="AE46" s="3"/>
      <c r="AF46" s="3"/>
      <c r="AG46" s="3" t="s">
        <v>17</v>
      </c>
      <c r="AH46" s="3" t="s">
        <v>733</v>
      </c>
      <c r="AI46" s="177" t="s">
        <v>6468</v>
      </c>
      <c r="AJ46" s="3" t="s">
        <v>9048</v>
      </c>
      <c r="AK46" s="68"/>
      <c r="AL46" s="177" t="s">
        <v>6487</v>
      </c>
      <c r="AM46" s="68"/>
      <c r="AN46" s="3" t="s">
        <v>4112</v>
      </c>
      <c r="AO46" t="s">
        <v>9206</v>
      </c>
      <c r="AP46" t="s">
        <v>5091</v>
      </c>
      <c r="AQ46" s="3"/>
      <c r="AR46" s="3"/>
      <c r="AS46" s="15" t="s">
        <v>9042</v>
      </c>
      <c r="AT46" s="3" t="s">
        <v>255</v>
      </c>
      <c r="AU46" t="b">
        <v>0</v>
      </c>
      <c r="AV46" s="229">
        <v>24201</v>
      </c>
      <c r="AW46" s="3" t="s">
        <v>9207</v>
      </c>
      <c r="AX46" s="9"/>
      <c r="AY46" s="9"/>
      <c r="AZ46" s="9"/>
      <c r="BA46" s="9"/>
      <c r="BB46" s="3" t="s">
        <v>708</v>
      </c>
      <c r="BC46" s="9"/>
      <c r="BD46" s="9"/>
      <c r="BE46" s="3" t="s">
        <v>37</v>
      </c>
      <c r="BF46" s="9"/>
      <c r="BG46" s="9"/>
      <c r="BH46" s="9" t="s">
        <v>6171</v>
      </c>
      <c r="BI46" s="3" t="s">
        <v>4477</v>
      </c>
      <c r="BJ46" s="9" t="s">
        <v>9077</v>
      </c>
      <c r="BK46" s="9" t="s">
        <v>9568</v>
      </c>
      <c r="BL46" s="9"/>
      <c r="BM46" s="243">
        <v>401</v>
      </c>
      <c r="BN46" s="243">
        <v>401</v>
      </c>
      <c r="BO46" s="3" t="s">
        <v>236</v>
      </c>
      <c r="BP46" s="9"/>
      <c r="BQ46" s="9"/>
      <c r="BR46" s="9"/>
      <c r="BS46" s="9"/>
      <c r="BT46" s="9"/>
      <c r="BU46" t="s">
        <v>13043</v>
      </c>
      <c r="BV46" s="9"/>
      <c r="BW46" s="229">
        <v>25</v>
      </c>
      <c r="BX46" s="9"/>
      <c r="BY46" s="9"/>
      <c r="BZ46" s="9" t="s">
        <v>6503</v>
      </c>
      <c r="CA46" t="s">
        <v>6212</v>
      </c>
      <c r="CB46" s="229">
        <v>2014</v>
      </c>
      <c r="CC46" s="3" t="s">
        <v>230</v>
      </c>
      <c r="CD46" s="3" t="s">
        <v>231</v>
      </c>
      <c r="CE46" s="3" t="s">
        <v>232</v>
      </c>
      <c r="CF46" s="3" t="s">
        <v>253</v>
      </c>
      <c r="CG46" s="3" t="s">
        <v>233</v>
      </c>
      <c r="CH46" s="3" t="s">
        <v>35</v>
      </c>
      <c r="CI46" s="3" t="s">
        <v>235</v>
      </c>
      <c r="CJ46" s="3" t="s">
        <v>234</v>
      </c>
      <c r="CK46" s="3" t="s">
        <v>17</v>
      </c>
      <c r="CL46" s="3" t="s">
        <v>17</v>
      </c>
      <c r="CM46" s="3" t="s">
        <v>257</v>
      </c>
      <c r="CN46" s="66" t="s">
        <v>256</v>
      </c>
      <c r="CO46" s="3" t="s">
        <v>251</v>
      </c>
      <c r="CP46" s="3" t="s">
        <v>48</v>
      </c>
      <c r="CQ46" s="3" t="s">
        <v>302</v>
      </c>
      <c r="CR46" s="3" t="s">
        <v>17</v>
      </c>
      <c r="CS46" s="3" t="s">
        <v>736</v>
      </c>
      <c r="CT46" s="3" t="s">
        <v>128</v>
      </c>
      <c r="CU46" s="3" t="s">
        <v>199</v>
      </c>
      <c r="CV46" s="3" t="s">
        <v>254</v>
      </c>
      <c r="CW46" s="3" t="s">
        <v>237</v>
      </c>
      <c r="CX46" s="6" t="s">
        <v>258</v>
      </c>
      <c r="CY46" s="6" t="s">
        <v>264</v>
      </c>
      <c r="CZ46" s="3" t="s">
        <v>3957</v>
      </c>
      <c r="DA46" s="3" t="s">
        <v>9218</v>
      </c>
      <c r="DB46" s="3" t="s">
        <v>6518</v>
      </c>
      <c r="DC46" s="3"/>
      <c r="DD46" s="226">
        <v>44</v>
      </c>
      <c r="DE46" s="15"/>
    </row>
    <row r="47" spans="1:109">
      <c r="A47" s="226">
        <v>35</v>
      </c>
      <c r="B47" s="68" t="s">
        <v>229</v>
      </c>
      <c r="C47" s="280" t="s">
        <v>252</v>
      </c>
      <c r="D47" s="6" t="s">
        <v>3455</v>
      </c>
      <c r="E47" s="9"/>
      <c r="F47" s="9"/>
      <c r="G47" s="169" t="s">
        <v>6123</v>
      </c>
      <c r="H47" s="3" t="s">
        <v>321</v>
      </c>
      <c r="I47" s="3" t="s">
        <v>322</v>
      </c>
      <c r="J47" s="3" t="s">
        <v>3630</v>
      </c>
      <c r="K47" s="9" t="s">
        <v>10267</v>
      </c>
      <c r="L47" s="3" t="s">
        <v>243</v>
      </c>
      <c r="M47" t="b">
        <v>0</v>
      </c>
      <c r="N47" s="3" t="s">
        <v>549</v>
      </c>
      <c r="O47" s="3" t="s">
        <v>8168</v>
      </c>
      <c r="P47" s="3" t="s">
        <v>9101</v>
      </c>
      <c r="Q47" s="229">
        <v>30</v>
      </c>
      <c r="R47" s="229">
        <v>30</v>
      </c>
      <c r="S47" t="s">
        <v>5090</v>
      </c>
      <c r="T47" t="s">
        <v>17</v>
      </c>
      <c r="U47" s="3" t="s">
        <v>17</v>
      </c>
      <c r="V47" s="3" t="s">
        <v>17</v>
      </c>
      <c r="W47" s="9"/>
      <c r="X47" s="3" t="s">
        <v>17</v>
      </c>
      <c r="Y47" s="3" t="s">
        <v>17</v>
      </c>
      <c r="Z47" s="3" t="s">
        <v>4570</v>
      </c>
      <c r="AA47" s="15" t="s">
        <v>4113</v>
      </c>
      <c r="AB47" s="3"/>
      <c r="AC47" s="3"/>
      <c r="AD47" s="3"/>
      <c r="AE47" s="3"/>
      <c r="AF47" s="3"/>
      <c r="AG47" s="3" t="s">
        <v>17</v>
      </c>
      <c r="AH47" s="3" t="s">
        <v>243</v>
      </c>
      <c r="AI47" s="177" t="s">
        <v>6468</v>
      </c>
      <c r="AJ47" s="3" t="s">
        <v>9048</v>
      </c>
      <c r="AK47" s="68"/>
      <c r="AL47" s="177" t="s">
        <v>6487</v>
      </c>
      <c r="AM47" s="68"/>
      <c r="AN47" s="3" t="s">
        <v>4113</v>
      </c>
      <c r="AO47" t="s">
        <v>9206</v>
      </c>
      <c r="AP47" t="s">
        <v>5091</v>
      </c>
      <c r="AQ47" s="3"/>
      <c r="AR47" s="3"/>
      <c r="AS47" s="15" t="s">
        <v>9042</v>
      </c>
      <c r="AT47" s="3" t="s">
        <v>255</v>
      </c>
      <c r="AU47" t="b">
        <v>0</v>
      </c>
      <c r="AV47" s="229">
        <v>14996</v>
      </c>
      <c r="AW47" s="3" t="s">
        <v>9207</v>
      </c>
      <c r="AX47" s="9"/>
      <c r="AY47" s="9"/>
      <c r="AZ47" s="9"/>
      <c r="BA47" s="9"/>
      <c r="BB47" s="3" t="s">
        <v>708</v>
      </c>
      <c r="BC47" s="9"/>
      <c r="BD47" s="9"/>
      <c r="BE47" s="3" t="s">
        <v>37</v>
      </c>
      <c r="BF47" s="9"/>
      <c r="BG47" s="9"/>
      <c r="BH47" s="9" t="s">
        <v>6171</v>
      </c>
      <c r="BI47" s="3" t="s">
        <v>4477</v>
      </c>
      <c r="BJ47" s="9" t="s">
        <v>9077</v>
      </c>
      <c r="BK47" s="9" t="s">
        <v>9568</v>
      </c>
      <c r="BL47" s="9"/>
      <c r="BM47" s="243">
        <v>16</v>
      </c>
      <c r="BN47" s="243">
        <v>16</v>
      </c>
      <c r="BO47" s="3" t="s">
        <v>236</v>
      </c>
      <c r="BP47" s="9"/>
      <c r="BQ47" s="9"/>
      <c r="BR47" s="9"/>
      <c r="BS47" s="9"/>
      <c r="BT47" s="9"/>
      <c r="BU47" t="s">
        <v>13043</v>
      </c>
      <c r="BV47" s="9"/>
      <c r="BW47" s="229">
        <v>25</v>
      </c>
      <c r="BX47" s="9"/>
      <c r="BY47" s="9"/>
      <c r="BZ47" s="9" t="s">
        <v>6503</v>
      </c>
      <c r="CA47" t="s">
        <v>6212</v>
      </c>
      <c r="CB47" s="229">
        <v>2014</v>
      </c>
      <c r="CC47" s="3" t="s">
        <v>230</v>
      </c>
      <c r="CD47" s="3" t="s">
        <v>231</v>
      </c>
      <c r="CE47" s="3" t="s">
        <v>232</v>
      </c>
      <c r="CF47" s="3" t="s">
        <v>253</v>
      </c>
      <c r="CG47" s="3" t="s">
        <v>233</v>
      </c>
      <c r="CH47" s="3" t="s">
        <v>35</v>
      </c>
      <c r="CI47" s="3" t="s">
        <v>235</v>
      </c>
      <c r="CJ47" s="3" t="s">
        <v>234</v>
      </c>
      <c r="CK47" s="3" t="s">
        <v>17</v>
      </c>
      <c r="CL47" s="3" t="s">
        <v>17</v>
      </c>
      <c r="CM47" s="3" t="s">
        <v>257</v>
      </c>
      <c r="CN47" s="66" t="s">
        <v>256</v>
      </c>
      <c r="CO47" s="3" t="s">
        <v>251</v>
      </c>
      <c r="CP47" s="3" t="s">
        <v>48</v>
      </c>
      <c r="CQ47" s="3" t="s">
        <v>302</v>
      </c>
      <c r="CR47" s="3" t="s">
        <v>17</v>
      </c>
      <c r="CS47" s="3" t="s">
        <v>735</v>
      </c>
      <c r="CT47" s="3" t="s">
        <v>128</v>
      </c>
      <c r="CU47" s="3" t="s">
        <v>199</v>
      </c>
      <c r="CV47" s="3" t="s">
        <v>254</v>
      </c>
      <c r="CW47" s="3" t="s">
        <v>237</v>
      </c>
      <c r="CX47" s="6" t="s">
        <v>265</v>
      </c>
      <c r="CY47" s="6" t="s">
        <v>259</v>
      </c>
      <c r="CZ47" s="3" t="s">
        <v>3958</v>
      </c>
      <c r="DA47" s="3" t="s">
        <v>9218</v>
      </c>
      <c r="DB47" s="3" t="s">
        <v>6519</v>
      </c>
      <c r="DC47" s="3"/>
      <c r="DD47" s="226">
        <v>45</v>
      </c>
      <c r="DE47" s="15"/>
    </row>
    <row r="48" spans="1:109">
      <c r="A48" s="226">
        <v>36</v>
      </c>
      <c r="B48" s="68" t="s">
        <v>229</v>
      </c>
      <c r="C48" s="280" t="s">
        <v>252</v>
      </c>
      <c r="D48" s="6" t="s">
        <v>3455</v>
      </c>
      <c r="E48" s="9"/>
      <c r="F48" s="9"/>
      <c r="G48" s="169" t="s">
        <v>6123</v>
      </c>
      <c r="H48" s="3" t="s">
        <v>321</v>
      </c>
      <c r="I48" s="3" t="s">
        <v>322</v>
      </c>
      <c r="J48" s="3" t="s">
        <v>3630</v>
      </c>
      <c r="K48" s="9" t="s">
        <v>10267</v>
      </c>
      <c r="L48" s="3" t="s">
        <v>243</v>
      </c>
      <c r="M48" t="b">
        <v>0</v>
      </c>
      <c r="N48" s="3" t="s">
        <v>549</v>
      </c>
      <c r="O48" s="3" t="s">
        <v>8168</v>
      </c>
      <c r="P48" s="3" t="s">
        <v>9101</v>
      </c>
      <c r="Q48" s="229">
        <v>30</v>
      </c>
      <c r="R48" s="229">
        <v>30</v>
      </c>
      <c r="S48" t="s">
        <v>5090</v>
      </c>
      <c r="T48" t="s">
        <v>17</v>
      </c>
      <c r="U48" s="3" t="s">
        <v>17</v>
      </c>
      <c r="V48" s="3" t="s">
        <v>17</v>
      </c>
      <c r="W48" s="9"/>
      <c r="X48" s="3" t="s">
        <v>17</v>
      </c>
      <c r="Y48" s="3" t="s">
        <v>17</v>
      </c>
      <c r="Z48" s="3" t="s">
        <v>4570</v>
      </c>
      <c r="AA48" s="15" t="s">
        <v>4113</v>
      </c>
      <c r="AB48" s="3"/>
      <c r="AC48" s="3"/>
      <c r="AD48" s="3"/>
      <c r="AE48" s="3"/>
      <c r="AF48" s="3"/>
      <c r="AG48" s="3" t="s">
        <v>17</v>
      </c>
      <c r="AH48" s="3" t="s">
        <v>243</v>
      </c>
      <c r="AI48" s="177" t="s">
        <v>6468</v>
      </c>
      <c r="AJ48" s="3" t="s">
        <v>9048</v>
      </c>
      <c r="AK48" s="68"/>
      <c r="AL48" s="177" t="s">
        <v>6487</v>
      </c>
      <c r="AM48" s="68"/>
      <c r="AN48" s="3" t="s">
        <v>4113</v>
      </c>
      <c r="AO48" t="s">
        <v>9206</v>
      </c>
      <c r="AP48" t="s">
        <v>5091</v>
      </c>
      <c r="AQ48" s="3"/>
      <c r="AR48" s="3"/>
      <c r="AS48" s="15" t="s">
        <v>9042</v>
      </c>
      <c r="AT48" s="3" t="s">
        <v>255</v>
      </c>
      <c r="AU48" t="b">
        <v>0</v>
      </c>
      <c r="AV48" s="229">
        <v>19927</v>
      </c>
      <c r="AW48" s="3" t="s">
        <v>9207</v>
      </c>
      <c r="AX48" s="9"/>
      <c r="AY48" s="9"/>
      <c r="AZ48" s="9"/>
      <c r="BA48" s="9"/>
      <c r="BB48" s="3" t="s">
        <v>708</v>
      </c>
      <c r="BC48" s="9"/>
      <c r="BD48" s="9"/>
      <c r="BE48" s="3" t="s">
        <v>37</v>
      </c>
      <c r="BF48" s="9"/>
      <c r="BG48" s="9"/>
      <c r="BH48" s="9" t="s">
        <v>6171</v>
      </c>
      <c r="BI48" s="3" t="s">
        <v>4477</v>
      </c>
      <c r="BJ48" s="9" t="s">
        <v>9077</v>
      </c>
      <c r="BK48" s="9" t="s">
        <v>9568</v>
      </c>
      <c r="BL48" s="9"/>
      <c r="BM48" s="243">
        <v>0</v>
      </c>
      <c r="BN48" s="243">
        <v>0</v>
      </c>
      <c r="BO48" s="3" t="s">
        <v>236</v>
      </c>
      <c r="BP48" s="9"/>
      <c r="BQ48" s="9"/>
      <c r="BR48" s="9"/>
      <c r="BS48" s="9"/>
      <c r="BT48" s="9"/>
      <c r="BU48" t="s">
        <v>13043</v>
      </c>
      <c r="BV48" s="9"/>
      <c r="BW48" s="229">
        <v>25</v>
      </c>
      <c r="BX48" s="9"/>
      <c r="BY48" s="9"/>
      <c r="BZ48" s="9" t="s">
        <v>6502</v>
      </c>
      <c r="CA48" t="s">
        <v>6212</v>
      </c>
      <c r="CB48" s="229">
        <v>2014</v>
      </c>
      <c r="CC48" s="3" t="s">
        <v>230</v>
      </c>
      <c r="CD48" s="3" t="s">
        <v>231</v>
      </c>
      <c r="CE48" s="3" t="s">
        <v>232</v>
      </c>
      <c r="CF48" s="3" t="s">
        <v>253</v>
      </c>
      <c r="CG48" s="3" t="s">
        <v>233</v>
      </c>
      <c r="CH48" s="3" t="s">
        <v>35</v>
      </c>
      <c r="CI48" s="3" t="s">
        <v>235</v>
      </c>
      <c r="CJ48" s="3" t="s">
        <v>234</v>
      </c>
      <c r="CK48" s="3" t="s">
        <v>17</v>
      </c>
      <c r="CL48" s="3" t="s">
        <v>17</v>
      </c>
      <c r="CM48" s="3" t="s">
        <v>257</v>
      </c>
      <c r="CN48" s="66" t="s">
        <v>256</v>
      </c>
      <c r="CO48" s="3" t="s">
        <v>251</v>
      </c>
      <c r="CP48" s="3" t="s">
        <v>48</v>
      </c>
      <c r="CQ48" s="3" t="s">
        <v>302</v>
      </c>
      <c r="CR48" s="3" t="s">
        <v>17</v>
      </c>
      <c r="CS48" s="3" t="s">
        <v>734</v>
      </c>
      <c r="CT48" s="3" t="s">
        <v>128</v>
      </c>
      <c r="CU48" s="3" t="s">
        <v>199</v>
      </c>
      <c r="CV48" s="3" t="s">
        <v>254</v>
      </c>
      <c r="CW48" s="3" t="s">
        <v>237</v>
      </c>
      <c r="CX48" s="6" t="s">
        <v>265</v>
      </c>
      <c r="CY48" s="6" t="s">
        <v>259</v>
      </c>
      <c r="CZ48" s="3" t="s">
        <v>4655</v>
      </c>
      <c r="DA48" s="3" t="s">
        <v>9218</v>
      </c>
      <c r="DB48" s="3" t="s">
        <v>17</v>
      </c>
      <c r="DC48" s="3"/>
      <c r="DD48" s="226">
        <v>46</v>
      </c>
      <c r="DE48" s="15"/>
    </row>
    <row r="49" spans="1:109">
      <c r="A49" s="226">
        <v>37</v>
      </c>
      <c r="B49" s="68" t="s">
        <v>229</v>
      </c>
      <c r="C49" s="280" t="s">
        <v>252</v>
      </c>
      <c r="D49" s="6" t="s">
        <v>3455</v>
      </c>
      <c r="E49" s="9"/>
      <c r="F49" s="9"/>
      <c r="G49" s="169" t="s">
        <v>6123</v>
      </c>
      <c r="H49" s="3" t="s">
        <v>321</v>
      </c>
      <c r="I49" s="3" t="s">
        <v>322</v>
      </c>
      <c r="J49" s="3" t="s">
        <v>3630</v>
      </c>
      <c r="K49" s="9" t="s">
        <v>10267</v>
      </c>
      <c r="L49" s="3" t="s">
        <v>243</v>
      </c>
      <c r="M49" t="b">
        <v>0</v>
      </c>
      <c r="N49" s="3" t="s">
        <v>549</v>
      </c>
      <c r="O49" s="3" t="s">
        <v>8168</v>
      </c>
      <c r="P49" s="3" t="s">
        <v>9101</v>
      </c>
      <c r="Q49" s="229">
        <v>30</v>
      </c>
      <c r="R49" s="229">
        <v>30</v>
      </c>
      <c r="S49" t="s">
        <v>5090</v>
      </c>
      <c r="T49" t="s">
        <v>17</v>
      </c>
      <c r="U49" s="3" t="s">
        <v>17</v>
      </c>
      <c r="V49" s="3" t="s">
        <v>17</v>
      </c>
      <c r="W49" s="9"/>
      <c r="X49" s="3" t="s">
        <v>17</v>
      </c>
      <c r="Y49" s="3" t="s">
        <v>17</v>
      </c>
      <c r="Z49" s="3" t="s">
        <v>4570</v>
      </c>
      <c r="AA49" s="15" t="s">
        <v>4113</v>
      </c>
      <c r="AB49" s="3"/>
      <c r="AC49" s="3"/>
      <c r="AD49" s="3"/>
      <c r="AE49" s="3"/>
      <c r="AF49" s="3"/>
      <c r="AG49" s="3" t="s">
        <v>17</v>
      </c>
      <c r="AH49" s="3" t="s">
        <v>243</v>
      </c>
      <c r="AI49" s="177" t="s">
        <v>6468</v>
      </c>
      <c r="AJ49" s="3" t="s">
        <v>9048</v>
      </c>
      <c r="AK49" s="68"/>
      <c r="AL49" s="177" t="s">
        <v>6487</v>
      </c>
      <c r="AM49" s="68"/>
      <c r="AN49" s="3" t="s">
        <v>4113</v>
      </c>
      <c r="AO49" t="s">
        <v>9206</v>
      </c>
      <c r="AP49" t="s">
        <v>5091</v>
      </c>
      <c r="AQ49" s="3"/>
      <c r="AR49" s="3"/>
      <c r="AS49" s="15" t="s">
        <v>9042</v>
      </c>
      <c r="AT49" s="3" t="s">
        <v>255</v>
      </c>
      <c r="AU49" t="b">
        <v>0</v>
      </c>
      <c r="AV49" s="229">
        <v>24201</v>
      </c>
      <c r="AW49" s="3" t="s">
        <v>9207</v>
      </c>
      <c r="AX49" s="9"/>
      <c r="AY49" s="9"/>
      <c r="AZ49" s="9"/>
      <c r="BA49" s="9"/>
      <c r="BB49" s="3" t="s">
        <v>708</v>
      </c>
      <c r="BC49" s="9"/>
      <c r="BD49" s="9"/>
      <c r="BE49" s="3" t="s">
        <v>37</v>
      </c>
      <c r="BF49" s="9"/>
      <c r="BG49" s="9"/>
      <c r="BH49" s="9" t="s">
        <v>6171</v>
      </c>
      <c r="BI49" s="3" t="s">
        <v>4477</v>
      </c>
      <c r="BJ49" s="9" t="s">
        <v>9077</v>
      </c>
      <c r="BK49" s="9" t="s">
        <v>9568</v>
      </c>
      <c r="BL49" s="9"/>
      <c r="BM49" s="243">
        <v>56</v>
      </c>
      <c r="BN49" s="243">
        <v>56</v>
      </c>
      <c r="BO49" s="3" t="s">
        <v>236</v>
      </c>
      <c r="BP49" s="9"/>
      <c r="BQ49" s="9"/>
      <c r="BR49" s="9"/>
      <c r="BS49" s="9"/>
      <c r="BT49" s="9"/>
      <c r="BU49" t="s">
        <v>13043</v>
      </c>
      <c r="BV49" s="9"/>
      <c r="BW49" s="229">
        <v>25</v>
      </c>
      <c r="BX49" s="9"/>
      <c r="BY49" s="9"/>
      <c r="BZ49" s="9" t="s">
        <v>6503</v>
      </c>
      <c r="CA49" t="s">
        <v>6212</v>
      </c>
      <c r="CB49" s="229">
        <v>2014</v>
      </c>
      <c r="CC49" s="3" t="s">
        <v>230</v>
      </c>
      <c r="CD49" s="3" t="s">
        <v>231</v>
      </c>
      <c r="CE49" s="3" t="s">
        <v>232</v>
      </c>
      <c r="CF49" s="3" t="s">
        <v>253</v>
      </c>
      <c r="CG49" s="3" t="s">
        <v>233</v>
      </c>
      <c r="CH49" s="3" t="s">
        <v>35</v>
      </c>
      <c r="CI49" s="3" t="s">
        <v>235</v>
      </c>
      <c r="CJ49" s="3" t="s">
        <v>234</v>
      </c>
      <c r="CK49" s="3" t="s">
        <v>17</v>
      </c>
      <c r="CL49" s="3" t="s">
        <v>17</v>
      </c>
      <c r="CM49" s="3" t="s">
        <v>257</v>
      </c>
      <c r="CN49" s="66" t="s">
        <v>256</v>
      </c>
      <c r="CO49" s="3" t="s">
        <v>251</v>
      </c>
      <c r="CP49" s="3" t="s">
        <v>48</v>
      </c>
      <c r="CQ49" s="3" t="s">
        <v>302</v>
      </c>
      <c r="CR49" s="3" t="s">
        <v>17</v>
      </c>
      <c r="CS49" s="3" t="s">
        <v>736</v>
      </c>
      <c r="CT49" s="3" t="s">
        <v>128</v>
      </c>
      <c r="CU49" s="3" t="s">
        <v>199</v>
      </c>
      <c r="CV49" s="3" t="s">
        <v>254</v>
      </c>
      <c r="CW49" s="3" t="s">
        <v>237</v>
      </c>
      <c r="CX49" s="6" t="s">
        <v>265</v>
      </c>
      <c r="CY49" s="6" t="s">
        <v>259</v>
      </c>
      <c r="CZ49" s="3" t="s">
        <v>3959</v>
      </c>
      <c r="DA49" s="3" t="s">
        <v>9218</v>
      </c>
      <c r="DB49" s="3" t="s">
        <v>6520</v>
      </c>
      <c r="DC49" s="3"/>
      <c r="DD49" s="226">
        <v>47</v>
      </c>
      <c r="DE49" s="15"/>
    </row>
    <row r="50" spans="1:109">
      <c r="A50" s="226">
        <v>38</v>
      </c>
      <c r="B50" s="68" t="s">
        <v>229</v>
      </c>
      <c r="C50" s="280" t="s">
        <v>252</v>
      </c>
      <c r="D50" s="6" t="s">
        <v>3455</v>
      </c>
      <c r="E50" s="9"/>
      <c r="F50" s="9"/>
      <c r="G50" s="169" t="s">
        <v>6123</v>
      </c>
      <c r="H50" s="3" t="s">
        <v>321</v>
      </c>
      <c r="I50" s="3" t="s">
        <v>322</v>
      </c>
      <c r="J50" s="3" t="s">
        <v>3630</v>
      </c>
      <c r="K50" s="9" t="s">
        <v>10267</v>
      </c>
      <c r="L50" s="3" t="s">
        <v>245</v>
      </c>
      <c r="M50" t="b">
        <v>0</v>
      </c>
      <c r="N50" s="3" t="s">
        <v>549</v>
      </c>
      <c r="O50" s="3" t="s">
        <v>8269</v>
      </c>
      <c r="P50" s="3" t="s">
        <v>9102</v>
      </c>
      <c r="Q50" s="229">
        <v>50</v>
      </c>
      <c r="R50" s="229">
        <v>50</v>
      </c>
      <c r="S50" t="s">
        <v>5090</v>
      </c>
      <c r="T50" t="s">
        <v>17</v>
      </c>
      <c r="U50" s="3" t="s">
        <v>17</v>
      </c>
      <c r="V50" s="3" t="s">
        <v>17</v>
      </c>
      <c r="W50" s="9"/>
      <c r="X50" s="3" t="s">
        <v>17</v>
      </c>
      <c r="Y50" s="3" t="s">
        <v>17</v>
      </c>
      <c r="Z50" s="3" t="s">
        <v>4570</v>
      </c>
      <c r="AA50" s="15" t="s">
        <v>4113</v>
      </c>
      <c r="AB50" s="3"/>
      <c r="AC50" s="3"/>
      <c r="AD50" s="3"/>
      <c r="AE50" s="3"/>
      <c r="AF50" s="3"/>
      <c r="AG50" s="3" t="s">
        <v>17</v>
      </c>
      <c r="AH50" s="3" t="s">
        <v>245</v>
      </c>
      <c r="AI50" s="177" t="s">
        <v>6468</v>
      </c>
      <c r="AJ50" s="3" t="s">
        <v>9048</v>
      </c>
      <c r="AK50" s="68"/>
      <c r="AL50" s="177" t="s">
        <v>6487</v>
      </c>
      <c r="AM50" s="68"/>
      <c r="AN50" s="3" t="s">
        <v>4113</v>
      </c>
      <c r="AO50" t="s">
        <v>9206</v>
      </c>
      <c r="AP50" t="s">
        <v>5091</v>
      </c>
      <c r="AQ50" s="3"/>
      <c r="AR50" s="3"/>
      <c r="AS50" s="15" t="s">
        <v>9042</v>
      </c>
      <c r="AT50" s="3" t="s">
        <v>255</v>
      </c>
      <c r="AU50" t="b">
        <v>0</v>
      </c>
      <c r="AV50" s="229">
        <v>14996</v>
      </c>
      <c r="AW50" s="3" t="s">
        <v>9207</v>
      </c>
      <c r="AX50" s="9"/>
      <c r="AY50" s="9"/>
      <c r="AZ50" s="9"/>
      <c r="BA50" s="9"/>
      <c r="BB50" s="3" t="s">
        <v>708</v>
      </c>
      <c r="BC50" s="9"/>
      <c r="BD50" s="9"/>
      <c r="BE50" s="3" t="s">
        <v>37</v>
      </c>
      <c r="BF50" s="9"/>
      <c r="BG50" s="9"/>
      <c r="BH50" s="9" t="s">
        <v>6171</v>
      </c>
      <c r="BI50" s="3" t="s">
        <v>4477</v>
      </c>
      <c r="BJ50" s="9" t="s">
        <v>9077</v>
      </c>
      <c r="BK50" s="9" t="s">
        <v>9568</v>
      </c>
      <c r="BL50" s="9"/>
      <c r="BM50" s="243">
        <v>92</v>
      </c>
      <c r="BN50" s="243">
        <v>92</v>
      </c>
      <c r="BO50" s="3" t="s">
        <v>236</v>
      </c>
      <c r="BP50" s="9"/>
      <c r="BQ50" s="9"/>
      <c r="BR50" s="9"/>
      <c r="BS50" s="9"/>
      <c r="BT50" s="9"/>
      <c r="BU50" t="s">
        <v>13043</v>
      </c>
      <c r="BV50" s="9"/>
      <c r="BW50" s="229">
        <v>25</v>
      </c>
      <c r="BX50" s="9"/>
      <c r="BY50" s="9"/>
      <c r="BZ50" s="9" t="s">
        <v>6503</v>
      </c>
      <c r="CA50" t="s">
        <v>6212</v>
      </c>
      <c r="CB50" s="229">
        <v>2014</v>
      </c>
      <c r="CC50" s="3" t="s">
        <v>230</v>
      </c>
      <c r="CD50" s="3" t="s">
        <v>231</v>
      </c>
      <c r="CE50" s="3" t="s">
        <v>232</v>
      </c>
      <c r="CF50" s="3" t="s">
        <v>253</v>
      </c>
      <c r="CG50" s="3" t="s">
        <v>233</v>
      </c>
      <c r="CH50" s="3" t="s">
        <v>35</v>
      </c>
      <c r="CI50" s="3" t="s">
        <v>235</v>
      </c>
      <c r="CJ50" s="3" t="s">
        <v>234</v>
      </c>
      <c r="CK50" s="3" t="s">
        <v>17</v>
      </c>
      <c r="CL50" s="3" t="s">
        <v>17</v>
      </c>
      <c r="CM50" s="3" t="s">
        <v>257</v>
      </c>
      <c r="CN50" s="66" t="s">
        <v>256</v>
      </c>
      <c r="CO50" s="3" t="s">
        <v>251</v>
      </c>
      <c r="CP50" s="3" t="s">
        <v>48</v>
      </c>
      <c r="CQ50" s="3" t="s">
        <v>302</v>
      </c>
      <c r="CR50" s="3" t="s">
        <v>17</v>
      </c>
      <c r="CS50" s="3" t="s">
        <v>735</v>
      </c>
      <c r="CT50" s="3" t="s">
        <v>128</v>
      </c>
      <c r="CU50" s="3" t="s">
        <v>199</v>
      </c>
      <c r="CV50" s="3" t="s">
        <v>254</v>
      </c>
      <c r="CW50" s="3" t="s">
        <v>237</v>
      </c>
      <c r="CX50" s="3" t="s">
        <v>258</v>
      </c>
      <c r="CY50" s="6" t="s">
        <v>266</v>
      </c>
      <c r="CZ50" s="3" t="s">
        <v>3960</v>
      </c>
      <c r="DA50" s="3" t="s">
        <v>9218</v>
      </c>
      <c r="DB50" s="3" t="s">
        <v>6521</v>
      </c>
      <c r="DC50" s="3"/>
      <c r="DD50" s="226">
        <v>48</v>
      </c>
      <c r="DE50" s="15"/>
    </row>
    <row r="51" spans="1:109">
      <c r="A51" s="226">
        <v>39</v>
      </c>
      <c r="B51" s="68" t="s">
        <v>229</v>
      </c>
      <c r="C51" s="280" t="s">
        <v>252</v>
      </c>
      <c r="D51" s="6" t="s">
        <v>3455</v>
      </c>
      <c r="E51" s="9"/>
      <c r="F51" s="9"/>
      <c r="G51" s="169" t="s">
        <v>6123</v>
      </c>
      <c r="H51" s="3" t="s">
        <v>321</v>
      </c>
      <c r="I51" s="3" t="s">
        <v>322</v>
      </c>
      <c r="J51" s="3" t="s">
        <v>3630</v>
      </c>
      <c r="K51" s="9" t="s">
        <v>10267</v>
      </c>
      <c r="L51" s="3" t="s">
        <v>245</v>
      </c>
      <c r="M51" t="b">
        <v>0</v>
      </c>
      <c r="N51" s="3" t="s">
        <v>549</v>
      </c>
      <c r="O51" s="3" t="s">
        <v>8269</v>
      </c>
      <c r="P51" s="3" t="s">
        <v>9102</v>
      </c>
      <c r="Q51" s="229">
        <v>50</v>
      </c>
      <c r="R51" s="229">
        <v>50</v>
      </c>
      <c r="S51" t="s">
        <v>5090</v>
      </c>
      <c r="T51" t="s">
        <v>17</v>
      </c>
      <c r="U51" s="3" t="s">
        <v>17</v>
      </c>
      <c r="V51" s="3" t="s">
        <v>17</v>
      </c>
      <c r="W51" s="9"/>
      <c r="X51" s="3" t="s">
        <v>17</v>
      </c>
      <c r="Y51" s="3" t="s">
        <v>17</v>
      </c>
      <c r="Z51" s="3" t="s">
        <v>4570</v>
      </c>
      <c r="AA51" s="15" t="s">
        <v>4113</v>
      </c>
      <c r="AB51" s="3"/>
      <c r="AC51" s="3"/>
      <c r="AD51" s="3"/>
      <c r="AE51" s="3"/>
      <c r="AF51" s="3"/>
      <c r="AG51" s="3" t="s">
        <v>17</v>
      </c>
      <c r="AH51" s="3" t="s">
        <v>245</v>
      </c>
      <c r="AI51" s="177" t="s">
        <v>6468</v>
      </c>
      <c r="AJ51" s="3" t="s">
        <v>9048</v>
      </c>
      <c r="AK51" s="68"/>
      <c r="AL51" s="177" t="s">
        <v>6487</v>
      </c>
      <c r="AM51" s="68"/>
      <c r="AN51" s="3" t="s">
        <v>4113</v>
      </c>
      <c r="AO51" t="s">
        <v>9206</v>
      </c>
      <c r="AP51" t="s">
        <v>5091</v>
      </c>
      <c r="AQ51" s="3"/>
      <c r="AR51" s="3"/>
      <c r="AS51" s="15" t="s">
        <v>9042</v>
      </c>
      <c r="AT51" s="3" t="s">
        <v>255</v>
      </c>
      <c r="AU51" t="b">
        <v>0</v>
      </c>
      <c r="AV51" s="229">
        <v>19927</v>
      </c>
      <c r="AW51" s="3" t="s">
        <v>9207</v>
      </c>
      <c r="AX51" s="9"/>
      <c r="AY51" s="9"/>
      <c r="AZ51" s="9"/>
      <c r="BA51" s="9"/>
      <c r="BB51" s="3" t="s">
        <v>708</v>
      </c>
      <c r="BC51" s="9"/>
      <c r="BD51" s="9"/>
      <c r="BE51" s="3" t="s">
        <v>37</v>
      </c>
      <c r="BF51" s="9"/>
      <c r="BG51" s="9"/>
      <c r="BH51" s="9" t="s">
        <v>6171</v>
      </c>
      <c r="BI51" s="3" t="s">
        <v>4477</v>
      </c>
      <c r="BJ51" s="9" t="s">
        <v>9077</v>
      </c>
      <c r="BK51" s="9" t="s">
        <v>9568</v>
      </c>
      <c r="BL51" s="9"/>
      <c r="BM51" s="243">
        <v>159</v>
      </c>
      <c r="BN51" s="243">
        <v>159</v>
      </c>
      <c r="BO51" s="3" t="s">
        <v>236</v>
      </c>
      <c r="BP51" s="9"/>
      <c r="BQ51" s="9"/>
      <c r="BR51" s="9"/>
      <c r="BS51" s="9"/>
      <c r="BT51" s="9"/>
      <c r="BU51" t="s">
        <v>13043</v>
      </c>
      <c r="BV51" s="9"/>
      <c r="BW51" s="229">
        <v>25</v>
      </c>
      <c r="BX51" s="9"/>
      <c r="BY51" s="9"/>
      <c r="BZ51" s="9" t="s">
        <v>6503</v>
      </c>
      <c r="CA51" t="s">
        <v>6212</v>
      </c>
      <c r="CB51" s="229">
        <v>2014</v>
      </c>
      <c r="CC51" s="3" t="s">
        <v>230</v>
      </c>
      <c r="CD51" s="3" t="s">
        <v>231</v>
      </c>
      <c r="CE51" s="3" t="s">
        <v>232</v>
      </c>
      <c r="CF51" s="3" t="s">
        <v>253</v>
      </c>
      <c r="CG51" s="3" t="s">
        <v>233</v>
      </c>
      <c r="CH51" s="3" t="s">
        <v>35</v>
      </c>
      <c r="CI51" s="3" t="s">
        <v>235</v>
      </c>
      <c r="CJ51" s="3" t="s">
        <v>234</v>
      </c>
      <c r="CK51" s="3" t="s">
        <v>17</v>
      </c>
      <c r="CL51" s="3" t="s">
        <v>17</v>
      </c>
      <c r="CM51" s="3" t="s">
        <v>257</v>
      </c>
      <c r="CN51" s="66" t="s">
        <v>256</v>
      </c>
      <c r="CO51" s="3" t="s">
        <v>251</v>
      </c>
      <c r="CP51" s="3" t="s">
        <v>48</v>
      </c>
      <c r="CQ51" s="3" t="s">
        <v>302</v>
      </c>
      <c r="CR51" s="3" t="s">
        <v>17</v>
      </c>
      <c r="CS51" s="3" t="s">
        <v>734</v>
      </c>
      <c r="CT51" s="3" t="s">
        <v>128</v>
      </c>
      <c r="CU51" s="3" t="s">
        <v>199</v>
      </c>
      <c r="CV51" s="3" t="s">
        <v>254</v>
      </c>
      <c r="CW51" s="3" t="s">
        <v>237</v>
      </c>
      <c r="CX51" s="3" t="s">
        <v>258</v>
      </c>
      <c r="CY51" s="6" t="s">
        <v>266</v>
      </c>
      <c r="CZ51" s="3" t="s">
        <v>3961</v>
      </c>
      <c r="DA51" s="3" t="s">
        <v>9218</v>
      </c>
      <c r="DB51" s="3" t="s">
        <v>6522</v>
      </c>
      <c r="DC51" s="3"/>
      <c r="DD51" s="226">
        <v>49</v>
      </c>
      <c r="DE51" s="15"/>
    </row>
    <row r="52" spans="1:109">
      <c r="A52" s="226">
        <v>40</v>
      </c>
      <c r="B52" s="68" t="s">
        <v>229</v>
      </c>
      <c r="C52" s="280" t="s">
        <v>252</v>
      </c>
      <c r="D52" s="6" t="s">
        <v>3455</v>
      </c>
      <c r="E52" s="9"/>
      <c r="F52" s="9"/>
      <c r="G52" s="169" t="s">
        <v>6123</v>
      </c>
      <c r="H52" s="3" t="s">
        <v>321</v>
      </c>
      <c r="I52" s="3" t="s">
        <v>322</v>
      </c>
      <c r="J52" s="3" t="s">
        <v>3630</v>
      </c>
      <c r="K52" s="9" t="s">
        <v>10267</v>
      </c>
      <c r="L52" s="3" t="s">
        <v>245</v>
      </c>
      <c r="M52" t="b">
        <v>0</v>
      </c>
      <c r="N52" s="3" t="s">
        <v>549</v>
      </c>
      <c r="O52" s="3" t="s">
        <v>8269</v>
      </c>
      <c r="P52" s="3" t="s">
        <v>9102</v>
      </c>
      <c r="Q52" s="229">
        <v>50</v>
      </c>
      <c r="R52" s="229">
        <v>50</v>
      </c>
      <c r="S52" t="s">
        <v>5090</v>
      </c>
      <c r="T52" t="s">
        <v>17</v>
      </c>
      <c r="U52" s="3" t="s">
        <v>17</v>
      </c>
      <c r="V52" s="3" t="s">
        <v>17</v>
      </c>
      <c r="W52" s="9"/>
      <c r="X52" s="3" t="s">
        <v>17</v>
      </c>
      <c r="Y52" s="3" t="s">
        <v>17</v>
      </c>
      <c r="Z52" s="3" t="s">
        <v>4570</v>
      </c>
      <c r="AA52" s="15" t="s">
        <v>4113</v>
      </c>
      <c r="AB52" s="3"/>
      <c r="AC52" s="3"/>
      <c r="AD52" s="3"/>
      <c r="AE52" s="3"/>
      <c r="AF52" s="3"/>
      <c r="AG52" s="3" t="s">
        <v>17</v>
      </c>
      <c r="AH52" s="3" t="s">
        <v>245</v>
      </c>
      <c r="AI52" s="177" t="s">
        <v>6468</v>
      </c>
      <c r="AJ52" s="3" t="s">
        <v>9048</v>
      </c>
      <c r="AK52" s="68"/>
      <c r="AL52" s="177" t="s">
        <v>6487</v>
      </c>
      <c r="AM52" s="68"/>
      <c r="AN52" s="3" t="s">
        <v>4113</v>
      </c>
      <c r="AO52" t="s">
        <v>9206</v>
      </c>
      <c r="AP52" t="s">
        <v>5091</v>
      </c>
      <c r="AQ52" s="3"/>
      <c r="AR52" s="3"/>
      <c r="AS52" s="15" t="s">
        <v>9042</v>
      </c>
      <c r="AT52" s="3" t="s">
        <v>255</v>
      </c>
      <c r="AU52" t="b">
        <v>0</v>
      </c>
      <c r="AV52" s="229">
        <v>24201</v>
      </c>
      <c r="AW52" s="3" t="s">
        <v>9207</v>
      </c>
      <c r="AX52" s="9"/>
      <c r="AY52" s="9"/>
      <c r="AZ52" s="9"/>
      <c r="BA52" s="9"/>
      <c r="BB52" s="3" t="s">
        <v>708</v>
      </c>
      <c r="BC52" s="9"/>
      <c r="BD52" s="9"/>
      <c r="BE52" s="3" t="s">
        <v>37</v>
      </c>
      <c r="BF52" s="9"/>
      <c r="BG52" s="9"/>
      <c r="BH52" s="9" t="s">
        <v>6171</v>
      </c>
      <c r="BI52" s="3" t="s">
        <v>4477</v>
      </c>
      <c r="BJ52" s="9" t="s">
        <v>9077</v>
      </c>
      <c r="BK52" s="9" t="s">
        <v>9568</v>
      </c>
      <c r="BL52" s="9"/>
      <c r="BM52" s="243">
        <v>179</v>
      </c>
      <c r="BN52" s="243">
        <v>179</v>
      </c>
      <c r="BO52" s="3" t="s">
        <v>236</v>
      </c>
      <c r="BP52" s="9"/>
      <c r="BQ52" s="9"/>
      <c r="BR52" s="9"/>
      <c r="BS52" s="9"/>
      <c r="BT52" s="9"/>
      <c r="BU52" t="s">
        <v>13043</v>
      </c>
      <c r="BV52" s="9"/>
      <c r="BW52" s="229">
        <v>25</v>
      </c>
      <c r="BX52" s="9"/>
      <c r="BY52" s="9"/>
      <c r="BZ52" s="9" t="s">
        <v>6503</v>
      </c>
      <c r="CA52" t="s">
        <v>6212</v>
      </c>
      <c r="CB52" s="229">
        <v>2014</v>
      </c>
      <c r="CC52" s="3" t="s">
        <v>230</v>
      </c>
      <c r="CD52" s="3" t="s">
        <v>231</v>
      </c>
      <c r="CE52" s="3" t="s">
        <v>232</v>
      </c>
      <c r="CF52" s="3" t="s">
        <v>253</v>
      </c>
      <c r="CG52" s="3" t="s">
        <v>233</v>
      </c>
      <c r="CH52" s="3" t="s">
        <v>35</v>
      </c>
      <c r="CI52" s="3" t="s">
        <v>235</v>
      </c>
      <c r="CJ52" s="3" t="s">
        <v>234</v>
      </c>
      <c r="CK52" s="3" t="s">
        <v>17</v>
      </c>
      <c r="CL52" s="3" t="s">
        <v>17</v>
      </c>
      <c r="CM52" s="3" t="s">
        <v>257</v>
      </c>
      <c r="CN52" s="66" t="s">
        <v>256</v>
      </c>
      <c r="CO52" s="3" t="s">
        <v>251</v>
      </c>
      <c r="CP52" s="3" t="s">
        <v>48</v>
      </c>
      <c r="CQ52" s="3" t="s">
        <v>302</v>
      </c>
      <c r="CR52" s="3" t="s">
        <v>17</v>
      </c>
      <c r="CS52" s="3" t="s">
        <v>736</v>
      </c>
      <c r="CT52" s="3" t="s">
        <v>128</v>
      </c>
      <c r="CU52" s="3" t="s">
        <v>199</v>
      </c>
      <c r="CV52" s="3" t="s">
        <v>254</v>
      </c>
      <c r="CW52" s="3" t="s">
        <v>237</v>
      </c>
      <c r="CX52" s="3" t="s">
        <v>258</v>
      </c>
      <c r="CY52" s="6" t="s">
        <v>266</v>
      </c>
      <c r="CZ52" s="3" t="s">
        <v>3962</v>
      </c>
      <c r="DA52" s="3" t="s">
        <v>9218</v>
      </c>
      <c r="DB52" s="3" t="s">
        <v>6523</v>
      </c>
      <c r="DC52" s="3"/>
      <c r="DD52" s="226">
        <v>50</v>
      </c>
      <c r="DE52" s="15"/>
    </row>
    <row r="53" spans="1:109">
      <c r="A53" s="226">
        <v>41</v>
      </c>
      <c r="B53" s="68" t="s">
        <v>229</v>
      </c>
      <c r="C53" s="280" t="s">
        <v>252</v>
      </c>
      <c r="D53" s="6" t="s">
        <v>3455</v>
      </c>
      <c r="E53" s="9"/>
      <c r="F53" s="9"/>
      <c r="G53" s="169" t="s">
        <v>6123</v>
      </c>
      <c r="H53" s="3" t="s">
        <v>321</v>
      </c>
      <c r="I53" s="3" t="s">
        <v>322</v>
      </c>
      <c r="J53" s="3" t="s">
        <v>3630</v>
      </c>
      <c r="K53" s="9" t="s">
        <v>10267</v>
      </c>
      <c r="L53" s="3" t="s">
        <v>246</v>
      </c>
      <c r="M53" t="b">
        <v>0</v>
      </c>
      <c r="N53" s="3" t="s">
        <v>549</v>
      </c>
      <c r="O53" s="3" t="s">
        <v>8269</v>
      </c>
      <c r="P53" s="3" t="s">
        <v>8796</v>
      </c>
      <c r="Q53" s="229">
        <v>52</v>
      </c>
      <c r="R53" s="229">
        <v>52</v>
      </c>
      <c r="S53" t="s">
        <v>5090</v>
      </c>
      <c r="T53" t="s">
        <v>17</v>
      </c>
      <c r="U53" s="3" t="s">
        <v>17</v>
      </c>
      <c r="V53" s="3" t="s">
        <v>17</v>
      </c>
      <c r="W53" s="9"/>
      <c r="X53" s="3" t="s">
        <v>17</v>
      </c>
      <c r="Y53" s="3" t="s">
        <v>17</v>
      </c>
      <c r="Z53" s="3" t="s">
        <v>4570</v>
      </c>
      <c r="AA53" s="15" t="s">
        <v>4113</v>
      </c>
      <c r="AB53" s="3"/>
      <c r="AC53" s="3"/>
      <c r="AD53" s="3"/>
      <c r="AE53" s="3"/>
      <c r="AF53" s="3"/>
      <c r="AG53" s="3" t="s">
        <v>17</v>
      </c>
      <c r="AH53" s="3" t="s">
        <v>246</v>
      </c>
      <c r="AI53" s="177" t="s">
        <v>6468</v>
      </c>
      <c r="AJ53" s="3" t="s">
        <v>9048</v>
      </c>
      <c r="AK53" s="68"/>
      <c r="AL53" s="177" t="s">
        <v>6487</v>
      </c>
      <c r="AM53" s="68"/>
      <c r="AN53" s="3" t="s">
        <v>4113</v>
      </c>
      <c r="AO53" t="s">
        <v>9206</v>
      </c>
      <c r="AP53" t="s">
        <v>5091</v>
      </c>
      <c r="AQ53" s="3"/>
      <c r="AR53" s="3"/>
      <c r="AS53" s="15" t="s">
        <v>9042</v>
      </c>
      <c r="AT53" s="3" t="s">
        <v>255</v>
      </c>
      <c r="AU53" t="b">
        <v>0</v>
      </c>
      <c r="AV53" s="229">
        <v>14996</v>
      </c>
      <c r="AW53" s="3" t="s">
        <v>9207</v>
      </c>
      <c r="AX53" s="9"/>
      <c r="AY53" s="9"/>
      <c r="AZ53" s="9"/>
      <c r="BA53" s="9"/>
      <c r="BB53" s="3" t="s">
        <v>708</v>
      </c>
      <c r="BC53" s="9"/>
      <c r="BD53" s="9"/>
      <c r="BE53" s="3" t="s">
        <v>37</v>
      </c>
      <c r="BF53" s="9"/>
      <c r="BG53" s="9"/>
      <c r="BH53" s="9" t="s">
        <v>6171</v>
      </c>
      <c r="BI53" s="3" t="s">
        <v>4477</v>
      </c>
      <c r="BJ53" s="9" t="s">
        <v>9077</v>
      </c>
      <c r="BK53" s="9" t="s">
        <v>9568</v>
      </c>
      <c r="BL53" s="9"/>
      <c r="BM53" s="243">
        <v>82</v>
      </c>
      <c r="BN53" s="243">
        <v>82</v>
      </c>
      <c r="BO53" s="3" t="s">
        <v>236</v>
      </c>
      <c r="BP53" s="9"/>
      <c r="BQ53" s="9"/>
      <c r="BR53" s="9"/>
      <c r="BS53" s="9"/>
      <c r="BT53" s="9"/>
      <c r="BU53" t="s">
        <v>13043</v>
      </c>
      <c r="BV53" s="9"/>
      <c r="BW53" s="229">
        <v>25</v>
      </c>
      <c r="BX53" s="9"/>
      <c r="BY53" s="9"/>
      <c r="BZ53" s="9" t="s">
        <v>6503</v>
      </c>
      <c r="CA53" t="s">
        <v>6212</v>
      </c>
      <c r="CB53" s="229">
        <v>2014</v>
      </c>
      <c r="CC53" s="3" t="s">
        <v>230</v>
      </c>
      <c r="CD53" s="3" t="s">
        <v>231</v>
      </c>
      <c r="CE53" s="3" t="s">
        <v>232</v>
      </c>
      <c r="CF53" s="3" t="s">
        <v>253</v>
      </c>
      <c r="CG53" s="3" t="s">
        <v>233</v>
      </c>
      <c r="CH53" s="3" t="s">
        <v>35</v>
      </c>
      <c r="CI53" s="3" t="s">
        <v>235</v>
      </c>
      <c r="CJ53" s="3" t="s">
        <v>234</v>
      </c>
      <c r="CK53" s="3" t="s">
        <v>17</v>
      </c>
      <c r="CL53" s="3" t="s">
        <v>17</v>
      </c>
      <c r="CM53" s="3" t="s">
        <v>257</v>
      </c>
      <c r="CN53" s="66" t="s">
        <v>256</v>
      </c>
      <c r="CO53" s="3" t="s">
        <v>251</v>
      </c>
      <c r="CP53" s="3" t="s">
        <v>48</v>
      </c>
      <c r="CQ53" s="3" t="s">
        <v>302</v>
      </c>
      <c r="CR53" s="3" t="s">
        <v>17</v>
      </c>
      <c r="CS53" s="3" t="s">
        <v>735</v>
      </c>
      <c r="CT53" s="3" t="s">
        <v>128</v>
      </c>
      <c r="CU53" s="3" t="s">
        <v>199</v>
      </c>
      <c r="CV53" s="3" t="s">
        <v>254</v>
      </c>
      <c r="CW53" s="3" t="s">
        <v>237</v>
      </c>
      <c r="CX53" s="3" t="s">
        <v>266</v>
      </c>
      <c r="CY53" s="6" t="s">
        <v>258</v>
      </c>
      <c r="CZ53" s="3" t="s">
        <v>3963</v>
      </c>
      <c r="DA53" s="3" t="s">
        <v>9218</v>
      </c>
      <c r="DB53" s="3" t="s">
        <v>6524</v>
      </c>
      <c r="DC53" s="3"/>
      <c r="DD53" s="226">
        <v>51</v>
      </c>
      <c r="DE53" s="15"/>
    </row>
    <row r="54" spans="1:109">
      <c r="A54" s="226">
        <v>42</v>
      </c>
      <c r="B54" s="68" t="s">
        <v>229</v>
      </c>
      <c r="C54" s="280" t="s">
        <v>252</v>
      </c>
      <c r="D54" s="6" t="s">
        <v>3455</v>
      </c>
      <c r="E54" s="9"/>
      <c r="F54" s="9"/>
      <c r="G54" s="169" t="s">
        <v>6123</v>
      </c>
      <c r="H54" s="3" t="s">
        <v>321</v>
      </c>
      <c r="I54" s="3" t="s">
        <v>322</v>
      </c>
      <c r="J54" s="3" t="s">
        <v>3630</v>
      </c>
      <c r="K54" s="9" t="s">
        <v>10267</v>
      </c>
      <c r="L54" s="3" t="s">
        <v>246</v>
      </c>
      <c r="M54" t="b">
        <v>0</v>
      </c>
      <c r="N54" s="3" t="s">
        <v>549</v>
      </c>
      <c r="O54" s="3" t="s">
        <v>8269</v>
      </c>
      <c r="P54" s="3" t="s">
        <v>8796</v>
      </c>
      <c r="Q54" s="229">
        <v>52</v>
      </c>
      <c r="R54" s="229">
        <v>52</v>
      </c>
      <c r="S54" t="s">
        <v>5090</v>
      </c>
      <c r="T54" t="s">
        <v>17</v>
      </c>
      <c r="U54" s="3" t="s">
        <v>17</v>
      </c>
      <c r="V54" s="3" t="s">
        <v>17</v>
      </c>
      <c r="W54" s="9"/>
      <c r="X54" s="3" t="s">
        <v>17</v>
      </c>
      <c r="Y54" s="3" t="s">
        <v>17</v>
      </c>
      <c r="Z54" s="3" t="s">
        <v>4570</v>
      </c>
      <c r="AA54" s="15" t="s">
        <v>4113</v>
      </c>
      <c r="AB54" s="3"/>
      <c r="AC54" s="3"/>
      <c r="AD54" s="3"/>
      <c r="AE54" s="3"/>
      <c r="AF54" s="3"/>
      <c r="AG54" s="3" t="s">
        <v>17</v>
      </c>
      <c r="AH54" s="3" t="s">
        <v>246</v>
      </c>
      <c r="AI54" s="177" t="s">
        <v>6468</v>
      </c>
      <c r="AJ54" s="3" t="s">
        <v>9048</v>
      </c>
      <c r="AK54" s="68"/>
      <c r="AL54" s="177" t="s">
        <v>6487</v>
      </c>
      <c r="AM54" s="68"/>
      <c r="AN54" s="3" t="s">
        <v>4113</v>
      </c>
      <c r="AO54" t="s">
        <v>9206</v>
      </c>
      <c r="AP54" t="s">
        <v>5091</v>
      </c>
      <c r="AQ54" s="3"/>
      <c r="AR54" s="3"/>
      <c r="AS54" s="15" t="s">
        <v>9042</v>
      </c>
      <c r="AT54" s="3" t="s">
        <v>255</v>
      </c>
      <c r="AU54" t="b">
        <v>0</v>
      </c>
      <c r="AV54" s="229">
        <v>19927</v>
      </c>
      <c r="AW54" s="3" t="s">
        <v>9207</v>
      </c>
      <c r="AX54" s="9"/>
      <c r="AY54" s="9"/>
      <c r="AZ54" s="9"/>
      <c r="BA54" s="9"/>
      <c r="BB54" s="3" t="s">
        <v>708</v>
      </c>
      <c r="BC54" s="9"/>
      <c r="BD54" s="9"/>
      <c r="BE54" s="3" t="s">
        <v>37</v>
      </c>
      <c r="BF54" s="9"/>
      <c r="BG54" s="9"/>
      <c r="BH54" s="9" t="s">
        <v>6171</v>
      </c>
      <c r="BI54" s="3" t="s">
        <v>4477</v>
      </c>
      <c r="BJ54" s="9" t="s">
        <v>9077</v>
      </c>
      <c r="BK54" s="9" t="s">
        <v>9568</v>
      </c>
      <c r="BL54" s="9"/>
      <c r="BM54" s="243">
        <v>103</v>
      </c>
      <c r="BN54" s="243">
        <v>103</v>
      </c>
      <c r="BO54" s="3" t="s">
        <v>236</v>
      </c>
      <c r="BP54" s="9"/>
      <c r="BQ54" s="9"/>
      <c r="BR54" s="9"/>
      <c r="BS54" s="9"/>
      <c r="BT54" s="9"/>
      <c r="BU54" t="s">
        <v>13043</v>
      </c>
      <c r="BV54" s="9"/>
      <c r="BW54" s="229">
        <v>25</v>
      </c>
      <c r="BX54" s="9"/>
      <c r="BY54" s="9"/>
      <c r="BZ54" s="9" t="s">
        <v>6503</v>
      </c>
      <c r="CA54" t="s">
        <v>6212</v>
      </c>
      <c r="CB54" s="229">
        <v>2014</v>
      </c>
      <c r="CC54" s="3" t="s">
        <v>230</v>
      </c>
      <c r="CD54" s="3" t="s">
        <v>231</v>
      </c>
      <c r="CE54" s="3" t="s">
        <v>232</v>
      </c>
      <c r="CF54" s="3" t="s">
        <v>253</v>
      </c>
      <c r="CG54" s="3" t="s">
        <v>233</v>
      </c>
      <c r="CH54" s="3" t="s">
        <v>35</v>
      </c>
      <c r="CI54" s="3" t="s">
        <v>235</v>
      </c>
      <c r="CJ54" s="3" t="s">
        <v>234</v>
      </c>
      <c r="CK54" s="3" t="s">
        <v>17</v>
      </c>
      <c r="CL54" s="3" t="s">
        <v>17</v>
      </c>
      <c r="CM54" s="3" t="s">
        <v>257</v>
      </c>
      <c r="CN54" s="66" t="s">
        <v>256</v>
      </c>
      <c r="CO54" s="3" t="s">
        <v>251</v>
      </c>
      <c r="CP54" s="3" t="s">
        <v>48</v>
      </c>
      <c r="CQ54" s="3" t="s">
        <v>302</v>
      </c>
      <c r="CR54" s="3" t="s">
        <v>17</v>
      </c>
      <c r="CS54" s="3" t="s">
        <v>734</v>
      </c>
      <c r="CT54" s="3" t="s">
        <v>128</v>
      </c>
      <c r="CU54" s="3" t="s">
        <v>199</v>
      </c>
      <c r="CV54" s="3" t="s">
        <v>254</v>
      </c>
      <c r="CW54" s="3" t="s">
        <v>237</v>
      </c>
      <c r="CX54" s="3" t="s">
        <v>266</v>
      </c>
      <c r="CY54" s="6" t="s">
        <v>258</v>
      </c>
      <c r="CZ54" s="3" t="s">
        <v>3964</v>
      </c>
      <c r="DA54" s="3" t="s">
        <v>9218</v>
      </c>
      <c r="DB54" s="3" t="s">
        <v>6525</v>
      </c>
      <c r="DC54" s="3"/>
      <c r="DD54" s="226">
        <v>52</v>
      </c>
      <c r="DE54" s="15"/>
    </row>
    <row r="55" spans="1:109">
      <c r="A55" s="226">
        <v>43</v>
      </c>
      <c r="B55" s="68" t="s">
        <v>229</v>
      </c>
      <c r="C55" s="280" t="s">
        <v>252</v>
      </c>
      <c r="D55" s="6" t="s">
        <v>3455</v>
      </c>
      <c r="E55" s="9"/>
      <c r="F55" s="9"/>
      <c r="G55" s="169" t="s">
        <v>6123</v>
      </c>
      <c r="H55" s="3" t="s">
        <v>321</v>
      </c>
      <c r="I55" s="3" t="s">
        <v>322</v>
      </c>
      <c r="J55" s="3" t="s">
        <v>3630</v>
      </c>
      <c r="K55" s="9" t="s">
        <v>10267</v>
      </c>
      <c r="L55" s="3" t="s">
        <v>246</v>
      </c>
      <c r="M55" t="b">
        <v>0</v>
      </c>
      <c r="N55" s="3" t="s">
        <v>549</v>
      </c>
      <c r="O55" s="3" t="s">
        <v>8269</v>
      </c>
      <c r="P55" s="3" t="s">
        <v>8796</v>
      </c>
      <c r="Q55" s="229">
        <v>52</v>
      </c>
      <c r="R55" s="229">
        <v>52</v>
      </c>
      <c r="S55" t="s">
        <v>5090</v>
      </c>
      <c r="T55" t="s">
        <v>17</v>
      </c>
      <c r="U55" s="3" t="s">
        <v>17</v>
      </c>
      <c r="V55" s="3" t="s">
        <v>17</v>
      </c>
      <c r="W55" s="9"/>
      <c r="X55" s="3" t="s">
        <v>17</v>
      </c>
      <c r="Y55" s="3" t="s">
        <v>17</v>
      </c>
      <c r="Z55" s="3" t="s">
        <v>4570</v>
      </c>
      <c r="AA55" s="15" t="s">
        <v>4113</v>
      </c>
      <c r="AB55" s="3"/>
      <c r="AC55" s="3"/>
      <c r="AD55" s="3"/>
      <c r="AE55" s="3"/>
      <c r="AF55" s="3"/>
      <c r="AG55" s="3" t="s">
        <v>17</v>
      </c>
      <c r="AH55" s="3" t="s">
        <v>246</v>
      </c>
      <c r="AI55" s="177" t="s">
        <v>6468</v>
      </c>
      <c r="AJ55" s="3" t="s">
        <v>9048</v>
      </c>
      <c r="AK55" s="68"/>
      <c r="AL55" s="177" t="s">
        <v>6487</v>
      </c>
      <c r="AM55" s="68"/>
      <c r="AN55" s="3" t="s">
        <v>4113</v>
      </c>
      <c r="AO55" t="s">
        <v>9206</v>
      </c>
      <c r="AP55" t="s">
        <v>5091</v>
      </c>
      <c r="AQ55" s="3"/>
      <c r="AR55" s="3"/>
      <c r="AS55" s="15" t="s">
        <v>9042</v>
      </c>
      <c r="AT55" s="3" t="s">
        <v>255</v>
      </c>
      <c r="AU55" t="b">
        <v>0</v>
      </c>
      <c r="AV55" s="229">
        <v>24201</v>
      </c>
      <c r="AW55" s="3" t="s">
        <v>9207</v>
      </c>
      <c r="AX55" s="9"/>
      <c r="AY55" s="9"/>
      <c r="AZ55" s="9"/>
      <c r="BA55" s="9"/>
      <c r="BB55" s="3" t="s">
        <v>708</v>
      </c>
      <c r="BC55" s="9"/>
      <c r="BD55" s="9"/>
      <c r="BE55" s="3" t="s">
        <v>37</v>
      </c>
      <c r="BF55" s="9"/>
      <c r="BG55" s="9"/>
      <c r="BH55" s="9" t="s">
        <v>6171</v>
      </c>
      <c r="BI55" s="3" t="s">
        <v>4477</v>
      </c>
      <c r="BJ55" s="9" t="s">
        <v>9077</v>
      </c>
      <c r="BK55" s="9" t="s">
        <v>9568</v>
      </c>
      <c r="BL55" s="9"/>
      <c r="BM55" s="243">
        <v>187</v>
      </c>
      <c r="BN55" s="243">
        <v>187</v>
      </c>
      <c r="BO55" s="3" t="s">
        <v>236</v>
      </c>
      <c r="BP55" s="9"/>
      <c r="BQ55" s="9"/>
      <c r="BR55" s="9"/>
      <c r="BS55" s="9"/>
      <c r="BT55" s="9"/>
      <c r="BU55" t="s">
        <v>13043</v>
      </c>
      <c r="BV55" s="9"/>
      <c r="BW55" s="229">
        <v>25</v>
      </c>
      <c r="BX55" s="9"/>
      <c r="BY55" s="9"/>
      <c r="BZ55" s="9" t="s">
        <v>6503</v>
      </c>
      <c r="CA55" t="s">
        <v>6212</v>
      </c>
      <c r="CB55" s="229">
        <v>2014</v>
      </c>
      <c r="CC55" s="3" t="s">
        <v>230</v>
      </c>
      <c r="CD55" s="3" t="s">
        <v>231</v>
      </c>
      <c r="CE55" s="3" t="s">
        <v>232</v>
      </c>
      <c r="CF55" s="3" t="s">
        <v>253</v>
      </c>
      <c r="CG55" s="3" t="s">
        <v>233</v>
      </c>
      <c r="CH55" s="3" t="s">
        <v>35</v>
      </c>
      <c r="CI55" s="3" t="s">
        <v>235</v>
      </c>
      <c r="CJ55" s="3" t="s">
        <v>234</v>
      </c>
      <c r="CK55" s="3" t="s">
        <v>17</v>
      </c>
      <c r="CL55" s="3" t="s">
        <v>17</v>
      </c>
      <c r="CM55" s="3" t="s">
        <v>257</v>
      </c>
      <c r="CN55" s="66" t="s">
        <v>256</v>
      </c>
      <c r="CO55" s="3" t="s">
        <v>251</v>
      </c>
      <c r="CP55" s="3" t="s">
        <v>48</v>
      </c>
      <c r="CQ55" s="3" t="s">
        <v>302</v>
      </c>
      <c r="CR55" s="3" t="s">
        <v>17</v>
      </c>
      <c r="CS55" s="3" t="s">
        <v>736</v>
      </c>
      <c r="CT55" s="3" t="s">
        <v>128</v>
      </c>
      <c r="CU55" s="3" t="s">
        <v>199</v>
      </c>
      <c r="CV55" s="3" t="s">
        <v>254</v>
      </c>
      <c r="CW55" s="3" t="s">
        <v>237</v>
      </c>
      <c r="CX55" s="3" t="s">
        <v>266</v>
      </c>
      <c r="CY55" s="6" t="s">
        <v>258</v>
      </c>
      <c r="CZ55" s="3" t="s">
        <v>3965</v>
      </c>
      <c r="DA55" s="3" t="s">
        <v>9218</v>
      </c>
      <c r="DB55" s="3" t="s">
        <v>6526</v>
      </c>
      <c r="DC55" s="3"/>
      <c r="DD55" s="226">
        <v>53</v>
      </c>
      <c r="DE55" s="15"/>
    </row>
    <row r="56" spans="1:109">
      <c r="A56" s="226">
        <v>44</v>
      </c>
      <c r="B56" s="68" t="s">
        <v>229</v>
      </c>
      <c r="C56" s="280" t="s">
        <v>252</v>
      </c>
      <c r="D56" s="6" t="s">
        <v>3455</v>
      </c>
      <c r="E56" s="9"/>
      <c r="F56" s="9"/>
      <c r="G56" s="169" t="s">
        <v>6123</v>
      </c>
      <c r="H56" s="3" t="s">
        <v>321</v>
      </c>
      <c r="I56" s="3" t="s">
        <v>322</v>
      </c>
      <c r="J56" s="3" t="s">
        <v>3630</v>
      </c>
      <c r="K56" s="9" t="s">
        <v>10267</v>
      </c>
      <c r="L56" s="3" t="s">
        <v>244</v>
      </c>
      <c r="M56" t="b">
        <v>0</v>
      </c>
      <c r="N56" s="3" t="s">
        <v>549</v>
      </c>
      <c r="O56" s="3" t="s">
        <v>8269</v>
      </c>
      <c r="P56" s="3" t="s">
        <v>9103</v>
      </c>
      <c r="Q56" s="229">
        <v>36</v>
      </c>
      <c r="R56" s="229">
        <v>36</v>
      </c>
      <c r="S56" t="s">
        <v>5090</v>
      </c>
      <c r="T56" t="s">
        <v>17</v>
      </c>
      <c r="U56" s="3" t="s">
        <v>17</v>
      </c>
      <c r="V56" s="3" t="s">
        <v>17</v>
      </c>
      <c r="W56" s="9"/>
      <c r="X56" s="3" t="s">
        <v>17</v>
      </c>
      <c r="Y56" s="3" t="s">
        <v>17</v>
      </c>
      <c r="Z56" s="3" t="s">
        <v>4570</v>
      </c>
      <c r="AA56" s="15" t="s">
        <v>4113</v>
      </c>
      <c r="AB56" s="3"/>
      <c r="AC56" s="3"/>
      <c r="AD56" s="3"/>
      <c r="AE56" s="3"/>
      <c r="AF56" s="3"/>
      <c r="AG56" s="3" t="s">
        <v>17</v>
      </c>
      <c r="AH56" s="3" t="s">
        <v>244</v>
      </c>
      <c r="AI56" s="177" t="s">
        <v>6468</v>
      </c>
      <c r="AJ56" s="3" t="s">
        <v>9048</v>
      </c>
      <c r="AK56" s="68"/>
      <c r="AL56" s="177" t="s">
        <v>6487</v>
      </c>
      <c r="AM56" s="68"/>
      <c r="AN56" s="3" t="s">
        <v>4113</v>
      </c>
      <c r="AO56" t="s">
        <v>9206</v>
      </c>
      <c r="AP56" t="s">
        <v>5091</v>
      </c>
      <c r="AQ56" s="3"/>
      <c r="AR56" s="3"/>
      <c r="AS56" s="15" t="s">
        <v>9042</v>
      </c>
      <c r="AT56" s="3" t="s">
        <v>255</v>
      </c>
      <c r="AU56" t="b">
        <v>0</v>
      </c>
      <c r="AV56" s="229">
        <v>14996</v>
      </c>
      <c r="AW56" s="3" t="s">
        <v>9207</v>
      </c>
      <c r="AX56" s="9"/>
      <c r="AY56" s="9"/>
      <c r="AZ56" s="9"/>
      <c r="BA56" s="9"/>
      <c r="BB56" s="3" t="s">
        <v>708</v>
      </c>
      <c r="BC56" s="9"/>
      <c r="BD56" s="9"/>
      <c r="BE56" s="3" t="s">
        <v>37</v>
      </c>
      <c r="BF56" s="9"/>
      <c r="BG56" s="9"/>
      <c r="BH56" s="9" t="s">
        <v>6171</v>
      </c>
      <c r="BI56" s="3" t="s">
        <v>4477</v>
      </c>
      <c r="BJ56" s="9" t="s">
        <v>9077</v>
      </c>
      <c r="BK56" s="9" t="s">
        <v>9568</v>
      </c>
      <c r="BL56" s="9"/>
      <c r="BM56" s="243">
        <v>187</v>
      </c>
      <c r="BN56" s="243">
        <v>187</v>
      </c>
      <c r="BO56" s="3" t="s">
        <v>236</v>
      </c>
      <c r="BP56" s="9"/>
      <c r="BQ56" s="9"/>
      <c r="BR56" s="9"/>
      <c r="BS56" s="9"/>
      <c r="BT56" s="9"/>
      <c r="BU56" t="s">
        <v>13043</v>
      </c>
      <c r="BV56" s="9"/>
      <c r="BW56" s="229">
        <v>25</v>
      </c>
      <c r="BX56" s="9"/>
      <c r="BY56" s="9"/>
      <c r="BZ56" s="9" t="s">
        <v>6503</v>
      </c>
      <c r="CA56" t="s">
        <v>6212</v>
      </c>
      <c r="CB56" s="229">
        <v>2014</v>
      </c>
      <c r="CC56" s="3" t="s">
        <v>230</v>
      </c>
      <c r="CD56" s="3" t="s">
        <v>231</v>
      </c>
      <c r="CE56" s="3" t="s">
        <v>232</v>
      </c>
      <c r="CF56" s="3" t="s">
        <v>253</v>
      </c>
      <c r="CG56" s="3" t="s">
        <v>233</v>
      </c>
      <c r="CH56" s="3" t="s">
        <v>35</v>
      </c>
      <c r="CI56" s="3" t="s">
        <v>235</v>
      </c>
      <c r="CJ56" s="3" t="s">
        <v>234</v>
      </c>
      <c r="CK56" s="3" t="s">
        <v>17</v>
      </c>
      <c r="CL56" s="3" t="s">
        <v>17</v>
      </c>
      <c r="CM56" s="3" t="s">
        <v>257</v>
      </c>
      <c r="CN56" s="66" t="s">
        <v>256</v>
      </c>
      <c r="CO56" s="3" t="s">
        <v>251</v>
      </c>
      <c r="CP56" s="3" t="s">
        <v>48</v>
      </c>
      <c r="CQ56" s="3" t="s">
        <v>302</v>
      </c>
      <c r="CR56" s="3" t="s">
        <v>17</v>
      </c>
      <c r="CS56" s="3" t="s">
        <v>735</v>
      </c>
      <c r="CT56" s="3" t="s">
        <v>128</v>
      </c>
      <c r="CU56" s="3" t="s">
        <v>199</v>
      </c>
      <c r="CV56" s="3" t="s">
        <v>254</v>
      </c>
      <c r="CW56" s="3" t="s">
        <v>237</v>
      </c>
      <c r="CX56" s="6" t="s">
        <v>267</v>
      </c>
      <c r="CY56" s="6" t="s">
        <v>259</v>
      </c>
      <c r="CZ56" s="3" t="s">
        <v>3966</v>
      </c>
      <c r="DA56" s="3" t="s">
        <v>9218</v>
      </c>
      <c r="DB56" s="3" t="s">
        <v>6527</v>
      </c>
      <c r="DC56" s="3"/>
      <c r="DD56" s="226">
        <v>54</v>
      </c>
      <c r="DE56" s="15"/>
    </row>
    <row r="57" spans="1:109">
      <c r="A57" s="226">
        <v>45</v>
      </c>
      <c r="B57" s="68" t="s">
        <v>229</v>
      </c>
      <c r="C57" s="280" t="s">
        <v>252</v>
      </c>
      <c r="D57" s="6" t="s">
        <v>3455</v>
      </c>
      <c r="E57" s="9"/>
      <c r="F57" s="9"/>
      <c r="G57" s="169" t="s">
        <v>6123</v>
      </c>
      <c r="H57" s="3" t="s">
        <v>321</v>
      </c>
      <c r="I57" s="3" t="s">
        <v>322</v>
      </c>
      <c r="J57" s="3" t="s">
        <v>3630</v>
      </c>
      <c r="K57" s="9" t="s">
        <v>10267</v>
      </c>
      <c r="L57" s="3" t="s">
        <v>244</v>
      </c>
      <c r="M57" t="b">
        <v>0</v>
      </c>
      <c r="N57" s="3" t="s">
        <v>549</v>
      </c>
      <c r="O57" s="3" t="s">
        <v>8269</v>
      </c>
      <c r="P57" s="3" t="s">
        <v>9103</v>
      </c>
      <c r="Q57" s="229">
        <v>36</v>
      </c>
      <c r="R57" s="229">
        <v>36</v>
      </c>
      <c r="S57" t="s">
        <v>5090</v>
      </c>
      <c r="T57" t="s">
        <v>17</v>
      </c>
      <c r="U57" s="3" t="s">
        <v>17</v>
      </c>
      <c r="V57" s="3" t="s">
        <v>17</v>
      </c>
      <c r="W57" s="9"/>
      <c r="X57" s="3" t="s">
        <v>17</v>
      </c>
      <c r="Y57" s="3" t="s">
        <v>17</v>
      </c>
      <c r="Z57" s="3" t="s">
        <v>4570</v>
      </c>
      <c r="AA57" s="15" t="s">
        <v>4113</v>
      </c>
      <c r="AB57" s="3"/>
      <c r="AC57" s="3"/>
      <c r="AD57" s="3"/>
      <c r="AE57" s="3"/>
      <c r="AF57" s="3"/>
      <c r="AG57" s="3" t="s">
        <v>17</v>
      </c>
      <c r="AH57" s="3" t="s">
        <v>244</v>
      </c>
      <c r="AI57" s="177" t="s">
        <v>6468</v>
      </c>
      <c r="AJ57" s="3" t="s">
        <v>9048</v>
      </c>
      <c r="AK57" s="68"/>
      <c r="AL57" s="177" t="s">
        <v>6487</v>
      </c>
      <c r="AM57" s="68"/>
      <c r="AN57" s="3" t="s">
        <v>4113</v>
      </c>
      <c r="AO57" t="s">
        <v>9206</v>
      </c>
      <c r="AP57" t="s">
        <v>5091</v>
      </c>
      <c r="AQ57" s="3"/>
      <c r="AR57" s="3"/>
      <c r="AS57" s="15" t="s">
        <v>9042</v>
      </c>
      <c r="AT57" s="3" t="s">
        <v>255</v>
      </c>
      <c r="AU57" t="b">
        <v>0</v>
      </c>
      <c r="AV57" s="229">
        <v>19927</v>
      </c>
      <c r="AW57" s="3" t="s">
        <v>9207</v>
      </c>
      <c r="AX57" s="9"/>
      <c r="AY57" s="9"/>
      <c r="AZ57" s="9"/>
      <c r="BA57" s="9"/>
      <c r="BB57" s="3" t="s">
        <v>708</v>
      </c>
      <c r="BC57" s="9"/>
      <c r="BD57" s="9"/>
      <c r="BE57" s="3" t="s">
        <v>37</v>
      </c>
      <c r="BF57" s="9"/>
      <c r="BG57" s="9"/>
      <c r="BH57" s="9" t="s">
        <v>6171</v>
      </c>
      <c r="BI57" s="3" t="s">
        <v>4477</v>
      </c>
      <c r="BJ57" s="9" t="s">
        <v>9077</v>
      </c>
      <c r="BK57" s="9" t="s">
        <v>9568</v>
      </c>
      <c r="BL57" s="9"/>
      <c r="BM57" s="243">
        <v>265</v>
      </c>
      <c r="BN57" s="243">
        <v>265</v>
      </c>
      <c r="BO57" s="3" t="s">
        <v>236</v>
      </c>
      <c r="BP57" s="9"/>
      <c r="BQ57" s="9"/>
      <c r="BR57" s="9"/>
      <c r="BS57" s="9"/>
      <c r="BT57" s="9"/>
      <c r="BU57" t="s">
        <v>13043</v>
      </c>
      <c r="BV57" s="9"/>
      <c r="BW57" s="229">
        <v>25</v>
      </c>
      <c r="BX57" s="9"/>
      <c r="BY57" s="9"/>
      <c r="BZ57" s="9" t="s">
        <v>6503</v>
      </c>
      <c r="CA57" t="s">
        <v>6212</v>
      </c>
      <c r="CB57" s="229">
        <v>2014</v>
      </c>
      <c r="CC57" s="3" t="s">
        <v>230</v>
      </c>
      <c r="CD57" s="3" t="s">
        <v>231</v>
      </c>
      <c r="CE57" s="3" t="s">
        <v>232</v>
      </c>
      <c r="CF57" s="3" t="s">
        <v>253</v>
      </c>
      <c r="CG57" s="3" t="s">
        <v>233</v>
      </c>
      <c r="CH57" s="3" t="s">
        <v>35</v>
      </c>
      <c r="CI57" s="3" t="s">
        <v>235</v>
      </c>
      <c r="CJ57" s="3" t="s">
        <v>234</v>
      </c>
      <c r="CK57" s="3" t="s">
        <v>17</v>
      </c>
      <c r="CL57" s="3" t="s">
        <v>17</v>
      </c>
      <c r="CM57" s="3" t="s">
        <v>257</v>
      </c>
      <c r="CN57" s="66" t="s">
        <v>256</v>
      </c>
      <c r="CO57" s="3" t="s">
        <v>251</v>
      </c>
      <c r="CP57" s="3" t="s">
        <v>48</v>
      </c>
      <c r="CQ57" s="3" t="s">
        <v>302</v>
      </c>
      <c r="CR57" s="3" t="s">
        <v>17</v>
      </c>
      <c r="CS57" s="3" t="s">
        <v>734</v>
      </c>
      <c r="CT57" s="3" t="s">
        <v>128</v>
      </c>
      <c r="CU57" s="3" t="s">
        <v>199</v>
      </c>
      <c r="CV57" s="3" t="s">
        <v>254</v>
      </c>
      <c r="CW57" s="3" t="s">
        <v>237</v>
      </c>
      <c r="CX57" s="6" t="s">
        <v>267</v>
      </c>
      <c r="CY57" s="6" t="s">
        <v>259</v>
      </c>
      <c r="CZ57" s="3" t="s">
        <v>3967</v>
      </c>
      <c r="DA57" s="3" t="s">
        <v>9218</v>
      </c>
      <c r="DB57" s="3" t="s">
        <v>6528</v>
      </c>
      <c r="DC57" s="3"/>
      <c r="DD57" s="226">
        <v>55</v>
      </c>
      <c r="DE57" s="15"/>
    </row>
    <row r="58" spans="1:109">
      <c r="A58" s="226">
        <v>46</v>
      </c>
      <c r="B58" s="68" t="s">
        <v>229</v>
      </c>
      <c r="C58" s="280" t="s">
        <v>252</v>
      </c>
      <c r="D58" s="6" t="s">
        <v>3455</v>
      </c>
      <c r="E58" s="9"/>
      <c r="F58" s="9"/>
      <c r="G58" s="169" t="s">
        <v>6123</v>
      </c>
      <c r="H58" s="3" t="s">
        <v>321</v>
      </c>
      <c r="I58" s="3" t="s">
        <v>322</v>
      </c>
      <c r="J58" s="3" t="s">
        <v>3630</v>
      </c>
      <c r="K58" s="9" t="s">
        <v>10267</v>
      </c>
      <c r="L58" s="3" t="s">
        <v>244</v>
      </c>
      <c r="M58" t="b">
        <v>0</v>
      </c>
      <c r="N58" s="3" t="s">
        <v>549</v>
      </c>
      <c r="O58" s="3" t="s">
        <v>8269</v>
      </c>
      <c r="P58" s="3" t="s">
        <v>9103</v>
      </c>
      <c r="Q58" s="229">
        <v>36</v>
      </c>
      <c r="R58" s="229">
        <v>36</v>
      </c>
      <c r="S58" t="s">
        <v>5090</v>
      </c>
      <c r="T58" t="s">
        <v>17</v>
      </c>
      <c r="U58" s="3" t="s">
        <v>17</v>
      </c>
      <c r="V58" s="3" t="s">
        <v>17</v>
      </c>
      <c r="W58" s="9"/>
      <c r="X58" s="3" t="s">
        <v>17</v>
      </c>
      <c r="Y58" s="3" t="s">
        <v>17</v>
      </c>
      <c r="Z58" s="3" t="s">
        <v>4570</v>
      </c>
      <c r="AA58" s="15" t="s">
        <v>4113</v>
      </c>
      <c r="AB58" s="3"/>
      <c r="AC58" s="3"/>
      <c r="AD58" s="3"/>
      <c r="AE58" s="3"/>
      <c r="AF58" s="3"/>
      <c r="AG58" s="3" t="s">
        <v>17</v>
      </c>
      <c r="AH58" s="3" t="s">
        <v>244</v>
      </c>
      <c r="AI58" s="177" t="s">
        <v>6468</v>
      </c>
      <c r="AJ58" s="3" t="s">
        <v>9048</v>
      </c>
      <c r="AK58" s="68"/>
      <c r="AL58" s="177" t="s">
        <v>6487</v>
      </c>
      <c r="AM58" s="68"/>
      <c r="AN58" s="3" t="s">
        <v>4113</v>
      </c>
      <c r="AO58" t="s">
        <v>9206</v>
      </c>
      <c r="AP58" t="s">
        <v>5091</v>
      </c>
      <c r="AQ58" s="3"/>
      <c r="AR58" s="3"/>
      <c r="AS58" s="15" t="s">
        <v>9042</v>
      </c>
      <c r="AT58" s="3" t="s">
        <v>255</v>
      </c>
      <c r="AU58" t="b">
        <v>0</v>
      </c>
      <c r="AV58" s="229">
        <v>24201</v>
      </c>
      <c r="AW58" s="3" t="s">
        <v>9207</v>
      </c>
      <c r="AX58" s="9"/>
      <c r="AY58" s="9"/>
      <c r="AZ58" s="9"/>
      <c r="BA58" s="9"/>
      <c r="BB58" s="3" t="s">
        <v>708</v>
      </c>
      <c r="BC58" s="9"/>
      <c r="BD58" s="9"/>
      <c r="BE58" s="3" t="s">
        <v>37</v>
      </c>
      <c r="BF58" s="9"/>
      <c r="BG58" s="9"/>
      <c r="BH58" s="9" t="s">
        <v>6171</v>
      </c>
      <c r="BI58" s="3" t="s">
        <v>4477</v>
      </c>
      <c r="BJ58" s="9" t="s">
        <v>9077</v>
      </c>
      <c r="BK58" s="9" t="s">
        <v>9568</v>
      </c>
      <c r="BL58" s="9"/>
      <c r="BM58" s="243">
        <v>241</v>
      </c>
      <c r="BN58" s="243">
        <v>241</v>
      </c>
      <c r="BO58" s="3" t="s">
        <v>236</v>
      </c>
      <c r="BP58" s="9"/>
      <c r="BQ58" s="9"/>
      <c r="BR58" s="9"/>
      <c r="BS58" s="9"/>
      <c r="BT58" s="9"/>
      <c r="BU58" t="s">
        <v>13043</v>
      </c>
      <c r="BV58" s="9"/>
      <c r="BW58" s="229">
        <v>25</v>
      </c>
      <c r="BX58" s="9"/>
      <c r="BY58" s="9"/>
      <c r="BZ58" s="9" t="s">
        <v>6503</v>
      </c>
      <c r="CA58" t="s">
        <v>6212</v>
      </c>
      <c r="CB58" s="229">
        <v>2014</v>
      </c>
      <c r="CC58" s="3" t="s">
        <v>230</v>
      </c>
      <c r="CD58" s="3" t="s">
        <v>231</v>
      </c>
      <c r="CE58" s="3" t="s">
        <v>232</v>
      </c>
      <c r="CF58" s="3" t="s">
        <v>253</v>
      </c>
      <c r="CG58" s="3" t="s">
        <v>233</v>
      </c>
      <c r="CH58" s="3" t="s">
        <v>35</v>
      </c>
      <c r="CI58" s="3" t="s">
        <v>235</v>
      </c>
      <c r="CJ58" s="3" t="s">
        <v>234</v>
      </c>
      <c r="CK58" s="3" t="s">
        <v>17</v>
      </c>
      <c r="CL58" s="3" t="s">
        <v>17</v>
      </c>
      <c r="CM58" s="3" t="s">
        <v>257</v>
      </c>
      <c r="CN58" s="66" t="s">
        <v>256</v>
      </c>
      <c r="CO58" s="3" t="s">
        <v>251</v>
      </c>
      <c r="CP58" s="3" t="s">
        <v>48</v>
      </c>
      <c r="CQ58" s="3" t="s">
        <v>302</v>
      </c>
      <c r="CR58" s="3" t="s">
        <v>17</v>
      </c>
      <c r="CS58" s="3" t="s">
        <v>736</v>
      </c>
      <c r="CT58" s="3" t="s">
        <v>128</v>
      </c>
      <c r="CU58" s="3" t="s">
        <v>199</v>
      </c>
      <c r="CV58" s="3" t="s">
        <v>254</v>
      </c>
      <c r="CW58" s="3" t="s">
        <v>237</v>
      </c>
      <c r="CX58" s="6" t="s">
        <v>267</v>
      </c>
      <c r="CY58" s="6" t="s">
        <v>259</v>
      </c>
      <c r="CZ58" s="3" t="s">
        <v>3968</v>
      </c>
      <c r="DA58" s="3" t="s">
        <v>9218</v>
      </c>
      <c r="DB58" s="3" t="s">
        <v>6529</v>
      </c>
      <c r="DC58" s="3"/>
      <c r="DD58" s="226">
        <v>56</v>
      </c>
      <c r="DE58" s="15"/>
    </row>
    <row r="59" spans="1:109">
      <c r="A59" s="226">
        <v>47</v>
      </c>
      <c r="B59" s="68" t="s">
        <v>229</v>
      </c>
      <c r="C59" s="280" t="s">
        <v>252</v>
      </c>
      <c r="D59" s="6" t="s">
        <v>3455</v>
      </c>
      <c r="E59" s="9"/>
      <c r="F59" s="9"/>
      <c r="G59" s="169" t="s">
        <v>6123</v>
      </c>
      <c r="H59" s="3" t="s">
        <v>321</v>
      </c>
      <c r="I59" s="3" t="s">
        <v>322</v>
      </c>
      <c r="J59" s="3" t="s">
        <v>3630</v>
      </c>
      <c r="K59" s="9" t="s">
        <v>10267</v>
      </c>
      <c r="L59" s="3" t="s">
        <v>247</v>
      </c>
      <c r="M59" t="b">
        <v>0</v>
      </c>
      <c r="N59" s="3" t="s">
        <v>549</v>
      </c>
      <c r="O59" s="3" t="s">
        <v>8168</v>
      </c>
      <c r="P59" s="3" t="s">
        <v>9091</v>
      </c>
      <c r="Q59" s="229">
        <v>65</v>
      </c>
      <c r="R59" s="229">
        <v>65</v>
      </c>
      <c r="S59" t="s">
        <v>5090</v>
      </c>
      <c r="T59" t="s">
        <v>17</v>
      </c>
      <c r="U59" s="3" t="s">
        <v>17</v>
      </c>
      <c r="V59" s="3" t="s">
        <v>17</v>
      </c>
      <c r="W59" s="9"/>
      <c r="X59" s="3" t="s">
        <v>17</v>
      </c>
      <c r="Y59" s="3" t="s">
        <v>17</v>
      </c>
      <c r="Z59" s="3" t="s">
        <v>4570</v>
      </c>
      <c r="AA59" s="15" t="s">
        <v>4113</v>
      </c>
      <c r="AB59" s="3"/>
      <c r="AC59" s="3"/>
      <c r="AD59" s="3"/>
      <c r="AE59" s="3"/>
      <c r="AF59" s="3"/>
      <c r="AG59" s="3" t="s">
        <v>17</v>
      </c>
      <c r="AH59" s="3" t="s">
        <v>247</v>
      </c>
      <c r="AI59" s="177" t="s">
        <v>6468</v>
      </c>
      <c r="AJ59" s="3" t="s">
        <v>9048</v>
      </c>
      <c r="AK59" s="68"/>
      <c r="AL59" s="177" t="s">
        <v>6487</v>
      </c>
      <c r="AM59" s="68"/>
      <c r="AN59" s="3" t="s">
        <v>4113</v>
      </c>
      <c r="AO59" t="s">
        <v>9206</v>
      </c>
      <c r="AP59" t="s">
        <v>5091</v>
      </c>
      <c r="AQ59" s="3"/>
      <c r="AR59" s="3"/>
      <c r="AS59" s="15" t="s">
        <v>9042</v>
      </c>
      <c r="AT59" s="3" t="s">
        <v>255</v>
      </c>
      <c r="AU59" t="b">
        <v>0</v>
      </c>
      <c r="AV59" s="229">
        <v>14996</v>
      </c>
      <c r="AW59" s="3" t="s">
        <v>9207</v>
      </c>
      <c r="AX59" s="9"/>
      <c r="AY59" s="9"/>
      <c r="AZ59" s="9"/>
      <c r="BA59" s="9"/>
      <c r="BB59" s="3" t="s">
        <v>708</v>
      </c>
      <c r="BC59" s="9"/>
      <c r="BD59" s="9"/>
      <c r="BE59" s="3" t="s">
        <v>37</v>
      </c>
      <c r="BF59" s="9"/>
      <c r="BG59" s="9"/>
      <c r="BH59" s="9" t="s">
        <v>6171</v>
      </c>
      <c r="BI59" s="3" t="s">
        <v>4477</v>
      </c>
      <c r="BJ59" s="9" t="s">
        <v>9077</v>
      </c>
      <c r="BK59" s="9" t="s">
        <v>9568</v>
      </c>
      <c r="BL59" s="9"/>
      <c r="BM59" s="243">
        <v>547</v>
      </c>
      <c r="BN59" s="243">
        <v>547</v>
      </c>
      <c r="BO59" s="3" t="s">
        <v>236</v>
      </c>
      <c r="BP59" s="9"/>
      <c r="BQ59" s="9"/>
      <c r="BR59" s="9"/>
      <c r="BS59" s="9"/>
      <c r="BT59" s="9"/>
      <c r="BU59" t="s">
        <v>13043</v>
      </c>
      <c r="BV59" s="9"/>
      <c r="BW59" s="229">
        <v>25</v>
      </c>
      <c r="BX59" s="9"/>
      <c r="BY59" s="9"/>
      <c r="BZ59" s="9" t="s">
        <v>6503</v>
      </c>
      <c r="CA59" t="s">
        <v>6212</v>
      </c>
      <c r="CB59" s="229">
        <v>2014</v>
      </c>
      <c r="CC59" s="3" t="s">
        <v>230</v>
      </c>
      <c r="CD59" s="3" t="s">
        <v>231</v>
      </c>
      <c r="CE59" s="3" t="s">
        <v>232</v>
      </c>
      <c r="CF59" s="3" t="s">
        <v>253</v>
      </c>
      <c r="CG59" s="3" t="s">
        <v>233</v>
      </c>
      <c r="CH59" s="3" t="s">
        <v>35</v>
      </c>
      <c r="CI59" s="3" t="s">
        <v>235</v>
      </c>
      <c r="CJ59" s="3" t="s">
        <v>234</v>
      </c>
      <c r="CK59" s="3" t="s">
        <v>17</v>
      </c>
      <c r="CL59" s="3" t="s">
        <v>17</v>
      </c>
      <c r="CM59" s="3" t="s">
        <v>257</v>
      </c>
      <c r="CN59" s="66" t="s">
        <v>256</v>
      </c>
      <c r="CO59" s="3" t="s">
        <v>251</v>
      </c>
      <c r="CP59" s="3" t="s">
        <v>48</v>
      </c>
      <c r="CQ59" s="3" t="s">
        <v>302</v>
      </c>
      <c r="CR59" s="3" t="s">
        <v>17</v>
      </c>
      <c r="CS59" s="3" t="s">
        <v>735</v>
      </c>
      <c r="CT59" s="3" t="s">
        <v>128</v>
      </c>
      <c r="CU59" s="3" t="s">
        <v>199</v>
      </c>
      <c r="CV59" s="3" t="s">
        <v>254</v>
      </c>
      <c r="CW59" s="3" t="s">
        <v>237</v>
      </c>
      <c r="CX59" s="6" t="s">
        <v>268</v>
      </c>
      <c r="CY59" s="6" t="s">
        <v>268</v>
      </c>
      <c r="CZ59" s="3" t="s">
        <v>3969</v>
      </c>
      <c r="DA59" s="3" t="s">
        <v>9218</v>
      </c>
      <c r="DB59" s="3" t="s">
        <v>6530</v>
      </c>
      <c r="DC59" s="3"/>
      <c r="DD59" s="226">
        <v>57</v>
      </c>
      <c r="DE59" s="15"/>
    </row>
    <row r="60" spans="1:109">
      <c r="A60" s="226">
        <v>48</v>
      </c>
      <c r="B60" s="68" t="s">
        <v>229</v>
      </c>
      <c r="C60" s="280" t="s">
        <v>252</v>
      </c>
      <c r="D60" s="6" t="s">
        <v>3455</v>
      </c>
      <c r="E60" s="9"/>
      <c r="F60" s="9"/>
      <c r="G60" s="169" t="s">
        <v>6123</v>
      </c>
      <c r="H60" s="3" t="s">
        <v>321</v>
      </c>
      <c r="I60" s="3" t="s">
        <v>322</v>
      </c>
      <c r="J60" s="3" t="s">
        <v>3630</v>
      </c>
      <c r="K60" s="9" t="s">
        <v>10267</v>
      </c>
      <c r="L60" s="3" t="s">
        <v>247</v>
      </c>
      <c r="M60" t="b">
        <v>0</v>
      </c>
      <c r="N60" s="3" t="s">
        <v>549</v>
      </c>
      <c r="O60" s="3" t="s">
        <v>8168</v>
      </c>
      <c r="P60" s="3" t="s">
        <v>9091</v>
      </c>
      <c r="Q60" s="229">
        <v>65</v>
      </c>
      <c r="R60" s="229">
        <v>65</v>
      </c>
      <c r="S60" t="s">
        <v>5090</v>
      </c>
      <c r="T60" t="s">
        <v>17</v>
      </c>
      <c r="U60" s="3" t="s">
        <v>17</v>
      </c>
      <c r="V60" s="3" t="s">
        <v>17</v>
      </c>
      <c r="W60" s="9"/>
      <c r="X60" s="3" t="s">
        <v>17</v>
      </c>
      <c r="Y60" s="3" t="s">
        <v>17</v>
      </c>
      <c r="Z60" s="3" t="s">
        <v>4570</v>
      </c>
      <c r="AA60" s="15" t="s">
        <v>4113</v>
      </c>
      <c r="AB60" s="3"/>
      <c r="AC60" s="3"/>
      <c r="AD60" s="3"/>
      <c r="AE60" s="3"/>
      <c r="AF60" s="3"/>
      <c r="AG60" s="3" t="s">
        <v>17</v>
      </c>
      <c r="AH60" s="3" t="s">
        <v>247</v>
      </c>
      <c r="AI60" s="177" t="s">
        <v>6468</v>
      </c>
      <c r="AJ60" s="3" t="s">
        <v>9048</v>
      </c>
      <c r="AK60" s="68"/>
      <c r="AL60" s="177" t="s">
        <v>6487</v>
      </c>
      <c r="AM60" s="68"/>
      <c r="AN60" s="3" t="s">
        <v>4113</v>
      </c>
      <c r="AO60" t="s">
        <v>9206</v>
      </c>
      <c r="AP60" t="s">
        <v>5091</v>
      </c>
      <c r="AQ60" s="3"/>
      <c r="AR60" s="3"/>
      <c r="AS60" s="15" t="s">
        <v>9042</v>
      </c>
      <c r="AT60" s="3" t="s">
        <v>255</v>
      </c>
      <c r="AU60" t="b">
        <v>0</v>
      </c>
      <c r="AV60" s="229">
        <v>19927</v>
      </c>
      <c r="AW60" s="3" t="s">
        <v>9207</v>
      </c>
      <c r="AX60" s="9"/>
      <c r="AY60" s="9"/>
      <c r="AZ60" s="9"/>
      <c r="BA60" s="9"/>
      <c r="BB60" s="3" t="s">
        <v>708</v>
      </c>
      <c r="BC60" s="9"/>
      <c r="BD60" s="9"/>
      <c r="BE60" s="3" t="s">
        <v>37</v>
      </c>
      <c r="BF60" s="9"/>
      <c r="BG60" s="9"/>
      <c r="BH60" s="9" t="s">
        <v>6171</v>
      </c>
      <c r="BI60" s="3" t="s">
        <v>4477</v>
      </c>
      <c r="BJ60" s="9" t="s">
        <v>9077</v>
      </c>
      <c r="BK60" s="9" t="s">
        <v>9568</v>
      </c>
      <c r="BL60" s="9"/>
      <c r="BM60" s="243">
        <v>848</v>
      </c>
      <c r="BN60" s="243">
        <v>848</v>
      </c>
      <c r="BO60" s="3" t="s">
        <v>236</v>
      </c>
      <c r="BP60" s="9"/>
      <c r="BQ60" s="9"/>
      <c r="BR60" s="9"/>
      <c r="BS60" s="9"/>
      <c r="BT60" s="9"/>
      <c r="BU60" t="s">
        <v>13043</v>
      </c>
      <c r="BV60" s="9"/>
      <c r="BW60" s="229">
        <v>25</v>
      </c>
      <c r="BX60" s="9"/>
      <c r="BY60" s="9"/>
      <c r="BZ60" s="9" t="s">
        <v>6503</v>
      </c>
      <c r="CA60" t="s">
        <v>6212</v>
      </c>
      <c r="CB60" s="229">
        <v>2014</v>
      </c>
      <c r="CC60" s="3" t="s">
        <v>230</v>
      </c>
      <c r="CD60" s="3" t="s">
        <v>231</v>
      </c>
      <c r="CE60" s="3" t="s">
        <v>232</v>
      </c>
      <c r="CF60" s="3" t="s">
        <v>253</v>
      </c>
      <c r="CG60" s="3" t="s">
        <v>233</v>
      </c>
      <c r="CH60" s="3" t="s">
        <v>35</v>
      </c>
      <c r="CI60" s="3" t="s">
        <v>235</v>
      </c>
      <c r="CJ60" s="3" t="s">
        <v>234</v>
      </c>
      <c r="CK60" s="3" t="s">
        <v>17</v>
      </c>
      <c r="CL60" s="3" t="s">
        <v>17</v>
      </c>
      <c r="CM60" s="3" t="s">
        <v>257</v>
      </c>
      <c r="CN60" s="66" t="s">
        <v>256</v>
      </c>
      <c r="CO60" s="3" t="s">
        <v>251</v>
      </c>
      <c r="CP60" s="3" t="s">
        <v>48</v>
      </c>
      <c r="CQ60" s="3" t="s">
        <v>302</v>
      </c>
      <c r="CR60" s="3" t="s">
        <v>17</v>
      </c>
      <c r="CS60" s="3" t="s">
        <v>734</v>
      </c>
      <c r="CT60" s="3" t="s">
        <v>128</v>
      </c>
      <c r="CU60" s="3" t="s">
        <v>199</v>
      </c>
      <c r="CV60" s="3" t="s">
        <v>254</v>
      </c>
      <c r="CW60" s="3" t="s">
        <v>237</v>
      </c>
      <c r="CX60" s="6" t="s">
        <v>268</v>
      </c>
      <c r="CY60" s="6" t="s">
        <v>268</v>
      </c>
      <c r="CZ60" s="3" t="s">
        <v>3970</v>
      </c>
      <c r="DA60" s="3" t="s">
        <v>9218</v>
      </c>
      <c r="DB60" s="3" t="s">
        <v>6531</v>
      </c>
      <c r="DC60" s="3"/>
      <c r="DD60" s="226">
        <v>58</v>
      </c>
      <c r="DE60" s="15"/>
    </row>
    <row r="61" spans="1:109">
      <c r="A61" s="226">
        <v>49</v>
      </c>
      <c r="B61" s="68" t="s">
        <v>229</v>
      </c>
      <c r="C61" s="280" t="s">
        <v>252</v>
      </c>
      <c r="D61" s="6" t="s">
        <v>3455</v>
      </c>
      <c r="E61" s="9"/>
      <c r="F61" s="9"/>
      <c r="G61" s="169" t="s">
        <v>6123</v>
      </c>
      <c r="H61" s="3" t="s">
        <v>321</v>
      </c>
      <c r="I61" s="3" t="s">
        <v>322</v>
      </c>
      <c r="J61" s="3" t="s">
        <v>3630</v>
      </c>
      <c r="K61" s="9" t="s">
        <v>10267</v>
      </c>
      <c r="L61" s="3" t="s">
        <v>247</v>
      </c>
      <c r="M61" t="b">
        <v>0</v>
      </c>
      <c r="N61" s="3" t="s">
        <v>549</v>
      </c>
      <c r="O61" s="3" t="s">
        <v>8168</v>
      </c>
      <c r="P61" s="3" t="s">
        <v>9091</v>
      </c>
      <c r="Q61" s="229">
        <v>65</v>
      </c>
      <c r="R61" s="229">
        <v>65</v>
      </c>
      <c r="S61" t="s">
        <v>5090</v>
      </c>
      <c r="T61" t="s">
        <v>17</v>
      </c>
      <c r="U61" s="3" t="s">
        <v>17</v>
      </c>
      <c r="V61" s="3" t="s">
        <v>17</v>
      </c>
      <c r="W61" s="9"/>
      <c r="X61" s="3" t="s">
        <v>17</v>
      </c>
      <c r="Y61" s="3" t="s">
        <v>17</v>
      </c>
      <c r="Z61" s="3" t="s">
        <v>4570</v>
      </c>
      <c r="AA61" s="15" t="s">
        <v>4113</v>
      </c>
      <c r="AB61" s="3"/>
      <c r="AC61" s="3"/>
      <c r="AD61" s="3"/>
      <c r="AE61" s="3"/>
      <c r="AF61" s="3"/>
      <c r="AG61" s="3" t="s">
        <v>17</v>
      </c>
      <c r="AH61" s="3" t="s">
        <v>247</v>
      </c>
      <c r="AI61" s="177" t="s">
        <v>6468</v>
      </c>
      <c r="AJ61" s="3" t="s">
        <v>9048</v>
      </c>
      <c r="AK61" s="68"/>
      <c r="AL61" s="177" t="s">
        <v>6487</v>
      </c>
      <c r="AM61" s="68"/>
      <c r="AN61" s="3" t="s">
        <v>4113</v>
      </c>
      <c r="AO61" t="s">
        <v>9206</v>
      </c>
      <c r="AP61" t="s">
        <v>5091</v>
      </c>
      <c r="AQ61" s="3"/>
      <c r="AR61" s="3"/>
      <c r="AS61" s="15" t="s">
        <v>9042</v>
      </c>
      <c r="AT61" s="3" t="s">
        <v>255</v>
      </c>
      <c r="AU61" t="b">
        <v>0</v>
      </c>
      <c r="AV61" s="229">
        <v>24201</v>
      </c>
      <c r="AW61" s="3" t="s">
        <v>9207</v>
      </c>
      <c r="AX61" s="9"/>
      <c r="AY61" s="9"/>
      <c r="AZ61" s="9"/>
      <c r="BA61" s="9"/>
      <c r="BB61" s="3" t="s">
        <v>708</v>
      </c>
      <c r="BC61" s="9"/>
      <c r="BD61" s="9"/>
      <c r="BE61" s="3" t="s">
        <v>37</v>
      </c>
      <c r="BF61" s="9"/>
      <c r="BG61" s="9"/>
      <c r="BH61" s="9" t="s">
        <v>6171</v>
      </c>
      <c r="BI61" s="3" t="s">
        <v>4477</v>
      </c>
      <c r="BJ61" s="9" t="s">
        <v>9077</v>
      </c>
      <c r="BK61" s="9" t="s">
        <v>9568</v>
      </c>
      <c r="BL61" s="9"/>
      <c r="BM61" s="243">
        <v>979</v>
      </c>
      <c r="BN61" s="243">
        <v>979</v>
      </c>
      <c r="BO61" s="3" t="s">
        <v>236</v>
      </c>
      <c r="BP61" s="9"/>
      <c r="BQ61" s="9"/>
      <c r="BR61" s="9"/>
      <c r="BS61" s="9"/>
      <c r="BT61" s="9"/>
      <c r="BU61" t="s">
        <v>13043</v>
      </c>
      <c r="BV61" s="9"/>
      <c r="BW61" s="229">
        <v>25</v>
      </c>
      <c r="BX61" s="9"/>
      <c r="BY61" s="9"/>
      <c r="BZ61" s="9" t="s">
        <v>6503</v>
      </c>
      <c r="CA61" t="s">
        <v>6212</v>
      </c>
      <c r="CB61" s="229">
        <v>2014</v>
      </c>
      <c r="CC61" s="3" t="s">
        <v>230</v>
      </c>
      <c r="CD61" s="3" t="s">
        <v>231</v>
      </c>
      <c r="CE61" s="3" t="s">
        <v>232</v>
      </c>
      <c r="CF61" s="3" t="s">
        <v>253</v>
      </c>
      <c r="CG61" s="3" t="s">
        <v>233</v>
      </c>
      <c r="CH61" s="3" t="s">
        <v>35</v>
      </c>
      <c r="CI61" s="3" t="s">
        <v>235</v>
      </c>
      <c r="CJ61" s="3" t="s">
        <v>234</v>
      </c>
      <c r="CK61" s="3" t="s">
        <v>17</v>
      </c>
      <c r="CL61" s="3" t="s">
        <v>17</v>
      </c>
      <c r="CM61" s="3" t="s">
        <v>257</v>
      </c>
      <c r="CN61" s="66" t="s">
        <v>256</v>
      </c>
      <c r="CO61" s="3" t="s">
        <v>251</v>
      </c>
      <c r="CP61" s="3" t="s">
        <v>48</v>
      </c>
      <c r="CQ61" s="3" t="s">
        <v>302</v>
      </c>
      <c r="CR61" s="3" t="s">
        <v>17</v>
      </c>
      <c r="CS61" s="3" t="s">
        <v>736</v>
      </c>
      <c r="CT61" s="3" t="s">
        <v>128</v>
      </c>
      <c r="CU61" s="3" t="s">
        <v>199</v>
      </c>
      <c r="CV61" s="3" t="s">
        <v>254</v>
      </c>
      <c r="CW61" s="3" t="s">
        <v>237</v>
      </c>
      <c r="CX61" s="6" t="s">
        <v>268</v>
      </c>
      <c r="CY61" s="6" t="s">
        <v>268</v>
      </c>
      <c r="CZ61" s="3" t="s">
        <v>3971</v>
      </c>
      <c r="DA61" s="3" t="s">
        <v>9218</v>
      </c>
      <c r="DB61" s="3" t="s">
        <v>6532</v>
      </c>
      <c r="DC61" s="3"/>
      <c r="DD61" s="226">
        <v>59</v>
      </c>
      <c r="DE61" s="15"/>
    </row>
    <row r="62" spans="1:109">
      <c r="A62" s="226">
        <v>50</v>
      </c>
      <c r="B62" s="68" t="s">
        <v>229</v>
      </c>
      <c r="C62" s="280" t="s">
        <v>252</v>
      </c>
      <c r="D62" s="6" t="s">
        <v>3455</v>
      </c>
      <c r="E62" s="9"/>
      <c r="F62" s="9"/>
      <c r="G62" s="169" t="s">
        <v>6123</v>
      </c>
      <c r="H62" s="3" t="s">
        <v>321</v>
      </c>
      <c r="I62" s="3" t="s">
        <v>322</v>
      </c>
      <c r="J62" s="3" t="s">
        <v>3630</v>
      </c>
      <c r="K62" s="9" t="s">
        <v>10267</v>
      </c>
      <c r="L62" s="3" t="s">
        <v>726</v>
      </c>
      <c r="M62" t="b">
        <v>0</v>
      </c>
      <c r="N62" s="3" t="s">
        <v>549</v>
      </c>
      <c r="O62" s="3" t="s">
        <v>17</v>
      </c>
      <c r="P62" s="3" t="s">
        <v>17</v>
      </c>
      <c r="Q62" s="229">
        <v>-1</v>
      </c>
      <c r="R62" s="229">
        <v>999</v>
      </c>
      <c r="S62" s="9"/>
      <c r="T62" t="s">
        <v>17</v>
      </c>
      <c r="U62" s="3" t="s">
        <v>17</v>
      </c>
      <c r="V62" s="3" t="s">
        <v>17</v>
      </c>
      <c r="W62" s="9"/>
      <c r="X62" s="3" t="s">
        <v>17</v>
      </c>
      <c r="Y62" s="3" t="s">
        <v>17</v>
      </c>
      <c r="Z62" s="3" t="s">
        <v>4570</v>
      </c>
      <c r="AA62" s="15" t="s">
        <v>4113</v>
      </c>
      <c r="AB62" s="3"/>
      <c r="AC62" s="3"/>
      <c r="AD62" s="3"/>
      <c r="AE62" s="3"/>
      <c r="AF62" s="3"/>
      <c r="AG62" s="3" t="s">
        <v>17</v>
      </c>
      <c r="AH62" s="3" t="s">
        <v>726</v>
      </c>
      <c r="AI62" s="177" t="s">
        <v>6468</v>
      </c>
      <c r="AJ62" s="3" t="s">
        <v>9048</v>
      </c>
      <c r="AK62" s="68"/>
      <c r="AL62" s="177" t="s">
        <v>6487</v>
      </c>
      <c r="AM62" s="68"/>
      <c r="AN62" s="3" t="s">
        <v>4113</v>
      </c>
      <c r="AO62" t="s">
        <v>9206</v>
      </c>
      <c r="AP62" t="s">
        <v>5091</v>
      </c>
      <c r="AQ62" s="3"/>
      <c r="AR62" s="3"/>
      <c r="AS62" s="15" t="s">
        <v>9042</v>
      </c>
      <c r="AT62" s="3" t="s">
        <v>255</v>
      </c>
      <c r="AU62" t="b">
        <v>0</v>
      </c>
      <c r="AV62" s="229">
        <v>14996</v>
      </c>
      <c r="AW62" s="3" t="s">
        <v>9207</v>
      </c>
      <c r="AX62" s="9"/>
      <c r="AY62" s="9"/>
      <c r="AZ62" s="9"/>
      <c r="BA62" s="9"/>
      <c r="BB62" s="3" t="s">
        <v>708</v>
      </c>
      <c r="BC62" s="9"/>
      <c r="BD62" s="9"/>
      <c r="BE62" s="3" t="s">
        <v>37</v>
      </c>
      <c r="BF62" s="9"/>
      <c r="BG62" s="9"/>
      <c r="BH62" s="9" t="s">
        <v>6171</v>
      </c>
      <c r="BI62" s="3" t="s">
        <v>4477</v>
      </c>
      <c r="BJ62" s="9" t="s">
        <v>9077</v>
      </c>
      <c r="BK62" s="9" t="s">
        <v>9568</v>
      </c>
      <c r="BL62" s="9"/>
      <c r="BM62" s="243">
        <v>755</v>
      </c>
      <c r="BN62" s="243">
        <v>755</v>
      </c>
      <c r="BO62" s="3" t="s">
        <v>236</v>
      </c>
      <c r="BP62" s="9"/>
      <c r="BQ62" s="9"/>
      <c r="BR62" s="9"/>
      <c r="BS62" s="9"/>
      <c r="BT62" s="9"/>
      <c r="BU62" t="s">
        <v>13043</v>
      </c>
      <c r="BV62" s="9"/>
      <c r="BW62" s="229">
        <v>25</v>
      </c>
      <c r="BX62" s="9"/>
      <c r="BY62" s="9"/>
      <c r="BZ62" s="9" t="s">
        <v>6503</v>
      </c>
      <c r="CA62" t="s">
        <v>6212</v>
      </c>
      <c r="CB62" s="229">
        <v>2014</v>
      </c>
      <c r="CC62" s="3" t="s">
        <v>230</v>
      </c>
      <c r="CD62" s="3" t="s">
        <v>231</v>
      </c>
      <c r="CE62" s="3" t="s">
        <v>232</v>
      </c>
      <c r="CF62" s="3" t="s">
        <v>253</v>
      </c>
      <c r="CG62" s="3" t="s">
        <v>233</v>
      </c>
      <c r="CH62" s="3" t="s">
        <v>35</v>
      </c>
      <c r="CI62" s="3" t="s">
        <v>235</v>
      </c>
      <c r="CJ62" s="3" t="s">
        <v>234</v>
      </c>
      <c r="CK62" s="3" t="s">
        <v>17</v>
      </c>
      <c r="CL62" s="3" t="s">
        <v>17</v>
      </c>
      <c r="CM62" s="3" t="s">
        <v>257</v>
      </c>
      <c r="CN62" s="66" t="s">
        <v>256</v>
      </c>
      <c r="CO62" s="3" t="s">
        <v>251</v>
      </c>
      <c r="CP62" s="3" t="s">
        <v>48</v>
      </c>
      <c r="CQ62" s="3" t="s">
        <v>302</v>
      </c>
      <c r="CR62" s="3" t="s">
        <v>17</v>
      </c>
      <c r="CS62" s="3" t="s">
        <v>735</v>
      </c>
      <c r="CT62" s="3" t="s">
        <v>128</v>
      </c>
      <c r="CU62" s="3" t="s">
        <v>199</v>
      </c>
      <c r="CV62" s="3" t="s">
        <v>254</v>
      </c>
      <c r="CW62" s="3" t="s">
        <v>237</v>
      </c>
      <c r="CX62" s="6" t="s">
        <v>260</v>
      </c>
      <c r="CY62" s="6" t="s">
        <v>266</v>
      </c>
      <c r="CZ62" s="3" t="s">
        <v>3972</v>
      </c>
      <c r="DA62" s="3" t="s">
        <v>9218</v>
      </c>
      <c r="DB62" s="3" t="s">
        <v>6533</v>
      </c>
      <c r="DC62" s="3"/>
      <c r="DD62" s="226">
        <v>60</v>
      </c>
      <c r="DE62" s="15"/>
    </row>
    <row r="63" spans="1:109">
      <c r="A63" s="226">
        <v>51</v>
      </c>
      <c r="B63" s="68" t="s">
        <v>229</v>
      </c>
      <c r="C63" s="280" t="s">
        <v>252</v>
      </c>
      <c r="D63" s="6" t="s">
        <v>3455</v>
      </c>
      <c r="E63" s="9"/>
      <c r="F63" s="9"/>
      <c r="G63" s="169" t="s">
        <v>6123</v>
      </c>
      <c r="H63" s="3" t="s">
        <v>321</v>
      </c>
      <c r="I63" s="3" t="s">
        <v>322</v>
      </c>
      <c r="J63" s="3" t="s">
        <v>3630</v>
      </c>
      <c r="K63" s="9" t="s">
        <v>10267</v>
      </c>
      <c r="L63" s="3" t="s">
        <v>726</v>
      </c>
      <c r="M63" t="b">
        <v>0</v>
      </c>
      <c r="N63" s="3" t="s">
        <v>549</v>
      </c>
      <c r="O63" s="3" t="s">
        <v>17</v>
      </c>
      <c r="P63" s="3" t="s">
        <v>17</v>
      </c>
      <c r="Q63" s="229">
        <v>-1</v>
      </c>
      <c r="R63" s="229">
        <v>999</v>
      </c>
      <c r="S63" s="9"/>
      <c r="T63" t="s">
        <v>17</v>
      </c>
      <c r="U63" s="3" t="s">
        <v>17</v>
      </c>
      <c r="V63" s="3" t="s">
        <v>17</v>
      </c>
      <c r="W63" s="9"/>
      <c r="X63" s="3" t="s">
        <v>17</v>
      </c>
      <c r="Y63" s="3" t="s">
        <v>17</v>
      </c>
      <c r="Z63" s="3" t="s">
        <v>4570</v>
      </c>
      <c r="AA63" s="15" t="s">
        <v>4113</v>
      </c>
      <c r="AB63" s="3"/>
      <c r="AC63" s="3"/>
      <c r="AD63" s="3"/>
      <c r="AE63" s="3"/>
      <c r="AF63" s="3"/>
      <c r="AG63" s="3" t="s">
        <v>17</v>
      </c>
      <c r="AH63" s="3" t="s">
        <v>726</v>
      </c>
      <c r="AI63" s="177" t="s">
        <v>6468</v>
      </c>
      <c r="AJ63" s="3" t="s">
        <v>9048</v>
      </c>
      <c r="AK63" s="68"/>
      <c r="AL63" s="177" t="s">
        <v>6487</v>
      </c>
      <c r="AM63" s="68"/>
      <c r="AN63" s="3" t="s">
        <v>4113</v>
      </c>
      <c r="AO63" t="s">
        <v>9206</v>
      </c>
      <c r="AP63" t="s">
        <v>5091</v>
      </c>
      <c r="AQ63" s="3"/>
      <c r="AR63" s="3"/>
      <c r="AS63" s="15" t="s">
        <v>9042</v>
      </c>
      <c r="AT63" s="3" t="s">
        <v>255</v>
      </c>
      <c r="AU63" t="b">
        <v>0</v>
      </c>
      <c r="AV63" s="229">
        <v>19927</v>
      </c>
      <c r="AW63" s="3" t="s">
        <v>9207</v>
      </c>
      <c r="AX63" s="9"/>
      <c r="AY63" s="9"/>
      <c r="AZ63" s="9"/>
      <c r="BA63" s="9"/>
      <c r="BB63" s="3" t="s">
        <v>708</v>
      </c>
      <c r="BC63" s="9"/>
      <c r="BD63" s="9"/>
      <c r="BE63" s="3" t="s">
        <v>37</v>
      </c>
      <c r="BF63" s="9"/>
      <c r="BG63" s="9"/>
      <c r="BH63" s="9" t="s">
        <v>6171</v>
      </c>
      <c r="BI63" s="3" t="s">
        <v>4477</v>
      </c>
      <c r="BJ63" s="9" t="s">
        <v>9077</v>
      </c>
      <c r="BK63" s="9" t="s">
        <v>9568</v>
      </c>
      <c r="BL63" s="9"/>
      <c r="BM63" s="243">
        <v>0</v>
      </c>
      <c r="BN63" s="243">
        <v>0</v>
      </c>
      <c r="BO63" s="3" t="s">
        <v>236</v>
      </c>
      <c r="BP63" s="9"/>
      <c r="BQ63" s="9"/>
      <c r="BR63" s="9"/>
      <c r="BS63" s="9"/>
      <c r="BT63" s="9"/>
      <c r="BU63" t="s">
        <v>13043</v>
      </c>
      <c r="BV63" s="9"/>
      <c r="BW63" s="229" t="s">
        <v>17</v>
      </c>
      <c r="BX63" s="9"/>
      <c r="BY63" s="9"/>
      <c r="BZ63" s="9" t="s">
        <v>6502</v>
      </c>
      <c r="CA63" t="s">
        <v>6212</v>
      </c>
      <c r="CB63" s="229">
        <v>2014</v>
      </c>
      <c r="CC63" s="3" t="s">
        <v>230</v>
      </c>
      <c r="CD63" s="3" t="s">
        <v>231</v>
      </c>
      <c r="CE63" s="3" t="s">
        <v>232</v>
      </c>
      <c r="CF63" s="3" t="s">
        <v>253</v>
      </c>
      <c r="CG63" s="3" t="s">
        <v>233</v>
      </c>
      <c r="CH63" s="3" t="s">
        <v>35</v>
      </c>
      <c r="CI63" s="3" t="s">
        <v>235</v>
      </c>
      <c r="CJ63" s="3" t="s">
        <v>234</v>
      </c>
      <c r="CK63" s="3" t="s">
        <v>17</v>
      </c>
      <c r="CL63" s="3" t="s">
        <v>17</v>
      </c>
      <c r="CM63" s="3" t="s">
        <v>257</v>
      </c>
      <c r="CN63" s="66" t="s">
        <v>256</v>
      </c>
      <c r="CO63" s="3" t="s">
        <v>251</v>
      </c>
      <c r="CP63" s="3" t="s">
        <v>48</v>
      </c>
      <c r="CQ63" s="3" t="s">
        <v>302</v>
      </c>
      <c r="CR63" s="3" t="s">
        <v>17</v>
      </c>
      <c r="CS63" s="3" t="s">
        <v>734</v>
      </c>
      <c r="CT63" s="3" t="s">
        <v>128</v>
      </c>
      <c r="CU63" s="3" t="s">
        <v>199</v>
      </c>
      <c r="CV63" s="3" t="s">
        <v>254</v>
      </c>
      <c r="CW63" s="3" t="s">
        <v>237</v>
      </c>
      <c r="CX63" s="6" t="s">
        <v>260</v>
      </c>
      <c r="CY63" s="6" t="s">
        <v>266</v>
      </c>
      <c r="CZ63" s="3" t="s">
        <v>17</v>
      </c>
      <c r="DA63" s="3" t="s">
        <v>9218</v>
      </c>
      <c r="DB63" s="3" t="s">
        <v>17</v>
      </c>
      <c r="DC63" s="3" t="s">
        <v>17</v>
      </c>
      <c r="DD63" s="226">
        <v>61</v>
      </c>
      <c r="DE63" s="15"/>
    </row>
    <row r="64" spans="1:109">
      <c r="A64" s="226">
        <v>52</v>
      </c>
      <c r="B64" s="68" t="s">
        <v>229</v>
      </c>
      <c r="C64" s="280" t="s">
        <v>252</v>
      </c>
      <c r="D64" s="6" t="s">
        <v>3455</v>
      </c>
      <c r="E64" s="9"/>
      <c r="F64" s="9"/>
      <c r="G64" s="169" t="s">
        <v>6123</v>
      </c>
      <c r="H64" s="3" t="s">
        <v>321</v>
      </c>
      <c r="I64" s="3" t="s">
        <v>322</v>
      </c>
      <c r="J64" s="3" t="s">
        <v>3630</v>
      </c>
      <c r="K64" s="9" t="s">
        <v>10267</v>
      </c>
      <c r="L64" s="3" t="s">
        <v>726</v>
      </c>
      <c r="M64" t="b">
        <v>0</v>
      </c>
      <c r="N64" s="3" t="s">
        <v>549</v>
      </c>
      <c r="O64" s="3" t="s">
        <v>17</v>
      </c>
      <c r="P64" s="3" t="s">
        <v>17</v>
      </c>
      <c r="Q64" s="229">
        <v>-1</v>
      </c>
      <c r="R64" s="229">
        <v>999</v>
      </c>
      <c r="S64" s="9"/>
      <c r="T64" t="s">
        <v>17</v>
      </c>
      <c r="U64" s="3" t="s">
        <v>17</v>
      </c>
      <c r="V64" s="3" t="s">
        <v>17</v>
      </c>
      <c r="W64" s="9"/>
      <c r="X64" s="3" t="s">
        <v>17</v>
      </c>
      <c r="Y64" s="3" t="s">
        <v>17</v>
      </c>
      <c r="Z64" s="3" t="s">
        <v>4570</v>
      </c>
      <c r="AA64" s="15" t="s">
        <v>4113</v>
      </c>
      <c r="AB64" s="3"/>
      <c r="AC64" s="3"/>
      <c r="AD64" s="3"/>
      <c r="AE64" s="3"/>
      <c r="AF64" s="3"/>
      <c r="AG64" s="3" t="s">
        <v>17</v>
      </c>
      <c r="AH64" s="3" t="s">
        <v>726</v>
      </c>
      <c r="AI64" s="177" t="s">
        <v>6468</v>
      </c>
      <c r="AJ64" s="3" t="s">
        <v>9048</v>
      </c>
      <c r="AK64" s="68"/>
      <c r="AL64" s="177" t="s">
        <v>6487</v>
      </c>
      <c r="AM64" s="68"/>
      <c r="AN64" s="3" t="s">
        <v>4113</v>
      </c>
      <c r="AO64" t="s">
        <v>9206</v>
      </c>
      <c r="AP64" t="s">
        <v>5091</v>
      </c>
      <c r="AQ64" s="3"/>
      <c r="AR64" s="3"/>
      <c r="AS64" s="15" t="s">
        <v>9042</v>
      </c>
      <c r="AT64" s="3" t="s">
        <v>255</v>
      </c>
      <c r="AU64" t="b">
        <v>0</v>
      </c>
      <c r="AV64" s="229">
        <v>24201</v>
      </c>
      <c r="AW64" s="3" t="s">
        <v>9207</v>
      </c>
      <c r="AX64" s="9"/>
      <c r="AY64" s="9"/>
      <c r="AZ64" s="9"/>
      <c r="BA64" s="9"/>
      <c r="BB64" s="3" t="s">
        <v>708</v>
      </c>
      <c r="BC64" s="9"/>
      <c r="BD64" s="9"/>
      <c r="BE64" s="3" t="s">
        <v>37</v>
      </c>
      <c r="BF64" s="9"/>
      <c r="BG64" s="9"/>
      <c r="BH64" s="9" t="s">
        <v>6171</v>
      </c>
      <c r="BI64" s="3" t="s">
        <v>4477</v>
      </c>
      <c r="BJ64" s="9" t="s">
        <v>9077</v>
      </c>
      <c r="BK64" s="9" t="s">
        <v>9568</v>
      </c>
      <c r="BL64" s="9"/>
      <c r="BM64" s="243">
        <v>1598</v>
      </c>
      <c r="BN64" s="243">
        <v>1598</v>
      </c>
      <c r="BO64" s="3" t="s">
        <v>236</v>
      </c>
      <c r="BP64" s="9"/>
      <c r="BQ64" s="9"/>
      <c r="BR64" s="9"/>
      <c r="BS64" s="9"/>
      <c r="BT64" s="9"/>
      <c r="BU64" t="s">
        <v>13043</v>
      </c>
      <c r="BV64" s="9"/>
      <c r="BW64" s="229">
        <v>25</v>
      </c>
      <c r="BX64" s="9"/>
      <c r="BY64" s="9"/>
      <c r="BZ64" s="9" t="s">
        <v>6503</v>
      </c>
      <c r="CA64" t="s">
        <v>6212</v>
      </c>
      <c r="CB64" s="229">
        <v>2014</v>
      </c>
      <c r="CC64" s="3" t="s">
        <v>230</v>
      </c>
      <c r="CD64" s="3" t="s">
        <v>231</v>
      </c>
      <c r="CE64" s="3" t="s">
        <v>232</v>
      </c>
      <c r="CF64" s="3" t="s">
        <v>253</v>
      </c>
      <c r="CG64" s="3" t="s">
        <v>233</v>
      </c>
      <c r="CH64" s="3" t="s">
        <v>35</v>
      </c>
      <c r="CI64" s="3" t="s">
        <v>235</v>
      </c>
      <c r="CJ64" s="3" t="s">
        <v>234</v>
      </c>
      <c r="CK64" s="3" t="s">
        <v>17</v>
      </c>
      <c r="CL64" s="3" t="s">
        <v>17</v>
      </c>
      <c r="CM64" s="3" t="s">
        <v>257</v>
      </c>
      <c r="CN64" s="66" t="s">
        <v>256</v>
      </c>
      <c r="CO64" s="3" t="s">
        <v>251</v>
      </c>
      <c r="CP64" s="3" t="s">
        <v>48</v>
      </c>
      <c r="CQ64" s="3" t="s">
        <v>302</v>
      </c>
      <c r="CR64" s="3" t="s">
        <v>17</v>
      </c>
      <c r="CS64" s="3" t="s">
        <v>736</v>
      </c>
      <c r="CT64" s="3" t="s">
        <v>128</v>
      </c>
      <c r="CU64" s="3" t="s">
        <v>199</v>
      </c>
      <c r="CV64" s="3" t="s">
        <v>254</v>
      </c>
      <c r="CW64" s="3" t="s">
        <v>237</v>
      </c>
      <c r="CX64" s="6" t="s">
        <v>260</v>
      </c>
      <c r="CY64" s="6" t="s">
        <v>266</v>
      </c>
      <c r="CZ64" s="3" t="s">
        <v>3973</v>
      </c>
      <c r="DA64" s="3" t="s">
        <v>9218</v>
      </c>
      <c r="DB64" s="3" t="s">
        <v>6534</v>
      </c>
      <c r="DC64" s="3"/>
      <c r="DD64" s="226">
        <v>62</v>
      </c>
      <c r="DE64" s="15"/>
    </row>
    <row r="65" spans="1:109">
      <c r="A65" s="226">
        <v>53</v>
      </c>
      <c r="B65" s="68" t="s">
        <v>229</v>
      </c>
      <c r="C65" s="280" t="s">
        <v>252</v>
      </c>
      <c r="D65" s="6" t="s">
        <v>3455</v>
      </c>
      <c r="E65" s="9"/>
      <c r="F65" s="9"/>
      <c r="G65" s="169" t="s">
        <v>6123</v>
      </c>
      <c r="H65" s="3" t="s">
        <v>321</v>
      </c>
      <c r="I65" s="3" t="s">
        <v>322</v>
      </c>
      <c r="J65" s="3" t="s">
        <v>3630</v>
      </c>
      <c r="K65" s="9" t="s">
        <v>10267</v>
      </c>
      <c r="L65" s="3" t="s">
        <v>727</v>
      </c>
      <c r="M65" t="b">
        <v>0</v>
      </c>
      <c r="N65" s="3" t="s">
        <v>549</v>
      </c>
      <c r="O65" s="3" t="s">
        <v>17</v>
      </c>
      <c r="P65" s="3" t="s">
        <v>17</v>
      </c>
      <c r="Q65" s="229">
        <v>-1</v>
      </c>
      <c r="R65" s="229">
        <v>999</v>
      </c>
      <c r="S65" s="9"/>
      <c r="T65" t="s">
        <v>17</v>
      </c>
      <c r="U65" s="3" t="s">
        <v>17</v>
      </c>
      <c r="V65" s="3" t="s">
        <v>17</v>
      </c>
      <c r="W65" s="9"/>
      <c r="X65" s="3" t="s">
        <v>17</v>
      </c>
      <c r="Y65" s="3" t="s">
        <v>17</v>
      </c>
      <c r="Z65" s="3" t="s">
        <v>4570</v>
      </c>
      <c r="AA65" s="15" t="s">
        <v>4113</v>
      </c>
      <c r="AB65" s="3"/>
      <c r="AC65" s="3"/>
      <c r="AD65" s="3"/>
      <c r="AE65" s="3"/>
      <c r="AF65" s="3"/>
      <c r="AG65" s="3" t="s">
        <v>17</v>
      </c>
      <c r="AH65" s="3" t="s">
        <v>728</v>
      </c>
      <c r="AI65" s="177" t="s">
        <v>6468</v>
      </c>
      <c r="AJ65" s="3" t="s">
        <v>9048</v>
      </c>
      <c r="AK65" s="68"/>
      <c r="AL65" s="177" t="s">
        <v>6487</v>
      </c>
      <c r="AM65" s="68"/>
      <c r="AN65" s="3" t="s">
        <v>4113</v>
      </c>
      <c r="AO65" t="s">
        <v>9206</v>
      </c>
      <c r="AP65" t="s">
        <v>5091</v>
      </c>
      <c r="AQ65" s="3"/>
      <c r="AR65" s="3"/>
      <c r="AS65" s="15" t="s">
        <v>9042</v>
      </c>
      <c r="AT65" s="3" t="s">
        <v>255</v>
      </c>
      <c r="AU65" t="b">
        <v>0</v>
      </c>
      <c r="AV65" s="229">
        <v>14996</v>
      </c>
      <c r="AW65" s="3" t="s">
        <v>9207</v>
      </c>
      <c r="AX65" s="9"/>
      <c r="AY65" s="9"/>
      <c r="AZ65" s="9"/>
      <c r="BA65" s="9"/>
      <c r="BB65" s="3" t="s">
        <v>708</v>
      </c>
      <c r="BC65" s="9"/>
      <c r="BD65" s="9"/>
      <c r="BE65" s="3" t="s">
        <v>37</v>
      </c>
      <c r="BF65" s="9"/>
      <c r="BG65" s="9"/>
      <c r="BH65" s="9" t="s">
        <v>6171</v>
      </c>
      <c r="BI65" s="3" t="s">
        <v>4477</v>
      </c>
      <c r="BJ65" s="9" t="s">
        <v>9077</v>
      </c>
      <c r="BK65" s="9" t="s">
        <v>9568</v>
      </c>
      <c r="BL65" s="9"/>
      <c r="BM65" s="243">
        <v>253</v>
      </c>
      <c r="BN65" s="243">
        <v>253</v>
      </c>
      <c r="BO65" s="3" t="s">
        <v>236</v>
      </c>
      <c r="BP65" s="9"/>
      <c r="BQ65" s="9"/>
      <c r="BR65" s="9"/>
      <c r="BS65" s="9"/>
      <c r="BT65" s="9"/>
      <c r="BU65" t="s">
        <v>13043</v>
      </c>
      <c r="BV65" s="9"/>
      <c r="BW65" s="229">
        <v>25</v>
      </c>
      <c r="BX65" s="9"/>
      <c r="BY65" s="9"/>
      <c r="BZ65" s="9" t="s">
        <v>6503</v>
      </c>
      <c r="CA65" t="s">
        <v>6212</v>
      </c>
      <c r="CB65" s="229">
        <v>2014</v>
      </c>
      <c r="CC65" s="3" t="s">
        <v>230</v>
      </c>
      <c r="CD65" s="3" t="s">
        <v>231</v>
      </c>
      <c r="CE65" s="3" t="s">
        <v>232</v>
      </c>
      <c r="CF65" s="3" t="s">
        <v>253</v>
      </c>
      <c r="CG65" s="3" t="s">
        <v>233</v>
      </c>
      <c r="CH65" s="3" t="s">
        <v>35</v>
      </c>
      <c r="CI65" s="3" t="s">
        <v>235</v>
      </c>
      <c r="CJ65" s="3" t="s">
        <v>234</v>
      </c>
      <c r="CK65" s="3" t="s">
        <v>17</v>
      </c>
      <c r="CL65" s="3" t="s">
        <v>17</v>
      </c>
      <c r="CM65" s="3" t="s">
        <v>257</v>
      </c>
      <c r="CN65" s="66" t="s">
        <v>256</v>
      </c>
      <c r="CO65" s="3" t="s">
        <v>251</v>
      </c>
      <c r="CP65" s="3" t="s">
        <v>48</v>
      </c>
      <c r="CQ65" s="3" t="s">
        <v>302</v>
      </c>
      <c r="CR65" s="3" t="s">
        <v>17</v>
      </c>
      <c r="CS65" s="3" t="s">
        <v>735</v>
      </c>
      <c r="CT65" s="3" t="s">
        <v>128</v>
      </c>
      <c r="CU65" s="3" t="s">
        <v>199</v>
      </c>
      <c r="CV65" s="3" t="s">
        <v>254</v>
      </c>
      <c r="CW65" s="3" t="s">
        <v>237</v>
      </c>
      <c r="CX65" s="6" t="s">
        <v>269</v>
      </c>
      <c r="CY65" s="6" t="s">
        <v>260</v>
      </c>
      <c r="CZ65" s="3" t="s">
        <v>3974</v>
      </c>
      <c r="DA65" s="3" t="s">
        <v>9218</v>
      </c>
      <c r="DB65" s="3" t="s">
        <v>6535</v>
      </c>
      <c r="DC65" s="3"/>
      <c r="DD65" s="226">
        <v>63</v>
      </c>
      <c r="DE65" s="15"/>
    </row>
    <row r="66" spans="1:109">
      <c r="A66" s="226">
        <v>54</v>
      </c>
      <c r="B66" s="68" t="s">
        <v>229</v>
      </c>
      <c r="C66" s="280" t="s">
        <v>252</v>
      </c>
      <c r="D66" s="6" t="s">
        <v>3455</v>
      </c>
      <c r="E66" s="9"/>
      <c r="F66" s="9"/>
      <c r="G66" s="169" t="s">
        <v>6123</v>
      </c>
      <c r="H66" s="3" t="s">
        <v>321</v>
      </c>
      <c r="I66" s="3" t="s">
        <v>322</v>
      </c>
      <c r="J66" s="3" t="s">
        <v>3630</v>
      </c>
      <c r="K66" s="9" t="s">
        <v>10267</v>
      </c>
      <c r="L66" s="3" t="s">
        <v>727</v>
      </c>
      <c r="M66" t="b">
        <v>0</v>
      </c>
      <c r="N66" s="3" t="s">
        <v>549</v>
      </c>
      <c r="O66" s="3" t="s">
        <v>17</v>
      </c>
      <c r="P66" s="3" t="s">
        <v>17</v>
      </c>
      <c r="Q66" s="229">
        <v>-1</v>
      </c>
      <c r="R66" s="229">
        <v>999</v>
      </c>
      <c r="S66" s="9"/>
      <c r="T66" t="s">
        <v>17</v>
      </c>
      <c r="U66" s="3" t="s">
        <v>17</v>
      </c>
      <c r="V66" s="3" t="s">
        <v>17</v>
      </c>
      <c r="W66" s="9"/>
      <c r="X66" s="3" t="s">
        <v>17</v>
      </c>
      <c r="Y66" s="3" t="s">
        <v>17</v>
      </c>
      <c r="Z66" s="3" t="s">
        <v>4570</v>
      </c>
      <c r="AA66" s="15" t="s">
        <v>4113</v>
      </c>
      <c r="AB66" s="3"/>
      <c r="AC66" s="3"/>
      <c r="AD66" s="3"/>
      <c r="AE66" s="3"/>
      <c r="AF66" s="3"/>
      <c r="AG66" s="3" t="s">
        <v>17</v>
      </c>
      <c r="AH66" s="3" t="s">
        <v>728</v>
      </c>
      <c r="AI66" s="177" t="s">
        <v>6468</v>
      </c>
      <c r="AJ66" s="3" t="s">
        <v>9048</v>
      </c>
      <c r="AK66" s="68"/>
      <c r="AL66" s="177" t="s">
        <v>6487</v>
      </c>
      <c r="AM66" s="68"/>
      <c r="AN66" s="3" t="s">
        <v>4113</v>
      </c>
      <c r="AO66" t="s">
        <v>9206</v>
      </c>
      <c r="AP66" t="s">
        <v>5091</v>
      </c>
      <c r="AQ66" s="3"/>
      <c r="AR66" s="3"/>
      <c r="AS66" s="15" t="s">
        <v>9042</v>
      </c>
      <c r="AT66" s="3" t="s">
        <v>255</v>
      </c>
      <c r="AU66" t="b">
        <v>0</v>
      </c>
      <c r="AV66" s="229">
        <v>19927</v>
      </c>
      <c r="AW66" s="3" t="s">
        <v>9207</v>
      </c>
      <c r="AX66" s="9"/>
      <c r="AY66" s="9"/>
      <c r="AZ66" s="9"/>
      <c r="BA66" s="9"/>
      <c r="BB66" s="3" t="s">
        <v>708</v>
      </c>
      <c r="BC66" s="9"/>
      <c r="BD66" s="9"/>
      <c r="BE66" s="3" t="s">
        <v>37</v>
      </c>
      <c r="BF66" s="9"/>
      <c r="BG66" s="9"/>
      <c r="BH66" s="9" t="s">
        <v>6171</v>
      </c>
      <c r="BI66" s="3" t="s">
        <v>4477</v>
      </c>
      <c r="BJ66" s="9" t="s">
        <v>9077</v>
      </c>
      <c r="BK66" s="9" t="s">
        <v>9568</v>
      </c>
      <c r="BL66" s="9"/>
      <c r="BM66" s="243">
        <v>0</v>
      </c>
      <c r="BN66" s="243">
        <v>0</v>
      </c>
      <c r="BO66" s="3" t="s">
        <v>236</v>
      </c>
      <c r="BP66" s="9"/>
      <c r="BQ66" s="9"/>
      <c r="BR66" s="9"/>
      <c r="BS66" s="9"/>
      <c r="BT66" s="9"/>
      <c r="BU66" t="s">
        <v>13043</v>
      </c>
      <c r="BV66" s="9"/>
      <c r="BW66" s="229">
        <v>25</v>
      </c>
      <c r="BX66" s="9"/>
      <c r="BY66" s="9"/>
      <c r="BZ66" s="9" t="s">
        <v>6502</v>
      </c>
      <c r="CA66" t="s">
        <v>6212</v>
      </c>
      <c r="CB66" s="229">
        <v>2014</v>
      </c>
      <c r="CC66" s="3" t="s">
        <v>230</v>
      </c>
      <c r="CD66" s="3" t="s">
        <v>231</v>
      </c>
      <c r="CE66" s="3" t="s">
        <v>232</v>
      </c>
      <c r="CF66" s="3" t="s">
        <v>253</v>
      </c>
      <c r="CG66" s="3" t="s">
        <v>233</v>
      </c>
      <c r="CH66" s="3" t="s">
        <v>35</v>
      </c>
      <c r="CI66" s="3" t="s">
        <v>235</v>
      </c>
      <c r="CJ66" s="3" t="s">
        <v>234</v>
      </c>
      <c r="CK66" s="3" t="s">
        <v>17</v>
      </c>
      <c r="CL66" s="3" t="s">
        <v>17</v>
      </c>
      <c r="CM66" s="3" t="s">
        <v>257</v>
      </c>
      <c r="CN66" s="66" t="s">
        <v>256</v>
      </c>
      <c r="CO66" s="3" t="s">
        <v>251</v>
      </c>
      <c r="CP66" s="3" t="s">
        <v>48</v>
      </c>
      <c r="CQ66" s="3" t="s">
        <v>302</v>
      </c>
      <c r="CR66" s="3" t="s">
        <v>17</v>
      </c>
      <c r="CS66" s="3" t="s">
        <v>734</v>
      </c>
      <c r="CT66" s="3" t="s">
        <v>128</v>
      </c>
      <c r="CU66" s="3" t="s">
        <v>199</v>
      </c>
      <c r="CV66" s="3" t="s">
        <v>254</v>
      </c>
      <c r="CW66" s="3" t="s">
        <v>237</v>
      </c>
      <c r="CX66" s="6" t="s">
        <v>269</v>
      </c>
      <c r="CY66" s="6" t="s">
        <v>260</v>
      </c>
      <c r="CZ66" s="3" t="s">
        <v>17</v>
      </c>
      <c r="DA66" s="3" t="s">
        <v>9218</v>
      </c>
      <c r="DB66" s="3" t="s">
        <v>17</v>
      </c>
      <c r="DC66" s="3" t="s">
        <v>17</v>
      </c>
      <c r="DD66" s="226">
        <v>64</v>
      </c>
      <c r="DE66" s="15"/>
    </row>
    <row r="67" spans="1:109">
      <c r="A67" s="226">
        <v>55</v>
      </c>
      <c r="B67" s="68" t="s">
        <v>229</v>
      </c>
      <c r="C67" s="280" t="s">
        <v>252</v>
      </c>
      <c r="D67" s="6" t="s">
        <v>3455</v>
      </c>
      <c r="E67" s="9"/>
      <c r="F67" s="9"/>
      <c r="G67" s="169" t="s">
        <v>6123</v>
      </c>
      <c r="H67" s="3" t="s">
        <v>321</v>
      </c>
      <c r="I67" s="3" t="s">
        <v>322</v>
      </c>
      <c r="J67" s="3" t="s">
        <v>3630</v>
      </c>
      <c r="K67" s="9" t="s">
        <v>10267</v>
      </c>
      <c r="L67" s="3" t="s">
        <v>727</v>
      </c>
      <c r="M67" t="b">
        <v>0</v>
      </c>
      <c r="N67" s="3" t="s">
        <v>549</v>
      </c>
      <c r="O67" s="3" t="s">
        <v>17</v>
      </c>
      <c r="P67" s="3" t="s">
        <v>17</v>
      </c>
      <c r="Q67" s="229">
        <v>-1</v>
      </c>
      <c r="R67" s="229">
        <v>999</v>
      </c>
      <c r="S67" s="9"/>
      <c r="T67" t="s">
        <v>17</v>
      </c>
      <c r="U67" s="3" t="s">
        <v>17</v>
      </c>
      <c r="V67" s="3" t="s">
        <v>17</v>
      </c>
      <c r="W67" s="9"/>
      <c r="X67" s="3" t="s">
        <v>17</v>
      </c>
      <c r="Y67" s="3" t="s">
        <v>17</v>
      </c>
      <c r="Z67" s="3" t="s">
        <v>4570</v>
      </c>
      <c r="AA67" s="15" t="s">
        <v>4113</v>
      </c>
      <c r="AB67" s="3"/>
      <c r="AC67" s="3"/>
      <c r="AD67" s="3"/>
      <c r="AE67" s="3"/>
      <c r="AF67" s="3"/>
      <c r="AG67" s="3" t="s">
        <v>17</v>
      </c>
      <c r="AH67" s="3" t="s">
        <v>728</v>
      </c>
      <c r="AI67" s="177" t="s">
        <v>6468</v>
      </c>
      <c r="AJ67" s="3" t="s">
        <v>9048</v>
      </c>
      <c r="AK67" s="68"/>
      <c r="AL67" s="177" t="s">
        <v>6487</v>
      </c>
      <c r="AM67" s="68"/>
      <c r="AN67" s="3" t="s">
        <v>4113</v>
      </c>
      <c r="AO67" t="s">
        <v>9206</v>
      </c>
      <c r="AP67" t="s">
        <v>5091</v>
      </c>
      <c r="AQ67" s="3"/>
      <c r="AR67" s="3"/>
      <c r="AS67" s="15" t="s">
        <v>9042</v>
      </c>
      <c r="AT67" s="3" t="s">
        <v>255</v>
      </c>
      <c r="AU67" t="b">
        <v>0</v>
      </c>
      <c r="AV67" s="229">
        <v>24201</v>
      </c>
      <c r="AW67" s="3" t="s">
        <v>9207</v>
      </c>
      <c r="AX67" s="9"/>
      <c r="AY67" s="9"/>
      <c r="AZ67" s="9"/>
      <c r="BA67" s="9"/>
      <c r="BB67" s="3" t="s">
        <v>708</v>
      </c>
      <c r="BC67" s="9"/>
      <c r="BD67" s="9"/>
      <c r="BE67" s="3" t="s">
        <v>37</v>
      </c>
      <c r="BF67" s="9"/>
      <c r="BG67" s="9"/>
      <c r="BH67" s="9" t="s">
        <v>6171</v>
      </c>
      <c r="BI67" s="3" t="s">
        <v>4477</v>
      </c>
      <c r="BJ67" s="9" t="s">
        <v>9077</v>
      </c>
      <c r="BK67" s="9" t="s">
        <v>9568</v>
      </c>
      <c r="BL67" s="9"/>
      <c r="BM67" s="243">
        <v>534</v>
      </c>
      <c r="BN67" s="243">
        <v>534</v>
      </c>
      <c r="BO67" s="3" t="s">
        <v>236</v>
      </c>
      <c r="BP67" s="9"/>
      <c r="BQ67" s="9"/>
      <c r="BR67" s="9"/>
      <c r="BS67" s="9"/>
      <c r="BT67" s="9"/>
      <c r="BU67" t="s">
        <v>13043</v>
      </c>
      <c r="BV67" s="9"/>
      <c r="BW67" s="229">
        <v>25</v>
      </c>
      <c r="BX67" s="9"/>
      <c r="BY67" s="9"/>
      <c r="BZ67" s="9" t="s">
        <v>6503</v>
      </c>
      <c r="CA67" t="s">
        <v>6212</v>
      </c>
      <c r="CB67" s="229">
        <v>2014</v>
      </c>
      <c r="CC67" s="3" t="s">
        <v>230</v>
      </c>
      <c r="CD67" s="3" t="s">
        <v>231</v>
      </c>
      <c r="CE67" s="3" t="s">
        <v>232</v>
      </c>
      <c r="CF67" s="3" t="s">
        <v>253</v>
      </c>
      <c r="CG67" s="3" t="s">
        <v>233</v>
      </c>
      <c r="CH67" s="3" t="s">
        <v>35</v>
      </c>
      <c r="CI67" s="3" t="s">
        <v>235</v>
      </c>
      <c r="CJ67" s="3" t="s">
        <v>234</v>
      </c>
      <c r="CK67" s="3" t="s">
        <v>17</v>
      </c>
      <c r="CL67" s="3" t="s">
        <v>17</v>
      </c>
      <c r="CM67" s="3" t="s">
        <v>257</v>
      </c>
      <c r="CN67" s="66" t="s">
        <v>256</v>
      </c>
      <c r="CO67" s="3" t="s">
        <v>251</v>
      </c>
      <c r="CP67" s="3" t="s">
        <v>48</v>
      </c>
      <c r="CQ67" s="3" t="s">
        <v>302</v>
      </c>
      <c r="CR67" s="3" t="s">
        <v>17</v>
      </c>
      <c r="CS67" s="3" t="s">
        <v>736</v>
      </c>
      <c r="CT67" s="3" t="s">
        <v>128</v>
      </c>
      <c r="CU67" s="3" t="s">
        <v>199</v>
      </c>
      <c r="CV67" s="3" t="s">
        <v>254</v>
      </c>
      <c r="CW67" s="3" t="s">
        <v>237</v>
      </c>
      <c r="CX67" s="6" t="s">
        <v>269</v>
      </c>
      <c r="CY67" s="6" t="s">
        <v>260</v>
      </c>
      <c r="CZ67" s="3" t="s">
        <v>3975</v>
      </c>
      <c r="DA67" s="3" t="s">
        <v>9218</v>
      </c>
      <c r="DB67" s="3" t="s">
        <v>6536</v>
      </c>
      <c r="DC67" s="3"/>
      <c r="DD67" s="226">
        <v>65</v>
      </c>
      <c r="DE67" s="15"/>
    </row>
    <row r="68" spans="1:109">
      <c r="A68" s="226">
        <v>56</v>
      </c>
      <c r="B68" s="68" t="s">
        <v>229</v>
      </c>
      <c r="C68" s="280" t="s">
        <v>252</v>
      </c>
      <c r="D68" s="6" t="s">
        <v>3455</v>
      </c>
      <c r="E68" s="9"/>
      <c r="F68" s="9"/>
      <c r="G68" s="169" t="s">
        <v>6123</v>
      </c>
      <c r="H68" s="3" t="s">
        <v>321</v>
      </c>
      <c r="I68" s="3" t="s">
        <v>322</v>
      </c>
      <c r="J68" s="3" t="s">
        <v>3630</v>
      </c>
      <c r="K68" s="9" t="s">
        <v>10267</v>
      </c>
      <c r="L68" s="3" t="s">
        <v>727</v>
      </c>
      <c r="M68" t="b">
        <v>0</v>
      </c>
      <c r="N68" s="3" t="s">
        <v>549</v>
      </c>
      <c r="O68" s="3" t="s">
        <v>17</v>
      </c>
      <c r="P68" s="3" t="s">
        <v>17</v>
      </c>
      <c r="Q68" s="229">
        <v>-1</v>
      </c>
      <c r="R68" s="229">
        <v>999</v>
      </c>
      <c r="S68" s="9"/>
      <c r="T68" t="s">
        <v>17</v>
      </c>
      <c r="U68" s="3" t="s">
        <v>17</v>
      </c>
      <c r="V68" s="3" t="s">
        <v>17</v>
      </c>
      <c r="W68" s="9"/>
      <c r="X68" s="3" t="s">
        <v>17</v>
      </c>
      <c r="Y68" s="3" t="s">
        <v>17</v>
      </c>
      <c r="Z68" s="3" t="s">
        <v>4570</v>
      </c>
      <c r="AA68" s="15" t="s">
        <v>4113</v>
      </c>
      <c r="AB68" s="3"/>
      <c r="AC68" s="3"/>
      <c r="AD68" s="3"/>
      <c r="AE68" s="3"/>
      <c r="AF68" s="3"/>
      <c r="AG68" s="3" t="s">
        <v>17</v>
      </c>
      <c r="AH68" s="3" t="s">
        <v>729</v>
      </c>
      <c r="AI68" s="177" t="s">
        <v>6468</v>
      </c>
      <c r="AJ68" s="3" t="s">
        <v>9048</v>
      </c>
      <c r="AK68" s="68"/>
      <c r="AL68" s="177" t="s">
        <v>6487</v>
      </c>
      <c r="AM68" s="68"/>
      <c r="AN68" s="3" t="s">
        <v>4113</v>
      </c>
      <c r="AO68" t="s">
        <v>9206</v>
      </c>
      <c r="AP68" t="s">
        <v>5091</v>
      </c>
      <c r="AQ68" s="3"/>
      <c r="AR68" s="3"/>
      <c r="AS68" s="15" t="s">
        <v>9042</v>
      </c>
      <c r="AT68" s="3" t="s">
        <v>255</v>
      </c>
      <c r="AU68" t="b">
        <v>0</v>
      </c>
      <c r="AV68" s="229">
        <v>14996</v>
      </c>
      <c r="AW68" s="3" t="s">
        <v>9207</v>
      </c>
      <c r="AX68" s="9"/>
      <c r="AY68" s="9"/>
      <c r="AZ68" s="9"/>
      <c r="BA68" s="9"/>
      <c r="BB68" s="3" t="s">
        <v>708</v>
      </c>
      <c r="BC68" s="9"/>
      <c r="BD68" s="9"/>
      <c r="BE68" s="3" t="s">
        <v>37</v>
      </c>
      <c r="BF68" s="9"/>
      <c r="BG68" s="9"/>
      <c r="BH68" s="9" t="s">
        <v>6171</v>
      </c>
      <c r="BI68" s="3" t="s">
        <v>4477</v>
      </c>
      <c r="BJ68" s="9" t="s">
        <v>9077</v>
      </c>
      <c r="BK68" s="9" t="s">
        <v>9568</v>
      </c>
      <c r="BL68" s="9"/>
      <c r="BM68" s="243">
        <v>314</v>
      </c>
      <c r="BN68" s="243">
        <v>314</v>
      </c>
      <c r="BO68" s="3" t="s">
        <v>236</v>
      </c>
      <c r="BP68" s="9"/>
      <c r="BQ68" s="9"/>
      <c r="BR68" s="9"/>
      <c r="BS68" s="9"/>
      <c r="BT68" s="9"/>
      <c r="BU68" t="s">
        <v>13043</v>
      </c>
      <c r="BV68" s="9"/>
      <c r="BW68" s="229">
        <v>25</v>
      </c>
      <c r="BX68" s="9"/>
      <c r="BY68" s="9"/>
      <c r="BZ68" s="9" t="s">
        <v>6503</v>
      </c>
      <c r="CA68" t="s">
        <v>6212</v>
      </c>
      <c r="CB68" s="229">
        <v>2014</v>
      </c>
      <c r="CC68" s="3" t="s">
        <v>230</v>
      </c>
      <c r="CD68" s="3" t="s">
        <v>231</v>
      </c>
      <c r="CE68" s="3" t="s">
        <v>232</v>
      </c>
      <c r="CF68" s="3" t="s">
        <v>253</v>
      </c>
      <c r="CG68" s="3" t="s">
        <v>233</v>
      </c>
      <c r="CH68" s="3" t="s">
        <v>35</v>
      </c>
      <c r="CI68" s="3" t="s">
        <v>235</v>
      </c>
      <c r="CJ68" s="3" t="s">
        <v>234</v>
      </c>
      <c r="CK68" s="3" t="s">
        <v>17</v>
      </c>
      <c r="CL68" s="3" t="s">
        <v>17</v>
      </c>
      <c r="CM68" s="3" t="s">
        <v>257</v>
      </c>
      <c r="CN68" s="66" t="s">
        <v>256</v>
      </c>
      <c r="CO68" s="3" t="s">
        <v>251</v>
      </c>
      <c r="CP68" s="3" t="s">
        <v>48</v>
      </c>
      <c r="CQ68" s="3" t="s">
        <v>302</v>
      </c>
      <c r="CR68" s="3" t="s">
        <v>17</v>
      </c>
      <c r="CS68" s="3" t="s">
        <v>735</v>
      </c>
      <c r="CT68" s="3" t="s">
        <v>128</v>
      </c>
      <c r="CU68" s="3" t="s">
        <v>199</v>
      </c>
      <c r="CV68" s="3" t="s">
        <v>254</v>
      </c>
      <c r="CW68" s="3" t="s">
        <v>237</v>
      </c>
      <c r="CX68" s="6" t="s">
        <v>261</v>
      </c>
      <c r="CY68" s="6" t="s">
        <v>266</v>
      </c>
      <c r="CZ68" s="3" t="s">
        <v>3976</v>
      </c>
      <c r="DA68" s="3" t="s">
        <v>9218</v>
      </c>
      <c r="DB68" s="3" t="s">
        <v>6537</v>
      </c>
      <c r="DC68" s="3"/>
      <c r="DD68" s="226">
        <v>66</v>
      </c>
      <c r="DE68" s="15"/>
    </row>
    <row r="69" spans="1:109">
      <c r="A69" s="226">
        <v>57</v>
      </c>
      <c r="B69" s="68" t="s">
        <v>229</v>
      </c>
      <c r="C69" s="280" t="s">
        <v>252</v>
      </c>
      <c r="D69" s="6" t="s">
        <v>3455</v>
      </c>
      <c r="E69" s="9"/>
      <c r="F69" s="9"/>
      <c r="G69" s="169" t="s">
        <v>6123</v>
      </c>
      <c r="H69" s="3" t="s">
        <v>321</v>
      </c>
      <c r="I69" s="3" t="s">
        <v>322</v>
      </c>
      <c r="J69" s="3" t="s">
        <v>3630</v>
      </c>
      <c r="K69" s="9" t="s">
        <v>10267</v>
      </c>
      <c r="L69" s="3" t="s">
        <v>727</v>
      </c>
      <c r="M69" t="b">
        <v>0</v>
      </c>
      <c r="N69" s="3" t="s">
        <v>549</v>
      </c>
      <c r="O69" s="3" t="s">
        <v>17</v>
      </c>
      <c r="P69" s="3" t="s">
        <v>17</v>
      </c>
      <c r="Q69" s="229">
        <v>-1</v>
      </c>
      <c r="R69" s="229">
        <v>999</v>
      </c>
      <c r="S69" s="9"/>
      <c r="T69" t="s">
        <v>17</v>
      </c>
      <c r="U69" s="3" t="s">
        <v>17</v>
      </c>
      <c r="V69" s="3" t="s">
        <v>17</v>
      </c>
      <c r="W69" s="9"/>
      <c r="X69" s="3" t="s">
        <v>17</v>
      </c>
      <c r="Y69" s="3" t="s">
        <v>17</v>
      </c>
      <c r="Z69" s="3" t="s">
        <v>4570</v>
      </c>
      <c r="AA69" s="15" t="s">
        <v>4113</v>
      </c>
      <c r="AB69" s="3"/>
      <c r="AC69" s="3"/>
      <c r="AD69" s="3"/>
      <c r="AE69" s="3"/>
      <c r="AF69" s="3"/>
      <c r="AG69" s="3" t="s">
        <v>17</v>
      </c>
      <c r="AH69" s="3" t="s">
        <v>729</v>
      </c>
      <c r="AI69" s="177" t="s">
        <v>6468</v>
      </c>
      <c r="AJ69" s="3" t="s">
        <v>9048</v>
      </c>
      <c r="AK69" s="68"/>
      <c r="AL69" s="177" t="s">
        <v>6487</v>
      </c>
      <c r="AM69" s="68"/>
      <c r="AN69" s="3" t="s">
        <v>4113</v>
      </c>
      <c r="AO69" t="s">
        <v>9206</v>
      </c>
      <c r="AP69" t="s">
        <v>5091</v>
      </c>
      <c r="AQ69" s="3"/>
      <c r="AR69" s="3"/>
      <c r="AS69" s="15" t="s">
        <v>9042</v>
      </c>
      <c r="AT69" s="3" t="s">
        <v>255</v>
      </c>
      <c r="AU69" t="b">
        <v>0</v>
      </c>
      <c r="AV69" s="229">
        <v>19927</v>
      </c>
      <c r="AW69" s="3" t="s">
        <v>9207</v>
      </c>
      <c r="AX69" s="9"/>
      <c r="AY69" s="9"/>
      <c r="AZ69" s="9"/>
      <c r="BA69" s="9"/>
      <c r="BB69" s="3" t="s">
        <v>708</v>
      </c>
      <c r="BC69" s="9"/>
      <c r="BD69" s="9"/>
      <c r="BE69" s="3" t="s">
        <v>37</v>
      </c>
      <c r="BF69" s="9"/>
      <c r="BG69" s="9"/>
      <c r="BH69" s="9" t="s">
        <v>6171</v>
      </c>
      <c r="BI69" s="3" t="s">
        <v>4477</v>
      </c>
      <c r="BJ69" s="9" t="s">
        <v>9077</v>
      </c>
      <c r="BK69" s="9" t="s">
        <v>9568</v>
      </c>
      <c r="BL69" s="9"/>
      <c r="BM69" s="243">
        <v>0</v>
      </c>
      <c r="BN69" s="243">
        <v>0</v>
      </c>
      <c r="BO69" s="3" t="s">
        <v>236</v>
      </c>
      <c r="BP69" s="9"/>
      <c r="BQ69" s="9"/>
      <c r="BR69" s="9"/>
      <c r="BS69" s="9"/>
      <c r="BT69" s="9"/>
      <c r="BU69" t="s">
        <v>13043</v>
      </c>
      <c r="BV69" s="9"/>
      <c r="BW69" s="229">
        <v>25</v>
      </c>
      <c r="BX69" s="9"/>
      <c r="BY69" s="9"/>
      <c r="BZ69" s="9" t="s">
        <v>6502</v>
      </c>
      <c r="CA69" t="s">
        <v>6212</v>
      </c>
      <c r="CB69" s="229">
        <v>2014</v>
      </c>
      <c r="CC69" s="3" t="s">
        <v>230</v>
      </c>
      <c r="CD69" s="3" t="s">
        <v>231</v>
      </c>
      <c r="CE69" s="3" t="s">
        <v>232</v>
      </c>
      <c r="CF69" s="3" t="s">
        <v>253</v>
      </c>
      <c r="CG69" s="3" t="s">
        <v>233</v>
      </c>
      <c r="CH69" s="3" t="s">
        <v>35</v>
      </c>
      <c r="CI69" s="3" t="s">
        <v>235</v>
      </c>
      <c r="CJ69" s="3" t="s">
        <v>234</v>
      </c>
      <c r="CK69" s="3" t="s">
        <v>17</v>
      </c>
      <c r="CL69" s="3" t="s">
        <v>17</v>
      </c>
      <c r="CM69" s="3" t="s">
        <v>257</v>
      </c>
      <c r="CN69" s="66" t="s">
        <v>256</v>
      </c>
      <c r="CO69" s="3" t="s">
        <v>251</v>
      </c>
      <c r="CP69" s="3" t="s">
        <v>48</v>
      </c>
      <c r="CQ69" s="3" t="s">
        <v>302</v>
      </c>
      <c r="CR69" s="3" t="s">
        <v>17</v>
      </c>
      <c r="CS69" s="3" t="s">
        <v>734</v>
      </c>
      <c r="CT69" s="3" t="s">
        <v>128</v>
      </c>
      <c r="CU69" s="3" t="s">
        <v>199</v>
      </c>
      <c r="CV69" s="3" t="s">
        <v>254</v>
      </c>
      <c r="CW69" s="3" t="s">
        <v>237</v>
      </c>
      <c r="CX69" s="6" t="s">
        <v>261</v>
      </c>
      <c r="CY69" s="6" t="s">
        <v>266</v>
      </c>
      <c r="CZ69" s="3" t="s">
        <v>17</v>
      </c>
      <c r="DA69" s="3" t="s">
        <v>9218</v>
      </c>
      <c r="DB69" s="3" t="s">
        <v>17</v>
      </c>
      <c r="DC69" s="3" t="s">
        <v>17</v>
      </c>
      <c r="DD69" s="226">
        <v>67</v>
      </c>
      <c r="DE69" s="15"/>
    </row>
    <row r="70" spans="1:109">
      <c r="A70" s="226">
        <v>58</v>
      </c>
      <c r="B70" s="68" t="s">
        <v>229</v>
      </c>
      <c r="C70" s="280" t="s">
        <v>252</v>
      </c>
      <c r="D70" s="6" t="s">
        <v>3455</v>
      </c>
      <c r="E70" s="9"/>
      <c r="F70" s="9"/>
      <c r="G70" s="169" t="s">
        <v>6123</v>
      </c>
      <c r="H70" s="3" t="s">
        <v>321</v>
      </c>
      <c r="I70" s="3" t="s">
        <v>322</v>
      </c>
      <c r="J70" s="3" t="s">
        <v>3630</v>
      </c>
      <c r="K70" s="9" t="s">
        <v>10267</v>
      </c>
      <c r="L70" s="3" t="s">
        <v>727</v>
      </c>
      <c r="M70" t="b">
        <v>0</v>
      </c>
      <c r="N70" s="3" t="s">
        <v>549</v>
      </c>
      <c r="O70" s="3" t="s">
        <v>17</v>
      </c>
      <c r="P70" s="3" t="s">
        <v>17</v>
      </c>
      <c r="Q70" s="229">
        <v>-1</v>
      </c>
      <c r="R70" s="229">
        <v>999</v>
      </c>
      <c r="S70" s="9"/>
      <c r="T70" t="s">
        <v>17</v>
      </c>
      <c r="U70" s="3" t="s">
        <v>17</v>
      </c>
      <c r="V70" s="3" t="s">
        <v>17</v>
      </c>
      <c r="W70" s="9"/>
      <c r="X70" s="3" t="s">
        <v>17</v>
      </c>
      <c r="Y70" s="3" t="s">
        <v>17</v>
      </c>
      <c r="Z70" s="3" t="s">
        <v>4570</v>
      </c>
      <c r="AA70" s="15" t="s">
        <v>4113</v>
      </c>
      <c r="AB70" s="3"/>
      <c r="AC70" s="3"/>
      <c r="AD70" s="3"/>
      <c r="AE70" s="3"/>
      <c r="AF70" s="3"/>
      <c r="AG70" s="3" t="s">
        <v>17</v>
      </c>
      <c r="AH70" s="3" t="s">
        <v>729</v>
      </c>
      <c r="AI70" s="177" t="s">
        <v>6468</v>
      </c>
      <c r="AJ70" s="3" t="s">
        <v>9048</v>
      </c>
      <c r="AK70" s="68"/>
      <c r="AL70" s="177" t="s">
        <v>6487</v>
      </c>
      <c r="AM70" s="68"/>
      <c r="AN70" s="3" t="s">
        <v>4113</v>
      </c>
      <c r="AO70" t="s">
        <v>9206</v>
      </c>
      <c r="AP70" t="s">
        <v>5091</v>
      </c>
      <c r="AQ70" s="3"/>
      <c r="AR70" s="3"/>
      <c r="AS70" s="15" t="s">
        <v>9042</v>
      </c>
      <c r="AT70" s="3" t="s">
        <v>255</v>
      </c>
      <c r="AU70" t="b">
        <v>0</v>
      </c>
      <c r="AV70" s="229">
        <v>24201</v>
      </c>
      <c r="AW70" s="3" t="s">
        <v>9207</v>
      </c>
      <c r="AX70" s="9"/>
      <c r="AY70" s="9"/>
      <c r="AZ70" s="9"/>
      <c r="BA70" s="9"/>
      <c r="BB70" s="3" t="s">
        <v>708</v>
      </c>
      <c r="BC70" s="9"/>
      <c r="BD70" s="9"/>
      <c r="BE70" s="3" t="s">
        <v>37</v>
      </c>
      <c r="BF70" s="9"/>
      <c r="BG70" s="9"/>
      <c r="BH70" s="9" t="s">
        <v>6171</v>
      </c>
      <c r="BI70" s="3" t="s">
        <v>4477</v>
      </c>
      <c r="BJ70" s="9" t="s">
        <v>9077</v>
      </c>
      <c r="BK70" s="9" t="s">
        <v>9568</v>
      </c>
      <c r="BL70" s="9"/>
      <c r="BM70" s="243">
        <v>763</v>
      </c>
      <c r="BN70" s="243">
        <v>763</v>
      </c>
      <c r="BO70" s="3" t="s">
        <v>236</v>
      </c>
      <c r="BP70" s="9"/>
      <c r="BQ70" s="9"/>
      <c r="BR70" s="9"/>
      <c r="BS70" s="9"/>
      <c r="BT70" s="9"/>
      <c r="BU70" t="s">
        <v>13043</v>
      </c>
      <c r="BV70" s="9"/>
      <c r="BW70" s="229">
        <v>25</v>
      </c>
      <c r="BX70" s="9"/>
      <c r="BY70" s="9"/>
      <c r="BZ70" s="9" t="s">
        <v>6503</v>
      </c>
      <c r="CA70" t="s">
        <v>6212</v>
      </c>
      <c r="CB70" s="229">
        <v>2014</v>
      </c>
      <c r="CC70" s="3" t="s">
        <v>230</v>
      </c>
      <c r="CD70" s="3" t="s">
        <v>231</v>
      </c>
      <c r="CE70" s="3" t="s">
        <v>232</v>
      </c>
      <c r="CF70" s="3" t="s">
        <v>253</v>
      </c>
      <c r="CG70" s="3" t="s">
        <v>233</v>
      </c>
      <c r="CH70" s="3" t="s">
        <v>35</v>
      </c>
      <c r="CI70" s="3" t="s">
        <v>235</v>
      </c>
      <c r="CJ70" s="3" t="s">
        <v>234</v>
      </c>
      <c r="CK70" s="3" t="s">
        <v>17</v>
      </c>
      <c r="CL70" s="3" t="s">
        <v>17</v>
      </c>
      <c r="CM70" s="3" t="s">
        <v>257</v>
      </c>
      <c r="CN70" s="66" t="s">
        <v>256</v>
      </c>
      <c r="CO70" s="3" t="s">
        <v>251</v>
      </c>
      <c r="CP70" s="3" t="s">
        <v>48</v>
      </c>
      <c r="CQ70" s="3" t="s">
        <v>302</v>
      </c>
      <c r="CR70" s="3" t="s">
        <v>17</v>
      </c>
      <c r="CS70" s="3" t="s">
        <v>736</v>
      </c>
      <c r="CT70" s="3" t="s">
        <v>128</v>
      </c>
      <c r="CU70" s="3" t="s">
        <v>199</v>
      </c>
      <c r="CV70" s="3" t="s">
        <v>254</v>
      </c>
      <c r="CW70" s="3" t="s">
        <v>237</v>
      </c>
      <c r="CX70" s="6" t="s">
        <v>261</v>
      </c>
      <c r="CY70" s="6" t="s">
        <v>266</v>
      </c>
      <c r="CZ70" s="3" t="s">
        <v>3977</v>
      </c>
      <c r="DA70" s="3" t="s">
        <v>9218</v>
      </c>
      <c r="DB70" s="3" t="s">
        <v>6538</v>
      </c>
      <c r="DC70" s="3"/>
      <c r="DD70" s="226">
        <v>68</v>
      </c>
      <c r="DE70" s="15"/>
    </row>
    <row r="71" spans="1:109">
      <c r="A71" s="226">
        <v>59</v>
      </c>
      <c r="B71" s="68" t="s">
        <v>229</v>
      </c>
      <c r="C71" s="280" t="s">
        <v>252</v>
      </c>
      <c r="D71" s="6" t="s">
        <v>3455</v>
      </c>
      <c r="E71" s="9"/>
      <c r="F71" s="9"/>
      <c r="G71" s="169" t="s">
        <v>6123</v>
      </c>
      <c r="H71" s="3" t="s">
        <v>321</v>
      </c>
      <c r="I71" s="3" t="s">
        <v>322</v>
      </c>
      <c r="J71" s="3" t="s">
        <v>3630</v>
      </c>
      <c r="K71" s="9" t="s">
        <v>10267</v>
      </c>
      <c r="L71" s="3" t="s">
        <v>248</v>
      </c>
      <c r="M71" t="b">
        <v>0</v>
      </c>
      <c r="N71" s="3" t="s">
        <v>549</v>
      </c>
      <c r="O71" s="3" t="s">
        <v>8269</v>
      </c>
      <c r="P71" s="3" t="s">
        <v>9104</v>
      </c>
      <c r="Q71" s="229">
        <v>25</v>
      </c>
      <c r="R71" s="229">
        <v>25</v>
      </c>
      <c r="S71" s="9"/>
      <c r="T71" t="s">
        <v>17</v>
      </c>
      <c r="U71" s="3" t="s">
        <v>17</v>
      </c>
      <c r="V71" s="3" t="s">
        <v>17</v>
      </c>
      <c r="W71" s="9"/>
      <c r="X71" s="3" t="s">
        <v>17</v>
      </c>
      <c r="Y71" s="3" t="s">
        <v>17</v>
      </c>
      <c r="Z71" s="3" t="s">
        <v>4571</v>
      </c>
      <c r="AA71" s="15" t="s">
        <v>9190</v>
      </c>
      <c r="AB71" s="3"/>
      <c r="AC71" s="3"/>
      <c r="AD71" s="3"/>
      <c r="AE71" s="3"/>
      <c r="AF71" s="3"/>
      <c r="AG71" s="3" t="s">
        <v>17</v>
      </c>
      <c r="AH71" s="3" t="s">
        <v>248</v>
      </c>
      <c r="AI71" s="177" t="s">
        <v>6468</v>
      </c>
      <c r="AJ71" s="3" t="s">
        <v>9048</v>
      </c>
      <c r="AK71" s="68"/>
      <c r="AL71" s="177" t="s">
        <v>6487</v>
      </c>
      <c r="AM71" s="68"/>
      <c r="AN71" s="3" t="s">
        <v>4113</v>
      </c>
      <c r="AO71" t="s">
        <v>9206</v>
      </c>
      <c r="AP71" t="s">
        <v>5091</v>
      </c>
      <c r="AQ71" s="3"/>
      <c r="AR71" s="3"/>
      <c r="AS71" s="15" t="s">
        <v>9042</v>
      </c>
      <c r="AT71" s="3" t="s">
        <v>255</v>
      </c>
      <c r="AU71" t="b">
        <v>0</v>
      </c>
      <c r="AV71" s="229">
        <v>14996</v>
      </c>
      <c r="AW71" s="3" t="s">
        <v>9207</v>
      </c>
      <c r="AX71" s="9"/>
      <c r="AY71" s="9"/>
      <c r="AZ71" s="9"/>
      <c r="BA71" s="9"/>
      <c r="BB71" s="3" t="s">
        <v>708</v>
      </c>
      <c r="BC71" s="9"/>
      <c r="BD71" s="9"/>
      <c r="BE71" s="3" t="s">
        <v>37</v>
      </c>
      <c r="BF71" s="9"/>
      <c r="BG71" s="9"/>
      <c r="BH71" s="9" t="s">
        <v>6171</v>
      </c>
      <c r="BI71" s="3" t="s">
        <v>4477</v>
      </c>
      <c r="BJ71" s="9" t="s">
        <v>9077</v>
      </c>
      <c r="BK71" s="9" t="s">
        <v>9568</v>
      </c>
      <c r="BL71" s="9"/>
      <c r="BM71" s="243">
        <v>213</v>
      </c>
      <c r="BN71" s="243">
        <v>213</v>
      </c>
      <c r="BO71" s="3" t="s">
        <v>236</v>
      </c>
      <c r="BP71" s="9"/>
      <c r="BQ71" s="9"/>
      <c r="BR71" s="9"/>
      <c r="BS71" s="9"/>
      <c r="BT71" s="9"/>
      <c r="BU71" t="s">
        <v>13043</v>
      </c>
      <c r="BV71" s="9"/>
      <c r="BW71" s="229">
        <v>25</v>
      </c>
      <c r="BX71" s="9"/>
      <c r="BY71" s="9"/>
      <c r="BZ71" s="9" t="s">
        <v>6503</v>
      </c>
      <c r="CA71" t="s">
        <v>6212</v>
      </c>
      <c r="CB71" s="229">
        <v>2014</v>
      </c>
      <c r="CC71" s="3" t="s">
        <v>230</v>
      </c>
      <c r="CD71" s="3" t="s">
        <v>231</v>
      </c>
      <c r="CE71" s="3" t="s">
        <v>232</v>
      </c>
      <c r="CF71" s="3" t="s">
        <v>253</v>
      </c>
      <c r="CG71" s="3" t="s">
        <v>233</v>
      </c>
      <c r="CH71" s="3" t="s">
        <v>35</v>
      </c>
      <c r="CI71" s="3" t="s">
        <v>235</v>
      </c>
      <c r="CJ71" s="3" t="s">
        <v>234</v>
      </c>
      <c r="CK71" s="3" t="s">
        <v>17</v>
      </c>
      <c r="CL71" s="3" t="s">
        <v>17</v>
      </c>
      <c r="CM71" s="3" t="s">
        <v>257</v>
      </c>
      <c r="CN71" s="66" t="s">
        <v>256</v>
      </c>
      <c r="CO71" s="3" t="s">
        <v>251</v>
      </c>
      <c r="CP71" s="3" t="s">
        <v>48</v>
      </c>
      <c r="CQ71" s="3" t="s">
        <v>302</v>
      </c>
      <c r="CR71" s="3" t="s">
        <v>17</v>
      </c>
      <c r="CS71" s="3" t="s">
        <v>735</v>
      </c>
      <c r="CT71" s="3" t="s">
        <v>128</v>
      </c>
      <c r="CU71" s="3" t="s">
        <v>199</v>
      </c>
      <c r="CV71" s="3" t="s">
        <v>254</v>
      </c>
      <c r="CW71" s="3" t="s">
        <v>237</v>
      </c>
      <c r="CX71" s="6" t="s">
        <v>266</v>
      </c>
      <c r="CY71" s="6" t="s">
        <v>266</v>
      </c>
      <c r="CZ71" s="3" t="s">
        <v>3978</v>
      </c>
      <c r="DA71" s="3" t="s">
        <v>9218</v>
      </c>
      <c r="DB71" s="3" t="s">
        <v>6539</v>
      </c>
      <c r="DC71" s="3"/>
      <c r="DD71" s="226">
        <v>69</v>
      </c>
      <c r="DE71" s="15"/>
    </row>
    <row r="72" spans="1:109">
      <c r="A72" s="226">
        <v>60</v>
      </c>
      <c r="B72" s="68" t="s">
        <v>229</v>
      </c>
      <c r="C72" s="280" t="s">
        <v>252</v>
      </c>
      <c r="D72" s="6" t="s">
        <v>3455</v>
      </c>
      <c r="E72" s="9"/>
      <c r="F72" s="9"/>
      <c r="G72" s="169" t="s">
        <v>6123</v>
      </c>
      <c r="H72" s="3" t="s">
        <v>321</v>
      </c>
      <c r="I72" s="3" t="s">
        <v>322</v>
      </c>
      <c r="J72" s="3" t="s">
        <v>3630</v>
      </c>
      <c r="K72" s="9" t="s">
        <v>10267</v>
      </c>
      <c r="L72" s="3" t="s">
        <v>248</v>
      </c>
      <c r="M72" t="b">
        <v>0</v>
      </c>
      <c r="N72" s="3" t="s">
        <v>549</v>
      </c>
      <c r="O72" s="3" t="s">
        <v>8269</v>
      </c>
      <c r="P72" s="3" t="s">
        <v>9104</v>
      </c>
      <c r="Q72" s="229">
        <v>25</v>
      </c>
      <c r="R72" s="229">
        <v>25</v>
      </c>
      <c r="S72" s="9"/>
      <c r="T72" t="s">
        <v>17</v>
      </c>
      <c r="U72" s="3" t="s">
        <v>17</v>
      </c>
      <c r="V72" s="3" t="s">
        <v>17</v>
      </c>
      <c r="W72" s="9"/>
      <c r="X72" s="3" t="s">
        <v>17</v>
      </c>
      <c r="Y72" s="3" t="s">
        <v>17</v>
      </c>
      <c r="Z72" s="3" t="s">
        <v>4571</v>
      </c>
      <c r="AA72" s="15" t="s">
        <v>9190</v>
      </c>
      <c r="AB72" s="3"/>
      <c r="AC72" s="3"/>
      <c r="AD72" s="3"/>
      <c r="AE72" s="3"/>
      <c r="AF72" s="3"/>
      <c r="AG72" s="3" t="s">
        <v>17</v>
      </c>
      <c r="AH72" s="3" t="s">
        <v>248</v>
      </c>
      <c r="AI72" s="177" t="s">
        <v>6468</v>
      </c>
      <c r="AJ72" s="3" t="s">
        <v>9048</v>
      </c>
      <c r="AK72" s="68"/>
      <c r="AL72" s="177" t="s">
        <v>6487</v>
      </c>
      <c r="AM72" s="68"/>
      <c r="AN72" s="3" t="s">
        <v>4113</v>
      </c>
      <c r="AO72" t="s">
        <v>9206</v>
      </c>
      <c r="AP72" t="s">
        <v>5091</v>
      </c>
      <c r="AQ72" s="3"/>
      <c r="AR72" s="3"/>
      <c r="AS72" s="15" t="s">
        <v>9042</v>
      </c>
      <c r="AT72" s="3" t="s">
        <v>255</v>
      </c>
      <c r="AU72" t="b">
        <v>0</v>
      </c>
      <c r="AV72" s="229">
        <v>19927</v>
      </c>
      <c r="AW72" s="3" t="s">
        <v>9207</v>
      </c>
      <c r="AX72" s="9"/>
      <c r="AY72" s="9"/>
      <c r="AZ72" s="9"/>
      <c r="BA72" s="9"/>
      <c r="BB72" s="3" t="s">
        <v>708</v>
      </c>
      <c r="BC72" s="9"/>
      <c r="BD72" s="9"/>
      <c r="BE72" s="3" t="s">
        <v>37</v>
      </c>
      <c r="BF72" s="9"/>
      <c r="BG72" s="9"/>
      <c r="BH72" s="9" t="s">
        <v>6171</v>
      </c>
      <c r="BI72" s="3" t="s">
        <v>4477</v>
      </c>
      <c r="BJ72" s="9" t="s">
        <v>9077</v>
      </c>
      <c r="BK72" s="9" t="s">
        <v>9568</v>
      </c>
      <c r="BL72" s="9"/>
      <c r="BM72" s="243">
        <v>249</v>
      </c>
      <c r="BN72" s="243">
        <v>249</v>
      </c>
      <c r="BO72" s="3" t="s">
        <v>236</v>
      </c>
      <c r="BP72" s="9"/>
      <c r="BQ72" s="9"/>
      <c r="BR72" s="9"/>
      <c r="BS72" s="9"/>
      <c r="BT72" s="9"/>
      <c r="BU72" t="s">
        <v>13043</v>
      </c>
      <c r="BV72" s="9"/>
      <c r="BW72" s="229">
        <v>25</v>
      </c>
      <c r="BX72" s="9"/>
      <c r="BY72" s="9"/>
      <c r="BZ72" s="9" t="s">
        <v>6503</v>
      </c>
      <c r="CA72" t="s">
        <v>6212</v>
      </c>
      <c r="CB72" s="229">
        <v>2014</v>
      </c>
      <c r="CC72" s="3" t="s">
        <v>230</v>
      </c>
      <c r="CD72" s="3" t="s">
        <v>231</v>
      </c>
      <c r="CE72" s="3" t="s">
        <v>232</v>
      </c>
      <c r="CF72" s="3" t="s">
        <v>253</v>
      </c>
      <c r="CG72" s="3" t="s">
        <v>233</v>
      </c>
      <c r="CH72" s="3" t="s">
        <v>35</v>
      </c>
      <c r="CI72" s="3" t="s">
        <v>235</v>
      </c>
      <c r="CJ72" s="3" t="s">
        <v>234</v>
      </c>
      <c r="CK72" s="3" t="s">
        <v>17</v>
      </c>
      <c r="CL72" s="3" t="s">
        <v>17</v>
      </c>
      <c r="CM72" s="3" t="s">
        <v>257</v>
      </c>
      <c r="CN72" s="66" t="s">
        <v>256</v>
      </c>
      <c r="CO72" s="3" t="s">
        <v>251</v>
      </c>
      <c r="CP72" s="3" t="s">
        <v>48</v>
      </c>
      <c r="CQ72" s="3" t="s">
        <v>302</v>
      </c>
      <c r="CR72" s="3" t="s">
        <v>17</v>
      </c>
      <c r="CS72" s="3" t="s">
        <v>734</v>
      </c>
      <c r="CT72" s="3" t="s">
        <v>128</v>
      </c>
      <c r="CU72" s="3" t="s">
        <v>199</v>
      </c>
      <c r="CV72" s="3" t="s">
        <v>254</v>
      </c>
      <c r="CW72" s="3" t="s">
        <v>237</v>
      </c>
      <c r="CX72" s="6" t="s">
        <v>266</v>
      </c>
      <c r="CY72" s="6" t="s">
        <v>266</v>
      </c>
      <c r="CZ72" s="3" t="s">
        <v>3979</v>
      </c>
      <c r="DA72" s="3" t="s">
        <v>9218</v>
      </c>
      <c r="DB72" s="3" t="s">
        <v>6540</v>
      </c>
      <c r="DC72" s="3"/>
      <c r="DD72" s="226">
        <v>70</v>
      </c>
      <c r="DE72" s="15"/>
    </row>
    <row r="73" spans="1:109">
      <c r="A73" s="226">
        <v>61</v>
      </c>
      <c r="B73" s="68" t="s">
        <v>229</v>
      </c>
      <c r="C73" s="280" t="s">
        <v>252</v>
      </c>
      <c r="D73" s="6" t="s">
        <v>3455</v>
      </c>
      <c r="E73" s="9"/>
      <c r="F73" s="9"/>
      <c r="G73" s="169" t="s">
        <v>6123</v>
      </c>
      <c r="H73" s="3" t="s">
        <v>321</v>
      </c>
      <c r="I73" s="3" t="s">
        <v>322</v>
      </c>
      <c r="J73" s="3" t="s">
        <v>3630</v>
      </c>
      <c r="K73" s="9" t="s">
        <v>10267</v>
      </c>
      <c r="L73" s="3" t="s">
        <v>248</v>
      </c>
      <c r="M73" t="b">
        <v>0</v>
      </c>
      <c r="N73" s="3" t="s">
        <v>549</v>
      </c>
      <c r="O73" s="3" t="s">
        <v>8269</v>
      </c>
      <c r="P73" s="3" t="s">
        <v>9104</v>
      </c>
      <c r="Q73" s="229">
        <v>25</v>
      </c>
      <c r="R73" s="229">
        <v>25</v>
      </c>
      <c r="S73" s="9"/>
      <c r="T73" t="s">
        <v>17</v>
      </c>
      <c r="U73" s="3" t="s">
        <v>17</v>
      </c>
      <c r="V73" s="3" t="s">
        <v>17</v>
      </c>
      <c r="W73" s="9"/>
      <c r="X73" s="3" t="s">
        <v>17</v>
      </c>
      <c r="Y73" s="3" t="s">
        <v>17</v>
      </c>
      <c r="Z73" s="3" t="s">
        <v>4571</v>
      </c>
      <c r="AA73" s="15" t="s">
        <v>9190</v>
      </c>
      <c r="AB73" s="3"/>
      <c r="AC73" s="3"/>
      <c r="AD73" s="3"/>
      <c r="AE73" s="3"/>
      <c r="AF73" s="3"/>
      <c r="AG73" s="3" t="s">
        <v>17</v>
      </c>
      <c r="AH73" s="3" t="s">
        <v>248</v>
      </c>
      <c r="AI73" s="177" t="s">
        <v>6468</v>
      </c>
      <c r="AJ73" s="3" t="s">
        <v>9048</v>
      </c>
      <c r="AK73" s="68"/>
      <c r="AL73" s="177" t="s">
        <v>6487</v>
      </c>
      <c r="AM73" s="68"/>
      <c r="AN73" s="3" t="s">
        <v>4113</v>
      </c>
      <c r="AO73" t="s">
        <v>9206</v>
      </c>
      <c r="AP73" t="s">
        <v>5091</v>
      </c>
      <c r="AQ73" s="3"/>
      <c r="AR73" s="3"/>
      <c r="AS73" s="15" t="s">
        <v>9042</v>
      </c>
      <c r="AT73" s="3" t="s">
        <v>255</v>
      </c>
      <c r="AU73" t="b">
        <v>0</v>
      </c>
      <c r="AV73" s="229">
        <v>24201</v>
      </c>
      <c r="AW73" s="3" t="s">
        <v>9207</v>
      </c>
      <c r="AX73" s="9"/>
      <c r="AY73" s="9"/>
      <c r="AZ73" s="9"/>
      <c r="BA73" s="9"/>
      <c r="BB73" s="3" t="s">
        <v>708</v>
      </c>
      <c r="BC73" s="9"/>
      <c r="BD73" s="9"/>
      <c r="BE73" s="3" t="s">
        <v>37</v>
      </c>
      <c r="BF73" s="9"/>
      <c r="BG73" s="9"/>
      <c r="BH73" s="9" t="s">
        <v>6171</v>
      </c>
      <c r="BI73" s="3" t="s">
        <v>4477</v>
      </c>
      <c r="BJ73" s="9" t="s">
        <v>9077</v>
      </c>
      <c r="BK73" s="9" t="s">
        <v>9568</v>
      </c>
      <c r="BL73" s="9"/>
      <c r="BM73" s="243">
        <v>337</v>
      </c>
      <c r="BN73" s="243">
        <v>337</v>
      </c>
      <c r="BO73" s="3" t="s">
        <v>236</v>
      </c>
      <c r="BP73" s="9"/>
      <c r="BQ73" s="9"/>
      <c r="BR73" s="9"/>
      <c r="BS73" s="9"/>
      <c r="BT73" s="9"/>
      <c r="BU73" t="s">
        <v>13043</v>
      </c>
      <c r="BV73" s="9"/>
      <c r="BW73" s="229">
        <v>25</v>
      </c>
      <c r="BX73" s="9"/>
      <c r="BY73" s="9"/>
      <c r="BZ73" s="9" t="s">
        <v>6503</v>
      </c>
      <c r="CA73" t="s">
        <v>6212</v>
      </c>
      <c r="CB73" s="229">
        <v>2014</v>
      </c>
      <c r="CC73" s="3" t="s">
        <v>230</v>
      </c>
      <c r="CD73" s="3" t="s">
        <v>231</v>
      </c>
      <c r="CE73" s="3" t="s">
        <v>232</v>
      </c>
      <c r="CF73" s="3" t="s">
        <v>253</v>
      </c>
      <c r="CG73" s="3" t="s">
        <v>233</v>
      </c>
      <c r="CH73" s="3" t="s">
        <v>35</v>
      </c>
      <c r="CI73" s="3" t="s">
        <v>235</v>
      </c>
      <c r="CJ73" s="3" t="s">
        <v>234</v>
      </c>
      <c r="CK73" s="3" t="s">
        <v>17</v>
      </c>
      <c r="CL73" s="3" t="s">
        <v>17</v>
      </c>
      <c r="CM73" s="3" t="s">
        <v>257</v>
      </c>
      <c r="CN73" s="66" t="s">
        <v>256</v>
      </c>
      <c r="CO73" s="3" t="s">
        <v>251</v>
      </c>
      <c r="CP73" s="3" t="s">
        <v>48</v>
      </c>
      <c r="CQ73" s="3" t="s">
        <v>302</v>
      </c>
      <c r="CR73" s="3" t="s">
        <v>17</v>
      </c>
      <c r="CS73" s="3" t="s">
        <v>736</v>
      </c>
      <c r="CT73" s="3" t="s">
        <v>128</v>
      </c>
      <c r="CU73" s="3" t="s">
        <v>199</v>
      </c>
      <c r="CV73" s="3" t="s">
        <v>254</v>
      </c>
      <c r="CW73" s="3" t="s">
        <v>237</v>
      </c>
      <c r="CX73" s="6" t="s">
        <v>266</v>
      </c>
      <c r="CY73" s="6" t="s">
        <v>266</v>
      </c>
      <c r="CZ73" s="3" t="s">
        <v>3980</v>
      </c>
      <c r="DA73" s="3" t="s">
        <v>9218</v>
      </c>
      <c r="DB73" s="3" t="s">
        <v>6541</v>
      </c>
      <c r="DC73" s="3"/>
      <c r="DD73" s="226">
        <v>71</v>
      </c>
      <c r="DE73" s="15"/>
    </row>
    <row r="74" spans="1:109">
      <c r="A74" s="226">
        <v>62</v>
      </c>
      <c r="B74" s="68" t="s">
        <v>229</v>
      </c>
      <c r="C74" s="280" t="s">
        <v>252</v>
      </c>
      <c r="D74" s="6" t="s">
        <v>3455</v>
      </c>
      <c r="E74" s="9"/>
      <c r="F74" s="9"/>
      <c r="G74" s="169" t="s">
        <v>6123</v>
      </c>
      <c r="H74" s="3" t="s">
        <v>321</v>
      </c>
      <c r="I74" s="3" t="s">
        <v>322</v>
      </c>
      <c r="J74" s="3" t="s">
        <v>3630</v>
      </c>
      <c r="K74" s="9" t="s">
        <v>10267</v>
      </c>
      <c r="L74" s="3" t="s">
        <v>249</v>
      </c>
      <c r="M74" t="b">
        <v>0</v>
      </c>
      <c r="N74" s="3" t="s">
        <v>549</v>
      </c>
      <c r="O74" s="3" t="s">
        <v>8269</v>
      </c>
      <c r="P74" s="3" t="s">
        <v>9105</v>
      </c>
      <c r="Q74" s="229">
        <v>66</v>
      </c>
      <c r="R74" s="229">
        <v>66</v>
      </c>
      <c r="S74" s="9"/>
      <c r="T74" t="s">
        <v>17</v>
      </c>
      <c r="U74" s="3" t="s">
        <v>17</v>
      </c>
      <c r="V74" s="3" t="s">
        <v>17</v>
      </c>
      <c r="W74" s="9"/>
      <c r="X74" s="3" t="s">
        <v>17</v>
      </c>
      <c r="Y74" s="3" t="s">
        <v>17</v>
      </c>
      <c r="Z74" s="3" t="s">
        <v>4571</v>
      </c>
      <c r="AA74" s="15" t="s">
        <v>9190</v>
      </c>
      <c r="AB74" s="3"/>
      <c r="AC74" s="3"/>
      <c r="AD74" s="3"/>
      <c r="AE74" s="3"/>
      <c r="AF74" s="3"/>
      <c r="AG74" s="3" t="s">
        <v>17</v>
      </c>
      <c r="AH74" s="3" t="s">
        <v>249</v>
      </c>
      <c r="AI74" s="177" t="s">
        <v>6468</v>
      </c>
      <c r="AJ74" s="3" t="s">
        <v>9048</v>
      </c>
      <c r="AK74" s="68"/>
      <c r="AL74" s="177" t="s">
        <v>6487</v>
      </c>
      <c r="AM74" s="68"/>
      <c r="AN74" s="3" t="s">
        <v>4113</v>
      </c>
      <c r="AO74" t="s">
        <v>9206</v>
      </c>
      <c r="AP74" t="s">
        <v>5091</v>
      </c>
      <c r="AQ74" s="3"/>
      <c r="AR74" s="3"/>
      <c r="AS74" s="15" t="s">
        <v>9042</v>
      </c>
      <c r="AT74" s="3" t="s">
        <v>255</v>
      </c>
      <c r="AU74" t="b">
        <v>0</v>
      </c>
      <c r="AV74" s="229">
        <v>14996</v>
      </c>
      <c r="AW74" s="3" t="s">
        <v>9207</v>
      </c>
      <c r="AX74" s="9"/>
      <c r="AY74" s="9"/>
      <c r="AZ74" s="9"/>
      <c r="BA74" s="9"/>
      <c r="BB74" s="3" t="s">
        <v>708</v>
      </c>
      <c r="BC74" s="9"/>
      <c r="BD74" s="9"/>
      <c r="BE74" s="3" t="s">
        <v>37</v>
      </c>
      <c r="BF74" s="9"/>
      <c r="BG74" s="9"/>
      <c r="BH74" s="9" t="s">
        <v>6171</v>
      </c>
      <c r="BI74" s="3" t="s">
        <v>4477</v>
      </c>
      <c r="BJ74" s="9" t="s">
        <v>9077</v>
      </c>
      <c r="BK74" s="9" t="s">
        <v>9568</v>
      </c>
      <c r="BL74" s="9"/>
      <c r="BM74" s="243">
        <v>501</v>
      </c>
      <c r="BN74" s="243">
        <v>501</v>
      </c>
      <c r="BO74" s="3" t="s">
        <v>236</v>
      </c>
      <c r="BP74" s="9"/>
      <c r="BQ74" s="9"/>
      <c r="BR74" s="9"/>
      <c r="BS74" s="9"/>
      <c r="BT74" s="9"/>
      <c r="BU74" t="s">
        <v>13043</v>
      </c>
      <c r="BV74" s="9"/>
      <c r="BW74" s="229">
        <v>25</v>
      </c>
      <c r="BX74" s="9"/>
      <c r="BY74" s="9"/>
      <c r="BZ74" s="9" t="s">
        <v>6503</v>
      </c>
      <c r="CA74" t="s">
        <v>6212</v>
      </c>
      <c r="CB74" s="229">
        <v>2014</v>
      </c>
      <c r="CC74" s="3" t="s">
        <v>230</v>
      </c>
      <c r="CD74" s="3" t="s">
        <v>231</v>
      </c>
      <c r="CE74" s="3" t="s">
        <v>232</v>
      </c>
      <c r="CF74" s="3" t="s">
        <v>253</v>
      </c>
      <c r="CG74" s="3" t="s">
        <v>233</v>
      </c>
      <c r="CH74" s="3" t="s">
        <v>35</v>
      </c>
      <c r="CI74" s="3" t="s">
        <v>235</v>
      </c>
      <c r="CJ74" s="3" t="s">
        <v>234</v>
      </c>
      <c r="CK74" s="3" t="s">
        <v>17</v>
      </c>
      <c r="CL74" s="3" t="s">
        <v>17</v>
      </c>
      <c r="CM74" s="3" t="s">
        <v>257</v>
      </c>
      <c r="CN74" s="66" t="s">
        <v>256</v>
      </c>
      <c r="CO74" s="3" t="s">
        <v>251</v>
      </c>
      <c r="CP74" s="3" t="s">
        <v>48</v>
      </c>
      <c r="CQ74" s="3" t="s">
        <v>302</v>
      </c>
      <c r="CR74" s="3" t="s">
        <v>17</v>
      </c>
      <c r="CS74" s="3" t="s">
        <v>735</v>
      </c>
      <c r="CT74" s="3" t="s">
        <v>128</v>
      </c>
      <c r="CU74" s="3" t="s">
        <v>199</v>
      </c>
      <c r="CV74" s="3" t="s">
        <v>254</v>
      </c>
      <c r="CW74" s="3" t="s">
        <v>237</v>
      </c>
      <c r="CX74" s="6" t="s">
        <v>270</v>
      </c>
      <c r="CY74" s="6" t="s">
        <v>260</v>
      </c>
      <c r="CZ74" s="3" t="s">
        <v>3981</v>
      </c>
      <c r="DA74" s="3" t="s">
        <v>9218</v>
      </c>
      <c r="DB74" s="3" t="s">
        <v>6542</v>
      </c>
      <c r="DC74" s="3"/>
      <c r="DD74" s="226">
        <v>72</v>
      </c>
      <c r="DE74" s="15"/>
    </row>
    <row r="75" spans="1:109">
      <c r="A75" s="226">
        <v>63</v>
      </c>
      <c r="B75" s="68" t="s">
        <v>229</v>
      </c>
      <c r="C75" s="280" t="s">
        <v>252</v>
      </c>
      <c r="D75" s="6" t="s">
        <v>3455</v>
      </c>
      <c r="E75" s="9"/>
      <c r="F75" s="9"/>
      <c r="G75" s="169" t="s">
        <v>6123</v>
      </c>
      <c r="H75" s="3" t="s">
        <v>321</v>
      </c>
      <c r="I75" s="3" t="s">
        <v>322</v>
      </c>
      <c r="J75" s="3" t="s">
        <v>3630</v>
      </c>
      <c r="K75" s="9" t="s">
        <v>10267</v>
      </c>
      <c r="L75" s="3" t="s">
        <v>249</v>
      </c>
      <c r="M75" t="b">
        <v>0</v>
      </c>
      <c r="N75" s="3" t="s">
        <v>549</v>
      </c>
      <c r="O75" s="3" t="s">
        <v>8269</v>
      </c>
      <c r="P75" s="3" t="s">
        <v>9105</v>
      </c>
      <c r="Q75" s="229">
        <v>66</v>
      </c>
      <c r="R75" s="229">
        <v>66</v>
      </c>
      <c r="S75" s="9"/>
      <c r="T75" t="s">
        <v>17</v>
      </c>
      <c r="U75" s="3" t="s">
        <v>17</v>
      </c>
      <c r="V75" s="3" t="s">
        <v>17</v>
      </c>
      <c r="W75" s="9"/>
      <c r="X75" s="3" t="s">
        <v>17</v>
      </c>
      <c r="Y75" s="3" t="s">
        <v>17</v>
      </c>
      <c r="Z75" s="3" t="s">
        <v>4571</v>
      </c>
      <c r="AA75" s="15" t="s">
        <v>9190</v>
      </c>
      <c r="AB75" s="3"/>
      <c r="AC75" s="3"/>
      <c r="AD75" s="3"/>
      <c r="AE75" s="3"/>
      <c r="AF75" s="3"/>
      <c r="AG75" s="3" t="s">
        <v>17</v>
      </c>
      <c r="AH75" s="3" t="s">
        <v>249</v>
      </c>
      <c r="AI75" s="177" t="s">
        <v>6468</v>
      </c>
      <c r="AJ75" s="3" t="s">
        <v>9048</v>
      </c>
      <c r="AK75" s="68"/>
      <c r="AL75" s="177" t="s">
        <v>6487</v>
      </c>
      <c r="AM75" s="68"/>
      <c r="AN75" s="3" t="s">
        <v>4113</v>
      </c>
      <c r="AO75" t="s">
        <v>9206</v>
      </c>
      <c r="AP75" t="s">
        <v>5091</v>
      </c>
      <c r="AQ75" s="3"/>
      <c r="AR75" s="3"/>
      <c r="AS75" s="15" t="s">
        <v>9042</v>
      </c>
      <c r="AT75" s="3" t="s">
        <v>255</v>
      </c>
      <c r="AU75" t="b">
        <v>0</v>
      </c>
      <c r="AV75" s="229">
        <v>19927</v>
      </c>
      <c r="AW75" s="3" t="s">
        <v>9207</v>
      </c>
      <c r="AX75" s="9"/>
      <c r="AY75" s="9"/>
      <c r="AZ75" s="9"/>
      <c r="BA75" s="9"/>
      <c r="BB75" s="3" t="s">
        <v>708</v>
      </c>
      <c r="BC75" s="9"/>
      <c r="BD75" s="9"/>
      <c r="BE75" s="3" t="s">
        <v>37</v>
      </c>
      <c r="BF75" s="9"/>
      <c r="BG75" s="9"/>
      <c r="BH75" s="9" t="s">
        <v>6171</v>
      </c>
      <c r="BI75" s="3" t="s">
        <v>4477</v>
      </c>
      <c r="BJ75" s="9" t="s">
        <v>9077</v>
      </c>
      <c r="BK75" s="9" t="s">
        <v>9568</v>
      </c>
      <c r="BL75" s="9"/>
      <c r="BM75" s="243">
        <v>706</v>
      </c>
      <c r="BN75" s="243">
        <v>706</v>
      </c>
      <c r="BO75" s="3" t="s">
        <v>236</v>
      </c>
      <c r="BP75" s="9"/>
      <c r="BQ75" s="9"/>
      <c r="BR75" s="9"/>
      <c r="BS75" s="9"/>
      <c r="BT75" s="9"/>
      <c r="BU75" t="s">
        <v>13043</v>
      </c>
      <c r="BV75" s="9"/>
      <c r="BW75" s="229">
        <v>25</v>
      </c>
      <c r="BX75" s="9"/>
      <c r="BY75" s="9"/>
      <c r="BZ75" s="9" t="s">
        <v>6503</v>
      </c>
      <c r="CA75" t="s">
        <v>6212</v>
      </c>
      <c r="CB75" s="229">
        <v>2014</v>
      </c>
      <c r="CC75" s="3" t="s">
        <v>230</v>
      </c>
      <c r="CD75" s="3" t="s">
        <v>231</v>
      </c>
      <c r="CE75" s="3" t="s">
        <v>232</v>
      </c>
      <c r="CF75" s="3" t="s">
        <v>253</v>
      </c>
      <c r="CG75" s="3" t="s">
        <v>233</v>
      </c>
      <c r="CH75" s="3" t="s">
        <v>35</v>
      </c>
      <c r="CI75" s="3" t="s">
        <v>235</v>
      </c>
      <c r="CJ75" s="3" t="s">
        <v>234</v>
      </c>
      <c r="CK75" s="3" t="s">
        <v>17</v>
      </c>
      <c r="CL75" s="3" t="s">
        <v>17</v>
      </c>
      <c r="CM75" s="3" t="s">
        <v>257</v>
      </c>
      <c r="CN75" s="66" t="s">
        <v>256</v>
      </c>
      <c r="CO75" s="3" t="s">
        <v>251</v>
      </c>
      <c r="CP75" s="3" t="s">
        <v>48</v>
      </c>
      <c r="CQ75" s="3" t="s">
        <v>302</v>
      </c>
      <c r="CR75" s="3" t="s">
        <v>17</v>
      </c>
      <c r="CS75" s="3" t="s">
        <v>734</v>
      </c>
      <c r="CT75" s="3" t="s">
        <v>128</v>
      </c>
      <c r="CU75" s="3" t="s">
        <v>199</v>
      </c>
      <c r="CV75" s="3" t="s">
        <v>254</v>
      </c>
      <c r="CW75" s="3" t="s">
        <v>237</v>
      </c>
      <c r="CX75" s="6" t="s">
        <v>270</v>
      </c>
      <c r="CY75" s="6" t="s">
        <v>260</v>
      </c>
      <c r="CZ75" s="3" t="s">
        <v>3982</v>
      </c>
      <c r="DA75" s="3" t="s">
        <v>9218</v>
      </c>
      <c r="DB75" s="3" t="s">
        <v>6543</v>
      </c>
      <c r="DC75" s="3"/>
      <c r="DD75" s="226">
        <v>73</v>
      </c>
      <c r="DE75" s="15"/>
    </row>
    <row r="76" spans="1:109">
      <c r="A76" s="226">
        <v>64</v>
      </c>
      <c r="B76" s="68" t="s">
        <v>229</v>
      </c>
      <c r="C76" s="280" t="s">
        <v>252</v>
      </c>
      <c r="D76" s="6" t="s">
        <v>3455</v>
      </c>
      <c r="E76" s="9"/>
      <c r="F76" s="9"/>
      <c r="G76" s="169" t="s">
        <v>6123</v>
      </c>
      <c r="H76" s="3" t="s">
        <v>321</v>
      </c>
      <c r="I76" s="3" t="s">
        <v>322</v>
      </c>
      <c r="J76" s="3" t="s">
        <v>3630</v>
      </c>
      <c r="K76" s="9" t="s">
        <v>10267</v>
      </c>
      <c r="L76" s="3" t="s">
        <v>249</v>
      </c>
      <c r="M76" t="b">
        <v>0</v>
      </c>
      <c r="N76" s="3" t="s">
        <v>549</v>
      </c>
      <c r="O76" s="3" t="s">
        <v>8269</v>
      </c>
      <c r="P76" s="3" t="s">
        <v>9105</v>
      </c>
      <c r="Q76" s="229">
        <v>66</v>
      </c>
      <c r="R76" s="229">
        <v>66</v>
      </c>
      <c r="S76" s="9"/>
      <c r="T76" t="s">
        <v>17</v>
      </c>
      <c r="U76" s="3" t="s">
        <v>17</v>
      </c>
      <c r="V76" s="3" t="s">
        <v>17</v>
      </c>
      <c r="W76" s="9"/>
      <c r="X76" s="3" t="s">
        <v>17</v>
      </c>
      <c r="Y76" s="3" t="s">
        <v>17</v>
      </c>
      <c r="Z76" s="3" t="s">
        <v>4571</v>
      </c>
      <c r="AA76" s="15" t="s">
        <v>9190</v>
      </c>
      <c r="AB76" s="3"/>
      <c r="AC76" s="3"/>
      <c r="AD76" s="3"/>
      <c r="AE76" s="3"/>
      <c r="AF76" s="3"/>
      <c r="AG76" s="3" t="s">
        <v>17</v>
      </c>
      <c r="AH76" s="3" t="s">
        <v>249</v>
      </c>
      <c r="AI76" s="177" t="s">
        <v>6468</v>
      </c>
      <c r="AJ76" s="3" t="s">
        <v>9048</v>
      </c>
      <c r="AK76" s="68"/>
      <c r="AL76" s="177" t="s">
        <v>6487</v>
      </c>
      <c r="AM76" s="68"/>
      <c r="AN76" s="3" t="s">
        <v>4113</v>
      </c>
      <c r="AO76" t="s">
        <v>9206</v>
      </c>
      <c r="AP76" t="s">
        <v>5091</v>
      </c>
      <c r="AQ76" s="3"/>
      <c r="AR76" s="3"/>
      <c r="AS76" s="15" t="s">
        <v>9042</v>
      </c>
      <c r="AT76" s="3" t="s">
        <v>255</v>
      </c>
      <c r="AU76" t="b">
        <v>0</v>
      </c>
      <c r="AV76" s="229">
        <v>24201</v>
      </c>
      <c r="AW76" s="3" t="s">
        <v>9207</v>
      </c>
      <c r="AX76" s="9"/>
      <c r="AY76" s="9"/>
      <c r="AZ76" s="9"/>
      <c r="BA76" s="9"/>
      <c r="BB76" s="3" t="s">
        <v>708</v>
      </c>
      <c r="BC76" s="9"/>
      <c r="BD76" s="9"/>
      <c r="BE76" s="3" t="s">
        <v>37</v>
      </c>
      <c r="BF76" s="9"/>
      <c r="BG76" s="9"/>
      <c r="BH76" s="9" t="s">
        <v>6171</v>
      </c>
      <c r="BI76" s="3" t="s">
        <v>4477</v>
      </c>
      <c r="BJ76" s="9" t="s">
        <v>9077</v>
      </c>
      <c r="BK76" s="9" t="s">
        <v>9568</v>
      </c>
      <c r="BL76" s="9"/>
      <c r="BM76" s="243">
        <v>811</v>
      </c>
      <c r="BN76" s="243">
        <v>811</v>
      </c>
      <c r="BO76" s="3" t="s">
        <v>236</v>
      </c>
      <c r="BP76" s="9"/>
      <c r="BQ76" s="9"/>
      <c r="BR76" s="9"/>
      <c r="BS76" s="9"/>
      <c r="BT76" s="9"/>
      <c r="BU76" t="s">
        <v>13043</v>
      </c>
      <c r="BV76" s="9"/>
      <c r="BW76" s="229">
        <v>25</v>
      </c>
      <c r="BX76" s="9"/>
      <c r="BY76" s="9"/>
      <c r="BZ76" s="9" t="s">
        <v>6503</v>
      </c>
      <c r="CA76" t="s">
        <v>6212</v>
      </c>
      <c r="CB76" s="229">
        <v>2014</v>
      </c>
      <c r="CC76" s="3" t="s">
        <v>230</v>
      </c>
      <c r="CD76" s="3" t="s">
        <v>231</v>
      </c>
      <c r="CE76" s="3" t="s">
        <v>232</v>
      </c>
      <c r="CF76" s="3" t="s">
        <v>253</v>
      </c>
      <c r="CG76" s="3" t="s">
        <v>233</v>
      </c>
      <c r="CH76" s="3" t="s">
        <v>35</v>
      </c>
      <c r="CI76" s="3" t="s">
        <v>235</v>
      </c>
      <c r="CJ76" s="3" t="s">
        <v>234</v>
      </c>
      <c r="CK76" s="3" t="s">
        <v>17</v>
      </c>
      <c r="CL76" s="3" t="s">
        <v>17</v>
      </c>
      <c r="CM76" s="3" t="s">
        <v>257</v>
      </c>
      <c r="CN76" s="66" t="s">
        <v>256</v>
      </c>
      <c r="CO76" s="3" t="s">
        <v>251</v>
      </c>
      <c r="CP76" s="3" t="s">
        <v>48</v>
      </c>
      <c r="CQ76" s="3" t="s">
        <v>302</v>
      </c>
      <c r="CR76" s="3" t="s">
        <v>17</v>
      </c>
      <c r="CS76" s="3" t="s">
        <v>736</v>
      </c>
      <c r="CT76" s="3" t="s">
        <v>128</v>
      </c>
      <c r="CU76" s="3" t="s">
        <v>199</v>
      </c>
      <c r="CV76" s="3" t="s">
        <v>254</v>
      </c>
      <c r="CW76" s="3" t="s">
        <v>237</v>
      </c>
      <c r="CX76" s="6" t="s">
        <v>270</v>
      </c>
      <c r="CY76" s="6" t="s">
        <v>260</v>
      </c>
      <c r="CZ76" s="3" t="s">
        <v>3983</v>
      </c>
      <c r="DA76" s="3" t="s">
        <v>9218</v>
      </c>
      <c r="DB76" s="3" t="s">
        <v>6544</v>
      </c>
      <c r="DC76" s="3"/>
      <c r="DD76" s="226">
        <v>74</v>
      </c>
      <c r="DE76" s="15"/>
    </row>
    <row r="77" spans="1:109">
      <c r="A77" s="226">
        <v>65</v>
      </c>
      <c r="B77" s="68" t="s">
        <v>229</v>
      </c>
      <c r="C77" s="280" t="s">
        <v>252</v>
      </c>
      <c r="D77" s="6" t="s">
        <v>3455</v>
      </c>
      <c r="E77" s="9"/>
      <c r="F77" s="9"/>
      <c r="G77" s="169" t="s">
        <v>6123</v>
      </c>
      <c r="H77" s="3" t="s">
        <v>321</v>
      </c>
      <c r="I77" s="3" t="s">
        <v>322</v>
      </c>
      <c r="J77" s="3" t="s">
        <v>3630</v>
      </c>
      <c r="K77" s="9" t="s">
        <v>10267</v>
      </c>
      <c r="L77" s="3" t="s">
        <v>250</v>
      </c>
      <c r="M77" t="b">
        <v>0</v>
      </c>
      <c r="N77" s="3" t="s">
        <v>549</v>
      </c>
      <c r="O77" s="3" t="s">
        <v>8168</v>
      </c>
      <c r="P77" s="3" t="s">
        <v>9106</v>
      </c>
      <c r="Q77" s="229">
        <v>68</v>
      </c>
      <c r="R77" s="229">
        <v>68</v>
      </c>
      <c r="S77" s="9"/>
      <c r="T77" t="s">
        <v>17</v>
      </c>
      <c r="U77" s="3" t="s">
        <v>17</v>
      </c>
      <c r="V77" s="3" t="s">
        <v>17</v>
      </c>
      <c r="W77" s="9"/>
      <c r="X77" s="3" t="s">
        <v>17</v>
      </c>
      <c r="Y77" s="3" t="s">
        <v>17</v>
      </c>
      <c r="Z77" s="3" t="s">
        <v>4571</v>
      </c>
      <c r="AA77" s="15" t="s">
        <v>9190</v>
      </c>
      <c r="AB77" s="3"/>
      <c r="AC77" s="3"/>
      <c r="AD77" s="3"/>
      <c r="AE77" s="3"/>
      <c r="AF77" s="3"/>
      <c r="AG77" s="3" t="s">
        <v>17</v>
      </c>
      <c r="AH77" s="3" t="s">
        <v>723</v>
      </c>
      <c r="AI77" s="177" t="s">
        <v>6468</v>
      </c>
      <c r="AJ77" s="3" t="s">
        <v>9048</v>
      </c>
      <c r="AK77" s="68"/>
      <c r="AL77" s="177" t="s">
        <v>6487</v>
      </c>
      <c r="AM77" s="68"/>
      <c r="AN77" s="3" t="s">
        <v>4113</v>
      </c>
      <c r="AO77" t="s">
        <v>9206</v>
      </c>
      <c r="AP77" t="s">
        <v>5091</v>
      </c>
      <c r="AQ77" s="3"/>
      <c r="AR77" s="3"/>
      <c r="AS77" s="15" t="s">
        <v>9042</v>
      </c>
      <c r="AT77" s="3" t="s">
        <v>255</v>
      </c>
      <c r="AU77" t="b">
        <v>0</v>
      </c>
      <c r="AV77" s="229">
        <v>14996</v>
      </c>
      <c r="AW77" s="3" t="s">
        <v>9207</v>
      </c>
      <c r="AX77" s="9"/>
      <c r="AY77" s="9"/>
      <c r="AZ77" s="9"/>
      <c r="BA77" s="9"/>
      <c r="BB77" s="3" t="s">
        <v>708</v>
      </c>
      <c r="BC77" s="9"/>
      <c r="BD77" s="9"/>
      <c r="BE77" s="3" t="s">
        <v>37</v>
      </c>
      <c r="BF77" s="9"/>
      <c r="BG77" s="9"/>
      <c r="BH77" s="9" t="s">
        <v>6171</v>
      </c>
      <c r="BI77" s="3" t="s">
        <v>4477</v>
      </c>
      <c r="BJ77" s="9" t="s">
        <v>9077</v>
      </c>
      <c r="BK77" s="9" t="s">
        <v>9568</v>
      </c>
      <c r="BL77" s="9"/>
      <c r="BM77" s="243">
        <v>750</v>
      </c>
      <c r="BN77" s="243">
        <v>750</v>
      </c>
      <c r="BO77" s="3" t="s">
        <v>236</v>
      </c>
      <c r="BP77" s="9"/>
      <c r="BQ77" s="9"/>
      <c r="BR77" s="9"/>
      <c r="BS77" s="9"/>
      <c r="BT77" s="9"/>
      <c r="BU77" t="s">
        <v>13043</v>
      </c>
      <c r="BV77" s="9"/>
      <c r="BW77" s="229">
        <v>25</v>
      </c>
      <c r="BX77" s="9"/>
      <c r="BY77" s="9"/>
      <c r="BZ77" s="9" t="s">
        <v>6503</v>
      </c>
      <c r="CA77" t="s">
        <v>6212</v>
      </c>
      <c r="CB77" s="229">
        <v>2014</v>
      </c>
      <c r="CC77" s="3" t="s">
        <v>230</v>
      </c>
      <c r="CD77" s="3" t="s">
        <v>231</v>
      </c>
      <c r="CE77" s="3" t="s">
        <v>232</v>
      </c>
      <c r="CF77" s="3" t="s">
        <v>253</v>
      </c>
      <c r="CG77" s="3" t="s">
        <v>233</v>
      </c>
      <c r="CH77" s="3" t="s">
        <v>35</v>
      </c>
      <c r="CI77" s="3" t="s">
        <v>235</v>
      </c>
      <c r="CJ77" s="3" t="s">
        <v>234</v>
      </c>
      <c r="CK77" s="3" t="s">
        <v>17</v>
      </c>
      <c r="CL77" s="3" t="s">
        <v>17</v>
      </c>
      <c r="CM77" s="3" t="s">
        <v>257</v>
      </c>
      <c r="CN77" s="66" t="s">
        <v>256</v>
      </c>
      <c r="CO77" s="3" t="s">
        <v>251</v>
      </c>
      <c r="CP77" s="3" t="s">
        <v>48</v>
      </c>
      <c r="CQ77" s="3" t="s">
        <v>302</v>
      </c>
      <c r="CR77" s="3" t="s">
        <v>17</v>
      </c>
      <c r="CS77" s="3" t="s">
        <v>735</v>
      </c>
      <c r="CT77" s="3" t="s">
        <v>128</v>
      </c>
      <c r="CU77" s="3" t="s">
        <v>199</v>
      </c>
      <c r="CV77" s="3" t="s">
        <v>254</v>
      </c>
      <c r="CW77" s="3" t="s">
        <v>237</v>
      </c>
      <c r="CX77" s="6" t="s">
        <v>259</v>
      </c>
      <c r="CY77" s="6" t="s">
        <v>266</v>
      </c>
      <c r="CZ77" s="3" t="s">
        <v>3984</v>
      </c>
      <c r="DA77" s="3" t="s">
        <v>9218</v>
      </c>
      <c r="DB77" s="3" t="s">
        <v>6545</v>
      </c>
      <c r="DC77" s="3"/>
      <c r="DD77" s="226">
        <v>75</v>
      </c>
      <c r="DE77" s="15"/>
    </row>
    <row r="78" spans="1:109">
      <c r="A78" s="226">
        <v>66</v>
      </c>
      <c r="B78" s="68" t="s">
        <v>229</v>
      </c>
      <c r="C78" s="280" t="s">
        <v>252</v>
      </c>
      <c r="D78" s="6" t="s">
        <v>3455</v>
      </c>
      <c r="E78" s="9"/>
      <c r="F78" s="9"/>
      <c r="G78" s="169" t="s">
        <v>6123</v>
      </c>
      <c r="H78" s="3" t="s">
        <v>321</v>
      </c>
      <c r="I78" s="3" t="s">
        <v>322</v>
      </c>
      <c r="J78" s="3" t="s">
        <v>3630</v>
      </c>
      <c r="K78" s="9" t="s">
        <v>10267</v>
      </c>
      <c r="L78" s="3" t="s">
        <v>250</v>
      </c>
      <c r="M78" t="b">
        <v>0</v>
      </c>
      <c r="N78" s="3" t="s">
        <v>549</v>
      </c>
      <c r="O78" s="3" t="s">
        <v>8168</v>
      </c>
      <c r="P78" s="3" t="s">
        <v>9106</v>
      </c>
      <c r="Q78" s="229">
        <v>68</v>
      </c>
      <c r="R78" s="229">
        <v>68</v>
      </c>
      <c r="S78" s="9"/>
      <c r="T78" t="s">
        <v>17</v>
      </c>
      <c r="U78" s="3" t="s">
        <v>17</v>
      </c>
      <c r="V78" s="3" t="s">
        <v>17</v>
      </c>
      <c r="W78" s="9"/>
      <c r="X78" s="3" t="s">
        <v>17</v>
      </c>
      <c r="Y78" s="3" t="s">
        <v>17</v>
      </c>
      <c r="Z78" s="3" t="s">
        <v>4571</v>
      </c>
      <c r="AA78" s="15" t="s">
        <v>9190</v>
      </c>
      <c r="AB78" s="3"/>
      <c r="AC78" s="3"/>
      <c r="AD78" s="3"/>
      <c r="AE78" s="3"/>
      <c r="AF78" s="3"/>
      <c r="AG78" s="3" t="s">
        <v>17</v>
      </c>
      <c r="AH78" s="3" t="s">
        <v>723</v>
      </c>
      <c r="AI78" s="177" t="s">
        <v>6468</v>
      </c>
      <c r="AJ78" s="3" t="s">
        <v>9048</v>
      </c>
      <c r="AK78" s="68"/>
      <c r="AL78" s="177" t="s">
        <v>6487</v>
      </c>
      <c r="AM78" s="68"/>
      <c r="AN78" s="3" t="s">
        <v>4113</v>
      </c>
      <c r="AO78" t="s">
        <v>9206</v>
      </c>
      <c r="AP78" t="s">
        <v>5091</v>
      </c>
      <c r="AQ78" s="3"/>
      <c r="AR78" s="3"/>
      <c r="AS78" s="15" t="s">
        <v>9042</v>
      </c>
      <c r="AT78" s="3" t="s">
        <v>255</v>
      </c>
      <c r="AU78" t="b">
        <v>0</v>
      </c>
      <c r="AV78" s="229">
        <v>19927</v>
      </c>
      <c r="AW78" s="3" t="s">
        <v>9207</v>
      </c>
      <c r="AX78" s="9"/>
      <c r="AY78" s="9"/>
      <c r="AZ78" s="9"/>
      <c r="BA78" s="9"/>
      <c r="BB78" s="3" t="s">
        <v>708</v>
      </c>
      <c r="BC78" s="9"/>
      <c r="BD78" s="9"/>
      <c r="BE78" s="3" t="s">
        <v>37</v>
      </c>
      <c r="BF78" s="9"/>
      <c r="BG78" s="9"/>
      <c r="BH78" s="9" t="s">
        <v>6171</v>
      </c>
      <c r="BI78" s="3" t="s">
        <v>4477</v>
      </c>
      <c r="BJ78" s="9" t="s">
        <v>9077</v>
      </c>
      <c r="BK78" s="9" t="s">
        <v>9568</v>
      </c>
      <c r="BL78" s="9"/>
      <c r="BM78" s="243">
        <v>0</v>
      </c>
      <c r="BN78" s="243">
        <v>0</v>
      </c>
      <c r="BO78" s="3" t="s">
        <v>236</v>
      </c>
      <c r="BP78" s="9"/>
      <c r="BQ78" s="9"/>
      <c r="BR78" s="9"/>
      <c r="BS78" s="9"/>
      <c r="BT78" s="9"/>
      <c r="BU78" t="s">
        <v>13043</v>
      </c>
      <c r="BV78" s="9"/>
      <c r="BW78" s="229">
        <v>25</v>
      </c>
      <c r="BX78" s="9"/>
      <c r="BY78" s="9"/>
      <c r="BZ78" s="9" t="s">
        <v>6502</v>
      </c>
      <c r="CA78" t="s">
        <v>6212</v>
      </c>
      <c r="CB78" s="229">
        <v>2014</v>
      </c>
      <c r="CC78" s="3" t="s">
        <v>230</v>
      </c>
      <c r="CD78" s="3" t="s">
        <v>231</v>
      </c>
      <c r="CE78" s="3" t="s">
        <v>232</v>
      </c>
      <c r="CF78" s="3" t="s">
        <v>253</v>
      </c>
      <c r="CG78" s="3" t="s">
        <v>233</v>
      </c>
      <c r="CH78" s="3" t="s">
        <v>35</v>
      </c>
      <c r="CI78" s="3" t="s">
        <v>235</v>
      </c>
      <c r="CJ78" s="3" t="s">
        <v>234</v>
      </c>
      <c r="CK78" s="3" t="s">
        <v>17</v>
      </c>
      <c r="CL78" s="3" t="s">
        <v>17</v>
      </c>
      <c r="CM78" s="3" t="s">
        <v>257</v>
      </c>
      <c r="CN78" s="66" t="s">
        <v>256</v>
      </c>
      <c r="CO78" s="3" t="s">
        <v>251</v>
      </c>
      <c r="CP78" s="3" t="s">
        <v>48</v>
      </c>
      <c r="CQ78" s="3" t="s">
        <v>302</v>
      </c>
      <c r="CR78" s="3" t="s">
        <v>17</v>
      </c>
      <c r="CS78" s="3" t="s">
        <v>734</v>
      </c>
      <c r="CT78" s="3" t="s">
        <v>128</v>
      </c>
      <c r="CU78" s="3" t="s">
        <v>199</v>
      </c>
      <c r="CV78" s="3" t="s">
        <v>254</v>
      </c>
      <c r="CW78" s="3" t="s">
        <v>237</v>
      </c>
      <c r="CX78" s="6" t="s">
        <v>259</v>
      </c>
      <c r="CY78" s="6" t="s">
        <v>266</v>
      </c>
      <c r="CZ78" s="3" t="s">
        <v>17</v>
      </c>
      <c r="DA78" s="3" t="s">
        <v>9218</v>
      </c>
      <c r="DB78" s="3" t="s">
        <v>17</v>
      </c>
      <c r="DC78" s="3" t="s">
        <v>17</v>
      </c>
      <c r="DD78" s="226">
        <v>76</v>
      </c>
      <c r="DE78" s="15"/>
    </row>
    <row r="79" spans="1:109">
      <c r="A79" s="226">
        <v>67</v>
      </c>
      <c r="B79" s="68" t="s">
        <v>229</v>
      </c>
      <c r="C79" s="280" t="s">
        <v>252</v>
      </c>
      <c r="D79" s="6" t="s">
        <v>3455</v>
      </c>
      <c r="E79" s="9"/>
      <c r="F79" s="9"/>
      <c r="G79" s="169" t="s">
        <v>6123</v>
      </c>
      <c r="H79" s="3" t="s">
        <v>321</v>
      </c>
      <c r="I79" s="3" t="s">
        <v>322</v>
      </c>
      <c r="J79" s="3" t="s">
        <v>3630</v>
      </c>
      <c r="K79" s="9" t="s">
        <v>10267</v>
      </c>
      <c r="L79" s="3" t="s">
        <v>250</v>
      </c>
      <c r="M79" t="b">
        <v>0</v>
      </c>
      <c r="N79" s="3" t="s">
        <v>549</v>
      </c>
      <c r="O79" s="3" t="s">
        <v>8168</v>
      </c>
      <c r="P79" s="3" t="s">
        <v>9106</v>
      </c>
      <c r="Q79" s="229">
        <v>68</v>
      </c>
      <c r="R79" s="229">
        <v>68</v>
      </c>
      <c r="S79" s="9"/>
      <c r="T79" t="s">
        <v>17</v>
      </c>
      <c r="U79" s="3" t="s">
        <v>17</v>
      </c>
      <c r="V79" s="3" t="s">
        <v>17</v>
      </c>
      <c r="W79" s="9"/>
      <c r="X79" s="3" t="s">
        <v>17</v>
      </c>
      <c r="Y79" s="3" t="s">
        <v>17</v>
      </c>
      <c r="Z79" s="3" t="s">
        <v>4571</v>
      </c>
      <c r="AA79" s="15" t="s">
        <v>9190</v>
      </c>
      <c r="AB79" s="3"/>
      <c r="AC79" s="3"/>
      <c r="AD79" s="3"/>
      <c r="AE79" s="3"/>
      <c r="AF79" s="3"/>
      <c r="AG79" s="3" t="s">
        <v>17</v>
      </c>
      <c r="AH79" s="3" t="s">
        <v>723</v>
      </c>
      <c r="AI79" s="177" t="s">
        <v>6468</v>
      </c>
      <c r="AJ79" s="3" t="s">
        <v>9048</v>
      </c>
      <c r="AK79" s="68"/>
      <c r="AL79" s="177" t="s">
        <v>6487</v>
      </c>
      <c r="AM79" s="68"/>
      <c r="AN79" s="3" t="s">
        <v>4113</v>
      </c>
      <c r="AO79" t="s">
        <v>9206</v>
      </c>
      <c r="AP79" t="s">
        <v>5091</v>
      </c>
      <c r="AQ79" s="3"/>
      <c r="AR79" s="3"/>
      <c r="AS79" s="15" t="s">
        <v>9042</v>
      </c>
      <c r="AT79" s="3" t="s">
        <v>255</v>
      </c>
      <c r="AU79" t="b">
        <v>0</v>
      </c>
      <c r="AV79" s="229">
        <v>24201</v>
      </c>
      <c r="AW79" s="3" t="s">
        <v>9207</v>
      </c>
      <c r="AX79" s="9"/>
      <c r="AY79" s="9"/>
      <c r="AZ79" s="9"/>
      <c r="BA79" s="9"/>
      <c r="BB79" s="3" t="s">
        <v>708</v>
      </c>
      <c r="BC79" s="9"/>
      <c r="BD79" s="9"/>
      <c r="BE79" s="3" t="s">
        <v>37</v>
      </c>
      <c r="BF79" s="9"/>
      <c r="BG79" s="9"/>
      <c r="BH79" s="9" t="s">
        <v>6171</v>
      </c>
      <c r="BI79" s="3" t="s">
        <v>4477</v>
      </c>
      <c r="BJ79" s="9" t="s">
        <v>9077</v>
      </c>
      <c r="BK79" s="9" t="s">
        <v>9568</v>
      </c>
      <c r="BL79" s="9"/>
      <c r="BM79" s="243">
        <v>1713</v>
      </c>
      <c r="BN79" s="243">
        <v>1713</v>
      </c>
      <c r="BO79" s="3" t="s">
        <v>236</v>
      </c>
      <c r="BP79" s="9"/>
      <c r="BQ79" s="9"/>
      <c r="BR79" s="9"/>
      <c r="BS79" s="9"/>
      <c r="BT79" s="9"/>
      <c r="BU79" t="s">
        <v>13043</v>
      </c>
      <c r="BV79" s="9"/>
      <c r="BW79" s="229">
        <v>25</v>
      </c>
      <c r="BX79" s="9"/>
      <c r="BY79" s="9"/>
      <c r="BZ79" s="9" t="s">
        <v>6503</v>
      </c>
      <c r="CA79" t="s">
        <v>6212</v>
      </c>
      <c r="CB79" s="229">
        <v>2014</v>
      </c>
      <c r="CC79" s="3" t="s">
        <v>230</v>
      </c>
      <c r="CD79" s="3" t="s">
        <v>231</v>
      </c>
      <c r="CE79" s="3" t="s">
        <v>232</v>
      </c>
      <c r="CF79" s="3" t="s">
        <v>253</v>
      </c>
      <c r="CG79" s="3" t="s">
        <v>233</v>
      </c>
      <c r="CH79" s="3" t="s">
        <v>35</v>
      </c>
      <c r="CI79" s="3" t="s">
        <v>235</v>
      </c>
      <c r="CJ79" s="3" t="s">
        <v>234</v>
      </c>
      <c r="CK79" s="3" t="s">
        <v>17</v>
      </c>
      <c r="CL79" s="3" t="s">
        <v>17</v>
      </c>
      <c r="CM79" s="3" t="s">
        <v>257</v>
      </c>
      <c r="CN79" s="66" t="s">
        <v>256</v>
      </c>
      <c r="CO79" s="3" t="s">
        <v>251</v>
      </c>
      <c r="CP79" s="3" t="s">
        <v>48</v>
      </c>
      <c r="CQ79" s="3" t="s">
        <v>302</v>
      </c>
      <c r="CR79" s="3" t="s">
        <v>17</v>
      </c>
      <c r="CS79" s="3" t="s">
        <v>736</v>
      </c>
      <c r="CT79" s="3" t="s">
        <v>128</v>
      </c>
      <c r="CU79" s="3" t="s">
        <v>199</v>
      </c>
      <c r="CV79" s="3" t="s">
        <v>254</v>
      </c>
      <c r="CW79" s="3" t="s">
        <v>237</v>
      </c>
      <c r="CX79" s="6" t="s">
        <v>259</v>
      </c>
      <c r="CY79" s="6" t="s">
        <v>266</v>
      </c>
      <c r="CZ79" s="3" t="s">
        <v>3985</v>
      </c>
      <c r="DA79" s="3" t="s">
        <v>9218</v>
      </c>
      <c r="DB79" s="3" t="s">
        <v>6546</v>
      </c>
      <c r="DC79" s="3"/>
      <c r="DD79" s="226">
        <v>77</v>
      </c>
      <c r="DE79" s="15"/>
    </row>
    <row r="80" spans="1:109">
      <c r="A80" s="226">
        <v>68</v>
      </c>
      <c r="B80" s="68" t="s">
        <v>229</v>
      </c>
      <c r="C80" s="280" t="s">
        <v>252</v>
      </c>
      <c r="D80" s="6" t="s">
        <v>3455</v>
      </c>
      <c r="E80" s="9"/>
      <c r="F80" s="9"/>
      <c r="G80" s="169" t="s">
        <v>6123</v>
      </c>
      <c r="H80" s="3" t="s">
        <v>321</v>
      </c>
      <c r="I80" s="3" t="s">
        <v>322</v>
      </c>
      <c r="J80" s="3" t="s">
        <v>3630</v>
      </c>
      <c r="K80" s="9" t="s">
        <v>10267</v>
      </c>
      <c r="L80" s="3" t="s">
        <v>250</v>
      </c>
      <c r="M80" t="b">
        <v>0</v>
      </c>
      <c r="N80" s="3" t="s">
        <v>549</v>
      </c>
      <c r="O80" s="3" t="s">
        <v>8168</v>
      </c>
      <c r="P80" s="3" t="s">
        <v>9106</v>
      </c>
      <c r="Q80" s="229">
        <v>68</v>
      </c>
      <c r="R80" s="229">
        <v>68</v>
      </c>
      <c r="S80" s="9"/>
      <c r="T80" t="s">
        <v>17</v>
      </c>
      <c r="U80" s="3" t="s">
        <v>17</v>
      </c>
      <c r="V80" s="3" t="s">
        <v>17</v>
      </c>
      <c r="W80" s="9"/>
      <c r="X80" s="3" t="s">
        <v>17</v>
      </c>
      <c r="Y80" s="3" t="s">
        <v>17</v>
      </c>
      <c r="Z80" s="3" t="s">
        <v>4571</v>
      </c>
      <c r="AA80" s="15" t="s">
        <v>9190</v>
      </c>
      <c r="AB80" s="3"/>
      <c r="AC80" s="3"/>
      <c r="AD80" s="3"/>
      <c r="AE80" s="3"/>
      <c r="AF80" s="3"/>
      <c r="AG80" s="3" t="s">
        <v>17</v>
      </c>
      <c r="AH80" s="3" t="s">
        <v>724</v>
      </c>
      <c r="AI80" s="177" t="s">
        <v>6468</v>
      </c>
      <c r="AJ80" s="3" t="s">
        <v>9048</v>
      </c>
      <c r="AK80" s="68"/>
      <c r="AL80" s="177" t="s">
        <v>6487</v>
      </c>
      <c r="AM80" s="68"/>
      <c r="AN80" s="3" t="s">
        <v>4113</v>
      </c>
      <c r="AO80" t="s">
        <v>9206</v>
      </c>
      <c r="AP80" t="s">
        <v>5091</v>
      </c>
      <c r="AQ80" s="3"/>
      <c r="AR80" s="3"/>
      <c r="AS80" s="15" t="s">
        <v>9042</v>
      </c>
      <c r="AT80" s="3" t="s">
        <v>255</v>
      </c>
      <c r="AU80" t="b">
        <v>0</v>
      </c>
      <c r="AV80" s="229">
        <v>14996</v>
      </c>
      <c r="AW80" s="3" t="s">
        <v>9207</v>
      </c>
      <c r="AX80" s="9"/>
      <c r="AY80" s="9"/>
      <c r="AZ80" s="9"/>
      <c r="BA80" s="9"/>
      <c r="BB80" s="3" t="s">
        <v>708</v>
      </c>
      <c r="BC80" s="9"/>
      <c r="BD80" s="9"/>
      <c r="BE80" s="3" t="s">
        <v>37</v>
      </c>
      <c r="BF80" s="9"/>
      <c r="BG80" s="9"/>
      <c r="BH80" s="9" t="s">
        <v>6171</v>
      </c>
      <c r="BI80" s="3" t="s">
        <v>4477</v>
      </c>
      <c r="BJ80" s="9" t="s">
        <v>9077</v>
      </c>
      <c r="BK80" s="9" t="s">
        <v>9568</v>
      </c>
      <c r="BL80" s="9"/>
      <c r="BM80" s="243">
        <v>122</v>
      </c>
      <c r="BN80" s="243">
        <v>122</v>
      </c>
      <c r="BO80" s="3" t="s">
        <v>236</v>
      </c>
      <c r="BP80" s="9"/>
      <c r="BQ80" s="9"/>
      <c r="BR80" s="9"/>
      <c r="BS80" s="9"/>
      <c r="BT80" s="9"/>
      <c r="BU80" t="s">
        <v>13043</v>
      </c>
      <c r="BV80" s="9"/>
      <c r="BW80" s="229">
        <v>25</v>
      </c>
      <c r="BX80" s="9"/>
      <c r="BY80" s="9"/>
      <c r="BZ80" s="9" t="s">
        <v>6503</v>
      </c>
      <c r="CA80" t="s">
        <v>6212</v>
      </c>
      <c r="CB80" s="229">
        <v>2014</v>
      </c>
      <c r="CC80" s="3" t="s">
        <v>230</v>
      </c>
      <c r="CD80" s="3" t="s">
        <v>231</v>
      </c>
      <c r="CE80" s="3" t="s">
        <v>232</v>
      </c>
      <c r="CF80" s="3" t="s">
        <v>253</v>
      </c>
      <c r="CG80" s="3" t="s">
        <v>233</v>
      </c>
      <c r="CH80" s="3" t="s">
        <v>35</v>
      </c>
      <c r="CI80" s="3" t="s">
        <v>235</v>
      </c>
      <c r="CJ80" s="3" t="s">
        <v>234</v>
      </c>
      <c r="CK80" s="3" t="s">
        <v>17</v>
      </c>
      <c r="CL80" s="3" t="s">
        <v>17</v>
      </c>
      <c r="CM80" s="3" t="s">
        <v>257</v>
      </c>
      <c r="CN80" s="66" t="s">
        <v>256</v>
      </c>
      <c r="CO80" s="3" t="s">
        <v>251</v>
      </c>
      <c r="CP80" s="3" t="s">
        <v>48</v>
      </c>
      <c r="CQ80" s="3" t="s">
        <v>302</v>
      </c>
      <c r="CR80" s="3" t="s">
        <v>17</v>
      </c>
      <c r="CS80" s="3" t="s">
        <v>735</v>
      </c>
      <c r="CT80" s="3" t="s">
        <v>128</v>
      </c>
      <c r="CU80" s="3" t="s">
        <v>199</v>
      </c>
      <c r="CV80" s="3" t="s">
        <v>254</v>
      </c>
      <c r="CW80" s="3" t="s">
        <v>237</v>
      </c>
      <c r="CX80" s="6" t="s">
        <v>258</v>
      </c>
      <c r="CY80" s="6" t="s">
        <v>260</v>
      </c>
      <c r="CZ80" s="3" t="s">
        <v>3986</v>
      </c>
      <c r="DA80" s="3" t="s">
        <v>9218</v>
      </c>
      <c r="DB80" s="3" t="s">
        <v>6547</v>
      </c>
      <c r="DC80" s="3"/>
      <c r="DD80" s="226">
        <v>78</v>
      </c>
      <c r="DE80" s="15"/>
    </row>
    <row r="81" spans="1:109">
      <c r="A81" s="226">
        <v>69</v>
      </c>
      <c r="B81" s="68" t="s">
        <v>229</v>
      </c>
      <c r="C81" s="280" t="s">
        <v>252</v>
      </c>
      <c r="D81" s="6" t="s">
        <v>3455</v>
      </c>
      <c r="E81" s="9"/>
      <c r="F81" s="9"/>
      <c r="G81" s="169" t="s">
        <v>6123</v>
      </c>
      <c r="H81" s="3" t="s">
        <v>321</v>
      </c>
      <c r="I81" s="3" t="s">
        <v>322</v>
      </c>
      <c r="J81" s="3" t="s">
        <v>3630</v>
      </c>
      <c r="K81" s="9" t="s">
        <v>10267</v>
      </c>
      <c r="L81" s="3" t="s">
        <v>250</v>
      </c>
      <c r="M81" t="b">
        <v>0</v>
      </c>
      <c r="N81" s="3" t="s">
        <v>549</v>
      </c>
      <c r="O81" s="3" t="s">
        <v>8168</v>
      </c>
      <c r="P81" s="3" t="s">
        <v>9106</v>
      </c>
      <c r="Q81" s="229">
        <v>68</v>
      </c>
      <c r="R81" s="229">
        <v>68</v>
      </c>
      <c r="S81" s="9"/>
      <c r="T81" t="s">
        <v>17</v>
      </c>
      <c r="U81" s="3" t="s">
        <v>17</v>
      </c>
      <c r="V81" s="3" t="s">
        <v>17</v>
      </c>
      <c r="W81" s="9"/>
      <c r="X81" s="3" t="s">
        <v>17</v>
      </c>
      <c r="Y81" s="3" t="s">
        <v>17</v>
      </c>
      <c r="Z81" s="3" t="s">
        <v>4571</v>
      </c>
      <c r="AA81" s="15" t="s">
        <v>9190</v>
      </c>
      <c r="AB81" s="3"/>
      <c r="AC81" s="3"/>
      <c r="AD81" s="3"/>
      <c r="AE81" s="3"/>
      <c r="AF81" s="3"/>
      <c r="AG81" s="3" t="s">
        <v>17</v>
      </c>
      <c r="AH81" s="3" t="s">
        <v>724</v>
      </c>
      <c r="AI81" s="177" t="s">
        <v>6468</v>
      </c>
      <c r="AJ81" s="3" t="s">
        <v>9048</v>
      </c>
      <c r="AK81" s="68"/>
      <c r="AL81" s="177" t="s">
        <v>6487</v>
      </c>
      <c r="AM81" s="68"/>
      <c r="AN81" s="3" t="s">
        <v>4113</v>
      </c>
      <c r="AO81" t="s">
        <v>9206</v>
      </c>
      <c r="AP81" t="s">
        <v>5091</v>
      </c>
      <c r="AQ81" s="3"/>
      <c r="AR81" s="3"/>
      <c r="AS81" s="15" t="s">
        <v>9042</v>
      </c>
      <c r="AT81" s="3" t="s">
        <v>255</v>
      </c>
      <c r="AU81" t="b">
        <v>0</v>
      </c>
      <c r="AV81" s="229">
        <v>19927</v>
      </c>
      <c r="AW81" s="3" t="s">
        <v>9207</v>
      </c>
      <c r="AX81" s="9"/>
      <c r="AY81" s="9"/>
      <c r="AZ81" s="9"/>
      <c r="BA81" s="9"/>
      <c r="BB81" s="3" t="s">
        <v>708</v>
      </c>
      <c r="BC81" s="9"/>
      <c r="BD81" s="9"/>
      <c r="BE81" s="3" t="s">
        <v>37</v>
      </c>
      <c r="BF81" s="9"/>
      <c r="BG81" s="9"/>
      <c r="BH81" s="9" t="s">
        <v>6171</v>
      </c>
      <c r="BI81" s="3" t="s">
        <v>4477</v>
      </c>
      <c r="BJ81" s="9" t="s">
        <v>9077</v>
      </c>
      <c r="BK81" s="9" t="s">
        <v>9568</v>
      </c>
      <c r="BL81" s="9"/>
      <c r="BM81" s="243">
        <v>0</v>
      </c>
      <c r="BN81" s="243">
        <v>0</v>
      </c>
      <c r="BO81" s="3" t="s">
        <v>236</v>
      </c>
      <c r="BP81" s="9"/>
      <c r="BQ81" s="9"/>
      <c r="BR81" s="9"/>
      <c r="BS81" s="9"/>
      <c r="BT81" s="9"/>
      <c r="BU81" t="s">
        <v>13043</v>
      </c>
      <c r="BV81" s="9"/>
      <c r="BW81" s="229">
        <v>25</v>
      </c>
      <c r="BX81" s="9"/>
      <c r="BY81" s="9"/>
      <c r="BZ81" s="9" t="s">
        <v>6502</v>
      </c>
      <c r="CA81" t="s">
        <v>6212</v>
      </c>
      <c r="CB81" s="229">
        <v>2014</v>
      </c>
      <c r="CC81" s="3" t="s">
        <v>230</v>
      </c>
      <c r="CD81" s="3" t="s">
        <v>231</v>
      </c>
      <c r="CE81" s="3" t="s">
        <v>232</v>
      </c>
      <c r="CF81" s="3" t="s">
        <v>253</v>
      </c>
      <c r="CG81" s="3" t="s">
        <v>233</v>
      </c>
      <c r="CH81" s="3" t="s">
        <v>35</v>
      </c>
      <c r="CI81" s="3" t="s">
        <v>235</v>
      </c>
      <c r="CJ81" s="3" t="s">
        <v>234</v>
      </c>
      <c r="CK81" s="3" t="s">
        <v>17</v>
      </c>
      <c r="CL81" s="3" t="s">
        <v>17</v>
      </c>
      <c r="CM81" s="3" t="s">
        <v>257</v>
      </c>
      <c r="CN81" s="66" t="s">
        <v>256</v>
      </c>
      <c r="CO81" s="3" t="s">
        <v>251</v>
      </c>
      <c r="CP81" s="3" t="s">
        <v>48</v>
      </c>
      <c r="CQ81" s="3" t="s">
        <v>302</v>
      </c>
      <c r="CR81" s="3" t="s">
        <v>17</v>
      </c>
      <c r="CS81" s="3" t="s">
        <v>734</v>
      </c>
      <c r="CT81" s="3" t="s">
        <v>128</v>
      </c>
      <c r="CU81" s="3" t="s">
        <v>199</v>
      </c>
      <c r="CV81" s="3" t="s">
        <v>254</v>
      </c>
      <c r="CW81" s="3" t="s">
        <v>237</v>
      </c>
      <c r="CX81" s="6" t="s">
        <v>258</v>
      </c>
      <c r="CY81" s="6" t="s">
        <v>260</v>
      </c>
      <c r="CZ81" s="3" t="s">
        <v>17</v>
      </c>
      <c r="DA81" s="3" t="s">
        <v>9218</v>
      </c>
      <c r="DB81" s="3" t="s">
        <v>17</v>
      </c>
      <c r="DC81" s="3" t="s">
        <v>17</v>
      </c>
      <c r="DD81" s="226">
        <v>79</v>
      </c>
      <c r="DE81" s="15"/>
    </row>
    <row r="82" spans="1:109">
      <c r="A82" s="226">
        <v>70</v>
      </c>
      <c r="B82" s="68" t="s">
        <v>229</v>
      </c>
      <c r="C82" s="280" t="s">
        <v>252</v>
      </c>
      <c r="D82" s="6" t="s">
        <v>3455</v>
      </c>
      <c r="E82" s="9"/>
      <c r="F82" s="9"/>
      <c r="G82" s="169" t="s">
        <v>6123</v>
      </c>
      <c r="H82" s="3" t="s">
        <v>321</v>
      </c>
      <c r="I82" s="3" t="s">
        <v>322</v>
      </c>
      <c r="J82" s="3" t="s">
        <v>3630</v>
      </c>
      <c r="K82" s="9" t="s">
        <v>10267</v>
      </c>
      <c r="L82" s="3" t="s">
        <v>250</v>
      </c>
      <c r="M82" t="b">
        <v>0</v>
      </c>
      <c r="N82" s="3" t="s">
        <v>549</v>
      </c>
      <c r="O82" s="3" t="s">
        <v>8168</v>
      </c>
      <c r="P82" s="3" t="s">
        <v>9106</v>
      </c>
      <c r="Q82" s="229">
        <v>68</v>
      </c>
      <c r="R82" s="229">
        <v>68</v>
      </c>
      <c r="S82" s="9"/>
      <c r="T82" t="s">
        <v>17</v>
      </c>
      <c r="U82" s="3" t="s">
        <v>17</v>
      </c>
      <c r="V82" s="3" t="s">
        <v>17</v>
      </c>
      <c r="W82" s="9"/>
      <c r="X82" s="3" t="s">
        <v>17</v>
      </c>
      <c r="Y82" s="3" t="s">
        <v>17</v>
      </c>
      <c r="Z82" s="3" t="s">
        <v>4571</v>
      </c>
      <c r="AA82" s="15" t="s">
        <v>9190</v>
      </c>
      <c r="AB82" s="3"/>
      <c r="AC82" s="3"/>
      <c r="AD82" s="3"/>
      <c r="AE82" s="3"/>
      <c r="AF82" s="3"/>
      <c r="AG82" s="3" t="s">
        <v>17</v>
      </c>
      <c r="AH82" s="3" t="s">
        <v>724</v>
      </c>
      <c r="AI82" s="177" t="s">
        <v>6468</v>
      </c>
      <c r="AJ82" s="3" t="s">
        <v>9048</v>
      </c>
      <c r="AK82" s="68"/>
      <c r="AL82" s="177" t="s">
        <v>6487</v>
      </c>
      <c r="AM82" s="68"/>
      <c r="AN82" s="3" t="s">
        <v>4113</v>
      </c>
      <c r="AO82" t="s">
        <v>9206</v>
      </c>
      <c r="AP82" t="s">
        <v>5091</v>
      </c>
      <c r="AQ82" s="3"/>
      <c r="AR82" s="3"/>
      <c r="AS82" s="15" t="s">
        <v>9042</v>
      </c>
      <c r="AT82" s="3" t="s">
        <v>255</v>
      </c>
      <c r="AU82" t="b">
        <v>0</v>
      </c>
      <c r="AV82" s="229">
        <v>24201</v>
      </c>
      <c r="AW82" s="3" t="s">
        <v>9207</v>
      </c>
      <c r="AX82" s="9"/>
      <c r="AY82" s="9"/>
      <c r="AZ82" s="9"/>
      <c r="BA82" s="9"/>
      <c r="BB82" s="3" t="s">
        <v>708</v>
      </c>
      <c r="BC82" s="9"/>
      <c r="BD82" s="9"/>
      <c r="BE82" s="3" t="s">
        <v>37</v>
      </c>
      <c r="BF82" s="9"/>
      <c r="BG82" s="9"/>
      <c r="BH82" s="9" t="s">
        <v>6171</v>
      </c>
      <c r="BI82" s="3" t="s">
        <v>4477</v>
      </c>
      <c r="BJ82" s="9" t="s">
        <v>9077</v>
      </c>
      <c r="BK82" s="9" t="s">
        <v>9568</v>
      </c>
      <c r="BL82" s="9"/>
      <c r="BM82" s="243">
        <v>253</v>
      </c>
      <c r="BN82" s="243">
        <v>253</v>
      </c>
      <c r="BO82" s="3" t="s">
        <v>236</v>
      </c>
      <c r="BP82" s="9"/>
      <c r="BQ82" s="9"/>
      <c r="BR82" s="9"/>
      <c r="BS82" s="9"/>
      <c r="BT82" s="9"/>
      <c r="BU82" t="s">
        <v>13043</v>
      </c>
      <c r="BV82" s="9"/>
      <c r="BW82" s="229">
        <v>25</v>
      </c>
      <c r="BX82" s="9"/>
      <c r="BY82" s="9"/>
      <c r="BZ82" s="9" t="s">
        <v>6503</v>
      </c>
      <c r="CA82" t="s">
        <v>6212</v>
      </c>
      <c r="CB82" s="229">
        <v>2014</v>
      </c>
      <c r="CC82" s="3" t="s">
        <v>230</v>
      </c>
      <c r="CD82" s="3" t="s">
        <v>231</v>
      </c>
      <c r="CE82" s="3" t="s">
        <v>232</v>
      </c>
      <c r="CF82" s="3" t="s">
        <v>253</v>
      </c>
      <c r="CG82" s="3" t="s">
        <v>233</v>
      </c>
      <c r="CH82" s="3" t="s">
        <v>35</v>
      </c>
      <c r="CI82" s="3" t="s">
        <v>235</v>
      </c>
      <c r="CJ82" s="3" t="s">
        <v>234</v>
      </c>
      <c r="CK82" s="3" t="s">
        <v>17</v>
      </c>
      <c r="CL82" s="3" t="s">
        <v>17</v>
      </c>
      <c r="CM82" s="3" t="s">
        <v>257</v>
      </c>
      <c r="CN82" s="66" t="s">
        <v>256</v>
      </c>
      <c r="CO82" s="3" t="s">
        <v>251</v>
      </c>
      <c r="CP82" s="3" t="s">
        <v>48</v>
      </c>
      <c r="CQ82" s="3" t="s">
        <v>302</v>
      </c>
      <c r="CR82" s="3" t="s">
        <v>17</v>
      </c>
      <c r="CS82" s="3" t="s">
        <v>736</v>
      </c>
      <c r="CT82" s="3" t="s">
        <v>128</v>
      </c>
      <c r="CU82" s="3" t="s">
        <v>199</v>
      </c>
      <c r="CV82" s="3" t="s">
        <v>254</v>
      </c>
      <c r="CW82" s="3" t="s">
        <v>237</v>
      </c>
      <c r="CX82" s="6" t="s">
        <v>258</v>
      </c>
      <c r="CY82" s="6" t="s">
        <v>260</v>
      </c>
      <c r="CZ82" s="3" t="s">
        <v>3987</v>
      </c>
      <c r="DA82" s="3" t="s">
        <v>9218</v>
      </c>
      <c r="DB82" s="3" t="s">
        <v>6548</v>
      </c>
      <c r="DC82" s="3"/>
      <c r="DD82" s="226">
        <v>80</v>
      </c>
      <c r="DE82" s="15"/>
    </row>
    <row r="83" spans="1:109">
      <c r="A83" s="226">
        <v>71</v>
      </c>
      <c r="B83" s="68" t="s">
        <v>229</v>
      </c>
      <c r="C83" s="280" t="s">
        <v>252</v>
      </c>
      <c r="D83" s="6" t="s">
        <v>3455</v>
      </c>
      <c r="E83" s="9"/>
      <c r="F83" s="9"/>
      <c r="G83" s="169" t="s">
        <v>6123</v>
      </c>
      <c r="H83" s="3" t="s">
        <v>321</v>
      </c>
      <c r="I83" s="3" t="s">
        <v>322</v>
      </c>
      <c r="J83" s="3" t="s">
        <v>3630</v>
      </c>
      <c r="K83" s="9" t="s">
        <v>10267</v>
      </c>
      <c r="L83" s="3" t="s">
        <v>250</v>
      </c>
      <c r="M83" t="b">
        <v>0</v>
      </c>
      <c r="N83" s="3" t="s">
        <v>549</v>
      </c>
      <c r="O83" s="3" t="s">
        <v>8168</v>
      </c>
      <c r="P83" s="3" t="s">
        <v>9106</v>
      </c>
      <c r="Q83" s="229">
        <v>68</v>
      </c>
      <c r="R83" s="229">
        <v>68</v>
      </c>
      <c r="S83" s="9"/>
      <c r="T83" t="s">
        <v>17</v>
      </c>
      <c r="U83" s="3" t="s">
        <v>17</v>
      </c>
      <c r="V83" s="3" t="s">
        <v>17</v>
      </c>
      <c r="W83" s="9"/>
      <c r="X83" s="3" t="s">
        <v>17</v>
      </c>
      <c r="Y83" s="3" t="s">
        <v>17</v>
      </c>
      <c r="Z83" s="3" t="s">
        <v>4571</v>
      </c>
      <c r="AA83" s="15" t="s">
        <v>9190</v>
      </c>
      <c r="AB83" s="3"/>
      <c r="AC83" s="3"/>
      <c r="AD83" s="3"/>
      <c r="AE83" s="3"/>
      <c r="AF83" s="3"/>
      <c r="AG83" s="3" t="s">
        <v>17</v>
      </c>
      <c r="AH83" s="3" t="s">
        <v>725</v>
      </c>
      <c r="AI83" s="177" t="s">
        <v>6468</v>
      </c>
      <c r="AJ83" s="3" t="s">
        <v>9048</v>
      </c>
      <c r="AK83" s="68"/>
      <c r="AL83" s="177" t="s">
        <v>6487</v>
      </c>
      <c r="AM83" s="68"/>
      <c r="AN83" s="3" t="s">
        <v>4113</v>
      </c>
      <c r="AO83" t="s">
        <v>9206</v>
      </c>
      <c r="AP83" t="s">
        <v>5091</v>
      </c>
      <c r="AQ83" s="3"/>
      <c r="AR83" s="3"/>
      <c r="AS83" s="15" t="s">
        <v>9042</v>
      </c>
      <c r="AT83" s="3" t="s">
        <v>255</v>
      </c>
      <c r="AU83" t="b">
        <v>0</v>
      </c>
      <c r="AV83" s="229">
        <v>14996</v>
      </c>
      <c r="AW83" s="3" t="s">
        <v>9207</v>
      </c>
      <c r="AX83" s="9"/>
      <c r="AY83" s="9"/>
      <c r="AZ83" s="9"/>
      <c r="BA83" s="9"/>
      <c r="BB83" s="3" t="s">
        <v>708</v>
      </c>
      <c r="BC83" s="9"/>
      <c r="BD83" s="9"/>
      <c r="BE83" s="3" t="s">
        <v>37</v>
      </c>
      <c r="BF83" s="9"/>
      <c r="BG83" s="9"/>
      <c r="BH83" s="9" t="s">
        <v>6171</v>
      </c>
      <c r="BI83" s="3" t="s">
        <v>4477</v>
      </c>
      <c r="BJ83" s="9" t="s">
        <v>9077</v>
      </c>
      <c r="BK83" s="9" t="s">
        <v>9568</v>
      </c>
      <c r="BL83" s="9"/>
      <c r="BM83" s="243">
        <v>143</v>
      </c>
      <c r="BN83" s="243">
        <v>143</v>
      </c>
      <c r="BO83" s="3" t="s">
        <v>236</v>
      </c>
      <c r="BP83" s="9"/>
      <c r="BQ83" s="9"/>
      <c r="BR83" s="9"/>
      <c r="BS83" s="9"/>
      <c r="BT83" s="9"/>
      <c r="BU83" t="s">
        <v>13043</v>
      </c>
      <c r="BV83" s="9"/>
      <c r="BW83" s="229">
        <v>25</v>
      </c>
      <c r="BX83" s="9"/>
      <c r="BY83" s="9"/>
      <c r="BZ83" s="9" t="s">
        <v>6503</v>
      </c>
      <c r="CA83" t="s">
        <v>6212</v>
      </c>
      <c r="CB83" s="229">
        <v>2014</v>
      </c>
      <c r="CC83" s="3" t="s">
        <v>230</v>
      </c>
      <c r="CD83" s="3" t="s">
        <v>231</v>
      </c>
      <c r="CE83" s="3" t="s">
        <v>232</v>
      </c>
      <c r="CF83" s="3" t="s">
        <v>253</v>
      </c>
      <c r="CG83" s="3" t="s">
        <v>233</v>
      </c>
      <c r="CH83" s="3" t="s">
        <v>35</v>
      </c>
      <c r="CI83" s="3" t="s">
        <v>235</v>
      </c>
      <c r="CJ83" s="3" t="s">
        <v>234</v>
      </c>
      <c r="CK83" s="3" t="s">
        <v>17</v>
      </c>
      <c r="CL83" s="3" t="s">
        <v>17</v>
      </c>
      <c r="CM83" s="3" t="s">
        <v>257</v>
      </c>
      <c r="CN83" s="66" t="s">
        <v>256</v>
      </c>
      <c r="CO83" s="3" t="s">
        <v>251</v>
      </c>
      <c r="CP83" s="3" t="s">
        <v>48</v>
      </c>
      <c r="CQ83" s="3" t="s">
        <v>302</v>
      </c>
      <c r="CR83" s="3" t="s">
        <v>17</v>
      </c>
      <c r="CS83" s="3" t="s">
        <v>735</v>
      </c>
      <c r="CT83" s="3" t="s">
        <v>128</v>
      </c>
      <c r="CU83" s="3" t="s">
        <v>199</v>
      </c>
      <c r="CV83" s="3" t="s">
        <v>254</v>
      </c>
      <c r="CW83" s="3" t="s">
        <v>237</v>
      </c>
      <c r="CX83" s="6" t="s">
        <v>271</v>
      </c>
      <c r="CY83" s="6" t="s">
        <v>268</v>
      </c>
      <c r="CZ83" s="3" t="s">
        <v>4657</v>
      </c>
      <c r="DA83" s="3" t="s">
        <v>9218</v>
      </c>
      <c r="DB83" s="3" t="s">
        <v>6549</v>
      </c>
      <c r="DC83" s="3"/>
      <c r="DD83" s="226">
        <v>81</v>
      </c>
      <c r="DE83" s="15"/>
    </row>
    <row r="84" spans="1:109">
      <c r="A84" s="226">
        <v>72</v>
      </c>
      <c r="B84" s="68" t="s">
        <v>229</v>
      </c>
      <c r="C84" s="280" t="s">
        <v>252</v>
      </c>
      <c r="D84" s="6" t="s">
        <v>3455</v>
      </c>
      <c r="E84" s="9"/>
      <c r="F84" s="9"/>
      <c r="G84" s="169" t="s">
        <v>6123</v>
      </c>
      <c r="H84" s="3" t="s">
        <v>321</v>
      </c>
      <c r="I84" s="3" t="s">
        <v>322</v>
      </c>
      <c r="J84" s="3" t="s">
        <v>3630</v>
      </c>
      <c r="K84" s="9" t="s">
        <v>10267</v>
      </c>
      <c r="L84" s="3" t="s">
        <v>250</v>
      </c>
      <c r="M84" t="b">
        <v>0</v>
      </c>
      <c r="N84" s="3" t="s">
        <v>549</v>
      </c>
      <c r="O84" s="3" t="s">
        <v>8168</v>
      </c>
      <c r="P84" s="3" t="s">
        <v>9106</v>
      </c>
      <c r="Q84" s="229">
        <v>68</v>
      </c>
      <c r="R84" s="229">
        <v>68</v>
      </c>
      <c r="S84" s="9"/>
      <c r="T84" t="s">
        <v>17</v>
      </c>
      <c r="U84" s="3" t="s">
        <v>17</v>
      </c>
      <c r="V84" s="3" t="s">
        <v>17</v>
      </c>
      <c r="W84" s="9"/>
      <c r="X84" s="3" t="s">
        <v>17</v>
      </c>
      <c r="Y84" s="3" t="s">
        <v>17</v>
      </c>
      <c r="Z84" s="3" t="s">
        <v>4571</v>
      </c>
      <c r="AA84" s="15" t="s">
        <v>9190</v>
      </c>
      <c r="AB84" s="3"/>
      <c r="AC84" s="3"/>
      <c r="AD84" s="3"/>
      <c r="AE84" s="3"/>
      <c r="AF84" s="3"/>
      <c r="AG84" s="3" t="s">
        <v>17</v>
      </c>
      <c r="AH84" s="3" t="s">
        <v>725</v>
      </c>
      <c r="AI84" s="177" t="s">
        <v>6468</v>
      </c>
      <c r="AJ84" s="3" t="s">
        <v>9048</v>
      </c>
      <c r="AK84" s="68"/>
      <c r="AL84" s="177" t="s">
        <v>6487</v>
      </c>
      <c r="AM84" s="68"/>
      <c r="AN84" s="3" t="s">
        <v>4113</v>
      </c>
      <c r="AO84" t="s">
        <v>9206</v>
      </c>
      <c r="AP84" t="s">
        <v>5091</v>
      </c>
      <c r="AQ84" s="3"/>
      <c r="AR84" s="3"/>
      <c r="AS84" s="15" t="s">
        <v>9042</v>
      </c>
      <c r="AT84" s="3" t="s">
        <v>255</v>
      </c>
      <c r="AU84" t="b">
        <v>0</v>
      </c>
      <c r="AV84" s="229">
        <v>19927</v>
      </c>
      <c r="AW84" s="3" t="s">
        <v>9207</v>
      </c>
      <c r="AX84" s="9"/>
      <c r="AY84" s="9"/>
      <c r="AZ84" s="9"/>
      <c r="BA84" s="9"/>
      <c r="BB84" s="3" t="s">
        <v>708</v>
      </c>
      <c r="BC84" s="9"/>
      <c r="BD84" s="9"/>
      <c r="BE84" s="3" t="s">
        <v>37</v>
      </c>
      <c r="BF84" s="9"/>
      <c r="BG84" s="9"/>
      <c r="BH84" s="9" t="s">
        <v>6171</v>
      </c>
      <c r="BI84" s="3" t="s">
        <v>4477</v>
      </c>
      <c r="BJ84" s="9" t="s">
        <v>9077</v>
      </c>
      <c r="BK84" s="9" t="s">
        <v>9568</v>
      </c>
      <c r="BL84" s="9"/>
      <c r="BM84" s="243">
        <v>217</v>
      </c>
      <c r="BN84" s="243">
        <v>217</v>
      </c>
      <c r="BO84" s="3" t="s">
        <v>236</v>
      </c>
      <c r="BP84" s="9"/>
      <c r="BQ84" s="9"/>
      <c r="BR84" s="9"/>
      <c r="BS84" s="9"/>
      <c r="BT84" s="9"/>
      <c r="BU84" t="s">
        <v>13043</v>
      </c>
      <c r="BV84" s="9"/>
      <c r="BW84" s="229">
        <v>25</v>
      </c>
      <c r="BX84" s="9"/>
      <c r="BY84" s="9"/>
      <c r="BZ84" s="9" t="s">
        <v>6503</v>
      </c>
      <c r="CA84" t="s">
        <v>6212</v>
      </c>
      <c r="CB84" s="229">
        <v>2014</v>
      </c>
      <c r="CC84" s="3" t="s">
        <v>230</v>
      </c>
      <c r="CD84" s="3" t="s">
        <v>231</v>
      </c>
      <c r="CE84" s="3" t="s">
        <v>232</v>
      </c>
      <c r="CF84" s="3" t="s">
        <v>253</v>
      </c>
      <c r="CG84" s="3" t="s">
        <v>233</v>
      </c>
      <c r="CH84" s="3" t="s">
        <v>35</v>
      </c>
      <c r="CI84" s="3" t="s">
        <v>235</v>
      </c>
      <c r="CJ84" s="3" t="s">
        <v>234</v>
      </c>
      <c r="CK84" s="3" t="s">
        <v>17</v>
      </c>
      <c r="CL84" s="3" t="s">
        <v>17</v>
      </c>
      <c r="CM84" s="3" t="s">
        <v>257</v>
      </c>
      <c r="CN84" s="66" t="s">
        <v>256</v>
      </c>
      <c r="CO84" s="3" t="s">
        <v>251</v>
      </c>
      <c r="CP84" s="3" t="s">
        <v>48</v>
      </c>
      <c r="CQ84" s="3" t="s">
        <v>302</v>
      </c>
      <c r="CR84" s="3" t="s">
        <v>17</v>
      </c>
      <c r="CS84" s="3" t="s">
        <v>734</v>
      </c>
      <c r="CT84" s="3" t="s">
        <v>128</v>
      </c>
      <c r="CU84" s="3" t="s">
        <v>199</v>
      </c>
      <c r="CV84" s="3" t="s">
        <v>254</v>
      </c>
      <c r="CW84" s="3" t="s">
        <v>237</v>
      </c>
      <c r="CX84" s="6" t="s">
        <v>271</v>
      </c>
      <c r="CY84" s="6" t="s">
        <v>268</v>
      </c>
      <c r="CZ84" s="3" t="s">
        <v>4659</v>
      </c>
      <c r="DA84" s="3" t="s">
        <v>9218</v>
      </c>
      <c r="DB84" s="3" t="s">
        <v>6550</v>
      </c>
      <c r="DC84" s="3"/>
      <c r="DD84" s="226">
        <v>82</v>
      </c>
      <c r="DE84" s="15"/>
    </row>
    <row r="85" spans="1:109">
      <c r="A85" s="226">
        <v>73</v>
      </c>
      <c r="B85" s="68" t="s">
        <v>229</v>
      </c>
      <c r="C85" s="280" t="s">
        <v>252</v>
      </c>
      <c r="D85" s="6" t="s">
        <v>3455</v>
      </c>
      <c r="E85" s="9"/>
      <c r="F85" s="9"/>
      <c r="G85" s="169" t="s">
        <v>6123</v>
      </c>
      <c r="H85" s="3" t="s">
        <v>321</v>
      </c>
      <c r="I85" s="3" t="s">
        <v>322</v>
      </c>
      <c r="J85" s="3" t="s">
        <v>3630</v>
      </c>
      <c r="K85" s="9" t="s">
        <v>10267</v>
      </c>
      <c r="L85" s="3" t="s">
        <v>250</v>
      </c>
      <c r="M85" t="b">
        <v>0</v>
      </c>
      <c r="N85" s="3" t="s">
        <v>549</v>
      </c>
      <c r="O85" s="3" t="s">
        <v>8168</v>
      </c>
      <c r="P85" s="3" t="s">
        <v>9106</v>
      </c>
      <c r="Q85" s="229">
        <v>68</v>
      </c>
      <c r="R85" s="229">
        <v>68</v>
      </c>
      <c r="S85" s="9"/>
      <c r="T85" t="s">
        <v>17</v>
      </c>
      <c r="U85" s="3" t="s">
        <v>17</v>
      </c>
      <c r="V85" s="3" t="s">
        <v>17</v>
      </c>
      <c r="W85" s="9"/>
      <c r="X85" s="3" t="s">
        <v>17</v>
      </c>
      <c r="Y85" s="3" t="s">
        <v>17</v>
      </c>
      <c r="Z85" s="3" t="s">
        <v>4571</v>
      </c>
      <c r="AA85" s="15" t="s">
        <v>9190</v>
      </c>
      <c r="AB85" s="3"/>
      <c r="AC85" s="3"/>
      <c r="AD85" s="3"/>
      <c r="AE85" s="3"/>
      <c r="AF85" s="3"/>
      <c r="AG85" s="3" t="s">
        <v>17</v>
      </c>
      <c r="AH85" s="3" t="s">
        <v>725</v>
      </c>
      <c r="AI85" s="177" t="s">
        <v>6468</v>
      </c>
      <c r="AJ85" s="3" t="s">
        <v>9048</v>
      </c>
      <c r="AK85" s="68"/>
      <c r="AL85" s="177" t="s">
        <v>6487</v>
      </c>
      <c r="AM85" s="68"/>
      <c r="AN85" s="3" t="s">
        <v>4113</v>
      </c>
      <c r="AO85" t="s">
        <v>9206</v>
      </c>
      <c r="AP85" t="s">
        <v>5091</v>
      </c>
      <c r="AQ85" s="3"/>
      <c r="AR85" s="3"/>
      <c r="AS85" s="15" t="s">
        <v>9042</v>
      </c>
      <c r="AT85" s="3" t="s">
        <v>255</v>
      </c>
      <c r="AU85" t="b">
        <v>0</v>
      </c>
      <c r="AV85" s="229">
        <v>24201</v>
      </c>
      <c r="AW85" s="3" t="s">
        <v>9207</v>
      </c>
      <c r="AX85" s="9"/>
      <c r="AY85" s="9"/>
      <c r="AZ85" s="9"/>
      <c r="BA85" s="9"/>
      <c r="BB85" s="3" t="s">
        <v>708</v>
      </c>
      <c r="BC85" s="9"/>
      <c r="BD85" s="9"/>
      <c r="BE85" s="3" t="s">
        <v>37</v>
      </c>
      <c r="BF85" s="9"/>
      <c r="BG85" s="9"/>
      <c r="BH85" s="9" t="s">
        <v>6171</v>
      </c>
      <c r="BI85" s="3" t="s">
        <v>4477</v>
      </c>
      <c r="BJ85" s="9" t="s">
        <v>9077</v>
      </c>
      <c r="BK85" s="9" t="s">
        <v>9568</v>
      </c>
      <c r="BL85" s="9"/>
      <c r="BM85" s="243">
        <v>228</v>
      </c>
      <c r="BN85" s="243">
        <v>228</v>
      </c>
      <c r="BO85" s="3" t="s">
        <v>236</v>
      </c>
      <c r="BP85" s="9"/>
      <c r="BQ85" s="9"/>
      <c r="BR85" s="9"/>
      <c r="BS85" s="9"/>
      <c r="BT85" s="9"/>
      <c r="BU85" t="s">
        <v>13043</v>
      </c>
      <c r="BV85" s="9"/>
      <c r="BW85" s="229">
        <v>25</v>
      </c>
      <c r="BX85" s="9"/>
      <c r="BY85" s="9"/>
      <c r="BZ85" s="9" t="s">
        <v>6503</v>
      </c>
      <c r="CA85" t="s">
        <v>6212</v>
      </c>
      <c r="CB85" s="229">
        <v>2014</v>
      </c>
      <c r="CC85" s="3" t="s">
        <v>230</v>
      </c>
      <c r="CD85" s="3" t="s">
        <v>231</v>
      </c>
      <c r="CE85" s="3" t="s">
        <v>232</v>
      </c>
      <c r="CF85" s="3" t="s">
        <v>253</v>
      </c>
      <c r="CG85" s="3" t="s">
        <v>233</v>
      </c>
      <c r="CH85" s="3" t="s">
        <v>35</v>
      </c>
      <c r="CI85" s="3" t="s">
        <v>235</v>
      </c>
      <c r="CJ85" s="3" t="s">
        <v>234</v>
      </c>
      <c r="CK85" s="3" t="s">
        <v>17</v>
      </c>
      <c r="CL85" s="3" t="s">
        <v>17</v>
      </c>
      <c r="CM85" s="3" t="s">
        <v>257</v>
      </c>
      <c r="CN85" s="66" t="s">
        <v>256</v>
      </c>
      <c r="CO85" s="3" t="s">
        <v>251</v>
      </c>
      <c r="CP85" s="3" t="s">
        <v>48</v>
      </c>
      <c r="CQ85" s="3" t="s">
        <v>302</v>
      </c>
      <c r="CR85" s="3" t="s">
        <v>17</v>
      </c>
      <c r="CS85" s="3" t="s">
        <v>736</v>
      </c>
      <c r="CT85" s="3" t="s">
        <v>128</v>
      </c>
      <c r="CU85" s="3" t="s">
        <v>199</v>
      </c>
      <c r="CV85" s="3" t="s">
        <v>254</v>
      </c>
      <c r="CW85" s="3" t="s">
        <v>237</v>
      </c>
      <c r="CX85" s="6" t="s">
        <v>271</v>
      </c>
      <c r="CY85" s="6" t="s">
        <v>268</v>
      </c>
      <c r="CZ85" s="3" t="s">
        <v>4658</v>
      </c>
      <c r="DA85" s="3" t="s">
        <v>9218</v>
      </c>
      <c r="DB85" s="3" t="s">
        <v>6551</v>
      </c>
      <c r="DC85" s="3"/>
      <c r="DD85" s="226">
        <v>83</v>
      </c>
      <c r="DE85" s="15"/>
    </row>
    <row r="86" spans="1:109">
      <c r="A86" s="226">
        <v>74</v>
      </c>
      <c r="B86" s="68" t="s">
        <v>229</v>
      </c>
      <c r="C86" s="280" t="s">
        <v>252</v>
      </c>
      <c r="D86" s="6" t="s">
        <v>3455</v>
      </c>
      <c r="E86" s="9"/>
      <c r="F86" s="9"/>
      <c r="G86" s="169" t="s">
        <v>6123</v>
      </c>
      <c r="H86" s="3" t="s">
        <v>321</v>
      </c>
      <c r="I86" s="3" t="s">
        <v>322</v>
      </c>
      <c r="J86" s="3" t="s">
        <v>3630</v>
      </c>
      <c r="K86" s="9" t="s">
        <v>10267</v>
      </c>
      <c r="L86" s="3" t="s">
        <v>336</v>
      </c>
      <c r="M86" t="b">
        <v>0</v>
      </c>
      <c r="N86" s="3" t="s">
        <v>549</v>
      </c>
      <c r="O86" s="3" t="s">
        <v>8269</v>
      </c>
      <c r="P86" s="3" t="s">
        <v>9107</v>
      </c>
      <c r="Q86" s="229">
        <v>54</v>
      </c>
      <c r="R86" s="229">
        <v>54</v>
      </c>
      <c r="S86" s="9"/>
      <c r="T86" t="s">
        <v>17</v>
      </c>
      <c r="U86" s="3" t="s">
        <v>17</v>
      </c>
      <c r="V86" s="3" t="s">
        <v>17</v>
      </c>
      <c r="W86" s="9"/>
      <c r="X86" s="3" t="s">
        <v>17</v>
      </c>
      <c r="Y86" s="3" t="s">
        <v>17</v>
      </c>
      <c r="Z86" s="3" t="s">
        <v>4571</v>
      </c>
      <c r="AA86" s="15" t="s">
        <v>9191</v>
      </c>
      <c r="AB86" s="3"/>
      <c r="AC86" s="3"/>
      <c r="AD86" s="3"/>
      <c r="AE86" s="3"/>
      <c r="AF86" s="3"/>
      <c r="AG86" s="3" t="s">
        <v>17</v>
      </c>
      <c r="AH86" s="3" t="s">
        <v>336</v>
      </c>
      <c r="AI86" s="177"/>
      <c r="AJ86" s="3" t="s">
        <v>340</v>
      </c>
      <c r="AK86" s="68"/>
      <c r="AL86" s="177" t="s">
        <v>340</v>
      </c>
      <c r="AM86" s="68"/>
      <c r="AN86" s="3" t="s">
        <v>9204</v>
      </c>
      <c r="AO86" t="s">
        <v>9206</v>
      </c>
      <c r="AP86" t="s">
        <v>5091</v>
      </c>
      <c r="AQ86" s="3"/>
      <c r="AR86" s="3"/>
      <c r="AS86" s="15" t="s">
        <v>9042</v>
      </c>
      <c r="AT86" s="3" t="s">
        <v>255</v>
      </c>
      <c r="AU86" t="b">
        <v>0</v>
      </c>
      <c r="AV86" s="229">
        <v>14996</v>
      </c>
      <c r="AW86" s="3" t="s">
        <v>9207</v>
      </c>
      <c r="AX86" s="9"/>
      <c r="AY86" s="9"/>
      <c r="AZ86" s="9"/>
      <c r="BA86" s="9"/>
      <c r="BB86" s="3" t="s">
        <v>708</v>
      </c>
      <c r="BC86" s="9"/>
      <c r="BD86" s="9"/>
      <c r="BE86" s="3" t="s">
        <v>37</v>
      </c>
      <c r="BF86" s="9"/>
      <c r="BG86" s="9"/>
      <c r="BH86" s="9" t="s">
        <v>6171</v>
      </c>
      <c r="BI86" s="3" t="s">
        <v>4477</v>
      </c>
      <c r="BJ86" s="9" t="s">
        <v>9077</v>
      </c>
      <c r="BK86" s="9" t="s">
        <v>9568</v>
      </c>
      <c r="BL86" s="9"/>
      <c r="BM86" s="243">
        <v>110</v>
      </c>
      <c r="BN86" s="243">
        <v>110</v>
      </c>
      <c r="BO86" s="3" t="s">
        <v>236</v>
      </c>
      <c r="BP86" s="9"/>
      <c r="BQ86" s="9"/>
      <c r="BR86" s="9"/>
      <c r="BS86" s="9"/>
      <c r="BT86" s="9"/>
      <c r="BU86" t="s">
        <v>13043</v>
      </c>
      <c r="BV86" s="9"/>
      <c r="BW86" s="229">
        <v>25</v>
      </c>
      <c r="BX86" s="9"/>
      <c r="BY86" s="9"/>
      <c r="BZ86" s="9" t="s">
        <v>6503</v>
      </c>
      <c r="CA86" t="s">
        <v>6212</v>
      </c>
      <c r="CB86" s="229">
        <v>2014</v>
      </c>
      <c r="CC86" s="3" t="s">
        <v>230</v>
      </c>
      <c r="CD86" s="3" t="s">
        <v>231</v>
      </c>
      <c r="CE86" s="3" t="s">
        <v>232</v>
      </c>
      <c r="CF86" s="3" t="s">
        <v>253</v>
      </c>
      <c r="CG86" s="3" t="s">
        <v>233</v>
      </c>
      <c r="CH86" s="3" t="s">
        <v>35</v>
      </c>
      <c r="CI86" s="3" t="s">
        <v>235</v>
      </c>
      <c r="CJ86" s="3" t="s">
        <v>234</v>
      </c>
      <c r="CK86" s="3" t="s">
        <v>17</v>
      </c>
      <c r="CL86" s="3" t="s">
        <v>17</v>
      </c>
      <c r="CM86" s="3" t="s">
        <v>257</v>
      </c>
      <c r="CN86" s="66" t="s">
        <v>256</v>
      </c>
      <c r="CO86" s="3" t="s">
        <v>251</v>
      </c>
      <c r="CP86" s="3" t="s">
        <v>48</v>
      </c>
      <c r="CQ86" s="3" t="s">
        <v>302</v>
      </c>
      <c r="CR86" s="3" t="s">
        <v>17</v>
      </c>
      <c r="CS86" s="3" t="s">
        <v>735</v>
      </c>
      <c r="CT86" s="3" t="s">
        <v>128</v>
      </c>
      <c r="CU86" s="3" t="s">
        <v>199</v>
      </c>
      <c r="CV86" s="3" t="s">
        <v>254</v>
      </c>
      <c r="CW86" s="3" t="s">
        <v>237</v>
      </c>
      <c r="CX86" s="6" t="s">
        <v>258</v>
      </c>
      <c r="CY86" s="6" t="s">
        <v>268</v>
      </c>
      <c r="CZ86" s="3" t="s">
        <v>3988</v>
      </c>
      <c r="DA86" s="3" t="s">
        <v>9218</v>
      </c>
      <c r="DB86" s="3" t="s">
        <v>6552</v>
      </c>
      <c r="DC86" s="3"/>
      <c r="DD86" s="226">
        <v>84</v>
      </c>
      <c r="DE86" s="15"/>
    </row>
    <row r="87" spans="1:109">
      <c r="A87" s="226">
        <v>75</v>
      </c>
      <c r="B87" s="68" t="s">
        <v>229</v>
      </c>
      <c r="C87" s="280" t="s">
        <v>252</v>
      </c>
      <c r="D87" s="6" t="s">
        <v>3455</v>
      </c>
      <c r="E87" s="9"/>
      <c r="F87" s="9"/>
      <c r="G87" s="169" t="s">
        <v>6123</v>
      </c>
      <c r="H87" s="3" t="s">
        <v>321</v>
      </c>
      <c r="I87" s="3" t="s">
        <v>322</v>
      </c>
      <c r="J87" s="3" t="s">
        <v>3630</v>
      </c>
      <c r="K87" s="9" t="s">
        <v>10267</v>
      </c>
      <c r="L87" s="3" t="s">
        <v>336</v>
      </c>
      <c r="M87" t="b">
        <v>0</v>
      </c>
      <c r="N87" s="3" t="s">
        <v>549</v>
      </c>
      <c r="O87" s="3" t="s">
        <v>8269</v>
      </c>
      <c r="P87" s="3" t="s">
        <v>9107</v>
      </c>
      <c r="Q87" s="229">
        <v>54</v>
      </c>
      <c r="R87" s="229">
        <v>54</v>
      </c>
      <c r="S87" s="9"/>
      <c r="T87" t="s">
        <v>17</v>
      </c>
      <c r="U87" s="3" t="s">
        <v>17</v>
      </c>
      <c r="V87" s="3" t="s">
        <v>17</v>
      </c>
      <c r="W87" s="9"/>
      <c r="X87" s="3" t="s">
        <v>17</v>
      </c>
      <c r="Y87" s="3" t="s">
        <v>17</v>
      </c>
      <c r="Z87" s="3" t="s">
        <v>4571</v>
      </c>
      <c r="AA87" s="15" t="s">
        <v>9191</v>
      </c>
      <c r="AB87" s="3"/>
      <c r="AC87" s="3"/>
      <c r="AD87" s="3"/>
      <c r="AE87" s="3"/>
      <c r="AF87" s="3"/>
      <c r="AG87" s="3" t="s">
        <v>17</v>
      </c>
      <c r="AH87" s="3" t="s">
        <v>336</v>
      </c>
      <c r="AI87" s="177"/>
      <c r="AJ87" s="3" t="s">
        <v>340</v>
      </c>
      <c r="AK87" s="68"/>
      <c r="AL87" s="177" t="s">
        <v>340</v>
      </c>
      <c r="AM87" s="68"/>
      <c r="AN87" s="3" t="s">
        <v>9204</v>
      </c>
      <c r="AO87" t="s">
        <v>9206</v>
      </c>
      <c r="AP87" t="s">
        <v>5091</v>
      </c>
      <c r="AQ87" s="3"/>
      <c r="AR87" s="3"/>
      <c r="AS87" s="15" t="s">
        <v>9042</v>
      </c>
      <c r="AT87" s="3" t="s">
        <v>255</v>
      </c>
      <c r="AU87" t="b">
        <v>0</v>
      </c>
      <c r="AV87" s="229">
        <v>19927</v>
      </c>
      <c r="AW87" s="3" t="s">
        <v>9207</v>
      </c>
      <c r="AX87" s="9"/>
      <c r="AY87" s="9"/>
      <c r="AZ87" s="9"/>
      <c r="BA87" s="9"/>
      <c r="BB87" s="3" t="s">
        <v>708</v>
      </c>
      <c r="BC87" s="9"/>
      <c r="BD87" s="9"/>
      <c r="BE87" s="3" t="s">
        <v>37</v>
      </c>
      <c r="BF87" s="9"/>
      <c r="BG87" s="9"/>
      <c r="BH87" s="9" t="s">
        <v>6171</v>
      </c>
      <c r="BI87" s="3" t="s">
        <v>4477</v>
      </c>
      <c r="BJ87" s="9" t="s">
        <v>9077</v>
      </c>
      <c r="BK87" s="9" t="s">
        <v>9568</v>
      </c>
      <c r="BL87" s="9"/>
      <c r="BM87" s="243">
        <v>533</v>
      </c>
      <c r="BN87" s="243">
        <v>533</v>
      </c>
      <c r="BO87" s="3" t="s">
        <v>236</v>
      </c>
      <c r="BP87" s="9"/>
      <c r="BQ87" s="9"/>
      <c r="BR87" s="9"/>
      <c r="BS87" s="9"/>
      <c r="BT87" s="9"/>
      <c r="BU87" t="s">
        <v>13043</v>
      </c>
      <c r="BV87" s="9"/>
      <c r="BW87" s="229">
        <v>25</v>
      </c>
      <c r="BX87" s="9"/>
      <c r="BY87" s="9"/>
      <c r="BZ87" s="9" t="s">
        <v>6503</v>
      </c>
      <c r="CA87" t="s">
        <v>6212</v>
      </c>
      <c r="CB87" s="229">
        <v>2014</v>
      </c>
      <c r="CC87" s="3" t="s">
        <v>230</v>
      </c>
      <c r="CD87" s="3" t="s">
        <v>231</v>
      </c>
      <c r="CE87" s="3" t="s">
        <v>232</v>
      </c>
      <c r="CF87" s="3" t="s">
        <v>253</v>
      </c>
      <c r="CG87" s="3" t="s">
        <v>233</v>
      </c>
      <c r="CH87" s="3" t="s">
        <v>35</v>
      </c>
      <c r="CI87" s="3" t="s">
        <v>235</v>
      </c>
      <c r="CJ87" s="3" t="s">
        <v>234</v>
      </c>
      <c r="CK87" s="3" t="s">
        <v>17</v>
      </c>
      <c r="CL87" s="3" t="s">
        <v>17</v>
      </c>
      <c r="CM87" s="3" t="s">
        <v>257</v>
      </c>
      <c r="CN87" s="66" t="s">
        <v>256</v>
      </c>
      <c r="CO87" s="3" t="s">
        <v>251</v>
      </c>
      <c r="CP87" s="3" t="s">
        <v>48</v>
      </c>
      <c r="CQ87" s="3" t="s">
        <v>302</v>
      </c>
      <c r="CR87" s="3" t="s">
        <v>17</v>
      </c>
      <c r="CS87" s="3" t="s">
        <v>734</v>
      </c>
      <c r="CT87" s="3" t="s">
        <v>128</v>
      </c>
      <c r="CU87" s="3" t="s">
        <v>199</v>
      </c>
      <c r="CV87" s="3" t="s">
        <v>254</v>
      </c>
      <c r="CW87" s="3" t="s">
        <v>237</v>
      </c>
      <c r="CX87" s="6" t="s">
        <v>258</v>
      </c>
      <c r="CY87" s="6" t="s">
        <v>268</v>
      </c>
      <c r="CZ87" s="3" t="s">
        <v>4656</v>
      </c>
      <c r="DA87" s="3" t="s">
        <v>9218</v>
      </c>
      <c r="DB87" s="3" t="s">
        <v>6553</v>
      </c>
      <c r="DC87" s="3"/>
      <c r="DD87" s="226">
        <v>85</v>
      </c>
      <c r="DE87" s="15"/>
    </row>
    <row r="88" spans="1:109">
      <c r="A88" s="226">
        <v>76</v>
      </c>
      <c r="B88" s="68" t="s">
        <v>229</v>
      </c>
      <c r="C88" s="280" t="s">
        <v>252</v>
      </c>
      <c r="D88" s="6" t="s">
        <v>3455</v>
      </c>
      <c r="E88" s="9"/>
      <c r="F88" s="9"/>
      <c r="G88" s="169" t="s">
        <v>6123</v>
      </c>
      <c r="H88" s="3" t="s">
        <v>321</v>
      </c>
      <c r="I88" s="3" t="s">
        <v>322</v>
      </c>
      <c r="J88" s="3" t="s">
        <v>3630</v>
      </c>
      <c r="K88" s="9" t="s">
        <v>10267</v>
      </c>
      <c r="L88" s="3" t="s">
        <v>336</v>
      </c>
      <c r="M88" t="b">
        <v>0</v>
      </c>
      <c r="N88" s="3" t="s">
        <v>549</v>
      </c>
      <c r="O88" s="3" t="s">
        <v>8269</v>
      </c>
      <c r="P88" s="3" t="s">
        <v>9107</v>
      </c>
      <c r="Q88" s="229">
        <v>54</v>
      </c>
      <c r="R88" s="229">
        <v>54</v>
      </c>
      <c r="S88" s="9"/>
      <c r="T88" t="s">
        <v>17</v>
      </c>
      <c r="U88" s="3" t="s">
        <v>17</v>
      </c>
      <c r="V88" s="3" t="s">
        <v>17</v>
      </c>
      <c r="W88" s="9"/>
      <c r="X88" s="3" t="s">
        <v>17</v>
      </c>
      <c r="Y88" s="3" t="s">
        <v>17</v>
      </c>
      <c r="Z88" s="3" t="s">
        <v>4571</v>
      </c>
      <c r="AA88" s="15" t="s">
        <v>9191</v>
      </c>
      <c r="AB88" s="3"/>
      <c r="AC88" s="3"/>
      <c r="AD88" s="3"/>
      <c r="AE88" s="3"/>
      <c r="AF88" s="3"/>
      <c r="AG88" s="3" t="s">
        <v>17</v>
      </c>
      <c r="AH88" s="3" t="s">
        <v>336</v>
      </c>
      <c r="AI88" s="177"/>
      <c r="AJ88" s="3" t="s">
        <v>340</v>
      </c>
      <c r="AK88" s="68"/>
      <c r="AL88" s="177" t="s">
        <v>340</v>
      </c>
      <c r="AM88" s="68"/>
      <c r="AN88" s="3" t="s">
        <v>9204</v>
      </c>
      <c r="AO88" t="s">
        <v>9206</v>
      </c>
      <c r="AP88" t="s">
        <v>5091</v>
      </c>
      <c r="AQ88" s="3"/>
      <c r="AR88" s="3"/>
      <c r="AS88" s="15" t="s">
        <v>9042</v>
      </c>
      <c r="AT88" s="3" t="s">
        <v>255</v>
      </c>
      <c r="AU88" t="b">
        <v>0</v>
      </c>
      <c r="AV88" s="229">
        <v>24201</v>
      </c>
      <c r="AW88" s="3" t="s">
        <v>9207</v>
      </c>
      <c r="AX88" s="9"/>
      <c r="AY88" s="9"/>
      <c r="AZ88" s="9"/>
      <c r="BA88" s="9"/>
      <c r="BB88" s="3" t="s">
        <v>708</v>
      </c>
      <c r="BC88" s="9"/>
      <c r="BD88" s="9"/>
      <c r="BE88" s="3" t="s">
        <v>37</v>
      </c>
      <c r="BF88" s="9"/>
      <c r="BG88" s="9"/>
      <c r="BH88" s="9" t="s">
        <v>6171</v>
      </c>
      <c r="BI88" s="3" t="s">
        <v>4477</v>
      </c>
      <c r="BJ88" s="9" t="s">
        <v>9077</v>
      </c>
      <c r="BK88" s="9" t="s">
        <v>9568</v>
      </c>
      <c r="BL88" s="9"/>
      <c r="BM88" s="243">
        <v>1</v>
      </c>
      <c r="BN88" s="243">
        <v>1</v>
      </c>
      <c r="BO88" s="3" t="s">
        <v>236</v>
      </c>
      <c r="BP88" s="9"/>
      <c r="BQ88" s="9"/>
      <c r="BR88" s="9"/>
      <c r="BS88" s="9"/>
      <c r="BT88" s="9"/>
      <c r="BU88" t="s">
        <v>13043</v>
      </c>
      <c r="BV88" s="9"/>
      <c r="BW88" s="229">
        <v>25</v>
      </c>
      <c r="BX88" s="9"/>
      <c r="BY88" s="9"/>
      <c r="BZ88" s="9" t="s">
        <v>6503</v>
      </c>
      <c r="CA88" t="s">
        <v>6212</v>
      </c>
      <c r="CB88" s="229">
        <v>2014</v>
      </c>
      <c r="CC88" s="3" t="s">
        <v>230</v>
      </c>
      <c r="CD88" s="3" t="s">
        <v>231</v>
      </c>
      <c r="CE88" s="3" t="s">
        <v>232</v>
      </c>
      <c r="CF88" s="3" t="s">
        <v>253</v>
      </c>
      <c r="CG88" s="3" t="s">
        <v>233</v>
      </c>
      <c r="CH88" s="3" t="s">
        <v>35</v>
      </c>
      <c r="CI88" s="3" t="s">
        <v>235</v>
      </c>
      <c r="CJ88" s="3" t="s">
        <v>234</v>
      </c>
      <c r="CK88" s="3" t="s">
        <v>17</v>
      </c>
      <c r="CL88" s="3" t="s">
        <v>17</v>
      </c>
      <c r="CM88" s="3" t="s">
        <v>257</v>
      </c>
      <c r="CN88" s="66" t="s">
        <v>256</v>
      </c>
      <c r="CO88" s="3" t="s">
        <v>251</v>
      </c>
      <c r="CP88" s="3" t="s">
        <v>48</v>
      </c>
      <c r="CQ88" s="3" t="s">
        <v>302</v>
      </c>
      <c r="CR88" s="3" t="s">
        <v>17</v>
      </c>
      <c r="CS88" s="3" t="s">
        <v>736</v>
      </c>
      <c r="CT88" s="3" t="s">
        <v>128</v>
      </c>
      <c r="CU88" s="3" t="s">
        <v>199</v>
      </c>
      <c r="CV88" s="3" t="s">
        <v>254</v>
      </c>
      <c r="CW88" s="3" t="s">
        <v>237</v>
      </c>
      <c r="CX88" s="6" t="s">
        <v>258</v>
      </c>
      <c r="CY88" s="6" t="s">
        <v>268</v>
      </c>
      <c r="CZ88" s="3" t="s">
        <v>3989</v>
      </c>
      <c r="DA88" s="3" t="s">
        <v>9218</v>
      </c>
      <c r="DB88" s="3" t="s">
        <v>6554</v>
      </c>
      <c r="DC88" s="3"/>
      <c r="DD88" s="226">
        <v>86</v>
      </c>
      <c r="DE88" s="15"/>
    </row>
    <row r="89" spans="1:109">
      <c r="A89" s="226">
        <v>77</v>
      </c>
      <c r="B89" s="68" t="s">
        <v>229</v>
      </c>
      <c r="C89" s="280" t="s">
        <v>252</v>
      </c>
      <c r="D89" s="6" t="s">
        <v>3455</v>
      </c>
      <c r="E89" s="9"/>
      <c r="F89" s="9"/>
      <c r="G89" s="169" t="s">
        <v>6123</v>
      </c>
      <c r="H89" s="3" t="s">
        <v>321</v>
      </c>
      <c r="I89" s="3" t="s">
        <v>322</v>
      </c>
      <c r="J89" s="3" t="s">
        <v>3630</v>
      </c>
      <c r="K89" s="9" t="s">
        <v>10267</v>
      </c>
      <c r="L89" s="3" t="s">
        <v>337</v>
      </c>
      <c r="M89" t="b">
        <v>0</v>
      </c>
      <c r="N89" s="3" t="s">
        <v>549</v>
      </c>
      <c r="O89" s="3" t="s">
        <v>8269</v>
      </c>
      <c r="P89" s="3" t="s">
        <v>9108</v>
      </c>
      <c r="Q89" s="229">
        <v>44</v>
      </c>
      <c r="R89" s="229">
        <v>44</v>
      </c>
      <c r="S89" s="9"/>
      <c r="T89" t="s">
        <v>17</v>
      </c>
      <c r="U89" s="3" t="s">
        <v>17</v>
      </c>
      <c r="V89" s="3" t="s">
        <v>17</v>
      </c>
      <c r="W89" s="9"/>
      <c r="X89" s="3" t="s">
        <v>17</v>
      </c>
      <c r="Y89" s="3" t="s">
        <v>17</v>
      </c>
      <c r="Z89" s="3" t="s">
        <v>4571</v>
      </c>
      <c r="AA89" s="15" t="s">
        <v>9191</v>
      </c>
      <c r="AB89" s="3"/>
      <c r="AC89" s="3"/>
      <c r="AD89" s="3"/>
      <c r="AE89" s="3"/>
      <c r="AF89" s="3"/>
      <c r="AG89" s="3" t="s">
        <v>17</v>
      </c>
      <c r="AH89" s="3" t="s">
        <v>337</v>
      </c>
      <c r="AI89" s="177"/>
      <c r="AJ89" s="3" t="s">
        <v>6469</v>
      </c>
      <c r="AK89" s="68"/>
      <c r="AL89" s="177" t="s">
        <v>6469</v>
      </c>
      <c r="AM89" s="68"/>
      <c r="AN89" s="3" t="s">
        <v>9204</v>
      </c>
      <c r="AO89" t="s">
        <v>9206</v>
      </c>
      <c r="AP89" t="s">
        <v>5091</v>
      </c>
      <c r="AQ89" s="3"/>
      <c r="AR89" s="3"/>
      <c r="AS89" s="15" t="s">
        <v>9042</v>
      </c>
      <c r="AT89" s="3" t="s">
        <v>255</v>
      </c>
      <c r="AU89" t="b">
        <v>0</v>
      </c>
      <c r="AV89" s="229">
        <v>14996</v>
      </c>
      <c r="AW89" s="3" t="s">
        <v>9207</v>
      </c>
      <c r="AX89" s="9"/>
      <c r="AY89" s="9"/>
      <c r="AZ89" s="9"/>
      <c r="BA89" s="9"/>
      <c r="BB89" s="3" t="s">
        <v>708</v>
      </c>
      <c r="BC89" s="9"/>
      <c r="BD89" s="9"/>
      <c r="BE89" s="3" t="s">
        <v>37</v>
      </c>
      <c r="BF89" s="9"/>
      <c r="BG89" s="9"/>
      <c r="BH89" s="9" t="s">
        <v>6171</v>
      </c>
      <c r="BI89" s="3" t="s">
        <v>4477</v>
      </c>
      <c r="BJ89" s="9" t="s">
        <v>9077</v>
      </c>
      <c r="BK89" s="9" t="s">
        <v>9568</v>
      </c>
      <c r="BL89" s="9"/>
      <c r="BM89" s="243">
        <v>257</v>
      </c>
      <c r="BN89" s="243">
        <v>257</v>
      </c>
      <c r="BO89" s="3" t="s">
        <v>236</v>
      </c>
      <c r="BP89" s="9"/>
      <c r="BQ89" s="9"/>
      <c r="BR89" s="9"/>
      <c r="BS89" s="9"/>
      <c r="BT89" s="9"/>
      <c r="BU89" t="s">
        <v>13043</v>
      </c>
      <c r="BV89" s="9"/>
      <c r="BW89" s="229">
        <v>25</v>
      </c>
      <c r="BX89" s="9"/>
      <c r="BY89" s="9"/>
      <c r="BZ89" s="9" t="s">
        <v>6503</v>
      </c>
      <c r="CA89" t="s">
        <v>6212</v>
      </c>
      <c r="CB89" s="229">
        <v>2014</v>
      </c>
      <c r="CC89" s="3" t="s">
        <v>230</v>
      </c>
      <c r="CD89" s="3" t="s">
        <v>231</v>
      </c>
      <c r="CE89" s="3" t="s">
        <v>232</v>
      </c>
      <c r="CF89" s="3" t="s">
        <v>253</v>
      </c>
      <c r="CG89" s="3" t="s">
        <v>233</v>
      </c>
      <c r="CH89" s="3" t="s">
        <v>35</v>
      </c>
      <c r="CI89" s="3" t="s">
        <v>235</v>
      </c>
      <c r="CJ89" s="3" t="s">
        <v>234</v>
      </c>
      <c r="CK89" s="3" t="s">
        <v>17</v>
      </c>
      <c r="CL89" s="3" t="s">
        <v>17</v>
      </c>
      <c r="CM89" s="3" t="s">
        <v>257</v>
      </c>
      <c r="CN89" s="66" t="s">
        <v>256</v>
      </c>
      <c r="CO89" s="3" t="s">
        <v>251</v>
      </c>
      <c r="CP89" s="3" t="s">
        <v>48</v>
      </c>
      <c r="CQ89" s="3" t="s">
        <v>302</v>
      </c>
      <c r="CR89" s="3" t="s">
        <v>17</v>
      </c>
      <c r="CS89" s="3" t="s">
        <v>735</v>
      </c>
      <c r="CT89" s="3" t="s">
        <v>128</v>
      </c>
      <c r="CU89" s="3" t="s">
        <v>199</v>
      </c>
      <c r="CV89" s="3" t="s">
        <v>254</v>
      </c>
      <c r="CW89" s="3" t="s">
        <v>237</v>
      </c>
      <c r="CX89" s="6" t="s">
        <v>258</v>
      </c>
      <c r="CY89" s="6" t="s">
        <v>258</v>
      </c>
      <c r="CZ89" s="3" t="s">
        <v>3990</v>
      </c>
      <c r="DA89" s="3" t="s">
        <v>9218</v>
      </c>
      <c r="DB89" s="3" t="s">
        <v>6555</v>
      </c>
      <c r="DC89" s="3"/>
      <c r="DD89" s="226">
        <v>87</v>
      </c>
      <c r="DE89" s="15"/>
    </row>
    <row r="90" spans="1:109">
      <c r="A90" s="226">
        <v>78</v>
      </c>
      <c r="B90" s="68" t="s">
        <v>229</v>
      </c>
      <c r="C90" s="280" t="s">
        <v>252</v>
      </c>
      <c r="D90" s="6" t="s">
        <v>3455</v>
      </c>
      <c r="E90" s="9"/>
      <c r="F90" s="9"/>
      <c r="G90" s="169" t="s">
        <v>6123</v>
      </c>
      <c r="H90" s="3" t="s">
        <v>321</v>
      </c>
      <c r="I90" s="3" t="s">
        <v>322</v>
      </c>
      <c r="J90" s="3" t="s">
        <v>3630</v>
      </c>
      <c r="K90" s="9" t="s">
        <v>10267</v>
      </c>
      <c r="L90" s="3" t="s">
        <v>337</v>
      </c>
      <c r="M90" t="b">
        <v>0</v>
      </c>
      <c r="N90" s="3" t="s">
        <v>549</v>
      </c>
      <c r="O90" s="3" t="s">
        <v>8269</v>
      </c>
      <c r="P90" s="3" t="s">
        <v>9108</v>
      </c>
      <c r="Q90" s="229">
        <v>44</v>
      </c>
      <c r="R90" s="229">
        <v>44</v>
      </c>
      <c r="S90" s="9"/>
      <c r="T90" t="s">
        <v>17</v>
      </c>
      <c r="U90" s="3" t="s">
        <v>17</v>
      </c>
      <c r="V90" s="3" t="s">
        <v>17</v>
      </c>
      <c r="W90" s="9"/>
      <c r="X90" s="3" t="s">
        <v>17</v>
      </c>
      <c r="Y90" s="3" t="s">
        <v>17</v>
      </c>
      <c r="Z90" s="3" t="s">
        <v>4571</v>
      </c>
      <c r="AA90" s="15" t="s">
        <v>9191</v>
      </c>
      <c r="AB90" s="3"/>
      <c r="AC90" s="3"/>
      <c r="AD90" s="3"/>
      <c r="AE90" s="3"/>
      <c r="AF90" s="3"/>
      <c r="AG90" s="3" t="s">
        <v>17</v>
      </c>
      <c r="AH90" s="3" t="s">
        <v>337</v>
      </c>
      <c r="AI90" s="177"/>
      <c r="AJ90" s="3" t="s">
        <v>6469</v>
      </c>
      <c r="AK90" s="68"/>
      <c r="AL90" s="177" t="s">
        <v>6469</v>
      </c>
      <c r="AM90" s="68"/>
      <c r="AN90" s="3" t="s">
        <v>9204</v>
      </c>
      <c r="AO90" t="s">
        <v>9206</v>
      </c>
      <c r="AP90" t="s">
        <v>5091</v>
      </c>
      <c r="AQ90" s="3"/>
      <c r="AR90" s="3"/>
      <c r="AS90" s="15" t="s">
        <v>9042</v>
      </c>
      <c r="AT90" s="3" t="s">
        <v>255</v>
      </c>
      <c r="AU90" t="b">
        <v>0</v>
      </c>
      <c r="AV90" s="229">
        <v>19927</v>
      </c>
      <c r="AW90" s="3" t="s">
        <v>9207</v>
      </c>
      <c r="AX90" s="9"/>
      <c r="AY90" s="9"/>
      <c r="AZ90" s="9"/>
      <c r="BA90" s="9"/>
      <c r="BB90" s="3" t="s">
        <v>708</v>
      </c>
      <c r="BC90" s="9"/>
      <c r="BD90" s="9"/>
      <c r="BE90" s="3" t="s">
        <v>37</v>
      </c>
      <c r="BF90" s="9"/>
      <c r="BG90" s="9"/>
      <c r="BH90" s="9" t="s">
        <v>6171</v>
      </c>
      <c r="BI90" s="3" t="s">
        <v>4477</v>
      </c>
      <c r="BJ90" s="9" t="s">
        <v>9077</v>
      </c>
      <c r="BK90" s="9" t="s">
        <v>9568</v>
      </c>
      <c r="BL90" s="9"/>
      <c r="BM90" s="243">
        <v>658</v>
      </c>
      <c r="BN90" s="243">
        <v>658</v>
      </c>
      <c r="BO90" s="3" t="s">
        <v>236</v>
      </c>
      <c r="BP90" s="9"/>
      <c r="BQ90" s="9"/>
      <c r="BR90" s="9"/>
      <c r="BS90" s="9"/>
      <c r="BT90" s="9"/>
      <c r="BU90" t="s">
        <v>13043</v>
      </c>
      <c r="BV90" s="9"/>
      <c r="BW90" s="229">
        <v>25</v>
      </c>
      <c r="BX90" s="9"/>
      <c r="BY90" s="9"/>
      <c r="BZ90" s="9" t="s">
        <v>6502</v>
      </c>
      <c r="CA90" t="s">
        <v>6212</v>
      </c>
      <c r="CB90" s="229">
        <v>2014</v>
      </c>
      <c r="CC90" s="3" t="s">
        <v>230</v>
      </c>
      <c r="CD90" s="3" t="s">
        <v>231</v>
      </c>
      <c r="CE90" s="3" t="s">
        <v>232</v>
      </c>
      <c r="CF90" s="3" t="s">
        <v>253</v>
      </c>
      <c r="CG90" s="3" t="s">
        <v>233</v>
      </c>
      <c r="CH90" s="3" t="s">
        <v>35</v>
      </c>
      <c r="CI90" s="3" t="s">
        <v>235</v>
      </c>
      <c r="CJ90" s="3" t="s">
        <v>234</v>
      </c>
      <c r="CK90" s="3" t="s">
        <v>17</v>
      </c>
      <c r="CL90" s="3" t="s">
        <v>17</v>
      </c>
      <c r="CM90" s="3" t="s">
        <v>257</v>
      </c>
      <c r="CN90" s="66" t="s">
        <v>256</v>
      </c>
      <c r="CO90" s="3" t="s">
        <v>251</v>
      </c>
      <c r="CP90" s="3" t="s">
        <v>48</v>
      </c>
      <c r="CQ90" s="3" t="s">
        <v>302</v>
      </c>
      <c r="CR90" s="3" t="s">
        <v>17</v>
      </c>
      <c r="CS90" s="3" t="s">
        <v>734</v>
      </c>
      <c r="CT90" s="3" t="s">
        <v>128</v>
      </c>
      <c r="CU90" s="3" t="s">
        <v>199</v>
      </c>
      <c r="CV90" s="3" t="s">
        <v>254</v>
      </c>
      <c r="CW90" s="3" t="s">
        <v>237</v>
      </c>
      <c r="CX90" s="6" t="s">
        <v>258</v>
      </c>
      <c r="CY90" s="6" t="s">
        <v>258</v>
      </c>
      <c r="CZ90" s="3" t="s">
        <v>7001</v>
      </c>
      <c r="DA90" s="3" t="s">
        <v>9218</v>
      </c>
      <c r="DB90" s="3" t="s">
        <v>7002</v>
      </c>
      <c r="DC90" s="3"/>
      <c r="DD90" s="226">
        <v>88</v>
      </c>
      <c r="DE90" s="15"/>
    </row>
    <row r="91" spans="1:109">
      <c r="A91" s="226">
        <v>79</v>
      </c>
      <c r="B91" s="68" t="s">
        <v>229</v>
      </c>
      <c r="C91" s="280" t="s">
        <v>252</v>
      </c>
      <c r="D91" s="6" t="s">
        <v>3455</v>
      </c>
      <c r="E91" s="9"/>
      <c r="F91" s="9"/>
      <c r="G91" s="169" t="s">
        <v>6123</v>
      </c>
      <c r="H91" s="3" t="s">
        <v>321</v>
      </c>
      <c r="I91" s="3" t="s">
        <v>322</v>
      </c>
      <c r="J91" s="3" t="s">
        <v>3630</v>
      </c>
      <c r="K91" s="9" t="s">
        <v>10267</v>
      </c>
      <c r="L91" s="3" t="s">
        <v>337</v>
      </c>
      <c r="M91" t="b">
        <v>0</v>
      </c>
      <c r="N91" s="3" t="s">
        <v>549</v>
      </c>
      <c r="O91" s="3" t="s">
        <v>8269</v>
      </c>
      <c r="P91" s="3" t="s">
        <v>9108</v>
      </c>
      <c r="Q91" s="229">
        <v>44</v>
      </c>
      <c r="R91" s="229">
        <v>44</v>
      </c>
      <c r="S91" s="9"/>
      <c r="T91" t="s">
        <v>17</v>
      </c>
      <c r="U91" s="3" t="s">
        <v>17</v>
      </c>
      <c r="V91" s="3" t="s">
        <v>17</v>
      </c>
      <c r="W91" s="9"/>
      <c r="X91" s="3" t="s">
        <v>17</v>
      </c>
      <c r="Y91" s="3" t="s">
        <v>17</v>
      </c>
      <c r="Z91" s="3" t="s">
        <v>4571</v>
      </c>
      <c r="AA91" s="15" t="s">
        <v>9191</v>
      </c>
      <c r="AB91" s="3"/>
      <c r="AC91" s="3"/>
      <c r="AD91" s="3"/>
      <c r="AE91" s="3"/>
      <c r="AF91" s="3"/>
      <c r="AG91" s="3" t="s">
        <v>17</v>
      </c>
      <c r="AH91" s="3" t="s">
        <v>337</v>
      </c>
      <c r="AI91" s="177"/>
      <c r="AJ91" s="3" t="s">
        <v>6469</v>
      </c>
      <c r="AK91" s="68"/>
      <c r="AL91" s="177" t="s">
        <v>6469</v>
      </c>
      <c r="AM91" s="68"/>
      <c r="AN91" s="3" t="s">
        <v>9204</v>
      </c>
      <c r="AO91" t="s">
        <v>9206</v>
      </c>
      <c r="AP91" t="s">
        <v>5091</v>
      </c>
      <c r="AQ91" s="3"/>
      <c r="AR91" s="3"/>
      <c r="AS91" s="15" t="s">
        <v>9042</v>
      </c>
      <c r="AT91" s="3" t="s">
        <v>255</v>
      </c>
      <c r="AU91" t="b">
        <v>0</v>
      </c>
      <c r="AV91" s="229">
        <v>24201</v>
      </c>
      <c r="AW91" s="3" t="s">
        <v>9207</v>
      </c>
      <c r="AX91" s="9"/>
      <c r="AY91" s="9"/>
      <c r="AZ91" s="9"/>
      <c r="BA91" s="9"/>
      <c r="BB91" s="3" t="s">
        <v>708</v>
      </c>
      <c r="BC91" s="9"/>
      <c r="BD91" s="9"/>
      <c r="BE91" s="3" t="s">
        <v>37</v>
      </c>
      <c r="BF91" s="9"/>
      <c r="BG91" s="9"/>
      <c r="BH91" s="9" t="s">
        <v>6171</v>
      </c>
      <c r="BI91" s="3" t="s">
        <v>4477</v>
      </c>
      <c r="BJ91" s="9" t="s">
        <v>9077</v>
      </c>
      <c r="BK91" s="9" t="s">
        <v>9568</v>
      </c>
      <c r="BL91" s="9"/>
      <c r="BM91" s="243">
        <v>271</v>
      </c>
      <c r="BN91" s="243">
        <v>271</v>
      </c>
      <c r="BO91" s="3" t="s">
        <v>236</v>
      </c>
      <c r="BP91" s="9"/>
      <c r="BQ91" s="9"/>
      <c r="BR91" s="9"/>
      <c r="BS91" s="9"/>
      <c r="BT91" s="9"/>
      <c r="BU91" t="s">
        <v>13043</v>
      </c>
      <c r="BV91" s="9"/>
      <c r="BW91" s="229">
        <v>25</v>
      </c>
      <c r="BX91" s="9"/>
      <c r="BY91" s="9"/>
      <c r="BZ91" s="9" t="s">
        <v>6503</v>
      </c>
      <c r="CA91" t="s">
        <v>6212</v>
      </c>
      <c r="CB91" s="229">
        <v>2014</v>
      </c>
      <c r="CC91" s="3" t="s">
        <v>230</v>
      </c>
      <c r="CD91" s="3" t="s">
        <v>231</v>
      </c>
      <c r="CE91" s="3" t="s">
        <v>232</v>
      </c>
      <c r="CF91" s="3" t="s">
        <v>253</v>
      </c>
      <c r="CG91" s="3" t="s">
        <v>233</v>
      </c>
      <c r="CH91" s="3" t="s">
        <v>35</v>
      </c>
      <c r="CI91" s="3" t="s">
        <v>235</v>
      </c>
      <c r="CJ91" s="3" t="s">
        <v>234</v>
      </c>
      <c r="CK91" s="3" t="s">
        <v>17</v>
      </c>
      <c r="CL91" s="3" t="s">
        <v>17</v>
      </c>
      <c r="CM91" s="3" t="s">
        <v>257</v>
      </c>
      <c r="CN91" s="66" t="s">
        <v>256</v>
      </c>
      <c r="CO91" s="3" t="s">
        <v>251</v>
      </c>
      <c r="CP91" s="3" t="s">
        <v>48</v>
      </c>
      <c r="CQ91" s="3" t="s">
        <v>302</v>
      </c>
      <c r="CR91" s="3" t="s">
        <v>17</v>
      </c>
      <c r="CS91" s="3" t="s">
        <v>736</v>
      </c>
      <c r="CT91" s="3" t="s">
        <v>128</v>
      </c>
      <c r="CU91" s="3" t="s">
        <v>199</v>
      </c>
      <c r="CV91" s="3" t="s">
        <v>254</v>
      </c>
      <c r="CW91" s="3" t="s">
        <v>237</v>
      </c>
      <c r="CX91" s="6" t="s">
        <v>258</v>
      </c>
      <c r="CY91" s="6" t="s">
        <v>258</v>
      </c>
      <c r="CZ91" s="3" t="s">
        <v>3991</v>
      </c>
      <c r="DA91" s="3" t="s">
        <v>9218</v>
      </c>
      <c r="DB91" s="3" t="s">
        <v>6556</v>
      </c>
      <c r="DC91" s="3"/>
      <c r="DD91" s="226">
        <v>89</v>
      </c>
      <c r="DE91" s="15"/>
    </row>
    <row r="92" spans="1:109">
      <c r="A92" s="226">
        <v>80</v>
      </c>
      <c r="B92" s="68" t="s">
        <v>229</v>
      </c>
      <c r="C92" s="280" t="s">
        <v>252</v>
      </c>
      <c r="D92" s="6" t="s">
        <v>3455</v>
      </c>
      <c r="E92" s="9"/>
      <c r="F92" s="9"/>
      <c r="G92" s="169" t="s">
        <v>6123</v>
      </c>
      <c r="H92" s="3" t="s">
        <v>321</v>
      </c>
      <c r="I92" s="3" t="s">
        <v>322</v>
      </c>
      <c r="J92" s="3" t="s">
        <v>3630</v>
      </c>
      <c r="K92" s="9" t="s">
        <v>10267</v>
      </c>
      <c r="L92" s="3" t="s">
        <v>338</v>
      </c>
      <c r="M92" t="b">
        <v>0</v>
      </c>
      <c r="N92" s="3" t="s">
        <v>549</v>
      </c>
      <c r="O92" s="3" t="s">
        <v>8168</v>
      </c>
      <c r="P92" s="3" t="s">
        <v>9109</v>
      </c>
      <c r="Q92" s="229">
        <v>63</v>
      </c>
      <c r="R92" s="229">
        <v>63</v>
      </c>
      <c r="S92" s="9"/>
      <c r="T92" t="s">
        <v>17</v>
      </c>
      <c r="U92" s="3" t="s">
        <v>17</v>
      </c>
      <c r="V92" s="3" t="s">
        <v>17</v>
      </c>
      <c r="W92" s="9"/>
      <c r="X92" s="3" t="s">
        <v>17</v>
      </c>
      <c r="Y92" s="3" t="s">
        <v>17</v>
      </c>
      <c r="Z92" s="3" t="s">
        <v>4571</v>
      </c>
      <c r="AA92" s="15" t="s">
        <v>9192</v>
      </c>
      <c r="AB92" s="3"/>
      <c r="AC92" s="3"/>
      <c r="AD92" s="3"/>
      <c r="AE92" s="3"/>
      <c r="AF92" s="3"/>
      <c r="AG92" s="3" t="s">
        <v>17</v>
      </c>
      <c r="AH92" s="3" t="s">
        <v>338</v>
      </c>
      <c r="AI92" s="177"/>
      <c r="AJ92" s="3" t="s">
        <v>6469</v>
      </c>
      <c r="AK92" s="68"/>
      <c r="AL92" s="177" t="s">
        <v>6469</v>
      </c>
      <c r="AM92" s="68"/>
      <c r="AN92" s="3" t="s">
        <v>9204</v>
      </c>
      <c r="AO92" t="s">
        <v>9206</v>
      </c>
      <c r="AP92" t="s">
        <v>5091</v>
      </c>
      <c r="AQ92" s="3"/>
      <c r="AR92" s="3"/>
      <c r="AS92" s="15" t="s">
        <v>9042</v>
      </c>
      <c r="AT92" s="3" t="s">
        <v>255</v>
      </c>
      <c r="AU92" t="b">
        <v>0</v>
      </c>
      <c r="AV92" s="229">
        <v>14996</v>
      </c>
      <c r="AW92" s="3" t="s">
        <v>9207</v>
      </c>
      <c r="AX92" s="9"/>
      <c r="AY92" s="9"/>
      <c r="AZ92" s="9"/>
      <c r="BA92" s="9"/>
      <c r="BB92" s="3" t="s">
        <v>708</v>
      </c>
      <c r="BC92" s="9"/>
      <c r="BD92" s="9"/>
      <c r="BE92" s="3" t="s">
        <v>37</v>
      </c>
      <c r="BF92" s="9"/>
      <c r="BG92" s="9"/>
      <c r="BH92" s="9" t="s">
        <v>6171</v>
      </c>
      <c r="BI92" s="3" t="s">
        <v>4477</v>
      </c>
      <c r="BJ92" s="9" t="s">
        <v>9077</v>
      </c>
      <c r="BK92" s="9" t="s">
        <v>9568</v>
      </c>
      <c r="BL92" s="9"/>
      <c r="BM92" s="243">
        <v>442</v>
      </c>
      <c r="BN92" s="243">
        <v>442</v>
      </c>
      <c r="BO92" s="3" t="s">
        <v>236</v>
      </c>
      <c r="BP92" s="9"/>
      <c r="BQ92" s="9"/>
      <c r="BR92" s="9"/>
      <c r="BS92" s="9"/>
      <c r="BT92" s="9"/>
      <c r="BU92" t="s">
        <v>13043</v>
      </c>
      <c r="BV92" s="9"/>
      <c r="BW92" s="229">
        <v>25</v>
      </c>
      <c r="BX92" s="9"/>
      <c r="BY92" s="9"/>
      <c r="BZ92" s="9" t="s">
        <v>6503</v>
      </c>
      <c r="CA92" t="s">
        <v>6212</v>
      </c>
      <c r="CB92" s="229">
        <v>2014</v>
      </c>
      <c r="CC92" s="3" t="s">
        <v>230</v>
      </c>
      <c r="CD92" s="3" t="s">
        <v>231</v>
      </c>
      <c r="CE92" s="3" t="s">
        <v>232</v>
      </c>
      <c r="CF92" s="3" t="s">
        <v>253</v>
      </c>
      <c r="CG92" s="3" t="s">
        <v>233</v>
      </c>
      <c r="CH92" s="3" t="s">
        <v>35</v>
      </c>
      <c r="CI92" s="3" t="s">
        <v>235</v>
      </c>
      <c r="CJ92" s="3" t="s">
        <v>234</v>
      </c>
      <c r="CK92" s="3" t="s">
        <v>17</v>
      </c>
      <c r="CL92" s="3" t="s">
        <v>17</v>
      </c>
      <c r="CM92" s="3" t="s">
        <v>257</v>
      </c>
      <c r="CN92" s="66" t="s">
        <v>256</v>
      </c>
      <c r="CO92" s="3" t="s">
        <v>251</v>
      </c>
      <c r="CP92" s="3" t="s">
        <v>48</v>
      </c>
      <c r="CQ92" s="3" t="s">
        <v>302</v>
      </c>
      <c r="CR92" s="3" t="s">
        <v>17</v>
      </c>
      <c r="CS92" s="3" t="s">
        <v>735</v>
      </c>
      <c r="CT92" s="3" t="s">
        <v>128</v>
      </c>
      <c r="CU92" s="3" t="s">
        <v>199</v>
      </c>
      <c r="CV92" s="3" t="s">
        <v>254</v>
      </c>
      <c r="CW92" s="3" t="s">
        <v>237</v>
      </c>
      <c r="CX92" s="6" t="s">
        <v>268</v>
      </c>
      <c r="CY92" s="6" t="s">
        <v>272</v>
      </c>
      <c r="CZ92" s="3" t="s">
        <v>3992</v>
      </c>
      <c r="DA92" s="3" t="s">
        <v>9218</v>
      </c>
      <c r="DB92" s="3" t="s">
        <v>6557</v>
      </c>
      <c r="DC92" s="3"/>
      <c r="DD92" s="226">
        <v>90</v>
      </c>
      <c r="DE92" s="15"/>
    </row>
    <row r="93" spans="1:109">
      <c r="A93" s="226">
        <v>81</v>
      </c>
      <c r="B93" s="68" t="s">
        <v>229</v>
      </c>
      <c r="C93" s="280" t="s">
        <v>252</v>
      </c>
      <c r="D93" s="6" t="s">
        <v>3455</v>
      </c>
      <c r="E93" s="9"/>
      <c r="F93" s="9"/>
      <c r="G93" s="169" t="s">
        <v>6123</v>
      </c>
      <c r="H93" s="3" t="s">
        <v>321</v>
      </c>
      <c r="I93" s="3" t="s">
        <v>322</v>
      </c>
      <c r="J93" s="3" t="s">
        <v>3630</v>
      </c>
      <c r="K93" s="9" t="s">
        <v>10267</v>
      </c>
      <c r="L93" s="3" t="s">
        <v>338</v>
      </c>
      <c r="M93" t="b">
        <v>0</v>
      </c>
      <c r="N93" s="3" t="s">
        <v>549</v>
      </c>
      <c r="O93" s="3" t="s">
        <v>8168</v>
      </c>
      <c r="P93" s="3" t="s">
        <v>9109</v>
      </c>
      <c r="Q93" s="229">
        <v>63</v>
      </c>
      <c r="R93" s="229">
        <v>63</v>
      </c>
      <c r="S93" s="9"/>
      <c r="T93" t="s">
        <v>17</v>
      </c>
      <c r="U93" s="3" t="s">
        <v>17</v>
      </c>
      <c r="V93" s="3" t="s">
        <v>17</v>
      </c>
      <c r="W93" s="9"/>
      <c r="X93" s="3" t="s">
        <v>17</v>
      </c>
      <c r="Y93" s="3" t="s">
        <v>17</v>
      </c>
      <c r="Z93" s="3" t="s">
        <v>4571</v>
      </c>
      <c r="AA93" s="15" t="s">
        <v>9192</v>
      </c>
      <c r="AB93" s="3"/>
      <c r="AC93" s="3"/>
      <c r="AD93" s="3"/>
      <c r="AE93" s="3"/>
      <c r="AF93" s="3"/>
      <c r="AG93" s="3" t="s">
        <v>17</v>
      </c>
      <c r="AH93" s="3" t="s">
        <v>338</v>
      </c>
      <c r="AI93" s="177"/>
      <c r="AJ93" s="3" t="s">
        <v>6469</v>
      </c>
      <c r="AK93" s="68"/>
      <c r="AL93" s="177" t="s">
        <v>6469</v>
      </c>
      <c r="AM93" s="68"/>
      <c r="AN93" s="3" t="s">
        <v>9204</v>
      </c>
      <c r="AO93" t="s">
        <v>9206</v>
      </c>
      <c r="AP93" t="s">
        <v>5091</v>
      </c>
      <c r="AQ93" s="3"/>
      <c r="AR93" s="3"/>
      <c r="AS93" s="15" t="s">
        <v>9042</v>
      </c>
      <c r="AT93" s="3" t="s">
        <v>255</v>
      </c>
      <c r="AU93" t="b">
        <v>0</v>
      </c>
      <c r="AV93" s="229">
        <v>19927</v>
      </c>
      <c r="AW93" s="3" t="s">
        <v>9207</v>
      </c>
      <c r="AX93" s="9"/>
      <c r="AY93" s="9"/>
      <c r="AZ93" s="9"/>
      <c r="BA93" s="9"/>
      <c r="BB93" s="3" t="s">
        <v>708</v>
      </c>
      <c r="BC93" s="9"/>
      <c r="BD93" s="9"/>
      <c r="BE93" s="3" t="s">
        <v>37</v>
      </c>
      <c r="BF93" s="9"/>
      <c r="BG93" s="9"/>
      <c r="BH93" s="9" t="s">
        <v>6171</v>
      </c>
      <c r="BI93" s="3" t="s">
        <v>4477</v>
      </c>
      <c r="BJ93" s="9" t="s">
        <v>9077</v>
      </c>
      <c r="BK93" s="9" t="s">
        <v>9568</v>
      </c>
      <c r="BL93" s="9"/>
      <c r="BM93" s="243">
        <v>212</v>
      </c>
      <c r="BN93" s="243">
        <v>212</v>
      </c>
      <c r="BO93" s="3" t="s">
        <v>236</v>
      </c>
      <c r="BP93" s="9"/>
      <c r="BQ93" s="9"/>
      <c r="BR93" s="9"/>
      <c r="BS93" s="9"/>
      <c r="BT93" s="9"/>
      <c r="BU93" t="s">
        <v>13043</v>
      </c>
      <c r="BV93" s="9"/>
      <c r="BW93" s="229">
        <v>25</v>
      </c>
      <c r="BX93" s="9"/>
      <c r="BY93" s="9"/>
      <c r="BZ93" s="9" t="s">
        <v>6503</v>
      </c>
      <c r="CA93" t="s">
        <v>6212</v>
      </c>
      <c r="CB93" s="229">
        <v>2014</v>
      </c>
      <c r="CC93" s="3" t="s">
        <v>230</v>
      </c>
      <c r="CD93" s="3" t="s">
        <v>231</v>
      </c>
      <c r="CE93" s="3" t="s">
        <v>232</v>
      </c>
      <c r="CF93" s="3" t="s">
        <v>253</v>
      </c>
      <c r="CG93" s="3" t="s">
        <v>233</v>
      </c>
      <c r="CH93" s="3" t="s">
        <v>35</v>
      </c>
      <c r="CI93" s="3" t="s">
        <v>235</v>
      </c>
      <c r="CJ93" s="3" t="s">
        <v>234</v>
      </c>
      <c r="CK93" s="3" t="s">
        <v>17</v>
      </c>
      <c r="CL93" s="3" t="s">
        <v>17</v>
      </c>
      <c r="CM93" s="3" t="s">
        <v>257</v>
      </c>
      <c r="CN93" s="66" t="s">
        <v>256</v>
      </c>
      <c r="CO93" s="3" t="s">
        <v>251</v>
      </c>
      <c r="CP93" s="3" t="s">
        <v>48</v>
      </c>
      <c r="CQ93" s="3" t="s">
        <v>302</v>
      </c>
      <c r="CR93" s="3" t="s">
        <v>17</v>
      </c>
      <c r="CS93" s="3" t="s">
        <v>734</v>
      </c>
      <c r="CT93" s="3" t="s">
        <v>128</v>
      </c>
      <c r="CU93" s="3" t="s">
        <v>199</v>
      </c>
      <c r="CV93" s="3" t="s">
        <v>254</v>
      </c>
      <c r="CW93" s="3" t="s">
        <v>237</v>
      </c>
      <c r="CX93" s="6" t="s">
        <v>268</v>
      </c>
      <c r="CY93" s="6" t="s">
        <v>272</v>
      </c>
      <c r="CZ93" s="3" t="s">
        <v>3993</v>
      </c>
      <c r="DA93" s="3" t="s">
        <v>9218</v>
      </c>
      <c r="DB93" s="3" t="s">
        <v>6558</v>
      </c>
      <c r="DC93" s="3"/>
      <c r="DD93" s="226">
        <v>91</v>
      </c>
      <c r="DE93" s="15"/>
    </row>
    <row r="94" spans="1:109">
      <c r="A94" s="226">
        <v>82</v>
      </c>
      <c r="B94" s="68" t="s">
        <v>229</v>
      </c>
      <c r="C94" s="280" t="s">
        <v>252</v>
      </c>
      <c r="D94" s="6" t="s">
        <v>3455</v>
      </c>
      <c r="E94" s="9"/>
      <c r="F94" s="9"/>
      <c r="G94" s="169" t="s">
        <v>6123</v>
      </c>
      <c r="H94" s="3" t="s">
        <v>321</v>
      </c>
      <c r="I94" s="3" t="s">
        <v>322</v>
      </c>
      <c r="J94" s="3" t="s">
        <v>3630</v>
      </c>
      <c r="K94" s="9" t="s">
        <v>10267</v>
      </c>
      <c r="L94" s="3" t="s">
        <v>338</v>
      </c>
      <c r="M94" t="b">
        <v>0</v>
      </c>
      <c r="N94" s="3" t="s">
        <v>549</v>
      </c>
      <c r="O94" s="3" t="s">
        <v>8168</v>
      </c>
      <c r="P94" s="3" t="s">
        <v>9109</v>
      </c>
      <c r="Q94" s="229">
        <v>63</v>
      </c>
      <c r="R94" s="229">
        <v>63</v>
      </c>
      <c r="S94" s="9"/>
      <c r="T94" t="s">
        <v>17</v>
      </c>
      <c r="U94" s="3" t="s">
        <v>17</v>
      </c>
      <c r="V94" s="3" t="s">
        <v>17</v>
      </c>
      <c r="W94" s="9"/>
      <c r="X94" s="3" t="s">
        <v>17</v>
      </c>
      <c r="Y94" s="3" t="s">
        <v>17</v>
      </c>
      <c r="Z94" s="3" t="s">
        <v>4571</v>
      </c>
      <c r="AA94" s="15" t="s">
        <v>9192</v>
      </c>
      <c r="AB94" s="3"/>
      <c r="AC94" s="3"/>
      <c r="AD94" s="3"/>
      <c r="AE94" s="3"/>
      <c r="AF94" s="3"/>
      <c r="AG94" s="3" t="s">
        <v>17</v>
      </c>
      <c r="AH94" s="3" t="s">
        <v>338</v>
      </c>
      <c r="AI94" s="177"/>
      <c r="AJ94" s="3" t="s">
        <v>6469</v>
      </c>
      <c r="AK94" s="68"/>
      <c r="AL94" s="177" t="s">
        <v>6469</v>
      </c>
      <c r="AM94" s="68"/>
      <c r="AN94" s="3" t="s">
        <v>9204</v>
      </c>
      <c r="AO94" t="s">
        <v>9206</v>
      </c>
      <c r="AP94" t="s">
        <v>5091</v>
      </c>
      <c r="AQ94" s="3"/>
      <c r="AR94" s="3"/>
      <c r="AS94" s="15" t="s">
        <v>9042</v>
      </c>
      <c r="AT94" s="3" t="s">
        <v>255</v>
      </c>
      <c r="AU94" t="b">
        <v>0</v>
      </c>
      <c r="AV94" s="229">
        <v>24201</v>
      </c>
      <c r="AW94" s="3" t="s">
        <v>9207</v>
      </c>
      <c r="AX94" s="9"/>
      <c r="AY94" s="9"/>
      <c r="AZ94" s="9"/>
      <c r="BA94" s="9"/>
      <c r="BB94" s="3" t="s">
        <v>708</v>
      </c>
      <c r="BC94" s="9"/>
      <c r="BD94" s="9"/>
      <c r="BE94" s="3" t="s">
        <v>37</v>
      </c>
      <c r="BF94" s="9"/>
      <c r="BG94" s="9"/>
      <c r="BH94" s="9" t="s">
        <v>6171</v>
      </c>
      <c r="BI94" s="3" t="s">
        <v>4477</v>
      </c>
      <c r="BJ94" s="9" t="s">
        <v>9077</v>
      </c>
      <c r="BK94" s="9" t="s">
        <v>9568</v>
      </c>
      <c r="BL94" s="9"/>
      <c r="BM94" s="243">
        <v>850</v>
      </c>
      <c r="BN94" s="243">
        <v>850</v>
      </c>
      <c r="BO94" s="3" t="s">
        <v>236</v>
      </c>
      <c r="BP94" s="9"/>
      <c r="BQ94" s="9"/>
      <c r="BR94" s="9"/>
      <c r="BS94" s="9"/>
      <c r="BT94" s="9"/>
      <c r="BU94" t="s">
        <v>13043</v>
      </c>
      <c r="BV94" s="9"/>
      <c r="BW94" s="229">
        <v>25</v>
      </c>
      <c r="BX94" s="9"/>
      <c r="BY94" s="9"/>
      <c r="BZ94" s="9" t="s">
        <v>6503</v>
      </c>
      <c r="CA94" t="s">
        <v>6212</v>
      </c>
      <c r="CB94" s="229">
        <v>2014</v>
      </c>
      <c r="CC94" s="3" t="s">
        <v>230</v>
      </c>
      <c r="CD94" s="3" t="s">
        <v>231</v>
      </c>
      <c r="CE94" s="3" t="s">
        <v>232</v>
      </c>
      <c r="CF94" s="3" t="s">
        <v>253</v>
      </c>
      <c r="CG94" s="3" t="s">
        <v>233</v>
      </c>
      <c r="CH94" s="3" t="s">
        <v>35</v>
      </c>
      <c r="CI94" s="3" t="s">
        <v>235</v>
      </c>
      <c r="CJ94" s="3" t="s">
        <v>234</v>
      </c>
      <c r="CK94" s="3" t="s">
        <v>17</v>
      </c>
      <c r="CL94" s="3" t="s">
        <v>17</v>
      </c>
      <c r="CM94" s="3" t="s">
        <v>257</v>
      </c>
      <c r="CN94" s="66" t="s">
        <v>256</v>
      </c>
      <c r="CO94" s="3" t="s">
        <v>251</v>
      </c>
      <c r="CP94" s="3" t="s">
        <v>48</v>
      </c>
      <c r="CQ94" s="3" t="s">
        <v>302</v>
      </c>
      <c r="CR94" s="3" t="s">
        <v>17</v>
      </c>
      <c r="CS94" s="3" t="s">
        <v>736</v>
      </c>
      <c r="CT94" s="3" t="s">
        <v>128</v>
      </c>
      <c r="CU94" s="3" t="s">
        <v>199</v>
      </c>
      <c r="CV94" s="3" t="s">
        <v>254</v>
      </c>
      <c r="CW94" s="3" t="s">
        <v>237</v>
      </c>
      <c r="CX94" s="6" t="s">
        <v>268</v>
      </c>
      <c r="CY94" s="6" t="s">
        <v>272</v>
      </c>
      <c r="CZ94" s="3" t="s">
        <v>3994</v>
      </c>
      <c r="DA94" s="3" t="s">
        <v>9218</v>
      </c>
      <c r="DB94" s="3" t="s">
        <v>6559</v>
      </c>
      <c r="DC94" s="3"/>
      <c r="DD94" s="226">
        <v>92</v>
      </c>
      <c r="DE94" s="15"/>
    </row>
    <row r="95" spans="1:109">
      <c r="A95" s="226">
        <v>83</v>
      </c>
      <c r="B95" s="68" t="s">
        <v>229</v>
      </c>
      <c r="C95" s="280" t="s">
        <v>252</v>
      </c>
      <c r="D95" s="6" t="s">
        <v>3455</v>
      </c>
      <c r="E95" s="9"/>
      <c r="F95" s="9"/>
      <c r="G95" s="169" t="s">
        <v>6123</v>
      </c>
      <c r="H95" s="3" t="s">
        <v>321</v>
      </c>
      <c r="I95" s="3" t="s">
        <v>322</v>
      </c>
      <c r="J95" s="3" t="s">
        <v>3630</v>
      </c>
      <c r="K95" s="9" t="s">
        <v>10267</v>
      </c>
      <c r="L95" s="3" t="s">
        <v>339</v>
      </c>
      <c r="M95" t="b">
        <v>0</v>
      </c>
      <c r="N95" s="3" t="s">
        <v>549</v>
      </c>
      <c r="O95" s="3" t="s">
        <v>8168</v>
      </c>
      <c r="P95" s="3" t="s">
        <v>9110</v>
      </c>
      <c r="Q95" s="229">
        <v>48</v>
      </c>
      <c r="R95" s="229">
        <v>48</v>
      </c>
      <c r="S95" s="9"/>
      <c r="T95" t="s">
        <v>17</v>
      </c>
      <c r="U95" s="3" t="s">
        <v>17</v>
      </c>
      <c r="V95" s="3" t="s">
        <v>17</v>
      </c>
      <c r="W95" s="9"/>
      <c r="X95" s="3" t="s">
        <v>17</v>
      </c>
      <c r="Y95" s="3" t="s">
        <v>17</v>
      </c>
      <c r="Z95" s="3" t="s">
        <v>4571</v>
      </c>
      <c r="AA95" s="15" t="s">
        <v>9192</v>
      </c>
      <c r="AB95" s="3"/>
      <c r="AC95" s="3"/>
      <c r="AD95" s="3"/>
      <c r="AE95" s="3"/>
      <c r="AF95" s="3"/>
      <c r="AG95" s="3" t="s">
        <v>17</v>
      </c>
      <c r="AH95" s="3" t="s">
        <v>339</v>
      </c>
      <c r="AI95" s="177"/>
      <c r="AJ95" s="3" t="s">
        <v>341</v>
      </c>
      <c r="AK95" s="68"/>
      <c r="AL95" s="177" t="s">
        <v>341</v>
      </c>
      <c r="AM95" s="68"/>
      <c r="AN95" s="3" t="s">
        <v>9204</v>
      </c>
      <c r="AO95" t="s">
        <v>9206</v>
      </c>
      <c r="AP95" t="s">
        <v>5091</v>
      </c>
      <c r="AQ95" s="3"/>
      <c r="AR95" s="3"/>
      <c r="AS95" s="15" t="s">
        <v>9042</v>
      </c>
      <c r="AT95" s="3" t="s">
        <v>255</v>
      </c>
      <c r="AU95" t="b">
        <v>0</v>
      </c>
      <c r="AV95" s="229">
        <v>14996</v>
      </c>
      <c r="AW95" s="3" t="s">
        <v>9207</v>
      </c>
      <c r="AX95" s="9"/>
      <c r="AY95" s="9"/>
      <c r="AZ95" s="9"/>
      <c r="BA95" s="9"/>
      <c r="BB95" s="3" t="s">
        <v>708</v>
      </c>
      <c r="BC95" s="9"/>
      <c r="BD95" s="9"/>
      <c r="BE95" s="3" t="s">
        <v>37</v>
      </c>
      <c r="BF95" s="9"/>
      <c r="BG95" s="9"/>
      <c r="BH95" s="9" t="s">
        <v>6171</v>
      </c>
      <c r="BI95" s="3" t="s">
        <v>4477</v>
      </c>
      <c r="BJ95" s="9" t="s">
        <v>9077</v>
      </c>
      <c r="BK95" s="9" t="s">
        <v>9568</v>
      </c>
      <c r="BL95" s="9"/>
      <c r="BM95" s="243">
        <v>732</v>
      </c>
      <c r="BN95" s="243">
        <v>732</v>
      </c>
      <c r="BO95" s="3" t="s">
        <v>236</v>
      </c>
      <c r="BP95" s="9"/>
      <c r="BQ95" s="9"/>
      <c r="BR95" s="9"/>
      <c r="BS95" s="9"/>
      <c r="BT95" s="9"/>
      <c r="BU95" t="s">
        <v>13043</v>
      </c>
      <c r="BV95" s="9"/>
      <c r="BW95" s="229">
        <v>25</v>
      </c>
      <c r="BX95" s="9"/>
      <c r="BY95" s="9"/>
      <c r="BZ95" s="9" t="s">
        <v>6503</v>
      </c>
      <c r="CA95" t="s">
        <v>6212</v>
      </c>
      <c r="CB95" s="229">
        <v>2014</v>
      </c>
      <c r="CC95" s="3" t="s">
        <v>230</v>
      </c>
      <c r="CD95" s="3" t="s">
        <v>231</v>
      </c>
      <c r="CE95" s="3" t="s">
        <v>232</v>
      </c>
      <c r="CF95" s="3" t="s">
        <v>253</v>
      </c>
      <c r="CG95" s="3" t="s">
        <v>233</v>
      </c>
      <c r="CH95" s="3" t="s">
        <v>35</v>
      </c>
      <c r="CI95" s="3" t="s">
        <v>235</v>
      </c>
      <c r="CJ95" s="3" t="s">
        <v>234</v>
      </c>
      <c r="CK95" s="3" t="s">
        <v>17</v>
      </c>
      <c r="CL95" s="3" t="s">
        <v>17</v>
      </c>
      <c r="CM95" s="3" t="s">
        <v>257</v>
      </c>
      <c r="CN95" s="66" t="s">
        <v>256</v>
      </c>
      <c r="CO95" s="3" t="s">
        <v>251</v>
      </c>
      <c r="CP95" s="3" t="s">
        <v>48</v>
      </c>
      <c r="CQ95" s="3" t="s">
        <v>302</v>
      </c>
      <c r="CR95" s="3" t="s">
        <v>17</v>
      </c>
      <c r="CS95" s="3" t="s">
        <v>735</v>
      </c>
      <c r="CT95" s="3" t="s">
        <v>128</v>
      </c>
      <c r="CU95" s="3" t="s">
        <v>199</v>
      </c>
      <c r="CV95" s="3" t="s">
        <v>254</v>
      </c>
      <c r="CW95" s="3" t="s">
        <v>237</v>
      </c>
      <c r="CX95" s="6" t="s">
        <v>261</v>
      </c>
      <c r="CY95" s="6" t="s">
        <v>261</v>
      </c>
      <c r="CZ95" s="3" t="s">
        <v>3995</v>
      </c>
      <c r="DA95" s="3" t="s">
        <v>9218</v>
      </c>
      <c r="DB95" s="3" t="s">
        <v>6560</v>
      </c>
      <c r="DC95" s="3"/>
      <c r="DD95" s="226">
        <v>93</v>
      </c>
      <c r="DE95" s="15"/>
    </row>
    <row r="96" spans="1:109">
      <c r="A96" s="226">
        <v>84</v>
      </c>
      <c r="B96" s="68" t="s">
        <v>229</v>
      </c>
      <c r="C96" s="280" t="s">
        <v>252</v>
      </c>
      <c r="D96" s="6" t="s">
        <v>3455</v>
      </c>
      <c r="E96" s="9"/>
      <c r="F96" s="9"/>
      <c r="G96" s="169" t="s">
        <v>6123</v>
      </c>
      <c r="H96" s="3" t="s">
        <v>321</v>
      </c>
      <c r="I96" s="3" t="s">
        <v>322</v>
      </c>
      <c r="J96" s="3" t="s">
        <v>3630</v>
      </c>
      <c r="K96" s="9" t="s">
        <v>10267</v>
      </c>
      <c r="L96" s="3" t="s">
        <v>339</v>
      </c>
      <c r="M96" t="b">
        <v>0</v>
      </c>
      <c r="N96" s="3" t="s">
        <v>549</v>
      </c>
      <c r="O96" s="3" t="s">
        <v>8168</v>
      </c>
      <c r="P96" s="3" t="s">
        <v>9110</v>
      </c>
      <c r="Q96" s="229">
        <v>48</v>
      </c>
      <c r="R96" s="229">
        <v>48</v>
      </c>
      <c r="S96" s="9"/>
      <c r="T96" t="s">
        <v>17</v>
      </c>
      <c r="U96" s="3" t="s">
        <v>17</v>
      </c>
      <c r="V96" s="3" t="s">
        <v>17</v>
      </c>
      <c r="W96" s="9"/>
      <c r="X96" s="3" t="s">
        <v>17</v>
      </c>
      <c r="Y96" s="3" t="s">
        <v>17</v>
      </c>
      <c r="Z96" s="3" t="s">
        <v>4571</v>
      </c>
      <c r="AA96" s="15" t="s">
        <v>9192</v>
      </c>
      <c r="AB96" s="3"/>
      <c r="AC96" s="3"/>
      <c r="AD96" s="3"/>
      <c r="AE96" s="3"/>
      <c r="AF96" s="3"/>
      <c r="AG96" s="3" t="s">
        <v>17</v>
      </c>
      <c r="AH96" s="3" t="s">
        <v>339</v>
      </c>
      <c r="AI96" s="177"/>
      <c r="AJ96" s="3" t="s">
        <v>341</v>
      </c>
      <c r="AK96" s="68"/>
      <c r="AL96" s="177" t="s">
        <v>341</v>
      </c>
      <c r="AM96" s="68"/>
      <c r="AN96" s="3" t="s">
        <v>9204</v>
      </c>
      <c r="AO96" t="s">
        <v>9206</v>
      </c>
      <c r="AP96" t="s">
        <v>5091</v>
      </c>
      <c r="AQ96" s="3"/>
      <c r="AR96" s="3"/>
      <c r="AS96" s="15" t="s">
        <v>9042</v>
      </c>
      <c r="AT96" s="3" t="s">
        <v>255</v>
      </c>
      <c r="AU96" t="b">
        <v>0</v>
      </c>
      <c r="AV96" s="229">
        <v>19927</v>
      </c>
      <c r="AW96" s="3" t="s">
        <v>9207</v>
      </c>
      <c r="AX96" s="9"/>
      <c r="AY96" s="9"/>
      <c r="AZ96" s="9"/>
      <c r="BA96" s="9"/>
      <c r="BB96" s="3" t="s">
        <v>708</v>
      </c>
      <c r="BC96" s="9"/>
      <c r="BD96" s="9"/>
      <c r="BE96" s="3" t="s">
        <v>37</v>
      </c>
      <c r="BF96" s="9"/>
      <c r="BG96" s="9"/>
      <c r="BH96" s="9" t="s">
        <v>6171</v>
      </c>
      <c r="BI96" s="3" t="s">
        <v>4477</v>
      </c>
      <c r="BJ96" s="9" t="s">
        <v>9077</v>
      </c>
      <c r="BK96" s="9" t="s">
        <v>9568</v>
      </c>
      <c r="BL96" s="9"/>
      <c r="BM96" s="243">
        <v>1119</v>
      </c>
      <c r="BN96" s="243">
        <v>1119</v>
      </c>
      <c r="BO96" s="3" t="s">
        <v>236</v>
      </c>
      <c r="BP96" s="9"/>
      <c r="BQ96" s="9"/>
      <c r="BR96" s="9"/>
      <c r="BS96" s="9"/>
      <c r="BT96" s="9"/>
      <c r="BU96" t="s">
        <v>13043</v>
      </c>
      <c r="BV96" s="9"/>
      <c r="BW96" s="229">
        <v>25</v>
      </c>
      <c r="BX96" s="9"/>
      <c r="BY96" s="9"/>
      <c r="BZ96" s="9" t="s">
        <v>6503</v>
      </c>
      <c r="CA96" t="s">
        <v>6212</v>
      </c>
      <c r="CB96" s="229">
        <v>2014</v>
      </c>
      <c r="CC96" s="3" t="s">
        <v>230</v>
      </c>
      <c r="CD96" s="3" t="s">
        <v>231</v>
      </c>
      <c r="CE96" s="3" t="s">
        <v>232</v>
      </c>
      <c r="CF96" s="3" t="s">
        <v>253</v>
      </c>
      <c r="CG96" s="3" t="s">
        <v>233</v>
      </c>
      <c r="CH96" s="3" t="s">
        <v>35</v>
      </c>
      <c r="CI96" s="3" t="s">
        <v>235</v>
      </c>
      <c r="CJ96" s="3" t="s">
        <v>234</v>
      </c>
      <c r="CK96" s="3" t="s">
        <v>17</v>
      </c>
      <c r="CL96" s="3" t="s">
        <v>17</v>
      </c>
      <c r="CM96" s="3" t="s">
        <v>257</v>
      </c>
      <c r="CN96" s="66" t="s">
        <v>256</v>
      </c>
      <c r="CO96" s="3" t="s">
        <v>251</v>
      </c>
      <c r="CP96" s="3" t="s">
        <v>48</v>
      </c>
      <c r="CQ96" s="3" t="s">
        <v>302</v>
      </c>
      <c r="CR96" s="3" t="s">
        <v>17</v>
      </c>
      <c r="CS96" s="3" t="s">
        <v>734</v>
      </c>
      <c r="CT96" s="3" t="s">
        <v>128</v>
      </c>
      <c r="CU96" s="3" t="s">
        <v>199</v>
      </c>
      <c r="CV96" s="3" t="s">
        <v>254</v>
      </c>
      <c r="CW96" s="3" t="s">
        <v>237</v>
      </c>
      <c r="CX96" s="6" t="s">
        <v>261</v>
      </c>
      <c r="CY96" s="6" t="s">
        <v>261</v>
      </c>
      <c r="CZ96" s="3" t="s">
        <v>3996</v>
      </c>
      <c r="DA96" s="3" t="s">
        <v>9218</v>
      </c>
      <c r="DB96" s="3" t="s">
        <v>6561</v>
      </c>
      <c r="DC96" s="3"/>
      <c r="DD96" s="226">
        <v>94</v>
      </c>
      <c r="DE96" s="15"/>
    </row>
    <row r="97" spans="1:109">
      <c r="A97" s="226">
        <v>85</v>
      </c>
      <c r="B97" s="68" t="s">
        <v>229</v>
      </c>
      <c r="C97" s="280" t="s">
        <v>252</v>
      </c>
      <c r="D97" s="6" t="s">
        <v>3455</v>
      </c>
      <c r="E97" s="9"/>
      <c r="F97" s="9"/>
      <c r="G97" s="169" t="s">
        <v>6123</v>
      </c>
      <c r="H97" s="3" t="s">
        <v>321</v>
      </c>
      <c r="I97" s="3" t="s">
        <v>322</v>
      </c>
      <c r="J97" s="3" t="s">
        <v>3630</v>
      </c>
      <c r="K97" s="9" t="s">
        <v>10267</v>
      </c>
      <c r="L97" s="3" t="s">
        <v>339</v>
      </c>
      <c r="M97" t="b">
        <v>0</v>
      </c>
      <c r="N97" s="3" t="s">
        <v>549</v>
      </c>
      <c r="O97" s="3" t="s">
        <v>8168</v>
      </c>
      <c r="P97" s="3" t="s">
        <v>9110</v>
      </c>
      <c r="Q97" s="229">
        <v>48</v>
      </c>
      <c r="R97" s="229">
        <v>48</v>
      </c>
      <c r="S97" s="9"/>
      <c r="T97" t="s">
        <v>17</v>
      </c>
      <c r="U97" s="3" t="s">
        <v>17</v>
      </c>
      <c r="V97" s="3" t="s">
        <v>17</v>
      </c>
      <c r="W97" s="9"/>
      <c r="X97" s="3" t="s">
        <v>17</v>
      </c>
      <c r="Y97" s="3" t="s">
        <v>17</v>
      </c>
      <c r="Z97" s="3" t="s">
        <v>4571</v>
      </c>
      <c r="AA97" s="15" t="s">
        <v>9192</v>
      </c>
      <c r="AB97" s="3"/>
      <c r="AC97" s="3"/>
      <c r="AD97" s="3"/>
      <c r="AE97" s="3"/>
      <c r="AF97" s="3"/>
      <c r="AG97" s="3" t="s">
        <v>17</v>
      </c>
      <c r="AH97" s="3" t="s">
        <v>339</v>
      </c>
      <c r="AI97" s="177"/>
      <c r="AJ97" s="3" t="s">
        <v>341</v>
      </c>
      <c r="AK97" s="68"/>
      <c r="AL97" s="177" t="s">
        <v>341</v>
      </c>
      <c r="AM97" s="68"/>
      <c r="AN97" s="3" t="s">
        <v>9204</v>
      </c>
      <c r="AO97" t="s">
        <v>9206</v>
      </c>
      <c r="AP97" t="s">
        <v>5091</v>
      </c>
      <c r="AQ97" s="3"/>
      <c r="AR97" s="3"/>
      <c r="AS97" s="15" t="s">
        <v>9042</v>
      </c>
      <c r="AT97" s="3" t="s">
        <v>255</v>
      </c>
      <c r="AU97" t="b">
        <v>0</v>
      </c>
      <c r="AV97" s="229">
        <v>24201</v>
      </c>
      <c r="AW97" s="3" t="s">
        <v>9207</v>
      </c>
      <c r="AX97" s="9"/>
      <c r="AY97" s="9"/>
      <c r="AZ97" s="9"/>
      <c r="BA97" s="9"/>
      <c r="BB97" s="3" t="s">
        <v>708</v>
      </c>
      <c r="BC97" s="9"/>
      <c r="BD97" s="9"/>
      <c r="BE97" s="3" t="s">
        <v>37</v>
      </c>
      <c r="BF97" s="9"/>
      <c r="BG97" s="9"/>
      <c r="BH97" s="9" t="s">
        <v>6171</v>
      </c>
      <c r="BI97" s="3" t="s">
        <v>4477</v>
      </c>
      <c r="BJ97" s="9" t="s">
        <v>9077</v>
      </c>
      <c r="BK97" s="9" t="s">
        <v>9568</v>
      </c>
      <c r="BL97" s="9"/>
      <c r="BM97" s="243">
        <v>1150</v>
      </c>
      <c r="BN97" s="243">
        <v>1150</v>
      </c>
      <c r="BO97" s="3" t="s">
        <v>236</v>
      </c>
      <c r="BP97" s="9"/>
      <c r="BQ97" s="9"/>
      <c r="BR97" s="9"/>
      <c r="BS97" s="9"/>
      <c r="BT97" s="9"/>
      <c r="BU97" t="s">
        <v>13043</v>
      </c>
      <c r="BV97" s="9"/>
      <c r="BW97" s="229">
        <v>25</v>
      </c>
      <c r="BX97" s="9"/>
      <c r="BY97" s="9"/>
      <c r="BZ97" s="9" t="s">
        <v>6503</v>
      </c>
      <c r="CA97" t="s">
        <v>6212</v>
      </c>
      <c r="CB97" s="229">
        <v>2014</v>
      </c>
      <c r="CC97" s="3" t="s">
        <v>230</v>
      </c>
      <c r="CD97" s="3" t="s">
        <v>231</v>
      </c>
      <c r="CE97" s="3" t="s">
        <v>232</v>
      </c>
      <c r="CF97" s="3" t="s">
        <v>253</v>
      </c>
      <c r="CG97" s="3" t="s">
        <v>233</v>
      </c>
      <c r="CH97" s="3" t="s">
        <v>35</v>
      </c>
      <c r="CI97" s="3" t="s">
        <v>235</v>
      </c>
      <c r="CJ97" s="3" t="s">
        <v>234</v>
      </c>
      <c r="CK97" s="3" t="s">
        <v>17</v>
      </c>
      <c r="CL97" s="3" t="s">
        <v>17</v>
      </c>
      <c r="CM97" s="3" t="s">
        <v>257</v>
      </c>
      <c r="CN97" s="66" t="s">
        <v>256</v>
      </c>
      <c r="CO97" s="3" t="s">
        <v>251</v>
      </c>
      <c r="CP97" s="3" t="s">
        <v>48</v>
      </c>
      <c r="CQ97" s="3" t="s">
        <v>302</v>
      </c>
      <c r="CR97" s="3" t="s">
        <v>17</v>
      </c>
      <c r="CS97" s="3" t="s">
        <v>736</v>
      </c>
      <c r="CT97" s="3" t="s">
        <v>128</v>
      </c>
      <c r="CU97" s="3" t="s">
        <v>199</v>
      </c>
      <c r="CV97" s="3" t="s">
        <v>254</v>
      </c>
      <c r="CW97" s="3" t="s">
        <v>237</v>
      </c>
      <c r="CX97" s="6" t="s">
        <v>261</v>
      </c>
      <c r="CY97" s="6" t="s">
        <v>261</v>
      </c>
      <c r="CZ97" s="3" t="s">
        <v>3997</v>
      </c>
      <c r="DA97" s="3" t="s">
        <v>9218</v>
      </c>
      <c r="DB97" s="3" t="s">
        <v>6562</v>
      </c>
      <c r="DC97" s="3"/>
      <c r="DD97" s="226">
        <v>95</v>
      </c>
      <c r="DE97" s="15"/>
    </row>
    <row r="98" spans="1:109">
      <c r="A98" s="226">
        <v>86</v>
      </c>
      <c r="B98" s="68" t="s">
        <v>229</v>
      </c>
      <c r="C98" s="280" t="s">
        <v>252</v>
      </c>
      <c r="D98" s="6" t="s">
        <v>3455</v>
      </c>
      <c r="E98" s="9"/>
      <c r="F98" s="9"/>
      <c r="G98" s="169" t="s">
        <v>6123</v>
      </c>
      <c r="H98" s="3" t="s">
        <v>321</v>
      </c>
      <c r="I98" s="3" t="s">
        <v>322</v>
      </c>
      <c r="J98" s="3" t="s">
        <v>3630</v>
      </c>
      <c r="K98" s="9" t="s">
        <v>10267</v>
      </c>
      <c r="L98" s="3" t="s">
        <v>343</v>
      </c>
      <c r="M98" t="b">
        <v>0</v>
      </c>
      <c r="N98" s="3" t="s">
        <v>549</v>
      </c>
      <c r="O98" s="3" t="s">
        <v>8168</v>
      </c>
      <c r="P98" s="3" t="s">
        <v>9106</v>
      </c>
      <c r="Q98" s="229">
        <v>68</v>
      </c>
      <c r="R98" s="229">
        <v>68</v>
      </c>
      <c r="S98" s="9"/>
      <c r="T98" t="s">
        <v>17</v>
      </c>
      <c r="U98" s="3" t="s">
        <v>17</v>
      </c>
      <c r="V98" s="3" t="s">
        <v>17</v>
      </c>
      <c r="W98" s="9"/>
      <c r="X98" s="3" t="s">
        <v>17</v>
      </c>
      <c r="Y98" s="3" t="s">
        <v>17</v>
      </c>
      <c r="Z98" s="3" t="s">
        <v>4571</v>
      </c>
      <c r="AA98" s="15" t="s">
        <v>9193</v>
      </c>
      <c r="AB98" s="3"/>
      <c r="AC98" s="3"/>
      <c r="AD98" s="3"/>
      <c r="AE98" s="3"/>
      <c r="AF98" s="3"/>
      <c r="AG98" s="3" t="s">
        <v>17</v>
      </c>
      <c r="AH98" s="3" t="s">
        <v>720</v>
      </c>
      <c r="AI98" s="177"/>
      <c r="AJ98" s="3" t="s">
        <v>9048</v>
      </c>
      <c r="AK98" s="68"/>
      <c r="AL98" s="177" t="s">
        <v>6487</v>
      </c>
      <c r="AM98" s="68"/>
      <c r="AN98" s="3" t="s">
        <v>4112</v>
      </c>
      <c r="AO98" t="s">
        <v>9206</v>
      </c>
      <c r="AP98" t="s">
        <v>5091</v>
      </c>
      <c r="AQ98" s="3"/>
      <c r="AR98" s="3"/>
      <c r="AS98" s="15" t="s">
        <v>9042</v>
      </c>
      <c r="AT98" s="3" t="s">
        <v>255</v>
      </c>
      <c r="AU98" t="b">
        <v>0</v>
      </c>
      <c r="AV98" s="229">
        <v>14996</v>
      </c>
      <c r="AW98" s="3" t="s">
        <v>9207</v>
      </c>
      <c r="AX98" s="9"/>
      <c r="AY98" s="9"/>
      <c r="AZ98" s="9"/>
      <c r="BA98" s="9"/>
      <c r="BB98" s="3" t="s">
        <v>708</v>
      </c>
      <c r="BC98" s="9"/>
      <c r="BD98" s="9"/>
      <c r="BE98" s="3" t="s">
        <v>37</v>
      </c>
      <c r="BF98" s="9"/>
      <c r="BG98" s="9"/>
      <c r="BH98" s="9" t="s">
        <v>6171</v>
      </c>
      <c r="BI98" s="3" t="s">
        <v>4477</v>
      </c>
      <c r="BJ98" s="9" t="s">
        <v>9077</v>
      </c>
      <c r="BK98" s="9" t="s">
        <v>9568</v>
      </c>
      <c r="BL98" s="9"/>
      <c r="BM98" s="243">
        <v>172</v>
      </c>
      <c r="BN98" s="243">
        <v>172</v>
      </c>
      <c r="BO98" s="3" t="s">
        <v>236</v>
      </c>
      <c r="BP98" s="9"/>
      <c r="BQ98" s="9"/>
      <c r="BR98" s="9"/>
      <c r="BS98" s="9"/>
      <c r="BT98" s="9"/>
      <c r="BU98" t="s">
        <v>13043</v>
      </c>
      <c r="BV98" s="9"/>
      <c r="BW98" s="229">
        <v>25</v>
      </c>
      <c r="BX98" s="9"/>
      <c r="BY98" s="9"/>
      <c r="BZ98" s="9" t="s">
        <v>6503</v>
      </c>
      <c r="CA98" t="s">
        <v>6212</v>
      </c>
      <c r="CB98" s="229">
        <v>2014</v>
      </c>
      <c r="CC98" s="3" t="s">
        <v>230</v>
      </c>
      <c r="CD98" s="3" t="s">
        <v>231</v>
      </c>
      <c r="CE98" s="3" t="s">
        <v>232</v>
      </c>
      <c r="CF98" s="3" t="s">
        <v>253</v>
      </c>
      <c r="CG98" s="3" t="s">
        <v>233</v>
      </c>
      <c r="CH98" s="3" t="s">
        <v>35</v>
      </c>
      <c r="CI98" s="3" t="s">
        <v>235</v>
      </c>
      <c r="CJ98" s="3" t="s">
        <v>234</v>
      </c>
      <c r="CK98" s="3" t="s">
        <v>17</v>
      </c>
      <c r="CL98" s="3" t="s">
        <v>17</v>
      </c>
      <c r="CM98" s="3" t="s">
        <v>257</v>
      </c>
      <c r="CN98" s="66" t="s">
        <v>256</v>
      </c>
      <c r="CO98" s="3" t="s">
        <v>251</v>
      </c>
      <c r="CP98" s="3" t="s">
        <v>48</v>
      </c>
      <c r="CQ98" s="3" t="s">
        <v>302</v>
      </c>
      <c r="CR98" s="3" t="s">
        <v>17</v>
      </c>
      <c r="CS98" s="3" t="s">
        <v>735</v>
      </c>
      <c r="CT98" s="3" t="s">
        <v>128</v>
      </c>
      <c r="CU98" s="3" t="s">
        <v>199</v>
      </c>
      <c r="CV98" s="3" t="s">
        <v>254</v>
      </c>
      <c r="CW98" s="3" t="s">
        <v>237</v>
      </c>
      <c r="CX98" s="3" t="s">
        <v>259</v>
      </c>
      <c r="CY98" s="6" t="s">
        <v>258</v>
      </c>
      <c r="CZ98" s="3" t="s">
        <v>3998</v>
      </c>
      <c r="DA98" s="3" t="s">
        <v>9218</v>
      </c>
      <c r="DB98" s="3" t="s">
        <v>6563</v>
      </c>
      <c r="DC98" s="3"/>
      <c r="DD98" s="226">
        <v>96</v>
      </c>
      <c r="DE98" s="15"/>
    </row>
    <row r="99" spans="1:109">
      <c r="A99" s="226">
        <v>87</v>
      </c>
      <c r="B99" s="68" t="s">
        <v>229</v>
      </c>
      <c r="C99" s="280" t="s">
        <v>252</v>
      </c>
      <c r="D99" s="6" t="s">
        <v>3455</v>
      </c>
      <c r="E99" s="9"/>
      <c r="F99" s="9"/>
      <c r="G99" s="169" t="s">
        <v>6123</v>
      </c>
      <c r="H99" s="3" t="s">
        <v>321</v>
      </c>
      <c r="I99" s="3" t="s">
        <v>322</v>
      </c>
      <c r="J99" s="3" t="s">
        <v>3630</v>
      </c>
      <c r="K99" s="9" t="s">
        <v>10267</v>
      </c>
      <c r="L99" s="3" t="s">
        <v>343</v>
      </c>
      <c r="M99" t="b">
        <v>0</v>
      </c>
      <c r="N99" s="3" t="s">
        <v>549</v>
      </c>
      <c r="O99" s="3" t="s">
        <v>8168</v>
      </c>
      <c r="P99" s="3" t="s">
        <v>9106</v>
      </c>
      <c r="Q99" s="229">
        <v>68</v>
      </c>
      <c r="R99" s="229">
        <v>68</v>
      </c>
      <c r="S99" s="9"/>
      <c r="T99" t="s">
        <v>17</v>
      </c>
      <c r="U99" s="3" t="s">
        <v>17</v>
      </c>
      <c r="V99" s="3" t="s">
        <v>17</v>
      </c>
      <c r="W99" s="9"/>
      <c r="X99" s="3" t="s">
        <v>17</v>
      </c>
      <c r="Y99" s="3" t="s">
        <v>17</v>
      </c>
      <c r="Z99" s="3" t="s">
        <v>4571</v>
      </c>
      <c r="AA99" s="15" t="s">
        <v>9193</v>
      </c>
      <c r="AB99" s="3"/>
      <c r="AC99" s="3"/>
      <c r="AD99" s="3"/>
      <c r="AE99" s="3"/>
      <c r="AF99" s="3"/>
      <c r="AG99" s="3" t="s">
        <v>17</v>
      </c>
      <c r="AH99" s="3" t="s">
        <v>720</v>
      </c>
      <c r="AI99" s="177"/>
      <c r="AJ99" s="3" t="s">
        <v>9048</v>
      </c>
      <c r="AK99" s="68"/>
      <c r="AL99" s="177" t="s">
        <v>6487</v>
      </c>
      <c r="AM99" s="68"/>
      <c r="AN99" s="3" t="s">
        <v>4112</v>
      </c>
      <c r="AO99" t="s">
        <v>9206</v>
      </c>
      <c r="AP99" t="s">
        <v>5091</v>
      </c>
      <c r="AQ99" s="3"/>
      <c r="AR99" s="3"/>
      <c r="AS99" s="15" t="s">
        <v>9042</v>
      </c>
      <c r="AT99" s="3" t="s">
        <v>255</v>
      </c>
      <c r="AU99" t="b">
        <v>0</v>
      </c>
      <c r="AV99" s="229">
        <v>19927</v>
      </c>
      <c r="AW99" s="3" t="s">
        <v>9207</v>
      </c>
      <c r="AX99" s="9"/>
      <c r="AY99" s="9"/>
      <c r="AZ99" s="9"/>
      <c r="BA99" s="9"/>
      <c r="BB99" s="3" t="s">
        <v>708</v>
      </c>
      <c r="BC99" s="9"/>
      <c r="BD99" s="9"/>
      <c r="BE99" s="3" t="s">
        <v>37</v>
      </c>
      <c r="BF99" s="9"/>
      <c r="BG99" s="9"/>
      <c r="BH99" s="9" t="s">
        <v>6171</v>
      </c>
      <c r="BI99" s="3" t="s">
        <v>4477</v>
      </c>
      <c r="BJ99" s="9" t="s">
        <v>9077</v>
      </c>
      <c r="BK99" s="9" t="s">
        <v>9568</v>
      </c>
      <c r="BL99" s="9"/>
      <c r="BM99" s="243">
        <v>151</v>
      </c>
      <c r="BN99" s="243">
        <v>151</v>
      </c>
      <c r="BO99" s="3" t="s">
        <v>236</v>
      </c>
      <c r="BP99" s="9"/>
      <c r="BQ99" s="9"/>
      <c r="BR99" s="9"/>
      <c r="BS99" s="9"/>
      <c r="BT99" s="9"/>
      <c r="BU99" t="s">
        <v>13043</v>
      </c>
      <c r="BV99" s="9"/>
      <c r="BW99" s="229">
        <v>25</v>
      </c>
      <c r="BX99" s="9"/>
      <c r="BY99" s="9"/>
      <c r="BZ99" s="9" t="s">
        <v>6503</v>
      </c>
      <c r="CA99" t="s">
        <v>6212</v>
      </c>
      <c r="CB99" s="229">
        <v>2014</v>
      </c>
      <c r="CC99" s="3" t="s">
        <v>230</v>
      </c>
      <c r="CD99" s="3" t="s">
        <v>231</v>
      </c>
      <c r="CE99" s="3" t="s">
        <v>232</v>
      </c>
      <c r="CF99" s="3" t="s">
        <v>253</v>
      </c>
      <c r="CG99" s="3" t="s">
        <v>233</v>
      </c>
      <c r="CH99" s="3" t="s">
        <v>35</v>
      </c>
      <c r="CI99" s="3" t="s">
        <v>235</v>
      </c>
      <c r="CJ99" s="3" t="s">
        <v>234</v>
      </c>
      <c r="CK99" s="3" t="s">
        <v>17</v>
      </c>
      <c r="CL99" s="3" t="s">
        <v>17</v>
      </c>
      <c r="CM99" s="3" t="s">
        <v>257</v>
      </c>
      <c r="CN99" s="66" t="s">
        <v>256</v>
      </c>
      <c r="CO99" s="3" t="s">
        <v>251</v>
      </c>
      <c r="CP99" s="3" t="s">
        <v>48</v>
      </c>
      <c r="CQ99" s="3" t="s">
        <v>302</v>
      </c>
      <c r="CR99" s="3" t="s">
        <v>17</v>
      </c>
      <c r="CS99" s="3" t="s">
        <v>734</v>
      </c>
      <c r="CT99" s="3" t="s">
        <v>128</v>
      </c>
      <c r="CU99" s="3" t="s">
        <v>199</v>
      </c>
      <c r="CV99" s="3" t="s">
        <v>254</v>
      </c>
      <c r="CW99" s="3" t="s">
        <v>237</v>
      </c>
      <c r="CX99" s="3" t="s">
        <v>259</v>
      </c>
      <c r="CY99" s="6" t="s">
        <v>258</v>
      </c>
      <c r="CZ99" s="3" t="s">
        <v>3999</v>
      </c>
      <c r="DA99" s="3" t="s">
        <v>9218</v>
      </c>
      <c r="DB99" s="3" t="s">
        <v>6564</v>
      </c>
      <c r="DC99" s="3"/>
      <c r="DD99" s="226">
        <v>97</v>
      </c>
      <c r="DE99" s="15"/>
    </row>
    <row r="100" spans="1:109">
      <c r="A100" s="226">
        <v>88</v>
      </c>
      <c r="B100" s="68" t="s">
        <v>229</v>
      </c>
      <c r="C100" s="280" t="s">
        <v>252</v>
      </c>
      <c r="D100" s="6" t="s">
        <v>3455</v>
      </c>
      <c r="E100" s="9"/>
      <c r="F100" s="9"/>
      <c r="G100" s="169" t="s">
        <v>6123</v>
      </c>
      <c r="H100" s="3" t="s">
        <v>321</v>
      </c>
      <c r="I100" s="3" t="s">
        <v>322</v>
      </c>
      <c r="J100" s="3" t="s">
        <v>3630</v>
      </c>
      <c r="K100" s="9" t="s">
        <v>10267</v>
      </c>
      <c r="L100" s="3" t="s">
        <v>343</v>
      </c>
      <c r="M100" t="b">
        <v>0</v>
      </c>
      <c r="N100" s="3" t="s">
        <v>549</v>
      </c>
      <c r="O100" s="3" t="s">
        <v>8168</v>
      </c>
      <c r="P100" s="3" t="s">
        <v>9106</v>
      </c>
      <c r="Q100" s="229">
        <v>68</v>
      </c>
      <c r="R100" s="229">
        <v>68</v>
      </c>
      <c r="S100" s="9"/>
      <c r="T100" t="s">
        <v>17</v>
      </c>
      <c r="U100" s="3" t="s">
        <v>17</v>
      </c>
      <c r="V100" s="3" t="s">
        <v>17</v>
      </c>
      <c r="W100" s="9"/>
      <c r="X100" s="3" t="s">
        <v>17</v>
      </c>
      <c r="Y100" s="3" t="s">
        <v>17</v>
      </c>
      <c r="Z100" s="3" t="s">
        <v>4571</v>
      </c>
      <c r="AA100" s="15" t="s">
        <v>9193</v>
      </c>
      <c r="AB100" s="3"/>
      <c r="AC100" s="3"/>
      <c r="AD100" s="3"/>
      <c r="AE100" s="3"/>
      <c r="AF100" s="3"/>
      <c r="AG100" s="3" t="s">
        <v>17</v>
      </c>
      <c r="AH100" s="3" t="s">
        <v>720</v>
      </c>
      <c r="AI100" s="177"/>
      <c r="AJ100" s="3" t="s">
        <v>9048</v>
      </c>
      <c r="AK100" s="68"/>
      <c r="AL100" s="177" t="s">
        <v>6487</v>
      </c>
      <c r="AM100" s="68"/>
      <c r="AN100" s="3" t="s">
        <v>4112</v>
      </c>
      <c r="AO100" t="s">
        <v>9206</v>
      </c>
      <c r="AP100" t="s">
        <v>5091</v>
      </c>
      <c r="AQ100" s="3"/>
      <c r="AR100" s="3"/>
      <c r="AS100" s="15" t="s">
        <v>9042</v>
      </c>
      <c r="AT100" s="3" t="s">
        <v>255</v>
      </c>
      <c r="AU100" t="b">
        <v>0</v>
      </c>
      <c r="AV100" s="229">
        <v>24201</v>
      </c>
      <c r="AW100" s="3" t="s">
        <v>9207</v>
      </c>
      <c r="AX100" s="9"/>
      <c r="AY100" s="9"/>
      <c r="AZ100" s="9"/>
      <c r="BA100" s="9"/>
      <c r="BB100" s="3" t="s">
        <v>708</v>
      </c>
      <c r="BC100" s="9"/>
      <c r="BD100" s="9"/>
      <c r="BE100" s="3" t="s">
        <v>37</v>
      </c>
      <c r="BF100" s="9"/>
      <c r="BG100" s="9"/>
      <c r="BH100" s="9" t="s">
        <v>6171</v>
      </c>
      <c r="BI100" s="3" t="s">
        <v>4477</v>
      </c>
      <c r="BJ100" s="9" t="s">
        <v>9077</v>
      </c>
      <c r="BK100" s="9" t="s">
        <v>9568</v>
      </c>
      <c r="BL100" s="9"/>
      <c r="BM100" s="243">
        <v>298</v>
      </c>
      <c r="BN100" s="243">
        <v>298</v>
      </c>
      <c r="BO100" s="3" t="s">
        <v>236</v>
      </c>
      <c r="BP100" s="9"/>
      <c r="BQ100" s="9"/>
      <c r="BR100" s="9"/>
      <c r="BS100" s="9"/>
      <c r="BT100" s="9"/>
      <c r="BU100" t="s">
        <v>13043</v>
      </c>
      <c r="BV100" s="9"/>
      <c r="BW100" s="229">
        <v>25</v>
      </c>
      <c r="BX100" s="9"/>
      <c r="BY100" s="9"/>
      <c r="BZ100" s="9" t="s">
        <v>6503</v>
      </c>
      <c r="CA100" t="s">
        <v>6212</v>
      </c>
      <c r="CB100" s="229">
        <v>2014</v>
      </c>
      <c r="CC100" s="3" t="s">
        <v>230</v>
      </c>
      <c r="CD100" s="3" t="s">
        <v>231</v>
      </c>
      <c r="CE100" s="3" t="s">
        <v>232</v>
      </c>
      <c r="CF100" s="3" t="s">
        <v>253</v>
      </c>
      <c r="CG100" s="3" t="s">
        <v>233</v>
      </c>
      <c r="CH100" s="3" t="s">
        <v>35</v>
      </c>
      <c r="CI100" s="3" t="s">
        <v>235</v>
      </c>
      <c r="CJ100" s="3" t="s">
        <v>234</v>
      </c>
      <c r="CK100" s="3" t="s">
        <v>17</v>
      </c>
      <c r="CL100" s="3" t="s">
        <v>17</v>
      </c>
      <c r="CM100" s="3" t="s">
        <v>257</v>
      </c>
      <c r="CN100" s="66" t="s">
        <v>256</v>
      </c>
      <c r="CO100" s="3" t="s">
        <v>251</v>
      </c>
      <c r="CP100" s="3" t="s">
        <v>48</v>
      </c>
      <c r="CQ100" s="3" t="s">
        <v>302</v>
      </c>
      <c r="CR100" s="3" t="s">
        <v>17</v>
      </c>
      <c r="CS100" s="3" t="s">
        <v>736</v>
      </c>
      <c r="CT100" s="3" t="s">
        <v>128</v>
      </c>
      <c r="CU100" s="3" t="s">
        <v>199</v>
      </c>
      <c r="CV100" s="3" t="s">
        <v>254</v>
      </c>
      <c r="CW100" s="3" t="s">
        <v>237</v>
      </c>
      <c r="CX100" s="3" t="s">
        <v>259</v>
      </c>
      <c r="CY100" s="6" t="s">
        <v>258</v>
      </c>
      <c r="CZ100" s="3" t="s">
        <v>4000</v>
      </c>
      <c r="DA100" s="3" t="s">
        <v>9218</v>
      </c>
      <c r="DB100" s="3" t="s">
        <v>6565</v>
      </c>
      <c r="DC100" s="3"/>
      <c r="DD100" s="226">
        <v>98</v>
      </c>
      <c r="DE100" s="15"/>
    </row>
    <row r="101" spans="1:109">
      <c r="A101" s="226">
        <v>89</v>
      </c>
      <c r="B101" s="68" t="s">
        <v>229</v>
      </c>
      <c r="C101" s="280" t="s">
        <v>252</v>
      </c>
      <c r="D101" s="6" t="s">
        <v>3455</v>
      </c>
      <c r="E101" s="9"/>
      <c r="F101" s="9"/>
      <c r="G101" s="169" t="s">
        <v>6123</v>
      </c>
      <c r="H101" s="3" t="s">
        <v>321</v>
      </c>
      <c r="I101" s="3" t="s">
        <v>322</v>
      </c>
      <c r="J101" s="3" t="s">
        <v>3630</v>
      </c>
      <c r="K101" s="9" t="s">
        <v>10267</v>
      </c>
      <c r="L101" s="3" t="s">
        <v>344</v>
      </c>
      <c r="M101" t="b">
        <v>0</v>
      </c>
      <c r="N101" s="3" t="s">
        <v>549</v>
      </c>
      <c r="O101" s="3" t="s">
        <v>8168</v>
      </c>
      <c r="P101" s="3" t="s">
        <v>9100</v>
      </c>
      <c r="Q101" s="229">
        <v>75</v>
      </c>
      <c r="R101" s="229">
        <v>75</v>
      </c>
      <c r="S101" s="9"/>
      <c r="T101" t="s">
        <v>17</v>
      </c>
      <c r="U101" s="3" t="s">
        <v>17</v>
      </c>
      <c r="V101" s="3" t="s">
        <v>17</v>
      </c>
      <c r="W101" s="9"/>
      <c r="X101" s="3" t="s">
        <v>17</v>
      </c>
      <c r="Y101" s="3" t="s">
        <v>17</v>
      </c>
      <c r="Z101" s="3" t="s">
        <v>4571</v>
      </c>
      <c r="AA101" s="15" t="s">
        <v>9193</v>
      </c>
      <c r="AB101" s="3"/>
      <c r="AC101" s="3"/>
      <c r="AD101" s="3"/>
      <c r="AE101" s="3"/>
      <c r="AF101" s="3"/>
      <c r="AG101" s="3" t="s">
        <v>17</v>
      </c>
      <c r="AH101" s="3" t="s">
        <v>721</v>
      </c>
      <c r="AI101" s="177"/>
      <c r="AJ101" s="3" t="s">
        <v>9048</v>
      </c>
      <c r="AK101" s="68"/>
      <c r="AL101" s="177" t="s">
        <v>6487</v>
      </c>
      <c r="AM101" s="68"/>
      <c r="AN101" s="3" t="s">
        <v>4112</v>
      </c>
      <c r="AO101" t="s">
        <v>9206</v>
      </c>
      <c r="AP101" t="s">
        <v>5091</v>
      </c>
      <c r="AQ101" s="3"/>
      <c r="AR101" s="3"/>
      <c r="AS101" s="15" t="s">
        <v>9042</v>
      </c>
      <c r="AT101" s="3" t="s">
        <v>255</v>
      </c>
      <c r="AU101" t="b">
        <v>0</v>
      </c>
      <c r="AV101" s="229">
        <v>14996</v>
      </c>
      <c r="AW101" s="3" t="s">
        <v>9207</v>
      </c>
      <c r="AX101" s="9"/>
      <c r="AY101" s="9"/>
      <c r="AZ101" s="9"/>
      <c r="BA101" s="9"/>
      <c r="BB101" s="3" t="s">
        <v>708</v>
      </c>
      <c r="BC101" s="9"/>
      <c r="BD101" s="9"/>
      <c r="BE101" s="3" t="s">
        <v>37</v>
      </c>
      <c r="BF101" s="9"/>
      <c r="BG101" s="9"/>
      <c r="BH101" s="9" t="s">
        <v>6171</v>
      </c>
      <c r="BI101" s="3" t="s">
        <v>4477</v>
      </c>
      <c r="BJ101" s="9" t="s">
        <v>9077</v>
      </c>
      <c r="BK101" s="9" t="s">
        <v>9568</v>
      </c>
      <c r="BL101" s="9"/>
      <c r="BM101" s="243">
        <v>1</v>
      </c>
      <c r="BN101" s="243">
        <v>1</v>
      </c>
      <c r="BO101" s="3" t="s">
        <v>236</v>
      </c>
      <c r="BP101" s="9"/>
      <c r="BQ101" s="9"/>
      <c r="BR101" s="9"/>
      <c r="BS101" s="9"/>
      <c r="BT101" s="9"/>
      <c r="BU101" t="s">
        <v>13043</v>
      </c>
      <c r="BV101" s="9"/>
      <c r="BW101" s="229">
        <v>25</v>
      </c>
      <c r="BX101" s="9"/>
      <c r="BY101" s="9"/>
      <c r="BZ101" s="9" t="s">
        <v>6503</v>
      </c>
      <c r="CA101" t="s">
        <v>6212</v>
      </c>
      <c r="CB101" s="229">
        <v>2014</v>
      </c>
      <c r="CC101" s="3" t="s">
        <v>230</v>
      </c>
      <c r="CD101" s="3" t="s">
        <v>231</v>
      </c>
      <c r="CE101" s="3" t="s">
        <v>232</v>
      </c>
      <c r="CF101" s="3" t="s">
        <v>253</v>
      </c>
      <c r="CG101" s="3" t="s">
        <v>233</v>
      </c>
      <c r="CH101" s="3" t="s">
        <v>35</v>
      </c>
      <c r="CI101" s="3" t="s">
        <v>235</v>
      </c>
      <c r="CJ101" s="3" t="s">
        <v>234</v>
      </c>
      <c r="CK101" s="3" t="s">
        <v>17</v>
      </c>
      <c r="CL101" s="3" t="s">
        <v>17</v>
      </c>
      <c r="CM101" s="3" t="s">
        <v>257</v>
      </c>
      <c r="CN101" s="66" t="s">
        <v>256</v>
      </c>
      <c r="CO101" s="3" t="s">
        <v>251</v>
      </c>
      <c r="CP101" s="3" t="s">
        <v>48</v>
      </c>
      <c r="CQ101" s="3" t="s">
        <v>302</v>
      </c>
      <c r="CR101" s="3" t="s">
        <v>17</v>
      </c>
      <c r="CS101" s="3" t="s">
        <v>735</v>
      </c>
      <c r="CT101" s="3" t="s">
        <v>128</v>
      </c>
      <c r="CU101" s="3" t="s">
        <v>199</v>
      </c>
      <c r="CV101" s="3" t="s">
        <v>254</v>
      </c>
      <c r="CW101" s="3" t="s">
        <v>237</v>
      </c>
      <c r="CX101" s="6" t="s">
        <v>258</v>
      </c>
      <c r="CY101" s="6" t="s">
        <v>263</v>
      </c>
      <c r="CZ101" s="3" t="s">
        <v>4001</v>
      </c>
      <c r="DA101" s="3" t="s">
        <v>9218</v>
      </c>
      <c r="DB101" s="3" t="s">
        <v>6566</v>
      </c>
      <c r="DC101" s="3"/>
      <c r="DD101" s="226">
        <v>99</v>
      </c>
      <c r="DE101" s="15"/>
    </row>
    <row r="102" spans="1:109">
      <c r="A102" s="226">
        <v>90</v>
      </c>
      <c r="B102" s="68" t="s">
        <v>229</v>
      </c>
      <c r="C102" s="280" t="s">
        <v>252</v>
      </c>
      <c r="D102" s="6" t="s">
        <v>3455</v>
      </c>
      <c r="E102" s="9"/>
      <c r="F102" s="9"/>
      <c r="G102" s="169" t="s">
        <v>6123</v>
      </c>
      <c r="H102" s="3" t="s">
        <v>321</v>
      </c>
      <c r="I102" s="3" t="s">
        <v>322</v>
      </c>
      <c r="J102" s="3" t="s">
        <v>3630</v>
      </c>
      <c r="K102" s="9" t="s">
        <v>10267</v>
      </c>
      <c r="L102" s="3" t="s">
        <v>344</v>
      </c>
      <c r="M102" t="b">
        <v>0</v>
      </c>
      <c r="N102" s="3" t="s">
        <v>549</v>
      </c>
      <c r="O102" s="3" t="s">
        <v>8168</v>
      </c>
      <c r="P102" s="3" t="s">
        <v>9100</v>
      </c>
      <c r="Q102" s="229">
        <v>75</v>
      </c>
      <c r="R102" s="229">
        <v>75</v>
      </c>
      <c r="S102" s="9"/>
      <c r="T102" t="s">
        <v>17</v>
      </c>
      <c r="U102" s="3" t="s">
        <v>17</v>
      </c>
      <c r="V102" s="3" t="s">
        <v>17</v>
      </c>
      <c r="W102" s="9"/>
      <c r="X102" s="3" t="s">
        <v>17</v>
      </c>
      <c r="Y102" s="3" t="s">
        <v>17</v>
      </c>
      <c r="Z102" s="3" t="s">
        <v>4571</v>
      </c>
      <c r="AA102" s="15" t="s">
        <v>9193</v>
      </c>
      <c r="AB102" s="3"/>
      <c r="AC102" s="3"/>
      <c r="AD102" s="3"/>
      <c r="AE102" s="3"/>
      <c r="AF102" s="3"/>
      <c r="AG102" s="3" t="s">
        <v>17</v>
      </c>
      <c r="AH102" s="3" t="s">
        <v>721</v>
      </c>
      <c r="AI102" s="177"/>
      <c r="AJ102" s="3" t="s">
        <v>9048</v>
      </c>
      <c r="AK102" s="68"/>
      <c r="AL102" s="177" t="s">
        <v>6487</v>
      </c>
      <c r="AM102" s="68"/>
      <c r="AN102" s="3" t="s">
        <v>4112</v>
      </c>
      <c r="AO102" t="s">
        <v>9206</v>
      </c>
      <c r="AP102" t="s">
        <v>5091</v>
      </c>
      <c r="AQ102" s="3"/>
      <c r="AR102" s="3"/>
      <c r="AS102" s="15" t="s">
        <v>9042</v>
      </c>
      <c r="AT102" s="3" t="s">
        <v>255</v>
      </c>
      <c r="AU102" t="b">
        <v>0</v>
      </c>
      <c r="AV102" s="229">
        <v>19927</v>
      </c>
      <c r="AW102" s="3" t="s">
        <v>9207</v>
      </c>
      <c r="AX102" s="9"/>
      <c r="AY102" s="9"/>
      <c r="AZ102" s="9"/>
      <c r="BA102" s="9"/>
      <c r="BB102" s="3" t="s">
        <v>708</v>
      </c>
      <c r="BC102" s="9"/>
      <c r="BD102" s="9"/>
      <c r="BE102" s="3" t="s">
        <v>37</v>
      </c>
      <c r="BF102" s="9"/>
      <c r="BG102" s="9"/>
      <c r="BH102" s="9" t="s">
        <v>6171</v>
      </c>
      <c r="BI102" s="3" t="s">
        <v>4477</v>
      </c>
      <c r="BJ102" s="9" t="s">
        <v>9077</v>
      </c>
      <c r="BK102" s="9" t="s">
        <v>9568</v>
      </c>
      <c r="BL102" s="9"/>
      <c r="BM102" s="243">
        <v>0</v>
      </c>
      <c r="BN102" s="243">
        <v>0</v>
      </c>
      <c r="BO102" s="3" t="s">
        <v>236</v>
      </c>
      <c r="BP102" s="9"/>
      <c r="BQ102" s="9"/>
      <c r="BR102" s="9"/>
      <c r="BS102" s="9"/>
      <c r="BT102" s="9"/>
      <c r="BU102" t="s">
        <v>13043</v>
      </c>
      <c r="BV102" s="9"/>
      <c r="BW102" s="229" t="s">
        <v>17</v>
      </c>
      <c r="BX102" s="9"/>
      <c r="BY102" s="9"/>
      <c r="BZ102" s="9" t="s">
        <v>6502</v>
      </c>
      <c r="CA102" t="s">
        <v>6212</v>
      </c>
      <c r="CB102" s="229">
        <v>2014</v>
      </c>
      <c r="CC102" s="3" t="s">
        <v>230</v>
      </c>
      <c r="CD102" s="3" t="s">
        <v>231</v>
      </c>
      <c r="CE102" s="3" t="s">
        <v>232</v>
      </c>
      <c r="CF102" s="3" t="s">
        <v>253</v>
      </c>
      <c r="CG102" s="3" t="s">
        <v>233</v>
      </c>
      <c r="CH102" s="3" t="s">
        <v>35</v>
      </c>
      <c r="CI102" s="3" t="s">
        <v>235</v>
      </c>
      <c r="CJ102" s="3" t="s">
        <v>234</v>
      </c>
      <c r="CK102" s="3" t="s">
        <v>17</v>
      </c>
      <c r="CL102" s="3" t="s">
        <v>17</v>
      </c>
      <c r="CM102" s="3" t="s">
        <v>257</v>
      </c>
      <c r="CN102" s="66" t="s">
        <v>256</v>
      </c>
      <c r="CO102" s="3" t="s">
        <v>251</v>
      </c>
      <c r="CP102" s="3" t="s">
        <v>48</v>
      </c>
      <c r="CQ102" s="3" t="s">
        <v>302</v>
      </c>
      <c r="CR102" s="3" t="s">
        <v>17</v>
      </c>
      <c r="CS102" s="3" t="s">
        <v>734</v>
      </c>
      <c r="CT102" s="3" t="s">
        <v>128</v>
      </c>
      <c r="CU102" s="3" t="s">
        <v>199</v>
      </c>
      <c r="CV102" s="3" t="s">
        <v>254</v>
      </c>
      <c r="CW102" s="3" t="s">
        <v>237</v>
      </c>
      <c r="CX102" s="6" t="s">
        <v>258</v>
      </c>
      <c r="CY102" s="6" t="s">
        <v>263</v>
      </c>
      <c r="CZ102" s="3" t="s">
        <v>17</v>
      </c>
      <c r="DA102" s="3" t="s">
        <v>9218</v>
      </c>
      <c r="DB102" s="3" t="s">
        <v>17</v>
      </c>
      <c r="DC102" s="3" t="s">
        <v>17</v>
      </c>
      <c r="DD102" s="226">
        <v>100</v>
      </c>
      <c r="DE102" s="15"/>
    </row>
    <row r="103" spans="1:109">
      <c r="A103" s="226">
        <v>91</v>
      </c>
      <c r="B103" s="68" t="s">
        <v>229</v>
      </c>
      <c r="C103" s="280" t="s">
        <v>252</v>
      </c>
      <c r="D103" s="6" t="s">
        <v>3455</v>
      </c>
      <c r="E103" s="9"/>
      <c r="F103" s="9"/>
      <c r="G103" s="169" t="s">
        <v>6123</v>
      </c>
      <c r="H103" s="3" t="s">
        <v>321</v>
      </c>
      <c r="I103" s="3" t="s">
        <v>322</v>
      </c>
      <c r="J103" s="3" t="s">
        <v>3630</v>
      </c>
      <c r="K103" s="9" t="s">
        <v>10267</v>
      </c>
      <c r="L103" s="3" t="s">
        <v>344</v>
      </c>
      <c r="M103" t="b">
        <v>0</v>
      </c>
      <c r="N103" s="3" t="s">
        <v>549</v>
      </c>
      <c r="O103" s="3" t="s">
        <v>8168</v>
      </c>
      <c r="P103" s="3" t="s">
        <v>9100</v>
      </c>
      <c r="Q103" s="229">
        <v>75</v>
      </c>
      <c r="R103" s="229">
        <v>75</v>
      </c>
      <c r="S103" s="9"/>
      <c r="T103" t="s">
        <v>17</v>
      </c>
      <c r="U103" s="3" t="s">
        <v>17</v>
      </c>
      <c r="V103" s="3" t="s">
        <v>17</v>
      </c>
      <c r="W103" s="9"/>
      <c r="X103" s="3" t="s">
        <v>17</v>
      </c>
      <c r="Y103" s="3" t="s">
        <v>17</v>
      </c>
      <c r="Z103" s="3" t="s">
        <v>4571</v>
      </c>
      <c r="AA103" s="15" t="s">
        <v>9193</v>
      </c>
      <c r="AB103" s="3"/>
      <c r="AC103" s="3"/>
      <c r="AD103" s="3"/>
      <c r="AE103" s="3"/>
      <c r="AF103" s="3"/>
      <c r="AG103" s="3" t="s">
        <v>17</v>
      </c>
      <c r="AH103" s="3" t="s">
        <v>721</v>
      </c>
      <c r="AI103" s="177"/>
      <c r="AJ103" s="3" t="s">
        <v>9048</v>
      </c>
      <c r="AK103" s="68"/>
      <c r="AL103" s="177" t="s">
        <v>6487</v>
      </c>
      <c r="AM103" s="68"/>
      <c r="AN103" s="3" t="s">
        <v>4112</v>
      </c>
      <c r="AO103" t="s">
        <v>9206</v>
      </c>
      <c r="AP103" t="s">
        <v>5091</v>
      </c>
      <c r="AQ103" s="3"/>
      <c r="AR103" s="3"/>
      <c r="AS103" s="15" t="s">
        <v>9042</v>
      </c>
      <c r="AT103" s="3" t="s">
        <v>255</v>
      </c>
      <c r="AU103" t="b">
        <v>0</v>
      </c>
      <c r="AV103" s="229">
        <v>24201</v>
      </c>
      <c r="AW103" s="3" t="s">
        <v>9207</v>
      </c>
      <c r="AX103" s="9"/>
      <c r="AY103" s="9"/>
      <c r="AZ103" s="9"/>
      <c r="BA103" s="9"/>
      <c r="BB103" s="3" t="s">
        <v>708</v>
      </c>
      <c r="BC103" s="9"/>
      <c r="BD103" s="9"/>
      <c r="BE103" s="3" t="s">
        <v>37</v>
      </c>
      <c r="BF103" s="9"/>
      <c r="BG103" s="9"/>
      <c r="BH103" s="9" t="s">
        <v>6171</v>
      </c>
      <c r="BI103" s="3" t="s">
        <v>4477</v>
      </c>
      <c r="BJ103" s="9" t="s">
        <v>9077</v>
      </c>
      <c r="BK103" s="9" t="s">
        <v>9568</v>
      </c>
      <c r="BL103" s="9"/>
      <c r="BM103" s="243">
        <v>1</v>
      </c>
      <c r="BN103" s="243">
        <v>1</v>
      </c>
      <c r="BO103" s="3" t="s">
        <v>236</v>
      </c>
      <c r="BP103" s="9"/>
      <c r="BQ103" s="9"/>
      <c r="BR103" s="9"/>
      <c r="BS103" s="9"/>
      <c r="BT103" s="9"/>
      <c r="BU103" t="s">
        <v>13043</v>
      </c>
      <c r="BV103" s="9"/>
      <c r="BW103" s="229">
        <v>25</v>
      </c>
      <c r="BX103" s="9"/>
      <c r="BY103" s="9"/>
      <c r="BZ103" s="9" t="s">
        <v>6503</v>
      </c>
      <c r="CA103" t="s">
        <v>6212</v>
      </c>
      <c r="CB103" s="229">
        <v>2014</v>
      </c>
      <c r="CC103" s="3" t="s">
        <v>230</v>
      </c>
      <c r="CD103" s="3" t="s">
        <v>231</v>
      </c>
      <c r="CE103" s="3" t="s">
        <v>232</v>
      </c>
      <c r="CF103" s="3" t="s">
        <v>253</v>
      </c>
      <c r="CG103" s="3" t="s">
        <v>233</v>
      </c>
      <c r="CH103" s="3" t="s">
        <v>35</v>
      </c>
      <c r="CI103" s="3" t="s">
        <v>235</v>
      </c>
      <c r="CJ103" s="3" t="s">
        <v>234</v>
      </c>
      <c r="CK103" s="3" t="s">
        <v>17</v>
      </c>
      <c r="CL103" s="3" t="s">
        <v>17</v>
      </c>
      <c r="CM103" s="3" t="s">
        <v>257</v>
      </c>
      <c r="CN103" s="66" t="s">
        <v>256</v>
      </c>
      <c r="CO103" s="3" t="s">
        <v>251</v>
      </c>
      <c r="CP103" s="3" t="s">
        <v>48</v>
      </c>
      <c r="CQ103" s="3" t="s">
        <v>302</v>
      </c>
      <c r="CR103" s="3" t="s">
        <v>17</v>
      </c>
      <c r="CS103" s="3" t="s">
        <v>736</v>
      </c>
      <c r="CT103" s="3" t="s">
        <v>128</v>
      </c>
      <c r="CU103" s="3" t="s">
        <v>199</v>
      </c>
      <c r="CV103" s="3" t="s">
        <v>254</v>
      </c>
      <c r="CW103" s="3" t="s">
        <v>237</v>
      </c>
      <c r="CX103" s="6" t="s">
        <v>258</v>
      </c>
      <c r="CY103" s="6" t="s">
        <v>263</v>
      </c>
      <c r="CZ103" s="3" t="s">
        <v>4002</v>
      </c>
      <c r="DA103" s="3" t="s">
        <v>9218</v>
      </c>
      <c r="DB103" s="3" t="s">
        <v>6567</v>
      </c>
      <c r="DC103" s="3"/>
      <c r="DD103" s="226">
        <v>101</v>
      </c>
      <c r="DE103" s="15"/>
    </row>
    <row r="104" spans="1:109">
      <c r="A104" s="226">
        <v>92</v>
      </c>
      <c r="B104" s="68" t="s">
        <v>229</v>
      </c>
      <c r="C104" s="280" t="s">
        <v>252</v>
      </c>
      <c r="D104" s="6" t="s">
        <v>3455</v>
      </c>
      <c r="E104" s="9"/>
      <c r="F104" s="9"/>
      <c r="G104" s="169" t="s">
        <v>6123</v>
      </c>
      <c r="H104" s="3" t="s">
        <v>321</v>
      </c>
      <c r="I104" s="3" t="s">
        <v>322</v>
      </c>
      <c r="J104" s="3" t="s">
        <v>3630</v>
      </c>
      <c r="K104" s="9" t="s">
        <v>10267</v>
      </c>
      <c r="L104" s="3" t="s">
        <v>344</v>
      </c>
      <c r="M104" t="b">
        <v>0</v>
      </c>
      <c r="N104" s="3" t="s">
        <v>549</v>
      </c>
      <c r="O104" s="3" t="s">
        <v>8168</v>
      </c>
      <c r="P104" s="3" t="s">
        <v>9100</v>
      </c>
      <c r="Q104" s="229">
        <v>75</v>
      </c>
      <c r="R104" s="229">
        <v>75</v>
      </c>
      <c r="S104" s="9"/>
      <c r="T104" t="s">
        <v>17</v>
      </c>
      <c r="U104" s="3" t="s">
        <v>17</v>
      </c>
      <c r="V104" s="3" t="s">
        <v>17</v>
      </c>
      <c r="W104" s="9"/>
      <c r="X104" s="3" t="s">
        <v>17</v>
      </c>
      <c r="Y104" s="3" t="s">
        <v>17</v>
      </c>
      <c r="Z104" s="3" t="s">
        <v>4571</v>
      </c>
      <c r="AA104" s="15" t="s">
        <v>9193</v>
      </c>
      <c r="AB104" s="9"/>
      <c r="AC104" s="9"/>
      <c r="AD104" s="9"/>
      <c r="AE104" s="9"/>
      <c r="AF104" s="9"/>
      <c r="AG104" s="3" t="s">
        <v>17</v>
      </c>
      <c r="AH104" s="3" t="s">
        <v>722</v>
      </c>
      <c r="AI104" s="139"/>
      <c r="AJ104" s="3" t="s">
        <v>9048</v>
      </c>
      <c r="AK104" s="146"/>
      <c r="AL104" s="177" t="s">
        <v>6487</v>
      </c>
      <c r="AM104" s="146"/>
      <c r="AN104" s="3" t="s">
        <v>4112</v>
      </c>
      <c r="AO104" t="s">
        <v>9206</v>
      </c>
      <c r="AP104" t="s">
        <v>5091</v>
      </c>
      <c r="AQ104" s="9"/>
      <c r="AR104" s="9"/>
      <c r="AS104" s="15" t="s">
        <v>9042</v>
      </c>
      <c r="AT104" s="3" t="s">
        <v>255</v>
      </c>
      <c r="AU104" t="b">
        <v>0</v>
      </c>
      <c r="AV104" s="229">
        <v>14996</v>
      </c>
      <c r="AW104" s="3" t="s">
        <v>9207</v>
      </c>
      <c r="AX104" s="9"/>
      <c r="AY104" s="9"/>
      <c r="AZ104" s="9"/>
      <c r="BA104" s="9"/>
      <c r="BB104" s="3" t="s">
        <v>708</v>
      </c>
      <c r="BC104" s="9"/>
      <c r="BD104" s="9"/>
      <c r="BE104" s="3" t="s">
        <v>37</v>
      </c>
      <c r="BF104" s="9"/>
      <c r="BG104" s="9"/>
      <c r="BH104" s="9" t="s">
        <v>6171</v>
      </c>
      <c r="BI104" s="3" t="s">
        <v>4477</v>
      </c>
      <c r="BJ104" s="9" t="s">
        <v>9077</v>
      </c>
      <c r="BK104" s="9" t="s">
        <v>9568</v>
      </c>
      <c r="BL104" s="9"/>
      <c r="BM104" s="243">
        <v>115</v>
      </c>
      <c r="BN104" s="243">
        <v>115</v>
      </c>
      <c r="BO104" s="3" t="s">
        <v>236</v>
      </c>
      <c r="BP104" s="9"/>
      <c r="BQ104" s="9"/>
      <c r="BR104" s="9"/>
      <c r="BS104" s="9"/>
      <c r="BT104" s="9"/>
      <c r="BU104" t="s">
        <v>13043</v>
      </c>
      <c r="BV104" s="9"/>
      <c r="BW104" s="229">
        <v>25</v>
      </c>
      <c r="BX104" s="9"/>
      <c r="BY104" s="9"/>
      <c r="BZ104" s="9" t="s">
        <v>6503</v>
      </c>
      <c r="CA104" t="s">
        <v>6212</v>
      </c>
      <c r="CB104" s="229">
        <v>2014</v>
      </c>
      <c r="CC104" s="3" t="s">
        <v>230</v>
      </c>
      <c r="CD104" s="3" t="s">
        <v>231</v>
      </c>
      <c r="CE104" s="3" t="s">
        <v>232</v>
      </c>
      <c r="CF104" s="3" t="s">
        <v>253</v>
      </c>
      <c r="CG104" s="3" t="s">
        <v>233</v>
      </c>
      <c r="CH104" s="3" t="s">
        <v>35</v>
      </c>
      <c r="CI104" s="3" t="s">
        <v>235</v>
      </c>
      <c r="CJ104" s="3" t="s">
        <v>234</v>
      </c>
      <c r="CK104" s="3" t="s">
        <v>17</v>
      </c>
      <c r="CL104" s="3" t="s">
        <v>17</v>
      </c>
      <c r="CM104" s="3" t="s">
        <v>257</v>
      </c>
      <c r="CN104" s="66" t="s">
        <v>256</v>
      </c>
      <c r="CO104" s="3" t="s">
        <v>251</v>
      </c>
      <c r="CP104" s="3" t="s">
        <v>48</v>
      </c>
      <c r="CQ104" s="3" t="s">
        <v>302</v>
      </c>
      <c r="CR104" s="3" t="s">
        <v>17</v>
      </c>
      <c r="CS104" s="3" t="s">
        <v>735</v>
      </c>
      <c r="CT104" s="3" t="s">
        <v>128</v>
      </c>
      <c r="CU104" s="3" t="s">
        <v>199</v>
      </c>
      <c r="CV104" s="3" t="s">
        <v>254</v>
      </c>
      <c r="CW104" s="3" t="s">
        <v>237</v>
      </c>
      <c r="CX104" s="3" t="s">
        <v>263</v>
      </c>
      <c r="CY104" s="6" t="s">
        <v>263</v>
      </c>
      <c r="CZ104" s="3" t="s">
        <v>4003</v>
      </c>
      <c r="DA104" s="3" t="s">
        <v>9218</v>
      </c>
      <c r="DB104" s="3" t="s">
        <v>6568</v>
      </c>
      <c r="DC104" s="3"/>
      <c r="DD104" s="226">
        <v>102</v>
      </c>
      <c r="DE104" s="15"/>
    </row>
    <row r="105" spans="1:109">
      <c r="A105" s="226">
        <v>93</v>
      </c>
      <c r="B105" s="68" t="s">
        <v>229</v>
      </c>
      <c r="C105" s="280" t="s">
        <v>252</v>
      </c>
      <c r="D105" s="6" t="s">
        <v>3455</v>
      </c>
      <c r="E105" s="9"/>
      <c r="F105" s="9"/>
      <c r="G105" s="169" t="s">
        <v>6123</v>
      </c>
      <c r="H105" s="3" t="s">
        <v>321</v>
      </c>
      <c r="I105" s="3" t="s">
        <v>322</v>
      </c>
      <c r="J105" s="3" t="s">
        <v>3630</v>
      </c>
      <c r="K105" s="9" t="s">
        <v>10267</v>
      </c>
      <c r="L105" s="3" t="s">
        <v>344</v>
      </c>
      <c r="M105" t="b">
        <v>0</v>
      </c>
      <c r="N105" s="3" t="s">
        <v>549</v>
      </c>
      <c r="O105" s="3" t="s">
        <v>8168</v>
      </c>
      <c r="P105" s="3" t="s">
        <v>9100</v>
      </c>
      <c r="Q105" s="229">
        <v>75</v>
      </c>
      <c r="R105" s="229">
        <v>75</v>
      </c>
      <c r="S105" s="9"/>
      <c r="T105" t="s">
        <v>17</v>
      </c>
      <c r="U105" s="3" t="s">
        <v>17</v>
      </c>
      <c r="V105" s="3" t="s">
        <v>17</v>
      </c>
      <c r="W105" s="9"/>
      <c r="X105" s="3" t="s">
        <v>17</v>
      </c>
      <c r="Y105" s="3" t="s">
        <v>17</v>
      </c>
      <c r="Z105" s="3" t="s">
        <v>4571</v>
      </c>
      <c r="AA105" s="15" t="s">
        <v>9193</v>
      </c>
      <c r="AB105" s="9"/>
      <c r="AC105" s="9"/>
      <c r="AD105" s="9"/>
      <c r="AE105" s="9"/>
      <c r="AF105" s="9"/>
      <c r="AG105" s="3" t="s">
        <v>17</v>
      </c>
      <c r="AH105" s="3" t="s">
        <v>722</v>
      </c>
      <c r="AI105" s="139"/>
      <c r="AJ105" s="3" t="s">
        <v>9048</v>
      </c>
      <c r="AK105" s="146"/>
      <c r="AL105" s="177" t="s">
        <v>6487</v>
      </c>
      <c r="AM105" s="146"/>
      <c r="AN105" s="3" t="s">
        <v>4112</v>
      </c>
      <c r="AO105" t="s">
        <v>9206</v>
      </c>
      <c r="AP105" t="s">
        <v>5091</v>
      </c>
      <c r="AQ105" s="9"/>
      <c r="AR105" s="9"/>
      <c r="AS105" s="15" t="s">
        <v>9042</v>
      </c>
      <c r="AT105" s="3" t="s">
        <v>255</v>
      </c>
      <c r="AU105" t="b">
        <v>0</v>
      </c>
      <c r="AV105" s="229">
        <v>19927</v>
      </c>
      <c r="AW105" s="3" t="s">
        <v>9207</v>
      </c>
      <c r="AX105" s="9"/>
      <c r="AY105" s="9"/>
      <c r="AZ105" s="9"/>
      <c r="BA105" s="9"/>
      <c r="BB105" s="3" t="s">
        <v>708</v>
      </c>
      <c r="BC105" s="9"/>
      <c r="BD105" s="9"/>
      <c r="BE105" s="3" t="s">
        <v>37</v>
      </c>
      <c r="BF105" s="9"/>
      <c r="BG105" s="9"/>
      <c r="BH105" s="9" t="s">
        <v>6171</v>
      </c>
      <c r="BI105" s="3" t="s">
        <v>4477</v>
      </c>
      <c r="BJ105" s="9" t="s">
        <v>9077</v>
      </c>
      <c r="BK105" s="9" t="s">
        <v>9568</v>
      </c>
      <c r="BL105" s="9"/>
      <c r="BM105" s="243">
        <v>163</v>
      </c>
      <c r="BN105" s="243">
        <v>163</v>
      </c>
      <c r="BO105" s="3" t="s">
        <v>236</v>
      </c>
      <c r="BP105" s="9"/>
      <c r="BQ105" s="9"/>
      <c r="BR105" s="9"/>
      <c r="BS105" s="9"/>
      <c r="BT105" s="9"/>
      <c r="BU105" t="s">
        <v>13043</v>
      </c>
      <c r="BV105" s="9"/>
      <c r="BW105" s="229">
        <v>25</v>
      </c>
      <c r="BX105" s="9"/>
      <c r="BY105" s="9"/>
      <c r="BZ105" s="9" t="s">
        <v>6503</v>
      </c>
      <c r="CA105" t="s">
        <v>6212</v>
      </c>
      <c r="CB105" s="229">
        <v>2014</v>
      </c>
      <c r="CC105" s="3" t="s">
        <v>230</v>
      </c>
      <c r="CD105" s="3" t="s">
        <v>231</v>
      </c>
      <c r="CE105" s="3" t="s">
        <v>232</v>
      </c>
      <c r="CF105" s="3" t="s">
        <v>253</v>
      </c>
      <c r="CG105" s="3" t="s">
        <v>233</v>
      </c>
      <c r="CH105" s="3" t="s">
        <v>35</v>
      </c>
      <c r="CI105" s="3" t="s">
        <v>235</v>
      </c>
      <c r="CJ105" s="3" t="s">
        <v>234</v>
      </c>
      <c r="CK105" s="3" t="s">
        <v>17</v>
      </c>
      <c r="CL105" s="3" t="s">
        <v>17</v>
      </c>
      <c r="CM105" s="3" t="s">
        <v>257</v>
      </c>
      <c r="CN105" s="66" t="s">
        <v>256</v>
      </c>
      <c r="CO105" s="3" t="s">
        <v>251</v>
      </c>
      <c r="CP105" s="3" t="s">
        <v>48</v>
      </c>
      <c r="CQ105" s="3" t="s">
        <v>302</v>
      </c>
      <c r="CR105" s="3" t="s">
        <v>17</v>
      </c>
      <c r="CS105" s="3" t="s">
        <v>734</v>
      </c>
      <c r="CT105" s="3" t="s">
        <v>128</v>
      </c>
      <c r="CU105" s="3" t="s">
        <v>199</v>
      </c>
      <c r="CV105" s="3" t="s">
        <v>254</v>
      </c>
      <c r="CW105" s="3" t="s">
        <v>237</v>
      </c>
      <c r="CX105" s="3" t="s">
        <v>263</v>
      </c>
      <c r="CY105" s="6" t="s">
        <v>263</v>
      </c>
      <c r="CZ105" s="3" t="s">
        <v>4004</v>
      </c>
      <c r="DA105" s="3" t="s">
        <v>9218</v>
      </c>
      <c r="DB105" s="3" t="s">
        <v>6569</v>
      </c>
      <c r="DC105" s="3"/>
      <c r="DD105" s="226">
        <v>103</v>
      </c>
      <c r="DE105" s="15"/>
    </row>
    <row r="106" spans="1:109">
      <c r="A106" s="226">
        <v>94</v>
      </c>
      <c r="B106" s="68" t="s">
        <v>229</v>
      </c>
      <c r="C106" s="280" t="s">
        <v>252</v>
      </c>
      <c r="D106" s="6" t="s">
        <v>3455</v>
      </c>
      <c r="E106" s="9"/>
      <c r="F106" s="9"/>
      <c r="G106" s="169" t="s">
        <v>6123</v>
      </c>
      <c r="H106" s="3" t="s">
        <v>321</v>
      </c>
      <c r="I106" s="3" t="s">
        <v>322</v>
      </c>
      <c r="J106" s="3" t="s">
        <v>3630</v>
      </c>
      <c r="K106" s="9" t="s">
        <v>10267</v>
      </c>
      <c r="L106" s="3" t="s">
        <v>344</v>
      </c>
      <c r="M106" t="b">
        <v>0</v>
      </c>
      <c r="N106" s="3" t="s">
        <v>549</v>
      </c>
      <c r="O106" s="3" t="s">
        <v>8168</v>
      </c>
      <c r="P106" s="3" t="s">
        <v>9100</v>
      </c>
      <c r="Q106" s="229">
        <v>75</v>
      </c>
      <c r="R106" s="229">
        <v>75</v>
      </c>
      <c r="S106" s="9"/>
      <c r="T106" t="s">
        <v>17</v>
      </c>
      <c r="U106" s="3" t="s">
        <v>17</v>
      </c>
      <c r="V106" s="3" t="s">
        <v>17</v>
      </c>
      <c r="W106" s="9"/>
      <c r="X106" s="3" t="s">
        <v>17</v>
      </c>
      <c r="Y106" s="3" t="s">
        <v>17</v>
      </c>
      <c r="Z106" s="3" t="s">
        <v>4571</v>
      </c>
      <c r="AA106" s="15" t="s">
        <v>9193</v>
      </c>
      <c r="AB106" s="9"/>
      <c r="AC106" s="9"/>
      <c r="AD106" s="9"/>
      <c r="AE106" s="9"/>
      <c r="AF106" s="9"/>
      <c r="AG106" s="3" t="s">
        <v>17</v>
      </c>
      <c r="AH106" s="3" t="s">
        <v>722</v>
      </c>
      <c r="AI106" s="139"/>
      <c r="AJ106" s="3" t="s">
        <v>9048</v>
      </c>
      <c r="AK106" s="146"/>
      <c r="AL106" s="177" t="s">
        <v>6487</v>
      </c>
      <c r="AM106" s="146"/>
      <c r="AN106" s="3" t="s">
        <v>4112</v>
      </c>
      <c r="AO106" t="s">
        <v>9206</v>
      </c>
      <c r="AP106" t="s">
        <v>5091</v>
      </c>
      <c r="AQ106" s="9"/>
      <c r="AR106" s="9"/>
      <c r="AS106" s="15" t="s">
        <v>9042</v>
      </c>
      <c r="AT106" s="3" t="s">
        <v>255</v>
      </c>
      <c r="AU106" t="b">
        <v>0</v>
      </c>
      <c r="AV106" s="229">
        <v>24201</v>
      </c>
      <c r="AW106" s="3" t="s">
        <v>9207</v>
      </c>
      <c r="AX106" s="9"/>
      <c r="AY106" s="9"/>
      <c r="AZ106" s="9"/>
      <c r="BA106" s="9"/>
      <c r="BB106" s="3" t="s">
        <v>708</v>
      </c>
      <c r="BC106" s="9"/>
      <c r="BD106" s="9"/>
      <c r="BE106" s="3" t="s">
        <v>37</v>
      </c>
      <c r="BF106" s="9"/>
      <c r="BG106" s="9"/>
      <c r="BH106" s="9" t="s">
        <v>6171</v>
      </c>
      <c r="BI106" s="3" t="s">
        <v>4477</v>
      </c>
      <c r="BJ106" s="9" t="s">
        <v>9077</v>
      </c>
      <c r="BK106" s="9" t="s">
        <v>9568</v>
      </c>
      <c r="BL106" s="9"/>
      <c r="BM106" s="243">
        <v>168</v>
      </c>
      <c r="BN106" s="243">
        <v>168</v>
      </c>
      <c r="BO106" s="3" t="s">
        <v>236</v>
      </c>
      <c r="BP106" s="9"/>
      <c r="BQ106" s="9"/>
      <c r="BR106" s="9"/>
      <c r="BS106" s="9"/>
      <c r="BT106" s="9"/>
      <c r="BU106" t="s">
        <v>13043</v>
      </c>
      <c r="BV106" s="9"/>
      <c r="BW106" s="229">
        <v>25</v>
      </c>
      <c r="BX106" s="9"/>
      <c r="BY106" s="9"/>
      <c r="BZ106" s="9" t="s">
        <v>6503</v>
      </c>
      <c r="CA106" t="s">
        <v>6212</v>
      </c>
      <c r="CB106" s="229">
        <v>2014</v>
      </c>
      <c r="CC106" s="3" t="s">
        <v>230</v>
      </c>
      <c r="CD106" s="3" t="s">
        <v>231</v>
      </c>
      <c r="CE106" s="3" t="s">
        <v>232</v>
      </c>
      <c r="CF106" s="3" t="s">
        <v>253</v>
      </c>
      <c r="CG106" s="3" t="s">
        <v>233</v>
      </c>
      <c r="CH106" s="3" t="s">
        <v>35</v>
      </c>
      <c r="CI106" s="3" t="s">
        <v>235</v>
      </c>
      <c r="CJ106" s="3" t="s">
        <v>234</v>
      </c>
      <c r="CK106" s="3" t="s">
        <v>17</v>
      </c>
      <c r="CL106" s="3" t="s">
        <v>17</v>
      </c>
      <c r="CM106" s="3" t="s">
        <v>257</v>
      </c>
      <c r="CN106" s="66" t="s">
        <v>256</v>
      </c>
      <c r="CO106" s="3" t="s">
        <v>251</v>
      </c>
      <c r="CP106" s="3" t="s">
        <v>48</v>
      </c>
      <c r="CQ106" s="3" t="s">
        <v>302</v>
      </c>
      <c r="CR106" s="3" t="s">
        <v>17</v>
      </c>
      <c r="CS106" s="3" t="s">
        <v>736</v>
      </c>
      <c r="CT106" s="3" t="s">
        <v>128</v>
      </c>
      <c r="CU106" s="3" t="s">
        <v>199</v>
      </c>
      <c r="CV106" s="3" t="s">
        <v>254</v>
      </c>
      <c r="CW106" s="3" t="s">
        <v>237</v>
      </c>
      <c r="CX106" s="3" t="s">
        <v>263</v>
      </c>
      <c r="CY106" s="6" t="s">
        <v>263</v>
      </c>
      <c r="CZ106" s="3" t="s">
        <v>4005</v>
      </c>
      <c r="DA106" s="3" t="s">
        <v>9218</v>
      </c>
      <c r="DB106" s="3" t="s">
        <v>6570</v>
      </c>
      <c r="DC106" s="3"/>
      <c r="DD106" s="226">
        <v>104</v>
      </c>
      <c r="DE106" s="15"/>
    </row>
    <row r="107" spans="1:109">
      <c r="A107" s="226">
        <v>95</v>
      </c>
      <c r="B107" s="68" t="s">
        <v>9088</v>
      </c>
      <c r="C107" s="280" t="s">
        <v>487</v>
      </c>
      <c r="D107" s="3" t="s">
        <v>3455</v>
      </c>
      <c r="E107" s="9"/>
      <c r="F107" s="9"/>
      <c r="G107" s="169" t="s">
        <v>6124</v>
      </c>
      <c r="H107" s="3" t="s">
        <v>709</v>
      </c>
      <c r="I107" s="3" t="s">
        <v>488</v>
      </c>
      <c r="J107" s="3" t="s">
        <v>3631</v>
      </c>
      <c r="K107" s="9" t="s">
        <v>10269</v>
      </c>
      <c r="L107" s="3" t="s">
        <v>739</v>
      </c>
      <c r="M107" t="b">
        <v>0</v>
      </c>
      <c r="N107" s="3" t="s">
        <v>549</v>
      </c>
      <c r="O107" s="3" t="s">
        <v>17</v>
      </c>
      <c r="P107" s="3" t="s">
        <v>17</v>
      </c>
      <c r="Q107" s="229">
        <v>-1</v>
      </c>
      <c r="R107" s="229">
        <v>999</v>
      </c>
      <c r="S107" s="9"/>
      <c r="T107" t="s">
        <v>17</v>
      </c>
      <c r="U107" s="3" t="s">
        <v>17</v>
      </c>
      <c r="V107" s="3" t="s">
        <v>17</v>
      </c>
      <c r="W107" s="9"/>
      <c r="X107" s="3" t="s">
        <v>17</v>
      </c>
      <c r="Y107" s="3" t="s">
        <v>17</v>
      </c>
      <c r="Z107" s="3" t="s">
        <v>4570</v>
      </c>
      <c r="AA107" s="15" t="s">
        <v>484</v>
      </c>
      <c r="AB107" s="9"/>
      <c r="AC107" s="9"/>
      <c r="AD107" s="9"/>
      <c r="AE107" s="9"/>
      <c r="AF107" s="9"/>
      <c r="AG107" s="3" t="s">
        <v>17</v>
      </c>
      <c r="AH107" s="3" t="s">
        <v>749</v>
      </c>
      <c r="AI107" s="139"/>
      <c r="AJ107" s="3" t="s">
        <v>481</v>
      </c>
      <c r="AK107" s="208" t="s">
        <v>481</v>
      </c>
      <c r="AL107" s="9"/>
      <c r="AM107" s="146"/>
      <c r="AN107" s="3" t="s">
        <v>484</v>
      </c>
      <c r="AO107" s="3" t="s">
        <v>4575</v>
      </c>
      <c r="AP107" t="s">
        <v>5091</v>
      </c>
      <c r="AQ107" s="9"/>
      <c r="AR107" s="9"/>
      <c r="AS107" s="15" t="s">
        <v>9041</v>
      </c>
      <c r="AT107" s="3"/>
      <c r="AU107" t="b">
        <v>0</v>
      </c>
      <c r="AV107" s="229">
        <v>270691</v>
      </c>
      <c r="AW107" s="3" t="s">
        <v>17</v>
      </c>
      <c r="AX107" s="9"/>
      <c r="AY107" s="9"/>
      <c r="AZ107" s="9"/>
      <c r="BA107" s="9"/>
      <c r="BB107" s="3" t="s">
        <v>708</v>
      </c>
      <c r="BC107" s="9"/>
      <c r="BD107" s="9"/>
      <c r="BE107" s="3" t="s">
        <v>37</v>
      </c>
      <c r="BF107" s="9"/>
      <c r="BG107" s="9"/>
      <c r="BH107" s="9" t="s">
        <v>6171</v>
      </c>
      <c r="BI107" s="3" t="s">
        <v>9049</v>
      </c>
      <c r="BJ107" s="9" t="s">
        <v>9076</v>
      </c>
      <c r="BK107" s="9" t="s">
        <v>9568</v>
      </c>
      <c r="BL107" s="9"/>
      <c r="BM107" s="243">
        <v>9429</v>
      </c>
      <c r="BN107" s="243">
        <v>9303</v>
      </c>
      <c r="BO107" s="3" t="s">
        <v>497</v>
      </c>
      <c r="BP107" s="9"/>
      <c r="BQ107" s="9"/>
      <c r="BR107" s="9"/>
      <c r="BS107" s="9"/>
      <c r="BT107" s="9"/>
      <c r="BU107" t="s">
        <v>13043</v>
      </c>
      <c r="BV107" s="9"/>
      <c r="BW107" s="229">
        <v>25</v>
      </c>
      <c r="BX107" s="9"/>
      <c r="BY107" s="9"/>
      <c r="BZ107" s="9" t="s">
        <v>6497</v>
      </c>
      <c r="CA107" t="s">
        <v>6212</v>
      </c>
      <c r="CB107" s="229">
        <v>2009</v>
      </c>
      <c r="CC107" s="3" t="s">
        <v>489</v>
      </c>
      <c r="CD107" s="3" t="s">
        <v>511</v>
      </c>
      <c r="CE107" s="3" t="s">
        <v>512</v>
      </c>
      <c r="CF107" s="3" t="s">
        <v>513</v>
      </c>
      <c r="CG107" s="3" t="s">
        <v>514</v>
      </c>
      <c r="CH107" s="3" t="s">
        <v>496</v>
      </c>
      <c r="CI107" s="3" t="s">
        <v>514</v>
      </c>
      <c r="CJ107" s="3" t="s">
        <v>515</v>
      </c>
      <c r="CK107" s="3" t="s">
        <v>17</v>
      </c>
      <c r="CL107" s="3" t="s">
        <v>517</v>
      </c>
      <c r="CM107" s="3" t="s">
        <v>545</v>
      </c>
      <c r="CN107" s="3" t="s">
        <v>546</v>
      </c>
      <c r="CO107" s="3" t="s">
        <v>10</v>
      </c>
      <c r="CP107" s="3" t="s">
        <v>48</v>
      </c>
      <c r="CQ107" s="3" t="s">
        <v>557</v>
      </c>
      <c r="CR107" s="3" t="s">
        <v>17</v>
      </c>
      <c r="CS107" s="3" t="s">
        <v>738</v>
      </c>
      <c r="CT107" s="3" t="s">
        <v>128</v>
      </c>
      <c r="CU107" s="3" t="s">
        <v>199</v>
      </c>
      <c r="CV107" s="3" t="s">
        <v>17</v>
      </c>
      <c r="CW107" s="3" t="s">
        <v>494</v>
      </c>
      <c r="CX107" s="3" t="s">
        <v>562</v>
      </c>
      <c r="CY107" s="3" t="s">
        <v>17</v>
      </c>
      <c r="CZ107" s="3" t="s">
        <v>3645</v>
      </c>
      <c r="DA107" s="3" t="s">
        <v>9218</v>
      </c>
      <c r="DB107" s="3" t="s">
        <v>6571</v>
      </c>
      <c r="DC107" s="3"/>
      <c r="DD107" s="226">
        <v>105</v>
      </c>
      <c r="DE107" s="15"/>
    </row>
    <row r="108" spans="1:109">
      <c r="A108" s="226">
        <v>96</v>
      </c>
      <c r="B108" s="68" t="s">
        <v>9088</v>
      </c>
      <c r="C108" s="280" t="s">
        <v>487</v>
      </c>
      <c r="D108" s="3" t="s">
        <v>3455</v>
      </c>
      <c r="E108" s="9"/>
      <c r="F108" s="9"/>
      <c r="G108" s="149" t="s">
        <v>6124</v>
      </c>
      <c r="H108" s="3" t="s">
        <v>709</v>
      </c>
      <c r="I108" s="3" t="s">
        <v>488</v>
      </c>
      <c r="J108" s="3" t="s">
        <v>3631</v>
      </c>
      <c r="K108" s="9" t="s">
        <v>10269</v>
      </c>
      <c r="L108" s="3" t="s">
        <v>739</v>
      </c>
      <c r="M108" t="b">
        <v>0</v>
      </c>
      <c r="N108" s="3" t="s">
        <v>549</v>
      </c>
      <c r="O108" s="3" t="s">
        <v>17</v>
      </c>
      <c r="P108" s="3" t="s">
        <v>17</v>
      </c>
      <c r="Q108" s="229">
        <v>-1</v>
      </c>
      <c r="R108" s="229">
        <v>999</v>
      </c>
      <c r="S108" s="9"/>
      <c r="T108" t="s">
        <v>17</v>
      </c>
      <c r="U108" s="3" t="s">
        <v>17</v>
      </c>
      <c r="V108" s="3" t="s">
        <v>17</v>
      </c>
      <c r="W108" s="9"/>
      <c r="X108" s="3" t="s">
        <v>17</v>
      </c>
      <c r="Y108" s="3" t="s">
        <v>17</v>
      </c>
      <c r="Z108" s="3" t="s">
        <v>4570</v>
      </c>
      <c r="AA108" s="15" t="s">
        <v>484</v>
      </c>
      <c r="AB108" s="9"/>
      <c r="AC108" s="9"/>
      <c r="AD108" s="9"/>
      <c r="AE108" s="9"/>
      <c r="AF108" s="9"/>
      <c r="AG108" s="3" t="s">
        <v>17</v>
      </c>
      <c r="AH108" s="3" t="s">
        <v>749</v>
      </c>
      <c r="AI108" s="139"/>
      <c r="AJ108" s="3" t="s">
        <v>481</v>
      </c>
      <c r="AK108" s="208" t="s">
        <v>481</v>
      </c>
      <c r="AL108" s="9"/>
      <c r="AM108" s="146"/>
      <c r="AN108" s="3" t="s">
        <v>484</v>
      </c>
      <c r="AO108" s="3" t="s">
        <v>4575</v>
      </c>
      <c r="AP108" t="s">
        <v>5091</v>
      </c>
      <c r="AQ108" s="9"/>
      <c r="AR108" s="9"/>
      <c r="AS108" s="15" t="s">
        <v>9041</v>
      </c>
      <c r="AT108" s="3"/>
      <c r="AU108" t="b">
        <v>0</v>
      </c>
      <c r="AV108" s="229">
        <v>251408</v>
      </c>
      <c r="AW108" s="3" t="s">
        <v>17</v>
      </c>
      <c r="AX108" s="9"/>
      <c r="AY108" s="9"/>
      <c r="AZ108" s="9"/>
      <c r="BA108" s="9"/>
      <c r="BB108" s="3" t="s">
        <v>708</v>
      </c>
      <c r="BC108" s="9"/>
      <c r="BD108" s="9"/>
      <c r="BE108" s="3" t="s">
        <v>37</v>
      </c>
      <c r="BF108" s="9"/>
      <c r="BG108" s="9"/>
      <c r="BH108" s="9" t="s">
        <v>6171</v>
      </c>
      <c r="BI108" s="3" t="s">
        <v>9049</v>
      </c>
      <c r="BJ108" s="9" t="s">
        <v>9076</v>
      </c>
      <c r="BK108" s="9" t="s">
        <v>9568</v>
      </c>
      <c r="BL108" s="9"/>
      <c r="BM108" s="243">
        <v>8866</v>
      </c>
      <c r="BN108" s="243">
        <v>8756</v>
      </c>
      <c r="BO108" s="3" t="s">
        <v>497</v>
      </c>
      <c r="BP108" s="9"/>
      <c r="BQ108" s="9"/>
      <c r="BR108" s="9"/>
      <c r="BS108" s="9"/>
      <c r="BT108" s="9"/>
      <c r="BU108" t="s">
        <v>13043</v>
      </c>
      <c r="BV108" s="9"/>
      <c r="BW108" s="229">
        <v>25</v>
      </c>
      <c r="BX108" s="9"/>
      <c r="BY108" s="9"/>
      <c r="BZ108" s="9" t="s">
        <v>6497</v>
      </c>
      <c r="CA108" t="s">
        <v>6212</v>
      </c>
      <c r="CB108" s="229">
        <v>2009</v>
      </c>
      <c r="CC108" s="3" t="s">
        <v>489</v>
      </c>
      <c r="CD108" s="3" t="s">
        <v>511</v>
      </c>
      <c r="CE108" s="3" t="s">
        <v>512</v>
      </c>
      <c r="CF108" s="3" t="s">
        <v>513</v>
      </c>
      <c r="CG108" s="3" t="s">
        <v>514</v>
      </c>
      <c r="CH108" s="3" t="s">
        <v>496</v>
      </c>
      <c r="CI108" s="3" t="s">
        <v>514</v>
      </c>
      <c r="CJ108" s="3" t="s">
        <v>515</v>
      </c>
      <c r="CK108" s="3" t="s">
        <v>17</v>
      </c>
      <c r="CL108" s="3" t="s">
        <v>517</v>
      </c>
      <c r="CM108" s="3" t="s">
        <v>545</v>
      </c>
      <c r="CN108" s="3" t="s">
        <v>546</v>
      </c>
      <c r="CO108" s="3" t="s">
        <v>10</v>
      </c>
      <c r="CP108" s="3" t="s">
        <v>48</v>
      </c>
      <c r="CQ108" s="3" t="s">
        <v>557</v>
      </c>
      <c r="CR108" s="3" t="s">
        <v>17</v>
      </c>
      <c r="CS108" s="3" t="s">
        <v>737</v>
      </c>
      <c r="CT108" s="3" t="s">
        <v>128</v>
      </c>
      <c r="CU108" s="3" t="s">
        <v>199</v>
      </c>
      <c r="CV108" s="3" t="s">
        <v>17</v>
      </c>
      <c r="CW108" s="3" t="s">
        <v>494</v>
      </c>
      <c r="CX108" s="3" t="s">
        <v>562</v>
      </c>
      <c r="CY108" s="3" t="s">
        <v>17</v>
      </c>
      <c r="CZ108" s="3" t="s">
        <v>3682</v>
      </c>
      <c r="DA108" s="3" t="s">
        <v>9218</v>
      </c>
      <c r="DB108" s="3" t="s">
        <v>6572</v>
      </c>
      <c r="DC108" s="3"/>
      <c r="DD108" s="226">
        <v>106</v>
      </c>
      <c r="DE108" s="15"/>
    </row>
    <row r="109" spans="1:109">
      <c r="A109" s="226">
        <v>97</v>
      </c>
      <c r="B109" s="68" t="s">
        <v>9088</v>
      </c>
      <c r="C109" s="280" t="s">
        <v>487</v>
      </c>
      <c r="D109" s="3" t="s">
        <v>3455</v>
      </c>
      <c r="E109" s="9"/>
      <c r="F109" s="9"/>
      <c r="G109" s="169" t="s">
        <v>6124</v>
      </c>
      <c r="H109" s="3" t="s">
        <v>709</v>
      </c>
      <c r="I109" s="3" t="s">
        <v>488</v>
      </c>
      <c r="J109" s="3" t="s">
        <v>3631</v>
      </c>
      <c r="K109" s="9" t="s">
        <v>10269</v>
      </c>
      <c r="L109" s="3" t="s">
        <v>739</v>
      </c>
      <c r="M109" t="b">
        <v>0</v>
      </c>
      <c r="N109" s="3" t="s">
        <v>549</v>
      </c>
      <c r="O109" s="3" t="s">
        <v>17</v>
      </c>
      <c r="P109" s="3" t="s">
        <v>17</v>
      </c>
      <c r="Q109" s="229">
        <v>-1</v>
      </c>
      <c r="R109" s="229">
        <v>999</v>
      </c>
      <c r="S109" s="9"/>
      <c r="T109" t="s">
        <v>17</v>
      </c>
      <c r="U109" s="3" t="s">
        <v>17</v>
      </c>
      <c r="V109" s="3" t="s">
        <v>17</v>
      </c>
      <c r="W109" s="9"/>
      <c r="X109" s="3" t="s">
        <v>17</v>
      </c>
      <c r="Y109" s="3" t="s">
        <v>17</v>
      </c>
      <c r="Z109" s="3" t="s">
        <v>4570</v>
      </c>
      <c r="AA109" s="15" t="s">
        <v>484</v>
      </c>
      <c r="AB109" s="9"/>
      <c r="AC109" s="9"/>
      <c r="AD109" s="9"/>
      <c r="AE109" s="9"/>
      <c r="AF109" s="9"/>
      <c r="AG109" s="3" t="s">
        <v>17</v>
      </c>
      <c r="AH109" s="3" t="s">
        <v>750</v>
      </c>
      <c r="AI109" s="139"/>
      <c r="AJ109" s="3" t="s">
        <v>481</v>
      </c>
      <c r="AK109" s="208" t="s">
        <v>481</v>
      </c>
      <c r="AL109" s="9"/>
      <c r="AM109" s="146"/>
      <c r="AN109" s="3" t="s">
        <v>484</v>
      </c>
      <c r="AO109" s="3" t="s">
        <v>4575</v>
      </c>
      <c r="AP109" t="s">
        <v>5091</v>
      </c>
      <c r="AQ109" s="9"/>
      <c r="AR109" s="9"/>
      <c r="AS109" s="15" t="s">
        <v>9041</v>
      </c>
      <c r="AT109" s="3"/>
      <c r="AU109" t="b">
        <v>0</v>
      </c>
      <c r="AV109" s="229">
        <v>270691</v>
      </c>
      <c r="AW109" s="3" t="s">
        <v>17</v>
      </c>
      <c r="AX109" s="9"/>
      <c r="AY109" s="9"/>
      <c r="AZ109" s="9"/>
      <c r="BA109" s="9"/>
      <c r="BB109" s="3" t="s">
        <v>708</v>
      </c>
      <c r="BC109" s="9"/>
      <c r="BD109" s="9"/>
      <c r="BE109" s="3" t="s">
        <v>37</v>
      </c>
      <c r="BF109" s="9"/>
      <c r="BG109" s="9"/>
      <c r="BH109" s="9" t="s">
        <v>6171</v>
      </c>
      <c r="BI109" s="3" t="s">
        <v>9049</v>
      </c>
      <c r="BJ109" s="9" t="s">
        <v>9076</v>
      </c>
      <c r="BK109" s="9" t="s">
        <v>9568</v>
      </c>
      <c r="BL109" s="9"/>
      <c r="BM109" s="243">
        <v>14513</v>
      </c>
      <c r="BN109" s="243">
        <v>14351</v>
      </c>
      <c r="BO109" s="3" t="s">
        <v>497</v>
      </c>
      <c r="BP109" s="9"/>
      <c r="BQ109" s="9"/>
      <c r="BR109" s="9"/>
      <c r="BS109" s="9"/>
      <c r="BT109" s="9"/>
      <c r="BU109" t="s">
        <v>13043</v>
      </c>
      <c r="BV109" s="9"/>
      <c r="BW109" s="229">
        <v>25</v>
      </c>
      <c r="BX109" s="9"/>
      <c r="BY109" s="9"/>
      <c r="BZ109" s="9" t="s">
        <v>6497</v>
      </c>
      <c r="CA109" t="s">
        <v>6212</v>
      </c>
      <c r="CB109" s="229">
        <v>2009</v>
      </c>
      <c r="CC109" s="3" t="s">
        <v>489</v>
      </c>
      <c r="CD109" s="3" t="s">
        <v>511</v>
      </c>
      <c r="CE109" s="3" t="s">
        <v>512</v>
      </c>
      <c r="CF109" s="3" t="s">
        <v>513</v>
      </c>
      <c r="CG109" s="3" t="s">
        <v>514</v>
      </c>
      <c r="CH109" s="3" t="s">
        <v>496</v>
      </c>
      <c r="CI109" s="3" t="s">
        <v>514</v>
      </c>
      <c r="CJ109" s="3" t="s">
        <v>515</v>
      </c>
      <c r="CK109" s="3" t="s">
        <v>17</v>
      </c>
      <c r="CL109" s="3" t="s">
        <v>517</v>
      </c>
      <c r="CM109" s="3" t="s">
        <v>545</v>
      </c>
      <c r="CN109" s="3" t="s">
        <v>546</v>
      </c>
      <c r="CO109" s="3" t="s">
        <v>10</v>
      </c>
      <c r="CP109" s="3" t="s">
        <v>48</v>
      </c>
      <c r="CQ109" s="3" t="s">
        <v>557</v>
      </c>
      <c r="CR109" s="3" t="s">
        <v>17</v>
      </c>
      <c r="CS109" s="3" t="s">
        <v>738</v>
      </c>
      <c r="CT109" s="3" t="s">
        <v>128</v>
      </c>
      <c r="CU109" s="3" t="s">
        <v>199</v>
      </c>
      <c r="CV109" s="3" t="s">
        <v>17</v>
      </c>
      <c r="CW109" s="3" t="s">
        <v>494</v>
      </c>
      <c r="CX109" s="3" t="s">
        <v>561</v>
      </c>
      <c r="CY109" s="3" t="s">
        <v>17</v>
      </c>
      <c r="CZ109" s="3" t="s">
        <v>3646</v>
      </c>
      <c r="DA109" s="3" t="s">
        <v>9218</v>
      </c>
      <c r="DB109" s="3" t="s">
        <v>6573</v>
      </c>
      <c r="DC109" s="3"/>
      <c r="DD109" s="226">
        <v>107</v>
      </c>
      <c r="DE109" s="15"/>
    </row>
    <row r="110" spans="1:109">
      <c r="A110" s="226">
        <v>98</v>
      </c>
      <c r="B110" s="68" t="s">
        <v>9088</v>
      </c>
      <c r="C110" s="280" t="s">
        <v>487</v>
      </c>
      <c r="D110" s="3" t="s">
        <v>3455</v>
      </c>
      <c r="E110" s="9"/>
      <c r="F110" s="9"/>
      <c r="G110" s="149" t="s">
        <v>6124</v>
      </c>
      <c r="H110" s="3" t="s">
        <v>709</v>
      </c>
      <c r="I110" s="3" t="s">
        <v>488</v>
      </c>
      <c r="J110" s="3" t="s">
        <v>3631</v>
      </c>
      <c r="K110" s="9" t="s">
        <v>10269</v>
      </c>
      <c r="L110" s="3" t="s">
        <v>739</v>
      </c>
      <c r="M110" t="b">
        <v>0</v>
      </c>
      <c r="N110" s="3" t="s">
        <v>549</v>
      </c>
      <c r="O110" s="3" t="s">
        <v>17</v>
      </c>
      <c r="P110" s="3" t="s">
        <v>17</v>
      </c>
      <c r="Q110" s="229">
        <v>-1</v>
      </c>
      <c r="R110" s="229">
        <v>999</v>
      </c>
      <c r="S110" s="9"/>
      <c r="T110" t="s">
        <v>17</v>
      </c>
      <c r="U110" s="3" t="s">
        <v>17</v>
      </c>
      <c r="V110" s="3" t="s">
        <v>17</v>
      </c>
      <c r="W110" s="9"/>
      <c r="X110" s="3" t="s">
        <v>17</v>
      </c>
      <c r="Y110" s="3" t="s">
        <v>17</v>
      </c>
      <c r="Z110" s="3" t="s">
        <v>4570</v>
      </c>
      <c r="AA110" s="15" t="s">
        <v>484</v>
      </c>
      <c r="AB110" s="9"/>
      <c r="AC110" s="9"/>
      <c r="AD110" s="9"/>
      <c r="AE110" s="9"/>
      <c r="AF110" s="9"/>
      <c r="AG110" s="3" t="s">
        <v>17</v>
      </c>
      <c r="AH110" s="3" t="s">
        <v>750</v>
      </c>
      <c r="AI110" s="139"/>
      <c r="AJ110" s="3" t="s">
        <v>481</v>
      </c>
      <c r="AK110" s="208" t="s">
        <v>481</v>
      </c>
      <c r="AL110" s="9"/>
      <c r="AM110" s="146"/>
      <c r="AN110" s="3" t="s">
        <v>484</v>
      </c>
      <c r="AO110" s="3" t="s">
        <v>4575</v>
      </c>
      <c r="AP110" t="s">
        <v>5091</v>
      </c>
      <c r="AQ110" s="9"/>
      <c r="AR110" s="9"/>
      <c r="AS110" s="15" t="s">
        <v>9041</v>
      </c>
      <c r="AT110" s="3"/>
      <c r="AU110" t="b">
        <v>0</v>
      </c>
      <c r="AV110" s="229">
        <v>251408</v>
      </c>
      <c r="AW110" s="3" t="s">
        <v>17</v>
      </c>
      <c r="AX110" s="9"/>
      <c r="AY110" s="9"/>
      <c r="AZ110" s="9"/>
      <c r="BA110" s="9"/>
      <c r="BB110" s="3" t="s">
        <v>708</v>
      </c>
      <c r="BC110" s="9"/>
      <c r="BD110" s="9"/>
      <c r="BE110" s="3" t="s">
        <v>37</v>
      </c>
      <c r="BF110" s="9"/>
      <c r="BG110" s="9"/>
      <c r="BH110" s="9" t="s">
        <v>6171</v>
      </c>
      <c r="BI110" s="3" t="s">
        <v>9049</v>
      </c>
      <c r="BJ110" s="9" t="s">
        <v>9076</v>
      </c>
      <c r="BK110" s="9" t="s">
        <v>9568</v>
      </c>
      <c r="BL110" s="9"/>
      <c r="BM110" s="243">
        <v>13291</v>
      </c>
      <c r="BN110" s="243">
        <v>13141</v>
      </c>
      <c r="BO110" s="3" t="s">
        <v>497</v>
      </c>
      <c r="BP110" s="9"/>
      <c r="BQ110" s="9"/>
      <c r="BR110" s="9"/>
      <c r="BS110" s="9"/>
      <c r="BT110" s="9"/>
      <c r="BU110" t="s">
        <v>13043</v>
      </c>
      <c r="BV110" s="9"/>
      <c r="BW110" s="229">
        <v>25</v>
      </c>
      <c r="BX110" s="9"/>
      <c r="BY110" s="9"/>
      <c r="BZ110" s="9" t="s">
        <v>6497</v>
      </c>
      <c r="CA110" t="s">
        <v>6212</v>
      </c>
      <c r="CB110" s="229">
        <v>2009</v>
      </c>
      <c r="CC110" s="3" t="s">
        <v>489</v>
      </c>
      <c r="CD110" s="3" t="s">
        <v>511</v>
      </c>
      <c r="CE110" s="3" t="s">
        <v>512</v>
      </c>
      <c r="CF110" s="3" t="s">
        <v>513</v>
      </c>
      <c r="CG110" s="3" t="s">
        <v>514</v>
      </c>
      <c r="CH110" s="3" t="s">
        <v>496</v>
      </c>
      <c r="CI110" s="3" t="s">
        <v>514</v>
      </c>
      <c r="CJ110" s="3" t="s">
        <v>515</v>
      </c>
      <c r="CK110" s="3" t="s">
        <v>17</v>
      </c>
      <c r="CL110" s="3" t="s">
        <v>517</v>
      </c>
      <c r="CM110" s="3" t="s">
        <v>545</v>
      </c>
      <c r="CN110" s="3" t="s">
        <v>546</v>
      </c>
      <c r="CO110" s="3" t="s">
        <v>10</v>
      </c>
      <c r="CP110" s="3" t="s">
        <v>48</v>
      </c>
      <c r="CQ110" s="3" t="s">
        <v>557</v>
      </c>
      <c r="CR110" s="3" t="s">
        <v>17</v>
      </c>
      <c r="CS110" s="3" t="s">
        <v>737</v>
      </c>
      <c r="CT110" s="3" t="s">
        <v>128</v>
      </c>
      <c r="CU110" s="3" t="s">
        <v>199</v>
      </c>
      <c r="CV110" s="3" t="s">
        <v>17</v>
      </c>
      <c r="CW110" s="3" t="s">
        <v>494</v>
      </c>
      <c r="CX110" s="3" t="s">
        <v>561</v>
      </c>
      <c r="CY110" s="3" t="s">
        <v>17</v>
      </c>
      <c r="CZ110" s="3" t="s">
        <v>3647</v>
      </c>
      <c r="DA110" s="3" t="s">
        <v>9218</v>
      </c>
      <c r="DB110" s="3" t="s">
        <v>6574</v>
      </c>
      <c r="DC110" s="3"/>
      <c r="DD110" s="226">
        <v>108</v>
      </c>
      <c r="DE110" s="15"/>
    </row>
    <row r="111" spans="1:109">
      <c r="A111" s="226">
        <v>99</v>
      </c>
      <c r="B111" s="68" t="s">
        <v>9088</v>
      </c>
      <c r="C111" s="280" t="s">
        <v>487</v>
      </c>
      <c r="D111" s="3" t="s">
        <v>3455</v>
      </c>
      <c r="E111" s="9"/>
      <c r="F111" s="9"/>
      <c r="G111" s="169" t="s">
        <v>6124</v>
      </c>
      <c r="H111" s="3" t="s">
        <v>709</v>
      </c>
      <c r="I111" s="3" t="s">
        <v>488</v>
      </c>
      <c r="J111" s="3" t="s">
        <v>3631</v>
      </c>
      <c r="K111" s="9" t="s">
        <v>10269</v>
      </c>
      <c r="L111" s="3" t="s">
        <v>739</v>
      </c>
      <c r="M111" t="b">
        <v>0</v>
      </c>
      <c r="N111" s="3" t="s">
        <v>549</v>
      </c>
      <c r="O111" s="3" t="s">
        <v>17</v>
      </c>
      <c r="P111" s="3" t="s">
        <v>17</v>
      </c>
      <c r="Q111" s="229">
        <v>-1</v>
      </c>
      <c r="R111" s="229">
        <v>999</v>
      </c>
      <c r="S111" s="9"/>
      <c r="T111" t="s">
        <v>17</v>
      </c>
      <c r="U111" s="3" t="s">
        <v>17</v>
      </c>
      <c r="V111" s="3" t="s">
        <v>17</v>
      </c>
      <c r="W111" s="9"/>
      <c r="X111" s="3" t="s">
        <v>17</v>
      </c>
      <c r="Y111" s="3" t="s">
        <v>17</v>
      </c>
      <c r="Z111" s="3" t="s">
        <v>4570</v>
      </c>
      <c r="AA111" s="15" t="s">
        <v>484</v>
      </c>
      <c r="AB111" s="9"/>
      <c r="AC111" s="9"/>
      <c r="AD111" s="9"/>
      <c r="AE111" s="9"/>
      <c r="AF111" s="9"/>
      <c r="AG111" s="3" t="s">
        <v>17</v>
      </c>
      <c r="AH111" s="3" t="s">
        <v>954</v>
      </c>
      <c r="AI111" s="139"/>
      <c r="AJ111" s="3" t="s">
        <v>481</v>
      </c>
      <c r="AK111" s="208" t="s">
        <v>481</v>
      </c>
      <c r="AL111" s="9"/>
      <c r="AM111" s="146"/>
      <c r="AN111" s="3" t="s">
        <v>484</v>
      </c>
      <c r="AO111" s="3" t="s">
        <v>710</v>
      </c>
      <c r="AP111" t="s">
        <v>5091</v>
      </c>
      <c r="AQ111" s="9"/>
      <c r="AR111" s="9"/>
      <c r="AS111" s="15" t="s">
        <v>9041</v>
      </c>
      <c r="AT111" s="3"/>
      <c r="AU111" t="b">
        <v>0</v>
      </c>
      <c r="AV111" s="229">
        <v>270691</v>
      </c>
      <c r="AW111" s="3" t="s">
        <v>17</v>
      </c>
      <c r="AX111" s="9"/>
      <c r="AY111" s="9"/>
      <c r="AZ111" s="9"/>
      <c r="BA111" s="9"/>
      <c r="BB111" s="3" t="s">
        <v>708</v>
      </c>
      <c r="BC111" s="9"/>
      <c r="BD111" s="9"/>
      <c r="BE111" s="3" t="s">
        <v>37</v>
      </c>
      <c r="BF111" s="9"/>
      <c r="BG111" s="9"/>
      <c r="BH111" s="9" t="s">
        <v>6171</v>
      </c>
      <c r="BI111" s="3" t="s">
        <v>9049</v>
      </c>
      <c r="BJ111" s="9" t="s">
        <v>9076</v>
      </c>
      <c r="BK111" s="9" t="s">
        <v>9568</v>
      </c>
      <c r="BL111" s="9"/>
      <c r="BM111" s="243">
        <v>12909</v>
      </c>
      <c r="BN111" s="243">
        <v>12753</v>
      </c>
      <c r="BO111" s="3" t="s">
        <v>497</v>
      </c>
      <c r="BP111" s="9"/>
      <c r="BQ111" s="9"/>
      <c r="BR111" s="9"/>
      <c r="BS111" s="9"/>
      <c r="BT111" s="9"/>
      <c r="BU111" t="s">
        <v>13043</v>
      </c>
      <c r="BV111" s="9"/>
      <c r="BW111" s="229">
        <v>25</v>
      </c>
      <c r="BX111" s="9"/>
      <c r="BY111" s="9"/>
      <c r="BZ111" s="9" t="s">
        <v>6497</v>
      </c>
      <c r="CA111" t="s">
        <v>6212</v>
      </c>
      <c r="CB111" s="229">
        <v>2009</v>
      </c>
      <c r="CC111" s="3" t="s">
        <v>489</v>
      </c>
      <c r="CD111" s="3" t="s">
        <v>511</v>
      </c>
      <c r="CE111" s="3" t="s">
        <v>512</v>
      </c>
      <c r="CF111" s="3" t="s">
        <v>513</v>
      </c>
      <c r="CG111" s="3" t="s">
        <v>514</v>
      </c>
      <c r="CH111" s="3" t="s">
        <v>496</v>
      </c>
      <c r="CI111" s="3" t="s">
        <v>514</v>
      </c>
      <c r="CJ111" s="3" t="s">
        <v>515</v>
      </c>
      <c r="CK111" s="3" t="s">
        <v>17</v>
      </c>
      <c r="CL111" s="3" t="s">
        <v>517</v>
      </c>
      <c r="CM111" s="3" t="s">
        <v>545</v>
      </c>
      <c r="CN111" s="3" t="s">
        <v>546</v>
      </c>
      <c r="CO111" s="3" t="s">
        <v>10</v>
      </c>
      <c r="CP111" s="3" t="s">
        <v>48</v>
      </c>
      <c r="CQ111" s="3" t="s">
        <v>557</v>
      </c>
      <c r="CR111" s="3" t="s">
        <v>17</v>
      </c>
      <c r="CS111" s="3" t="s">
        <v>738</v>
      </c>
      <c r="CT111" s="3" t="s">
        <v>128</v>
      </c>
      <c r="CU111" s="3" t="s">
        <v>199</v>
      </c>
      <c r="CV111" s="3" t="s">
        <v>17</v>
      </c>
      <c r="CW111" s="3" t="s">
        <v>494</v>
      </c>
      <c r="CX111" s="3" t="s">
        <v>560</v>
      </c>
      <c r="CY111" s="3" t="s">
        <v>17</v>
      </c>
      <c r="CZ111" s="3" t="s">
        <v>3655</v>
      </c>
      <c r="DA111" s="3" t="s">
        <v>9218</v>
      </c>
      <c r="DB111" s="3" t="s">
        <v>6575</v>
      </c>
      <c r="DC111" s="3"/>
      <c r="DD111" s="226">
        <v>109</v>
      </c>
      <c r="DE111" s="15"/>
    </row>
    <row r="112" spans="1:109">
      <c r="A112" s="226">
        <v>100</v>
      </c>
      <c r="B112" s="68" t="s">
        <v>9088</v>
      </c>
      <c r="C112" s="280" t="s">
        <v>487</v>
      </c>
      <c r="D112" s="3" t="s">
        <v>3455</v>
      </c>
      <c r="E112" s="9"/>
      <c r="F112" s="9"/>
      <c r="G112" s="149" t="s">
        <v>6124</v>
      </c>
      <c r="H112" s="3" t="s">
        <v>709</v>
      </c>
      <c r="I112" s="3" t="s">
        <v>488</v>
      </c>
      <c r="J112" s="3" t="s">
        <v>3631</v>
      </c>
      <c r="K112" s="9" t="s">
        <v>10269</v>
      </c>
      <c r="L112" s="3" t="s">
        <v>739</v>
      </c>
      <c r="M112" t="b">
        <v>0</v>
      </c>
      <c r="N112" s="3" t="s">
        <v>549</v>
      </c>
      <c r="O112" s="3" t="s">
        <v>17</v>
      </c>
      <c r="P112" s="3" t="s">
        <v>17</v>
      </c>
      <c r="Q112" s="229">
        <v>-1</v>
      </c>
      <c r="R112" s="229">
        <v>999</v>
      </c>
      <c r="S112" s="9"/>
      <c r="T112" t="s">
        <v>17</v>
      </c>
      <c r="U112" s="3" t="s">
        <v>17</v>
      </c>
      <c r="V112" s="3" t="s">
        <v>17</v>
      </c>
      <c r="W112" s="9"/>
      <c r="X112" s="3" t="s">
        <v>17</v>
      </c>
      <c r="Y112" s="3" t="s">
        <v>17</v>
      </c>
      <c r="Z112" s="3" t="s">
        <v>4570</v>
      </c>
      <c r="AA112" s="15" t="s">
        <v>484</v>
      </c>
      <c r="AB112" s="9"/>
      <c r="AC112" s="9"/>
      <c r="AD112" s="9"/>
      <c r="AE112" s="9"/>
      <c r="AF112" s="9"/>
      <c r="AG112" s="3" t="s">
        <v>17</v>
      </c>
      <c r="AH112" s="3" t="s">
        <v>954</v>
      </c>
      <c r="AI112" s="139"/>
      <c r="AJ112" s="3" t="s">
        <v>481</v>
      </c>
      <c r="AK112" s="208" t="s">
        <v>481</v>
      </c>
      <c r="AL112" s="9"/>
      <c r="AM112" s="146"/>
      <c r="AN112" s="3" t="s">
        <v>484</v>
      </c>
      <c r="AO112" s="3" t="s">
        <v>710</v>
      </c>
      <c r="AP112" t="s">
        <v>5091</v>
      </c>
      <c r="AQ112" s="9"/>
      <c r="AR112" s="9"/>
      <c r="AS112" s="15" t="s">
        <v>9041</v>
      </c>
      <c r="AT112" s="3"/>
      <c r="AU112" t="b">
        <v>0</v>
      </c>
      <c r="AV112" s="229">
        <v>251408</v>
      </c>
      <c r="AW112" s="3" t="s">
        <v>17</v>
      </c>
      <c r="AX112" s="9"/>
      <c r="AY112" s="9"/>
      <c r="AZ112" s="9"/>
      <c r="BA112" s="9"/>
      <c r="BB112" s="3" t="s">
        <v>708</v>
      </c>
      <c r="BC112" s="9"/>
      <c r="BD112" s="9"/>
      <c r="BE112" s="3" t="s">
        <v>37</v>
      </c>
      <c r="BF112" s="9"/>
      <c r="BG112" s="9"/>
      <c r="BH112" s="9" t="s">
        <v>6171</v>
      </c>
      <c r="BI112" s="3" t="s">
        <v>9049</v>
      </c>
      <c r="BJ112" s="9" t="s">
        <v>9076</v>
      </c>
      <c r="BK112" s="9" t="s">
        <v>9568</v>
      </c>
      <c r="BL112" s="9"/>
      <c r="BM112" s="243">
        <v>11830</v>
      </c>
      <c r="BN112" s="243">
        <v>11689</v>
      </c>
      <c r="BO112" s="3" t="s">
        <v>497</v>
      </c>
      <c r="BP112" s="9"/>
      <c r="BQ112" s="9"/>
      <c r="BR112" s="9"/>
      <c r="BS112" s="9"/>
      <c r="BT112" s="9"/>
      <c r="BU112" t="s">
        <v>13043</v>
      </c>
      <c r="BV112" s="9"/>
      <c r="BW112" s="229">
        <v>25</v>
      </c>
      <c r="BX112" s="9"/>
      <c r="BY112" s="9"/>
      <c r="BZ112" s="9" t="s">
        <v>6497</v>
      </c>
      <c r="CA112" t="s">
        <v>6212</v>
      </c>
      <c r="CB112" s="229">
        <v>2009</v>
      </c>
      <c r="CC112" s="3" t="s">
        <v>489</v>
      </c>
      <c r="CD112" s="3" t="s">
        <v>511</v>
      </c>
      <c r="CE112" s="3" t="s">
        <v>512</v>
      </c>
      <c r="CF112" s="3" t="s">
        <v>513</v>
      </c>
      <c r="CG112" s="3" t="s">
        <v>514</v>
      </c>
      <c r="CH112" s="3" t="s">
        <v>496</v>
      </c>
      <c r="CI112" s="3" t="s">
        <v>514</v>
      </c>
      <c r="CJ112" s="3" t="s">
        <v>515</v>
      </c>
      <c r="CK112" s="3" t="s">
        <v>17</v>
      </c>
      <c r="CL112" s="3" t="s">
        <v>517</v>
      </c>
      <c r="CM112" s="3" t="s">
        <v>545</v>
      </c>
      <c r="CN112" s="3" t="s">
        <v>546</v>
      </c>
      <c r="CO112" s="3" t="s">
        <v>10</v>
      </c>
      <c r="CP112" s="3" t="s">
        <v>48</v>
      </c>
      <c r="CQ112" s="3" t="s">
        <v>557</v>
      </c>
      <c r="CR112" s="3" t="s">
        <v>17</v>
      </c>
      <c r="CS112" s="3" t="s">
        <v>737</v>
      </c>
      <c r="CT112" s="3" t="s">
        <v>128</v>
      </c>
      <c r="CU112" s="3" t="s">
        <v>199</v>
      </c>
      <c r="CV112" s="3" t="s">
        <v>17</v>
      </c>
      <c r="CW112" s="3" t="s">
        <v>494</v>
      </c>
      <c r="CX112" s="3" t="s">
        <v>560</v>
      </c>
      <c r="CY112" s="3" t="s">
        <v>17</v>
      </c>
      <c r="CZ112" s="3" t="s">
        <v>3648</v>
      </c>
      <c r="DA112" s="3" t="s">
        <v>9218</v>
      </c>
      <c r="DB112" s="3" t="s">
        <v>6576</v>
      </c>
      <c r="DC112" s="3"/>
      <c r="DD112" s="226">
        <v>110</v>
      </c>
      <c r="DE112" s="15"/>
    </row>
    <row r="113" spans="1:109">
      <c r="A113" s="226">
        <v>101</v>
      </c>
      <c r="B113" s="68" t="s">
        <v>9088</v>
      </c>
      <c r="C113" s="280" t="s">
        <v>487</v>
      </c>
      <c r="D113" s="3" t="s">
        <v>3455</v>
      </c>
      <c r="E113" s="9"/>
      <c r="F113" s="9"/>
      <c r="G113" s="169" t="s">
        <v>6124</v>
      </c>
      <c r="H113" s="3" t="s">
        <v>709</v>
      </c>
      <c r="I113" s="3" t="s">
        <v>488</v>
      </c>
      <c r="J113" s="3" t="s">
        <v>3631</v>
      </c>
      <c r="K113" s="9" t="s">
        <v>10269</v>
      </c>
      <c r="L113" s="3" t="s">
        <v>739</v>
      </c>
      <c r="M113" t="b">
        <v>0</v>
      </c>
      <c r="N113" s="3" t="s">
        <v>549</v>
      </c>
      <c r="O113" s="3" t="s">
        <v>17</v>
      </c>
      <c r="P113" s="3" t="s">
        <v>17</v>
      </c>
      <c r="Q113" s="229">
        <v>-1</v>
      </c>
      <c r="R113" s="229">
        <v>999</v>
      </c>
      <c r="S113" s="9"/>
      <c r="T113" t="s">
        <v>17</v>
      </c>
      <c r="U113" s="3" t="s">
        <v>17</v>
      </c>
      <c r="V113" s="3" t="s">
        <v>17</v>
      </c>
      <c r="W113" s="9"/>
      <c r="X113" s="3" t="s">
        <v>17</v>
      </c>
      <c r="Y113" s="3" t="s">
        <v>17</v>
      </c>
      <c r="Z113" s="3" t="s">
        <v>4570</v>
      </c>
      <c r="AA113" s="15" t="s">
        <v>484</v>
      </c>
      <c r="AB113" s="9"/>
      <c r="AC113" s="9"/>
      <c r="AD113" s="9"/>
      <c r="AE113" s="9"/>
      <c r="AF113" s="9"/>
      <c r="AG113" s="3" t="s">
        <v>17</v>
      </c>
      <c r="AH113" s="3" t="s">
        <v>953</v>
      </c>
      <c r="AI113" s="139"/>
      <c r="AJ113" s="3" t="s">
        <v>481</v>
      </c>
      <c r="AK113" s="208" t="s">
        <v>481</v>
      </c>
      <c r="AL113" s="9"/>
      <c r="AM113" s="146"/>
      <c r="AN113" s="3" t="s">
        <v>484</v>
      </c>
      <c r="AO113" s="3" t="s">
        <v>710</v>
      </c>
      <c r="AP113" t="s">
        <v>5091</v>
      </c>
      <c r="AQ113" s="9"/>
      <c r="AR113" s="9"/>
      <c r="AS113" s="15" t="s">
        <v>9041</v>
      </c>
      <c r="AT113" s="3"/>
      <c r="AU113" t="b">
        <v>0</v>
      </c>
      <c r="AV113" s="229">
        <v>270691</v>
      </c>
      <c r="AW113" s="3" t="s">
        <v>17</v>
      </c>
      <c r="AX113" s="9"/>
      <c r="AY113" s="9"/>
      <c r="AZ113" s="9"/>
      <c r="BA113" s="9"/>
      <c r="BB113" s="3" t="s">
        <v>708</v>
      </c>
      <c r="BC113" s="9"/>
      <c r="BD113" s="9"/>
      <c r="BE113" s="3" t="s">
        <v>37</v>
      </c>
      <c r="BF113" s="9"/>
      <c r="BG113" s="9"/>
      <c r="BH113" s="9" t="s">
        <v>6171</v>
      </c>
      <c r="BI113" s="3" t="s">
        <v>9049</v>
      </c>
      <c r="BJ113" s="9" t="s">
        <v>9076</v>
      </c>
      <c r="BK113" s="9" t="s">
        <v>9568</v>
      </c>
      <c r="BL113" s="9"/>
      <c r="BM113" s="243">
        <v>11505</v>
      </c>
      <c r="BN113" s="243">
        <v>11387</v>
      </c>
      <c r="BO113" s="3" t="s">
        <v>497</v>
      </c>
      <c r="BP113" s="9"/>
      <c r="BQ113" s="9"/>
      <c r="BR113" s="9"/>
      <c r="BS113" s="9"/>
      <c r="BT113" s="9"/>
      <c r="BU113" t="s">
        <v>13043</v>
      </c>
      <c r="BV113" s="9"/>
      <c r="BW113" s="229">
        <v>25</v>
      </c>
      <c r="BX113" s="9"/>
      <c r="BY113" s="9"/>
      <c r="BZ113" s="9" t="s">
        <v>6497</v>
      </c>
      <c r="CA113" t="s">
        <v>6212</v>
      </c>
      <c r="CB113" s="229">
        <v>2009</v>
      </c>
      <c r="CC113" s="3" t="s">
        <v>489</v>
      </c>
      <c r="CD113" s="3" t="s">
        <v>511</v>
      </c>
      <c r="CE113" s="3" t="s">
        <v>512</v>
      </c>
      <c r="CF113" s="3" t="s">
        <v>513</v>
      </c>
      <c r="CG113" s="3" t="s">
        <v>514</v>
      </c>
      <c r="CH113" s="3" t="s">
        <v>496</v>
      </c>
      <c r="CI113" s="3" t="s">
        <v>514</v>
      </c>
      <c r="CJ113" s="3" t="s">
        <v>515</v>
      </c>
      <c r="CK113" s="3" t="s">
        <v>17</v>
      </c>
      <c r="CL113" s="3" t="s">
        <v>517</v>
      </c>
      <c r="CM113" s="3" t="s">
        <v>545</v>
      </c>
      <c r="CN113" s="3" t="s">
        <v>546</v>
      </c>
      <c r="CO113" s="3" t="s">
        <v>10</v>
      </c>
      <c r="CP113" s="3" t="s">
        <v>48</v>
      </c>
      <c r="CQ113" s="3" t="s">
        <v>557</v>
      </c>
      <c r="CR113" s="3" t="s">
        <v>17</v>
      </c>
      <c r="CS113" s="3" t="s">
        <v>738</v>
      </c>
      <c r="CT113" s="3" t="s">
        <v>128</v>
      </c>
      <c r="CU113" s="3" t="s">
        <v>199</v>
      </c>
      <c r="CV113" s="3" t="s">
        <v>17</v>
      </c>
      <c r="CW113" s="3" t="s">
        <v>494</v>
      </c>
      <c r="CX113" s="3" t="s">
        <v>566</v>
      </c>
      <c r="CY113" s="3" t="s">
        <v>17</v>
      </c>
      <c r="CZ113" s="3" t="s">
        <v>3656</v>
      </c>
      <c r="DA113" s="3" t="s">
        <v>9218</v>
      </c>
      <c r="DB113" s="3" t="s">
        <v>6577</v>
      </c>
      <c r="DC113" s="3"/>
      <c r="DD113" s="226">
        <v>111</v>
      </c>
      <c r="DE113" s="15"/>
    </row>
    <row r="114" spans="1:109">
      <c r="A114" s="226">
        <v>102</v>
      </c>
      <c r="B114" s="68" t="s">
        <v>9088</v>
      </c>
      <c r="C114" s="280" t="s">
        <v>487</v>
      </c>
      <c r="D114" s="3" t="s">
        <v>3455</v>
      </c>
      <c r="E114" s="9"/>
      <c r="F114" s="9"/>
      <c r="G114" s="149" t="s">
        <v>6124</v>
      </c>
      <c r="H114" s="3" t="s">
        <v>709</v>
      </c>
      <c r="I114" s="3" t="s">
        <v>488</v>
      </c>
      <c r="J114" s="3" t="s">
        <v>3631</v>
      </c>
      <c r="K114" s="9" t="s">
        <v>10269</v>
      </c>
      <c r="L114" s="3" t="s">
        <v>739</v>
      </c>
      <c r="M114" t="b">
        <v>0</v>
      </c>
      <c r="N114" s="3" t="s">
        <v>549</v>
      </c>
      <c r="O114" s="3" t="s">
        <v>17</v>
      </c>
      <c r="P114" s="3" t="s">
        <v>17</v>
      </c>
      <c r="Q114" s="229">
        <v>-1</v>
      </c>
      <c r="R114" s="229">
        <v>999</v>
      </c>
      <c r="S114" s="9"/>
      <c r="T114" t="s">
        <v>17</v>
      </c>
      <c r="U114" s="3" t="s">
        <v>17</v>
      </c>
      <c r="V114" s="3" t="s">
        <v>17</v>
      </c>
      <c r="W114" s="9"/>
      <c r="X114" s="3" t="s">
        <v>17</v>
      </c>
      <c r="Y114" s="3" t="s">
        <v>17</v>
      </c>
      <c r="Z114" s="3" t="s">
        <v>4570</v>
      </c>
      <c r="AA114" s="15" t="s">
        <v>484</v>
      </c>
      <c r="AB114" s="9"/>
      <c r="AC114" s="9"/>
      <c r="AD114" s="9"/>
      <c r="AE114" s="9"/>
      <c r="AF114" s="9"/>
      <c r="AG114" s="3" t="s">
        <v>17</v>
      </c>
      <c r="AH114" s="3" t="s">
        <v>953</v>
      </c>
      <c r="AI114" s="139"/>
      <c r="AJ114" s="3" t="s">
        <v>481</v>
      </c>
      <c r="AK114" s="208" t="s">
        <v>481</v>
      </c>
      <c r="AL114" s="9"/>
      <c r="AM114" s="146"/>
      <c r="AN114" s="3" t="s">
        <v>484</v>
      </c>
      <c r="AO114" s="3" t="s">
        <v>710</v>
      </c>
      <c r="AP114" t="s">
        <v>5091</v>
      </c>
      <c r="AQ114" s="9"/>
      <c r="AR114" s="9"/>
      <c r="AS114" s="15" t="s">
        <v>9041</v>
      </c>
      <c r="AT114" s="3"/>
      <c r="AU114" t="b">
        <v>0</v>
      </c>
      <c r="AV114" s="229">
        <v>251408</v>
      </c>
      <c r="AW114" s="3" t="s">
        <v>17</v>
      </c>
      <c r="AX114" s="9"/>
      <c r="AY114" s="9"/>
      <c r="AZ114" s="9"/>
      <c r="BA114" s="9"/>
      <c r="BB114" s="3" t="s">
        <v>708</v>
      </c>
      <c r="BC114" s="9"/>
      <c r="BD114" s="9"/>
      <c r="BE114" s="3" t="s">
        <v>37</v>
      </c>
      <c r="BF114" s="9"/>
      <c r="BG114" s="9"/>
      <c r="BH114" s="9" t="s">
        <v>6171</v>
      </c>
      <c r="BI114" s="3" t="s">
        <v>9049</v>
      </c>
      <c r="BJ114" s="9" t="s">
        <v>9076</v>
      </c>
      <c r="BK114" s="9" t="s">
        <v>9568</v>
      </c>
      <c r="BL114" s="9"/>
      <c r="BM114" s="243">
        <v>10540</v>
      </c>
      <c r="BN114" s="243">
        <v>10411</v>
      </c>
      <c r="BO114" s="3" t="s">
        <v>497</v>
      </c>
      <c r="BP114" s="9"/>
      <c r="BQ114" s="9"/>
      <c r="BR114" s="9"/>
      <c r="BS114" s="9"/>
      <c r="BT114" s="9"/>
      <c r="BU114" t="s">
        <v>13043</v>
      </c>
      <c r="BV114" s="9"/>
      <c r="BW114" s="229">
        <v>25</v>
      </c>
      <c r="BX114" s="9"/>
      <c r="BY114" s="9"/>
      <c r="BZ114" s="9" t="s">
        <v>6497</v>
      </c>
      <c r="CA114" t="s">
        <v>6212</v>
      </c>
      <c r="CB114" s="229">
        <v>2009</v>
      </c>
      <c r="CC114" s="3" t="s">
        <v>489</v>
      </c>
      <c r="CD114" s="3" t="s">
        <v>511</v>
      </c>
      <c r="CE114" s="3" t="s">
        <v>512</v>
      </c>
      <c r="CF114" s="3" t="s">
        <v>513</v>
      </c>
      <c r="CG114" s="3" t="s">
        <v>514</v>
      </c>
      <c r="CH114" s="3" t="s">
        <v>496</v>
      </c>
      <c r="CI114" s="3" t="s">
        <v>514</v>
      </c>
      <c r="CJ114" s="3" t="s">
        <v>515</v>
      </c>
      <c r="CK114" s="3" t="s">
        <v>17</v>
      </c>
      <c r="CL114" s="3" t="s">
        <v>517</v>
      </c>
      <c r="CM114" s="3" t="s">
        <v>545</v>
      </c>
      <c r="CN114" s="3" t="s">
        <v>546</v>
      </c>
      <c r="CO114" s="3" t="s">
        <v>10</v>
      </c>
      <c r="CP114" s="3" t="s">
        <v>48</v>
      </c>
      <c r="CQ114" s="3" t="s">
        <v>557</v>
      </c>
      <c r="CR114" s="3" t="s">
        <v>17</v>
      </c>
      <c r="CS114" s="3" t="s">
        <v>737</v>
      </c>
      <c r="CT114" s="3" t="s">
        <v>128</v>
      </c>
      <c r="CU114" s="3" t="s">
        <v>199</v>
      </c>
      <c r="CV114" s="3" t="s">
        <v>17</v>
      </c>
      <c r="CW114" s="3" t="s">
        <v>494</v>
      </c>
      <c r="CX114" s="3" t="s">
        <v>566</v>
      </c>
      <c r="CY114" s="3" t="s">
        <v>17</v>
      </c>
      <c r="CZ114" s="3" t="s">
        <v>3649</v>
      </c>
      <c r="DA114" s="3" t="s">
        <v>9218</v>
      </c>
      <c r="DB114" s="3" t="s">
        <v>6578</v>
      </c>
      <c r="DC114" s="3"/>
      <c r="DD114" s="226">
        <v>112</v>
      </c>
      <c r="DE114" s="15"/>
    </row>
    <row r="115" spans="1:109">
      <c r="A115" s="226">
        <v>103</v>
      </c>
      <c r="B115" s="68" t="s">
        <v>9088</v>
      </c>
      <c r="C115" s="280" t="s">
        <v>487</v>
      </c>
      <c r="D115" s="3" t="s">
        <v>3455</v>
      </c>
      <c r="E115" s="9"/>
      <c r="F115" s="9"/>
      <c r="G115" s="169" t="s">
        <v>6124</v>
      </c>
      <c r="H115" s="3" t="s">
        <v>709</v>
      </c>
      <c r="I115" s="3" t="s">
        <v>488</v>
      </c>
      <c r="J115" s="3" t="s">
        <v>3631</v>
      </c>
      <c r="K115" s="9" t="s">
        <v>10269</v>
      </c>
      <c r="L115" s="3" t="s">
        <v>740</v>
      </c>
      <c r="M115" t="b">
        <v>0</v>
      </c>
      <c r="N115" s="3" t="s">
        <v>549</v>
      </c>
      <c r="O115" s="3" t="s">
        <v>17</v>
      </c>
      <c r="P115" s="3" t="s">
        <v>17</v>
      </c>
      <c r="Q115" s="229">
        <v>-1</v>
      </c>
      <c r="R115" s="229">
        <v>999</v>
      </c>
      <c r="S115" s="9"/>
      <c r="T115" t="s">
        <v>17</v>
      </c>
      <c r="U115" s="3" t="s">
        <v>17</v>
      </c>
      <c r="V115" s="3" t="s">
        <v>17</v>
      </c>
      <c r="W115" s="9"/>
      <c r="X115" s="3" t="s">
        <v>17</v>
      </c>
      <c r="Y115" s="3" t="s">
        <v>17</v>
      </c>
      <c r="Z115" s="3" t="s">
        <v>4571</v>
      </c>
      <c r="AA115" s="15" t="s">
        <v>9199</v>
      </c>
      <c r="AB115" s="9"/>
      <c r="AC115" s="9"/>
      <c r="AD115" s="9"/>
      <c r="AE115" s="9"/>
      <c r="AF115" s="9"/>
      <c r="AG115" s="3" t="s">
        <v>17</v>
      </c>
      <c r="AH115" s="3" t="s">
        <v>751</v>
      </c>
      <c r="AI115" s="139"/>
      <c r="AJ115" s="3" t="s">
        <v>481</v>
      </c>
      <c r="AK115" s="208" t="s">
        <v>481</v>
      </c>
      <c r="AL115" s="9"/>
      <c r="AM115" s="146"/>
      <c r="AN115" s="3" t="s">
        <v>4114</v>
      </c>
      <c r="AO115" s="3" t="s">
        <v>4575</v>
      </c>
      <c r="AP115" t="s">
        <v>5091</v>
      </c>
      <c r="AQ115" s="9"/>
      <c r="AR115" s="9"/>
      <c r="AS115" s="15" t="s">
        <v>9041</v>
      </c>
      <c r="AT115" s="3"/>
      <c r="AU115" t="b">
        <v>0</v>
      </c>
      <c r="AV115" s="229">
        <v>270691</v>
      </c>
      <c r="AW115" s="3" t="s">
        <v>17</v>
      </c>
      <c r="AX115" s="9"/>
      <c r="AY115" s="9"/>
      <c r="AZ115" s="9"/>
      <c r="BA115" s="9"/>
      <c r="BB115" s="3" t="s">
        <v>708</v>
      </c>
      <c r="BC115" s="9"/>
      <c r="BD115" s="9"/>
      <c r="BE115" s="3" t="s">
        <v>37</v>
      </c>
      <c r="BF115" s="9"/>
      <c r="BG115" s="9"/>
      <c r="BH115" s="9" t="s">
        <v>6171</v>
      </c>
      <c r="BI115" s="3" t="s">
        <v>9049</v>
      </c>
      <c r="BJ115" s="9" t="s">
        <v>9076</v>
      </c>
      <c r="BK115" s="9" t="s">
        <v>9568</v>
      </c>
      <c r="BL115" s="9"/>
      <c r="BM115" s="243">
        <v>1431</v>
      </c>
      <c r="BN115" s="243">
        <v>1428</v>
      </c>
      <c r="BO115" s="3" t="s">
        <v>497</v>
      </c>
      <c r="BP115" s="9"/>
      <c r="BQ115" s="9"/>
      <c r="BR115" s="9"/>
      <c r="BS115" s="9"/>
      <c r="BT115" s="9"/>
      <c r="BU115" t="s">
        <v>13043</v>
      </c>
      <c r="BV115" s="9"/>
      <c r="BW115" s="229">
        <v>25</v>
      </c>
      <c r="BX115" s="9"/>
      <c r="BY115" s="9"/>
      <c r="BZ115" s="9" t="s">
        <v>6497</v>
      </c>
      <c r="CA115" t="s">
        <v>6212</v>
      </c>
      <c r="CB115" s="229">
        <v>2009</v>
      </c>
      <c r="CC115" s="3" t="s">
        <v>489</v>
      </c>
      <c r="CD115" s="3" t="s">
        <v>511</v>
      </c>
      <c r="CE115" s="3" t="s">
        <v>512</v>
      </c>
      <c r="CF115" s="3" t="s">
        <v>513</v>
      </c>
      <c r="CG115" s="3" t="s">
        <v>514</v>
      </c>
      <c r="CH115" s="3" t="s">
        <v>496</v>
      </c>
      <c r="CI115" s="3" t="s">
        <v>514</v>
      </c>
      <c r="CJ115" s="3" t="s">
        <v>515</v>
      </c>
      <c r="CK115" s="3" t="s">
        <v>17</v>
      </c>
      <c r="CL115" s="3" t="s">
        <v>517</v>
      </c>
      <c r="CM115" s="3" t="s">
        <v>545</v>
      </c>
      <c r="CN115" s="3" t="s">
        <v>546</v>
      </c>
      <c r="CO115" s="3" t="s">
        <v>10</v>
      </c>
      <c r="CP115" s="3" t="s">
        <v>48</v>
      </c>
      <c r="CQ115" s="3" t="s">
        <v>557</v>
      </c>
      <c r="CR115" s="3" t="s">
        <v>17</v>
      </c>
      <c r="CS115" s="3" t="s">
        <v>738</v>
      </c>
      <c r="CT115" s="3" t="s">
        <v>128</v>
      </c>
      <c r="CU115" s="3" t="s">
        <v>199</v>
      </c>
      <c r="CV115" s="3" t="s">
        <v>17</v>
      </c>
      <c r="CW115" s="3" t="s">
        <v>494</v>
      </c>
      <c r="CX115" s="3" t="s">
        <v>563</v>
      </c>
      <c r="CY115" s="3" t="s">
        <v>17</v>
      </c>
      <c r="CZ115" s="3" t="s">
        <v>3657</v>
      </c>
      <c r="DA115" s="3" t="s">
        <v>9218</v>
      </c>
      <c r="DB115" s="3" t="s">
        <v>6579</v>
      </c>
      <c r="DC115" s="3"/>
      <c r="DD115" s="226">
        <v>113</v>
      </c>
      <c r="DE115" s="15"/>
    </row>
    <row r="116" spans="1:109">
      <c r="A116" s="226">
        <v>104</v>
      </c>
      <c r="B116" s="68" t="s">
        <v>9088</v>
      </c>
      <c r="C116" s="280" t="s">
        <v>487</v>
      </c>
      <c r="D116" s="3" t="s">
        <v>3455</v>
      </c>
      <c r="E116" s="9"/>
      <c r="F116" s="9"/>
      <c r="G116" s="149" t="s">
        <v>6124</v>
      </c>
      <c r="H116" s="3" t="s">
        <v>709</v>
      </c>
      <c r="I116" s="3" t="s">
        <v>488</v>
      </c>
      <c r="J116" s="3" t="s">
        <v>3631</v>
      </c>
      <c r="K116" s="9" t="s">
        <v>10269</v>
      </c>
      <c r="L116" s="3" t="s">
        <v>743</v>
      </c>
      <c r="M116" t="b">
        <v>0</v>
      </c>
      <c r="N116" s="3" t="s">
        <v>549</v>
      </c>
      <c r="O116" s="3" t="s">
        <v>17</v>
      </c>
      <c r="P116" s="3" t="s">
        <v>17</v>
      </c>
      <c r="Q116" s="229">
        <v>-1</v>
      </c>
      <c r="R116" s="229">
        <v>999</v>
      </c>
      <c r="S116" s="9"/>
      <c r="T116" t="s">
        <v>17</v>
      </c>
      <c r="U116" s="3" t="s">
        <v>17</v>
      </c>
      <c r="V116" s="3" t="s">
        <v>17</v>
      </c>
      <c r="W116" s="9"/>
      <c r="X116" s="3" t="s">
        <v>17</v>
      </c>
      <c r="Y116" s="3" t="s">
        <v>17</v>
      </c>
      <c r="Z116" s="3" t="s">
        <v>4571</v>
      </c>
      <c r="AA116" s="15" t="s">
        <v>9199</v>
      </c>
      <c r="AB116" s="9"/>
      <c r="AC116" s="9"/>
      <c r="AD116" s="9"/>
      <c r="AE116" s="9"/>
      <c r="AF116" s="9"/>
      <c r="AG116" s="3" t="s">
        <v>17</v>
      </c>
      <c r="AH116" s="3" t="s">
        <v>752</v>
      </c>
      <c r="AI116" s="139"/>
      <c r="AJ116" s="3" t="s">
        <v>481</v>
      </c>
      <c r="AK116" s="208" t="s">
        <v>481</v>
      </c>
      <c r="AL116" s="9"/>
      <c r="AM116" s="146"/>
      <c r="AN116" s="3" t="s">
        <v>4114</v>
      </c>
      <c r="AO116" s="3" t="s">
        <v>4575</v>
      </c>
      <c r="AP116" t="s">
        <v>5091</v>
      </c>
      <c r="AQ116" s="9"/>
      <c r="AR116" s="9"/>
      <c r="AS116" s="15" t="s">
        <v>9041</v>
      </c>
      <c r="AT116" s="3"/>
      <c r="AU116" t="b">
        <v>0</v>
      </c>
      <c r="AV116" s="229">
        <v>251408</v>
      </c>
      <c r="AW116" s="3" t="s">
        <v>17</v>
      </c>
      <c r="AX116" s="9"/>
      <c r="AY116" s="9"/>
      <c r="AZ116" s="9"/>
      <c r="BA116" s="9"/>
      <c r="BB116" s="3" t="s">
        <v>708</v>
      </c>
      <c r="BC116" s="9"/>
      <c r="BD116" s="9"/>
      <c r="BE116" s="3" t="s">
        <v>37</v>
      </c>
      <c r="BF116" s="9"/>
      <c r="BG116" s="9"/>
      <c r="BH116" s="9" t="s">
        <v>6171</v>
      </c>
      <c r="BI116" s="3" t="s">
        <v>9049</v>
      </c>
      <c r="BJ116" s="9" t="s">
        <v>9076</v>
      </c>
      <c r="BK116" s="9" t="s">
        <v>9568</v>
      </c>
      <c r="BL116" s="9"/>
      <c r="BM116" s="243">
        <v>1278</v>
      </c>
      <c r="BN116" s="243">
        <v>1274</v>
      </c>
      <c r="BO116" s="3" t="s">
        <v>497</v>
      </c>
      <c r="BP116" s="9"/>
      <c r="BQ116" s="9"/>
      <c r="BR116" s="9"/>
      <c r="BS116" s="9"/>
      <c r="BT116" s="9"/>
      <c r="BU116" t="s">
        <v>13043</v>
      </c>
      <c r="BV116" s="9"/>
      <c r="BW116" s="229">
        <v>30</v>
      </c>
      <c r="BX116" s="9"/>
      <c r="BY116" s="9"/>
      <c r="BZ116" s="9" t="s">
        <v>6497</v>
      </c>
      <c r="CA116" t="s">
        <v>6212</v>
      </c>
      <c r="CB116" s="229">
        <v>2009</v>
      </c>
      <c r="CC116" s="3" t="s">
        <v>489</v>
      </c>
      <c r="CD116" s="3" t="s">
        <v>511</v>
      </c>
      <c r="CE116" s="3" t="s">
        <v>512</v>
      </c>
      <c r="CF116" s="3" t="s">
        <v>513</v>
      </c>
      <c r="CG116" s="3" t="s">
        <v>514</v>
      </c>
      <c r="CH116" s="3" t="s">
        <v>496</v>
      </c>
      <c r="CI116" s="3" t="s">
        <v>514</v>
      </c>
      <c r="CJ116" s="3" t="s">
        <v>515</v>
      </c>
      <c r="CK116" s="3" t="s">
        <v>17</v>
      </c>
      <c r="CL116" s="3" t="s">
        <v>517</v>
      </c>
      <c r="CM116" s="3" t="s">
        <v>545</v>
      </c>
      <c r="CN116" s="3" t="s">
        <v>546</v>
      </c>
      <c r="CO116" s="3" t="s">
        <v>10</v>
      </c>
      <c r="CP116" s="3" t="s">
        <v>48</v>
      </c>
      <c r="CQ116" s="3" t="s">
        <v>557</v>
      </c>
      <c r="CR116" s="3" t="s">
        <v>17</v>
      </c>
      <c r="CS116" s="3" t="s">
        <v>737</v>
      </c>
      <c r="CT116" s="3" t="s">
        <v>128</v>
      </c>
      <c r="CU116" s="3" t="s">
        <v>199</v>
      </c>
      <c r="CV116" s="3" t="s">
        <v>17</v>
      </c>
      <c r="CW116" s="3" t="s">
        <v>494</v>
      </c>
      <c r="CX116" s="3" t="s">
        <v>563</v>
      </c>
      <c r="CY116" s="3" t="s">
        <v>17</v>
      </c>
      <c r="CZ116" s="3" t="s">
        <v>3650</v>
      </c>
      <c r="DA116" s="3" t="s">
        <v>9218</v>
      </c>
      <c r="DB116" s="3" t="s">
        <v>6580</v>
      </c>
      <c r="DC116" s="3"/>
      <c r="DD116" s="226">
        <v>114</v>
      </c>
      <c r="DE116" s="15"/>
    </row>
    <row r="117" spans="1:109">
      <c r="A117" s="226">
        <v>105</v>
      </c>
      <c r="B117" s="68" t="s">
        <v>9088</v>
      </c>
      <c r="C117" s="280" t="s">
        <v>487</v>
      </c>
      <c r="D117" s="3" t="s">
        <v>3455</v>
      </c>
      <c r="E117" s="9"/>
      <c r="F117" s="9"/>
      <c r="G117" s="169" t="s">
        <v>6124</v>
      </c>
      <c r="H117" s="3" t="s">
        <v>709</v>
      </c>
      <c r="I117" s="3" t="s">
        <v>488</v>
      </c>
      <c r="J117" s="3" t="s">
        <v>3631</v>
      </c>
      <c r="K117" s="9" t="s">
        <v>10269</v>
      </c>
      <c r="L117" s="3" t="s">
        <v>744</v>
      </c>
      <c r="M117" t="b">
        <v>0</v>
      </c>
      <c r="N117" s="3" t="s">
        <v>549</v>
      </c>
      <c r="O117" s="3" t="s">
        <v>17</v>
      </c>
      <c r="P117" s="3" t="s">
        <v>17</v>
      </c>
      <c r="Q117" s="229">
        <v>-1</v>
      </c>
      <c r="R117" s="229">
        <v>999</v>
      </c>
      <c r="S117" s="9"/>
      <c r="T117" t="s">
        <v>17</v>
      </c>
      <c r="U117" s="3" t="s">
        <v>17</v>
      </c>
      <c r="V117" s="3" t="s">
        <v>17</v>
      </c>
      <c r="W117" s="9"/>
      <c r="X117" s="3" t="s">
        <v>17</v>
      </c>
      <c r="Y117" s="3" t="s">
        <v>17</v>
      </c>
      <c r="Z117" s="3" t="s">
        <v>4571</v>
      </c>
      <c r="AA117" s="15" t="s">
        <v>9199</v>
      </c>
      <c r="AB117" s="9"/>
      <c r="AC117" s="9"/>
      <c r="AD117" s="9"/>
      <c r="AE117" s="9"/>
      <c r="AF117" s="9"/>
      <c r="AG117" s="3" t="s">
        <v>17</v>
      </c>
      <c r="AH117" s="3" t="s">
        <v>753</v>
      </c>
      <c r="AI117" s="139"/>
      <c r="AJ117" s="3" t="s">
        <v>481</v>
      </c>
      <c r="AK117" s="208" t="s">
        <v>481</v>
      </c>
      <c r="AL117" s="9"/>
      <c r="AM117" s="146"/>
      <c r="AN117" s="3" t="s">
        <v>4114</v>
      </c>
      <c r="AO117" s="3" t="s">
        <v>8551</v>
      </c>
      <c r="AP117" t="s">
        <v>5091</v>
      </c>
      <c r="AQ117" s="9"/>
      <c r="AR117" s="9"/>
      <c r="AS117" s="15" t="s">
        <v>9041</v>
      </c>
      <c r="AT117" s="3"/>
      <c r="AU117" t="b">
        <v>0</v>
      </c>
      <c r="AV117" s="229">
        <v>270691</v>
      </c>
      <c r="AW117" s="3" t="s">
        <v>17</v>
      </c>
      <c r="AX117" s="9"/>
      <c r="AY117" s="9"/>
      <c r="AZ117" s="9"/>
      <c r="BA117" s="9"/>
      <c r="BB117" s="3" t="s">
        <v>708</v>
      </c>
      <c r="BC117" s="9"/>
      <c r="BD117" s="9"/>
      <c r="BE117" s="3" t="s">
        <v>37</v>
      </c>
      <c r="BF117" s="9"/>
      <c r="BG117" s="9"/>
      <c r="BH117" s="9" t="s">
        <v>6171</v>
      </c>
      <c r="BI117" s="3" t="s">
        <v>9049</v>
      </c>
      <c r="BJ117" s="9" t="s">
        <v>9076</v>
      </c>
      <c r="BK117" s="9" t="s">
        <v>9568</v>
      </c>
      <c r="BL117" s="9"/>
      <c r="BM117" s="243">
        <v>1196</v>
      </c>
      <c r="BN117" s="243">
        <v>1194</v>
      </c>
      <c r="BO117" s="3" t="s">
        <v>497</v>
      </c>
      <c r="BP117" s="9"/>
      <c r="BQ117" s="9"/>
      <c r="BR117" s="9"/>
      <c r="BS117" s="9"/>
      <c r="BT117" s="9"/>
      <c r="BU117" t="s">
        <v>13043</v>
      </c>
      <c r="BV117" s="9"/>
      <c r="BW117" s="229">
        <v>25</v>
      </c>
      <c r="BX117" s="9"/>
      <c r="BY117" s="9"/>
      <c r="BZ117" s="9" t="s">
        <v>6497</v>
      </c>
      <c r="CA117" t="s">
        <v>6212</v>
      </c>
      <c r="CB117" s="229">
        <v>2009</v>
      </c>
      <c r="CC117" s="3" t="s">
        <v>489</v>
      </c>
      <c r="CD117" s="3" t="s">
        <v>511</v>
      </c>
      <c r="CE117" s="3" t="s">
        <v>512</v>
      </c>
      <c r="CF117" s="3" t="s">
        <v>513</v>
      </c>
      <c r="CG117" s="3" t="s">
        <v>514</v>
      </c>
      <c r="CH117" s="3" t="s">
        <v>496</v>
      </c>
      <c r="CI117" s="3" t="s">
        <v>514</v>
      </c>
      <c r="CJ117" s="3" t="s">
        <v>515</v>
      </c>
      <c r="CK117" s="3" t="s">
        <v>17</v>
      </c>
      <c r="CL117" s="3" t="s">
        <v>517</v>
      </c>
      <c r="CM117" s="3" t="s">
        <v>545</v>
      </c>
      <c r="CN117" s="3" t="s">
        <v>546</v>
      </c>
      <c r="CO117" s="3" t="s">
        <v>10</v>
      </c>
      <c r="CP117" s="3" t="s">
        <v>48</v>
      </c>
      <c r="CQ117" s="3" t="s">
        <v>557</v>
      </c>
      <c r="CR117" s="3" t="s">
        <v>17</v>
      </c>
      <c r="CS117" s="3" t="s">
        <v>738</v>
      </c>
      <c r="CT117" s="3" t="s">
        <v>128</v>
      </c>
      <c r="CU117" s="3" t="s">
        <v>199</v>
      </c>
      <c r="CV117" s="3" t="s">
        <v>17</v>
      </c>
      <c r="CW117" s="3" t="s">
        <v>494</v>
      </c>
      <c r="CX117" s="3" t="s">
        <v>564</v>
      </c>
      <c r="CY117" s="3" t="s">
        <v>17</v>
      </c>
      <c r="CZ117" s="3" t="s">
        <v>3658</v>
      </c>
      <c r="DA117" s="3" t="s">
        <v>9218</v>
      </c>
      <c r="DB117" s="3" t="s">
        <v>6581</v>
      </c>
      <c r="DC117" s="3"/>
      <c r="DD117" s="226">
        <v>115</v>
      </c>
      <c r="DE117" s="15"/>
    </row>
    <row r="118" spans="1:109">
      <c r="A118" s="226">
        <v>106</v>
      </c>
      <c r="B118" s="68" t="s">
        <v>9088</v>
      </c>
      <c r="C118" s="280" t="s">
        <v>487</v>
      </c>
      <c r="D118" s="3" t="s">
        <v>3455</v>
      </c>
      <c r="E118" s="9"/>
      <c r="F118" s="9"/>
      <c r="G118" s="149" t="s">
        <v>6124</v>
      </c>
      <c r="H118" s="3" t="s">
        <v>709</v>
      </c>
      <c r="I118" s="3" t="s">
        <v>488</v>
      </c>
      <c r="J118" s="3" t="s">
        <v>3631</v>
      </c>
      <c r="K118" s="9" t="s">
        <v>10269</v>
      </c>
      <c r="L118" s="3" t="s">
        <v>744</v>
      </c>
      <c r="M118" t="b">
        <v>0</v>
      </c>
      <c r="N118" s="3" t="s">
        <v>549</v>
      </c>
      <c r="O118" s="3" t="s">
        <v>17</v>
      </c>
      <c r="P118" s="3" t="s">
        <v>17</v>
      </c>
      <c r="Q118" s="229">
        <v>-1</v>
      </c>
      <c r="R118" s="229">
        <v>999</v>
      </c>
      <c r="S118" s="9"/>
      <c r="T118" t="s">
        <v>17</v>
      </c>
      <c r="U118" s="3" t="s">
        <v>17</v>
      </c>
      <c r="V118" s="3" t="s">
        <v>17</v>
      </c>
      <c r="W118" s="9"/>
      <c r="X118" s="3" t="s">
        <v>17</v>
      </c>
      <c r="Y118" s="3" t="s">
        <v>17</v>
      </c>
      <c r="Z118" s="3" t="s">
        <v>4571</v>
      </c>
      <c r="AA118" s="15" t="s">
        <v>9199</v>
      </c>
      <c r="AB118" s="9"/>
      <c r="AC118" s="9"/>
      <c r="AD118" s="9"/>
      <c r="AE118" s="9"/>
      <c r="AF118" s="9"/>
      <c r="AG118" s="3" t="s">
        <v>17</v>
      </c>
      <c r="AH118" s="3" t="s">
        <v>754</v>
      </c>
      <c r="AI118" s="139"/>
      <c r="AJ118" s="3" t="s">
        <v>481</v>
      </c>
      <c r="AK118" s="208" t="s">
        <v>481</v>
      </c>
      <c r="AL118" s="9"/>
      <c r="AM118" s="146"/>
      <c r="AN118" s="3" t="s">
        <v>4114</v>
      </c>
      <c r="AO118" s="3" t="s">
        <v>8551</v>
      </c>
      <c r="AP118" t="s">
        <v>5091</v>
      </c>
      <c r="AQ118" s="9"/>
      <c r="AR118" s="9"/>
      <c r="AS118" s="15" t="s">
        <v>9041</v>
      </c>
      <c r="AT118" s="3"/>
      <c r="AU118" t="b">
        <v>0</v>
      </c>
      <c r="AV118" s="229">
        <v>251408</v>
      </c>
      <c r="AW118" s="3" t="s">
        <v>17</v>
      </c>
      <c r="AX118" s="9"/>
      <c r="AY118" s="9"/>
      <c r="AZ118" s="9"/>
      <c r="BA118" s="9"/>
      <c r="BB118" s="3" t="s">
        <v>708</v>
      </c>
      <c r="BC118" s="9"/>
      <c r="BD118" s="9"/>
      <c r="BE118" s="3" t="s">
        <v>37</v>
      </c>
      <c r="BF118" s="9"/>
      <c r="BG118" s="9"/>
      <c r="BH118" s="9" t="s">
        <v>6171</v>
      </c>
      <c r="BI118" s="3" t="s">
        <v>9049</v>
      </c>
      <c r="BJ118" s="9" t="s">
        <v>9076</v>
      </c>
      <c r="BK118" s="9" t="s">
        <v>9568</v>
      </c>
      <c r="BL118" s="9"/>
      <c r="BM118" s="243">
        <v>1116</v>
      </c>
      <c r="BN118" s="243">
        <v>1110</v>
      </c>
      <c r="BO118" s="3" t="s">
        <v>497</v>
      </c>
      <c r="BP118" s="9"/>
      <c r="BQ118" s="9"/>
      <c r="BR118" s="9"/>
      <c r="BS118" s="9"/>
      <c r="BT118" s="9"/>
      <c r="BU118" t="s">
        <v>13043</v>
      </c>
      <c r="BV118" s="9"/>
      <c r="BW118" s="229">
        <v>25</v>
      </c>
      <c r="BX118" s="9"/>
      <c r="BY118" s="9"/>
      <c r="BZ118" s="9" t="s">
        <v>6497</v>
      </c>
      <c r="CA118" t="s">
        <v>6212</v>
      </c>
      <c r="CB118" s="229">
        <v>2009</v>
      </c>
      <c r="CC118" s="3" t="s">
        <v>489</v>
      </c>
      <c r="CD118" s="3" t="s">
        <v>511</v>
      </c>
      <c r="CE118" s="3" t="s">
        <v>512</v>
      </c>
      <c r="CF118" s="3" t="s">
        <v>513</v>
      </c>
      <c r="CG118" s="3" t="s">
        <v>514</v>
      </c>
      <c r="CH118" s="3" t="s">
        <v>496</v>
      </c>
      <c r="CI118" s="3" t="s">
        <v>514</v>
      </c>
      <c r="CJ118" s="3" t="s">
        <v>515</v>
      </c>
      <c r="CK118" s="3" t="s">
        <v>17</v>
      </c>
      <c r="CL118" s="3" t="s">
        <v>517</v>
      </c>
      <c r="CM118" s="3" t="s">
        <v>545</v>
      </c>
      <c r="CN118" s="3" t="s">
        <v>546</v>
      </c>
      <c r="CO118" s="3" t="s">
        <v>10</v>
      </c>
      <c r="CP118" s="3" t="s">
        <v>48</v>
      </c>
      <c r="CQ118" s="3" t="s">
        <v>557</v>
      </c>
      <c r="CR118" s="3" t="s">
        <v>17</v>
      </c>
      <c r="CS118" s="3" t="s">
        <v>737</v>
      </c>
      <c r="CT118" s="3" t="s">
        <v>128</v>
      </c>
      <c r="CU118" s="3" t="s">
        <v>199</v>
      </c>
      <c r="CV118" s="3" t="s">
        <v>17</v>
      </c>
      <c r="CW118" s="3" t="s">
        <v>494</v>
      </c>
      <c r="CX118" s="3" t="s">
        <v>564</v>
      </c>
      <c r="CY118" s="3" t="s">
        <v>17</v>
      </c>
      <c r="CZ118" s="3" t="s">
        <v>3651</v>
      </c>
      <c r="DA118" s="3" t="s">
        <v>9218</v>
      </c>
      <c r="DB118" s="3" t="s">
        <v>6582</v>
      </c>
      <c r="DC118" s="3"/>
      <c r="DD118" s="226">
        <v>116</v>
      </c>
      <c r="DE118" s="15"/>
    </row>
    <row r="119" spans="1:109">
      <c r="A119" s="226">
        <v>107</v>
      </c>
      <c r="B119" s="68" t="s">
        <v>9088</v>
      </c>
      <c r="C119" s="280" t="s">
        <v>487</v>
      </c>
      <c r="D119" s="3" t="s">
        <v>3455</v>
      </c>
      <c r="E119" s="9"/>
      <c r="F119" s="9"/>
      <c r="G119" s="169" t="s">
        <v>6124</v>
      </c>
      <c r="H119" s="3" t="s">
        <v>709</v>
      </c>
      <c r="I119" s="3" t="s">
        <v>488</v>
      </c>
      <c r="J119" s="3" t="s">
        <v>3631</v>
      </c>
      <c r="K119" s="9" t="s">
        <v>10269</v>
      </c>
      <c r="L119" s="3" t="s">
        <v>524</v>
      </c>
      <c r="M119" t="b">
        <v>0</v>
      </c>
      <c r="N119" s="3" t="s">
        <v>549</v>
      </c>
      <c r="O119" s="3" t="s">
        <v>17</v>
      </c>
      <c r="P119" s="3" t="s">
        <v>17</v>
      </c>
      <c r="Q119" s="229">
        <v>-1</v>
      </c>
      <c r="R119" s="229">
        <v>999</v>
      </c>
      <c r="S119" s="9"/>
      <c r="T119" t="s">
        <v>17</v>
      </c>
      <c r="U119" s="3" t="s">
        <v>17</v>
      </c>
      <c r="V119" s="3" t="s">
        <v>17</v>
      </c>
      <c r="W119" s="9"/>
      <c r="X119" s="3" t="s">
        <v>17</v>
      </c>
      <c r="Y119" s="3" t="s">
        <v>17</v>
      </c>
      <c r="Z119" s="3" t="s">
        <v>4571</v>
      </c>
      <c r="AA119" s="15" t="s">
        <v>9200</v>
      </c>
      <c r="AB119" s="9"/>
      <c r="AC119" s="9"/>
      <c r="AD119" s="9"/>
      <c r="AE119" s="9"/>
      <c r="AF119" s="9"/>
      <c r="AG119" s="3" t="s">
        <v>17</v>
      </c>
      <c r="AH119" s="3" t="s">
        <v>755</v>
      </c>
      <c r="AI119" s="139"/>
      <c r="AJ119" s="3" t="s">
        <v>6470</v>
      </c>
      <c r="AK119" s="146"/>
      <c r="AL119" s="177" t="s">
        <v>6470</v>
      </c>
      <c r="AM119" s="146"/>
      <c r="AN119" s="3" t="s">
        <v>4112</v>
      </c>
      <c r="AO119" t="s">
        <v>9206</v>
      </c>
      <c r="AP119" t="s">
        <v>5091</v>
      </c>
      <c r="AQ119" s="9"/>
      <c r="AR119" s="9"/>
      <c r="AS119" s="15" t="s">
        <v>9042</v>
      </c>
      <c r="AT119" s="3"/>
      <c r="AU119" t="b">
        <v>0</v>
      </c>
      <c r="AV119" s="229">
        <v>270691</v>
      </c>
      <c r="AW119" s="3" t="s">
        <v>17</v>
      </c>
      <c r="AX119" s="9"/>
      <c r="AY119" s="9"/>
      <c r="AZ119" s="9"/>
      <c r="BA119" s="9"/>
      <c r="BB119" s="3" t="s">
        <v>708</v>
      </c>
      <c r="BC119" s="9"/>
      <c r="BD119" s="9"/>
      <c r="BE119" s="3" t="s">
        <v>37</v>
      </c>
      <c r="BF119" s="9"/>
      <c r="BG119" s="9"/>
      <c r="BH119" s="9" t="s">
        <v>6171</v>
      </c>
      <c r="BI119" s="3" t="s">
        <v>9049</v>
      </c>
      <c r="BJ119" s="9" t="s">
        <v>9076</v>
      </c>
      <c r="BK119" s="9" t="s">
        <v>9568</v>
      </c>
      <c r="BL119" s="9"/>
      <c r="BM119" s="243">
        <v>5939</v>
      </c>
      <c r="BN119" s="243">
        <v>5916</v>
      </c>
      <c r="BO119" s="3" t="s">
        <v>497</v>
      </c>
      <c r="BP119" s="9"/>
      <c r="BQ119" s="9"/>
      <c r="BR119" s="9"/>
      <c r="BS119" s="9"/>
      <c r="BT119" s="9"/>
      <c r="BU119" t="s">
        <v>13043</v>
      </c>
      <c r="BV119" s="9"/>
      <c r="BW119" s="229">
        <v>25</v>
      </c>
      <c r="BX119" s="9"/>
      <c r="BY119" s="9"/>
      <c r="BZ119" s="9" t="s">
        <v>6497</v>
      </c>
      <c r="CA119" t="s">
        <v>6212</v>
      </c>
      <c r="CB119" s="229">
        <v>2009</v>
      </c>
      <c r="CC119" s="3" t="s">
        <v>489</v>
      </c>
      <c r="CD119" s="3" t="s">
        <v>511</v>
      </c>
      <c r="CE119" s="3" t="s">
        <v>512</v>
      </c>
      <c r="CF119" s="3" t="s">
        <v>513</v>
      </c>
      <c r="CG119" s="3" t="s">
        <v>514</v>
      </c>
      <c r="CH119" s="3" t="s">
        <v>496</v>
      </c>
      <c r="CI119" s="3" t="s">
        <v>514</v>
      </c>
      <c r="CJ119" s="3" t="s">
        <v>515</v>
      </c>
      <c r="CK119" s="3" t="s">
        <v>17</v>
      </c>
      <c r="CL119" s="3" t="s">
        <v>517</v>
      </c>
      <c r="CM119" s="3" t="s">
        <v>545</v>
      </c>
      <c r="CN119" s="3" t="s">
        <v>546</v>
      </c>
      <c r="CO119" s="3" t="s">
        <v>10</v>
      </c>
      <c r="CP119" s="3" t="s">
        <v>48</v>
      </c>
      <c r="CQ119" s="3" t="s">
        <v>557</v>
      </c>
      <c r="CR119" s="3" t="s">
        <v>17</v>
      </c>
      <c r="CS119" s="3" t="s">
        <v>738</v>
      </c>
      <c r="CT119" s="3" t="s">
        <v>128</v>
      </c>
      <c r="CU119" s="3" t="s">
        <v>199</v>
      </c>
      <c r="CV119" s="3" t="s">
        <v>17</v>
      </c>
      <c r="CW119" s="3" t="s">
        <v>494</v>
      </c>
      <c r="CX119" s="3" t="s">
        <v>565</v>
      </c>
      <c r="CY119" s="3" t="s">
        <v>17</v>
      </c>
      <c r="CZ119" s="3" t="s">
        <v>3659</v>
      </c>
      <c r="DA119" s="3" t="s">
        <v>9218</v>
      </c>
      <c r="DB119" s="3" t="s">
        <v>6583</v>
      </c>
      <c r="DC119" s="3"/>
      <c r="DD119" s="226">
        <v>117</v>
      </c>
      <c r="DE119" s="15"/>
    </row>
    <row r="120" spans="1:109">
      <c r="A120" s="226">
        <v>108</v>
      </c>
      <c r="B120" s="68" t="s">
        <v>9088</v>
      </c>
      <c r="C120" s="280" t="s">
        <v>487</v>
      </c>
      <c r="D120" s="3" t="s">
        <v>3455</v>
      </c>
      <c r="E120" s="9"/>
      <c r="F120" s="9"/>
      <c r="G120" s="149" t="s">
        <v>6124</v>
      </c>
      <c r="H120" s="3" t="s">
        <v>709</v>
      </c>
      <c r="I120" s="3" t="s">
        <v>488</v>
      </c>
      <c r="J120" s="3" t="s">
        <v>3631</v>
      </c>
      <c r="K120" s="9" t="s">
        <v>10269</v>
      </c>
      <c r="L120" s="3" t="s">
        <v>524</v>
      </c>
      <c r="M120" t="b">
        <v>0</v>
      </c>
      <c r="N120" s="3" t="s">
        <v>549</v>
      </c>
      <c r="O120" s="3" t="s">
        <v>17</v>
      </c>
      <c r="P120" s="3" t="s">
        <v>17</v>
      </c>
      <c r="Q120" s="229">
        <v>-1</v>
      </c>
      <c r="R120" s="229">
        <v>999</v>
      </c>
      <c r="S120" s="9"/>
      <c r="T120" t="s">
        <v>17</v>
      </c>
      <c r="U120" s="3" t="s">
        <v>17</v>
      </c>
      <c r="V120" s="3" t="s">
        <v>17</v>
      </c>
      <c r="W120" s="9"/>
      <c r="X120" s="3" t="s">
        <v>17</v>
      </c>
      <c r="Y120" s="3" t="s">
        <v>17</v>
      </c>
      <c r="Z120" s="3" t="s">
        <v>4571</v>
      </c>
      <c r="AA120" s="15" t="s">
        <v>9200</v>
      </c>
      <c r="AB120" s="9"/>
      <c r="AC120" s="9"/>
      <c r="AD120" s="9"/>
      <c r="AE120" s="9"/>
      <c r="AF120" s="9"/>
      <c r="AG120" s="3" t="s">
        <v>17</v>
      </c>
      <c r="AH120" s="3" t="s">
        <v>756</v>
      </c>
      <c r="AI120" s="139"/>
      <c r="AJ120" s="3" t="s">
        <v>6470</v>
      </c>
      <c r="AK120" s="146"/>
      <c r="AL120" s="177" t="s">
        <v>6470</v>
      </c>
      <c r="AM120" s="146"/>
      <c r="AN120" s="3" t="s">
        <v>4112</v>
      </c>
      <c r="AO120" t="s">
        <v>9206</v>
      </c>
      <c r="AP120" t="s">
        <v>5091</v>
      </c>
      <c r="AQ120" s="9"/>
      <c r="AR120" s="9"/>
      <c r="AS120" s="15" t="s">
        <v>9042</v>
      </c>
      <c r="AT120" s="3"/>
      <c r="AU120" t="b">
        <v>0</v>
      </c>
      <c r="AV120" s="229">
        <v>251408</v>
      </c>
      <c r="AW120" s="3" t="s">
        <v>17</v>
      </c>
      <c r="AX120" s="9"/>
      <c r="AY120" s="9"/>
      <c r="AZ120" s="9"/>
      <c r="BA120" s="9"/>
      <c r="BB120" s="3" t="s">
        <v>708</v>
      </c>
      <c r="BC120" s="9"/>
      <c r="BD120" s="9"/>
      <c r="BE120" s="3" t="s">
        <v>37</v>
      </c>
      <c r="BF120" s="9"/>
      <c r="BG120" s="9"/>
      <c r="BH120" s="9" t="s">
        <v>6171</v>
      </c>
      <c r="BI120" s="3" t="s">
        <v>9049</v>
      </c>
      <c r="BJ120" s="9" t="s">
        <v>9076</v>
      </c>
      <c r="BK120" s="9" t="s">
        <v>9568</v>
      </c>
      <c r="BL120" s="9"/>
      <c r="BM120" s="243">
        <v>5585</v>
      </c>
      <c r="BN120" s="243">
        <v>5554</v>
      </c>
      <c r="BO120" s="3" t="s">
        <v>497</v>
      </c>
      <c r="BP120" s="9"/>
      <c r="BQ120" s="9"/>
      <c r="BR120" s="9"/>
      <c r="BS120" s="9"/>
      <c r="BT120" s="9"/>
      <c r="BU120" t="s">
        <v>13043</v>
      </c>
      <c r="BV120" s="9"/>
      <c r="BW120" s="229">
        <v>25</v>
      </c>
      <c r="BX120" s="9"/>
      <c r="BY120" s="9"/>
      <c r="BZ120" s="9" t="s">
        <v>6497</v>
      </c>
      <c r="CA120" t="s">
        <v>6212</v>
      </c>
      <c r="CB120" s="229">
        <v>2009</v>
      </c>
      <c r="CC120" s="3" t="s">
        <v>489</v>
      </c>
      <c r="CD120" s="3" t="s">
        <v>511</v>
      </c>
      <c r="CE120" s="3" t="s">
        <v>512</v>
      </c>
      <c r="CF120" s="3" t="s">
        <v>513</v>
      </c>
      <c r="CG120" s="3" t="s">
        <v>514</v>
      </c>
      <c r="CH120" s="3" t="s">
        <v>496</v>
      </c>
      <c r="CI120" s="3" t="s">
        <v>514</v>
      </c>
      <c r="CJ120" s="3" t="s">
        <v>515</v>
      </c>
      <c r="CK120" s="3" t="s">
        <v>17</v>
      </c>
      <c r="CL120" s="3" t="s">
        <v>517</v>
      </c>
      <c r="CM120" s="3" t="s">
        <v>545</v>
      </c>
      <c r="CN120" s="3" t="s">
        <v>546</v>
      </c>
      <c r="CO120" s="3" t="s">
        <v>10</v>
      </c>
      <c r="CP120" s="3" t="s">
        <v>48</v>
      </c>
      <c r="CQ120" s="3" t="s">
        <v>557</v>
      </c>
      <c r="CR120" s="3" t="s">
        <v>17</v>
      </c>
      <c r="CS120" s="3" t="s">
        <v>737</v>
      </c>
      <c r="CT120" s="3" t="s">
        <v>128</v>
      </c>
      <c r="CU120" s="3" t="s">
        <v>199</v>
      </c>
      <c r="CV120" s="3" t="s">
        <v>17</v>
      </c>
      <c r="CW120" s="3" t="s">
        <v>494</v>
      </c>
      <c r="CX120" s="3" t="s">
        <v>565</v>
      </c>
      <c r="CY120" s="3" t="s">
        <v>17</v>
      </c>
      <c r="CZ120" s="3" t="s">
        <v>3652</v>
      </c>
      <c r="DA120" s="3" t="s">
        <v>9218</v>
      </c>
      <c r="DB120" s="3" t="s">
        <v>6584</v>
      </c>
      <c r="DC120" s="3"/>
      <c r="DD120" s="226">
        <v>118</v>
      </c>
      <c r="DE120" s="15"/>
    </row>
    <row r="121" spans="1:109">
      <c r="A121" s="226">
        <v>109</v>
      </c>
      <c r="B121" s="68" t="s">
        <v>9088</v>
      </c>
      <c r="C121" s="280" t="s">
        <v>487</v>
      </c>
      <c r="D121" s="3" t="s">
        <v>3455</v>
      </c>
      <c r="E121" s="9"/>
      <c r="F121" s="9"/>
      <c r="G121" s="169" t="s">
        <v>6124</v>
      </c>
      <c r="H121" s="3" t="s">
        <v>709</v>
      </c>
      <c r="I121" s="3" t="s">
        <v>488</v>
      </c>
      <c r="J121" s="3" t="s">
        <v>3631</v>
      </c>
      <c r="K121" s="9" t="s">
        <v>10269</v>
      </c>
      <c r="L121" s="3" t="s">
        <v>525</v>
      </c>
      <c r="M121" t="b">
        <v>0</v>
      </c>
      <c r="N121" s="3" t="s">
        <v>549</v>
      </c>
      <c r="O121" s="3" t="s">
        <v>17</v>
      </c>
      <c r="P121" s="3" t="s">
        <v>17</v>
      </c>
      <c r="Q121" s="229">
        <v>-1</v>
      </c>
      <c r="R121" s="229">
        <v>999</v>
      </c>
      <c r="S121" s="9"/>
      <c r="T121" t="s">
        <v>17</v>
      </c>
      <c r="U121" s="3" t="s">
        <v>17</v>
      </c>
      <c r="V121" s="3" t="s">
        <v>17</v>
      </c>
      <c r="W121" s="9"/>
      <c r="X121" s="3" t="s">
        <v>17</v>
      </c>
      <c r="Y121" s="3" t="s">
        <v>17</v>
      </c>
      <c r="Z121" s="3" t="s">
        <v>4571</v>
      </c>
      <c r="AA121" s="15" t="s">
        <v>9201</v>
      </c>
      <c r="AB121" s="9"/>
      <c r="AC121" s="9"/>
      <c r="AD121" s="9"/>
      <c r="AE121" s="9"/>
      <c r="AF121" s="9"/>
      <c r="AG121" s="3" t="s">
        <v>17</v>
      </c>
      <c r="AH121" s="3" t="s">
        <v>757</v>
      </c>
      <c r="AI121" s="139"/>
      <c r="AJ121" s="3" t="s">
        <v>6470</v>
      </c>
      <c r="AK121" s="146"/>
      <c r="AL121" s="177" t="s">
        <v>6470</v>
      </c>
      <c r="AM121" s="146"/>
      <c r="AN121" s="3" t="s">
        <v>4112</v>
      </c>
      <c r="AO121" t="s">
        <v>9206</v>
      </c>
      <c r="AP121" t="s">
        <v>5091</v>
      </c>
      <c r="AQ121" s="9"/>
      <c r="AR121" s="9"/>
      <c r="AS121" s="15" t="s">
        <v>9042</v>
      </c>
      <c r="AT121" s="3"/>
      <c r="AU121" t="b">
        <v>0</v>
      </c>
      <c r="AV121" s="229">
        <v>270691</v>
      </c>
      <c r="AW121" s="3" t="s">
        <v>17</v>
      </c>
      <c r="AX121" s="9"/>
      <c r="AY121" s="9"/>
      <c r="AZ121" s="9"/>
      <c r="BA121" s="9"/>
      <c r="BB121" s="3" t="s">
        <v>708</v>
      </c>
      <c r="BC121" s="9"/>
      <c r="BD121" s="9"/>
      <c r="BE121" s="3" t="s">
        <v>37</v>
      </c>
      <c r="BF121" s="9"/>
      <c r="BG121" s="9"/>
      <c r="BH121" s="9" t="s">
        <v>6171</v>
      </c>
      <c r="BI121" s="3" t="s">
        <v>9049</v>
      </c>
      <c r="BJ121" s="9" t="s">
        <v>9076</v>
      </c>
      <c r="BK121" s="9" t="s">
        <v>9568</v>
      </c>
      <c r="BL121" s="9"/>
      <c r="BM121" s="243">
        <v>15431</v>
      </c>
      <c r="BN121" s="243">
        <v>15359</v>
      </c>
      <c r="BO121" s="3" t="s">
        <v>497</v>
      </c>
      <c r="BP121" s="9"/>
      <c r="BQ121" s="9"/>
      <c r="BR121" s="9"/>
      <c r="BS121" s="9"/>
      <c r="BT121" s="9"/>
      <c r="BU121" t="s">
        <v>13043</v>
      </c>
      <c r="BV121" s="9"/>
      <c r="BW121" s="229">
        <v>30</v>
      </c>
      <c r="BX121" s="9"/>
      <c r="BY121" s="9"/>
      <c r="BZ121" s="9" t="s">
        <v>6497</v>
      </c>
      <c r="CA121" t="s">
        <v>6212</v>
      </c>
      <c r="CB121" s="229">
        <v>2009</v>
      </c>
      <c r="CC121" s="3" t="s">
        <v>489</v>
      </c>
      <c r="CD121" s="3" t="s">
        <v>511</v>
      </c>
      <c r="CE121" s="3" t="s">
        <v>512</v>
      </c>
      <c r="CF121" s="3" t="s">
        <v>513</v>
      </c>
      <c r="CG121" s="3" t="s">
        <v>514</v>
      </c>
      <c r="CH121" s="3" t="s">
        <v>496</v>
      </c>
      <c r="CI121" s="3" t="s">
        <v>514</v>
      </c>
      <c r="CJ121" s="3" t="s">
        <v>515</v>
      </c>
      <c r="CK121" s="3" t="s">
        <v>17</v>
      </c>
      <c r="CL121" s="3" t="s">
        <v>517</v>
      </c>
      <c r="CM121" s="3" t="s">
        <v>545</v>
      </c>
      <c r="CN121" s="3" t="s">
        <v>546</v>
      </c>
      <c r="CO121" s="3" t="s">
        <v>10</v>
      </c>
      <c r="CP121" s="3" t="s">
        <v>48</v>
      </c>
      <c r="CQ121" s="3" t="s">
        <v>557</v>
      </c>
      <c r="CR121" s="3" t="s">
        <v>17</v>
      </c>
      <c r="CS121" s="3" t="s">
        <v>738</v>
      </c>
      <c r="CT121" s="3" t="s">
        <v>128</v>
      </c>
      <c r="CU121" s="3" t="s">
        <v>199</v>
      </c>
      <c r="CV121" s="3" t="s">
        <v>17</v>
      </c>
      <c r="CW121" s="3" t="s">
        <v>494</v>
      </c>
      <c r="CX121" s="3" t="s">
        <v>567</v>
      </c>
      <c r="CY121" s="3" t="s">
        <v>17</v>
      </c>
      <c r="CZ121" s="3" t="s">
        <v>3660</v>
      </c>
      <c r="DA121" s="3" t="s">
        <v>9218</v>
      </c>
      <c r="DB121" s="3" t="s">
        <v>6585</v>
      </c>
      <c r="DC121" s="3"/>
      <c r="DD121" s="226">
        <v>119</v>
      </c>
      <c r="DE121" s="15"/>
    </row>
    <row r="122" spans="1:109">
      <c r="A122" s="226">
        <v>110</v>
      </c>
      <c r="B122" s="68" t="s">
        <v>9088</v>
      </c>
      <c r="C122" s="280" t="s">
        <v>487</v>
      </c>
      <c r="D122" s="3" t="s">
        <v>3455</v>
      </c>
      <c r="E122" s="9"/>
      <c r="F122" s="9"/>
      <c r="G122" s="149" t="s">
        <v>6124</v>
      </c>
      <c r="H122" s="3" t="s">
        <v>709</v>
      </c>
      <c r="I122" s="3" t="s">
        <v>488</v>
      </c>
      <c r="J122" s="3" t="s">
        <v>3631</v>
      </c>
      <c r="K122" s="9" t="s">
        <v>10269</v>
      </c>
      <c r="L122" s="3" t="s">
        <v>525</v>
      </c>
      <c r="M122" t="b">
        <v>0</v>
      </c>
      <c r="N122" s="3" t="s">
        <v>549</v>
      </c>
      <c r="O122" s="3" t="s">
        <v>17</v>
      </c>
      <c r="P122" s="3" t="s">
        <v>17</v>
      </c>
      <c r="Q122" s="229">
        <v>-1</v>
      </c>
      <c r="R122" s="229">
        <v>999</v>
      </c>
      <c r="S122" s="9"/>
      <c r="T122" t="s">
        <v>17</v>
      </c>
      <c r="U122" s="3" t="s">
        <v>17</v>
      </c>
      <c r="V122" s="3" t="s">
        <v>17</v>
      </c>
      <c r="W122" s="9"/>
      <c r="X122" s="3" t="s">
        <v>17</v>
      </c>
      <c r="Y122" s="3" t="s">
        <v>17</v>
      </c>
      <c r="Z122" s="3" t="s">
        <v>4571</v>
      </c>
      <c r="AA122" s="15" t="s">
        <v>9201</v>
      </c>
      <c r="AB122" s="9"/>
      <c r="AC122" s="9"/>
      <c r="AD122" s="9"/>
      <c r="AE122" s="9"/>
      <c r="AF122" s="9"/>
      <c r="AG122" s="3" t="s">
        <v>17</v>
      </c>
      <c r="AH122" s="3" t="s">
        <v>758</v>
      </c>
      <c r="AI122" s="139"/>
      <c r="AJ122" s="3" t="s">
        <v>6470</v>
      </c>
      <c r="AK122" s="146"/>
      <c r="AL122" s="177" t="s">
        <v>6470</v>
      </c>
      <c r="AM122" s="146"/>
      <c r="AN122" s="3" t="s">
        <v>4112</v>
      </c>
      <c r="AO122" t="s">
        <v>9206</v>
      </c>
      <c r="AP122" t="s">
        <v>5091</v>
      </c>
      <c r="AQ122" s="9"/>
      <c r="AR122" s="9"/>
      <c r="AS122" s="15" t="s">
        <v>9042</v>
      </c>
      <c r="AT122" s="3"/>
      <c r="AU122" t="b">
        <v>0</v>
      </c>
      <c r="AV122" s="229">
        <v>251408</v>
      </c>
      <c r="AW122" s="3" t="s">
        <v>17</v>
      </c>
      <c r="AX122" s="9"/>
      <c r="AY122" s="9"/>
      <c r="AZ122" s="9"/>
      <c r="BA122" s="9"/>
      <c r="BB122" s="3" t="s">
        <v>708</v>
      </c>
      <c r="BC122" s="9"/>
      <c r="BD122" s="9"/>
      <c r="BE122" s="3" t="s">
        <v>37</v>
      </c>
      <c r="BF122" s="9"/>
      <c r="BG122" s="9"/>
      <c r="BH122" s="9" t="s">
        <v>6171</v>
      </c>
      <c r="BI122" s="3" t="s">
        <v>9049</v>
      </c>
      <c r="BJ122" s="9" t="s">
        <v>9076</v>
      </c>
      <c r="BK122" s="9" t="s">
        <v>9568</v>
      </c>
      <c r="BL122" s="9"/>
      <c r="BM122" s="244">
        <v>13937</v>
      </c>
      <c r="BN122" s="244">
        <v>13875</v>
      </c>
      <c r="BO122" s="3" t="s">
        <v>497</v>
      </c>
      <c r="BP122" s="9"/>
      <c r="BQ122" s="9"/>
      <c r="BR122" s="9"/>
      <c r="BS122" s="9"/>
      <c r="BT122" s="9"/>
      <c r="BU122" t="s">
        <v>13043</v>
      </c>
      <c r="BV122" s="9"/>
      <c r="BW122" s="229">
        <v>30</v>
      </c>
      <c r="BX122" s="9"/>
      <c r="BY122" s="9"/>
      <c r="BZ122" s="9" t="s">
        <v>6497</v>
      </c>
      <c r="CA122" t="s">
        <v>6212</v>
      </c>
      <c r="CB122" s="229">
        <v>2009</v>
      </c>
      <c r="CC122" s="3" t="s">
        <v>489</v>
      </c>
      <c r="CD122" s="3" t="s">
        <v>511</v>
      </c>
      <c r="CE122" s="3" t="s">
        <v>512</v>
      </c>
      <c r="CF122" s="3" t="s">
        <v>513</v>
      </c>
      <c r="CG122" s="3" t="s">
        <v>514</v>
      </c>
      <c r="CH122" s="3" t="s">
        <v>496</v>
      </c>
      <c r="CI122" s="3" t="s">
        <v>514</v>
      </c>
      <c r="CJ122" s="3" t="s">
        <v>515</v>
      </c>
      <c r="CK122" s="3" t="s">
        <v>17</v>
      </c>
      <c r="CL122" s="3" t="s">
        <v>517</v>
      </c>
      <c r="CM122" s="3" t="s">
        <v>545</v>
      </c>
      <c r="CN122" s="3" t="s">
        <v>546</v>
      </c>
      <c r="CO122" s="3" t="s">
        <v>10</v>
      </c>
      <c r="CP122" s="3" t="s">
        <v>48</v>
      </c>
      <c r="CQ122" s="3" t="s">
        <v>557</v>
      </c>
      <c r="CR122" s="3" t="s">
        <v>17</v>
      </c>
      <c r="CS122" s="3" t="s">
        <v>737</v>
      </c>
      <c r="CT122" s="3" t="s">
        <v>128</v>
      </c>
      <c r="CU122" s="3" t="s">
        <v>199</v>
      </c>
      <c r="CV122" s="3" t="s">
        <v>17</v>
      </c>
      <c r="CW122" s="3" t="s">
        <v>494</v>
      </c>
      <c r="CX122" s="3" t="s">
        <v>567</v>
      </c>
      <c r="CY122" s="3" t="s">
        <v>17</v>
      </c>
      <c r="CZ122" s="3" t="s">
        <v>3653</v>
      </c>
      <c r="DA122" s="3" t="s">
        <v>9218</v>
      </c>
      <c r="DB122" s="3" t="s">
        <v>6586</v>
      </c>
      <c r="DC122" s="3"/>
      <c r="DD122" s="226">
        <v>120</v>
      </c>
      <c r="DE122" s="15"/>
    </row>
    <row r="123" spans="1:109">
      <c r="A123" s="226">
        <v>111</v>
      </c>
      <c r="B123" s="68" t="s">
        <v>9088</v>
      </c>
      <c r="C123" s="280" t="s">
        <v>487</v>
      </c>
      <c r="D123" s="3" t="s">
        <v>3455</v>
      </c>
      <c r="E123" s="9"/>
      <c r="F123" s="9"/>
      <c r="G123" s="169" t="s">
        <v>6124</v>
      </c>
      <c r="H123" s="3" t="s">
        <v>709</v>
      </c>
      <c r="I123" s="3" t="s">
        <v>488</v>
      </c>
      <c r="J123" s="3" t="s">
        <v>3631</v>
      </c>
      <c r="K123" s="9" t="s">
        <v>10269</v>
      </c>
      <c r="L123" s="3" t="s">
        <v>526</v>
      </c>
      <c r="M123" t="b">
        <v>0</v>
      </c>
      <c r="N123" s="3" t="s">
        <v>549</v>
      </c>
      <c r="O123" s="3" t="s">
        <v>17</v>
      </c>
      <c r="P123" s="3" t="s">
        <v>17</v>
      </c>
      <c r="Q123" s="229">
        <v>-1</v>
      </c>
      <c r="R123" s="229">
        <v>999</v>
      </c>
      <c r="S123" s="9"/>
      <c r="T123" t="s">
        <v>17</v>
      </c>
      <c r="U123" s="3" t="s">
        <v>17</v>
      </c>
      <c r="V123" s="3" t="s">
        <v>17</v>
      </c>
      <c r="W123" s="9"/>
      <c r="X123" s="3" t="s">
        <v>17</v>
      </c>
      <c r="Y123" s="3" t="s">
        <v>17</v>
      </c>
      <c r="Z123" s="3" t="s">
        <v>4571</v>
      </c>
      <c r="AA123" s="15" t="s">
        <v>9199</v>
      </c>
      <c r="AB123" s="9"/>
      <c r="AC123" s="9"/>
      <c r="AD123" s="9"/>
      <c r="AE123" s="9"/>
      <c r="AF123" s="9"/>
      <c r="AG123" s="3" t="s">
        <v>17</v>
      </c>
      <c r="AH123" s="3" t="s">
        <v>759</v>
      </c>
      <c r="AI123" s="139"/>
      <c r="AJ123" s="3" t="s">
        <v>481</v>
      </c>
      <c r="AK123" s="208" t="s">
        <v>481</v>
      </c>
      <c r="AL123" s="9"/>
      <c r="AM123" s="146"/>
      <c r="AN123" s="3" t="s">
        <v>4114</v>
      </c>
      <c r="AO123" t="s">
        <v>9206</v>
      </c>
      <c r="AP123" t="s">
        <v>5091</v>
      </c>
      <c r="AQ123" s="9"/>
      <c r="AR123" s="9"/>
      <c r="AS123" s="15" t="s">
        <v>9041</v>
      </c>
      <c r="AT123" s="3"/>
      <c r="AU123" t="b">
        <v>0</v>
      </c>
      <c r="AV123" s="229">
        <v>270691</v>
      </c>
      <c r="AW123" s="3" t="s">
        <v>17</v>
      </c>
      <c r="AX123" s="9"/>
      <c r="AY123" s="9"/>
      <c r="AZ123" s="9"/>
      <c r="BA123" s="9"/>
      <c r="BB123" s="3" t="s">
        <v>708</v>
      </c>
      <c r="BC123" s="9"/>
      <c r="BD123" s="9"/>
      <c r="BE123" s="3" t="s">
        <v>37</v>
      </c>
      <c r="BF123" s="9"/>
      <c r="BG123" s="9"/>
      <c r="BH123" s="9" t="s">
        <v>6171</v>
      </c>
      <c r="BI123" s="3" t="s">
        <v>9049</v>
      </c>
      <c r="BJ123" s="9" t="s">
        <v>9076</v>
      </c>
      <c r="BK123" s="9" t="s">
        <v>9568</v>
      </c>
      <c r="BL123" s="9"/>
      <c r="BM123" s="243">
        <v>19687</v>
      </c>
      <c r="BN123" s="243">
        <v>19510</v>
      </c>
      <c r="BO123" s="3" t="s">
        <v>497</v>
      </c>
      <c r="BP123" s="9"/>
      <c r="BQ123" s="9"/>
      <c r="BR123" s="9"/>
      <c r="BS123" s="9"/>
      <c r="BT123" s="9"/>
      <c r="BU123" t="s">
        <v>13043</v>
      </c>
      <c r="BV123" s="9"/>
      <c r="BW123" s="229">
        <v>25</v>
      </c>
      <c r="BX123" s="9"/>
      <c r="BY123" s="9"/>
      <c r="BZ123" s="9" t="s">
        <v>6497</v>
      </c>
      <c r="CA123" t="s">
        <v>6212</v>
      </c>
      <c r="CB123" s="229">
        <v>2009</v>
      </c>
      <c r="CC123" s="3" t="s">
        <v>489</v>
      </c>
      <c r="CD123" s="3" t="s">
        <v>511</v>
      </c>
      <c r="CE123" s="3" t="s">
        <v>512</v>
      </c>
      <c r="CF123" s="3" t="s">
        <v>513</v>
      </c>
      <c r="CG123" s="3" t="s">
        <v>514</v>
      </c>
      <c r="CH123" s="3" t="s">
        <v>496</v>
      </c>
      <c r="CI123" s="3" t="s">
        <v>514</v>
      </c>
      <c r="CJ123" s="3" t="s">
        <v>515</v>
      </c>
      <c r="CK123" s="3" t="s">
        <v>17</v>
      </c>
      <c r="CL123" s="3" t="s">
        <v>517</v>
      </c>
      <c r="CM123" s="3" t="s">
        <v>545</v>
      </c>
      <c r="CN123" s="3" t="s">
        <v>546</v>
      </c>
      <c r="CO123" s="3" t="s">
        <v>10</v>
      </c>
      <c r="CP123" s="3" t="s">
        <v>48</v>
      </c>
      <c r="CQ123" s="3" t="s">
        <v>557</v>
      </c>
      <c r="CR123" s="3" t="s">
        <v>17</v>
      </c>
      <c r="CS123" s="3" t="s">
        <v>738</v>
      </c>
      <c r="CT123" s="3" t="s">
        <v>128</v>
      </c>
      <c r="CU123" s="3" t="s">
        <v>199</v>
      </c>
      <c r="CV123" s="3" t="s">
        <v>17</v>
      </c>
      <c r="CW123" s="3" t="s">
        <v>494</v>
      </c>
      <c r="CX123" s="3" t="s">
        <v>568</v>
      </c>
      <c r="CY123" s="3" t="s">
        <v>17</v>
      </c>
      <c r="CZ123" s="3" t="s">
        <v>3661</v>
      </c>
      <c r="DA123" s="3" t="s">
        <v>9218</v>
      </c>
      <c r="DB123" s="3" t="s">
        <v>6587</v>
      </c>
      <c r="DC123" s="3"/>
      <c r="DD123" s="226">
        <v>121</v>
      </c>
      <c r="DE123" s="15"/>
    </row>
    <row r="124" spans="1:109">
      <c r="A124" s="226">
        <v>112</v>
      </c>
      <c r="B124" s="68" t="s">
        <v>9088</v>
      </c>
      <c r="C124" s="280" t="s">
        <v>487</v>
      </c>
      <c r="D124" s="3" t="s">
        <v>3455</v>
      </c>
      <c r="E124" s="9"/>
      <c r="F124" s="9"/>
      <c r="G124" s="149" t="s">
        <v>6124</v>
      </c>
      <c r="H124" s="3" t="s">
        <v>709</v>
      </c>
      <c r="I124" s="3" t="s">
        <v>488</v>
      </c>
      <c r="J124" s="3" t="s">
        <v>3631</v>
      </c>
      <c r="K124" s="9" t="s">
        <v>10269</v>
      </c>
      <c r="L124" s="3" t="s">
        <v>526</v>
      </c>
      <c r="M124" t="b">
        <v>0</v>
      </c>
      <c r="N124" s="3" t="s">
        <v>549</v>
      </c>
      <c r="O124" s="3" t="s">
        <v>17</v>
      </c>
      <c r="P124" s="3" t="s">
        <v>17</v>
      </c>
      <c r="Q124" s="229">
        <v>-1</v>
      </c>
      <c r="R124" s="229">
        <v>999</v>
      </c>
      <c r="S124" s="9"/>
      <c r="T124" t="s">
        <v>17</v>
      </c>
      <c r="U124" s="3" t="s">
        <v>17</v>
      </c>
      <c r="V124" s="3" t="s">
        <v>17</v>
      </c>
      <c r="W124" s="9"/>
      <c r="X124" s="3" t="s">
        <v>17</v>
      </c>
      <c r="Y124" s="3" t="s">
        <v>17</v>
      </c>
      <c r="Z124" s="3" t="s">
        <v>4571</v>
      </c>
      <c r="AA124" s="15" t="s">
        <v>9199</v>
      </c>
      <c r="AB124" s="9"/>
      <c r="AC124" s="9"/>
      <c r="AD124" s="9"/>
      <c r="AE124" s="9"/>
      <c r="AF124" s="9"/>
      <c r="AG124" s="3" t="s">
        <v>17</v>
      </c>
      <c r="AH124" s="3" t="s">
        <v>760</v>
      </c>
      <c r="AI124" s="139"/>
      <c r="AJ124" s="3" t="s">
        <v>481</v>
      </c>
      <c r="AK124" s="208" t="s">
        <v>481</v>
      </c>
      <c r="AL124" s="9"/>
      <c r="AM124" s="146"/>
      <c r="AN124" s="3" t="s">
        <v>4114</v>
      </c>
      <c r="AO124" t="s">
        <v>9206</v>
      </c>
      <c r="AP124" t="s">
        <v>5091</v>
      </c>
      <c r="AQ124" s="9"/>
      <c r="AR124" s="9"/>
      <c r="AS124" s="15" t="s">
        <v>9041</v>
      </c>
      <c r="AT124" s="3"/>
      <c r="AU124" t="b">
        <v>0</v>
      </c>
      <c r="AV124" s="229">
        <v>251408</v>
      </c>
      <c r="AW124" s="3" t="s">
        <v>17</v>
      </c>
      <c r="AX124" s="9"/>
      <c r="AY124" s="9"/>
      <c r="AZ124" s="9"/>
      <c r="BA124" s="9"/>
      <c r="BB124" s="3" t="s">
        <v>708</v>
      </c>
      <c r="BC124" s="9"/>
      <c r="BD124" s="9"/>
      <c r="BE124" s="3" t="s">
        <v>37</v>
      </c>
      <c r="BF124" s="9"/>
      <c r="BG124" s="9"/>
      <c r="BH124" s="9" t="s">
        <v>6171</v>
      </c>
      <c r="BI124" s="3" t="s">
        <v>9049</v>
      </c>
      <c r="BJ124" s="9" t="s">
        <v>9076</v>
      </c>
      <c r="BK124" s="9" t="s">
        <v>9568</v>
      </c>
      <c r="BL124" s="9"/>
      <c r="BM124" s="243">
        <v>17999</v>
      </c>
      <c r="BN124" s="243">
        <v>17811</v>
      </c>
      <c r="BO124" s="3" t="s">
        <v>497</v>
      </c>
      <c r="BP124" s="9"/>
      <c r="BQ124" s="9"/>
      <c r="BR124" s="9"/>
      <c r="BS124" s="9"/>
      <c r="BT124" s="9"/>
      <c r="BU124" t="s">
        <v>13043</v>
      </c>
      <c r="BV124" s="9"/>
      <c r="BW124" s="229">
        <v>25</v>
      </c>
      <c r="BX124" s="9"/>
      <c r="BY124" s="9"/>
      <c r="BZ124" s="9" t="s">
        <v>6497</v>
      </c>
      <c r="CA124" t="s">
        <v>6212</v>
      </c>
      <c r="CB124" s="229">
        <v>2009</v>
      </c>
      <c r="CC124" s="3" t="s">
        <v>489</v>
      </c>
      <c r="CD124" s="3" t="s">
        <v>511</v>
      </c>
      <c r="CE124" s="3" t="s">
        <v>512</v>
      </c>
      <c r="CF124" s="3" t="s">
        <v>513</v>
      </c>
      <c r="CG124" s="3" t="s">
        <v>514</v>
      </c>
      <c r="CH124" s="3" t="s">
        <v>496</v>
      </c>
      <c r="CI124" s="3" t="s">
        <v>514</v>
      </c>
      <c r="CJ124" s="3" t="s">
        <v>515</v>
      </c>
      <c r="CK124" s="3" t="s">
        <v>17</v>
      </c>
      <c r="CL124" s="3" t="s">
        <v>517</v>
      </c>
      <c r="CM124" s="3" t="s">
        <v>545</v>
      </c>
      <c r="CN124" s="3" t="s">
        <v>546</v>
      </c>
      <c r="CO124" s="3" t="s">
        <v>10</v>
      </c>
      <c r="CP124" s="3" t="s">
        <v>48</v>
      </c>
      <c r="CQ124" s="3" t="s">
        <v>557</v>
      </c>
      <c r="CR124" s="3" t="s">
        <v>17</v>
      </c>
      <c r="CS124" s="3" t="s">
        <v>737</v>
      </c>
      <c r="CT124" s="3" t="s">
        <v>128</v>
      </c>
      <c r="CU124" s="3" t="s">
        <v>199</v>
      </c>
      <c r="CV124" s="3" t="s">
        <v>17</v>
      </c>
      <c r="CW124" s="3" t="s">
        <v>494</v>
      </c>
      <c r="CX124" s="3" t="s">
        <v>568</v>
      </c>
      <c r="CY124" s="3" t="s">
        <v>17</v>
      </c>
      <c r="CZ124" s="3" t="s">
        <v>3654</v>
      </c>
      <c r="DA124" s="3" t="s">
        <v>9218</v>
      </c>
      <c r="DB124" s="3" t="s">
        <v>6588</v>
      </c>
      <c r="DC124" s="3"/>
      <c r="DD124" s="226">
        <v>122</v>
      </c>
      <c r="DE124" s="15"/>
    </row>
    <row r="125" spans="1:109">
      <c r="A125" s="226">
        <v>113</v>
      </c>
      <c r="B125" s="68" t="s">
        <v>9088</v>
      </c>
      <c r="C125" s="280" t="s">
        <v>487</v>
      </c>
      <c r="D125" s="3" t="s">
        <v>3455</v>
      </c>
      <c r="E125" s="9"/>
      <c r="F125" s="9"/>
      <c r="G125" s="169" t="s">
        <v>6124</v>
      </c>
      <c r="H125" s="3" t="s">
        <v>709</v>
      </c>
      <c r="I125" s="3" t="s">
        <v>488</v>
      </c>
      <c r="J125" s="3" t="s">
        <v>3631</v>
      </c>
      <c r="K125" s="9" t="s">
        <v>10269</v>
      </c>
      <c r="L125" s="3" t="s">
        <v>527</v>
      </c>
      <c r="M125" t="b">
        <v>0</v>
      </c>
      <c r="N125" s="3" t="s">
        <v>549</v>
      </c>
      <c r="O125" s="3" t="s">
        <v>17</v>
      </c>
      <c r="P125" s="3" t="s">
        <v>17</v>
      </c>
      <c r="Q125" s="229">
        <v>-1</v>
      </c>
      <c r="R125" s="229">
        <v>999</v>
      </c>
      <c r="S125" s="9"/>
      <c r="T125" t="s">
        <v>17</v>
      </c>
      <c r="U125" s="3" t="s">
        <v>17</v>
      </c>
      <c r="V125" s="3" t="s">
        <v>17</v>
      </c>
      <c r="W125" s="9"/>
      <c r="X125" s="3" t="s">
        <v>17</v>
      </c>
      <c r="Y125" s="3" t="s">
        <v>17</v>
      </c>
      <c r="Z125" s="3" t="s">
        <v>4571</v>
      </c>
      <c r="AA125" s="15" t="s">
        <v>9189</v>
      </c>
      <c r="AB125" s="9"/>
      <c r="AC125" s="9"/>
      <c r="AD125" s="9"/>
      <c r="AE125" s="9"/>
      <c r="AF125" s="9"/>
      <c r="AG125" s="3" t="s">
        <v>17</v>
      </c>
      <c r="AH125" s="3" t="s">
        <v>761</v>
      </c>
      <c r="AI125" s="139"/>
      <c r="AJ125" s="3" t="s">
        <v>6471</v>
      </c>
      <c r="AK125" s="146"/>
      <c r="AL125" s="177" t="s">
        <v>6471</v>
      </c>
      <c r="AM125" s="146"/>
      <c r="AN125" s="3" t="s">
        <v>4112</v>
      </c>
      <c r="AO125" t="s">
        <v>9206</v>
      </c>
      <c r="AP125" t="s">
        <v>5091</v>
      </c>
      <c r="AQ125" s="9"/>
      <c r="AR125" s="9"/>
      <c r="AS125" s="15" t="s">
        <v>9042</v>
      </c>
      <c r="AT125" s="3"/>
      <c r="AU125" t="b">
        <v>0</v>
      </c>
      <c r="AV125" s="229">
        <v>270691</v>
      </c>
      <c r="AW125" s="3" t="s">
        <v>17</v>
      </c>
      <c r="AX125" s="9"/>
      <c r="AY125" s="9"/>
      <c r="AZ125" s="9"/>
      <c r="BA125" s="9"/>
      <c r="BB125" s="3" t="s">
        <v>708</v>
      </c>
      <c r="BC125" s="9"/>
      <c r="BD125" s="9"/>
      <c r="BE125" s="3" t="s">
        <v>37</v>
      </c>
      <c r="BF125" s="9"/>
      <c r="BG125" s="9"/>
      <c r="BH125" s="9" t="s">
        <v>6171</v>
      </c>
      <c r="BI125" s="3" t="s">
        <v>9049</v>
      </c>
      <c r="BJ125" s="9" t="s">
        <v>9076</v>
      </c>
      <c r="BK125" s="9" t="s">
        <v>9568</v>
      </c>
      <c r="BL125" s="9"/>
      <c r="BM125" s="243">
        <v>7715</v>
      </c>
      <c r="BN125" s="243">
        <v>7635</v>
      </c>
      <c r="BO125" s="3" t="s">
        <v>497</v>
      </c>
      <c r="BP125" s="9"/>
      <c r="BQ125" s="9"/>
      <c r="BR125" s="9"/>
      <c r="BS125" s="9"/>
      <c r="BT125" s="9"/>
      <c r="BU125" t="s">
        <v>13043</v>
      </c>
      <c r="BV125" s="9"/>
      <c r="BW125" s="229">
        <v>25</v>
      </c>
      <c r="BX125" s="9"/>
      <c r="BY125" s="9"/>
      <c r="BZ125" s="9" t="s">
        <v>6497</v>
      </c>
      <c r="CA125" t="s">
        <v>6212</v>
      </c>
      <c r="CB125" s="229">
        <v>2009</v>
      </c>
      <c r="CC125" s="3" t="s">
        <v>489</v>
      </c>
      <c r="CD125" s="3" t="s">
        <v>511</v>
      </c>
      <c r="CE125" s="3" t="s">
        <v>512</v>
      </c>
      <c r="CF125" s="3" t="s">
        <v>513</v>
      </c>
      <c r="CG125" s="3" t="s">
        <v>514</v>
      </c>
      <c r="CH125" s="3" t="s">
        <v>496</v>
      </c>
      <c r="CI125" s="3" t="s">
        <v>514</v>
      </c>
      <c r="CJ125" s="3" t="s">
        <v>515</v>
      </c>
      <c r="CK125" s="3" t="s">
        <v>17</v>
      </c>
      <c r="CL125" s="3" t="s">
        <v>517</v>
      </c>
      <c r="CM125" s="3" t="s">
        <v>545</v>
      </c>
      <c r="CN125" s="3" t="s">
        <v>546</v>
      </c>
      <c r="CO125" s="3" t="s">
        <v>10</v>
      </c>
      <c r="CP125" s="3" t="s">
        <v>48</v>
      </c>
      <c r="CQ125" s="3" t="s">
        <v>557</v>
      </c>
      <c r="CR125" s="3" t="s">
        <v>17</v>
      </c>
      <c r="CS125" s="3" t="s">
        <v>738</v>
      </c>
      <c r="CT125" s="3" t="s">
        <v>128</v>
      </c>
      <c r="CU125" s="3" t="s">
        <v>199</v>
      </c>
      <c r="CV125" s="3" t="s">
        <v>17</v>
      </c>
      <c r="CW125" s="3" t="s">
        <v>494</v>
      </c>
      <c r="CX125" s="3" t="s">
        <v>570</v>
      </c>
      <c r="CY125" s="3" t="s">
        <v>17</v>
      </c>
      <c r="CZ125" s="3" t="s">
        <v>3662</v>
      </c>
      <c r="DA125" s="3" t="s">
        <v>9218</v>
      </c>
      <c r="DB125" s="3" t="s">
        <v>6589</v>
      </c>
      <c r="DC125" s="3"/>
      <c r="DD125" s="226">
        <v>123</v>
      </c>
      <c r="DE125" s="15"/>
    </row>
    <row r="126" spans="1:109">
      <c r="A126" s="226">
        <v>114</v>
      </c>
      <c r="B126" s="68" t="s">
        <v>9088</v>
      </c>
      <c r="C126" s="280" t="s">
        <v>487</v>
      </c>
      <c r="D126" s="3" t="s">
        <v>3455</v>
      </c>
      <c r="E126" s="9"/>
      <c r="F126" s="9"/>
      <c r="G126" s="149" t="s">
        <v>6124</v>
      </c>
      <c r="H126" s="3" t="s">
        <v>709</v>
      </c>
      <c r="I126" s="3" t="s">
        <v>488</v>
      </c>
      <c r="J126" s="3" t="s">
        <v>3631</v>
      </c>
      <c r="K126" s="9" t="s">
        <v>10269</v>
      </c>
      <c r="L126" s="3" t="s">
        <v>527</v>
      </c>
      <c r="M126" t="b">
        <v>0</v>
      </c>
      <c r="N126" s="3" t="s">
        <v>549</v>
      </c>
      <c r="O126" s="3" t="s">
        <v>17</v>
      </c>
      <c r="P126" s="3" t="s">
        <v>17</v>
      </c>
      <c r="Q126" s="229">
        <v>-1</v>
      </c>
      <c r="R126" s="229">
        <v>999</v>
      </c>
      <c r="S126" s="9"/>
      <c r="T126" t="s">
        <v>17</v>
      </c>
      <c r="U126" s="3" t="s">
        <v>17</v>
      </c>
      <c r="V126" s="3" t="s">
        <v>17</v>
      </c>
      <c r="W126" s="9"/>
      <c r="X126" s="3" t="s">
        <v>17</v>
      </c>
      <c r="Y126" s="3" t="s">
        <v>17</v>
      </c>
      <c r="Z126" s="3" t="s">
        <v>4571</v>
      </c>
      <c r="AA126" s="15" t="s">
        <v>9189</v>
      </c>
      <c r="AB126" s="9"/>
      <c r="AC126" s="9"/>
      <c r="AD126" s="9"/>
      <c r="AE126" s="9"/>
      <c r="AF126" s="9"/>
      <c r="AG126" s="3" t="s">
        <v>17</v>
      </c>
      <c r="AH126" s="3" t="s">
        <v>762</v>
      </c>
      <c r="AI126" s="139"/>
      <c r="AJ126" s="3" t="s">
        <v>6471</v>
      </c>
      <c r="AK126" s="146"/>
      <c r="AL126" s="177" t="s">
        <v>6471</v>
      </c>
      <c r="AM126" s="146"/>
      <c r="AN126" s="3" t="s">
        <v>4112</v>
      </c>
      <c r="AO126" t="s">
        <v>9206</v>
      </c>
      <c r="AP126" t="s">
        <v>5091</v>
      </c>
      <c r="AQ126" s="9"/>
      <c r="AR126" s="9"/>
      <c r="AS126" s="15" t="s">
        <v>9042</v>
      </c>
      <c r="AT126" s="3"/>
      <c r="AU126" t="b">
        <v>0</v>
      </c>
      <c r="AV126" s="229">
        <v>251408</v>
      </c>
      <c r="AW126" s="3" t="s">
        <v>17</v>
      </c>
      <c r="AX126" s="9"/>
      <c r="AY126" s="9"/>
      <c r="AZ126" s="9"/>
      <c r="BA126" s="9"/>
      <c r="BB126" s="3" t="s">
        <v>708</v>
      </c>
      <c r="BC126" s="9"/>
      <c r="BD126" s="9"/>
      <c r="BE126" s="3" t="s">
        <v>37</v>
      </c>
      <c r="BF126" s="9"/>
      <c r="BG126" s="9"/>
      <c r="BH126" s="9" t="s">
        <v>6171</v>
      </c>
      <c r="BI126" s="3" t="s">
        <v>9049</v>
      </c>
      <c r="BJ126" s="9" t="s">
        <v>9076</v>
      </c>
      <c r="BK126" s="9" t="s">
        <v>9568</v>
      </c>
      <c r="BL126" s="9"/>
      <c r="BM126" s="243">
        <v>7021</v>
      </c>
      <c r="BN126" s="243">
        <v>6935</v>
      </c>
      <c r="BO126" s="3" t="s">
        <v>497</v>
      </c>
      <c r="BP126" s="9"/>
      <c r="BQ126" s="9"/>
      <c r="BR126" s="9"/>
      <c r="BS126" s="9"/>
      <c r="BT126" s="9"/>
      <c r="BU126" t="s">
        <v>13043</v>
      </c>
      <c r="BV126" s="9"/>
      <c r="BW126" s="229">
        <v>25</v>
      </c>
      <c r="BX126" s="9"/>
      <c r="BY126" s="9"/>
      <c r="BZ126" s="9" t="s">
        <v>6497</v>
      </c>
      <c r="CA126" t="s">
        <v>6212</v>
      </c>
      <c r="CB126" s="229">
        <v>2009</v>
      </c>
      <c r="CC126" s="3" t="s">
        <v>489</v>
      </c>
      <c r="CD126" s="3" t="s">
        <v>511</v>
      </c>
      <c r="CE126" s="3" t="s">
        <v>512</v>
      </c>
      <c r="CF126" s="3" t="s">
        <v>513</v>
      </c>
      <c r="CG126" s="3" t="s">
        <v>514</v>
      </c>
      <c r="CH126" s="3" t="s">
        <v>496</v>
      </c>
      <c r="CI126" s="3" t="s">
        <v>514</v>
      </c>
      <c r="CJ126" s="3" t="s">
        <v>515</v>
      </c>
      <c r="CK126" s="3" t="s">
        <v>17</v>
      </c>
      <c r="CL126" s="3" t="s">
        <v>517</v>
      </c>
      <c r="CM126" s="3" t="s">
        <v>545</v>
      </c>
      <c r="CN126" s="3" t="s">
        <v>546</v>
      </c>
      <c r="CO126" s="3" t="s">
        <v>10</v>
      </c>
      <c r="CP126" s="3" t="s">
        <v>48</v>
      </c>
      <c r="CQ126" s="3" t="s">
        <v>557</v>
      </c>
      <c r="CR126" s="3" t="s">
        <v>17</v>
      </c>
      <c r="CS126" s="3" t="s">
        <v>737</v>
      </c>
      <c r="CT126" s="3" t="s">
        <v>128</v>
      </c>
      <c r="CU126" s="3" t="s">
        <v>199</v>
      </c>
      <c r="CV126" s="3" t="s">
        <v>17</v>
      </c>
      <c r="CW126" s="3" t="s">
        <v>494</v>
      </c>
      <c r="CX126" s="3" t="s">
        <v>570</v>
      </c>
      <c r="CY126" s="3" t="s">
        <v>17</v>
      </c>
      <c r="CZ126" s="3" t="s">
        <v>3663</v>
      </c>
      <c r="DA126" s="3" t="s">
        <v>9218</v>
      </c>
      <c r="DB126" s="3" t="s">
        <v>6590</v>
      </c>
      <c r="DC126" s="3"/>
      <c r="DD126" s="226">
        <v>124</v>
      </c>
      <c r="DE126" s="15"/>
    </row>
    <row r="127" spans="1:109">
      <c r="A127" s="226">
        <v>115</v>
      </c>
      <c r="B127" s="68" t="s">
        <v>9088</v>
      </c>
      <c r="C127" s="280" t="s">
        <v>487</v>
      </c>
      <c r="D127" s="3" t="s">
        <v>3455</v>
      </c>
      <c r="E127" s="9"/>
      <c r="F127" s="9"/>
      <c r="G127" s="169" t="s">
        <v>6124</v>
      </c>
      <c r="H127" s="3" t="s">
        <v>709</v>
      </c>
      <c r="I127" s="3" t="s">
        <v>488</v>
      </c>
      <c r="J127" s="3" t="s">
        <v>3631</v>
      </c>
      <c r="K127" s="9" t="s">
        <v>10269</v>
      </c>
      <c r="L127" s="3" t="s">
        <v>528</v>
      </c>
      <c r="M127" t="b">
        <v>0</v>
      </c>
      <c r="N127" s="3" t="s">
        <v>549</v>
      </c>
      <c r="O127" s="3" t="s">
        <v>17</v>
      </c>
      <c r="P127" s="3" t="s">
        <v>17</v>
      </c>
      <c r="Q127" s="229">
        <v>-1</v>
      </c>
      <c r="R127" s="229">
        <v>999</v>
      </c>
      <c r="S127" s="9"/>
      <c r="T127" t="s">
        <v>17</v>
      </c>
      <c r="U127" s="3" t="s">
        <v>17</v>
      </c>
      <c r="V127" s="3" t="s">
        <v>17</v>
      </c>
      <c r="W127" s="9"/>
      <c r="X127" s="3" t="s">
        <v>17</v>
      </c>
      <c r="Y127" s="3" t="s">
        <v>17</v>
      </c>
      <c r="Z127" s="3" t="s">
        <v>4571</v>
      </c>
      <c r="AA127" s="15" t="s">
        <v>9189</v>
      </c>
      <c r="AB127" s="9"/>
      <c r="AC127" s="9"/>
      <c r="AD127" s="9"/>
      <c r="AE127" s="9"/>
      <c r="AF127" s="9"/>
      <c r="AG127" s="3" t="s">
        <v>17</v>
      </c>
      <c r="AH127" s="3" t="s">
        <v>763</v>
      </c>
      <c r="AI127" s="139"/>
      <c r="AJ127" s="3" t="s">
        <v>9037</v>
      </c>
      <c r="AK127" s="54"/>
      <c r="AL127" s="9" t="s">
        <v>6673</v>
      </c>
      <c r="AM127" s="146"/>
      <c r="AN127" s="3" t="s">
        <v>4112</v>
      </c>
      <c r="AO127" t="s">
        <v>9206</v>
      </c>
      <c r="AP127" t="s">
        <v>5091</v>
      </c>
      <c r="AQ127" s="9"/>
      <c r="AR127" s="9"/>
      <c r="AS127" s="15" t="s">
        <v>9042</v>
      </c>
      <c r="AT127" s="3"/>
      <c r="AU127" t="b">
        <v>0</v>
      </c>
      <c r="AV127" s="229">
        <v>270691</v>
      </c>
      <c r="AW127" s="3" t="s">
        <v>17</v>
      </c>
      <c r="AX127" s="9"/>
      <c r="AY127" s="9"/>
      <c r="AZ127" s="9"/>
      <c r="BA127" s="9"/>
      <c r="BB127" s="3" t="s">
        <v>708</v>
      </c>
      <c r="BC127" s="9"/>
      <c r="BD127" s="9"/>
      <c r="BE127" s="3" t="s">
        <v>37</v>
      </c>
      <c r="BF127" s="9"/>
      <c r="BG127" s="9"/>
      <c r="BH127" s="9" t="s">
        <v>6171</v>
      </c>
      <c r="BI127" s="3" t="s">
        <v>9049</v>
      </c>
      <c r="BJ127" s="9" t="s">
        <v>9076</v>
      </c>
      <c r="BK127" s="9" t="s">
        <v>9568</v>
      </c>
      <c r="BL127" s="9"/>
      <c r="BM127" s="243">
        <v>4665</v>
      </c>
      <c r="BN127" s="243">
        <v>4481</v>
      </c>
      <c r="BO127" s="3" t="s">
        <v>497</v>
      </c>
      <c r="BP127" s="9"/>
      <c r="BQ127" s="9"/>
      <c r="BR127" s="9"/>
      <c r="BS127" s="9"/>
      <c r="BT127" s="9"/>
      <c r="BU127" t="s">
        <v>13043</v>
      </c>
      <c r="BV127" s="9"/>
      <c r="BW127" s="229">
        <v>25</v>
      </c>
      <c r="BX127" s="9"/>
      <c r="BY127" s="9"/>
      <c r="BZ127" s="9" t="s">
        <v>6497</v>
      </c>
      <c r="CA127" t="s">
        <v>6212</v>
      </c>
      <c r="CB127" s="229">
        <v>2009</v>
      </c>
      <c r="CC127" s="3" t="s">
        <v>489</v>
      </c>
      <c r="CD127" s="3" t="s">
        <v>511</v>
      </c>
      <c r="CE127" s="3" t="s">
        <v>512</v>
      </c>
      <c r="CF127" s="3" t="s">
        <v>513</v>
      </c>
      <c r="CG127" s="3" t="s">
        <v>514</v>
      </c>
      <c r="CH127" s="3" t="s">
        <v>496</v>
      </c>
      <c r="CI127" s="3" t="s">
        <v>514</v>
      </c>
      <c r="CJ127" s="3" t="s">
        <v>515</v>
      </c>
      <c r="CK127" s="3" t="s">
        <v>17</v>
      </c>
      <c r="CL127" s="3" t="s">
        <v>517</v>
      </c>
      <c r="CM127" s="3" t="s">
        <v>545</v>
      </c>
      <c r="CN127" s="3" t="s">
        <v>546</v>
      </c>
      <c r="CO127" s="3" t="s">
        <v>10</v>
      </c>
      <c r="CP127" s="3" t="s">
        <v>48</v>
      </c>
      <c r="CQ127" s="3" t="s">
        <v>557</v>
      </c>
      <c r="CR127" s="3" t="s">
        <v>17</v>
      </c>
      <c r="CS127" s="3" t="s">
        <v>738</v>
      </c>
      <c r="CT127" s="3" t="s">
        <v>128</v>
      </c>
      <c r="CU127" s="3" t="s">
        <v>199</v>
      </c>
      <c r="CV127" s="3" t="s">
        <v>17</v>
      </c>
      <c r="CW127" s="3" t="s">
        <v>494</v>
      </c>
      <c r="CX127" s="3" t="s">
        <v>569</v>
      </c>
      <c r="CY127" s="3" t="s">
        <v>17</v>
      </c>
      <c r="CZ127" s="3" t="s">
        <v>3665</v>
      </c>
      <c r="DA127" s="3" t="s">
        <v>9218</v>
      </c>
      <c r="DB127" s="3" t="s">
        <v>6591</v>
      </c>
      <c r="DC127" s="3"/>
      <c r="DD127" s="226">
        <v>125</v>
      </c>
      <c r="DE127" s="15"/>
    </row>
    <row r="128" spans="1:109">
      <c r="A128" s="226">
        <v>116</v>
      </c>
      <c r="B128" s="68" t="s">
        <v>9088</v>
      </c>
      <c r="C128" s="280" t="s">
        <v>487</v>
      </c>
      <c r="D128" s="3" t="s">
        <v>3455</v>
      </c>
      <c r="E128" s="9"/>
      <c r="F128" s="9"/>
      <c r="G128" s="149" t="s">
        <v>6124</v>
      </c>
      <c r="H128" s="3" t="s">
        <v>709</v>
      </c>
      <c r="I128" s="3" t="s">
        <v>488</v>
      </c>
      <c r="J128" s="3" t="s">
        <v>3631</v>
      </c>
      <c r="K128" s="9" t="s">
        <v>10269</v>
      </c>
      <c r="L128" s="3" t="s">
        <v>528</v>
      </c>
      <c r="M128" t="b">
        <v>0</v>
      </c>
      <c r="N128" s="3" t="s">
        <v>549</v>
      </c>
      <c r="O128" s="3" t="s">
        <v>17</v>
      </c>
      <c r="P128" s="3" t="s">
        <v>17</v>
      </c>
      <c r="Q128" s="229">
        <v>-1</v>
      </c>
      <c r="R128" s="229">
        <v>999</v>
      </c>
      <c r="S128" s="9"/>
      <c r="T128" t="s">
        <v>17</v>
      </c>
      <c r="U128" s="3" t="s">
        <v>17</v>
      </c>
      <c r="V128" s="3" t="s">
        <v>17</v>
      </c>
      <c r="W128" s="9"/>
      <c r="X128" s="3" t="s">
        <v>17</v>
      </c>
      <c r="Y128" s="3" t="s">
        <v>17</v>
      </c>
      <c r="Z128" s="3" t="s">
        <v>4571</v>
      </c>
      <c r="AA128" s="15" t="s">
        <v>9189</v>
      </c>
      <c r="AB128" s="9"/>
      <c r="AC128" s="9"/>
      <c r="AD128" s="9"/>
      <c r="AE128" s="9"/>
      <c r="AF128" s="9"/>
      <c r="AG128" s="3" t="s">
        <v>17</v>
      </c>
      <c r="AH128" s="3" t="s">
        <v>764</v>
      </c>
      <c r="AI128" s="139"/>
      <c r="AJ128" s="3" t="s">
        <v>9037</v>
      </c>
      <c r="AK128" s="146"/>
      <c r="AL128" s="9" t="s">
        <v>6673</v>
      </c>
      <c r="AM128" s="146"/>
      <c r="AN128" s="3" t="s">
        <v>4112</v>
      </c>
      <c r="AO128" t="s">
        <v>9206</v>
      </c>
      <c r="AP128" t="s">
        <v>5091</v>
      </c>
      <c r="AQ128" s="9"/>
      <c r="AR128" s="9"/>
      <c r="AS128" s="15" t="s">
        <v>9042</v>
      </c>
      <c r="AT128" s="3"/>
      <c r="AU128" t="b">
        <v>0</v>
      </c>
      <c r="AV128" s="229">
        <v>251408</v>
      </c>
      <c r="AW128" s="3" t="s">
        <v>17</v>
      </c>
      <c r="AX128" s="9"/>
      <c r="AY128" s="9"/>
      <c r="AZ128" s="9"/>
      <c r="BA128" s="9"/>
      <c r="BB128" s="3" t="s">
        <v>708</v>
      </c>
      <c r="BC128" s="9"/>
      <c r="BD128" s="9"/>
      <c r="BE128" s="3" t="s">
        <v>37</v>
      </c>
      <c r="BF128" s="9"/>
      <c r="BG128" s="9"/>
      <c r="BH128" s="9" t="s">
        <v>6171</v>
      </c>
      <c r="BI128" s="3" t="s">
        <v>9049</v>
      </c>
      <c r="BJ128" s="9" t="s">
        <v>9076</v>
      </c>
      <c r="BK128" s="9" t="s">
        <v>9568</v>
      </c>
      <c r="BL128" s="9"/>
      <c r="BM128" s="243">
        <v>4506</v>
      </c>
      <c r="BN128" s="243">
        <v>4302</v>
      </c>
      <c r="BO128" s="3" t="s">
        <v>497</v>
      </c>
      <c r="BP128" s="9"/>
      <c r="BQ128" s="9"/>
      <c r="BR128" s="9"/>
      <c r="BS128" s="9"/>
      <c r="BT128" s="9"/>
      <c r="BU128" t="s">
        <v>13043</v>
      </c>
      <c r="BV128" s="9"/>
      <c r="BW128" s="229">
        <v>25</v>
      </c>
      <c r="BX128" s="9"/>
      <c r="BY128" s="9"/>
      <c r="BZ128" s="9" t="s">
        <v>6497</v>
      </c>
      <c r="CA128" t="s">
        <v>6212</v>
      </c>
      <c r="CB128" s="229">
        <v>2009</v>
      </c>
      <c r="CC128" s="3" t="s">
        <v>489</v>
      </c>
      <c r="CD128" s="3" t="s">
        <v>511</v>
      </c>
      <c r="CE128" s="3" t="s">
        <v>512</v>
      </c>
      <c r="CF128" s="3" t="s">
        <v>513</v>
      </c>
      <c r="CG128" s="3" t="s">
        <v>514</v>
      </c>
      <c r="CH128" s="3" t="s">
        <v>496</v>
      </c>
      <c r="CI128" s="3" t="s">
        <v>514</v>
      </c>
      <c r="CJ128" s="3" t="s">
        <v>515</v>
      </c>
      <c r="CK128" s="3" t="s">
        <v>17</v>
      </c>
      <c r="CL128" s="3" t="s">
        <v>517</v>
      </c>
      <c r="CM128" s="3" t="s">
        <v>545</v>
      </c>
      <c r="CN128" s="3" t="s">
        <v>546</v>
      </c>
      <c r="CO128" s="3" t="s">
        <v>10</v>
      </c>
      <c r="CP128" s="3" t="s">
        <v>48</v>
      </c>
      <c r="CQ128" s="3" t="s">
        <v>557</v>
      </c>
      <c r="CR128" s="3" t="s">
        <v>17</v>
      </c>
      <c r="CS128" s="3" t="s">
        <v>737</v>
      </c>
      <c r="CT128" s="3" t="s">
        <v>128</v>
      </c>
      <c r="CU128" s="3" t="s">
        <v>199</v>
      </c>
      <c r="CV128" s="3" t="s">
        <v>17</v>
      </c>
      <c r="CW128" s="3" t="s">
        <v>494</v>
      </c>
      <c r="CX128" s="3" t="s">
        <v>569</v>
      </c>
      <c r="CY128" s="3" t="s">
        <v>17</v>
      </c>
      <c r="CZ128" s="3" t="s">
        <v>3664</v>
      </c>
      <c r="DA128" s="3" t="s">
        <v>9218</v>
      </c>
      <c r="DB128" s="3" t="s">
        <v>6592</v>
      </c>
      <c r="DC128" s="3"/>
      <c r="DD128" s="226">
        <v>126</v>
      </c>
      <c r="DE128" s="15"/>
    </row>
    <row r="129" spans="1:109">
      <c r="A129" s="226">
        <v>117</v>
      </c>
      <c r="B129" s="68" t="s">
        <v>9088</v>
      </c>
      <c r="C129" s="280" t="s">
        <v>487</v>
      </c>
      <c r="D129" s="3" t="s">
        <v>3455</v>
      </c>
      <c r="E129" s="9"/>
      <c r="F129" s="9"/>
      <c r="G129" s="169" t="s">
        <v>6124</v>
      </c>
      <c r="H129" s="3" t="s">
        <v>709</v>
      </c>
      <c r="I129" s="3" t="s">
        <v>488</v>
      </c>
      <c r="J129" s="3" t="s">
        <v>3631</v>
      </c>
      <c r="K129" s="9" t="s">
        <v>10269</v>
      </c>
      <c r="L129" s="3" t="s">
        <v>482</v>
      </c>
      <c r="M129" t="b">
        <v>0</v>
      </c>
      <c r="N129" s="3" t="s">
        <v>549</v>
      </c>
      <c r="O129" s="3" t="s">
        <v>17</v>
      </c>
      <c r="P129" s="3" t="s">
        <v>17</v>
      </c>
      <c r="Q129" s="229">
        <v>-1</v>
      </c>
      <c r="R129" s="229">
        <v>999</v>
      </c>
      <c r="S129" s="9"/>
      <c r="T129" t="s">
        <v>17</v>
      </c>
      <c r="U129" s="3" t="s">
        <v>17</v>
      </c>
      <c r="V129" s="3" t="s">
        <v>17</v>
      </c>
      <c r="W129" s="9"/>
      <c r="X129" s="3" t="s">
        <v>17</v>
      </c>
      <c r="Y129" s="3" t="s">
        <v>17</v>
      </c>
      <c r="Z129" s="3" t="s">
        <v>4570</v>
      </c>
      <c r="AA129" s="15" t="s">
        <v>484</v>
      </c>
      <c r="AB129" s="9"/>
      <c r="AC129" s="9"/>
      <c r="AD129" s="9"/>
      <c r="AE129" s="9"/>
      <c r="AF129" s="9"/>
      <c r="AG129" s="3" t="s">
        <v>17</v>
      </c>
      <c r="AH129" s="3" t="s">
        <v>765</v>
      </c>
      <c r="AI129" s="139"/>
      <c r="AJ129" s="3" t="s">
        <v>481</v>
      </c>
      <c r="AK129" s="208" t="s">
        <v>481</v>
      </c>
      <c r="AL129" s="9"/>
      <c r="AM129" s="146"/>
      <c r="AN129" s="3" t="s">
        <v>484</v>
      </c>
      <c r="AO129" t="s">
        <v>9206</v>
      </c>
      <c r="AP129" t="s">
        <v>5091</v>
      </c>
      <c r="AQ129" s="9"/>
      <c r="AR129" s="9"/>
      <c r="AS129" s="15" t="s">
        <v>9041</v>
      </c>
      <c r="AT129" s="3"/>
      <c r="AU129" t="b">
        <v>0</v>
      </c>
      <c r="AV129" s="229">
        <v>270691</v>
      </c>
      <c r="AW129" s="3" t="s">
        <v>17</v>
      </c>
      <c r="AX129" s="9"/>
      <c r="AY129" s="9"/>
      <c r="AZ129" s="9"/>
      <c r="BA129" s="9"/>
      <c r="BB129" s="3" t="s">
        <v>708</v>
      </c>
      <c r="BC129" s="9"/>
      <c r="BD129" s="9"/>
      <c r="BE129" s="3" t="s">
        <v>37</v>
      </c>
      <c r="BF129" s="9"/>
      <c r="BG129" s="9"/>
      <c r="BH129" s="9" t="s">
        <v>6171</v>
      </c>
      <c r="BI129" s="3" t="s">
        <v>9049</v>
      </c>
      <c r="BJ129" s="9" t="s">
        <v>9076</v>
      </c>
      <c r="BK129" s="9" t="s">
        <v>9568</v>
      </c>
      <c r="BL129" s="9"/>
      <c r="BM129" s="243">
        <v>13219</v>
      </c>
      <c r="BN129" s="243">
        <v>13085</v>
      </c>
      <c r="BO129" s="3" t="s">
        <v>497</v>
      </c>
      <c r="BP129" s="9"/>
      <c r="BQ129" s="9"/>
      <c r="BR129" s="9"/>
      <c r="BS129" s="9"/>
      <c r="BT129" s="9"/>
      <c r="BU129" t="s">
        <v>13043</v>
      </c>
      <c r="BV129" s="9"/>
      <c r="BW129" s="229">
        <v>30</v>
      </c>
      <c r="BX129" s="9"/>
      <c r="BY129" s="9"/>
      <c r="BZ129" s="9" t="s">
        <v>6497</v>
      </c>
      <c r="CA129" t="s">
        <v>6212</v>
      </c>
      <c r="CB129" s="229">
        <v>2009</v>
      </c>
      <c r="CC129" s="3" t="s">
        <v>489</v>
      </c>
      <c r="CD129" s="3" t="s">
        <v>511</v>
      </c>
      <c r="CE129" s="3" t="s">
        <v>512</v>
      </c>
      <c r="CF129" s="3" t="s">
        <v>513</v>
      </c>
      <c r="CG129" s="3" t="s">
        <v>514</v>
      </c>
      <c r="CH129" s="3" t="s">
        <v>496</v>
      </c>
      <c r="CI129" s="3" t="s">
        <v>514</v>
      </c>
      <c r="CJ129" s="3" t="s">
        <v>515</v>
      </c>
      <c r="CK129" s="3" t="s">
        <v>17</v>
      </c>
      <c r="CL129" s="3" t="s">
        <v>517</v>
      </c>
      <c r="CM129" s="3" t="s">
        <v>545</v>
      </c>
      <c r="CN129" s="3" t="s">
        <v>546</v>
      </c>
      <c r="CO129" s="3" t="s">
        <v>10</v>
      </c>
      <c r="CP129" s="3" t="s">
        <v>48</v>
      </c>
      <c r="CQ129" s="3" t="s">
        <v>557</v>
      </c>
      <c r="CR129" s="3" t="s">
        <v>17</v>
      </c>
      <c r="CS129" s="3" t="s">
        <v>738</v>
      </c>
      <c r="CT129" s="3" t="s">
        <v>128</v>
      </c>
      <c r="CU129" s="3" t="s">
        <v>199</v>
      </c>
      <c r="CV129" s="3" t="s">
        <v>17</v>
      </c>
      <c r="CW129" s="3" t="s">
        <v>494</v>
      </c>
      <c r="CX129" s="3" t="s">
        <v>571</v>
      </c>
      <c r="CY129" s="3" t="s">
        <v>17</v>
      </c>
      <c r="CZ129" s="3" t="s">
        <v>3673</v>
      </c>
      <c r="DA129" s="3" t="s">
        <v>9218</v>
      </c>
      <c r="DB129" s="3" t="s">
        <v>6593</v>
      </c>
      <c r="DC129" s="3"/>
      <c r="DD129" s="226">
        <v>127</v>
      </c>
      <c r="DE129" s="15"/>
    </row>
    <row r="130" spans="1:109">
      <c r="A130" s="226">
        <v>118</v>
      </c>
      <c r="B130" s="68" t="s">
        <v>9088</v>
      </c>
      <c r="C130" s="280" t="s">
        <v>487</v>
      </c>
      <c r="D130" s="3" t="s">
        <v>3455</v>
      </c>
      <c r="E130" s="9"/>
      <c r="F130" s="9"/>
      <c r="G130" s="149" t="s">
        <v>6124</v>
      </c>
      <c r="H130" s="3" t="s">
        <v>709</v>
      </c>
      <c r="I130" s="3" t="s">
        <v>488</v>
      </c>
      <c r="J130" s="3" t="s">
        <v>3631</v>
      </c>
      <c r="K130" s="9" t="s">
        <v>10269</v>
      </c>
      <c r="L130" s="3" t="s">
        <v>482</v>
      </c>
      <c r="M130" t="b">
        <v>0</v>
      </c>
      <c r="N130" s="3" t="s">
        <v>549</v>
      </c>
      <c r="O130" s="3" t="s">
        <v>17</v>
      </c>
      <c r="P130" s="3" t="s">
        <v>17</v>
      </c>
      <c r="Q130" s="229">
        <v>-1</v>
      </c>
      <c r="R130" s="229">
        <v>999</v>
      </c>
      <c r="S130" s="9"/>
      <c r="T130" t="s">
        <v>17</v>
      </c>
      <c r="U130" s="3" t="s">
        <v>17</v>
      </c>
      <c r="V130" s="3" t="s">
        <v>17</v>
      </c>
      <c r="W130" s="9"/>
      <c r="X130" s="3" t="s">
        <v>17</v>
      </c>
      <c r="Y130" s="3" t="s">
        <v>17</v>
      </c>
      <c r="Z130" s="3" t="s">
        <v>4570</v>
      </c>
      <c r="AA130" s="15" t="s">
        <v>484</v>
      </c>
      <c r="AB130" s="9"/>
      <c r="AC130" s="9"/>
      <c r="AD130" s="9"/>
      <c r="AE130" s="9"/>
      <c r="AF130" s="9"/>
      <c r="AG130" s="3" t="s">
        <v>17</v>
      </c>
      <c r="AH130" s="3" t="s">
        <v>766</v>
      </c>
      <c r="AI130" s="139"/>
      <c r="AJ130" s="3" t="s">
        <v>481</v>
      </c>
      <c r="AK130" s="208" t="s">
        <v>481</v>
      </c>
      <c r="AL130" s="9"/>
      <c r="AM130" s="146"/>
      <c r="AN130" s="3" t="s">
        <v>484</v>
      </c>
      <c r="AO130" t="s">
        <v>9206</v>
      </c>
      <c r="AP130" t="s">
        <v>5091</v>
      </c>
      <c r="AQ130" s="9"/>
      <c r="AR130" s="9"/>
      <c r="AS130" s="15" t="s">
        <v>9041</v>
      </c>
      <c r="AT130" s="3"/>
      <c r="AU130" t="b">
        <v>0</v>
      </c>
      <c r="AV130" s="229">
        <v>251408</v>
      </c>
      <c r="AW130" s="3" t="s">
        <v>17</v>
      </c>
      <c r="AX130" s="9"/>
      <c r="AY130" s="9"/>
      <c r="AZ130" s="9"/>
      <c r="BA130" s="9"/>
      <c r="BB130" s="3" t="s">
        <v>708</v>
      </c>
      <c r="BC130" s="9"/>
      <c r="BD130" s="9"/>
      <c r="BE130" s="3" t="s">
        <v>37</v>
      </c>
      <c r="BF130" s="9"/>
      <c r="BG130" s="9"/>
      <c r="BH130" s="9" t="s">
        <v>6171</v>
      </c>
      <c r="BI130" s="3" t="s">
        <v>9049</v>
      </c>
      <c r="BJ130" s="9" t="s">
        <v>9076</v>
      </c>
      <c r="BK130" s="9" t="s">
        <v>9568</v>
      </c>
      <c r="BL130" s="9"/>
      <c r="BM130" s="243">
        <v>12016</v>
      </c>
      <c r="BN130" s="243">
        <v>11911</v>
      </c>
      <c r="BO130" s="3" t="s">
        <v>497</v>
      </c>
      <c r="BP130" s="9"/>
      <c r="BQ130" s="9"/>
      <c r="BR130" s="9"/>
      <c r="BS130" s="9"/>
      <c r="BT130" s="9"/>
      <c r="BU130" t="s">
        <v>13043</v>
      </c>
      <c r="BV130" s="9"/>
      <c r="BW130" s="229">
        <v>30</v>
      </c>
      <c r="BX130" s="9"/>
      <c r="BY130" s="9"/>
      <c r="BZ130" s="9" t="s">
        <v>6497</v>
      </c>
      <c r="CA130" t="s">
        <v>6212</v>
      </c>
      <c r="CB130" s="229">
        <v>2009</v>
      </c>
      <c r="CC130" s="3" t="s">
        <v>489</v>
      </c>
      <c r="CD130" s="3" t="s">
        <v>511</v>
      </c>
      <c r="CE130" s="3" t="s">
        <v>512</v>
      </c>
      <c r="CF130" s="3" t="s">
        <v>513</v>
      </c>
      <c r="CG130" s="3" t="s">
        <v>514</v>
      </c>
      <c r="CH130" s="3" t="s">
        <v>496</v>
      </c>
      <c r="CI130" s="3" t="s">
        <v>514</v>
      </c>
      <c r="CJ130" s="3" t="s">
        <v>515</v>
      </c>
      <c r="CK130" s="3" t="s">
        <v>17</v>
      </c>
      <c r="CL130" s="3" t="s">
        <v>517</v>
      </c>
      <c r="CM130" s="3" t="s">
        <v>545</v>
      </c>
      <c r="CN130" s="3" t="s">
        <v>546</v>
      </c>
      <c r="CO130" s="3" t="s">
        <v>10</v>
      </c>
      <c r="CP130" s="3" t="s">
        <v>48</v>
      </c>
      <c r="CQ130" s="3" t="s">
        <v>557</v>
      </c>
      <c r="CR130" s="3" t="s">
        <v>17</v>
      </c>
      <c r="CS130" s="3" t="s">
        <v>737</v>
      </c>
      <c r="CT130" s="3" t="s">
        <v>128</v>
      </c>
      <c r="CU130" s="3" t="s">
        <v>199</v>
      </c>
      <c r="CV130" s="3" t="s">
        <v>17</v>
      </c>
      <c r="CW130" s="3" t="s">
        <v>494</v>
      </c>
      <c r="CX130" s="3" t="s">
        <v>571</v>
      </c>
      <c r="CY130" s="3" t="s">
        <v>17</v>
      </c>
      <c r="CZ130" s="3" t="s">
        <v>3666</v>
      </c>
      <c r="DA130" s="3" t="s">
        <v>9218</v>
      </c>
      <c r="DB130" s="3" t="s">
        <v>6594</v>
      </c>
      <c r="DC130" s="3"/>
      <c r="DD130" s="226">
        <v>128</v>
      </c>
      <c r="DE130" s="15"/>
    </row>
    <row r="131" spans="1:109">
      <c r="A131" s="226">
        <v>119</v>
      </c>
      <c r="B131" s="68" t="s">
        <v>9088</v>
      </c>
      <c r="C131" s="280" t="s">
        <v>487</v>
      </c>
      <c r="D131" s="3" t="s">
        <v>3455</v>
      </c>
      <c r="E131" s="9"/>
      <c r="F131" s="9"/>
      <c r="G131" s="169" t="s">
        <v>6124</v>
      </c>
      <c r="H131" s="3" t="s">
        <v>709</v>
      </c>
      <c r="I131" s="3" t="s">
        <v>488</v>
      </c>
      <c r="J131" s="3" t="s">
        <v>3631</v>
      </c>
      <c r="K131" s="9" t="s">
        <v>10269</v>
      </c>
      <c r="L131" s="3" t="s">
        <v>529</v>
      </c>
      <c r="M131" t="b">
        <v>0</v>
      </c>
      <c r="N131" s="3" t="s">
        <v>549</v>
      </c>
      <c r="O131" s="3" t="s">
        <v>17</v>
      </c>
      <c r="P131" s="3" t="s">
        <v>17</v>
      </c>
      <c r="Q131" s="229">
        <v>-1</v>
      </c>
      <c r="R131" s="229">
        <v>999</v>
      </c>
      <c r="S131" s="9"/>
      <c r="T131" t="s">
        <v>17</v>
      </c>
      <c r="U131" s="3" t="s">
        <v>17</v>
      </c>
      <c r="V131" s="3" t="s">
        <v>17</v>
      </c>
      <c r="W131" s="9"/>
      <c r="X131" s="3" t="s">
        <v>17</v>
      </c>
      <c r="Y131" s="3" t="s">
        <v>17</v>
      </c>
      <c r="Z131" s="3" t="s">
        <v>4571</v>
      </c>
      <c r="AA131" s="214" t="s">
        <v>4114</v>
      </c>
      <c r="AB131" s="9"/>
      <c r="AC131" s="9"/>
      <c r="AD131" s="9"/>
      <c r="AE131" s="9"/>
      <c r="AF131" s="9"/>
      <c r="AG131" s="3" t="s">
        <v>17</v>
      </c>
      <c r="AH131" s="3" t="s">
        <v>767</v>
      </c>
      <c r="AI131" s="139"/>
      <c r="AJ131" s="3" t="s">
        <v>481</v>
      </c>
      <c r="AK131" s="208" t="s">
        <v>481</v>
      </c>
      <c r="AL131" s="9"/>
      <c r="AM131" s="146"/>
      <c r="AN131" s="3" t="s">
        <v>4114</v>
      </c>
      <c r="AO131" t="s">
        <v>9206</v>
      </c>
      <c r="AP131" t="s">
        <v>5091</v>
      </c>
      <c r="AQ131" s="9"/>
      <c r="AR131" s="9"/>
      <c r="AS131" s="15" t="s">
        <v>9041</v>
      </c>
      <c r="AT131" s="3"/>
      <c r="AU131" t="b">
        <v>0</v>
      </c>
      <c r="AV131" s="229">
        <v>270691</v>
      </c>
      <c r="AW131" s="3" t="s">
        <v>17</v>
      </c>
      <c r="AX131" s="9"/>
      <c r="AY131" s="9"/>
      <c r="AZ131" s="9"/>
      <c r="BA131" s="9"/>
      <c r="BB131" s="3" t="s">
        <v>708</v>
      </c>
      <c r="BC131" s="9"/>
      <c r="BD131" s="9"/>
      <c r="BE131" s="3" t="s">
        <v>37</v>
      </c>
      <c r="BF131" s="9"/>
      <c r="BG131" s="9"/>
      <c r="BH131" s="9" t="s">
        <v>6171</v>
      </c>
      <c r="BI131" s="3" t="s">
        <v>9049</v>
      </c>
      <c r="BJ131" s="9" t="s">
        <v>9076</v>
      </c>
      <c r="BK131" s="9" t="s">
        <v>9568</v>
      </c>
      <c r="BL131" s="9"/>
      <c r="BM131" s="243">
        <v>10347</v>
      </c>
      <c r="BN131" s="243">
        <v>10275</v>
      </c>
      <c r="BO131" s="3" t="s">
        <v>497</v>
      </c>
      <c r="BP131" s="9"/>
      <c r="BQ131" s="9"/>
      <c r="BR131" s="9"/>
      <c r="BS131" s="9"/>
      <c r="BT131" s="9"/>
      <c r="BU131" t="s">
        <v>13043</v>
      </c>
      <c r="BV131" s="9"/>
      <c r="BW131" s="229">
        <v>25</v>
      </c>
      <c r="BX131" s="9"/>
      <c r="BY131" s="9"/>
      <c r="BZ131" s="9" t="s">
        <v>6497</v>
      </c>
      <c r="CA131" t="s">
        <v>6212</v>
      </c>
      <c r="CB131" s="229">
        <v>2009</v>
      </c>
      <c r="CC131" s="3" t="s">
        <v>489</v>
      </c>
      <c r="CD131" s="3" t="s">
        <v>511</v>
      </c>
      <c r="CE131" s="3" t="s">
        <v>512</v>
      </c>
      <c r="CF131" s="3" t="s">
        <v>513</v>
      </c>
      <c r="CG131" s="3" t="s">
        <v>514</v>
      </c>
      <c r="CH131" s="3" t="s">
        <v>496</v>
      </c>
      <c r="CI131" s="3" t="s">
        <v>514</v>
      </c>
      <c r="CJ131" s="3" t="s">
        <v>515</v>
      </c>
      <c r="CK131" s="3" t="s">
        <v>17</v>
      </c>
      <c r="CL131" s="3" t="s">
        <v>517</v>
      </c>
      <c r="CM131" s="3" t="s">
        <v>545</v>
      </c>
      <c r="CN131" s="3" t="s">
        <v>546</v>
      </c>
      <c r="CO131" s="3" t="s">
        <v>10</v>
      </c>
      <c r="CP131" s="3" t="s">
        <v>48</v>
      </c>
      <c r="CQ131" s="3" t="s">
        <v>557</v>
      </c>
      <c r="CR131" s="3" t="s">
        <v>17</v>
      </c>
      <c r="CS131" s="3" t="s">
        <v>738</v>
      </c>
      <c r="CT131" s="3" t="s">
        <v>128</v>
      </c>
      <c r="CU131" s="3" t="s">
        <v>199</v>
      </c>
      <c r="CV131" s="3" t="s">
        <v>17</v>
      </c>
      <c r="CW131" s="3" t="s">
        <v>494</v>
      </c>
      <c r="CX131" s="3" t="s">
        <v>572</v>
      </c>
      <c r="CY131" s="3" t="s">
        <v>17</v>
      </c>
      <c r="CZ131" s="3" t="s">
        <v>3674</v>
      </c>
      <c r="DA131" s="3" t="s">
        <v>9218</v>
      </c>
      <c r="DB131" s="3" t="s">
        <v>6595</v>
      </c>
      <c r="DC131" s="3"/>
      <c r="DD131" s="226">
        <v>129</v>
      </c>
      <c r="DE131" s="15"/>
    </row>
    <row r="132" spans="1:109">
      <c r="A132" s="226">
        <v>120</v>
      </c>
      <c r="B132" s="68" t="s">
        <v>9088</v>
      </c>
      <c r="C132" s="280" t="s">
        <v>487</v>
      </c>
      <c r="D132" s="3" t="s">
        <v>3455</v>
      </c>
      <c r="E132" s="9"/>
      <c r="F132" s="9"/>
      <c r="G132" s="149" t="s">
        <v>6124</v>
      </c>
      <c r="H132" s="3" t="s">
        <v>709</v>
      </c>
      <c r="I132" s="3" t="s">
        <v>488</v>
      </c>
      <c r="J132" s="3" t="s">
        <v>3631</v>
      </c>
      <c r="K132" s="9" t="s">
        <v>10269</v>
      </c>
      <c r="L132" s="3" t="s">
        <v>529</v>
      </c>
      <c r="M132" t="b">
        <v>0</v>
      </c>
      <c r="N132" s="3" t="s">
        <v>549</v>
      </c>
      <c r="O132" s="3" t="s">
        <v>17</v>
      </c>
      <c r="P132" s="3" t="s">
        <v>17</v>
      </c>
      <c r="Q132" s="229">
        <v>-1</v>
      </c>
      <c r="R132" s="229">
        <v>999</v>
      </c>
      <c r="S132" s="9"/>
      <c r="T132" t="s">
        <v>17</v>
      </c>
      <c r="U132" s="3" t="s">
        <v>17</v>
      </c>
      <c r="V132" s="3" t="s">
        <v>17</v>
      </c>
      <c r="W132" s="9"/>
      <c r="X132" s="3" t="s">
        <v>17</v>
      </c>
      <c r="Y132" s="3" t="s">
        <v>17</v>
      </c>
      <c r="Z132" s="3" t="s">
        <v>4571</v>
      </c>
      <c r="AA132" s="214" t="s">
        <v>4114</v>
      </c>
      <c r="AB132" s="9"/>
      <c r="AC132" s="9"/>
      <c r="AD132" s="9"/>
      <c r="AE132" s="9"/>
      <c r="AF132" s="9"/>
      <c r="AG132" s="3" t="s">
        <v>17</v>
      </c>
      <c r="AH132" s="3" t="s">
        <v>768</v>
      </c>
      <c r="AI132" s="139"/>
      <c r="AJ132" s="3" t="s">
        <v>481</v>
      </c>
      <c r="AK132" s="208" t="s">
        <v>481</v>
      </c>
      <c r="AL132" s="9"/>
      <c r="AM132" s="146"/>
      <c r="AN132" s="3" t="s">
        <v>4114</v>
      </c>
      <c r="AO132" t="s">
        <v>9206</v>
      </c>
      <c r="AP132" t="s">
        <v>5091</v>
      </c>
      <c r="AQ132" s="9"/>
      <c r="AR132" s="9"/>
      <c r="AS132" s="15" t="s">
        <v>9041</v>
      </c>
      <c r="AT132" s="3"/>
      <c r="AU132" t="b">
        <v>0</v>
      </c>
      <c r="AV132" s="229">
        <v>251408</v>
      </c>
      <c r="AW132" s="3" t="s">
        <v>17</v>
      </c>
      <c r="AX132" s="9"/>
      <c r="AY132" s="9"/>
      <c r="AZ132" s="9"/>
      <c r="BA132" s="9"/>
      <c r="BB132" s="3" t="s">
        <v>708</v>
      </c>
      <c r="BC132" s="9"/>
      <c r="BD132" s="9"/>
      <c r="BE132" s="3" t="s">
        <v>37</v>
      </c>
      <c r="BF132" s="9"/>
      <c r="BG132" s="9"/>
      <c r="BH132" s="9" t="s">
        <v>6171</v>
      </c>
      <c r="BI132" s="3" t="s">
        <v>9049</v>
      </c>
      <c r="BJ132" s="9" t="s">
        <v>9076</v>
      </c>
      <c r="BK132" s="9" t="s">
        <v>9568</v>
      </c>
      <c r="BL132" s="9"/>
      <c r="BM132" s="243">
        <v>9653</v>
      </c>
      <c r="BN132" s="243">
        <v>9585</v>
      </c>
      <c r="BO132" s="3" t="s">
        <v>497</v>
      </c>
      <c r="BP132" s="9"/>
      <c r="BQ132" s="9"/>
      <c r="BR132" s="9"/>
      <c r="BS132" s="9"/>
      <c r="BT132" s="9"/>
      <c r="BU132" t="s">
        <v>13043</v>
      </c>
      <c r="BV132" s="9"/>
      <c r="BW132" s="229">
        <v>25</v>
      </c>
      <c r="BX132" s="9"/>
      <c r="BY132" s="9"/>
      <c r="BZ132" s="9" t="s">
        <v>6497</v>
      </c>
      <c r="CA132" t="s">
        <v>6212</v>
      </c>
      <c r="CB132" s="229">
        <v>2009</v>
      </c>
      <c r="CC132" s="3" t="s">
        <v>489</v>
      </c>
      <c r="CD132" s="3" t="s">
        <v>511</v>
      </c>
      <c r="CE132" s="3" t="s">
        <v>512</v>
      </c>
      <c r="CF132" s="3" t="s">
        <v>513</v>
      </c>
      <c r="CG132" s="3" t="s">
        <v>514</v>
      </c>
      <c r="CH132" s="3" t="s">
        <v>496</v>
      </c>
      <c r="CI132" s="3" t="s">
        <v>514</v>
      </c>
      <c r="CJ132" s="3" t="s">
        <v>515</v>
      </c>
      <c r="CK132" s="3" t="s">
        <v>17</v>
      </c>
      <c r="CL132" s="3" t="s">
        <v>517</v>
      </c>
      <c r="CM132" s="3" t="s">
        <v>545</v>
      </c>
      <c r="CN132" s="3" t="s">
        <v>546</v>
      </c>
      <c r="CO132" s="3" t="s">
        <v>10</v>
      </c>
      <c r="CP132" s="3" t="s">
        <v>48</v>
      </c>
      <c r="CQ132" s="3" t="s">
        <v>557</v>
      </c>
      <c r="CR132" s="3" t="s">
        <v>17</v>
      </c>
      <c r="CS132" s="3" t="s">
        <v>737</v>
      </c>
      <c r="CT132" s="3" t="s">
        <v>128</v>
      </c>
      <c r="CU132" s="3" t="s">
        <v>199</v>
      </c>
      <c r="CV132" s="3" t="s">
        <v>17</v>
      </c>
      <c r="CW132" s="3" t="s">
        <v>494</v>
      </c>
      <c r="CX132" s="3" t="s">
        <v>572</v>
      </c>
      <c r="CY132" s="3" t="s">
        <v>17</v>
      </c>
      <c r="CZ132" s="3" t="s">
        <v>3667</v>
      </c>
      <c r="DA132" s="3" t="s">
        <v>9218</v>
      </c>
      <c r="DB132" s="3" t="s">
        <v>6596</v>
      </c>
      <c r="DC132" s="3"/>
      <c r="DD132" s="226">
        <v>130</v>
      </c>
      <c r="DE132" s="15"/>
    </row>
    <row r="133" spans="1:109">
      <c r="A133" s="226">
        <v>121</v>
      </c>
      <c r="B133" s="68" t="s">
        <v>9088</v>
      </c>
      <c r="C133" s="280" t="s">
        <v>487</v>
      </c>
      <c r="D133" s="3" t="s">
        <v>3455</v>
      </c>
      <c r="E133" s="9"/>
      <c r="F133" s="9"/>
      <c r="G133" s="169" t="s">
        <v>6124</v>
      </c>
      <c r="H133" s="3" t="s">
        <v>709</v>
      </c>
      <c r="I133" s="3" t="s">
        <v>488</v>
      </c>
      <c r="J133" s="3" t="s">
        <v>3631</v>
      </c>
      <c r="K133" s="9" t="s">
        <v>10269</v>
      </c>
      <c r="L133" s="3" t="s">
        <v>483</v>
      </c>
      <c r="M133" t="b">
        <v>0</v>
      </c>
      <c r="N133" s="3" t="s">
        <v>549</v>
      </c>
      <c r="O133" s="3" t="s">
        <v>17</v>
      </c>
      <c r="P133" s="3" t="s">
        <v>17</v>
      </c>
      <c r="Q133" s="229">
        <v>-1</v>
      </c>
      <c r="R133" s="229">
        <v>999</v>
      </c>
      <c r="S133" s="9"/>
      <c r="T133" t="s">
        <v>17</v>
      </c>
      <c r="U133" s="3" t="s">
        <v>17</v>
      </c>
      <c r="V133" s="3" t="s">
        <v>17</v>
      </c>
      <c r="W133" s="9"/>
      <c r="X133" s="3" t="s">
        <v>17</v>
      </c>
      <c r="Y133" s="3" t="s">
        <v>17</v>
      </c>
      <c r="Z133" s="3" t="s">
        <v>4570</v>
      </c>
      <c r="AA133" s="15" t="s">
        <v>484</v>
      </c>
      <c r="AB133" s="9"/>
      <c r="AC133" s="9"/>
      <c r="AD133" s="9"/>
      <c r="AE133" s="9"/>
      <c r="AF133" s="9"/>
      <c r="AG133" s="3" t="s">
        <v>17</v>
      </c>
      <c r="AH133" s="3" t="s">
        <v>769</v>
      </c>
      <c r="AI133" s="139"/>
      <c r="AJ133" s="3" t="s">
        <v>481</v>
      </c>
      <c r="AK133" s="208" t="s">
        <v>481</v>
      </c>
      <c r="AL133" s="9"/>
      <c r="AM133" s="146"/>
      <c r="AN133" s="3" t="s">
        <v>484</v>
      </c>
      <c r="AO133" t="s">
        <v>9206</v>
      </c>
      <c r="AP133" t="s">
        <v>5091</v>
      </c>
      <c r="AQ133" s="9"/>
      <c r="AR133" s="9"/>
      <c r="AS133" s="15" t="s">
        <v>9041</v>
      </c>
      <c r="AT133" s="3"/>
      <c r="AU133" t="b">
        <v>0</v>
      </c>
      <c r="AV133" s="229">
        <v>270691</v>
      </c>
      <c r="AW133" s="3" t="s">
        <v>17</v>
      </c>
      <c r="AX133" s="9"/>
      <c r="AY133" s="9"/>
      <c r="AZ133" s="9"/>
      <c r="BA133" s="9"/>
      <c r="BB133" s="3" t="s">
        <v>708</v>
      </c>
      <c r="BC133" s="9"/>
      <c r="BD133" s="9"/>
      <c r="BE133" s="3" t="s">
        <v>37</v>
      </c>
      <c r="BF133" s="9"/>
      <c r="BG133" s="9"/>
      <c r="BH133" s="9" t="s">
        <v>6171</v>
      </c>
      <c r="BI133" s="3" t="s">
        <v>9049</v>
      </c>
      <c r="BJ133" s="9" t="s">
        <v>9076</v>
      </c>
      <c r="BK133" s="9" t="s">
        <v>9568</v>
      </c>
      <c r="BL133" s="9"/>
      <c r="BM133" s="243">
        <v>17772</v>
      </c>
      <c r="BN133" s="243">
        <v>17641</v>
      </c>
      <c r="BO133" s="3" t="s">
        <v>497</v>
      </c>
      <c r="BP133" s="9"/>
      <c r="BQ133" s="9"/>
      <c r="BR133" s="9"/>
      <c r="BS133" s="9"/>
      <c r="BT133" s="9"/>
      <c r="BU133" t="s">
        <v>13043</v>
      </c>
      <c r="BV133" s="9"/>
      <c r="BW133" s="229">
        <v>30</v>
      </c>
      <c r="BX133" s="9"/>
      <c r="BY133" s="9"/>
      <c r="BZ133" s="9" t="s">
        <v>6497</v>
      </c>
      <c r="CA133" t="s">
        <v>6212</v>
      </c>
      <c r="CB133" s="229">
        <v>2009</v>
      </c>
      <c r="CC133" s="3" t="s">
        <v>489</v>
      </c>
      <c r="CD133" s="3" t="s">
        <v>511</v>
      </c>
      <c r="CE133" s="3" t="s">
        <v>512</v>
      </c>
      <c r="CF133" s="3" t="s">
        <v>513</v>
      </c>
      <c r="CG133" s="3" t="s">
        <v>514</v>
      </c>
      <c r="CH133" s="3" t="s">
        <v>496</v>
      </c>
      <c r="CI133" s="3" t="s">
        <v>514</v>
      </c>
      <c r="CJ133" s="3" t="s">
        <v>515</v>
      </c>
      <c r="CK133" s="3" t="s">
        <v>17</v>
      </c>
      <c r="CL133" s="3" t="s">
        <v>517</v>
      </c>
      <c r="CM133" s="3" t="s">
        <v>545</v>
      </c>
      <c r="CN133" s="3" t="s">
        <v>546</v>
      </c>
      <c r="CO133" s="3" t="s">
        <v>10</v>
      </c>
      <c r="CP133" s="3" t="s">
        <v>48</v>
      </c>
      <c r="CQ133" s="3" t="s">
        <v>557</v>
      </c>
      <c r="CR133" s="3" t="s">
        <v>17</v>
      </c>
      <c r="CS133" s="3" t="s">
        <v>738</v>
      </c>
      <c r="CT133" s="3" t="s">
        <v>128</v>
      </c>
      <c r="CU133" s="3" t="s">
        <v>199</v>
      </c>
      <c r="CV133" s="3" t="s">
        <v>17</v>
      </c>
      <c r="CW133" s="3" t="s">
        <v>494</v>
      </c>
      <c r="CX133" s="3" t="s">
        <v>573</v>
      </c>
      <c r="CY133" s="3" t="s">
        <v>17</v>
      </c>
      <c r="CZ133" s="3" t="s">
        <v>3668</v>
      </c>
      <c r="DA133" s="3" t="s">
        <v>9218</v>
      </c>
      <c r="DB133" s="3" t="s">
        <v>6597</v>
      </c>
      <c r="DC133" s="3"/>
      <c r="DD133" s="226">
        <v>131</v>
      </c>
      <c r="DE133" s="15"/>
    </row>
    <row r="134" spans="1:109">
      <c r="A134" s="226">
        <v>122</v>
      </c>
      <c r="B134" s="68" t="s">
        <v>9088</v>
      </c>
      <c r="C134" s="280" t="s">
        <v>487</v>
      </c>
      <c r="D134" s="3" t="s">
        <v>3455</v>
      </c>
      <c r="E134" s="9"/>
      <c r="F134" s="9"/>
      <c r="G134" s="149" t="s">
        <v>6124</v>
      </c>
      <c r="H134" s="3" t="s">
        <v>709</v>
      </c>
      <c r="I134" s="3" t="s">
        <v>488</v>
      </c>
      <c r="J134" s="3" t="s">
        <v>3631</v>
      </c>
      <c r="K134" s="9" t="s">
        <v>10269</v>
      </c>
      <c r="L134" s="3" t="s">
        <v>483</v>
      </c>
      <c r="M134" t="b">
        <v>0</v>
      </c>
      <c r="N134" s="3" t="s">
        <v>549</v>
      </c>
      <c r="O134" s="3" t="s">
        <v>17</v>
      </c>
      <c r="P134" s="3" t="s">
        <v>17</v>
      </c>
      <c r="Q134" s="229">
        <v>-1</v>
      </c>
      <c r="R134" s="229">
        <v>999</v>
      </c>
      <c r="S134" s="9"/>
      <c r="T134" t="s">
        <v>17</v>
      </c>
      <c r="U134" s="3" t="s">
        <v>17</v>
      </c>
      <c r="V134" s="3" t="s">
        <v>17</v>
      </c>
      <c r="W134" s="9"/>
      <c r="X134" s="3" t="s">
        <v>17</v>
      </c>
      <c r="Y134" s="3" t="s">
        <v>17</v>
      </c>
      <c r="Z134" s="3" t="s">
        <v>4570</v>
      </c>
      <c r="AA134" s="15" t="s">
        <v>484</v>
      </c>
      <c r="AB134" s="9"/>
      <c r="AC134" s="9"/>
      <c r="AD134" s="9"/>
      <c r="AE134" s="9"/>
      <c r="AF134" s="9"/>
      <c r="AG134" s="3" t="s">
        <v>17</v>
      </c>
      <c r="AH134" s="3" t="s">
        <v>770</v>
      </c>
      <c r="AI134" s="139"/>
      <c r="AJ134" s="3" t="s">
        <v>481</v>
      </c>
      <c r="AK134" s="208" t="s">
        <v>481</v>
      </c>
      <c r="AL134" s="9"/>
      <c r="AM134" s="146"/>
      <c r="AN134" s="3" t="s">
        <v>484</v>
      </c>
      <c r="AO134" t="s">
        <v>9206</v>
      </c>
      <c r="AP134" t="s">
        <v>5091</v>
      </c>
      <c r="AQ134" s="9"/>
      <c r="AR134" s="9"/>
      <c r="AS134" s="15" t="s">
        <v>9041</v>
      </c>
      <c r="AT134" s="3"/>
      <c r="AU134" t="b">
        <v>0</v>
      </c>
      <c r="AV134" s="229">
        <v>251408</v>
      </c>
      <c r="AW134" s="3" t="s">
        <v>17</v>
      </c>
      <c r="AX134" s="9"/>
      <c r="AY134" s="9"/>
      <c r="AZ134" s="9"/>
      <c r="BA134" s="9"/>
      <c r="BB134" s="3" t="s">
        <v>708</v>
      </c>
      <c r="BC134" s="9"/>
      <c r="BD134" s="9"/>
      <c r="BE134" s="3" t="s">
        <v>37</v>
      </c>
      <c r="BF134" s="9"/>
      <c r="BG134" s="9"/>
      <c r="BH134" s="9" t="s">
        <v>6171</v>
      </c>
      <c r="BI134" s="3" t="s">
        <v>9049</v>
      </c>
      <c r="BJ134" s="9" t="s">
        <v>9076</v>
      </c>
      <c r="BK134" s="9" t="s">
        <v>9568</v>
      </c>
      <c r="BL134" s="9"/>
      <c r="BM134" s="243">
        <v>16655</v>
      </c>
      <c r="BN134" s="243">
        <v>16525</v>
      </c>
      <c r="BO134" s="3" t="s">
        <v>497</v>
      </c>
      <c r="BP134" s="9"/>
      <c r="BQ134" s="9"/>
      <c r="BR134" s="9"/>
      <c r="BS134" s="9"/>
      <c r="BT134" s="9"/>
      <c r="BU134" t="s">
        <v>13043</v>
      </c>
      <c r="BV134" s="9"/>
      <c r="BW134" s="229">
        <v>30</v>
      </c>
      <c r="BX134" s="9"/>
      <c r="BY134" s="9"/>
      <c r="BZ134" s="9" t="s">
        <v>6497</v>
      </c>
      <c r="CA134" t="s">
        <v>6212</v>
      </c>
      <c r="CB134" s="229">
        <v>2009</v>
      </c>
      <c r="CC134" s="3" t="s">
        <v>489</v>
      </c>
      <c r="CD134" s="3" t="s">
        <v>511</v>
      </c>
      <c r="CE134" s="3" t="s">
        <v>512</v>
      </c>
      <c r="CF134" s="3" t="s">
        <v>513</v>
      </c>
      <c r="CG134" s="3" t="s">
        <v>514</v>
      </c>
      <c r="CH134" s="3" t="s">
        <v>496</v>
      </c>
      <c r="CI134" s="3" t="s">
        <v>514</v>
      </c>
      <c r="CJ134" s="3" t="s">
        <v>515</v>
      </c>
      <c r="CK134" s="3" t="s">
        <v>17</v>
      </c>
      <c r="CL134" s="3" t="s">
        <v>517</v>
      </c>
      <c r="CM134" s="3" t="s">
        <v>545</v>
      </c>
      <c r="CN134" s="3" t="s">
        <v>546</v>
      </c>
      <c r="CO134" s="3" t="s">
        <v>10</v>
      </c>
      <c r="CP134" s="3" t="s">
        <v>48</v>
      </c>
      <c r="CQ134" s="3" t="s">
        <v>557</v>
      </c>
      <c r="CR134" s="3" t="s">
        <v>17</v>
      </c>
      <c r="CS134" s="3" t="s">
        <v>737</v>
      </c>
      <c r="CT134" s="3" t="s">
        <v>128</v>
      </c>
      <c r="CU134" s="3" t="s">
        <v>199</v>
      </c>
      <c r="CV134" s="3" t="s">
        <v>17</v>
      </c>
      <c r="CW134" s="3" t="s">
        <v>494</v>
      </c>
      <c r="CX134" s="3" t="s">
        <v>573</v>
      </c>
      <c r="CY134" s="3" t="s">
        <v>17</v>
      </c>
      <c r="CZ134" s="3" t="s">
        <v>3669</v>
      </c>
      <c r="DA134" s="3" t="s">
        <v>9218</v>
      </c>
      <c r="DB134" s="3" t="s">
        <v>6598</v>
      </c>
      <c r="DC134" s="3"/>
      <c r="DD134" s="226">
        <v>132</v>
      </c>
      <c r="DE134" s="15"/>
    </row>
    <row r="135" spans="1:109">
      <c r="A135" s="226">
        <v>123</v>
      </c>
      <c r="B135" s="68" t="s">
        <v>9088</v>
      </c>
      <c r="C135" s="280" t="s">
        <v>487</v>
      </c>
      <c r="D135" s="3" t="s">
        <v>3455</v>
      </c>
      <c r="E135" s="9"/>
      <c r="F135" s="9"/>
      <c r="G135" s="169" t="s">
        <v>6124</v>
      </c>
      <c r="H135" s="3" t="s">
        <v>709</v>
      </c>
      <c r="I135" s="3" t="s">
        <v>488</v>
      </c>
      <c r="J135" s="3" t="s">
        <v>3631</v>
      </c>
      <c r="K135" s="9" t="s">
        <v>10269</v>
      </c>
      <c r="L135" s="3" t="s">
        <v>530</v>
      </c>
      <c r="M135" t="b">
        <v>0</v>
      </c>
      <c r="N135" s="3" t="s">
        <v>549</v>
      </c>
      <c r="O135" s="3" t="s">
        <v>17</v>
      </c>
      <c r="P135" s="3" t="s">
        <v>17</v>
      </c>
      <c r="Q135" s="229">
        <v>-1</v>
      </c>
      <c r="R135" s="229">
        <v>999</v>
      </c>
      <c r="S135" s="9"/>
      <c r="T135" t="s">
        <v>17</v>
      </c>
      <c r="U135" s="3" t="s">
        <v>17</v>
      </c>
      <c r="V135" s="3" t="s">
        <v>17</v>
      </c>
      <c r="W135" s="9"/>
      <c r="X135" s="3" t="s">
        <v>17</v>
      </c>
      <c r="Y135" s="3" t="s">
        <v>17</v>
      </c>
      <c r="Z135" s="3" t="s">
        <v>4571</v>
      </c>
      <c r="AA135" s="214" t="s">
        <v>4114</v>
      </c>
      <c r="AB135" s="9"/>
      <c r="AC135" s="9"/>
      <c r="AD135" s="9"/>
      <c r="AE135" s="9"/>
      <c r="AF135" s="9"/>
      <c r="AG135" s="3" t="s">
        <v>17</v>
      </c>
      <c r="AH135" s="3" t="s">
        <v>771</v>
      </c>
      <c r="AI135" s="139"/>
      <c r="AJ135" s="3" t="s">
        <v>481</v>
      </c>
      <c r="AK135" s="208" t="s">
        <v>481</v>
      </c>
      <c r="AL135" s="9"/>
      <c r="AM135" s="146"/>
      <c r="AN135" s="3" t="s">
        <v>4112</v>
      </c>
      <c r="AO135" t="s">
        <v>9206</v>
      </c>
      <c r="AP135" t="s">
        <v>5091</v>
      </c>
      <c r="AQ135" s="9"/>
      <c r="AR135" s="9"/>
      <c r="AS135" s="15" t="s">
        <v>9041</v>
      </c>
      <c r="AT135" s="3"/>
      <c r="AU135" t="b">
        <v>0</v>
      </c>
      <c r="AV135" s="229">
        <v>270691</v>
      </c>
      <c r="AW135" s="3" t="s">
        <v>17</v>
      </c>
      <c r="AX135" s="9"/>
      <c r="AY135" s="9"/>
      <c r="AZ135" s="9"/>
      <c r="BA135" s="9"/>
      <c r="BB135" s="3" t="s">
        <v>708</v>
      </c>
      <c r="BC135" s="9"/>
      <c r="BD135" s="9"/>
      <c r="BE135" s="3" t="s">
        <v>37</v>
      </c>
      <c r="BF135" s="9"/>
      <c r="BG135" s="9"/>
      <c r="BH135" s="9" t="s">
        <v>6171</v>
      </c>
      <c r="BI135" s="3" t="s">
        <v>9049</v>
      </c>
      <c r="BJ135" s="9" t="s">
        <v>9076</v>
      </c>
      <c r="BK135" s="9" t="s">
        <v>9568</v>
      </c>
      <c r="BL135" s="9"/>
      <c r="BM135" s="243">
        <v>8577</v>
      </c>
      <c r="BN135" s="243">
        <v>8494</v>
      </c>
      <c r="BO135" s="3" t="s">
        <v>497</v>
      </c>
      <c r="BP135" s="9"/>
      <c r="BQ135" s="9"/>
      <c r="BR135" s="9"/>
      <c r="BS135" s="9"/>
      <c r="BT135" s="9"/>
      <c r="BU135" t="s">
        <v>13043</v>
      </c>
      <c r="BV135" s="9"/>
      <c r="BW135" s="229">
        <v>25</v>
      </c>
      <c r="BX135" s="9"/>
      <c r="BY135" s="9"/>
      <c r="BZ135" s="9" t="s">
        <v>6497</v>
      </c>
      <c r="CA135" t="s">
        <v>6212</v>
      </c>
      <c r="CB135" s="229">
        <v>2009</v>
      </c>
      <c r="CC135" s="3" t="s">
        <v>489</v>
      </c>
      <c r="CD135" s="3" t="s">
        <v>511</v>
      </c>
      <c r="CE135" s="3" t="s">
        <v>512</v>
      </c>
      <c r="CF135" s="3" t="s">
        <v>513</v>
      </c>
      <c r="CG135" s="3" t="s">
        <v>514</v>
      </c>
      <c r="CH135" s="3" t="s">
        <v>496</v>
      </c>
      <c r="CI135" s="3" t="s">
        <v>514</v>
      </c>
      <c r="CJ135" s="3" t="s">
        <v>515</v>
      </c>
      <c r="CK135" s="3" t="s">
        <v>17</v>
      </c>
      <c r="CL135" s="3" t="s">
        <v>517</v>
      </c>
      <c r="CM135" s="3" t="s">
        <v>545</v>
      </c>
      <c r="CN135" s="3" t="s">
        <v>546</v>
      </c>
      <c r="CO135" s="3" t="s">
        <v>10</v>
      </c>
      <c r="CP135" s="3" t="s">
        <v>48</v>
      </c>
      <c r="CQ135" s="3" t="s">
        <v>557</v>
      </c>
      <c r="CR135" s="3" t="s">
        <v>17</v>
      </c>
      <c r="CS135" s="3" t="s">
        <v>738</v>
      </c>
      <c r="CT135" s="3" t="s">
        <v>128</v>
      </c>
      <c r="CU135" s="3" t="s">
        <v>199</v>
      </c>
      <c r="CV135" s="3" t="s">
        <v>17</v>
      </c>
      <c r="CW135" s="3" t="s">
        <v>494</v>
      </c>
      <c r="CX135" s="3" t="s">
        <v>574</v>
      </c>
      <c r="CY135" s="3" t="s">
        <v>17</v>
      </c>
      <c r="CZ135" s="3" t="s">
        <v>3670</v>
      </c>
      <c r="DA135" s="3" t="s">
        <v>9218</v>
      </c>
      <c r="DB135" s="3" t="s">
        <v>6599</v>
      </c>
      <c r="DC135" s="3"/>
      <c r="DD135" s="226">
        <v>133</v>
      </c>
      <c r="DE135" s="15"/>
    </row>
    <row r="136" spans="1:109">
      <c r="A136" s="226">
        <v>124</v>
      </c>
      <c r="B136" s="68" t="s">
        <v>9088</v>
      </c>
      <c r="C136" s="280" t="s">
        <v>487</v>
      </c>
      <c r="D136" s="3" t="s">
        <v>3455</v>
      </c>
      <c r="E136" s="9"/>
      <c r="F136" s="9"/>
      <c r="G136" s="149" t="s">
        <v>6124</v>
      </c>
      <c r="H136" s="3" t="s">
        <v>709</v>
      </c>
      <c r="I136" s="3" t="s">
        <v>488</v>
      </c>
      <c r="J136" s="3" t="s">
        <v>3631</v>
      </c>
      <c r="K136" s="9" t="s">
        <v>10269</v>
      </c>
      <c r="L136" s="3" t="s">
        <v>530</v>
      </c>
      <c r="M136" t="b">
        <v>0</v>
      </c>
      <c r="N136" s="3" t="s">
        <v>549</v>
      </c>
      <c r="O136" s="3" t="s">
        <v>17</v>
      </c>
      <c r="P136" s="3" t="s">
        <v>17</v>
      </c>
      <c r="Q136" s="229">
        <v>-1</v>
      </c>
      <c r="R136" s="229">
        <v>999</v>
      </c>
      <c r="S136" s="9"/>
      <c r="T136" t="s">
        <v>17</v>
      </c>
      <c r="U136" s="3" t="s">
        <v>17</v>
      </c>
      <c r="V136" s="3" t="s">
        <v>17</v>
      </c>
      <c r="W136" s="9"/>
      <c r="X136" s="3" t="s">
        <v>17</v>
      </c>
      <c r="Y136" s="3" t="s">
        <v>17</v>
      </c>
      <c r="Z136" s="3" t="s">
        <v>4571</v>
      </c>
      <c r="AA136" s="214" t="s">
        <v>4114</v>
      </c>
      <c r="AB136" s="9"/>
      <c r="AC136" s="9"/>
      <c r="AD136" s="9"/>
      <c r="AE136" s="9"/>
      <c r="AF136" s="9"/>
      <c r="AG136" s="3" t="s">
        <v>17</v>
      </c>
      <c r="AH136" s="3" t="s">
        <v>772</v>
      </c>
      <c r="AI136" s="139"/>
      <c r="AJ136" s="3" t="s">
        <v>481</v>
      </c>
      <c r="AK136" s="208" t="s">
        <v>481</v>
      </c>
      <c r="AL136" s="9"/>
      <c r="AM136" s="146"/>
      <c r="AN136" s="3" t="s">
        <v>4112</v>
      </c>
      <c r="AO136" t="s">
        <v>9206</v>
      </c>
      <c r="AP136" t="s">
        <v>5091</v>
      </c>
      <c r="AQ136" s="9"/>
      <c r="AR136" s="9"/>
      <c r="AS136" s="15" t="s">
        <v>9041</v>
      </c>
      <c r="AT136" s="3"/>
      <c r="AU136" t="b">
        <v>0</v>
      </c>
      <c r="AV136" s="229">
        <v>251408</v>
      </c>
      <c r="AW136" s="3" t="s">
        <v>17</v>
      </c>
      <c r="AX136" s="9"/>
      <c r="AY136" s="9"/>
      <c r="AZ136" s="9"/>
      <c r="BA136" s="9"/>
      <c r="BB136" s="3" t="s">
        <v>708</v>
      </c>
      <c r="BC136" s="9"/>
      <c r="BD136" s="9"/>
      <c r="BE136" s="3" t="s">
        <v>37</v>
      </c>
      <c r="BF136" s="9"/>
      <c r="BG136" s="9"/>
      <c r="BH136" s="9" t="s">
        <v>6171</v>
      </c>
      <c r="BI136" s="3" t="s">
        <v>9049</v>
      </c>
      <c r="BJ136" s="9" t="s">
        <v>9076</v>
      </c>
      <c r="BK136" s="9" t="s">
        <v>9568</v>
      </c>
      <c r="BL136" s="9"/>
      <c r="BM136" s="243">
        <v>8098</v>
      </c>
      <c r="BN136" s="243">
        <v>8014</v>
      </c>
      <c r="BO136" s="3" t="s">
        <v>497</v>
      </c>
      <c r="BP136" s="9"/>
      <c r="BQ136" s="9"/>
      <c r="BR136" s="9"/>
      <c r="BS136" s="9"/>
      <c r="BT136" s="9"/>
      <c r="BU136" t="s">
        <v>13043</v>
      </c>
      <c r="BV136" s="9"/>
      <c r="BW136" s="229">
        <v>25</v>
      </c>
      <c r="BX136" s="9"/>
      <c r="BY136" s="9"/>
      <c r="BZ136" s="9" t="s">
        <v>6497</v>
      </c>
      <c r="CA136" t="s">
        <v>6212</v>
      </c>
      <c r="CB136" s="229">
        <v>2009</v>
      </c>
      <c r="CC136" s="3" t="s">
        <v>489</v>
      </c>
      <c r="CD136" s="3" t="s">
        <v>511</v>
      </c>
      <c r="CE136" s="3" t="s">
        <v>512</v>
      </c>
      <c r="CF136" s="3" t="s">
        <v>513</v>
      </c>
      <c r="CG136" s="3" t="s">
        <v>514</v>
      </c>
      <c r="CH136" s="3" t="s">
        <v>496</v>
      </c>
      <c r="CI136" s="3" t="s">
        <v>514</v>
      </c>
      <c r="CJ136" s="3" t="s">
        <v>515</v>
      </c>
      <c r="CK136" s="3" t="s">
        <v>17</v>
      </c>
      <c r="CL136" s="3" t="s">
        <v>517</v>
      </c>
      <c r="CM136" s="3" t="s">
        <v>545</v>
      </c>
      <c r="CN136" s="3" t="s">
        <v>546</v>
      </c>
      <c r="CO136" s="3" t="s">
        <v>10</v>
      </c>
      <c r="CP136" s="3" t="s">
        <v>48</v>
      </c>
      <c r="CQ136" s="3" t="s">
        <v>557</v>
      </c>
      <c r="CR136" s="3" t="s">
        <v>17</v>
      </c>
      <c r="CS136" s="3" t="s">
        <v>737</v>
      </c>
      <c r="CT136" s="3" t="s">
        <v>128</v>
      </c>
      <c r="CU136" s="3" t="s">
        <v>199</v>
      </c>
      <c r="CV136" s="3" t="s">
        <v>17</v>
      </c>
      <c r="CW136" s="3" t="s">
        <v>494</v>
      </c>
      <c r="CX136" s="3" t="s">
        <v>574</v>
      </c>
      <c r="CY136" s="3" t="s">
        <v>17</v>
      </c>
      <c r="CZ136" s="3" t="s">
        <v>3671</v>
      </c>
      <c r="DA136" s="3" t="s">
        <v>9218</v>
      </c>
      <c r="DB136" s="3" t="s">
        <v>6600</v>
      </c>
      <c r="DC136" s="3"/>
      <c r="DD136" s="226">
        <v>134</v>
      </c>
      <c r="DE136" s="15"/>
    </row>
    <row r="137" spans="1:109">
      <c r="A137" s="226">
        <v>125</v>
      </c>
      <c r="B137" s="68" t="s">
        <v>9088</v>
      </c>
      <c r="C137" s="280" t="s">
        <v>487</v>
      </c>
      <c r="D137" s="3" t="s">
        <v>3455</v>
      </c>
      <c r="E137" s="9"/>
      <c r="F137" s="9"/>
      <c r="G137" s="169" t="s">
        <v>6124</v>
      </c>
      <c r="H137" s="3" t="s">
        <v>709</v>
      </c>
      <c r="I137" s="3" t="s">
        <v>488</v>
      </c>
      <c r="J137" s="3" t="s">
        <v>3631</v>
      </c>
      <c r="K137" s="9" t="s">
        <v>10269</v>
      </c>
      <c r="L137" s="3" t="s">
        <v>531</v>
      </c>
      <c r="M137" t="b">
        <v>0</v>
      </c>
      <c r="N137" s="3" t="s">
        <v>549</v>
      </c>
      <c r="O137" s="3" t="s">
        <v>17</v>
      </c>
      <c r="P137" s="3" t="s">
        <v>17</v>
      </c>
      <c r="Q137" s="229">
        <v>-1</v>
      </c>
      <c r="R137" s="229">
        <v>999</v>
      </c>
      <c r="S137" s="9"/>
      <c r="T137" t="s">
        <v>17</v>
      </c>
      <c r="U137" s="3" t="s">
        <v>17</v>
      </c>
      <c r="V137" s="3" t="s">
        <v>17</v>
      </c>
      <c r="W137" s="9"/>
      <c r="X137" s="3" t="s">
        <v>17</v>
      </c>
      <c r="Y137" s="3" t="s">
        <v>17</v>
      </c>
      <c r="Z137" s="3" t="s">
        <v>4571</v>
      </c>
      <c r="AA137" s="214" t="s">
        <v>4114</v>
      </c>
      <c r="AB137" s="9"/>
      <c r="AC137" s="9"/>
      <c r="AD137" s="9"/>
      <c r="AE137" s="9"/>
      <c r="AF137" s="9"/>
      <c r="AG137" s="3" t="s">
        <v>17</v>
      </c>
      <c r="AH137" s="3" t="s">
        <v>773</v>
      </c>
      <c r="AI137" s="139"/>
      <c r="AJ137" s="3" t="s">
        <v>481</v>
      </c>
      <c r="AK137" s="208" t="s">
        <v>481</v>
      </c>
      <c r="AL137" s="9"/>
      <c r="AM137" s="146"/>
      <c r="AN137" s="3" t="s">
        <v>4112</v>
      </c>
      <c r="AO137" t="s">
        <v>9206</v>
      </c>
      <c r="AP137" t="s">
        <v>5091</v>
      </c>
      <c r="AQ137" s="9"/>
      <c r="AR137" s="9"/>
      <c r="AS137" s="15" t="s">
        <v>9041</v>
      </c>
      <c r="AT137" s="3"/>
      <c r="AU137" t="b">
        <v>0</v>
      </c>
      <c r="AV137" s="229">
        <v>270691</v>
      </c>
      <c r="AW137" s="3" t="s">
        <v>17</v>
      </c>
      <c r="AX137" s="9"/>
      <c r="AY137" s="9"/>
      <c r="AZ137" s="9"/>
      <c r="BA137" s="9"/>
      <c r="BB137" s="3" t="s">
        <v>708</v>
      </c>
      <c r="BC137" s="9"/>
      <c r="BD137" s="9"/>
      <c r="BE137" s="3" t="s">
        <v>37</v>
      </c>
      <c r="BF137" s="9"/>
      <c r="BG137" s="9"/>
      <c r="BH137" s="9" t="s">
        <v>6171</v>
      </c>
      <c r="BI137" s="3" t="s">
        <v>9049</v>
      </c>
      <c r="BJ137" s="9" t="s">
        <v>9076</v>
      </c>
      <c r="BK137" s="9" t="s">
        <v>9568</v>
      </c>
      <c r="BL137" s="9"/>
      <c r="BM137" s="243">
        <v>16483</v>
      </c>
      <c r="BN137" s="243">
        <v>16367</v>
      </c>
      <c r="BO137" s="3" t="s">
        <v>497</v>
      </c>
      <c r="BP137" s="9"/>
      <c r="BQ137" s="9"/>
      <c r="BR137" s="9"/>
      <c r="BS137" s="9"/>
      <c r="BT137" s="9"/>
      <c r="BU137" t="s">
        <v>13043</v>
      </c>
      <c r="BV137" s="9"/>
      <c r="BW137" s="229">
        <v>30</v>
      </c>
      <c r="BX137" s="9"/>
      <c r="BY137" s="9"/>
      <c r="BZ137" s="9" t="s">
        <v>6497</v>
      </c>
      <c r="CA137" t="s">
        <v>6212</v>
      </c>
      <c r="CB137" s="229">
        <v>2009</v>
      </c>
      <c r="CC137" s="3" t="s">
        <v>489</v>
      </c>
      <c r="CD137" s="3" t="s">
        <v>511</v>
      </c>
      <c r="CE137" s="3" t="s">
        <v>512</v>
      </c>
      <c r="CF137" s="3" t="s">
        <v>513</v>
      </c>
      <c r="CG137" s="3" t="s">
        <v>514</v>
      </c>
      <c r="CH137" s="3" t="s">
        <v>496</v>
      </c>
      <c r="CI137" s="3" t="s">
        <v>514</v>
      </c>
      <c r="CJ137" s="3" t="s">
        <v>515</v>
      </c>
      <c r="CK137" s="3" t="s">
        <v>17</v>
      </c>
      <c r="CL137" s="3" t="s">
        <v>517</v>
      </c>
      <c r="CM137" s="3" t="s">
        <v>545</v>
      </c>
      <c r="CN137" s="3" t="s">
        <v>546</v>
      </c>
      <c r="CO137" s="3" t="s">
        <v>10</v>
      </c>
      <c r="CP137" s="3" t="s">
        <v>48</v>
      </c>
      <c r="CQ137" s="3" t="s">
        <v>557</v>
      </c>
      <c r="CR137" s="3" t="s">
        <v>17</v>
      </c>
      <c r="CS137" s="3" t="s">
        <v>738</v>
      </c>
      <c r="CT137" s="3" t="s">
        <v>128</v>
      </c>
      <c r="CU137" s="3" t="s">
        <v>199</v>
      </c>
      <c r="CV137" s="3" t="s">
        <v>17</v>
      </c>
      <c r="CW137" s="3" t="s">
        <v>494</v>
      </c>
      <c r="CX137" s="3" t="s">
        <v>575</v>
      </c>
      <c r="CY137" s="3" t="s">
        <v>17</v>
      </c>
      <c r="CZ137" s="3" t="s">
        <v>3672</v>
      </c>
      <c r="DA137" s="3" t="s">
        <v>9218</v>
      </c>
      <c r="DB137" s="3" t="s">
        <v>6601</v>
      </c>
      <c r="DC137" s="3"/>
      <c r="DD137" s="226">
        <v>135</v>
      </c>
      <c r="DE137" s="15"/>
    </row>
    <row r="138" spans="1:109">
      <c r="A138" s="226">
        <v>126</v>
      </c>
      <c r="B138" s="68" t="s">
        <v>9088</v>
      </c>
      <c r="C138" s="280" t="s">
        <v>487</v>
      </c>
      <c r="D138" s="3" t="s">
        <v>3455</v>
      </c>
      <c r="E138" s="9"/>
      <c r="F138" s="9"/>
      <c r="G138" s="149" t="s">
        <v>6124</v>
      </c>
      <c r="H138" s="3" t="s">
        <v>709</v>
      </c>
      <c r="I138" s="3" t="s">
        <v>488</v>
      </c>
      <c r="J138" s="3" t="s">
        <v>3631</v>
      </c>
      <c r="K138" s="9" t="s">
        <v>10269</v>
      </c>
      <c r="L138" s="3" t="s">
        <v>531</v>
      </c>
      <c r="M138" t="b">
        <v>0</v>
      </c>
      <c r="N138" s="3" t="s">
        <v>549</v>
      </c>
      <c r="O138" s="3" t="s">
        <v>17</v>
      </c>
      <c r="P138" s="3" t="s">
        <v>17</v>
      </c>
      <c r="Q138" s="229">
        <v>-1</v>
      </c>
      <c r="R138" s="229">
        <v>999</v>
      </c>
      <c r="S138" s="9"/>
      <c r="T138" t="s">
        <v>17</v>
      </c>
      <c r="U138" s="3" t="s">
        <v>17</v>
      </c>
      <c r="V138" s="3" t="s">
        <v>17</v>
      </c>
      <c r="W138" s="9"/>
      <c r="X138" s="3" t="s">
        <v>17</v>
      </c>
      <c r="Y138" s="3" t="s">
        <v>17</v>
      </c>
      <c r="Z138" s="3" t="s">
        <v>4571</v>
      </c>
      <c r="AA138" s="214" t="s">
        <v>4114</v>
      </c>
      <c r="AB138" s="9"/>
      <c r="AC138" s="9"/>
      <c r="AD138" s="9"/>
      <c r="AE138" s="9"/>
      <c r="AF138" s="9"/>
      <c r="AG138" s="3" t="s">
        <v>17</v>
      </c>
      <c r="AH138" s="3" t="s">
        <v>774</v>
      </c>
      <c r="AI138" s="139"/>
      <c r="AJ138" s="3" t="s">
        <v>481</v>
      </c>
      <c r="AK138" s="208" t="s">
        <v>481</v>
      </c>
      <c r="AL138" s="9"/>
      <c r="AM138" s="146"/>
      <c r="AN138" s="3" t="s">
        <v>4112</v>
      </c>
      <c r="AO138" t="s">
        <v>9206</v>
      </c>
      <c r="AP138" t="s">
        <v>5091</v>
      </c>
      <c r="AQ138" s="9"/>
      <c r="AR138" s="9"/>
      <c r="AS138" s="15" t="s">
        <v>9041</v>
      </c>
      <c r="AT138" s="3"/>
      <c r="AU138" t="b">
        <v>0</v>
      </c>
      <c r="AV138" s="229">
        <v>251408</v>
      </c>
      <c r="AW138" s="3" t="s">
        <v>17</v>
      </c>
      <c r="AX138" s="9"/>
      <c r="AY138" s="9"/>
      <c r="AZ138" s="9"/>
      <c r="BA138" s="9"/>
      <c r="BB138" s="3" t="s">
        <v>708</v>
      </c>
      <c r="BC138" s="9"/>
      <c r="BD138" s="9"/>
      <c r="BE138" s="3" t="s">
        <v>37</v>
      </c>
      <c r="BF138" s="9"/>
      <c r="BG138" s="9"/>
      <c r="BH138" s="9" t="s">
        <v>6171</v>
      </c>
      <c r="BI138" s="3" t="s">
        <v>9049</v>
      </c>
      <c r="BJ138" s="9" t="s">
        <v>9076</v>
      </c>
      <c r="BK138" s="9" t="s">
        <v>9568</v>
      </c>
      <c r="BL138" s="9"/>
      <c r="BM138" s="243">
        <v>15489</v>
      </c>
      <c r="BN138" s="243">
        <v>15363</v>
      </c>
      <c r="BO138" s="3" t="s">
        <v>497</v>
      </c>
      <c r="BP138" s="9"/>
      <c r="BQ138" s="9"/>
      <c r="BR138" s="9"/>
      <c r="BS138" s="9"/>
      <c r="BT138" s="9"/>
      <c r="BU138" t="s">
        <v>13043</v>
      </c>
      <c r="BV138" s="9"/>
      <c r="BW138" s="229">
        <v>30</v>
      </c>
      <c r="BX138" s="9"/>
      <c r="BY138" s="9"/>
      <c r="BZ138" s="9" t="s">
        <v>6497</v>
      </c>
      <c r="CA138" t="s">
        <v>6212</v>
      </c>
      <c r="CB138" s="229">
        <v>2009</v>
      </c>
      <c r="CC138" s="3" t="s">
        <v>489</v>
      </c>
      <c r="CD138" s="3" t="s">
        <v>511</v>
      </c>
      <c r="CE138" s="3" t="s">
        <v>512</v>
      </c>
      <c r="CF138" s="3" t="s">
        <v>513</v>
      </c>
      <c r="CG138" s="3" t="s">
        <v>514</v>
      </c>
      <c r="CH138" s="3" t="s">
        <v>496</v>
      </c>
      <c r="CI138" s="3" t="s">
        <v>514</v>
      </c>
      <c r="CJ138" s="3" t="s">
        <v>515</v>
      </c>
      <c r="CK138" s="3" t="s">
        <v>17</v>
      </c>
      <c r="CL138" s="3" t="s">
        <v>517</v>
      </c>
      <c r="CM138" s="3" t="s">
        <v>545</v>
      </c>
      <c r="CN138" s="3" t="s">
        <v>546</v>
      </c>
      <c r="CO138" s="3" t="s">
        <v>10</v>
      </c>
      <c r="CP138" s="3" t="s">
        <v>48</v>
      </c>
      <c r="CQ138" s="3" t="s">
        <v>557</v>
      </c>
      <c r="CR138" s="3" t="s">
        <v>17</v>
      </c>
      <c r="CS138" s="3" t="s">
        <v>737</v>
      </c>
      <c r="CT138" s="3" t="s">
        <v>128</v>
      </c>
      <c r="CU138" s="3" t="s">
        <v>199</v>
      </c>
      <c r="CV138" s="3" t="s">
        <v>17</v>
      </c>
      <c r="CW138" s="3" t="s">
        <v>494</v>
      </c>
      <c r="CX138" s="3" t="s">
        <v>575</v>
      </c>
      <c r="CY138" s="3" t="s">
        <v>17</v>
      </c>
      <c r="CZ138" s="3" t="s">
        <v>3675</v>
      </c>
      <c r="DA138" s="3" t="s">
        <v>9218</v>
      </c>
      <c r="DB138" s="3" t="s">
        <v>6602</v>
      </c>
      <c r="DC138" s="3"/>
      <c r="DD138" s="226">
        <v>136</v>
      </c>
      <c r="DE138" s="15"/>
    </row>
    <row r="139" spans="1:109">
      <c r="A139" s="226">
        <v>127</v>
      </c>
      <c r="B139" s="68" t="s">
        <v>9088</v>
      </c>
      <c r="C139" s="280" t="s">
        <v>487</v>
      </c>
      <c r="D139" s="3" t="s">
        <v>3455</v>
      </c>
      <c r="E139" s="9"/>
      <c r="F139" s="9"/>
      <c r="G139" s="169" t="s">
        <v>6124</v>
      </c>
      <c r="H139" s="3" t="s">
        <v>709</v>
      </c>
      <c r="I139" s="3" t="s">
        <v>488</v>
      </c>
      <c r="J139" s="3" t="s">
        <v>3631</v>
      </c>
      <c r="K139" s="9" t="s">
        <v>10269</v>
      </c>
      <c r="L139" s="3" t="s">
        <v>532</v>
      </c>
      <c r="M139" t="b">
        <v>0</v>
      </c>
      <c r="N139" s="3" t="s">
        <v>549</v>
      </c>
      <c r="O139" s="3" t="s">
        <v>17</v>
      </c>
      <c r="P139" s="3" t="s">
        <v>17</v>
      </c>
      <c r="Q139" s="229">
        <v>-1</v>
      </c>
      <c r="R139" s="229">
        <v>999</v>
      </c>
      <c r="S139" s="9"/>
      <c r="T139" t="s">
        <v>17</v>
      </c>
      <c r="U139" s="3" t="s">
        <v>17</v>
      </c>
      <c r="V139" s="3" t="s">
        <v>17</v>
      </c>
      <c r="W139" s="9"/>
      <c r="X139" s="3" t="s">
        <v>17</v>
      </c>
      <c r="Y139" s="3" t="s">
        <v>17</v>
      </c>
      <c r="Z139" s="3" t="s">
        <v>4571</v>
      </c>
      <c r="AA139" s="214" t="s">
        <v>4114</v>
      </c>
      <c r="AB139" s="9"/>
      <c r="AC139" s="9"/>
      <c r="AD139" s="9"/>
      <c r="AE139" s="9"/>
      <c r="AF139" s="9"/>
      <c r="AG139" s="3" t="s">
        <v>17</v>
      </c>
      <c r="AH139" s="3" t="s">
        <v>775</v>
      </c>
      <c r="AI139" s="139"/>
      <c r="AJ139" s="3" t="s">
        <v>481</v>
      </c>
      <c r="AK139" s="208" t="s">
        <v>481</v>
      </c>
      <c r="AL139" s="9"/>
      <c r="AM139" s="146"/>
      <c r="AN139" s="3" t="s">
        <v>4112</v>
      </c>
      <c r="AO139" t="s">
        <v>9206</v>
      </c>
      <c r="AP139" t="s">
        <v>5091</v>
      </c>
      <c r="AQ139" s="9"/>
      <c r="AR139" s="9"/>
      <c r="AS139" s="15" t="s">
        <v>9041</v>
      </c>
      <c r="AT139" s="3"/>
      <c r="AU139" t="b">
        <v>0</v>
      </c>
      <c r="AV139" s="229">
        <v>270691</v>
      </c>
      <c r="AW139" s="3" t="s">
        <v>17</v>
      </c>
      <c r="AX139" s="9"/>
      <c r="AY139" s="9"/>
      <c r="AZ139" s="9"/>
      <c r="BA139" s="9"/>
      <c r="BB139" s="3" t="s">
        <v>708</v>
      </c>
      <c r="BC139" s="9"/>
      <c r="BD139" s="9"/>
      <c r="BE139" s="3" t="s">
        <v>37</v>
      </c>
      <c r="BF139" s="9"/>
      <c r="BG139" s="9"/>
      <c r="BH139" s="9" t="s">
        <v>6171</v>
      </c>
      <c r="BI139" s="3" t="s">
        <v>9049</v>
      </c>
      <c r="BJ139" s="9" t="s">
        <v>9076</v>
      </c>
      <c r="BK139" s="9" t="s">
        <v>9568</v>
      </c>
      <c r="BL139" s="9"/>
      <c r="BM139" s="243">
        <v>11244</v>
      </c>
      <c r="BN139" s="243">
        <v>11151</v>
      </c>
      <c r="BO139" s="3" t="s">
        <v>497</v>
      </c>
      <c r="BP139" s="9"/>
      <c r="BQ139" s="9"/>
      <c r="BR139" s="9"/>
      <c r="BS139" s="9"/>
      <c r="BT139" s="9"/>
      <c r="BU139" t="s">
        <v>13043</v>
      </c>
      <c r="BV139" s="9"/>
      <c r="BW139" s="229">
        <v>25</v>
      </c>
      <c r="BX139" s="9"/>
      <c r="BY139" s="9"/>
      <c r="BZ139" s="9" t="s">
        <v>6497</v>
      </c>
      <c r="CA139" t="s">
        <v>6212</v>
      </c>
      <c r="CB139" s="229">
        <v>2009</v>
      </c>
      <c r="CC139" s="3" t="s">
        <v>489</v>
      </c>
      <c r="CD139" s="3" t="s">
        <v>511</v>
      </c>
      <c r="CE139" s="3" t="s">
        <v>512</v>
      </c>
      <c r="CF139" s="3" t="s">
        <v>513</v>
      </c>
      <c r="CG139" s="3" t="s">
        <v>514</v>
      </c>
      <c r="CH139" s="3" t="s">
        <v>496</v>
      </c>
      <c r="CI139" s="3" t="s">
        <v>514</v>
      </c>
      <c r="CJ139" s="3" t="s">
        <v>515</v>
      </c>
      <c r="CK139" s="3" t="s">
        <v>17</v>
      </c>
      <c r="CL139" s="3" t="s">
        <v>517</v>
      </c>
      <c r="CM139" s="3" t="s">
        <v>545</v>
      </c>
      <c r="CN139" s="3" t="s">
        <v>546</v>
      </c>
      <c r="CO139" s="3" t="s">
        <v>10</v>
      </c>
      <c r="CP139" s="3" t="s">
        <v>48</v>
      </c>
      <c r="CQ139" s="3" t="s">
        <v>557</v>
      </c>
      <c r="CR139" s="3" t="s">
        <v>17</v>
      </c>
      <c r="CS139" s="3" t="s">
        <v>738</v>
      </c>
      <c r="CT139" s="3" t="s">
        <v>128</v>
      </c>
      <c r="CU139" s="3" t="s">
        <v>199</v>
      </c>
      <c r="CV139" s="3" t="s">
        <v>17</v>
      </c>
      <c r="CW139" s="3" t="s">
        <v>494</v>
      </c>
      <c r="CX139" s="3" t="s">
        <v>576</v>
      </c>
      <c r="CY139" s="3" t="s">
        <v>17</v>
      </c>
      <c r="CZ139" s="3" t="s">
        <v>3679</v>
      </c>
      <c r="DA139" s="3" t="s">
        <v>9218</v>
      </c>
      <c r="DB139" s="3" t="s">
        <v>6603</v>
      </c>
      <c r="DC139" s="3"/>
      <c r="DD139" s="226">
        <v>137</v>
      </c>
      <c r="DE139" s="15"/>
    </row>
    <row r="140" spans="1:109">
      <c r="A140" s="226">
        <v>128</v>
      </c>
      <c r="B140" s="68" t="s">
        <v>9088</v>
      </c>
      <c r="C140" s="280" t="s">
        <v>487</v>
      </c>
      <c r="D140" s="3" t="s">
        <v>3455</v>
      </c>
      <c r="E140" s="9"/>
      <c r="F140" s="9"/>
      <c r="G140" s="149" t="s">
        <v>6124</v>
      </c>
      <c r="H140" s="3" t="s">
        <v>709</v>
      </c>
      <c r="I140" s="3" t="s">
        <v>488</v>
      </c>
      <c r="J140" s="3" t="s">
        <v>3631</v>
      </c>
      <c r="K140" s="9" t="s">
        <v>10269</v>
      </c>
      <c r="L140" s="3" t="s">
        <v>532</v>
      </c>
      <c r="M140" t="b">
        <v>0</v>
      </c>
      <c r="N140" s="3" t="s">
        <v>549</v>
      </c>
      <c r="O140" s="3" t="s">
        <v>17</v>
      </c>
      <c r="P140" s="3" t="s">
        <v>17</v>
      </c>
      <c r="Q140" s="229">
        <v>-1</v>
      </c>
      <c r="R140" s="229">
        <v>999</v>
      </c>
      <c r="S140" s="9"/>
      <c r="T140" t="s">
        <v>17</v>
      </c>
      <c r="U140" s="3" t="s">
        <v>17</v>
      </c>
      <c r="V140" s="3" t="s">
        <v>17</v>
      </c>
      <c r="W140" s="9"/>
      <c r="X140" s="3" t="s">
        <v>17</v>
      </c>
      <c r="Y140" s="3" t="s">
        <v>17</v>
      </c>
      <c r="Z140" s="3" t="s">
        <v>4571</v>
      </c>
      <c r="AA140" s="214" t="s">
        <v>4114</v>
      </c>
      <c r="AB140" s="9"/>
      <c r="AC140" s="9"/>
      <c r="AD140" s="9"/>
      <c r="AE140" s="9"/>
      <c r="AF140" s="9"/>
      <c r="AG140" s="3" t="s">
        <v>17</v>
      </c>
      <c r="AH140" s="3" t="s">
        <v>776</v>
      </c>
      <c r="AI140" s="139"/>
      <c r="AJ140" s="3" t="s">
        <v>481</v>
      </c>
      <c r="AK140" s="208" t="s">
        <v>481</v>
      </c>
      <c r="AL140" s="9"/>
      <c r="AM140" s="146"/>
      <c r="AN140" s="3" t="s">
        <v>4112</v>
      </c>
      <c r="AO140" t="s">
        <v>9206</v>
      </c>
      <c r="AP140" t="s">
        <v>5091</v>
      </c>
      <c r="AQ140" s="9"/>
      <c r="AR140" s="9"/>
      <c r="AS140" s="15" t="s">
        <v>9041</v>
      </c>
      <c r="AT140" s="3"/>
      <c r="AU140" t="b">
        <v>0</v>
      </c>
      <c r="AV140" s="229">
        <v>251408</v>
      </c>
      <c r="AW140" s="3" t="s">
        <v>17</v>
      </c>
      <c r="AX140" s="9"/>
      <c r="AY140" s="9"/>
      <c r="AZ140" s="9"/>
      <c r="BA140" s="9"/>
      <c r="BB140" s="3" t="s">
        <v>708</v>
      </c>
      <c r="BC140" s="9"/>
      <c r="BD140" s="9"/>
      <c r="BE140" s="3" t="s">
        <v>37</v>
      </c>
      <c r="BF140" s="9"/>
      <c r="BG140" s="9"/>
      <c r="BH140" s="9" t="s">
        <v>6171</v>
      </c>
      <c r="BI140" s="3" t="s">
        <v>9049</v>
      </c>
      <c r="BJ140" s="9" t="s">
        <v>9076</v>
      </c>
      <c r="BK140" s="9" t="s">
        <v>9568</v>
      </c>
      <c r="BL140" s="9"/>
      <c r="BM140" s="243">
        <v>10407</v>
      </c>
      <c r="BN140" s="243">
        <v>10303</v>
      </c>
      <c r="BO140" s="3" t="s">
        <v>497</v>
      </c>
      <c r="BP140" s="9"/>
      <c r="BQ140" s="9"/>
      <c r="BR140" s="9"/>
      <c r="BS140" s="9"/>
      <c r="BT140" s="9"/>
      <c r="BU140" t="s">
        <v>13043</v>
      </c>
      <c r="BV140" s="9"/>
      <c r="BW140" s="229">
        <v>25</v>
      </c>
      <c r="BX140" s="9"/>
      <c r="BY140" s="9"/>
      <c r="BZ140" s="9" t="s">
        <v>6497</v>
      </c>
      <c r="CA140" t="s">
        <v>6212</v>
      </c>
      <c r="CB140" s="229">
        <v>2009</v>
      </c>
      <c r="CC140" s="3" t="s">
        <v>489</v>
      </c>
      <c r="CD140" s="3" t="s">
        <v>511</v>
      </c>
      <c r="CE140" s="3" t="s">
        <v>512</v>
      </c>
      <c r="CF140" s="3" t="s">
        <v>513</v>
      </c>
      <c r="CG140" s="3" t="s">
        <v>514</v>
      </c>
      <c r="CH140" s="3" t="s">
        <v>496</v>
      </c>
      <c r="CI140" s="3" t="s">
        <v>514</v>
      </c>
      <c r="CJ140" s="3" t="s">
        <v>515</v>
      </c>
      <c r="CK140" s="3" t="s">
        <v>17</v>
      </c>
      <c r="CL140" s="3" t="s">
        <v>517</v>
      </c>
      <c r="CM140" s="3" t="s">
        <v>545</v>
      </c>
      <c r="CN140" s="3" t="s">
        <v>546</v>
      </c>
      <c r="CO140" s="3" t="s">
        <v>10</v>
      </c>
      <c r="CP140" s="3" t="s">
        <v>48</v>
      </c>
      <c r="CQ140" s="3" t="s">
        <v>557</v>
      </c>
      <c r="CR140" s="3" t="s">
        <v>17</v>
      </c>
      <c r="CS140" s="3" t="s">
        <v>737</v>
      </c>
      <c r="CT140" s="3" t="s">
        <v>128</v>
      </c>
      <c r="CU140" s="3" t="s">
        <v>199</v>
      </c>
      <c r="CV140" s="3" t="s">
        <v>17</v>
      </c>
      <c r="CW140" s="3" t="s">
        <v>494</v>
      </c>
      <c r="CX140" s="3" t="s">
        <v>576</v>
      </c>
      <c r="CY140" s="3" t="s">
        <v>17</v>
      </c>
      <c r="CZ140" s="3" t="s">
        <v>3676</v>
      </c>
      <c r="DA140" s="3" t="s">
        <v>9218</v>
      </c>
      <c r="DB140" s="3" t="s">
        <v>6604</v>
      </c>
      <c r="DC140" s="3"/>
      <c r="DD140" s="226">
        <v>138</v>
      </c>
      <c r="DE140" s="15"/>
    </row>
    <row r="141" spans="1:109">
      <c r="A141" s="226">
        <v>129</v>
      </c>
      <c r="B141" s="68" t="s">
        <v>9088</v>
      </c>
      <c r="C141" s="280" t="s">
        <v>487</v>
      </c>
      <c r="D141" s="3" t="s">
        <v>3455</v>
      </c>
      <c r="E141" s="9"/>
      <c r="F141" s="9"/>
      <c r="G141" s="169" t="s">
        <v>6124</v>
      </c>
      <c r="H141" s="3" t="s">
        <v>709</v>
      </c>
      <c r="I141" s="3" t="s">
        <v>488</v>
      </c>
      <c r="J141" s="3" t="s">
        <v>3631</v>
      </c>
      <c r="K141" s="9" t="s">
        <v>10269</v>
      </c>
      <c r="L141" s="3" t="s">
        <v>533</v>
      </c>
      <c r="M141" t="b">
        <v>0</v>
      </c>
      <c r="N141" s="3" t="s">
        <v>549</v>
      </c>
      <c r="O141" s="3" t="s">
        <v>17</v>
      </c>
      <c r="P141" s="3" t="s">
        <v>17</v>
      </c>
      <c r="Q141" s="229">
        <v>-1</v>
      </c>
      <c r="R141" s="229">
        <v>999</v>
      </c>
      <c r="S141" s="9"/>
      <c r="T141" t="s">
        <v>17</v>
      </c>
      <c r="U141" s="3" t="s">
        <v>17</v>
      </c>
      <c r="V141" s="3" t="s">
        <v>17</v>
      </c>
      <c r="W141" s="9"/>
      <c r="X141" s="3" t="s">
        <v>17</v>
      </c>
      <c r="Y141" s="3" t="s">
        <v>17</v>
      </c>
      <c r="Z141" s="3" t="s">
        <v>4571</v>
      </c>
      <c r="AA141" s="214" t="s">
        <v>4114</v>
      </c>
      <c r="AB141" s="9"/>
      <c r="AC141" s="9"/>
      <c r="AD141" s="9"/>
      <c r="AE141" s="9"/>
      <c r="AF141" s="9"/>
      <c r="AG141" s="3" t="s">
        <v>17</v>
      </c>
      <c r="AH141" s="3" t="s">
        <v>777</v>
      </c>
      <c r="AI141" s="139"/>
      <c r="AJ141" s="3" t="s">
        <v>481</v>
      </c>
      <c r="AK141" s="208" t="s">
        <v>481</v>
      </c>
      <c r="AL141" s="9"/>
      <c r="AM141" s="146"/>
      <c r="AN141" s="3" t="s">
        <v>4112</v>
      </c>
      <c r="AO141" t="s">
        <v>9206</v>
      </c>
      <c r="AP141" t="s">
        <v>5091</v>
      </c>
      <c r="AQ141" s="9"/>
      <c r="AR141" s="9"/>
      <c r="AS141" s="15" t="s">
        <v>9041</v>
      </c>
      <c r="AT141" s="3"/>
      <c r="AU141" t="b">
        <v>0</v>
      </c>
      <c r="AV141" s="229">
        <v>270691</v>
      </c>
      <c r="AW141" s="3" t="s">
        <v>17</v>
      </c>
      <c r="AX141" s="9"/>
      <c r="AY141" s="9"/>
      <c r="AZ141" s="9"/>
      <c r="BA141" s="9"/>
      <c r="BB141" s="3" t="s">
        <v>708</v>
      </c>
      <c r="BC141" s="9"/>
      <c r="BD141" s="9"/>
      <c r="BE141" s="3" t="s">
        <v>37</v>
      </c>
      <c r="BF141" s="9"/>
      <c r="BG141" s="9"/>
      <c r="BH141" s="9" t="s">
        <v>6171</v>
      </c>
      <c r="BI141" s="3" t="s">
        <v>9049</v>
      </c>
      <c r="BJ141" s="9" t="s">
        <v>9076</v>
      </c>
      <c r="BK141" s="9" t="s">
        <v>9568</v>
      </c>
      <c r="BL141" s="9"/>
      <c r="BM141" s="243">
        <v>17731</v>
      </c>
      <c r="BN141" s="243">
        <v>17524</v>
      </c>
      <c r="BO141" s="3" t="s">
        <v>497</v>
      </c>
      <c r="BP141" s="9"/>
      <c r="BQ141" s="9"/>
      <c r="BR141" s="9"/>
      <c r="BS141" s="9"/>
      <c r="BT141" s="9"/>
      <c r="BU141" t="s">
        <v>13043</v>
      </c>
      <c r="BV141" s="9"/>
      <c r="BW141" s="229">
        <v>25</v>
      </c>
      <c r="BX141" s="9"/>
      <c r="BY141" s="9"/>
      <c r="BZ141" s="9" t="s">
        <v>6497</v>
      </c>
      <c r="CA141" t="s">
        <v>6212</v>
      </c>
      <c r="CB141" s="229">
        <v>2009</v>
      </c>
      <c r="CC141" s="3" t="s">
        <v>489</v>
      </c>
      <c r="CD141" s="3" t="s">
        <v>511</v>
      </c>
      <c r="CE141" s="3" t="s">
        <v>512</v>
      </c>
      <c r="CF141" s="3" t="s">
        <v>513</v>
      </c>
      <c r="CG141" s="3" t="s">
        <v>514</v>
      </c>
      <c r="CH141" s="3" t="s">
        <v>496</v>
      </c>
      <c r="CI141" s="3" t="s">
        <v>514</v>
      </c>
      <c r="CJ141" s="3" t="s">
        <v>515</v>
      </c>
      <c r="CK141" s="3" t="s">
        <v>17</v>
      </c>
      <c r="CL141" s="3" t="s">
        <v>517</v>
      </c>
      <c r="CM141" s="3" t="s">
        <v>545</v>
      </c>
      <c r="CN141" s="3" t="s">
        <v>546</v>
      </c>
      <c r="CO141" s="3" t="s">
        <v>10</v>
      </c>
      <c r="CP141" s="3" t="s">
        <v>48</v>
      </c>
      <c r="CQ141" s="3" t="s">
        <v>557</v>
      </c>
      <c r="CR141" s="3" t="s">
        <v>17</v>
      </c>
      <c r="CS141" s="3" t="s">
        <v>738</v>
      </c>
      <c r="CT141" s="3" t="s">
        <v>128</v>
      </c>
      <c r="CU141" s="3" t="s">
        <v>199</v>
      </c>
      <c r="CV141" s="3" t="s">
        <v>17</v>
      </c>
      <c r="CW141" s="3" t="s">
        <v>494</v>
      </c>
      <c r="CX141" s="3" t="s">
        <v>559</v>
      </c>
      <c r="CY141" s="3" t="s">
        <v>17</v>
      </c>
      <c r="CZ141" s="3" t="s">
        <v>3680</v>
      </c>
      <c r="DA141" s="3" t="s">
        <v>9218</v>
      </c>
      <c r="DB141" s="3" t="s">
        <v>6605</v>
      </c>
      <c r="DC141" s="3"/>
      <c r="DD141" s="226">
        <v>139</v>
      </c>
      <c r="DE141" s="15"/>
    </row>
    <row r="142" spans="1:109">
      <c r="A142" s="226">
        <v>130</v>
      </c>
      <c r="B142" s="68" t="s">
        <v>9088</v>
      </c>
      <c r="C142" s="280" t="s">
        <v>487</v>
      </c>
      <c r="D142" s="3" t="s">
        <v>3455</v>
      </c>
      <c r="E142" s="9"/>
      <c r="F142" s="9"/>
      <c r="G142" s="149" t="s">
        <v>6124</v>
      </c>
      <c r="H142" s="3" t="s">
        <v>709</v>
      </c>
      <c r="I142" s="3" t="s">
        <v>488</v>
      </c>
      <c r="J142" s="3" t="s">
        <v>3631</v>
      </c>
      <c r="K142" s="9" t="s">
        <v>10269</v>
      </c>
      <c r="L142" s="3" t="s">
        <v>533</v>
      </c>
      <c r="M142" t="b">
        <v>0</v>
      </c>
      <c r="N142" s="3" t="s">
        <v>549</v>
      </c>
      <c r="O142" s="3" t="s">
        <v>17</v>
      </c>
      <c r="P142" s="3" t="s">
        <v>17</v>
      </c>
      <c r="Q142" s="229">
        <v>-1</v>
      </c>
      <c r="R142" s="229">
        <v>999</v>
      </c>
      <c r="S142" s="9"/>
      <c r="T142" t="s">
        <v>17</v>
      </c>
      <c r="U142" s="3" t="s">
        <v>17</v>
      </c>
      <c r="V142" s="3" t="s">
        <v>17</v>
      </c>
      <c r="W142" s="9"/>
      <c r="X142" s="3" t="s">
        <v>17</v>
      </c>
      <c r="Y142" s="3" t="s">
        <v>17</v>
      </c>
      <c r="Z142" s="3" t="s">
        <v>4571</v>
      </c>
      <c r="AA142" s="214" t="s">
        <v>4114</v>
      </c>
      <c r="AB142" s="9"/>
      <c r="AC142" s="9"/>
      <c r="AD142" s="9"/>
      <c r="AE142" s="9"/>
      <c r="AF142" s="9"/>
      <c r="AG142" s="3" t="s">
        <v>17</v>
      </c>
      <c r="AH142" s="3" t="s">
        <v>778</v>
      </c>
      <c r="AI142" s="139"/>
      <c r="AJ142" s="3" t="s">
        <v>481</v>
      </c>
      <c r="AK142" s="208" t="s">
        <v>481</v>
      </c>
      <c r="AL142" s="9"/>
      <c r="AM142" s="146"/>
      <c r="AN142" s="3" t="s">
        <v>4112</v>
      </c>
      <c r="AO142" t="s">
        <v>9206</v>
      </c>
      <c r="AP142" t="s">
        <v>5091</v>
      </c>
      <c r="AQ142" s="9"/>
      <c r="AR142" s="9"/>
      <c r="AS142" s="15" t="s">
        <v>9041</v>
      </c>
      <c r="AT142" s="3"/>
      <c r="AU142" t="b">
        <v>0</v>
      </c>
      <c r="AV142" s="229">
        <v>251408</v>
      </c>
      <c r="AW142" s="3" t="s">
        <v>17</v>
      </c>
      <c r="AX142" s="9"/>
      <c r="AY142" s="9"/>
      <c r="AZ142" s="9"/>
      <c r="BA142" s="9"/>
      <c r="BB142" s="3" t="s">
        <v>708</v>
      </c>
      <c r="BC142" s="9"/>
      <c r="BD142" s="9"/>
      <c r="BE142" s="3" t="s">
        <v>37</v>
      </c>
      <c r="BF142" s="9"/>
      <c r="BG142" s="9"/>
      <c r="BH142" s="9" t="s">
        <v>6171</v>
      </c>
      <c r="BI142" s="3" t="s">
        <v>9049</v>
      </c>
      <c r="BJ142" s="9" t="s">
        <v>9076</v>
      </c>
      <c r="BK142" s="9" t="s">
        <v>9568</v>
      </c>
      <c r="BL142" s="9"/>
      <c r="BM142" s="243">
        <v>16437</v>
      </c>
      <c r="BN142" s="243">
        <v>16223</v>
      </c>
      <c r="BO142" s="3" t="s">
        <v>497</v>
      </c>
      <c r="BP142" s="9"/>
      <c r="BQ142" s="9"/>
      <c r="BR142" s="9"/>
      <c r="BS142" s="9"/>
      <c r="BT142" s="9"/>
      <c r="BU142" t="s">
        <v>13043</v>
      </c>
      <c r="BV142" s="9"/>
      <c r="BW142" s="229">
        <v>25</v>
      </c>
      <c r="BX142" s="9"/>
      <c r="BY142" s="9"/>
      <c r="BZ142" s="9" t="s">
        <v>6497</v>
      </c>
      <c r="CA142" t="s">
        <v>6212</v>
      </c>
      <c r="CB142" s="229">
        <v>2009</v>
      </c>
      <c r="CC142" s="3" t="s">
        <v>489</v>
      </c>
      <c r="CD142" s="3" t="s">
        <v>511</v>
      </c>
      <c r="CE142" s="3" t="s">
        <v>512</v>
      </c>
      <c r="CF142" s="3" t="s">
        <v>513</v>
      </c>
      <c r="CG142" s="3" t="s">
        <v>514</v>
      </c>
      <c r="CH142" s="3" t="s">
        <v>496</v>
      </c>
      <c r="CI142" s="3" t="s">
        <v>514</v>
      </c>
      <c r="CJ142" s="3" t="s">
        <v>515</v>
      </c>
      <c r="CK142" s="3" t="s">
        <v>17</v>
      </c>
      <c r="CL142" s="3" t="s">
        <v>517</v>
      </c>
      <c r="CM142" s="3" t="s">
        <v>545</v>
      </c>
      <c r="CN142" s="3" t="s">
        <v>546</v>
      </c>
      <c r="CO142" s="3" t="s">
        <v>10</v>
      </c>
      <c r="CP142" s="3" t="s">
        <v>48</v>
      </c>
      <c r="CQ142" s="3" t="s">
        <v>557</v>
      </c>
      <c r="CR142" s="3" t="s">
        <v>17</v>
      </c>
      <c r="CS142" s="3" t="s">
        <v>737</v>
      </c>
      <c r="CT142" s="3" t="s">
        <v>128</v>
      </c>
      <c r="CU142" s="3" t="s">
        <v>199</v>
      </c>
      <c r="CV142" s="3" t="s">
        <v>17</v>
      </c>
      <c r="CW142" s="3" t="s">
        <v>494</v>
      </c>
      <c r="CX142" s="3" t="s">
        <v>559</v>
      </c>
      <c r="CY142" s="3" t="s">
        <v>17</v>
      </c>
      <c r="CZ142" s="3" t="s">
        <v>3677</v>
      </c>
      <c r="DA142" s="3" t="s">
        <v>9218</v>
      </c>
      <c r="DB142" s="3" t="s">
        <v>6606</v>
      </c>
      <c r="DC142" s="3"/>
      <c r="DD142" s="226">
        <v>140</v>
      </c>
      <c r="DE142" s="15"/>
    </row>
    <row r="143" spans="1:109">
      <c r="A143" s="226">
        <v>131</v>
      </c>
      <c r="B143" s="68" t="s">
        <v>9088</v>
      </c>
      <c r="C143" s="280" t="s">
        <v>487</v>
      </c>
      <c r="D143" s="3" t="s">
        <v>3455</v>
      </c>
      <c r="E143" s="9"/>
      <c r="F143" s="9"/>
      <c r="G143" s="169" t="s">
        <v>6124</v>
      </c>
      <c r="H143" s="3" t="s">
        <v>709</v>
      </c>
      <c r="I143" s="3" t="s">
        <v>488</v>
      </c>
      <c r="J143" s="3" t="s">
        <v>3631</v>
      </c>
      <c r="K143" s="9" t="s">
        <v>10269</v>
      </c>
      <c r="L143" s="3" t="s">
        <v>534</v>
      </c>
      <c r="M143" t="b">
        <v>0</v>
      </c>
      <c r="N143" s="3" t="s">
        <v>549</v>
      </c>
      <c r="O143" s="3" t="s">
        <v>17</v>
      </c>
      <c r="P143" s="3" t="s">
        <v>17</v>
      </c>
      <c r="Q143" s="229">
        <v>-1</v>
      </c>
      <c r="R143" s="229">
        <v>999</v>
      </c>
      <c r="S143" s="9"/>
      <c r="T143" t="s">
        <v>17</v>
      </c>
      <c r="U143" s="3" t="s">
        <v>17</v>
      </c>
      <c r="V143" s="3" t="s">
        <v>17</v>
      </c>
      <c r="W143" s="9"/>
      <c r="X143" s="3" t="s">
        <v>17</v>
      </c>
      <c r="Y143" s="3" t="s">
        <v>17</v>
      </c>
      <c r="Z143" s="3" t="s">
        <v>4571</v>
      </c>
      <c r="AA143" s="214" t="s">
        <v>4114</v>
      </c>
      <c r="AB143" s="9"/>
      <c r="AC143" s="9"/>
      <c r="AD143" s="9"/>
      <c r="AE143" s="9"/>
      <c r="AF143" s="9"/>
      <c r="AG143" s="3" t="s">
        <v>17</v>
      </c>
      <c r="AH143" s="3" t="s">
        <v>779</v>
      </c>
      <c r="AI143" s="139"/>
      <c r="AJ143" s="3" t="s">
        <v>481</v>
      </c>
      <c r="AK143" s="208" t="s">
        <v>481</v>
      </c>
      <c r="AL143" s="9"/>
      <c r="AM143" s="146"/>
      <c r="AN143" s="3" t="s">
        <v>4112</v>
      </c>
      <c r="AO143" t="s">
        <v>9206</v>
      </c>
      <c r="AP143" t="s">
        <v>5091</v>
      </c>
      <c r="AQ143" s="9"/>
      <c r="AR143" s="9"/>
      <c r="AS143" s="15" t="s">
        <v>9041</v>
      </c>
      <c r="AT143" s="3"/>
      <c r="AU143" t="b">
        <v>0</v>
      </c>
      <c r="AV143" s="229">
        <v>270691</v>
      </c>
      <c r="AW143" s="3" t="s">
        <v>17</v>
      </c>
      <c r="AX143" s="9"/>
      <c r="AY143" s="9"/>
      <c r="AZ143" s="9"/>
      <c r="BA143" s="9"/>
      <c r="BB143" s="3" t="s">
        <v>708</v>
      </c>
      <c r="BC143" s="9"/>
      <c r="BD143" s="9"/>
      <c r="BE143" s="3" t="s">
        <v>37</v>
      </c>
      <c r="BF143" s="9"/>
      <c r="BG143" s="9"/>
      <c r="BH143" s="9" t="s">
        <v>6171</v>
      </c>
      <c r="BI143" s="3" t="s">
        <v>9049</v>
      </c>
      <c r="BJ143" s="9" t="s">
        <v>9076</v>
      </c>
      <c r="BK143" s="9" t="s">
        <v>9568</v>
      </c>
      <c r="BL143" s="9"/>
      <c r="BM143" s="243">
        <v>17595</v>
      </c>
      <c r="BN143" s="243">
        <v>17355</v>
      </c>
      <c r="BO143" s="3" t="s">
        <v>497</v>
      </c>
      <c r="BP143" s="9"/>
      <c r="BQ143" s="9"/>
      <c r="BR143" s="9"/>
      <c r="BS143" s="9"/>
      <c r="BT143" s="9"/>
      <c r="BU143" t="s">
        <v>13043</v>
      </c>
      <c r="BV143" s="9"/>
      <c r="BW143" s="229">
        <v>25</v>
      </c>
      <c r="BX143" s="9"/>
      <c r="BY143" s="9"/>
      <c r="BZ143" s="9" t="s">
        <v>6497</v>
      </c>
      <c r="CA143" t="s">
        <v>6212</v>
      </c>
      <c r="CB143" s="229">
        <v>2009</v>
      </c>
      <c r="CC143" s="3" t="s">
        <v>489</v>
      </c>
      <c r="CD143" s="3" t="s">
        <v>511</v>
      </c>
      <c r="CE143" s="3" t="s">
        <v>512</v>
      </c>
      <c r="CF143" s="3" t="s">
        <v>513</v>
      </c>
      <c r="CG143" s="3" t="s">
        <v>514</v>
      </c>
      <c r="CH143" s="3" t="s">
        <v>496</v>
      </c>
      <c r="CI143" s="3" t="s">
        <v>514</v>
      </c>
      <c r="CJ143" s="3" t="s">
        <v>515</v>
      </c>
      <c r="CK143" s="3" t="s">
        <v>17</v>
      </c>
      <c r="CL143" s="3" t="s">
        <v>517</v>
      </c>
      <c r="CM143" s="3" t="s">
        <v>545</v>
      </c>
      <c r="CN143" s="3" t="s">
        <v>546</v>
      </c>
      <c r="CO143" s="3" t="s">
        <v>10</v>
      </c>
      <c r="CP143" s="3" t="s">
        <v>48</v>
      </c>
      <c r="CQ143" s="3" t="s">
        <v>557</v>
      </c>
      <c r="CR143" s="3" t="s">
        <v>17</v>
      </c>
      <c r="CS143" s="3" t="s">
        <v>738</v>
      </c>
      <c r="CT143" s="3" t="s">
        <v>128</v>
      </c>
      <c r="CU143" s="3" t="s">
        <v>199</v>
      </c>
      <c r="CV143" s="3" t="s">
        <v>17</v>
      </c>
      <c r="CW143" s="3" t="s">
        <v>494</v>
      </c>
      <c r="CX143" s="3" t="s">
        <v>558</v>
      </c>
      <c r="CY143" s="3" t="s">
        <v>17</v>
      </c>
      <c r="CZ143" s="3" t="s">
        <v>3681</v>
      </c>
      <c r="DA143" s="3" t="s">
        <v>9218</v>
      </c>
      <c r="DB143" s="3" t="s">
        <v>6607</v>
      </c>
      <c r="DC143" s="3"/>
      <c r="DD143" s="226">
        <v>141</v>
      </c>
      <c r="DE143" s="15"/>
    </row>
    <row r="144" spans="1:109">
      <c r="A144" s="226">
        <v>132</v>
      </c>
      <c r="B144" s="68" t="s">
        <v>9088</v>
      </c>
      <c r="C144" s="280" t="s">
        <v>487</v>
      </c>
      <c r="D144" s="3" t="s">
        <v>3455</v>
      </c>
      <c r="E144" s="9"/>
      <c r="F144" s="9"/>
      <c r="G144" s="149" t="s">
        <v>6124</v>
      </c>
      <c r="H144" s="3" t="s">
        <v>709</v>
      </c>
      <c r="I144" s="3" t="s">
        <v>488</v>
      </c>
      <c r="J144" s="3" t="s">
        <v>3631</v>
      </c>
      <c r="K144" s="9" t="s">
        <v>10269</v>
      </c>
      <c r="L144" s="3" t="s">
        <v>534</v>
      </c>
      <c r="M144" t="b">
        <v>0</v>
      </c>
      <c r="N144" s="3" t="s">
        <v>549</v>
      </c>
      <c r="O144" s="3" t="s">
        <v>17</v>
      </c>
      <c r="P144" s="3" t="s">
        <v>17</v>
      </c>
      <c r="Q144" s="229">
        <v>-1</v>
      </c>
      <c r="R144" s="229">
        <v>999</v>
      </c>
      <c r="S144" s="9"/>
      <c r="T144" t="s">
        <v>17</v>
      </c>
      <c r="U144" s="3" t="s">
        <v>17</v>
      </c>
      <c r="V144" s="3" t="s">
        <v>17</v>
      </c>
      <c r="W144" s="9"/>
      <c r="X144" s="3" t="s">
        <v>17</v>
      </c>
      <c r="Y144" s="3" t="s">
        <v>17</v>
      </c>
      <c r="Z144" s="3" t="s">
        <v>4571</v>
      </c>
      <c r="AA144" s="214" t="s">
        <v>4114</v>
      </c>
      <c r="AB144" s="9"/>
      <c r="AC144" s="9"/>
      <c r="AD144" s="9"/>
      <c r="AE144" s="9"/>
      <c r="AF144" s="9"/>
      <c r="AG144" s="3" t="s">
        <v>17</v>
      </c>
      <c r="AH144" s="3" t="s">
        <v>780</v>
      </c>
      <c r="AI144" s="139"/>
      <c r="AJ144" s="3" t="s">
        <v>481</v>
      </c>
      <c r="AK144" s="208" t="s">
        <v>481</v>
      </c>
      <c r="AL144" s="9"/>
      <c r="AM144" s="146"/>
      <c r="AN144" s="3" t="s">
        <v>4112</v>
      </c>
      <c r="AO144" t="s">
        <v>9206</v>
      </c>
      <c r="AP144" t="s">
        <v>5091</v>
      </c>
      <c r="AQ144" s="9"/>
      <c r="AR144" s="9"/>
      <c r="AS144" s="15" t="s">
        <v>9041</v>
      </c>
      <c r="AT144" s="3"/>
      <c r="AU144" t="b">
        <v>0</v>
      </c>
      <c r="AV144" s="229">
        <v>251408</v>
      </c>
      <c r="AW144" s="3" t="s">
        <v>17</v>
      </c>
      <c r="AX144" s="9"/>
      <c r="AY144" s="9"/>
      <c r="AZ144" s="9"/>
      <c r="BA144" s="9"/>
      <c r="BB144" s="3" t="s">
        <v>708</v>
      </c>
      <c r="BC144" s="9"/>
      <c r="BD144" s="9"/>
      <c r="BE144" s="3" t="s">
        <v>37</v>
      </c>
      <c r="BF144" s="9"/>
      <c r="BG144" s="9"/>
      <c r="BH144" s="9" t="s">
        <v>6171</v>
      </c>
      <c r="BI144" s="3" t="s">
        <v>9049</v>
      </c>
      <c r="BJ144" s="9" t="s">
        <v>9076</v>
      </c>
      <c r="BK144" s="9" t="s">
        <v>9568</v>
      </c>
      <c r="BL144" s="9"/>
      <c r="BM144" s="243">
        <v>16384</v>
      </c>
      <c r="BN144" s="243">
        <v>16113</v>
      </c>
      <c r="BO144" s="3" t="s">
        <v>497</v>
      </c>
      <c r="BP144" s="9"/>
      <c r="BQ144" s="9"/>
      <c r="BR144" s="9"/>
      <c r="BS144" s="9"/>
      <c r="BT144" s="9"/>
      <c r="BU144" t="s">
        <v>13043</v>
      </c>
      <c r="BV144" s="9"/>
      <c r="BW144" s="229">
        <v>25</v>
      </c>
      <c r="BX144" s="9"/>
      <c r="BY144" s="9"/>
      <c r="BZ144" s="9" t="s">
        <v>6497</v>
      </c>
      <c r="CA144" t="s">
        <v>6212</v>
      </c>
      <c r="CB144" s="229">
        <v>2009</v>
      </c>
      <c r="CC144" s="3" t="s">
        <v>489</v>
      </c>
      <c r="CD144" s="3" t="s">
        <v>511</v>
      </c>
      <c r="CE144" s="3" t="s">
        <v>512</v>
      </c>
      <c r="CF144" s="3" t="s">
        <v>513</v>
      </c>
      <c r="CG144" s="3" t="s">
        <v>514</v>
      </c>
      <c r="CH144" s="3" t="s">
        <v>496</v>
      </c>
      <c r="CI144" s="3" t="s">
        <v>514</v>
      </c>
      <c r="CJ144" s="3" t="s">
        <v>515</v>
      </c>
      <c r="CK144" s="3" t="s">
        <v>17</v>
      </c>
      <c r="CL144" s="3" t="s">
        <v>517</v>
      </c>
      <c r="CM144" s="3" t="s">
        <v>545</v>
      </c>
      <c r="CN144" s="3" t="s">
        <v>546</v>
      </c>
      <c r="CO144" s="3" t="s">
        <v>10</v>
      </c>
      <c r="CP144" s="3" t="s">
        <v>48</v>
      </c>
      <c r="CQ144" s="3" t="s">
        <v>557</v>
      </c>
      <c r="CR144" s="3" t="s">
        <v>17</v>
      </c>
      <c r="CS144" s="3" t="s">
        <v>737</v>
      </c>
      <c r="CT144" s="3" t="s">
        <v>128</v>
      </c>
      <c r="CU144" s="3" t="s">
        <v>199</v>
      </c>
      <c r="CV144" s="3" t="s">
        <v>17</v>
      </c>
      <c r="CW144" s="3" t="s">
        <v>494</v>
      </c>
      <c r="CX144" s="3" t="s">
        <v>558</v>
      </c>
      <c r="CY144" s="3" t="s">
        <v>17</v>
      </c>
      <c r="CZ144" s="3" t="s">
        <v>3678</v>
      </c>
      <c r="DA144" s="3" t="s">
        <v>9218</v>
      </c>
      <c r="DB144" s="3" t="s">
        <v>6608</v>
      </c>
      <c r="DC144" s="3"/>
      <c r="DD144" s="226">
        <v>142</v>
      </c>
      <c r="DE144" s="15"/>
    </row>
    <row r="145" spans="1:109">
      <c r="A145" s="226">
        <v>133</v>
      </c>
      <c r="B145" s="68" t="s">
        <v>9088</v>
      </c>
      <c r="C145" s="280" t="s">
        <v>487</v>
      </c>
      <c r="D145" s="3" t="s">
        <v>3455</v>
      </c>
      <c r="E145" s="9"/>
      <c r="F145" s="9"/>
      <c r="G145" s="169" t="s">
        <v>6124</v>
      </c>
      <c r="H145" s="3" t="s">
        <v>709</v>
      </c>
      <c r="I145" s="3" t="s">
        <v>488</v>
      </c>
      <c r="J145" s="3" t="s">
        <v>3631</v>
      </c>
      <c r="K145" s="9" t="s">
        <v>10269</v>
      </c>
      <c r="L145" s="3" t="s">
        <v>518</v>
      </c>
      <c r="M145" t="b">
        <v>0</v>
      </c>
      <c r="N145" s="3" t="s">
        <v>549</v>
      </c>
      <c r="O145" s="3" t="s">
        <v>17</v>
      </c>
      <c r="P145" s="3" t="s">
        <v>17</v>
      </c>
      <c r="Q145" s="229">
        <v>-1</v>
      </c>
      <c r="R145" s="229">
        <v>999</v>
      </c>
      <c r="S145" s="9"/>
      <c r="T145" t="s">
        <v>17</v>
      </c>
      <c r="U145" s="3" t="s">
        <v>17</v>
      </c>
      <c r="V145" s="3" t="s">
        <v>17</v>
      </c>
      <c r="W145" s="9"/>
      <c r="X145" s="3" t="s">
        <v>17</v>
      </c>
      <c r="Y145" s="3" t="s">
        <v>17</v>
      </c>
      <c r="Z145" s="3" t="s">
        <v>4570</v>
      </c>
      <c r="AA145" s="15" t="s">
        <v>484</v>
      </c>
      <c r="AB145" s="9"/>
      <c r="AC145" s="9"/>
      <c r="AD145" s="9"/>
      <c r="AE145" s="9"/>
      <c r="AF145" s="9"/>
      <c r="AG145" s="3" t="s">
        <v>17</v>
      </c>
      <c r="AH145" s="3" t="s">
        <v>781</v>
      </c>
      <c r="AI145" s="139"/>
      <c r="AJ145" s="3" t="s">
        <v>481</v>
      </c>
      <c r="AK145" s="208" t="s">
        <v>481</v>
      </c>
      <c r="AL145" s="9"/>
      <c r="AM145" s="146"/>
      <c r="AN145" s="3" t="s">
        <v>4112</v>
      </c>
      <c r="AO145" s="3" t="s">
        <v>4575</v>
      </c>
      <c r="AP145" t="s">
        <v>5091</v>
      </c>
      <c r="AQ145" s="9"/>
      <c r="AR145" s="9"/>
      <c r="AS145" s="15" t="s">
        <v>9041</v>
      </c>
      <c r="AT145" s="3"/>
      <c r="AU145" t="b">
        <v>0</v>
      </c>
      <c r="AV145" s="229">
        <v>182564</v>
      </c>
      <c r="AW145" s="3" t="s">
        <v>17</v>
      </c>
      <c r="AX145" s="9"/>
      <c r="AY145" s="9"/>
      <c r="AZ145" s="9"/>
      <c r="BA145" s="9"/>
      <c r="BB145" s="3" t="s">
        <v>708</v>
      </c>
      <c r="BC145" s="9"/>
      <c r="BD145" s="9"/>
      <c r="BE145" s="3" t="s">
        <v>37</v>
      </c>
      <c r="BF145" s="9"/>
      <c r="BG145" s="9"/>
      <c r="BH145" s="9" t="s">
        <v>6171</v>
      </c>
      <c r="BI145" s="3" t="s">
        <v>9049</v>
      </c>
      <c r="BJ145" s="9" t="s">
        <v>9076</v>
      </c>
      <c r="BK145" s="9" t="s">
        <v>9568</v>
      </c>
      <c r="BL145" s="9"/>
      <c r="BM145" s="243">
        <v>5355</v>
      </c>
      <c r="BN145" s="243">
        <v>5336</v>
      </c>
      <c r="BO145" s="3" t="s">
        <v>497</v>
      </c>
      <c r="BP145" s="9"/>
      <c r="BQ145" s="9"/>
      <c r="BR145" s="9"/>
      <c r="BS145" s="9"/>
      <c r="BT145" s="9"/>
      <c r="BU145" t="s">
        <v>13043</v>
      </c>
      <c r="BV145" s="9"/>
      <c r="BW145" s="229"/>
      <c r="BX145" s="9"/>
      <c r="BY145" s="9"/>
      <c r="BZ145" s="9" t="s">
        <v>6497</v>
      </c>
      <c r="CA145" t="s">
        <v>6212</v>
      </c>
      <c r="CB145" s="229">
        <v>2009</v>
      </c>
      <c r="CC145" s="3" t="s">
        <v>489</v>
      </c>
      <c r="CD145" s="3" t="s">
        <v>505</v>
      </c>
      <c r="CE145" s="3" t="s">
        <v>506</v>
      </c>
      <c r="CF145" s="3" t="s">
        <v>507</v>
      </c>
      <c r="CG145" s="3" t="s">
        <v>508</v>
      </c>
      <c r="CH145" s="3" t="s">
        <v>496</v>
      </c>
      <c r="CI145" s="3" t="s">
        <v>509</v>
      </c>
      <c r="CJ145" s="3" t="s">
        <v>510</v>
      </c>
      <c r="CK145" s="3" t="s">
        <v>17</v>
      </c>
      <c r="CL145" s="3" t="s">
        <v>517</v>
      </c>
      <c r="CM145" s="3" t="s">
        <v>545</v>
      </c>
      <c r="CN145" s="3" t="s">
        <v>546</v>
      </c>
      <c r="CO145" s="3" t="s">
        <v>10</v>
      </c>
      <c r="CP145" s="3" t="s">
        <v>48</v>
      </c>
      <c r="CQ145" s="3" t="s">
        <v>557</v>
      </c>
      <c r="CR145" s="3" t="s">
        <v>17</v>
      </c>
      <c r="CS145" s="3" t="s">
        <v>741</v>
      </c>
      <c r="CT145" s="3" t="s">
        <v>128</v>
      </c>
      <c r="CU145" s="3" t="s">
        <v>199</v>
      </c>
      <c r="CV145" s="3" t="s">
        <v>17</v>
      </c>
      <c r="CW145" s="3" t="s">
        <v>494</v>
      </c>
      <c r="CX145" s="3" t="s">
        <v>562</v>
      </c>
      <c r="CY145" s="3" t="s">
        <v>17</v>
      </c>
      <c r="CZ145" s="3" t="s">
        <v>3686</v>
      </c>
      <c r="DA145" s="3" t="s">
        <v>9218</v>
      </c>
      <c r="DB145" s="3" t="s">
        <v>6609</v>
      </c>
      <c r="DC145" s="3"/>
      <c r="DD145" s="226">
        <v>143</v>
      </c>
      <c r="DE145" s="15"/>
    </row>
    <row r="146" spans="1:109">
      <c r="A146" s="226">
        <v>134</v>
      </c>
      <c r="B146" s="68" t="s">
        <v>9088</v>
      </c>
      <c r="C146" s="280" t="s">
        <v>487</v>
      </c>
      <c r="D146" s="3" t="s">
        <v>3455</v>
      </c>
      <c r="E146" s="9"/>
      <c r="F146" s="9"/>
      <c r="G146" s="149" t="s">
        <v>6124</v>
      </c>
      <c r="H146" s="3" t="s">
        <v>709</v>
      </c>
      <c r="I146" s="3" t="s">
        <v>488</v>
      </c>
      <c r="J146" s="3" t="s">
        <v>3631</v>
      </c>
      <c r="K146" s="9" t="s">
        <v>10269</v>
      </c>
      <c r="L146" s="3" t="s">
        <v>518</v>
      </c>
      <c r="M146" t="b">
        <v>0</v>
      </c>
      <c r="N146" s="3" t="s">
        <v>549</v>
      </c>
      <c r="O146" s="3" t="s">
        <v>17</v>
      </c>
      <c r="P146" s="3" t="s">
        <v>17</v>
      </c>
      <c r="Q146" s="229">
        <v>-1</v>
      </c>
      <c r="R146" s="229">
        <v>999</v>
      </c>
      <c r="S146" s="9"/>
      <c r="T146" t="s">
        <v>17</v>
      </c>
      <c r="U146" s="3" t="s">
        <v>17</v>
      </c>
      <c r="V146" s="3" t="s">
        <v>17</v>
      </c>
      <c r="W146" s="9"/>
      <c r="X146" s="3" t="s">
        <v>17</v>
      </c>
      <c r="Y146" s="3" t="s">
        <v>17</v>
      </c>
      <c r="Z146" s="3" t="s">
        <v>4570</v>
      </c>
      <c r="AA146" s="15" t="s">
        <v>484</v>
      </c>
      <c r="AB146" s="9"/>
      <c r="AC146" s="9"/>
      <c r="AD146" s="9"/>
      <c r="AE146" s="9"/>
      <c r="AF146" s="9"/>
      <c r="AG146" s="3" t="s">
        <v>17</v>
      </c>
      <c r="AH146" s="3" t="s">
        <v>781</v>
      </c>
      <c r="AI146" s="139"/>
      <c r="AJ146" s="3" t="s">
        <v>481</v>
      </c>
      <c r="AK146" s="208" t="s">
        <v>481</v>
      </c>
      <c r="AL146" s="9"/>
      <c r="AM146" s="146"/>
      <c r="AN146" s="3" t="s">
        <v>4112</v>
      </c>
      <c r="AO146" s="3" t="s">
        <v>4575</v>
      </c>
      <c r="AP146" t="s">
        <v>5091</v>
      </c>
      <c r="AQ146" s="9"/>
      <c r="AR146" s="9"/>
      <c r="AS146" s="15" t="s">
        <v>9041</v>
      </c>
      <c r="AT146" s="3"/>
      <c r="AU146" t="b">
        <v>0</v>
      </c>
      <c r="AV146" s="229">
        <v>171714</v>
      </c>
      <c r="AW146" s="3" t="s">
        <v>17</v>
      </c>
      <c r="AX146" s="9"/>
      <c r="AY146" s="9"/>
      <c r="AZ146" s="9"/>
      <c r="BA146" s="9"/>
      <c r="BB146" s="3" t="s">
        <v>708</v>
      </c>
      <c r="BC146" s="9"/>
      <c r="BD146" s="9"/>
      <c r="BE146" s="3" t="s">
        <v>37</v>
      </c>
      <c r="BF146" s="9"/>
      <c r="BG146" s="9"/>
      <c r="BH146" s="9" t="s">
        <v>6171</v>
      </c>
      <c r="BI146" s="3" t="s">
        <v>9049</v>
      </c>
      <c r="BJ146" s="9" t="s">
        <v>9076</v>
      </c>
      <c r="BK146" s="9" t="s">
        <v>9568</v>
      </c>
      <c r="BL146" s="9"/>
      <c r="BM146" s="243">
        <v>5000</v>
      </c>
      <c r="BN146" s="243">
        <v>4969</v>
      </c>
      <c r="BO146" s="3" t="s">
        <v>497</v>
      </c>
      <c r="BP146" s="9"/>
      <c r="BQ146" s="9"/>
      <c r="BR146" s="9"/>
      <c r="BS146" s="9"/>
      <c r="BT146" s="9"/>
      <c r="BU146" t="s">
        <v>13043</v>
      </c>
      <c r="BV146" s="9"/>
      <c r="BW146" s="229"/>
      <c r="BX146" s="9"/>
      <c r="BY146" s="9"/>
      <c r="BZ146" s="9" t="s">
        <v>6497</v>
      </c>
      <c r="CA146" t="s">
        <v>6212</v>
      </c>
      <c r="CB146" s="229">
        <v>2009</v>
      </c>
      <c r="CC146" s="3" t="s">
        <v>489</v>
      </c>
      <c r="CD146" s="3" t="s">
        <v>505</v>
      </c>
      <c r="CE146" s="3" t="s">
        <v>506</v>
      </c>
      <c r="CF146" s="3" t="s">
        <v>507</v>
      </c>
      <c r="CG146" s="3" t="s">
        <v>508</v>
      </c>
      <c r="CH146" s="3" t="s">
        <v>496</v>
      </c>
      <c r="CI146" s="3" t="s">
        <v>509</v>
      </c>
      <c r="CJ146" s="3" t="s">
        <v>510</v>
      </c>
      <c r="CK146" s="3" t="s">
        <v>17</v>
      </c>
      <c r="CL146" s="3" t="s">
        <v>517</v>
      </c>
      <c r="CM146" s="3" t="s">
        <v>545</v>
      </c>
      <c r="CN146" s="3" t="s">
        <v>546</v>
      </c>
      <c r="CO146" s="3" t="s">
        <v>10</v>
      </c>
      <c r="CP146" s="3" t="s">
        <v>48</v>
      </c>
      <c r="CQ146" s="3" t="s">
        <v>557</v>
      </c>
      <c r="CR146" s="3" t="s">
        <v>17</v>
      </c>
      <c r="CS146" s="3" t="s">
        <v>742</v>
      </c>
      <c r="CT146" s="3" t="s">
        <v>128</v>
      </c>
      <c r="CU146" s="3" t="s">
        <v>199</v>
      </c>
      <c r="CV146" s="3" t="s">
        <v>17</v>
      </c>
      <c r="CW146" s="3" t="s">
        <v>494</v>
      </c>
      <c r="CX146" s="3" t="s">
        <v>562</v>
      </c>
      <c r="CY146" s="3" t="s">
        <v>17</v>
      </c>
      <c r="CZ146" s="3" t="s">
        <v>3687</v>
      </c>
      <c r="DA146" s="3" t="s">
        <v>9218</v>
      </c>
      <c r="DB146" s="3" t="s">
        <v>6610</v>
      </c>
      <c r="DC146" s="3"/>
      <c r="DD146" s="226">
        <v>144</v>
      </c>
      <c r="DE146" s="15"/>
    </row>
    <row r="147" spans="1:109">
      <c r="A147" s="226">
        <v>135</v>
      </c>
      <c r="B147" s="68" t="s">
        <v>9088</v>
      </c>
      <c r="C147" s="280" t="s">
        <v>487</v>
      </c>
      <c r="D147" s="3" t="s">
        <v>3455</v>
      </c>
      <c r="E147" s="9"/>
      <c r="F147" s="9"/>
      <c r="G147" s="169" t="s">
        <v>6124</v>
      </c>
      <c r="H147" s="3" t="s">
        <v>709</v>
      </c>
      <c r="I147" s="3" t="s">
        <v>488</v>
      </c>
      <c r="J147" s="3" t="s">
        <v>3631</v>
      </c>
      <c r="K147" s="9" t="s">
        <v>10269</v>
      </c>
      <c r="L147" s="3" t="s">
        <v>519</v>
      </c>
      <c r="M147" t="b">
        <v>0</v>
      </c>
      <c r="N147" s="3" t="s">
        <v>549</v>
      </c>
      <c r="O147" s="3" t="s">
        <v>17</v>
      </c>
      <c r="P147" s="3" t="s">
        <v>17</v>
      </c>
      <c r="Q147" s="229">
        <v>-1</v>
      </c>
      <c r="R147" s="229">
        <v>999</v>
      </c>
      <c r="S147" s="9"/>
      <c r="T147" t="s">
        <v>17</v>
      </c>
      <c r="U147" s="3" t="s">
        <v>17</v>
      </c>
      <c r="V147" s="3" t="s">
        <v>17</v>
      </c>
      <c r="W147" s="9"/>
      <c r="X147" s="3" t="s">
        <v>17</v>
      </c>
      <c r="Y147" s="3" t="s">
        <v>17</v>
      </c>
      <c r="Z147" s="3" t="s">
        <v>4570</v>
      </c>
      <c r="AA147" s="15" t="s">
        <v>484</v>
      </c>
      <c r="AB147" s="9"/>
      <c r="AC147" s="9"/>
      <c r="AD147" s="9"/>
      <c r="AE147" s="9"/>
      <c r="AF147" s="9"/>
      <c r="AG147" s="3" t="s">
        <v>17</v>
      </c>
      <c r="AH147" s="3" t="s">
        <v>782</v>
      </c>
      <c r="AI147" s="139"/>
      <c r="AJ147" s="3" t="s">
        <v>481</v>
      </c>
      <c r="AK147" s="208" t="s">
        <v>481</v>
      </c>
      <c r="AL147" s="9"/>
      <c r="AM147" s="146"/>
      <c r="AN147" s="3" t="s">
        <v>484</v>
      </c>
      <c r="AO147" s="3" t="s">
        <v>4575</v>
      </c>
      <c r="AP147" t="s">
        <v>5091</v>
      </c>
      <c r="AQ147" s="9"/>
      <c r="AR147" s="9"/>
      <c r="AS147" s="15" t="s">
        <v>9041</v>
      </c>
      <c r="AT147" s="3"/>
      <c r="AU147" t="b">
        <v>0</v>
      </c>
      <c r="AV147" s="229">
        <v>182564</v>
      </c>
      <c r="AW147" s="3" t="s">
        <v>17</v>
      </c>
      <c r="AX147" s="9"/>
      <c r="AY147" s="9"/>
      <c r="AZ147" s="9"/>
      <c r="BA147" s="9"/>
      <c r="BB147" s="3" t="s">
        <v>708</v>
      </c>
      <c r="BC147" s="9"/>
      <c r="BD147" s="9"/>
      <c r="BE147" s="3" t="s">
        <v>37</v>
      </c>
      <c r="BF147" s="9"/>
      <c r="BG147" s="9"/>
      <c r="BH147" s="9" t="s">
        <v>6171</v>
      </c>
      <c r="BI147" s="3" t="s">
        <v>9049</v>
      </c>
      <c r="BJ147" s="9" t="s">
        <v>9076</v>
      </c>
      <c r="BK147" s="9" t="s">
        <v>9568</v>
      </c>
      <c r="BL147" s="9"/>
      <c r="BM147" s="243">
        <v>4659</v>
      </c>
      <c r="BN147" s="243">
        <v>4645</v>
      </c>
      <c r="BO147" s="3" t="s">
        <v>497</v>
      </c>
      <c r="BP147" s="9"/>
      <c r="BQ147" s="9"/>
      <c r="BR147" s="9"/>
      <c r="BS147" s="9"/>
      <c r="BT147" s="9"/>
      <c r="BU147" t="s">
        <v>13043</v>
      </c>
      <c r="BV147" s="9"/>
      <c r="BW147" s="229"/>
      <c r="BX147" s="9"/>
      <c r="BY147" s="9"/>
      <c r="BZ147" s="9" t="s">
        <v>6497</v>
      </c>
      <c r="CA147" t="s">
        <v>6212</v>
      </c>
      <c r="CB147" s="229">
        <v>2009</v>
      </c>
      <c r="CC147" s="3" t="s">
        <v>489</v>
      </c>
      <c r="CD147" s="3" t="s">
        <v>505</v>
      </c>
      <c r="CE147" s="3" t="s">
        <v>506</v>
      </c>
      <c r="CF147" s="3" t="s">
        <v>507</v>
      </c>
      <c r="CG147" s="3" t="s">
        <v>508</v>
      </c>
      <c r="CH147" s="3" t="s">
        <v>496</v>
      </c>
      <c r="CI147" s="3" t="s">
        <v>509</v>
      </c>
      <c r="CJ147" s="3" t="s">
        <v>510</v>
      </c>
      <c r="CK147" s="3" t="s">
        <v>17</v>
      </c>
      <c r="CL147" s="3" t="s">
        <v>517</v>
      </c>
      <c r="CM147" s="3" t="s">
        <v>545</v>
      </c>
      <c r="CN147" s="3" t="s">
        <v>546</v>
      </c>
      <c r="CO147" s="3" t="s">
        <v>10</v>
      </c>
      <c r="CP147" s="3" t="s">
        <v>48</v>
      </c>
      <c r="CQ147" s="3" t="s">
        <v>557</v>
      </c>
      <c r="CR147" s="3" t="s">
        <v>17</v>
      </c>
      <c r="CS147" s="3" t="s">
        <v>741</v>
      </c>
      <c r="CT147" s="3" t="s">
        <v>128</v>
      </c>
      <c r="CU147" s="3" t="s">
        <v>199</v>
      </c>
      <c r="CV147" s="3" t="s">
        <v>17</v>
      </c>
      <c r="CW147" s="3" t="s">
        <v>494</v>
      </c>
      <c r="CX147" s="3" t="s">
        <v>561</v>
      </c>
      <c r="CY147" s="3" t="s">
        <v>17</v>
      </c>
      <c r="CZ147" s="3" t="s">
        <v>3688</v>
      </c>
      <c r="DA147" s="3" t="s">
        <v>9218</v>
      </c>
      <c r="DB147" s="3" t="s">
        <v>6611</v>
      </c>
      <c r="DC147" s="3"/>
      <c r="DD147" s="226">
        <v>145</v>
      </c>
      <c r="DE147" s="15"/>
    </row>
    <row r="148" spans="1:109">
      <c r="A148" s="226">
        <v>136</v>
      </c>
      <c r="B148" s="68" t="s">
        <v>9088</v>
      </c>
      <c r="C148" s="280" t="s">
        <v>487</v>
      </c>
      <c r="D148" s="3" t="s">
        <v>3455</v>
      </c>
      <c r="E148" s="9"/>
      <c r="F148" s="9"/>
      <c r="G148" s="149" t="s">
        <v>6124</v>
      </c>
      <c r="H148" s="3" t="s">
        <v>709</v>
      </c>
      <c r="I148" s="3" t="s">
        <v>488</v>
      </c>
      <c r="J148" s="3" t="s">
        <v>3631</v>
      </c>
      <c r="K148" s="9" t="s">
        <v>10269</v>
      </c>
      <c r="L148" s="3" t="s">
        <v>519</v>
      </c>
      <c r="M148" t="b">
        <v>0</v>
      </c>
      <c r="N148" s="3" t="s">
        <v>549</v>
      </c>
      <c r="O148" s="3" t="s">
        <v>17</v>
      </c>
      <c r="P148" s="3" t="s">
        <v>17</v>
      </c>
      <c r="Q148" s="229">
        <v>-1</v>
      </c>
      <c r="R148" s="229">
        <v>999</v>
      </c>
      <c r="S148" s="9"/>
      <c r="T148" t="s">
        <v>17</v>
      </c>
      <c r="U148" s="3" t="s">
        <v>17</v>
      </c>
      <c r="V148" s="3" t="s">
        <v>17</v>
      </c>
      <c r="W148" s="9"/>
      <c r="X148" s="3" t="s">
        <v>17</v>
      </c>
      <c r="Y148" s="3" t="s">
        <v>17</v>
      </c>
      <c r="Z148" s="3" t="s">
        <v>4570</v>
      </c>
      <c r="AA148" s="15" t="s">
        <v>484</v>
      </c>
      <c r="AB148" s="9"/>
      <c r="AC148" s="9"/>
      <c r="AD148" s="9"/>
      <c r="AE148" s="9"/>
      <c r="AF148" s="9"/>
      <c r="AG148" s="3" t="s">
        <v>17</v>
      </c>
      <c r="AH148" s="3" t="s">
        <v>782</v>
      </c>
      <c r="AI148" s="139"/>
      <c r="AJ148" s="3" t="s">
        <v>481</v>
      </c>
      <c r="AK148" s="208" t="s">
        <v>481</v>
      </c>
      <c r="AL148" s="9"/>
      <c r="AM148" s="146"/>
      <c r="AN148" s="3" t="s">
        <v>484</v>
      </c>
      <c r="AO148" s="3" t="s">
        <v>4575</v>
      </c>
      <c r="AP148" t="s">
        <v>5091</v>
      </c>
      <c r="AQ148" s="9"/>
      <c r="AR148" s="9"/>
      <c r="AS148" s="15" t="s">
        <v>9041</v>
      </c>
      <c r="AT148" s="3"/>
      <c r="AU148" t="b">
        <v>0</v>
      </c>
      <c r="AV148" s="229">
        <v>171714</v>
      </c>
      <c r="AW148" s="3" t="s">
        <v>17</v>
      </c>
      <c r="AX148" s="9"/>
      <c r="AY148" s="9"/>
      <c r="AZ148" s="9"/>
      <c r="BA148" s="9"/>
      <c r="BB148" s="3" t="s">
        <v>708</v>
      </c>
      <c r="BC148" s="9"/>
      <c r="BD148" s="9"/>
      <c r="BE148" s="3" t="s">
        <v>37</v>
      </c>
      <c r="BF148" s="9"/>
      <c r="BG148" s="9"/>
      <c r="BH148" s="9" t="s">
        <v>6171</v>
      </c>
      <c r="BI148" s="3" t="s">
        <v>9049</v>
      </c>
      <c r="BJ148" s="9" t="s">
        <v>9076</v>
      </c>
      <c r="BK148" s="9" t="s">
        <v>9568</v>
      </c>
      <c r="BL148" s="9"/>
      <c r="BM148" s="243">
        <v>4267</v>
      </c>
      <c r="BN148" s="243">
        <v>4247</v>
      </c>
      <c r="BO148" s="3" t="s">
        <v>497</v>
      </c>
      <c r="BP148" s="9"/>
      <c r="BQ148" s="9"/>
      <c r="BR148" s="9"/>
      <c r="BS148" s="9"/>
      <c r="BT148" s="9"/>
      <c r="BU148" t="s">
        <v>13043</v>
      </c>
      <c r="BV148" s="9"/>
      <c r="BW148" s="229"/>
      <c r="BX148" s="9"/>
      <c r="BY148" s="9"/>
      <c r="BZ148" s="9" t="s">
        <v>6497</v>
      </c>
      <c r="CA148" t="s">
        <v>6212</v>
      </c>
      <c r="CB148" s="229">
        <v>2009</v>
      </c>
      <c r="CC148" s="3" t="s">
        <v>489</v>
      </c>
      <c r="CD148" s="3" t="s">
        <v>505</v>
      </c>
      <c r="CE148" s="3" t="s">
        <v>506</v>
      </c>
      <c r="CF148" s="3" t="s">
        <v>507</v>
      </c>
      <c r="CG148" s="3" t="s">
        <v>508</v>
      </c>
      <c r="CH148" s="3" t="s">
        <v>496</v>
      </c>
      <c r="CI148" s="3" t="s">
        <v>509</v>
      </c>
      <c r="CJ148" s="3" t="s">
        <v>510</v>
      </c>
      <c r="CK148" s="3" t="s">
        <v>17</v>
      </c>
      <c r="CL148" s="3" t="s">
        <v>517</v>
      </c>
      <c r="CM148" s="3" t="s">
        <v>545</v>
      </c>
      <c r="CN148" s="3" t="s">
        <v>546</v>
      </c>
      <c r="CO148" s="3" t="s">
        <v>10</v>
      </c>
      <c r="CP148" s="3" t="s">
        <v>48</v>
      </c>
      <c r="CQ148" s="3" t="s">
        <v>557</v>
      </c>
      <c r="CR148" s="3" t="s">
        <v>17</v>
      </c>
      <c r="CS148" s="3" t="s">
        <v>742</v>
      </c>
      <c r="CT148" s="3" t="s">
        <v>128</v>
      </c>
      <c r="CU148" s="3" t="s">
        <v>199</v>
      </c>
      <c r="CV148" s="3" t="s">
        <v>17</v>
      </c>
      <c r="CW148" s="3" t="s">
        <v>494</v>
      </c>
      <c r="CX148" s="3" t="s">
        <v>561</v>
      </c>
      <c r="CY148" s="3" t="s">
        <v>17</v>
      </c>
      <c r="CZ148" s="3" t="s">
        <v>3689</v>
      </c>
      <c r="DA148" s="3" t="s">
        <v>9218</v>
      </c>
      <c r="DB148" s="3" t="s">
        <v>6612</v>
      </c>
      <c r="DC148" s="3"/>
      <c r="DD148" s="226">
        <v>146</v>
      </c>
      <c r="DE148" s="15"/>
    </row>
    <row r="149" spans="1:109">
      <c r="A149" s="226">
        <v>137</v>
      </c>
      <c r="B149" s="68" t="s">
        <v>9088</v>
      </c>
      <c r="C149" s="280" t="s">
        <v>487</v>
      </c>
      <c r="D149" s="3" t="s">
        <v>3455</v>
      </c>
      <c r="E149" s="9"/>
      <c r="F149" s="9"/>
      <c r="G149" s="169" t="s">
        <v>6124</v>
      </c>
      <c r="H149" s="3" t="s">
        <v>709</v>
      </c>
      <c r="I149" s="3" t="s">
        <v>488</v>
      </c>
      <c r="J149" s="3" t="s">
        <v>3631</v>
      </c>
      <c r="K149" s="9" t="s">
        <v>10269</v>
      </c>
      <c r="L149" s="3" t="s">
        <v>520</v>
      </c>
      <c r="M149" t="b">
        <v>0</v>
      </c>
      <c r="N149" s="3" t="s">
        <v>549</v>
      </c>
      <c r="O149" s="3" t="s">
        <v>17</v>
      </c>
      <c r="P149" s="3" t="s">
        <v>17</v>
      </c>
      <c r="Q149" s="229">
        <v>-1</v>
      </c>
      <c r="R149" s="229">
        <v>999</v>
      </c>
      <c r="S149" s="9"/>
      <c r="T149" t="s">
        <v>17</v>
      </c>
      <c r="U149" s="3" t="s">
        <v>17</v>
      </c>
      <c r="V149" s="3" t="s">
        <v>17</v>
      </c>
      <c r="W149" s="9"/>
      <c r="X149" s="3" t="s">
        <v>17</v>
      </c>
      <c r="Y149" s="3" t="s">
        <v>17</v>
      </c>
      <c r="Z149" s="3" t="s">
        <v>4570</v>
      </c>
      <c r="AA149" s="15" t="s">
        <v>484</v>
      </c>
      <c r="AB149" s="9"/>
      <c r="AC149" s="9"/>
      <c r="AD149" s="9"/>
      <c r="AE149" s="9"/>
      <c r="AF149" s="9"/>
      <c r="AG149" s="3" t="s">
        <v>17</v>
      </c>
      <c r="AH149" s="3" t="s">
        <v>955</v>
      </c>
      <c r="AI149" s="139"/>
      <c r="AJ149" s="3" t="s">
        <v>481</v>
      </c>
      <c r="AK149" s="208" t="s">
        <v>481</v>
      </c>
      <c r="AL149" s="9"/>
      <c r="AM149" s="146"/>
      <c r="AN149" s="3" t="s">
        <v>484</v>
      </c>
      <c r="AO149" s="3" t="s">
        <v>710</v>
      </c>
      <c r="AP149" t="s">
        <v>5091</v>
      </c>
      <c r="AQ149" s="9"/>
      <c r="AR149" s="9"/>
      <c r="AS149" s="15" t="s">
        <v>9041</v>
      </c>
      <c r="AT149" s="3"/>
      <c r="AU149" t="b">
        <v>0</v>
      </c>
      <c r="AV149" s="229">
        <v>182564</v>
      </c>
      <c r="AW149" s="3" t="s">
        <v>17</v>
      </c>
      <c r="AX149" s="9"/>
      <c r="AY149" s="9"/>
      <c r="AZ149" s="9"/>
      <c r="BA149" s="9"/>
      <c r="BB149" s="3" t="s">
        <v>708</v>
      </c>
      <c r="BC149" s="9"/>
      <c r="BD149" s="9"/>
      <c r="BE149" s="3" t="s">
        <v>37</v>
      </c>
      <c r="BF149" s="9"/>
      <c r="BG149" s="9"/>
      <c r="BH149" s="9" t="s">
        <v>6171</v>
      </c>
      <c r="BI149" s="3" t="s">
        <v>9049</v>
      </c>
      <c r="BJ149" s="9" t="s">
        <v>9076</v>
      </c>
      <c r="BK149" s="9" t="s">
        <v>9568</v>
      </c>
      <c r="BL149" s="9"/>
      <c r="BM149" s="243">
        <v>5307</v>
      </c>
      <c r="BN149" s="243">
        <v>5278</v>
      </c>
      <c r="BO149" s="3" t="s">
        <v>497</v>
      </c>
      <c r="BP149" s="9"/>
      <c r="BQ149" s="9"/>
      <c r="BR149" s="9"/>
      <c r="BS149" s="9"/>
      <c r="BT149" s="9"/>
      <c r="BU149" t="s">
        <v>13043</v>
      </c>
      <c r="BV149" s="9"/>
      <c r="BW149" s="229"/>
      <c r="BX149" s="9"/>
      <c r="BY149" s="9"/>
      <c r="BZ149" s="9" t="s">
        <v>6497</v>
      </c>
      <c r="CA149" t="s">
        <v>6212</v>
      </c>
      <c r="CB149" s="229">
        <v>2009</v>
      </c>
      <c r="CC149" s="3" t="s">
        <v>489</v>
      </c>
      <c r="CD149" s="3" t="s">
        <v>505</v>
      </c>
      <c r="CE149" s="3" t="s">
        <v>506</v>
      </c>
      <c r="CF149" s="3" t="s">
        <v>507</v>
      </c>
      <c r="CG149" s="3" t="s">
        <v>508</v>
      </c>
      <c r="CH149" s="3" t="s">
        <v>496</v>
      </c>
      <c r="CI149" s="3" t="s">
        <v>509</v>
      </c>
      <c r="CJ149" s="3" t="s">
        <v>510</v>
      </c>
      <c r="CK149" s="3" t="s">
        <v>17</v>
      </c>
      <c r="CL149" s="3" t="s">
        <v>517</v>
      </c>
      <c r="CM149" s="3" t="s">
        <v>545</v>
      </c>
      <c r="CN149" s="3" t="s">
        <v>546</v>
      </c>
      <c r="CO149" s="3" t="s">
        <v>10</v>
      </c>
      <c r="CP149" s="3" t="s">
        <v>48</v>
      </c>
      <c r="CQ149" s="3" t="s">
        <v>557</v>
      </c>
      <c r="CR149" s="3" t="s">
        <v>17</v>
      </c>
      <c r="CS149" s="3" t="s">
        <v>741</v>
      </c>
      <c r="CT149" s="3" t="s">
        <v>128</v>
      </c>
      <c r="CU149" s="3" t="s">
        <v>199</v>
      </c>
      <c r="CV149" s="3" t="s">
        <v>17</v>
      </c>
      <c r="CW149" s="3" t="s">
        <v>494</v>
      </c>
      <c r="CX149" s="3" t="s">
        <v>560</v>
      </c>
      <c r="CY149" s="3" t="s">
        <v>17</v>
      </c>
      <c r="CZ149" s="3" t="s">
        <v>3690</v>
      </c>
      <c r="DA149" s="3" t="s">
        <v>9218</v>
      </c>
      <c r="DB149" s="3" t="s">
        <v>6613</v>
      </c>
      <c r="DC149" s="3"/>
      <c r="DD149" s="226">
        <v>147</v>
      </c>
      <c r="DE149" s="15"/>
    </row>
    <row r="150" spans="1:109">
      <c r="A150" s="226">
        <v>138</v>
      </c>
      <c r="B150" s="68" t="s">
        <v>9088</v>
      </c>
      <c r="C150" s="280" t="s">
        <v>487</v>
      </c>
      <c r="D150" s="3" t="s">
        <v>3455</v>
      </c>
      <c r="E150" s="9"/>
      <c r="F150" s="9"/>
      <c r="G150" s="149" t="s">
        <v>6124</v>
      </c>
      <c r="H150" s="3" t="s">
        <v>709</v>
      </c>
      <c r="I150" s="3" t="s">
        <v>488</v>
      </c>
      <c r="J150" s="3" t="s">
        <v>3631</v>
      </c>
      <c r="K150" s="9" t="s">
        <v>10269</v>
      </c>
      <c r="L150" s="3" t="s">
        <v>520</v>
      </c>
      <c r="M150" t="b">
        <v>0</v>
      </c>
      <c r="N150" s="3" t="s">
        <v>549</v>
      </c>
      <c r="O150" s="3" t="s">
        <v>17</v>
      </c>
      <c r="P150" s="3" t="s">
        <v>17</v>
      </c>
      <c r="Q150" s="229">
        <v>-1</v>
      </c>
      <c r="R150" s="229">
        <v>999</v>
      </c>
      <c r="S150" s="9"/>
      <c r="T150" t="s">
        <v>17</v>
      </c>
      <c r="U150" s="3" t="s">
        <v>17</v>
      </c>
      <c r="V150" s="3" t="s">
        <v>17</v>
      </c>
      <c r="W150" s="9"/>
      <c r="X150" s="3" t="s">
        <v>17</v>
      </c>
      <c r="Y150" s="3" t="s">
        <v>17</v>
      </c>
      <c r="Z150" s="3" t="s">
        <v>4570</v>
      </c>
      <c r="AA150" s="15" t="s">
        <v>484</v>
      </c>
      <c r="AB150" s="9"/>
      <c r="AC150" s="9"/>
      <c r="AD150" s="9"/>
      <c r="AE150" s="9"/>
      <c r="AF150" s="9"/>
      <c r="AG150" s="3" t="s">
        <v>17</v>
      </c>
      <c r="AH150" s="3" t="s">
        <v>955</v>
      </c>
      <c r="AI150" s="139"/>
      <c r="AJ150" s="3" t="s">
        <v>481</v>
      </c>
      <c r="AK150" s="208" t="s">
        <v>481</v>
      </c>
      <c r="AL150" s="9"/>
      <c r="AM150" s="146"/>
      <c r="AN150" s="3" t="s">
        <v>484</v>
      </c>
      <c r="AO150" s="3" t="s">
        <v>710</v>
      </c>
      <c r="AP150" t="s">
        <v>5091</v>
      </c>
      <c r="AQ150" s="9"/>
      <c r="AR150" s="9"/>
      <c r="AS150" s="15" t="s">
        <v>9041</v>
      </c>
      <c r="AT150" s="3"/>
      <c r="AU150" t="b">
        <v>0</v>
      </c>
      <c r="AV150" s="229">
        <v>171714</v>
      </c>
      <c r="AW150" s="3" t="s">
        <v>17</v>
      </c>
      <c r="AX150" s="9"/>
      <c r="AY150" s="9"/>
      <c r="AZ150" s="9"/>
      <c r="BA150" s="9"/>
      <c r="BB150" s="3" t="s">
        <v>708</v>
      </c>
      <c r="BC150" s="9"/>
      <c r="BD150" s="9"/>
      <c r="BE150" s="3" t="s">
        <v>37</v>
      </c>
      <c r="BF150" s="9"/>
      <c r="BG150" s="9"/>
      <c r="BH150" s="9" t="s">
        <v>6171</v>
      </c>
      <c r="BI150" s="3" t="s">
        <v>9049</v>
      </c>
      <c r="BJ150" s="9" t="s">
        <v>9076</v>
      </c>
      <c r="BK150" s="9" t="s">
        <v>9568</v>
      </c>
      <c r="BL150" s="9"/>
      <c r="BM150" s="243">
        <v>5095</v>
      </c>
      <c r="BN150" s="243">
        <v>5074</v>
      </c>
      <c r="BO150" s="3" t="s">
        <v>497</v>
      </c>
      <c r="BP150" s="9"/>
      <c r="BQ150" s="9"/>
      <c r="BR150" s="9"/>
      <c r="BS150" s="9"/>
      <c r="BT150" s="9"/>
      <c r="BU150" t="s">
        <v>13043</v>
      </c>
      <c r="BV150" s="9"/>
      <c r="BW150" s="229"/>
      <c r="BX150" s="9"/>
      <c r="BY150" s="9"/>
      <c r="BZ150" s="9" t="s">
        <v>6497</v>
      </c>
      <c r="CA150" t="s">
        <v>6212</v>
      </c>
      <c r="CB150" s="229">
        <v>2009</v>
      </c>
      <c r="CC150" s="3" t="s">
        <v>489</v>
      </c>
      <c r="CD150" s="3" t="s">
        <v>505</v>
      </c>
      <c r="CE150" s="3" t="s">
        <v>506</v>
      </c>
      <c r="CF150" s="3" t="s">
        <v>507</v>
      </c>
      <c r="CG150" s="3" t="s">
        <v>508</v>
      </c>
      <c r="CH150" s="3" t="s">
        <v>496</v>
      </c>
      <c r="CI150" s="3" t="s">
        <v>509</v>
      </c>
      <c r="CJ150" s="3" t="s">
        <v>510</v>
      </c>
      <c r="CK150" s="3" t="s">
        <v>17</v>
      </c>
      <c r="CL150" s="3" t="s">
        <v>517</v>
      </c>
      <c r="CM150" s="3" t="s">
        <v>545</v>
      </c>
      <c r="CN150" s="3" t="s">
        <v>546</v>
      </c>
      <c r="CO150" s="3" t="s">
        <v>10</v>
      </c>
      <c r="CP150" s="3" t="s">
        <v>48</v>
      </c>
      <c r="CQ150" s="3" t="s">
        <v>557</v>
      </c>
      <c r="CR150" s="3" t="s">
        <v>17</v>
      </c>
      <c r="CS150" s="3" t="s">
        <v>742</v>
      </c>
      <c r="CT150" s="3" t="s">
        <v>128</v>
      </c>
      <c r="CU150" s="3" t="s">
        <v>199</v>
      </c>
      <c r="CV150" s="3" t="s">
        <v>17</v>
      </c>
      <c r="CW150" s="3" t="s">
        <v>494</v>
      </c>
      <c r="CX150" s="3" t="s">
        <v>560</v>
      </c>
      <c r="CY150" s="3" t="s">
        <v>17</v>
      </c>
      <c r="CZ150" s="3" t="s">
        <v>3691</v>
      </c>
      <c r="DA150" s="3" t="s">
        <v>9218</v>
      </c>
      <c r="DB150" s="3" t="s">
        <v>6614</v>
      </c>
      <c r="DC150" s="3"/>
      <c r="DD150" s="226">
        <v>148</v>
      </c>
      <c r="DE150" s="15"/>
    </row>
    <row r="151" spans="1:109">
      <c r="A151" s="226">
        <v>139</v>
      </c>
      <c r="B151" s="68" t="s">
        <v>9088</v>
      </c>
      <c r="C151" s="280" t="s">
        <v>487</v>
      </c>
      <c r="D151" s="3" t="s">
        <v>3455</v>
      </c>
      <c r="E151" s="9"/>
      <c r="F151" s="9"/>
      <c r="G151" s="169" t="s">
        <v>6124</v>
      </c>
      <c r="H151" s="3" t="s">
        <v>709</v>
      </c>
      <c r="I151" s="3" t="s">
        <v>488</v>
      </c>
      <c r="J151" s="3" t="s">
        <v>3631</v>
      </c>
      <c r="K151" s="9" t="s">
        <v>10269</v>
      </c>
      <c r="L151" s="3" t="s">
        <v>521</v>
      </c>
      <c r="M151" t="b">
        <v>0</v>
      </c>
      <c r="N151" s="3" t="s">
        <v>549</v>
      </c>
      <c r="O151" s="3" t="s">
        <v>17</v>
      </c>
      <c r="P151" s="3" t="s">
        <v>17</v>
      </c>
      <c r="Q151" s="229">
        <v>-1</v>
      </c>
      <c r="R151" s="229">
        <v>999</v>
      </c>
      <c r="S151" s="9"/>
      <c r="T151" t="s">
        <v>17</v>
      </c>
      <c r="U151" s="3" t="s">
        <v>17</v>
      </c>
      <c r="V151" s="3" t="s">
        <v>17</v>
      </c>
      <c r="W151" s="9"/>
      <c r="X151" s="3" t="s">
        <v>17</v>
      </c>
      <c r="Y151" s="3" t="s">
        <v>17</v>
      </c>
      <c r="Z151" s="3" t="s">
        <v>4570</v>
      </c>
      <c r="AA151" s="15" t="s">
        <v>484</v>
      </c>
      <c r="AB151" s="9"/>
      <c r="AC151" s="9"/>
      <c r="AD151" s="9"/>
      <c r="AE151" s="9"/>
      <c r="AF151" s="9"/>
      <c r="AG151" s="3" t="s">
        <v>17</v>
      </c>
      <c r="AH151" s="3" t="s">
        <v>956</v>
      </c>
      <c r="AI151" s="139"/>
      <c r="AJ151" s="3" t="s">
        <v>481</v>
      </c>
      <c r="AK151" s="208" t="s">
        <v>481</v>
      </c>
      <c r="AL151" s="9"/>
      <c r="AM151" s="146"/>
      <c r="AN151" s="3" t="s">
        <v>484</v>
      </c>
      <c r="AO151" s="3" t="s">
        <v>710</v>
      </c>
      <c r="AP151" t="s">
        <v>5091</v>
      </c>
      <c r="AQ151" s="9"/>
      <c r="AR151" s="9"/>
      <c r="AS151" s="15" t="s">
        <v>9041</v>
      </c>
      <c r="AT151" s="3"/>
      <c r="AU151" t="b">
        <v>0</v>
      </c>
      <c r="AV151" s="229">
        <v>182564</v>
      </c>
      <c r="AW151" s="3" t="s">
        <v>17</v>
      </c>
      <c r="AX151" s="9"/>
      <c r="AY151" s="9"/>
      <c r="AZ151" s="9"/>
      <c r="BA151" s="9"/>
      <c r="BB151" s="3" t="s">
        <v>708</v>
      </c>
      <c r="BC151" s="9"/>
      <c r="BD151" s="9"/>
      <c r="BE151" s="3" t="s">
        <v>37</v>
      </c>
      <c r="BF151" s="9"/>
      <c r="BG151" s="9"/>
      <c r="BH151" s="9" t="s">
        <v>6171</v>
      </c>
      <c r="BI151" s="3" t="s">
        <v>9049</v>
      </c>
      <c r="BJ151" s="9" t="s">
        <v>9076</v>
      </c>
      <c r="BK151" s="9" t="s">
        <v>9568</v>
      </c>
      <c r="BL151" s="9"/>
      <c r="BM151" s="243">
        <v>3459</v>
      </c>
      <c r="BN151" s="243">
        <v>3444</v>
      </c>
      <c r="BO151" s="3" t="s">
        <v>497</v>
      </c>
      <c r="BP151" s="9"/>
      <c r="BQ151" s="9"/>
      <c r="BR151" s="9"/>
      <c r="BS151" s="9"/>
      <c r="BT151" s="9"/>
      <c r="BU151" t="s">
        <v>13043</v>
      </c>
      <c r="BV151" s="9"/>
      <c r="BW151" s="229"/>
      <c r="BX151" s="9"/>
      <c r="BY151" s="9"/>
      <c r="BZ151" s="9" t="s">
        <v>6497</v>
      </c>
      <c r="CA151" t="s">
        <v>6212</v>
      </c>
      <c r="CB151" s="229">
        <v>2009</v>
      </c>
      <c r="CC151" s="3" t="s">
        <v>489</v>
      </c>
      <c r="CD151" s="3" t="s">
        <v>505</v>
      </c>
      <c r="CE151" s="3" t="s">
        <v>506</v>
      </c>
      <c r="CF151" s="3" t="s">
        <v>507</v>
      </c>
      <c r="CG151" s="3" t="s">
        <v>508</v>
      </c>
      <c r="CH151" s="3" t="s">
        <v>496</v>
      </c>
      <c r="CI151" s="3" t="s">
        <v>509</v>
      </c>
      <c r="CJ151" s="3" t="s">
        <v>510</v>
      </c>
      <c r="CK151" s="3" t="s">
        <v>17</v>
      </c>
      <c r="CL151" s="3" t="s">
        <v>517</v>
      </c>
      <c r="CM151" s="3" t="s">
        <v>545</v>
      </c>
      <c r="CN151" s="3" t="s">
        <v>546</v>
      </c>
      <c r="CO151" s="3" t="s">
        <v>10</v>
      </c>
      <c r="CP151" s="3" t="s">
        <v>48</v>
      </c>
      <c r="CQ151" s="3" t="s">
        <v>557</v>
      </c>
      <c r="CR151" s="3" t="s">
        <v>17</v>
      </c>
      <c r="CS151" s="3" t="s">
        <v>741</v>
      </c>
      <c r="CT151" s="3" t="s">
        <v>128</v>
      </c>
      <c r="CU151" s="3" t="s">
        <v>199</v>
      </c>
      <c r="CV151" s="3" t="s">
        <v>17</v>
      </c>
      <c r="CW151" s="3" t="s">
        <v>494</v>
      </c>
      <c r="CX151" s="3" t="s">
        <v>566</v>
      </c>
      <c r="CY151" s="3" t="s">
        <v>17</v>
      </c>
      <c r="CZ151" s="3" t="s">
        <v>3692</v>
      </c>
      <c r="DA151" s="3" t="s">
        <v>9218</v>
      </c>
      <c r="DB151" s="3" t="s">
        <v>6615</v>
      </c>
      <c r="DC151" s="3"/>
      <c r="DD151" s="226">
        <v>149</v>
      </c>
      <c r="DE151" s="15"/>
    </row>
    <row r="152" spans="1:109">
      <c r="A152" s="226">
        <v>140</v>
      </c>
      <c r="B152" s="68" t="s">
        <v>9088</v>
      </c>
      <c r="C152" s="280" t="s">
        <v>487</v>
      </c>
      <c r="D152" s="3" t="s">
        <v>3455</v>
      </c>
      <c r="E152" s="9"/>
      <c r="F152" s="9"/>
      <c r="G152" s="149" t="s">
        <v>6124</v>
      </c>
      <c r="H152" s="3" t="s">
        <v>709</v>
      </c>
      <c r="I152" s="3" t="s">
        <v>488</v>
      </c>
      <c r="J152" s="3" t="s">
        <v>3631</v>
      </c>
      <c r="K152" s="9" t="s">
        <v>10269</v>
      </c>
      <c r="L152" s="3" t="s">
        <v>521</v>
      </c>
      <c r="M152" t="b">
        <v>0</v>
      </c>
      <c r="N152" s="3" t="s">
        <v>549</v>
      </c>
      <c r="O152" s="3" t="s">
        <v>17</v>
      </c>
      <c r="P152" s="3" t="s">
        <v>17</v>
      </c>
      <c r="Q152" s="229">
        <v>-1</v>
      </c>
      <c r="R152" s="229">
        <v>999</v>
      </c>
      <c r="S152" s="9"/>
      <c r="T152" t="s">
        <v>17</v>
      </c>
      <c r="U152" s="3" t="s">
        <v>17</v>
      </c>
      <c r="V152" s="3" t="s">
        <v>17</v>
      </c>
      <c r="W152" s="9"/>
      <c r="X152" s="3" t="s">
        <v>17</v>
      </c>
      <c r="Y152" s="3" t="s">
        <v>17</v>
      </c>
      <c r="Z152" s="3" t="s">
        <v>4570</v>
      </c>
      <c r="AA152" s="15" t="s">
        <v>484</v>
      </c>
      <c r="AB152" s="9"/>
      <c r="AC152" s="9"/>
      <c r="AD152" s="9"/>
      <c r="AE152" s="9"/>
      <c r="AF152" s="9"/>
      <c r="AG152" s="3" t="s">
        <v>17</v>
      </c>
      <c r="AH152" s="3" t="s">
        <v>956</v>
      </c>
      <c r="AI152" s="139"/>
      <c r="AJ152" s="3" t="s">
        <v>481</v>
      </c>
      <c r="AK152" s="208" t="s">
        <v>481</v>
      </c>
      <c r="AL152" s="9"/>
      <c r="AM152" s="146"/>
      <c r="AN152" s="3" t="s">
        <v>484</v>
      </c>
      <c r="AO152" s="3" t="s">
        <v>710</v>
      </c>
      <c r="AP152" t="s">
        <v>5091</v>
      </c>
      <c r="AQ152" s="9"/>
      <c r="AR152" s="9"/>
      <c r="AS152" s="15" t="s">
        <v>9041</v>
      </c>
      <c r="AT152" s="3"/>
      <c r="AU152" t="b">
        <v>0</v>
      </c>
      <c r="AV152" s="229">
        <v>171714</v>
      </c>
      <c r="AW152" s="3" t="s">
        <v>17</v>
      </c>
      <c r="AX152" s="9"/>
      <c r="AY152" s="9"/>
      <c r="AZ152" s="9"/>
      <c r="BA152" s="9"/>
      <c r="BB152" s="3" t="s">
        <v>708</v>
      </c>
      <c r="BC152" s="9"/>
      <c r="BD152" s="9"/>
      <c r="BE152" s="3" t="s">
        <v>37</v>
      </c>
      <c r="BF152" s="9"/>
      <c r="BG152" s="9"/>
      <c r="BH152" s="9" t="s">
        <v>6171</v>
      </c>
      <c r="BI152" s="3" t="s">
        <v>9049</v>
      </c>
      <c r="BJ152" s="9" t="s">
        <v>9076</v>
      </c>
      <c r="BK152" s="9" t="s">
        <v>9568</v>
      </c>
      <c r="BL152" s="9"/>
      <c r="BM152" s="243">
        <v>3355</v>
      </c>
      <c r="BN152" s="243">
        <v>3334</v>
      </c>
      <c r="BO152" s="3" t="s">
        <v>497</v>
      </c>
      <c r="BP152" s="9"/>
      <c r="BQ152" s="9"/>
      <c r="BR152" s="9"/>
      <c r="BS152" s="9"/>
      <c r="BT152" s="9"/>
      <c r="BU152" t="s">
        <v>13043</v>
      </c>
      <c r="BV152" s="9"/>
      <c r="BW152" s="229"/>
      <c r="BX152" s="9"/>
      <c r="BY152" s="9"/>
      <c r="BZ152" s="9" t="s">
        <v>6497</v>
      </c>
      <c r="CA152" t="s">
        <v>6212</v>
      </c>
      <c r="CB152" s="229">
        <v>2009</v>
      </c>
      <c r="CC152" s="3" t="s">
        <v>489</v>
      </c>
      <c r="CD152" s="3" t="s">
        <v>505</v>
      </c>
      <c r="CE152" s="3" t="s">
        <v>506</v>
      </c>
      <c r="CF152" s="3" t="s">
        <v>507</v>
      </c>
      <c r="CG152" s="3" t="s">
        <v>508</v>
      </c>
      <c r="CH152" s="3" t="s">
        <v>496</v>
      </c>
      <c r="CI152" s="3" t="s">
        <v>509</v>
      </c>
      <c r="CJ152" s="3" t="s">
        <v>510</v>
      </c>
      <c r="CK152" s="3" t="s">
        <v>17</v>
      </c>
      <c r="CL152" s="3" t="s">
        <v>517</v>
      </c>
      <c r="CM152" s="3" t="s">
        <v>545</v>
      </c>
      <c r="CN152" s="3" t="s">
        <v>546</v>
      </c>
      <c r="CO152" s="3" t="s">
        <v>10</v>
      </c>
      <c r="CP152" s="3" t="s">
        <v>48</v>
      </c>
      <c r="CQ152" s="3" t="s">
        <v>557</v>
      </c>
      <c r="CR152" s="3" t="s">
        <v>17</v>
      </c>
      <c r="CS152" s="3" t="s">
        <v>742</v>
      </c>
      <c r="CT152" s="3" t="s">
        <v>128</v>
      </c>
      <c r="CU152" s="3" t="s">
        <v>199</v>
      </c>
      <c r="CV152" s="3" t="s">
        <v>17</v>
      </c>
      <c r="CW152" s="3" t="s">
        <v>494</v>
      </c>
      <c r="CX152" s="3" t="s">
        <v>566</v>
      </c>
      <c r="CY152" s="3" t="s">
        <v>17</v>
      </c>
      <c r="CZ152" s="3" t="s">
        <v>3693</v>
      </c>
      <c r="DA152" s="3" t="s">
        <v>9218</v>
      </c>
      <c r="DB152" s="3" t="s">
        <v>6616</v>
      </c>
      <c r="DC152" s="3"/>
      <c r="DD152" s="226">
        <v>150</v>
      </c>
      <c r="DE152" s="15"/>
    </row>
    <row r="153" spans="1:109">
      <c r="A153" s="226">
        <v>141</v>
      </c>
      <c r="B153" s="68" t="s">
        <v>9088</v>
      </c>
      <c r="C153" s="280" t="s">
        <v>487</v>
      </c>
      <c r="D153" s="3" t="s">
        <v>3455</v>
      </c>
      <c r="E153" s="9"/>
      <c r="F153" s="9"/>
      <c r="G153" s="169" t="s">
        <v>6124</v>
      </c>
      <c r="H153" s="3" t="s">
        <v>709</v>
      </c>
      <c r="I153" s="3" t="s">
        <v>488</v>
      </c>
      <c r="J153" s="3" t="s">
        <v>3631</v>
      </c>
      <c r="K153" s="9" t="s">
        <v>10269</v>
      </c>
      <c r="L153" s="3" t="s">
        <v>522</v>
      </c>
      <c r="M153" t="b">
        <v>0</v>
      </c>
      <c r="N153" s="3" t="s">
        <v>549</v>
      </c>
      <c r="O153" s="3" t="s">
        <v>17</v>
      </c>
      <c r="P153" s="3" t="s">
        <v>17</v>
      </c>
      <c r="Q153" s="229">
        <v>-1</v>
      </c>
      <c r="R153" s="229">
        <v>999</v>
      </c>
      <c r="S153" s="9"/>
      <c r="T153" t="s">
        <v>17</v>
      </c>
      <c r="U153" s="3" t="s">
        <v>17</v>
      </c>
      <c r="V153" s="3" t="s">
        <v>17</v>
      </c>
      <c r="W153" s="9"/>
      <c r="X153" s="3" t="s">
        <v>17</v>
      </c>
      <c r="Y153" s="3" t="s">
        <v>17</v>
      </c>
      <c r="Z153" s="3" t="s">
        <v>4571</v>
      </c>
      <c r="AA153" s="15" t="s">
        <v>9199</v>
      </c>
      <c r="AB153" s="9"/>
      <c r="AC153" s="9"/>
      <c r="AD153" s="9"/>
      <c r="AE153" s="9"/>
      <c r="AF153" s="9"/>
      <c r="AG153" s="3" t="s">
        <v>17</v>
      </c>
      <c r="AH153" s="3" t="s">
        <v>783</v>
      </c>
      <c r="AI153" s="139"/>
      <c r="AJ153" s="3" t="s">
        <v>481</v>
      </c>
      <c r="AK153" s="208" t="s">
        <v>481</v>
      </c>
      <c r="AL153" s="9"/>
      <c r="AM153" s="146"/>
      <c r="AN153" s="3" t="s">
        <v>4112</v>
      </c>
      <c r="AO153" s="3" t="s">
        <v>4575</v>
      </c>
      <c r="AP153" t="s">
        <v>5091</v>
      </c>
      <c r="AQ153" s="9"/>
      <c r="AR153" s="9"/>
      <c r="AS153" s="15" t="s">
        <v>9041</v>
      </c>
      <c r="AT153" s="3"/>
      <c r="AU153" t="b">
        <v>0</v>
      </c>
      <c r="AV153" s="229">
        <v>182564</v>
      </c>
      <c r="AW153" s="3" t="s">
        <v>17</v>
      </c>
      <c r="AX153" s="9"/>
      <c r="AY153" s="9"/>
      <c r="AZ153" s="9"/>
      <c r="BA153" s="9"/>
      <c r="BB153" s="3" t="s">
        <v>708</v>
      </c>
      <c r="BC153" s="9"/>
      <c r="BD153" s="9"/>
      <c r="BE153" s="3" t="s">
        <v>37</v>
      </c>
      <c r="BF153" s="9"/>
      <c r="BG153" s="9"/>
      <c r="BH153" s="9" t="s">
        <v>6171</v>
      </c>
      <c r="BI153" s="3" t="s">
        <v>9049</v>
      </c>
      <c r="BJ153" s="9" t="s">
        <v>9076</v>
      </c>
      <c r="BK153" s="9" t="s">
        <v>9568</v>
      </c>
      <c r="BL153" s="9"/>
      <c r="BM153" s="243">
        <v>6183</v>
      </c>
      <c r="BN153" s="243">
        <v>6159</v>
      </c>
      <c r="BO153" s="3" t="s">
        <v>497</v>
      </c>
      <c r="BP153" s="9"/>
      <c r="BQ153" s="9"/>
      <c r="BR153" s="9"/>
      <c r="BS153" s="9"/>
      <c r="BT153" s="9"/>
      <c r="BU153" t="s">
        <v>13043</v>
      </c>
      <c r="BV153" s="9"/>
      <c r="BW153" s="229"/>
      <c r="BX153" s="9"/>
      <c r="BY153" s="9"/>
      <c r="BZ153" s="9" t="s">
        <v>6497</v>
      </c>
      <c r="CA153" t="s">
        <v>6212</v>
      </c>
      <c r="CB153" s="229">
        <v>2009</v>
      </c>
      <c r="CC153" s="3" t="s">
        <v>489</v>
      </c>
      <c r="CD153" s="3" t="s">
        <v>505</v>
      </c>
      <c r="CE153" s="3" t="s">
        <v>506</v>
      </c>
      <c r="CF153" s="3" t="s">
        <v>507</v>
      </c>
      <c r="CG153" s="3" t="s">
        <v>508</v>
      </c>
      <c r="CH153" s="3" t="s">
        <v>496</v>
      </c>
      <c r="CI153" s="3" t="s">
        <v>509</v>
      </c>
      <c r="CJ153" s="3" t="s">
        <v>510</v>
      </c>
      <c r="CK153" s="3" t="s">
        <v>17</v>
      </c>
      <c r="CL153" s="3" t="s">
        <v>517</v>
      </c>
      <c r="CM153" s="3" t="s">
        <v>545</v>
      </c>
      <c r="CN153" s="3" t="s">
        <v>546</v>
      </c>
      <c r="CO153" s="3" t="s">
        <v>10</v>
      </c>
      <c r="CP153" s="3" t="s">
        <v>48</v>
      </c>
      <c r="CQ153" s="3" t="s">
        <v>557</v>
      </c>
      <c r="CR153" s="3" t="s">
        <v>17</v>
      </c>
      <c r="CS153" s="3" t="s">
        <v>741</v>
      </c>
      <c r="CT153" s="3" t="s">
        <v>128</v>
      </c>
      <c r="CU153" s="3" t="s">
        <v>199</v>
      </c>
      <c r="CV153" s="3" t="s">
        <v>17</v>
      </c>
      <c r="CW153" s="3" t="s">
        <v>494</v>
      </c>
      <c r="CX153" s="3" t="s">
        <v>563</v>
      </c>
      <c r="CY153" s="3" t="s">
        <v>17</v>
      </c>
      <c r="CZ153" s="3" t="s">
        <v>3694</v>
      </c>
      <c r="DA153" s="3" t="s">
        <v>9218</v>
      </c>
      <c r="DB153" s="3" t="s">
        <v>6617</v>
      </c>
      <c r="DC153" s="3"/>
      <c r="DD153" s="226">
        <v>151</v>
      </c>
      <c r="DE153" s="15"/>
    </row>
    <row r="154" spans="1:109">
      <c r="A154" s="226">
        <v>142</v>
      </c>
      <c r="B154" s="68" t="s">
        <v>9088</v>
      </c>
      <c r="C154" s="280" t="s">
        <v>487</v>
      </c>
      <c r="D154" s="3" t="s">
        <v>3455</v>
      </c>
      <c r="E154" s="9"/>
      <c r="F154" s="9"/>
      <c r="G154" s="149" t="s">
        <v>6124</v>
      </c>
      <c r="H154" s="3" t="s">
        <v>709</v>
      </c>
      <c r="I154" s="3" t="s">
        <v>488</v>
      </c>
      <c r="J154" s="3" t="s">
        <v>3631</v>
      </c>
      <c r="K154" s="9" t="s">
        <v>10269</v>
      </c>
      <c r="L154" s="3" t="s">
        <v>522</v>
      </c>
      <c r="M154" t="b">
        <v>0</v>
      </c>
      <c r="N154" s="3" t="s">
        <v>549</v>
      </c>
      <c r="O154" s="3" t="s">
        <v>17</v>
      </c>
      <c r="P154" s="3" t="s">
        <v>17</v>
      </c>
      <c r="Q154" s="229">
        <v>-1</v>
      </c>
      <c r="R154" s="229">
        <v>999</v>
      </c>
      <c r="S154" s="9"/>
      <c r="T154" t="s">
        <v>17</v>
      </c>
      <c r="U154" s="3" t="s">
        <v>17</v>
      </c>
      <c r="V154" s="3" t="s">
        <v>17</v>
      </c>
      <c r="W154" s="9"/>
      <c r="X154" s="3" t="s">
        <v>17</v>
      </c>
      <c r="Y154" s="3" t="s">
        <v>17</v>
      </c>
      <c r="Z154" s="3" t="s">
        <v>4571</v>
      </c>
      <c r="AA154" s="15" t="s">
        <v>9199</v>
      </c>
      <c r="AB154" s="9"/>
      <c r="AC154" s="9"/>
      <c r="AD154" s="9"/>
      <c r="AE154" s="9"/>
      <c r="AF154" s="9"/>
      <c r="AG154" s="3" t="s">
        <v>17</v>
      </c>
      <c r="AH154" s="3" t="s">
        <v>784</v>
      </c>
      <c r="AI154" s="139"/>
      <c r="AJ154" s="3" t="s">
        <v>481</v>
      </c>
      <c r="AK154" s="208" t="s">
        <v>481</v>
      </c>
      <c r="AL154" s="9"/>
      <c r="AM154" s="146"/>
      <c r="AN154" s="3" t="s">
        <v>4112</v>
      </c>
      <c r="AO154" s="3" t="s">
        <v>4575</v>
      </c>
      <c r="AP154" t="s">
        <v>5091</v>
      </c>
      <c r="AQ154" s="9"/>
      <c r="AR154" s="9"/>
      <c r="AS154" s="15" t="s">
        <v>9041</v>
      </c>
      <c r="AT154" s="3"/>
      <c r="AU154" t="b">
        <v>0</v>
      </c>
      <c r="AV154" s="229">
        <v>171714</v>
      </c>
      <c r="AW154" s="3" t="s">
        <v>17</v>
      </c>
      <c r="AX154" s="9"/>
      <c r="AY154" s="9"/>
      <c r="AZ154" s="9"/>
      <c r="BA154" s="9"/>
      <c r="BB154" s="3" t="s">
        <v>708</v>
      </c>
      <c r="BC154" s="9"/>
      <c r="BD154" s="9"/>
      <c r="BE154" s="3" t="s">
        <v>37</v>
      </c>
      <c r="BF154" s="9"/>
      <c r="BG154" s="9"/>
      <c r="BH154" s="9" t="s">
        <v>6171</v>
      </c>
      <c r="BI154" s="3" t="s">
        <v>9049</v>
      </c>
      <c r="BJ154" s="9" t="s">
        <v>9076</v>
      </c>
      <c r="BK154" s="9" t="s">
        <v>9568</v>
      </c>
      <c r="BL154" s="9"/>
      <c r="BM154" s="243">
        <v>5799</v>
      </c>
      <c r="BN154" s="243">
        <v>5769</v>
      </c>
      <c r="BO154" s="3" t="s">
        <v>497</v>
      </c>
      <c r="BP154" s="9"/>
      <c r="BQ154" s="9"/>
      <c r="BR154" s="9"/>
      <c r="BS154" s="9"/>
      <c r="BT154" s="9"/>
      <c r="BU154" t="s">
        <v>13043</v>
      </c>
      <c r="BV154" s="9"/>
      <c r="BW154" s="229"/>
      <c r="BX154" s="9"/>
      <c r="BY154" s="9"/>
      <c r="BZ154" s="9" t="s">
        <v>6497</v>
      </c>
      <c r="CA154" t="s">
        <v>6212</v>
      </c>
      <c r="CB154" s="229">
        <v>2009</v>
      </c>
      <c r="CC154" s="3" t="s">
        <v>489</v>
      </c>
      <c r="CD154" s="3" t="s">
        <v>505</v>
      </c>
      <c r="CE154" s="3" t="s">
        <v>506</v>
      </c>
      <c r="CF154" s="3" t="s">
        <v>507</v>
      </c>
      <c r="CG154" s="3" t="s">
        <v>508</v>
      </c>
      <c r="CH154" s="3" t="s">
        <v>496</v>
      </c>
      <c r="CI154" s="3" t="s">
        <v>509</v>
      </c>
      <c r="CJ154" s="3" t="s">
        <v>510</v>
      </c>
      <c r="CK154" s="3" t="s">
        <v>17</v>
      </c>
      <c r="CL154" s="3" t="s">
        <v>517</v>
      </c>
      <c r="CM154" s="3" t="s">
        <v>545</v>
      </c>
      <c r="CN154" s="3" t="s">
        <v>546</v>
      </c>
      <c r="CO154" s="3" t="s">
        <v>10</v>
      </c>
      <c r="CP154" s="3" t="s">
        <v>48</v>
      </c>
      <c r="CQ154" s="3" t="s">
        <v>557</v>
      </c>
      <c r="CR154" s="3" t="s">
        <v>17</v>
      </c>
      <c r="CS154" s="3" t="s">
        <v>742</v>
      </c>
      <c r="CT154" s="3" t="s">
        <v>128</v>
      </c>
      <c r="CU154" s="3" t="s">
        <v>199</v>
      </c>
      <c r="CV154" s="3" t="s">
        <v>17</v>
      </c>
      <c r="CW154" s="3" t="s">
        <v>494</v>
      </c>
      <c r="CX154" s="3" t="s">
        <v>563</v>
      </c>
      <c r="CY154" s="3" t="s">
        <v>17</v>
      </c>
      <c r="CZ154" s="3" t="s">
        <v>3695</v>
      </c>
      <c r="DA154" s="3" t="s">
        <v>9218</v>
      </c>
      <c r="DB154" s="3" t="s">
        <v>6618</v>
      </c>
      <c r="DC154" s="3"/>
      <c r="DD154" s="226">
        <v>152</v>
      </c>
      <c r="DE154" s="15"/>
    </row>
    <row r="155" spans="1:109">
      <c r="A155" s="226">
        <v>143</v>
      </c>
      <c r="B155" s="68" t="s">
        <v>9088</v>
      </c>
      <c r="C155" s="280" t="s">
        <v>487</v>
      </c>
      <c r="D155" s="3" t="s">
        <v>3455</v>
      </c>
      <c r="E155" s="9"/>
      <c r="F155" s="9"/>
      <c r="G155" s="169" t="s">
        <v>6124</v>
      </c>
      <c r="H155" s="3" t="s">
        <v>709</v>
      </c>
      <c r="I155" s="3" t="s">
        <v>488</v>
      </c>
      <c r="J155" s="3" t="s">
        <v>3631</v>
      </c>
      <c r="K155" s="9" t="s">
        <v>10269</v>
      </c>
      <c r="L155" s="3" t="s">
        <v>523</v>
      </c>
      <c r="M155" t="b">
        <v>0</v>
      </c>
      <c r="N155" s="3" t="s">
        <v>549</v>
      </c>
      <c r="O155" s="3" t="s">
        <v>17</v>
      </c>
      <c r="P155" s="3" t="s">
        <v>17</v>
      </c>
      <c r="Q155" s="229">
        <v>-1</v>
      </c>
      <c r="R155" s="229">
        <v>999</v>
      </c>
      <c r="S155" s="9"/>
      <c r="T155" t="s">
        <v>17</v>
      </c>
      <c r="U155" s="3" t="s">
        <v>17</v>
      </c>
      <c r="V155" s="3" t="s">
        <v>17</v>
      </c>
      <c r="W155" s="9"/>
      <c r="X155" s="3" t="s">
        <v>17</v>
      </c>
      <c r="Y155" s="3" t="s">
        <v>17</v>
      </c>
      <c r="Z155" s="3" t="s">
        <v>4571</v>
      </c>
      <c r="AA155" s="15" t="s">
        <v>9199</v>
      </c>
      <c r="AB155" s="9"/>
      <c r="AC155" s="9"/>
      <c r="AD155" s="9"/>
      <c r="AE155" s="9"/>
      <c r="AF155" s="9"/>
      <c r="AG155" s="3" t="s">
        <v>17</v>
      </c>
      <c r="AH155" s="3" t="s">
        <v>785</v>
      </c>
      <c r="AI155" s="139"/>
      <c r="AJ155" s="3" t="s">
        <v>481</v>
      </c>
      <c r="AK155" s="208" t="s">
        <v>481</v>
      </c>
      <c r="AL155" s="9"/>
      <c r="AM155" s="146"/>
      <c r="AN155" s="3" t="s">
        <v>4114</v>
      </c>
      <c r="AO155" s="3" t="s">
        <v>516</v>
      </c>
      <c r="AP155" t="s">
        <v>5091</v>
      </c>
      <c r="AQ155" s="9"/>
      <c r="AR155" s="9"/>
      <c r="AS155" s="15" t="s">
        <v>9041</v>
      </c>
      <c r="AT155" s="3"/>
      <c r="AU155" t="b">
        <v>0</v>
      </c>
      <c r="AV155" s="229">
        <v>182564</v>
      </c>
      <c r="AW155" s="3" t="s">
        <v>17</v>
      </c>
      <c r="AX155" s="9"/>
      <c r="AY155" s="9"/>
      <c r="AZ155" s="9"/>
      <c r="BA155" s="9"/>
      <c r="BB155" s="3" t="s">
        <v>708</v>
      </c>
      <c r="BC155" s="9"/>
      <c r="BD155" s="9"/>
      <c r="BE155" s="3" t="s">
        <v>37</v>
      </c>
      <c r="BF155" s="9"/>
      <c r="BG155" s="9"/>
      <c r="BH155" s="9" t="s">
        <v>6171</v>
      </c>
      <c r="BI155" s="3" t="s">
        <v>9049</v>
      </c>
      <c r="BJ155" s="9" t="s">
        <v>9076</v>
      </c>
      <c r="BK155" s="9" t="s">
        <v>9568</v>
      </c>
      <c r="BL155" s="9"/>
      <c r="BM155" s="243">
        <v>8040</v>
      </c>
      <c r="BN155" s="243">
        <v>8006</v>
      </c>
      <c r="BO155" s="3" t="s">
        <v>497</v>
      </c>
      <c r="BP155" s="9"/>
      <c r="BQ155" s="9"/>
      <c r="BR155" s="9"/>
      <c r="BS155" s="9"/>
      <c r="BT155" s="9"/>
      <c r="BU155" t="s">
        <v>13043</v>
      </c>
      <c r="BV155" s="9"/>
      <c r="BW155" s="229"/>
      <c r="BX155" s="9"/>
      <c r="BY155" s="9"/>
      <c r="BZ155" s="9" t="s">
        <v>6497</v>
      </c>
      <c r="CA155" t="s">
        <v>6212</v>
      </c>
      <c r="CB155" s="229">
        <v>2009</v>
      </c>
      <c r="CC155" s="3" t="s">
        <v>489</v>
      </c>
      <c r="CD155" s="3" t="s">
        <v>505</v>
      </c>
      <c r="CE155" s="3" t="s">
        <v>506</v>
      </c>
      <c r="CF155" s="3" t="s">
        <v>507</v>
      </c>
      <c r="CG155" s="3" t="s">
        <v>508</v>
      </c>
      <c r="CH155" s="3" t="s">
        <v>496</v>
      </c>
      <c r="CI155" s="3" t="s">
        <v>509</v>
      </c>
      <c r="CJ155" s="3" t="s">
        <v>510</v>
      </c>
      <c r="CK155" s="3" t="s">
        <v>17</v>
      </c>
      <c r="CL155" s="3" t="s">
        <v>517</v>
      </c>
      <c r="CM155" s="3" t="s">
        <v>545</v>
      </c>
      <c r="CN155" s="3" t="s">
        <v>546</v>
      </c>
      <c r="CO155" s="3" t="s">
        <v>10</v>
      </c>
      <c r="CP155" s="3" t="s">
        <v>48</v>
      </c>
      <c r="CQ155" s="3" t="s">
        <v>557</v>
      </c>
      <c r="CR155" s="3" t="s">
        <v>17</v>
      </c>
      <c r="CS155" s="3" t="s">
        <v>741</v>
      </c>
      <c r="CT155" s="3" t="s">
        <v>128</v>
      </c>
      <c r="CU155" s="3" t="s">
        <v>199</v>
      </c>
      <c r="CV155" s="3" t="s">
        <v>17</v>
      </c>
      <c r="CW155" s="3" t="s">
        <v>494</v>
      </c>
      <c r="CX155" s="3" t="s">
        <v>564</v>
      </c>
      <c r="CY155" s="3" t="s">
        <v>17</v>
      </c>
      <c r="CZ155" s="3" t="s">
        <v>3696</v>
      </c>
      <c r="DA155" s="3" t="s">
        <v>9218</v>
      </c>
      <c r="DB155" s="3" t="s">
        <v>6619</v>
      </c>
      <c r="DC155" s="3"/>
      <c r="DD155" s="226">
        <v>153</v>
      </c>
      <c r="DE155" s="15"/>
    </row>
    <row r="156" spans="1:109">
      <c r="A156" s="226">
        <v>144</v>
      </c>
      <c r="B156" s="68" t="s">
        <v>9088</v>
      </c>
      <c r="C156" s="280" t="s">
        <v>487</v>
      </c>
      <c r="D156" s="3" t="s">
        <v>3455</v>
      </c>
      <c r="E156" s="9"/>
      <c r="F156" s="9"/>
      <c r="G156" s="149" t="s">
        <v>6124</v>
      </c>
      <c r="H156" s="3" t="s">
        <v>709</v>
      </c>
      <c r="I156" s="3" t="s">
        <v>488</v>
      </c>
      <c r="J156" s="3" t="s">
        <v>3631</v>
      </c>
      <c r="K156" s="9" t="s">
        <v>10269</v>
      </c>
      <c r="L156" s="3" t="s">
        <v>523</v>
      </c>
      <c r="M156" t="b">
        <v>0</v>
      </c>
      <c r="N156" s="3" t="s">
        <v>549</v>
      </c>
      <c r="O156" s="3" t="s">
        <v>17</v>
      </c>
      <c r="P156" s="3" t="s">
        <v>17</v>
      </c>
      <c r="Q156" s="229">
        <v>-1</v>
      </c>
      <c r="R156" s="229">
        <v>999</v>
      </c>
      <c r="S156" s="9"/>
      <c r="T156" t="s">
        <v>17</v>
      </c>
      <c r="U156" s="3" t="s">
        <v>17</v>
      </c>
      <c r="V156" s="3" t="s">
        <v>17</v>
      </c>
      <c r="W156" s="9"/>
      <c r="X156" s="3" t="s">
        <v>17</v>
      </c>
      <c r="Y156" s="3" t="s">
        <v>17</v>
      </c>
      <c r="Z156" s="3" t="s">
        <v>4571</v>
      </c>
      <c r="AA156" s="15" t="s">
        <v>9199</v>
      </c>
      <c r="AB156" s="9"/>
      <c r="AC156" s="9"/>
      <c r="AD156" s="9"/>
      <c r="AE156" s="9"/>
      <c r="AF156" s="9"/>
      <c r="AG156" s="3" t="s">
        <v>17</v>
      </c>
      <c r="AH156" s="3" t="s">
        <v>786</v>
      </c>
      <c r="AI156" s="139"/>
      <c r="AJ156" s="3" t="s">
        <v>481</v>
      </c>
      <c r="AK156" s="208" t="s">
        <v>481</v>
      </c>
      <c r="AL156" s="9"/>
      <c r="AM156" s="146"/>
      <c r="AN156" s="3" t="s">
        <v>4114</v>
      </c>
      <c r="AO156" s="3" t="s">
        <v>516</v>
      </c>
      <c r="AP156" t="s">
        <v>5091</v>
      </c>
      <c r="AQ156" s="9"/>
      <c r="AR156" s="9"/>
      <c r="AS156" s="15" t="s">
        <v>9041</v>
      </c>
      <c r="AT156" s="3"/>
      <c r="AU156" t="b">
        <v>0</v>
      </c>
      <c r="AV156" s="229">
        <v>171714</v>
      </c>
      <c r="AW156" s="3" t="s">
        <v>17</v>
      </c>
      <c r="AX156" s="9"/>
      <c r="AY156" s="9"/>
      <c r="AZ156" s="9"/>
      <c r="BA156" s="9"/>
      <c r="BB156" s="3" t="s">
        <v>708</v>
      </c>
      <c r="BC156" s="9"/>
      <c r="BD156" s="9"/>
      <c r="BE156" s="3" t="s">
        <v>37</v>
      </c>
      <c r="BF156" s="9"/>
      <c r="BG156" s="9"/>
      <c r="BH156" s="9" t="s">
        <v>6171</v>
      </c>
      <c r="BI156" s="3" t="s">
        <v>9049</v>
      </c>
      <c r="BJ156" s="9" t="s">
        <v>9076</v>
      </c>
      <c r="BK156" s="9" t="s">
        <v>9568</v>
      </c>
      <c r="BL156" s="9"/>
      <c r="BM156" s="243">
        <v>7617</v>
      </c>
      <c r="BN156" s="243">
        <v>7587</v>
      </c>
      <c r="BO156" s="3" t="s">
        <v>497</v>
      </c>
      <c r="BP156" s="9"/>
      <c r="BQ156" s="9"/>
      <c r="BR156" s="9"/>
      <c r="BS156" s="9"/>
      <c r="BT156" s="9"/>
      <c r="BU156" t="s">
        <v>13043</v>
      </c>
      <c r="BV156" s="9"/>
      <c r="BW156" s="229"/>
      <c r="BX156" s="9"/>
      <c r="BY156" s="9"/>
      <c r="BZ156" s="9" t="s">
        <v>6497</v>
      </c>
      <c r="CA156" t="s">
        <v>6212</v>
      </c>
      <c r="CB156" s="229">
        <v>2009</v>
      </c>
      <c r="CC156" s="3" t="s">
        <v>489</v>
      </c>
      <c r="CD156" s="3" t="s">
        <v>505</v>
      </c>
      <c r="CE156" s="3" t="s">
        <v>506</v>
      </c>
      <c r="CF156" s="3" t="s">
        <v>507</v>
      </c>
      <c r="CG156" s="3" t="s">
        <v>508</v>
      </c>
      <c r="CH156" s="3" t="s">
        <v>496</v>
      </c>
      <c r="CI156" s="3" t="s">
        <v>509</v>
      </c>
      <c r="CJ156" s="3" t="s">
        <v>510</v>
      </c>
      <c r="CK156" s="3" t="s">
        <v>17</v>
      </c>
      <c r="CL156" s="3" t="s">
        <v>517</v>
      </c>
      <c r="CM156" s="3" t="s">
        <v>545</v>
      </c>
      <c r="CN156" s="3" t="s">
        <v>546</v>
      </c>
      <c r="CO156" s="3" t="s">
        <v>10</v>
      </c>
      <c r="CP156" s="3" t="s">
        <v>48</v>
      </c>
      <c r="CQ156" s="3" t="s">
        <v>557</v>
      </c>
      <c r="CR156" s="3" t="s">
        <v>17</v>
      </c>
      <c r="CS156" s="3" t="s">
        <v>742</v>
      </c>
      <c r="CT156" s="3" t="s">
        <v>128</v>
      </c>
      <c r="CU156" s="3" t="s">
        <v>199</v>
      </c>
      <c r="CV156" s="3" t="s">
        <v>17</v>
      </c>
      <c r="CW156" s="3" t="s">
        <v>494</v>
      </c>
      <c r="CX156" s="3" t="s">
        <v>564</v>
      </c>
      <c r="CY156" s="3" t="s">
        <v>17</v>
      </c>
      <c r="CZ156" s="3" t="s">
        <v>3697</v>
      </c>
      <c r="DA156" s="3" t="s">
        <v>9218</v>
      </c>
      <c r="DB156" s="3" t="s">
        <v>6620</v>
      </c>
      <c r="DC156" s="3"/>
      <c r="DD156" s="226">
        <v>154</v>
      </c>
      <c r="DE156" s="15"/>
    </row>
    <row r="157" spans="1:109">
      <c r="A157" s="226">
        <v>145</v>
      </c>
      <c r="B157" s="68" t="s">
        <v>9088</v>
      </c>
      <c r="C157" s="280" t="s">
        <v>487</v>
      </c>
      <c r="D157" s="3" t="s">
        <v>3455</v>
      </c>
      <c r="E157" s="9"/>
      <c r="F157" s="9"/>
      <c r="G157" s="169" t="s">
        <v>6124</v>
      </c>
      <c r="H157" s="3" t="s">
        <v>709</v>
      </c>
      <c r="I157" s="3" t="s">
        <v>488</v>
      </c>
      <c r="J157" s="3" t="s">
        <v>3631</v>
      </c>
      <c r="K157" s="9" t="s">
        <v>10269</v>
      </c>
      <c r="L157" s="3" t="s">
        <v>524</v>
      </c>
      <c r="M157" t="b">
        <v>0</v>
      </c>
      <c r="N157" s="3" t="s">
        <v>549</v>
      </c>
      <c r="O157" s="3" t="s">
        <v>17</v>
      </c>
      <c r="P157" s="3" t="s">
        <v>17</v>
      </c>
      <c r="Q157" s="229">
        <v>-1</v>
      </c>
      <c r="R157" s="229">
        <v>999</v>
      </c>
      <c r="S157" s="9"/>
      <c r="T157" t="s">
        <v>17</v>
      </c>
      <c r="U157" s="3" t="s">
        <v>17</v>
      </c>
      <c r="V157" s="3" t="s">
        <v>17</v>
      </c>
      <c r="W157" s="9"/>
      <c r="X157" s="3" t="s">
        <v>17</v>
      </c>
      <c r="Y157" s="3" t="s">
        <v>17</v>
      </c>
      <c r="Z157" s="3" t="s">
        <v>4571</v>
      </c>
      <c r="AA157" s="15" t="s">
        <v>9200</v>
      </c>
      <c r="AB157" s="9"/>
      <c r="AC157" s="9"/>
      <c r="AD157" s="9"/>
      <c r="AE157" s="9"/>
      <c r="AF157" s="9"/>
      <c r="AG157" s="3" t="s">
        <v>17</v>
      </c>
      <c r="AH157" s="3" t="s">
        <v>787</v>
      </c>
      <c r="AI157" s="139"/>
      <c r="AJ157" s="3" t="s">
        <v>6470</v>
      </c>
      <c r="AK157" s="146"/>
      <c r="AL157" s="177" t="s">
        <v>6674</v>
      </c>
      <c r="AM157" s="146"/>
      <c r="AN157" s="3" t="s">
        <v>4112</v>
      </c>
      <c r="AO157" t="s">
        <v>9206</v>
      </c>
      <c r="AP157" t="s">
        <v>5091</v>
      </c>
      <c r="AQ157" s="9"/>
      <c r="AR157" s="9"/>
      <c r="AS157" s="15" t="s">
        <v>9042</v>
      </c>
      <c r="AT157" s="3"/>
      <c r="AU157" t="b">
        <v>0</v>
      </c>
      <c r="AV157" s="229">
        <v>182564</v>
      </c>
      <c r="AW157" s="3" t="s">
        <v>17</v>
      </c>
      <c r="AX157" s="9"/>
      <c r="AY157" s="9"/>
      <c r="AZ157" s="9"/>
      <c r="BA157" s="9"/>
      <c r="BB157" s="3" t="s">
        <v>708</v>
      </c>
      <c r="BC157" s="9"/>
      <c r="BD157" s="9"/>
      <c r="BE157" s="3" t="s">
        <v>37</v>
      </c>
      <c r="BF157" s="9"/>
      <c r="BG157" s="9"/>
      <c r="BH157" s="9" t="s">
        <v>6171</v>
      </c>
      <c r="BI157" s="3" t="s">
        <v>9049</v>
      </c>
      <c r="BJ157" s="9" t="s">
        <v>9076</v>
      </c>
      <c r="BK157" s="9" t="s">
        <v>9568</v>
      </c>
      <c r="BL157" s="9"/>
      <c r="BM157" s="243">
        <v>3198</v>
      </c>
      <c r="BN157" s="243">
        <v>3188</v>
      </c>
      <c r="BO157" s="3" t="s">
        <v>497</v>
      </c>
      <c r="BP157" s="9"/>
      <c r="BQ157" s="9"/>
      <c r="BR157" s="9"/>
      <c r="BS157" s="9"/>
      <c r="BT157" s="9"/>
      <c r="BU157" t="s">
        <v>13043</v>
      </c>
      <c r="BV157" s="9"/>
      <c r="BW157" s="229"/>
      <c r="BX157" s="9"/>
      <c r="BY157" s="9"/>
      <c r="BZ157" s="9" t="s">
        <v>6497</v>
      </c>
      <c r="CA157" t="s">
        <v>6212</v>
      </c>
      <c r="CB157" s="229">
        <v>2009</v>
      </c>
      <c r="CC157" s="3" t="s">
        <v>489</v>
      </c>
      <c r="CD157" s="3" t="s">
        <v>505</v>
      </c>
      <c r="CE157" s="3" t="s">
        <v>506</v>
      </c>
      <c r="CF157" s="3" t="s">
        <v>507</v>
      </c>
      <c r="CG157" s="3" t="s">
        <v>508</v>
      </c>
      <c r="CH157" s="3" t="s">
        <v>496</v>
      </c>
      <c r="CI157" s="3" t="s">
        <v>509</v>
      </c>
      <c r="CJ157" s="3" t="s">
        <v>510</v>
      </c>
      <c r="CK157" s="3" t="s">
        <v>17</v>
      </c>
      <c r="CL157" s="3" t="s">
        <v>517</v>
      </c>
      <c r="CM157" s="3" t="s">
        <v>545</v>
      </c>
      <c r="CN157" s="3" t="s">
        <v>546</v>
      </c>
      <c r="CO157" s="3" t="s">
        <v>10</v>
      </c>
      <c r="CP157" s="3" t="s">
        <v>48</v>
      </c>
      <c r="CQ157" s="3" t="s">
        <v>557</v>
      </c>
      <c r="CR157" s="3" t="s">
        <v>17</v>
      </c>
      <c r="CS157" s="3" t="s">
        <v>741</v>
      </c>
      <c r="CT157" s="3" t="s">
        <v>128</v>
      </c>
      <c r="CU157" s="3" t="s">
        <v>199</v>
      </c>
      <c r="CV157" s="3" t="s">
        <v>17</v>
      </c>
      <c r="CW157" s="3" t="s">
        <v>494</v>
      </c>
      <c r="CX157" s="3" t="s">
        <v>565</v>
      </c>
      <c r="CY157" s="3" t="s">
        <v>17</v>
      </c>
      <c r="CZ157" s="3" t="s">
        <v>3698</v>
      </c>
      <c r="DA157" s="3" t="s">
        <v>9218</v>
      </c>
      <c r="DB157" s="3" t="s">
        <v>6621</v>
      </c>
      <c r="DC157" s="3"/>
      <c r="DD157" s="226">
        <v>155</v>
      </c>
      <c r="DE157" s="15"/>
    </row>
    <row r="158" spans="1:109">
      <c r="A158" s="226">
        <v>146</v>
      </c>
      <c r="B158" s="68" t="s">
        <v>9088</v>
      </c>
      <c r="C158" s="280" t="s">
        <v>487</v>
      </c>
      <c r="D158" s="3" t="s">
        <v>3455</v>
      </c>
      <c r="E158" s="9"/>
      <c r="F158" s="9"/>
      <c r="G158" s="149" t="s">
        <v>6124</v>
      </c>
      <c r="H158" s="3" t="s">
        <v>709</v>
      </c>
      <c r="I158" s="3" t="s">
        <v>488</v>
      </c>
      <c r="J158" s="3" t="s">
        <v>3631</v>
      </c>
      <c r="K158" s="9" t="s">
        <v>10269</v>
      </c>
      <c r="L158" s="3" t="s">
        <v>524</v>
      </c>
      <c r="M158" t="b">
        <v>0</v>
      </c>
      <c r="N158" s="3" t="s">
        <v>549</v>
      </c>
      <c r="O158" s="3" t="s">
        <v>17</v>
      </c>
      <c r="P158" s="3" t="s">
        <v>17</v>
      </c>
      <c r="Q158" s="229">
        <v>-1</v>
      </c>
      <c r="R158" s="229">
        <v>999</v>
      </c>
      <c r="S158" s="9"/>
      <c r="T158" t="s">
        <v>17</v>
      </c>
      <c r="U158" s="3" t="s">
        <v>17</v>
      </c>
      <c r="V158" s="3" t="s">
        <v>17</v>
      </c>
      <c r="W158" s="9"/>
      <c r="X158" s="3" t="s">
        <v>17</v>
      </c>
      <c r="Y158" s="3" t="s">
        <v>17</v>
      </c>
      <c r="Z158" s="3" t="s">
        <v>4571</v>
      </c>
      <c r="AA158" s="15" t="s">
        <v>9200</v>
      </c>
      <c r="AB158" s="9"/>
      <c r="AC158" s="9"/>
      <c r="AD158" s="9"/>
      <c r="AE158" s="9"/>
      <c r="AF158" s="9"/>
      <c r="AG158" s="3" t="s">
        <v>17</v>
      </c>
      <c r="AH158" s="3" t="s">
        <v>788</v>
      </c>
      <c r="AI158" s="139"/>
      <c r="AJ158" s="3" t="s">
        <v>6470</v>
      </c>
      <c r="AK158" s="146"/>
      <c r="AL158" s="177" t="s">
        <v>6674</v>
      </c>
      <c r="AM158" s="146"/>
      <c r="AN158" s="3" t="s">
        <v>4112</v>
      </c>
      <c r="AO158" t="s">
        <v>9206</v>
      </c>
      <c r="AP158" t="s">
        <v>5091</v>
      </c>
      <c r="AQ158" s="9"/>
      <c r="AR158" s="9"/>
      <c r="AS158" s="15" t="s">
        <v>9042</v>
      </c>
      <c r="AT158" s="3"/>
      <c r="AU158" t="b">
        <v>0</v>
      </c>
      <c r="AV158" s="229">
        <v>171714</v>
      </c>
      <c r="AW158" s="3" t="s">
        <v>17</v>
      </c>
      <c r="AX158" s="9"/>
      <c r="AY158" s="9"/>
      <c r="AZ158" s="9"/>
      <c r="BA158" s="9"/>
      <c r="BB158" s="3" t="s">
        <v>708</v>
      </c>
      <c r="BC158" s="9"/>
      <c r="BD158" s="9"/>
      <c r="BE158" s="3" t="s">
        <v>37</v>
      </c>
      <c r="BF158" s="9"/>
      <c r="BG158" s="9"/>
      <c r="BH158" s="9" t="s">
        <v>6171</v>
      </c>
      <c r="BI158" s="3" t="s">
        <v>9049</v>
      </c>
      <c r="BJ158" s="9" t="s">
        <v>9076</v>
      </c>
      <c r="BK158" s="9" t="s">
        <v>9568</v>
      </c>
      <c r="BL158" s="9"/>
      <c r="BM158" s="243">
        <v>3124</v>
      </c>
      <c r="BN158" s="243">
        <v>3112</v>
      </c>
      <c r="BO158" s="3" t="s">
        <v>497</v>
      </c>
      <c r="BP158" s="9"/>
      <c r="BQ158" s="9"/>
      <c r="BR158" s="9"/>
      <c r="BS158" s="9"/>
      <c r="BT158" s="9"/>
      <c r="BU158" t="s">
        <v>13043</v>
      </c>
      <c r="BV158" s="9"/>
      <c r="BW158" s="229"/>
      <c r="BX158" s="9"/>
      <c r="BY158" s="9"/>
      <c r="BZ158" s="9" t="s">
        <v>6497</v>
      </c>
      <c r="CA158" t="s">
        <v>6212</v>
      </c>
      <c r="CB158" s="229">
        <v>2009</v>
      </c>
      <c r="CC158" s="3" t="s">
        <v>489</v>
      </c>
      <c r="CD158" s="3" t="s">
        <v>505</v>
      </c>
      <c r="CE158" s="3" t="s">
        <v>506</v>
      </c>
      <c r="CF158" s="3" t="s">
        <v>507</v>
      </c>
      <c r="CG158" s="3" t="s">
        <v>508</v>
      </c>
      <c r="CH158" s="3" t="s">
        <v>496</v>
      </c>
      <c r="CI158" s="3" t="s">
        <v>509</v>
      </c>
      <c r="CJ158" s="3" t="s">
        <v>510</v>
      </c>
      <c r="CK158" s="3" t="s">
        <v>17</v>
      </c>
      <c r="CL158" s="3" t="s">
        <v>517</v>
      </c>
      <c r="CM158" s="3" t="s">
        <v>545</v>
      </c>
      <c r="CN158" s="3" t="s">
        <v>546</v>
      </c>
      <c r="CO158" s="3" t="s">
        <v>10</v>
      </c>
      <c r="CP158" s="3" t="s">
        <v>48</v>
      </c>
      <c r="CQ158" s="3" t="s">
        <v>557</v>
      </c>
      <c r="CR158" s="3" t="s">
        <v>17</v>
      </c>
      <c r="CS158" s="3" t="s">
        <v>742</v>
      </c>
      <c r="CT158" s="3" t="s">
        <v>128</v>
      </c>
      <c r="CU158" s="3" t="s">
        <v>199</v>
      </c>
      <c r="CV158" s="3" t="s">
        <v>17</v>
      </c>
      <c r="CW158" s="3" t="s">
        <v>494</v>
      </c>
      <c r="CX158" s="3" t="s">
        <v>565</v>
      </c>
      <c r="CY158" s="3" t="s">
        <v>17</v>
      </c>
      <c r="CZ158" s="3" t="s">
        <v>3699</v>
      </c>
      <c r="DA158" s="3" t="s">
        <v>9218</v>
      </c>
      <c r="DB158" s="3" t="s">
        <v>6622</v>
      </c>
      <c r="DC158" s="3"/>
      <c r="DD158" s="226">
        <v>156</v>
      </c>
      <c r="DE158" s="15"/>
    </row>
    <row r="159" spans="1:109">
      <c r="A159" s="226">
        <v>147</v>
      </c>
      <c r="B159" s="68" t="s">
        <v>9088</v>
      </c>
      <c r="C159" s="280" t="s">
        <v>487</v>
      </c>
      <c r="D159" s="3" t="s">
        <v>3455</v>
      </c>
      <c r="E159" s="9"/>
      <c r="F159" s="9"/>
      <c r="G159" s="169" t="s">
        <v>6124</v>
      </c>
      <c r="H159" s="3" t="s">
        <v>709</v>
      </c>
      <c r="I159" s="3" t="s">
        <v>488</v>
      </c>
      <c r="J159" s="3" t="s">
        <v>3631</v>
      </c>
      <c r="K159" s="9" t="s">
        <v>10269</v>
      </c>
      <c r="L159" s="3" t="s">
        <v>525</v>
      </c>
      <c r="M159" t="b">
        <v>0</v>
      </c>
      <c r="N159" s="3" t="s">
        <v>549</v>
      </c>
      <c r="O159" s="3" t="s">
        <v>17</v>
      </c>
      <c r="P159" s="3" t="s">
        <v>17</v>
      </c>
      <c r="Q159" s="229">
        <v>-1</v>
      </c>
      <c r="R159" s="229">
        <v>999</v>
      </c>
      <c r="S159" s="9"/>
      <c r="T159" t="s">
        <v>17</v>
      </c>
      <c r="U159" s="3" t="s">
        <v>17</v>
      </c>
      <c r="V159" s="3" t="s">
        <v>17</v>
      </c>
      <c r="W159" s="9"/>
      <c r="X159" s="3" t="s">
        <v>17</v>
      </c>
      <c r="Y159" s="3" t="s">
        <v>17</v>
      </c>
      <c r="Z159" s="3" t="s">
        <v>4571</v>
      </c>
      <c r="AA159" s="15" t="s">
        <v>9201</v>
      </c>
      <c r="AB159" s="9"/>
      <c r="AC159" s="9"/>
      <c r="AD159" s="9"/>
      <c r="AE159" s="9"/>
      <c r="AF159" s="9"/>
      <c r="AG159" s="3" t="s">
        <v>17</v>
      </c>
      <c r="AH159" s="3" t="s">
        <v>789</v>
      </c>
      <c r="AI159" s="139"/>
      <c r="AJ159" s="3" t="s">
        <v>6470</v>
      </c>
      <c r="AK159" s="146"/>
      <c r="AL159" s="177" t="s">
        <v>6674</v>
      </c>
      <c r="AM159" s="146"/>
      <c r="AN159" s="3" t="s">
        <v>4112</v>
      </c>
      <c r="AO159" t="s">
        <v>9206</v>
      </c>
      <c r="AP159" t="s">
        <v>5091</v>
      </c>
      <c r="AQ159" s="9"/>
      <c r="AR159" s="9"/>
      <c r="AS159" s="15" t="s">
        <v>9042</v>
      </c>
      <c r="AT159" s="3"/>
      <c r="AU159" t="b">
        <v>0</v>
      </c>
      <c r="AV159" s="229">
        <v>182564</v>
      </c>
      <c r="AW159" s="3" t="s">
        <v>17</v>
      </c>
      <c r="AX159" s="9"/>
      <c r="AY159" s="9"/>
      <c r="AZ159" s="9"/>
      <c r="BA159" s="9"/>
      <c r="BB159" s="3" t="s">
        <v>708</v>
      </c>
      <c r="BC159" s="9"/>
      <c r="BD159" s="9"/>
      <c r="BE159" s="3" t="s">
        <v>37</v>
      </c>
      <c r="BF159" s="9"/>
      <c r="BG159" s="9"/>
      <c r="BH159" s="9" t="s">
        <v>6171</v>
      </c>
      <c r="BI159" s="3" t="s">
        <v>9049</v>
      </c>
      <c r="BJ159" s="9" t="s">
        <v>9076</v>
      </c>
      <c r="BK159" s="9" t="s">
        <v>9568</v>
      </c>
      <c r="BL159" s="9"/>
      <c r="BM159" s="243">
        <v>5279</v>
      </c>
      <c r="BN159" s="243">
        <v>5261</v>
      </c>
      <c r="BO159" s="3" t="s">
        <v>497</v>
      </c>
      <c r="BP159" s="9"/>
      <c r="BQ159" s="9"/>
      <c r="BR159" s="9"/>
      <c r="BS159" s="9"/>
      <c r="BT159" s="9"/>
      <c r="BU159" t="s">
        <v>13043</v>
      </c>
      <c r="BV159" s="9"/>
      <c r="BW159" s="229"/>
      <c r="BX159" s="9"/>
      <c r="BY159" s="9"/>
      <c r="BZ159" s="9" t="s">
        <v>6497</v>
      </c>
      <c r="CA159" t="s">
        <v>6212</v>
      </c>
      <c r="CB159" s="229">
        <v>2009</v>
      </c>
      <c r="CC159" s="3" t="s">
        <v>489</v>
      </c>
      <c r="CD159" s="3" t="s">
        <v>505</v>
      </c>
      <c r="CE159" s="3" t="s">
        <v>506</v>
      </c>
      <c r="CF159" s="3" t="s">
        <v>507</v>
      </c>
      <c r="CG159" s="3" t="s">
        <v>508</v>
      </c>
      <c r="CH159" s="3" t="s">
        <v>496</v>
      </c>
      <c r="CI159" s="3" t="s">
        <v>509</v>
      </c>
      <c r="CJ159" s="3" t="s">
        <v>510</v>
      </c>
      <c r="CK159" s="3" t="s">
        <v>17</v>
      </c>
      <c r="CL159" s="3" t="s">
        <v>517</v>
      </c>
      <c r="CM159" s="3" t="s">
        <v>545</v>
      </c>
      <c r="CN159" s="3" t="s">
        <v>546</v>
      </c>
      <c r="CO159" s="3" t="s">
        <v>10</v>
      </c>
      <c r="CP159" s="3" t="s">
        <v>48</v>
      </c>
      <c r="CQ159" s="3" t="s">
        <v>557</v>
      </c>
      <c r="CR159" s="3" t="s">
        <v>17</v>
      </c>
      <c r="CS159" s="3" t="s">
        <v>741</v>
      </c>
      <c r="CT159" s="3" t="s">
        <v>128</v>
      </c>
      <c r="CU159" s="3" t="s">
        <v>199</v>
      </c>
      <c r="CV159" s="3" t="s">
        <v>17</v>
      </c>
      <c r="CW159" s="3" t="s">
        <v>494</v>
      </c>
      <c r="CX159" s="3" t="s">
        <v>567</v>
      </c>
      <c r="CY159" s="3" t="s">
        <v>17</v>
      </c>
      <c r="CZ159" s="3" t="s">
        <v>3700</v>
      </c>
      <c r="DA159" s="3" t="s">
        <v>9218</v>
      </c>
      <c r="DB159" s="3" t="s">
        <v>6623</v>
      </c>
      <c r="DC159" s="3"/>
      <c r="DD159" s="226">
        <v>157</v>
      </c>
      <c r="DE159" s="15"/>
    </row>
    <row r="160" spans="1:109">
      <c r="A160" s="226">
        <v>148</v>
      </c>
      <c r="B160" s="68" t="s">
        <v>9088</v>
      </c>
      <c r="C160" s="280" t="s">
        <v>487</v>
      </c>
      <c r="D160" s="3" t="s">
        <v>3455</v>
      </c>
      <c r="E160" s="9"/>
      <c r="F160" s="9"/>
      <c r="G160" s="149" t="s">
        <v>6124</v>
      </c>
      <c r="H160" s="3" t="s">
        <v>709</v>
      </c>
      <c r="I160" s="3" t="s">
        <v>488</v>
      </c>
      <c r="J160" s="3" t="s">
        <v>3631</v>
      </c>
      <c r="K160" s="9" t="s">
        <v>10269</v>
      </c>
      <c r="L160" s="3" t="s">
        <v>525</v>
      </c>
      <c r="M160" t="b">
        <v>0</v>
      </c>
      <c r="N160" s="3" t="s">
        <v>549</v>
      </c>
      <c r="O160" s="3" t="s">
        <v>17</v>
      </c>
      <c r="P160" s="3" t="s">
        <v>17</v>
      </c>
      <c r="Q160" s="229">
        <v>-1</v>
      </c>
      <c r="R160" s="229">
        <v>999</v>
      </c>
      <c r="S160" s="9"/>
      <c r="T160" t="s">
        <v>17</v>
      </c>
      <c r="U160" s="3" t="s">
        <v>17</v>
      </c>
      <c r="V160" s="3" t="s">
        <v>17</v>
      </c>
      <c r="W160" s="9"/>
      <c r="X160" s="3" t="s">
        <v>17</v>
      </c>
      <c r="Y160" s="3" t="s">
        <v>17</v>
      </c>
      <c r="Z160" s="3" t="s">
        <v>4571</v>
      </c>
      <c r="AA160" s="15" t="s">
        <v>9201</v>
      </c>
      <c r="AB160" s="9"/>
      <c r="AC160" s="9"/>
      <c r="AD160" s="9"/>
      <c r="AE160" s="9"/>
      <c r="AF160" s="9"/>
      <c r="AG160" s="3" t="s">
        <v>17</v>
      </c>
      <c r="AH160" s="3" t="s">
        <v>790</v>
      </c>
      <c r="AI160" s="139"/>
      <c r="AJ160" s="3" t="s">
        <v>6470</v>
      </c>
      <c r="AK160" s="146"/>
      <c r="AL160" s="177" t="s">
        <v>6674</v>
      </c>
      <c r="AM160" s="146"/>
      <c r="AN160" s="3" t="s">
        <v>4112</v>
      </c>
      <c r="AO160" t="s">
        <v>9206</v>
      </c>
      <c r="AP160" t="s">
        <v>5091</v>
      </c>
      <c r="AQ160" s="9"/>
      <c r="AR160" s="9"/>
      <c r="AS160" s="15" t="s">
        <v>9042</v>
      </c>
      <c r="AT160" s="3"/>
      <c r="AU160" t="b">
        <v>0</v>
      </c>
      <c r="AV160" s="229">
        <v>171714</v>
      </c>
      <c r="AW160" s="3" t="s">
        <v>17</v>
      </c>
      <c r="AX160" s="9"/>
      <c r="AY160" s="9"/>
      <c r="AZ160" s="9"/>
      <c r="BA160" s="9"/>
      <c r="BB160" s="3" t="s">
        <v>708</v>
      </c>
      <c r="BC160" s="9"/>
      <c r="BD160" s="9"/>
      <c r="BE160" s="3" t="s">
        <v>37</v>
      </c>
      <c r="BF160" s="9"/>
      <c r="BG160" s="9"/>
      <c r="BH160" s="9" t="s">
        <v>6171</v>
      </c>
      <c r="BI160" s="3" t="s">
        <v>9049</v>
      </c>
      <c r="BJ160" s="9" t="s">
        <v>9076</v>
      </c>
      <c r="BK160" s="9" t="s">
        <v>9568</v>
      </c>
      <c r="BL160" s="9"/>
      <c r="BM160" s="243">
        <v>4951</v>
      </c>
      <c r="BN160" s="243">
        <v>4932</v>
      </c>
      <c r="BO160" s="3" t="s">
        <v>497</v>
      </c>
      <c r="BP160" s="9"/>
      <c r="BQ160" s="9"/>
      <c r="BR160" s="9"/>
      <c r="BS160" s="9"/>
      <c r="BT160" s="9"/>
      <c r="BU160" t="s">
        <v>13043</v>
      </c>
      <c r="BV160" s="9"/>
      <c r="BW160" s="229"/>
      <c r="BX160" s="9"/>
      <c r="BY160" s="9"/>
      <c r="BZ160" s="9" t="s">
        <v>6497</v>
      </c>
      <c r="CA160" t="s">
        <v>6212</v>
      </c>
      <c r="CB160" s="229">
        <v>2009</v>
      </c>
      <c r="CC160" s="3" t="s">
        <v>489</v>
      </c>
      <c r="CD160" s="3" t="s">
        <v>505</v>
      </c>
      <c r="CE160" s="3" t="s">
        <v>506</v>
      </c>
      <c r="CF160" s="3" t="s">
        <v>507</v>
      </c>
      <c r="CG160" s="3" t="s">
        <v>508</v>
      </c>
      <c r="CH160" s="3" t="s">
        <v>496</v>
      </c>
      <c r="CI160" s="3" t="s">
        <v>509</v>
      </c>
      <c r="CJ160" s="3" t="s">
        <v>510</v>
      </c>
      <c r="CK160" s="3" t="s">
        <v>17</v>
      </c>
      <c r="CL160" s="3" t="s">
        <v>517</v>
      </c>
      <c r="CM160" s="3" t="s">
        <v>545</v>
      </c>
      <c r="CN160" s="3" t="s">
        <v>546</v>
      </c>
      <c r="CO160" s="3" t="s">
        <v>10</v>
      </c>
      <c r="CP160" s="3" t="s">
        <v>48</v>
      </c>
      <c r="CQ160" s="3" t="s">
        <v>557</v>
      </c>
      <c r="CR160" s="3" t="s">
        <v>17</v>
      </c>
      <c r="CS160" s="3" t="s">
        <v>742</v>
      </c>
      <c r="CT160" s="3" t="s">
        <v>128</v>
      </c>
      <c r="CU160" s="3" t="s">
        <v>199</v>
      </c>
      <c r="CV160" s="3" t="s">
        <v>17</v>
      </c>
      <c r="CW160" s="3" t="s">
        <v>494</v>
      </c>
      <c r="CX160" s="3" t="s">
        <v>567</v>
      </c>
      <c r="CY160" s="3" t="s">
        <v>17</v>
      </c>
      <c r="CZ160" s="3" t="s">
        <v>3701</v>
      </c>
      <c r="DA160" s="3" t="s">
        <v>9218</v>
      </c>
      <c r="DB160" s="3" t="s">
        <v>6624</v>
      </c>
      <c r="DC160" s="3"/>
      <c r="DD160" s="226">
        <v>158</v>
      </c>
      <c r="DE160" s="15"/>
    </row>
    <row r="161" spans="1:109">
      <c r="A161" s="226">
        <v>149</v>
      </c>
      <c r="B161" s="68" t="s">
        <v>9088</v>
      </c>
      <c r="C161" s="280" t="s">
        <v>487</v>
      </c>
      <c r="D161" s="3" t="s">
        <v>3455</v>
      </c>
      <c r="E161" s="9"/>
      <c r="F161" s="9"/>
      <c r="G161" s="169" t="s">
        <v>6124</v>
      </c>
      <c r="H161" s="3" t="s">
        <v>709</v>
      </c>
      <c r="I161" s="3" t="s">
        <v>488</v>
      </c>
      <c r="J161" s="3" t="s">
        <v>3631</v>
      </c>
      <c r="K161" s="9" t="s">
        <v>10269</v>
      </c>
      <c r="L161" s="3" t="s">
        <v>526</v>
      </c>
      <c r="M161" t="b">
        <v>0</v>
      </c>
      <c r="N161" s="3" t="s">
        <v>549</v>
      </c>
      <c r="O161" s="3" t="s">
        <v>17</v>
      </c>
      <c r="P161" s="3" t="s">
        <v>17</v>
      </c>
      <c r="Q161" s="229">
        <v>-1</v>
      </c>
      <c r="R161" s="229">
        <v>999</v>
      </c>
      <c r="S161" s="9"/>
      <c r="T161" t="s">
        <v>17</v>
      </c>
      <c r="U161" s="3" t="s">
        <v>17</v>
      </c>
      <c r="V161" s="3" t="s">
        <v>17</v>
      </c>
      <c r="W161" s="9"/>
      <c r="X161" s="3" t="s">
        <v>17</v>
      </c>
      <c r="Y161" s="3" t="s">
        <v>17</v>
      </c>
      <c r="Z161" s="3" t="s">
        <v>4571</v>
      </c>
      <c r="AA161" s="15" t="s">
        <v>9199</v>
      </c>
      <c r="AB161" s="9"/>
      <c r="AC161" s="9"/>
      <c r="AD161" s="9"/>
      <c r="AE161" s="9"/>
      <c r="AF161" s="9"/>
      <c r="AG161" s="3" t="s">
        <v>17</v>
      </c>
      <c r="AH161" s="3" t="s">
        <v>791</v>
      </c>
      <c r="AI161" s="139"/>
      <c r="AJ161" s="3" t="s">
        <v>481</v>
      </c>
      <c r="AK161" s="208" t="s">
        <v>481</v>
      </c>
      <c r="AL161" s="9"/>
      <c r="AM161" s="146"/>
      <c r="AN161" s="3" t="s">
        <v>4114</v>
      </c>
      <c r="AO161" t="s">
        <v>9206</v>
      </c>
      <c r="AP161" t="s">
        <v>5091</v>
      </c>
      <c r="AQ161" s="9"/>
      <c r="AR161" s="9"/>
      <c r="AS161" s="15" t="s">
        <v>9041</v>
      </c>
      <c r="AT161" s="3"/>
      <c r="AU161" t="b">
        <v>0</v>
      </c>
      <c r="AV161" s="229">
        <v>182564</v>
      </c>
      <c r="AW161" s="3" t="s">
        <v>17</v>
      </c>
      <c r="AX161" s="9"/>
      <c r="AY161" s="9"/>
      <c r="AZ161" s="9"/>
      <c r="BA161" s="9"/>
      <c r="BB161" s="3" t="s">
        <v>708</v>
      </c>
      <c r="BC161" s="9"/>
      <c r="BD161" s="9"/>
      <c r="BE161" s="3" t="s">
        <v>37</v>
      </c>
      <c r="BF161" s="9"/>
      <c r="BG161" s="9"/>
      <c r="BH161" s="9" t="s">
        <v>6171</v>
      </c>
      <c r="BI161" s="3" t="s">
        <v>9049</v>
      </c>
      <c r="BJ161" s="9" t="s">
        <v>9076</v>
      </c>
      <c r="BK161" s="9" t="s">
        <v>9568</v>
      </c>
      <c r="BL161" s="9"/>
      <c r="BM161" s="243">
        <v>5171</v>
      </c>
      <c r="BN161" s="243">
        <v>5143</v>
      </c>
      <c r="BO161" s="3" t="s">
        <v>497</v>
      </c>
      <c r="BP161" s="9"/>
      <c r="BQ161" s="9"/>
      <c r="BR161" s="9"/>
      <c r="BS161" s="9"/>
      <c r="BT161" s="9"/>
      <c r="BU161" t="s">
        <v>13043</v>
      </c>
      <c r="BV161" s="9"/>
      <c r="BW161" s="229"/>
      <c r="BX161" s="9"/>
      <c r="BY161" s="9"/>
      <c r="BZ161" s="9" t="s">
        <v>6497</v>
      </c>
      <c r="CA161" t="s">
        <v>6212</v>
      </c>
      <c r="CB161" s="229">
        <v>2009</v>
      </c>
      <c r="CC161" s="3" t="s">
        <v>489</v>
      </c>
      <c r="CD161" s="3" t="s">
        <v>505</v>
      </c>
      <c r="CE161" s="3" t="s">
        <v>506</v>
      </c>
      <c r="CF161" s="3" t="s">
        <v>507</v>
      </c>
      <c r="CG161" s="3" t="s">
        <v>508</v>
      </c>
      <c r="CH161" s="3" t="s">
        <v>496</v>
      </c>
      <c r="CI161" s="3" t="s">
        <v>509</v>
      </c>
      <c r="CJ161" s="3" t="s">
        <v>510</v>
      </c>
      <c r="CK161" s="3" t="s">
        <v>17</v>
      </c>
      <c r="CL161" s="3" t="s">
        <v>517</v>
      </c>
      <c r="CM161" s="3" t="s">
        <v>545</v>
      </c>
      <c r="CN161" s="3" t="s">
        <v>546</v>
      </c>
      <c r="CO161" s="3" t="s">
        <v>10</v>
      </c>
      <c r="CP161" s="3" t="s">
        <v>48</v>
      </c>
      <c r="CQ161" s="3" t="s">
        <v>557</v>
      </c>
      <c r="CR161" s="3" t="s">
        <v>17</v>
      </c>
      <c r="CS161" s="3" t="s">
        <v>741</v>
      </c>
      <c r="CT161" s="3" t="s">
        <v>128</v>
      </c>
      <c r="CU161" s="3" t="s">
        <v>199</v>
      </c>
      <c r="CV161" s="3" t="s">
        <v>17</v>
      </c>
      <c r="CW161" s="3" t="s">
        <v>494</v>
      </c>
      <c r="CX161" s="3" t="s">
        <v>568</v>
      </c>
      <c r="CY161" s="3" t="s">
        <v>17</v>
      </c>
      <c r="CZ161" s="3" t="s">
        <v>3702</v>
      </c>
      <c r="DA161" s="3" t="s">
        <v>9218</v>
      </c>
      <c r="DB161" s="3" t="s">
        <v>6625</v>
      </c>
      <c r="DC161" s="3"/>
      <c r="DD161" s="226">
        <v>159</v>
      </c>
      <c r="DE161" s="15"/>
    </row>
    <row r="162" spans="1:109">
      <c r="A162" s="226">
        <v>150</v>
      </c>
      <c r="B162" s="68" t="s">
        <v>9088</v>
      </c>
      <c r="C162" s="280" t="s">
        <v>487</v>
      </c>
      <c r="D162" s="3" t="s">
        <v>3455</v>
      </c>
      <c r="E162" s="9"/>
      <c r="F162" s="9"/>
      <c r="G162" s="149" t="s">
        <v>6124</v>
      </c>
      <c r="H162" s="3" t="s">
        <v>709</v>
      </c>
      <c r="I162" s="3" t="s">
        <v>488</v>
      </c>
      <c r="J162" s="3" t="s">
        <v>3631</v>
      </c>
      <c r="K162" s="9" t="s">
        <v>10269</v>
      </c>
      <c r="L162" s="3" t="s">
        <v>526</v>
      </c>
      <c r="M162" t="b">
        <v>0</v>
      </c>
      <c r="N162" s="3" t="s">
        <v>549</v>
      </c>
      <c r="O162" s="3" t="s">
        <v>17</v>
      </c>
      <c r="P162" s="3" t="s">
        <v>17</v>
      </c>
      <c r="Q162" s="229">
        <v>-1</v>
      </c>
      <c r="R162" s="229">
        <v>999</v>
      </c>
      <c r="S162" s="9"/>
      <c r="T162" t="s">
        <v>17</v>
      </c>
      <c r="U162" s="3" t="s">
        <v>17</v>
      </c>
      <c r="V162" s="3" t="s">
        <v>17</v>
      </c>
      <c r="W162" s="9"/>
      <c r="X162" s="3" t="s">
        <v>17</v>
      </c>
      <c r="Y162" s="3" t="s">
        <v>17</v>
      </c>
      <c r="Z162" s="3" t="s">
        <v>4571</v>
      </c>
      <c r="AA162" s="15" t="s">
        <v>9199</v>
      </c>
      <c r="AB162" s="9"/>
      <c r="AC162" s="9"/>
      <c r="AD162" s="9"/>
      <c r="AE162" s="9"/>
      <c r="AF162" s="9"/>
      <c r="AG162" s="3" t="s">
        <v>17</v>
      </c>
      <c r="AH162" s="3" t="s">
        <v>792</v>
      </c>
      <c r="AI162" s="139"/>
      <c r="AJ162" s="3" t="s">
        <v>481</v>
      </c>
      <c r="AK162" s="208" t="s">
        <v>481</v>
      </c>
      <c r="AL162" s="9"/>
      <c r="AM162" s="146"/>
      <c r="AN162" s="3" t="s">
        <v>4114</v>
      </c>
      <c r="AO162" t="s">
        <v>9206</v>
      </c>
      <c r="AP162" t="s">
        <v>5091</v>
      </c>
      <c r="AQ162" s="9"/>
      <c r="AR162" s="9"/>
      <c r="AS162" s="15" t="s">
        <v>9041</v>
      </c>
      <c r="AT162" s="3"/>
      <c r="AU162" t="b">
        <v>0</v>
      </c>
      <c r="AV162" s="229">
        <v>171714</v>
      </c>
      <c r="AW162" s="3" t="s">
        <v>17</v>
      </c>
      <c r="AX162" s="9"/>
      <c r="AY162" s="9"/>
      <c r="AZ162" s="9"/>
      <c r="BA162" s="9"/>
      <c r="BB162" s="3" t="s">
        <v>708</v>
      </c>
      <c r="BC162" s="9"/>
      <c r="BD162" s="9"/>
      <c r="BE162" s="3" t="s">
        <v>37</v>
      </c>
      <c r="BF162" s="9"/>
      <c r="BG162" s="9"/>
      <c r="BH162" s="9" t="s">
        <v>6171</v>
      </c>
      <c r="BI162" s="3" t="s">
        <v>9049</v>
      </c>
      <c r="BJ162" s="9" t="s">
        <v>9076</v>
      </c>
      <c r="BK162" s="9" t="s">
        <v>9568</v>
      </c>
      <c r="BL162" s="9"/>
      <c r="BM162" s="243">
        <v>5041</v>
      </c>
      <c r="BN162" s="243">
        <v>5017</v>
      </c>
      <c r="BO162" s="3" t="s">
        <v>497</v>
      </c>
      <c r="BP162" s="9"/>
      <c r="BQ162" s="9"/>
      <c r="BR162" s="9"/>
      <c r="BS162" s="9"/>
      <c r="BT162" s="9"/>
      <c r="BU162" t="s">
        <v>13043</v>
      </c>
      <c r="BV162" s="9"/>
      <c r="BW162" s="229"/>
      <c r="BX162" s="9"/>
      <c r="BY162" s="9"/>
      <c r="BZ162" s="9" t="s">
        <v>6497</v>
      </c>
      <c r="CA162" t="s">
        <v>6212</v>
      </c>
      <c r="CB162" s="229">
        <v>2009</v>
      </c>
      <c r="CC162" s="3" t="s">
        <v>489</v>
      </c>
      <c r="CD162" s="3" t="s">
        <v>505</v>
      </c>
      <c r="CE162" s="3" t="s">
        <v>506</v>
      </c>
      <c r="CF162" s="3" t="s">
        <v>507</v>
      </c>
      <c r="CG162" s="3" t="s">
        <v>508</v>
      </c>
      <c r="CH162" s="3" t="s">
        <v>496</v>
      </c>
      <c r="CI162" s="3" t="s">
        <v>509</v>
      </c>
      <c r="CJ162" s="3" t="s">
        <v>510</v>
      </c>
      <c r="CK162" s="3" t="s">
        <v>17</v>
      </c>
      <c r="CL162" s="3" t="s">
        <v>517</v>
      </c>
      <c r="CM162" s="3" t="s">
        <v>545</v>
      </c>
      <c r="CN162" s="3" t="s">
        <v>546</v>
      </c>
      <c r="CO162" s="3" t="s">
        <v>10</v>
      </c>
      <c r="CP162" s="3" t="s">
        <v>48</v>
      </c>
      <c r="CQ162" s="3" t="s">
        <v>557</v>
      </c>
      <c r="CR162" s="3" t="s">
        <v>17</v>
      </c>
      <c r="CS162" s="3" t="s">
        <v>742</v>
      </c>
      <c r="CT162" s="3" t="s">
        <v>128</v>
      </c>
      <c r="CU162" s="3" t="s">
        <v>199</v>
      </c>
      <c r="CV162" s="3" t="s">
        <v>17</v>
      </c>
      <c r="CW162" s="3" t="s">
        <v>494</v>
      </c>
      <c r="CX162" s="3" t="s">
        <v>568</v>
      </c>
      <c r="CY162" s="3" t="s">
        <v>17</v>
      </c>
      <c r="CZ162" s="3" t="s">
        <v>3703</v>
      </c>
      <c r="DA162" s="3" t="s">
        <v>9218</v>
      </c>
      <c r="DB162" s="3" t="s">
        <v>6626</v>
      </c>
      <c r="DC162" s="3"/>
      <c r="DD162" s="226">
        <v>160</v>
      </c>
      <c r="DE162" s="15"/>
    </row>
    <row r="163" spans="1:109">
      <c r="A163" s="226">
        <v>151</v>
      </c>
      <c r="B163" s="68" t="s">
        <v>9088</v>
      </c>
      <c r="C163" s="280" t="s">
        <v>487</v>
      </c>
      <c r="D163" s="3" t="s">
        <v>3455</v>
      </c>
      <c r="E163" s="9"/>
      <c r="F163" s="9"/>
      <c r="G163" s="169" t="s">
        <v>6124</v>
      </c>
      <c r="H163" s="3" t="s">
        <v>709</v>
      </c>
      <c r="I163" s="3" t="s">
        <v>488</v>
      </c>
      <c r="J163" s="3" t="s">
        <v>3631</v>
      </c>
      <c r="K163" s="9" t="s">
        <v>10269</v>
      </c>
      <c r="L163" s="3" t="s">
        <v>527</v>
      </c>
      <c r="M163" t="b">
        <v>0</v>
      </c>
      <c r="N163" s="3" t="s">
        <v>549</v>
      </c>
      <c r="O163" s="3" t="s">
        <v>17</v>
      </c>
      <c r="P163" s="3" t="s">
        <v>17</v>
      </c>
      <c r="Q163" s="229">
        <v>-1</v>
      </c>
      <c r="R163" s="229">
        <v>999</v>
      </c>
      <c r="S163" s="9"/>
      <c r="T163" t="s">
        <v>17</v>
      </c>
      <c r="U163" s="3" t="s">
        <v>17</v>
      </c>
      <c r="V163" s="3" t="s">
        <v>17</v>
      </c>
      <c r="W163" s="9"/>
      <c r="X163" s="3" t="s">
        <v>17</v>
      </c>
      <c r="Y163" s="3" t="s">
        <v>17</v>
      </c>
      <c r="Z163" s="3" t="s">
        <v>4571</v>
      </c>
      <c r="AA163" s="15" t="s">
        <v>9189</v>
      </c>
      <c r="AB163" s="9"/>
      <c r="AC163" s="9"/>
      <c r="AD163" s="9"/>
      <c r="AE163" s="9"/>
      <c r="AF163" s="9"/>
      <c r="AG163" s="3" t="s">
        <v>17</v>
      </c>
      <c r="AH163" s="3" t="s">
        <v>793</v>
      </c>
      <c r="AI163" s="139"/>
      <c r="AJ163" s="3" t="s">
        <v>6471</v>
      </c>
      <c r="AK163" s="146"/>
      <c r="AL163" s="177" t="s">
        <v>6471</v>
      </c>
      <c r="AM163" s="146"/>
      <c r="AN163" s="3" t="s">
        <v>4112</v>
      </c>
      <c r="AO163" t="s">
        <v>9206</v>
      </c>
      <c r="AP163" t="s">
        <v>5091</v>
      </c>
      <c r="AQ163" s="9"/>
      <c r="AR163" s="9"/>
      <c r="AS163" s="15" t="s">
        <v>9042</v>
      </c>
      <c r="AT163" s="3"/>
      <c r="AU163" t="b">
        <v>0</v>
      </c>
      <c r="AV163" s="229">
        <v>182564</v>
      </c>
      <c r="AW163" s="3" t="s">
        <v>17</v>
      </c>
      <c r="AX163" s="9"/>
      <c r="AY163" s="9"/>
      <c r="AZ163" s="9"/>
      <c r="BA163" s="9"/>
      <c r="BB163" s="3" t="s">
        <v>708</v>
      </c>
      <c r="BC163" s="9"/>
      <c r="BD163" s="9"/>
      <c r="BE163" s="3" t="s">
        <v>37</v>
      </c>
      <c r="BF163" s="9"/>
      <c r="BG163" s="9"/>
      <c r="BH163" s="9" t="s">
        <v>6171</v>
      </c>
      <c r="BI163" s="3" t="s">
        <v>9049</v>
      </c>
      <c r="BJ163" s="9" t="s">
        <v>9076</v>
      </c>
      <c r="BK163" s="9" t="s">
        <v>9568</v>
      </c>
      <c r="BL163" s="9"/>
      <c r="BM163" s="243">
        <v>3721</v>
      </c>
      <c r="BN163" s="243">
        <v>3710</v>
      </c>
      <c r="BO163" s="3" t="s">
        <v>497</v>
      </c>
      <c r="BP163" s="9"/>
      <c r="BQ163" s="9"/>
      <c r="BR163" s="9"/>
      <c r="BS163" s="9"/>
      <c r="BT163" s="9"/>
      <c r="BU163" t="s">
        <v>13043</v>
      </c>
      <c r="BV163" s="9"/>
      <c r="BW163" s="229"/>
      <c r="BX163" s="9"/>
      <c r="BY163" s="9"/>
      <c r="BZ163" s="9" t="s">
        <v>6497</v>
      </c>
      <c r="CA163" t="s">
        <v>6212</v>
      </c>
      <c r="CB163" s="229">
        <v>2009</v>
      </c>
      <c r="CC163" s="3" t="s">
        <v>489</v>
      </c>
      <c r="CD163" s="3" t="s">
        <v>505</v>
      </c>
      <c r="CE163" s="3" t="s">
        <v>506</v>
      </c>
      <c r="CF163" s="3" t="s">
        <v>507</v>
      </c>
      <c r="CG163" s="3" t="s">
        <v>508</v>
      </c>
      <c r="CH163" s="3" t="s">
        <v>496</v>
      </c>
      <c r="CI163" s="3" t="s">
        <v>509</v>
      </c>
      <c r="CJ163" s="3" t="s">
        <v>510</v>
      </c>
      <c r="CK163" s="3" t="s">
        <v>17</v>
      </c>
      <c r="CL163" s="3" t="s">
        <v>517</v>
      </c>
      <c r="CM163" s="3" t="s">
        <v>545</v>
      </c>
      <c r="CN163" s="3" t="s">
        <v>546</v>
      </c>
      <c r="CO163" s="3" t="s">
        <v>10</v>
      </c>
      <c r="CP163" s="3" t="s">
        <v>48</v>
      </c>
      <c r="CQ163" s="3" t="s">
        <v>557</v>
      </c>
      <c r="CR163" s="3" t="s">
        <v>17</v>
      </c>
      <c r="CS163" s="3" t="s">
        <v>741</v>
      </c>
      <c r="CT163" s="3" t="s">
        <v>128</v>
      </c>
      <c r="CU163" s="3" t="s">
        <v>199</v>
      </c>
      <c r="CV163" s="3" t="s">
        <v>17</v>
      </c>
      <c r="CW163" s="3" t="s">
        <v>494</v>
      </c>
      <c r="CX163" s="3" t="s">
        <v>570</v>
      </c>
      <c r="CY163" s="3" t="s">
        <v>17</v>
      </c>
      <c r="CZ163" s="3" t="s">
        <v>3683</v>
      </c>
      <c r="DA163" s="3" t="s">
        <v>9218</v>
      </c>
      <c r="DB163" s="3" t="s">
        <v>6627</v>
      </c>
      <c r="DC163" s="3"/>
      <c r="DD163" s="226">
        <v>161</v>
      </c>
      <c r="DE163" s="15"/>
    </row>
    <row r="164" spans="1:109">
      <c r="A164" s="226">
        <v>152</v>
      </c>
      <c r="B164" s="68" t="s">
        <v>9088</v>
      </c>
      <c r="C164" s="280" t="s">
        <v>487</v>
      </c>
      <c r="D164" s="3" t="s">
        <v>3455</v>
      </c>
      <c r="E164" s="9"/>
      <c r="F164" s="9"/>
      <c r="G164" s="149" t="s">
        <v>6124</v>
      </c>
      <c r="H164" s="3" t="s">
        <v>709</v>
      </c>
      <c r="I164" s="3" t="s">
        <v>488</v>
      </c>
      <c r="J164" s="3" t="s">
        <v>3631</v>
      </c>
      <c r="K164" s="9" t="s">
        <v>10269</v>
      </c>
      <c r="L164" s="3" t="s">
        <v>527</v>
      </c>
      <c r="M164" t="b">
        <v>0</v>
      </c>
      <c r="N164" s="3" t="s">
        <v>549</v>
      </c>
      <c r="O164" s="3" t="s">
        <v>17</v>
      </c>
      <c r="P164" s="3" t="s">
        <v>17</v>
      </c>
      <c r="Q164" s="229">
        <v>-1</v>
      </c>
      <c r="R164" s="229">
        <v>999</v>
      </c>
      <c r="S164" s="9"/>
      <c r="T164" t="s">
        <v>17</v>
      </c>
      <c r="U164" s="3" t="s">
        <v>17</v>
      </c>
      <c r="V164" s="3" t="s">
        <v>17</v>
      </c>
      <c r="W164" s="9"/>
      <c r="X164" s="3" t="s">
        <v>17</v>
      </c>
      <c r="Y164" s="3" t="s">
        <v>17</v>
      </c>
      <c r="Z164" s="3" t="s">
        <v>4571</v>
      </c>
      <c r="AA164" s="15" t="s">
        <v>9189</v>
      </c>
      <c r="AB164" s="9"/>
      <c r="AC164" s="9"/>
      <c r="AD164" s="9"/>
      <c r="AE164" s="9"/>
      <c r="AF164" s="9"/>
      <c r="AG164" s="3" t="s">
        <v>17</v>
      </c>
      <c r="AH164" s="3" t="s">
        <v>794</v>
      </c>
      <c r="AI164" s="139"/>
      <c r="AJ164" s="3" t="s">
        <v>6471</v>
      </c>
      <c r="AK164" s="146"/>
      <c r="AL164" s="177" t="s">
        <v>6471</v>
      </c>
      <c r="AM164" s="146"/>
      <c r="AN164" s="3" t="s">
        <v>4112</v>
      </c>
      <c r="AO164" t="s">
        <v>9206</v>
      </c>
      <c r="AP164" t="s">
        <v>5091</v>
      </c>
      <c r="AQ164" s="9"/>
      <c r="AR164" s="9"/>
      <c r="AS164" s="15" t="s">
        <v>9042</v>
      </c>
      <c r="AT164" s="3"/>
      <c r="AU164" t="b">
        <v>0</v>
      </c>
      <c r="AV164" s="229">
        <v>171714</v>
      </c>
      <c r="AW164" s="3" t="s">
        <v>17</v>
      </c>
      <c r="AX164" s="9"/>
      <c r="AY164" s="9"/>
      <c r="AZ164" s="9"/>
      <c r="BA164" s="9"/>
      <c r="BB164" s="3" t="s">
        <v>708</v>
      </c>
      <c r="BC164" s="9"/>
      <c r="BD164" s="9"/>
      <c r="BE164" s="3" t="s">
        <v>37</v>
      </c>
      <c r="BF164" s="9"/>
      <c r="BG164" s="9"/>
      <c r="BH164" s="9" t="s">
        <v>6171</v>
      </c>
      <c r="BI164" s="3" t="s">
        <v>9049</v>
      </c>
      <c r="BJ164" s="9" t="s">
        <v>9076</v>
      </c>
      <c r="BK164" s="9" t="s">
        <v>9568</v>
      </c>
      <c r="BL164" s="9"/>
      <c r="BM164" s="243">
        <v>3394</v>
      </c>
      <c r="BN164" s="243">
        <v>3380</v>
      </c>
      <c r="BO164" s="3" t="s">
        <v>497</v>
      </c>
      <c r="BP164" s="9"/>
      <c r="BQ164" s="9"/>
      <c r="BR164" s="9"/>
      <c r="BS164" s="9"/>
      <c r="BT164" s="9"/>
      <c r="BU164" t="s">
        <v>13043</v>
      </c>
      <c r="BV164" s="9"/>
      <c r="BW164" s="229"/>
      <c r="BX164" s="9"/>
      <c r="BY164" s="9"/>
      <c r="BZ164" s="9" t="s">
        <v>6497</v>
      </c>
      <c r="CA164" t="s">
        <v>6212</v>
      </c>
      <c r="CB164" s="229">
        <v>2009</v>
      </c>
      <c r="CC164" s="3" t="s">
        <v>489</v>
      </c>
      <c r="CD164" s="3" t="s">
        <v>505</v>
      </c>
      <c r="CE164" s="3" t="s">
        <v>506</v>
      </c>
      <c r="CF164" s="3" t="s">
        <v>507</v>
      </c>
      <c r="CG164" s="3" t="s">
        <v>508</v>
      </c>
      <c r="CH164" s="3" t="s">
        <v>496</v>
      </c>
      <c r="CI164" s="3" t="s">
        <v>509</v>
      </c>
      <c r="CJ164" s="3" t="s">
        <v>510</v>
      </c>
      <c r="CK164" s="3" t="s">
        <v>17</v>
      </c>
      <c r="CL164" s="3" t="s">
        <v>517</v>
      </c>
      <c r="CM164" s="3" t="s">
        <v>545</v>
      </c>
      <c r="CN164" s="3" t="s">
        <v>546</v>
      </c>
      <c r="CO164" s="3" t="s">
        <v>10</v>
      </c>
      <c r="CP164" s="3" t="s">
        <v>48</v>
      </c>
      <c r="CQ164" s="3" t="s">
        <v>557</v>
      </c>
      <c r="CR164" s="3" t="s">
        <v>17</v>
      </c>
      <c r="CS164" s="3" t="s">
        <v>742</v>
      </c>
      <c r="CT164" s="3" t="s">
        <v>128</v>
      </c>
      <c r="CU164" s="3" t="s">
        <v>199</v>
      </c>
      <c r="CV164" s="3" t="s">
        <v>17</v>
      </c>
      <c r="CW164" s="3" t="s">
        <v>494</v>
      </c>
      <c r="CX164" s="3" t="s">
        <v>570</v>
      </c>
      <c r="CY164" s="3" t="s">
        <v>17</v>
      </c>
      <c r="CZ164" s="3" t="s">
        <v>3684</v>
      </c>
      <c r="DA164" s="3" t="s">
        <v>9218</v>
      </c>
      <c r="DB164" s="3" t="s">
        <v>6628</v>
      </c>
      <c r="DC164" s="3"/>
      <c r="DD164" s="226">
        <v>162</v>
      </c>
      <c r="DE164" s="15"/>
    </row>
    <row r="165" spans="1:109">
      <c r="A165" s="226">
        <v>153</v>
      </c>
      <c r="B165" s="68" t="s">
        <v>9088</v>
      </c>
      <c r="C165" s="280" t="s">
        <v>487</v>
      </c>
      <c r="D165" s="3" t="s">
        <v>3455</v>
      </c>
      <c r="E165" s="9"/>
      <c r="F165" s="9"/>
      <c r="G165" s="169" t="s">
        <v>6124</v>
      </c>
      <c r="H165" s="3" t="s">
        <v>709</v>
      </c>
      <c r="I165" s="3" t="s">
        <v>488</v>
      </c>
      <c r="J165" s="3" t="s">
        <v>3631</v>
      </c>
      <c r="K165" s="9" t="s">
        <v>10269</v>
      </c>
      <c r="L165" s="3" t="s">
        <v>528</v>
      </c>
      <c r="M165" t="b">
        <v>0</v>
      </c>
      <c r="N165" s="3" t="s">
        <v>549</v>
      </c>
      <c r="O165" s="3" t="s">
        <v>17</v>
      </c>
      <c r="P165" s="3" t="s">
        <v>17</v>
      </c>
      <c r="Q165" s="229">
        <v>-1</v>
      </c>
      <c r="R165" s="229">
        <v>999</v>
      </c>
      <c r="S165" s="9"/>
      <c r="T165" t="s">
        <v>17</v>
      </c>
      <c r="U165" s="3" t="s">
        <v>17</v>
      </c>
      <c r="V165" s="3" t="s">
        <v>17</v>
      </c>
      <c r="W165" s="9"/>
      <c r="X165" s="3" t="s">
        <v>17</v>
      </c>
      <c r="Y165" s="3" t="s">
        <v>17</v>
      </c>
      <c r="Z165" s="3" t="s">
        <v>4571</v>
      </c>
      <c r="AA165" s="15" t="s">
        <v>9189</v>
      </c>
      <c r="AB165" s="9"/>
      <c r="AC165" s="9"/>
      <c r="AD165" s="9"/>
      <c r="AE165" s="9"/>
      <c r="AF165" s="9"/>
      <c r="AG165" s="3" t="s">
        <v>17</v>
      </c>
      <c r="AH165" s="3" t="s">
        <v>795</v>
      </c>
      <c r="AI165" s="139"/>
      <c r="AJ165" s="3" t="s">
        <v>9037</v>
      </c>
      <c r="AK165" s="146"/>
      <c r="AL165" s="9" t="s">
        <v>6673</v>
      </c>
      <c r="AM165" s="146"/>
      <c r="AN165" s="3" t="s">
        <v>4112</v>
      </c>
      <c r="AO165" t="s">
        <v>9206</v>
      </c>
      <c r="AP165" t="s">
        <v>5091</v>
      </c>
      <c r="AQ165" s="9"/>
      <c r="AR165" s="9"/>
      <c r="AS165" s="15" t="s">
        <v>9042</v>
      </c>
      <c r="AT165" s="3"/>
      <c r="AU165" t="b">
        <v>0</v>
      </c>
      <c r="AV165" s="229">
        <v>182564</v>
      </c>
      <c r="AW165" s="3" t="s">
        <v>17</v>
      </c>
      <c r="AX165" s="9"/>
      <c r="AY165" s="9"/>
      <c r="AZ165" s="9"/>
      <c r="BA165" s="9"/>
      <c r="BB165" s="3" t="s">
        <v>708</v>
      </c>
      <c r="BC165" s="9"/>
      <c r="BD165" s="9"/>
      <c r="BE165" s="3" t="s">
        <v>37</v>
      </c>
      <c r="BF165" s="9"/>
      <c r="BG165" s="9"/>
      <c r="BH165" s="9" t="s">
        <v>6171</v>
      </c>
      <c r="BI165" s="3" t="s">
        <v>9049</v>
      </c>
      <c r="BJ165" s="9" t="s">
        <v>9076</v>
      </c>
      <c r="BK165" s="9" t="s">
        <v>9568</v>
      </c>
      <c r="BL165" s="9"/>
      <c r="BM165" s="243">
        <v>3476</v>
      </c>
      <c r="BN165" s="243">
        <v>3345</v>
      </c>
      <c r="BO165" s="3" t="s">
        <v>497</v>
      </c>
      <c r="BP165" s="9"/>
      <c r="BQ165" s="9"/>
      <c r="BR165" s="9"/>
      <c r="BS165" s="9"/>
      <c r="BT165" s="9"/>
      <c r="BU165" t="s">
        <v>13043</v>
      </c>
      <c r="BV165" s="9"/>
      <c r="BW165" s="229"/>
      <c r="BX165" s="9"/>
      <c r="BY165" s="9"/>
      <c r="BZ165" s="9" t="s">
        <v>6497</v>
      </c>
      <c r="CA165" t="s">
        <v>6212</v>
      </c>
      <c r="CB165" s="229">
        <v>2009</v>
      </c>
      <c r="CC165" s="3" t="s">
        <v>489</v>
      </c>
      <c r="CD165" s="3" t="s">
        <v>505</v>
      </c>
      <c r="CE165" s="3" t="s">
        <v>506</v>
      </c>
      <c r="CF165" s="3" t="s">
        <v>507</v>
      </c>
      <c r="CG165" s="3" t="s">
        <v>508</v>
      </c>
      <c r="CH165" s="3" t="s">
        <v>496</v>
      </c>
      <c r="CI165" s="3" t="s">
        <v>509</v>
      </c>
      <c r="CJ165" s="3" t="s">
        <v>510</v>
      </c>
      <c r="CK165" s="3" t="s">
        <v>17</v>
      </c>
      <c r="CL165" s="3" t="s">
        <v>517</v>
      </c>
      <c r="CM165" s="3" t="s">
        <v>545</v>
      </c>
      <c r="CN165" s="3" t="s">
        <v>546</v>
      </c>
      <c r="CO165" s="3" t="s">
        <v>10</v>
      </c>
      <c r="CP165" s="3" t="s">
        <v>48</v>
      </c>
      <c r="CQ165" s="3" t="s">
        <v>557</v>
      </c>
      <c r="CR165" s="3" t="s">
        <v>17</v>
      </c>
      <c r="CS165" s="3" t="s">
        <v>741</v>
      </c>
      <c r="CT165" s="3" t="s">
        <v>128</v>
      </c>
      <c r="CU165" s="3" t="s">
        <v>199</v>
      </c>
      <c r="CV165" s="3" t="s">
        <v>17</v>
      </c>
      <c r="CW165" s="3" t="s">
        <v>494</v>
      </c>
      <c r="CX165" s="3" t="s">
        <v>569</v>
      </c>
      <c r="CY165" s="3" t="s">
        <v>17</v>
      </c>
      <c r="CZ165" s="3" t="s">
        <v>3685</v>
      </c>
      <c r="DA165" s="3" t="s">
        <v>9218</v>
      </c>
      <c r="DB165" s="3" t="s">
        <v>6629</v>
      </c>
      <c r="DC165" s="3"/>
      <c r="DD165" s="226">
        <v>163</v>
      </c>
      <c r="DE165" s="15"/>
    </row>
    <row r="166" spans="1:109">
      <c r="A166" s="226">
        <v>154</v>
      </c>
      <c r="B166" s="68" t="s">
        <v>9088</v>
      </c>
      <c r="C166" s="280" t="s">
        <v>487</v>
      </c>
      <c r="D166" s="3" t="s">
        <v>3455</v>
      </c>
      <c r="E166" s="9"/>
      <c r="F166" s="9"/>
      <c r="G166" s="149" t="s">
        <v>6124</v>
      </c>
      <c r="H166" s="3" t="s">
        <v>709</v>
      </c>
      <c r="I166" s="3" t="s">
        <v>488</v>
      </c>
      <c r="J166" s="3" t="s">
        <v>3631</v>
      </c>
      <c r="K166" s="9" t="s">
        <v>10269</v>
      </c>
      <c r="L166" s="3" t="s">
        <v>528</v>
      </c>
      <c r="M166" t="b">
        <v>0</v>
      </c>
      <c r="N166" s="3" t="s">
        <v>549</v>
      </c>
      <c r="O166" s="3" t="s">
        <v>17</v>
      </c>
      <c r="P166" s="3" t="s">
        <v>17</v>
      </c>
      <c r="Q166" s="229">
        <v>-1</v>
      </c>
      <c r="R166" s="229">
        <v>999</v>
      </c>
      <c r="S166" s="9"/>
      <c r="T166" t="s">
        <v>17</v>
      </c>
      <c r="U166" s="3" t="s">
        <v>17</v>
      </c>
      <c r="V166" s="3" t="s">
        <v>17</v>
      </c>
      <c r="W166" s="9"/>
      <c r="X166" s="3" t="s">
        <v>17</v>
      </c>
      <c r="Y166" s="3" t="s">
        <v>17</v>
      </c>
      <c r="Z166" s="3" t="s">
        <v>4571</v>
      </c>
      <c r="AA166" s="15" t="s">
        <v>9189</v>
      </c>
      <c r="AB166" s="9"/>
      <c r="AC166" s="9"/>
      <c r="AD166" s="9"/>
      <c r="AE166" s="9"/>
      <c r="AF166" s="9"/>
      <c r="AG166" s="3" t="s">
        <v>17</v>
      </c>
      <c r="AH166" s="3" t="s">
        <v>796</v>
      </c>
      <c r="AI166" s="139"/>
      <c r="AJ166" s="3" t="s">
        <v>9037</v>
      </c>
      <c r="AK166" s="146"/>
      <c r="AL166" s="9" t="s">
        <v>6673</v>
      </c>
      <c r="AM166" s="146"/>
      <c r="AN166" s="3" t="s">
        <v>4112</v>
      </c>
      <c r="AO166" t="s">
        <v>9206</v>
      </c>
      <c r="AP166" t="s">
        <v>5091</v>
      </c>
      <c r="AQ166" s="9"/>
      <c r="AR166" s="9"/>
      <c r="AS166" s="15" t="s">
        <v>9042</v>
      </c>
      <c r="AT166" s="3"/>
      <c r="AU166" t="b">
        <v>0</v>
      </c>
      <c r="AV166" s="229">
        <v>171714</v>
      </c>
      <c r="AW166" s="3" t="s">
        <v>17</v>
      </c>
      <c r="AX166" s="9"/>
      <c r="AY166" s="9"/>
      <c r="AZ166" s="9"/>
      <c r="BA166" s="9"/>
      <c r="BB166" s="3" t="s">
        <v>708</v>
      </c>
      <c r="BC166" s="9"/>
      <c r="BD166" s="9"/>
      <c r="BE166" s="3" t="s">
        <v>37</v>
      </c>
      <c r="BF166" s="9"/>
      <c r="BG166" s="9"/>
      <c r="BH166" s="9" t="s">
        <v>6171</v>
      </c>
      <c r="BI166" s="3" t="s">
        <v>9049</v>
      </c>
      <c r="BJ166" s="9" t="s">
        <v>9076</v>
      </c>
      <c r="BK166" s="9" t="s">
        <v>9568</v>
      </c>
      <c r="BL166" s="9"/>
      <c r="BM166" s="245">
        <v>3196</v>
      </c>
      <c r="BN166" s="245">
        <v>3104</v>
      </c>
      <c r="BO166" s="3" t="s">
        <v>497</v>
      </c>
      <c r="BP166" s="9"/>
      <c r="BQ166" s="9"/>
      <c r="BR166" s="9"/>
      <c r="BS166" s="9"/>
      <c r="BT166" s="9"/>
      <c r="BU166" t="s">
        <v>13043</v>
      </c>
      <c r="BV166" s="9"/>
      <c r="BW166" s="229"/>
      <c r="BX166" s="9"/>
      <c r="BY166" s="9"/>
      <c r="BZ166" s="9" t="s">
        <v>6497</v>
      </c>
      <c r="CA166" t="s">
        <v>6212</v>
      </c>
      <c r="CB166" s="229">
        <v>2009</v>
      </c>
      <c r="CC166" s="3" t="s">
        <v>489</v>
      </c>
      <c r="CD166" s="3" t="s">
        <v>505</v>
      </c>
      <c r="CE166" s="3" t="s">
        <v>506</v>
      </c>
      <c r="CF166" s="3" t="s">
        <v>507</v>
      </c>
      <c r="CG166" s="3" t="s">
        <v>508</v>
      </c>
      <c r="CH166" s="3" t="s">
        <v>496</v>
      </c>
      <c r="CI166" s="3" t="s">
        <v>509</v>
      </c>
      <c r="CJ166" s="3" t="s">
        <v>510</v>
      </c>
      <c r="CK166" s="3" t="s">
        <v>17</v>
      </c>
      <c r="CL166" s="3" t="s">
        <v>517</v>
      </c>
      <c r="CM166" s="3" t="s">
        <v>545</v>
      </c>
      <c r="CN166" s="3" t="s">
        <v>546</v>
      </c>
      <c r="CO166" s="3" t="s">
        <v>10</v>
      </c>
      <c r="CP166" s="3" t="s">
        <v>48</v>
      </c>
      <c r="CQ166" s="3" t="s">
        <v>557</v>
      </c>
      <c r="CR166" s="3" t="s">
        <v>17</v>
      </c>
      <c r="CS166" s="3" t="s">
        <v>742</v>
      </c>
      <c r="CT166" s="3" t="s">
        <v>128</v>
      </c>
      <c r="CU166" s="3" t="s">
        <v>199</v>
      </c>
      <c r="CV166" s="3" t="s">
        <v>17</v>
      </c>
      <c r="CW166" s="3" t="s">
        <v>494</v>
      </c>
      <c r="CX166" s="3" t="s">
        <v>569</v>
      </c>
      <c r="CY166" s="3" t="s">
        <v>17</v>
      </c>
      <c r="CZ166" s="3" t="s">
        <v>3704</v>
      </c>
      <c r="DA166" s="3" t="s">
        <v>9218</v>
      </c>
      <c r="DB166" s="3" t="s">
        <v>6630</v>
      </c>
      <c r="DC166" s="3"/>
      <c r="DD166" s="226">
        <v>164</v>
      </c>
      <c r="DE166" s="15"/>
    </row>
    <row r="167" spans="1:109">
      <c r="A167" s="226">
        <v>155</v>
      </c>
      <c r="B167" s="68" t="s">
        <v>9088</v>
      </c>
      <c r="C167" s="280" t="s">
        <v>487</v>
      </c>
      <c r="D167" s="3" t="s">
        <v>3455</v>
      </c>
      <c r="E167" s="9"/>
      <c r="F167" s="9"/>
      <c r="G167" s="169" t="s">
        <v>6124</v>
      </c>
      <c r="H167" s="3" t="s">
        <v>709</v>
      </c>
      <c r="I167" s="3" t="s">
        <v>488</v>
      </c>
      <c r="J167" s="3" t="s">
        <v>3631</v>
      </c>
      <c r="K167" s="9" t="s">
        <v>10269</v>
      </c>
      <c r="L167" s="3" t="s">
        <v>482</v>
      </c>
      <c r="M167" t="b">
        <v>0</v>
      </c>
      <c r="N167" s="3" t="s">
        <v>549</v>
      </c>
      <c r="O167" s="3" t="s">
        <v>17</v>
      </c>
      <c r="P167" s="3" t="s">
        <v>17</v>
      </c>
      <c r="Q167" s="229">
        <v>-1</v>
      </c>
      <c r="R167" s="229">
        <v>999</v>
      </c>
      <c r="S167" s="9"/>
      <c r="T167" t="s">
        <v>17</v>
      </c>
      <c r="U167" s="3" t="s">
        <v>17</v>
      </c>
      <c r="V167" s="3" t="s">
        <v>17</v>
      </c>
      <c r="W167" s="9"/>
      <c r="X167" s="3" t="s">
        <v>17</v>
      </c>
      <c r="Y167" s="3" t="s">
        <v>17</v>
      </c>
      <c r="Z167" s="3" t="s">
        <v>4570</v>
      </c>
      <c r="AA167" s="15" t="s">
        <v>484</v>
      </c>
      <c r="AB167" s="9"/>
      <c r="AC167" s="9"/>
      <c r="AD167" s="9"/>
      <c r="AE167" s="9"/>
      <c r="AF167" s="9"/>
      <c r="AG167" s="3" t="s">
        <v>17</v>
      </c>
      <c r="AH167" s="3" t="s">
        <v>797</v>
      </c>
      <c r="AI167" s="139"/>
      <c r="AJ167" s="3" t="s">
        <v>481</v>
      </c>
      <c r="AK167" s="208" t="s">
        <v>481</v>
      </c>
      <c r="AL167" s="9"/>
      <c r="AM167" s="146"/>
      <c r="AN167" s="3" t="s">
        <v>484</v>
      </c>
      <c r="AO167" t="s">
        <v>9206</v>
      </c>
      <c r="AP167" t="s">
        <v>5091</v>
      </c>
      <c r="AQ167" s="9"/>
      <c r="AR167" s="9"/>
      <c r="AS167" s="15" t="s">
        <v>9041</v>
      </c>
      <c r="AT167" s="3"/>
      <c r="AU167" t="b">
        <v>0</v>
      </c>
      <c r="AV167" s="229">
        <v>182564</v>
      </c>
      <c r="AW167" s="3" t="s">
        <v>17</v>
      </c>
      <c r="AX167" s="9"/>
      <c r="AY167" s="9"/>
      <c r="AZ167" s="9"/>
      <c r="BA167" s="9"/>
      <c r="BB167" s="3" t="s">
        <v>708</v>
      </c>
      <c r="BC167" s="9"/>
      <c r="BD167" s="9"/>
      <c r="BE167" s="3" t="s">
        <v>37</v>
      </c>
      <c r="BF167" s="9"/>
      <c r="BG167" s="9"/>
      <c r="BH167" s="9" t="s">
        <v>6171</v>
      </c>
      <c r="BI167" s="3" t="s">
        <v>9049</v>
      </c>
      <c r="BJ167" s="9" t="s">
        <v>9076</v>
      </c>
      <c r="BK167" s="9" t="s">
        <v>9568</v>
      </c>
      <c r="BL167" s="9"/>
      <c r="BM167" s="243">
        <v>6862</v>
      </c>
      <c r="BN167" s="243">
        <v>6833</v>
      </c>
      <c r="BO167" s="3" t="s">
        <v>497</v>
      </c>
      <c r="BP167" s="9"/>
      <c r="BQ167" s="9"/>
      <c r="BR167" s="9"/>
      <c r="BS167" s="9"/>
      <c r="BT167" s="9"/>
      <c r="BU167" t="s">
        <v>13043</v>
      </c>
      <c r="BV167" s="9"/>
      <c r="BW167" s="229"/>
      <c r="BX167" s="9"/>
      <c r="BY167" s="9"/>
      <c r="BZ167" s="9" t="s">
        <v>6497</v>
      </c>
      <c r="CA167" t="s">
        <v>6212</v>
      </c>
      <c r="CB167" s="229">
        <v>2009</v>
      </c>
      <c r="CC167" s="3" t="s">
        <v>489</v>
      </c>
      <c r="CD167" s="3" t="s">
        <v>505</v>
      </c>
      <c r="CE167" s="3" t="s">
        <v>506</v>
      </c>
      <c r="CF167" s="3" t="s">
        <v>507</v>
      </c>
      <c r="CG167" s="3" t="s">
        <v>508</v>
      </c>
      <c r="CH167" s="3" t="s">
        <v>496</v>
      </c>
      <c r="CI167" s="3" t="s">
        <v>509</v>
      </c>
      <c r="CJ167" s="3" t="s">
        <v>510</v>
      </c>
      <c r="CK167" s="3" t="s">
        <v>17</v>
      </c>
      <c r="CL167" s="3" t="s">
        <v>517</v>
      </c>
      <c r="CM167" s="3" t="s">
        <v>545</v>
      </c>
      <c r="CN167" s="3" t="s">
        <v>546</v>
      </c>
      <c r="CO167" s="3" t="s">
        <v>10</v>
      </c>
      <c r="CP167" s="3" t="s">
        <v>48</v>
      </c>
      <c r="CQ167" s="3" t="s">
        <v>557</v>
      </c>
      <c r="CR167" s="3" t="s">
        <v>17</v>
      </c>
      <c r="CS167" s="3" t="s">
        <v>741</v>
      </c>
      <c r="CT167" s="3" t="s">
        <v>128</v>
      </c>
      <c r="CU167" s="3" t="s">
        <v>199</v>
      </c>
      <c r="CV167" s="3" t="s">
        <v>17</v>
      </c>
      <c r="CW167" s="3" t="s">
        <v>494</v>
      </c>
      <c r="CX167" s="3" t="s">
        <v>571</v>
      </c>
      <c r="CY167" s="3" t="s">
        <v>17</v>
      </c>
      <c r="CZ167" s="3" t="s">
        <v>3705</v>
      </c>
      <c r="DA167" s="3" t="s">
        <v>9218</v>
      </c>
      <c r="DB167" s="3" t="s">
        <v>6631</v>
      </c>
      <c r="DC167" s="3"/>
      <c r="DD167" s="226">
        <v>165</v>
      </c>
      <c r="DE167" s="15"/>
    </row>
    <row r="168" spans="1:109">
      <c r="A168" s="226">
        <v>156</v>
      </c>
      <c r="B168" s="68" t="s">
        <v>9088</v>
      </c>
      <c r="C168" s="280" t="s">
        <v>487</v>
      </c>
      <c r="D168" s="3" t="s">
        <v>3455</v>
      </c>
      <c r="E168" s="9"/>
      <c r="F168" s="9"/>
      <c r="G168" s="149" t="s">
        <v>6124</v>
      </c>
      <c r="H168" s="3" t="s">
        <v>709</v>
      </c>
      <c r="I168" s="3" t="s">
        <v>488</v>
      </c>
      <c r="J168" s="3" t="s">
        <v>3631</v>
      </c>
      <c r="K168" s="9" t="s">
        <v>10269</v>
      </c>
      <c r="L168" s="3" t="s">
        <v>482</v>
      </c>
      <c r="M168" t="b">
        <v>0</v>
      </c>
      <c r="N168" s="3" t="s">
        <v>549</v>
      </c>
      <c r="O168" s="3" t="s">
        <v>17</v>
      </c>
      <c r="P168" s="3" t="s">
        <v>17</v>
      </c>
      <c r="Q168" s="229">
        <v>-1</v>
      </c>
      <c r="R168" s="229">
        <v>999</v>
      </c>
      <c r="S168" s="9"/>
      <c r="T168" t="s">
        <v>17</v>
      </c>
      <c r="U168" s="3" t="s">
        <v>17</v>
      </c>
      <c r="V168" s="3" t="s">
        <v>17</v>
      </c>
      <c r="W168" s="9"/>
      <c r="X168" s="3" t="s">
        <v>17</v>
      </c>
      <c r="Y168" s="3" t="s">
        <v>17</v>
      </c>
      <c r="Z168" s="3" t="s">
        <v>4570</v>
      </c>
      <c r="AA168" s="15" t="s">
        <v>484</v>
      </c>
      <c r="AB168" s="9"/>
      <c r="AC168" s="9"/>
      <c r="AD168" s="9"/>
      <c r="AE168" s="9"/>
      <c r="AF168" s="9"/>
      <c r="AG168" s="3" t="s">
        <v>17</v>
      </c>
      <c r="AH168" s="3" t="s">
        <v>798</v>
      </c>
      <c r="AI168" s="139"/>
      <c r="AJ168" s="3" t="s">
        <v>481</v>
      </c>
      <c r="AK168" s="208" t="s">
        <v>481</v>
      </c>
      <c r="AL168" s="9"/>
      <c r="AM168" s="146"/>
      <c r="AN168" s="3" t="s">
        <v>484</v>
      </c>
      <c r="AO168" t="s">
        <v>9206</v>
      </c>
      <c r="AP168" t="s">
        <v>5091</v>
      </c>
      <c r="AQ168" s="9"/>
      <c r="AR168" s="9"/>
      <c r="AS168" s="15" t="s">
        <v>9041</v>
      </c>
      <c r="AT168" s="3"/>
      <c r="AU168" t="b">
        <v>0</v>
      </c>
      <c r="AV168" s="229">
        <v>171714</v>
      </c>
      <c r="AW168" s="3" t="s">
        <v>17</v>
      </c>
      <c r="AX168" s="9"/>
      <c r="AY168" s="9"/>
      <c r="AZ168" s="9"/>
      <c r="BA168" s="9"/>
      <c r="BB168" s="3" t="s">
        <v>708</v>
      </c>
      <c r="BC168" s="9"/>
      <c r="BD168" s="9"/>
      <c r="BE168" s="3" t="s">
        <v>37</v>
      </c>
      <c r="BF168" s="9"/>
      <c r="BG168" s="9"/>
      <c r="BH168" s="9" t="s">
        <v>6171</v>
      </c>
      <c r="BI168" s="3" t="s">
        <v>9049</v>
      </c>
      <c r="BJ168" s="9" t="s">
        <v>9076</v>
      </c>
      <c r="BK168" s="9" t="s">
        <v>9568</v>
      </c>
      <c r="BL168" s="9"/>
      <c r="BM168" s="243">
        <v>6470</v>
      </c>
      <c r="BN168" s="243">
        <v>6442</v>
      </c>
      <c r="BO168" s="3" t="s">
        <v>497</v>
      </c>
      <c r="BP168" s="9"/>
      <c r="BQ168" s="9"/>
      <c r="BR168" s="9"/>
      <c r="BS168" s="9"/>
      <c r="BT168" s="9"/>
      <c r="BU168" t="s">
        <v>13043</v>
      </c>
      <c r="BV168" s="9"/>
      <c r="BW168" s="229"/>
      <c r="BX168" s="9"/>
      <c r="BY168" s="9"/>
      <c r="BZ168" s="9" t="s">
        <v>6497</v>
      </c>
      <c r="CA168" t="s">
        <v>6212</v>
      </c>
      <c r="CB168" s="229">
        <v>2009</v>
      </c>
      <c r="CC168" s="3" t="s">
        <v>489</v>
      </c>
      <c r="CD168" s="3" t="s">
        <v>505</v>
      </c>
      <c r="CE168" s="3" t="s">
        <v>506</v>
      </c>
      <c r="CF168" s="3" t="s">
        <v>507</v>
      </c>
      <c r="CG168" s="3" t="s">
        <v>508</v>
      </c>
      <c r="CH168" s="3" t="s">
        <v>496</v>
      </c>
      <c r="CI168" s="3" t="s">
        <v>509</v>
      </c>
      <c r="CJ168" s="3" t="s">
        <v>510</v>
      </c>
      <c r="CK168" s="3" t="s">
        <v>17</v>
      </c>
      <c r="CL168" s="3" t="s">
        <v>517</v>
      </c>
      <c r="CM168" s="3" t="s">
        <v>545</v>
      </c>
      <c r="CN168" s="3" t="s">
        <v>546</v>
      </c>
      <c r="CO168" s="3" t="s">
        <v>10</v>
      </c>
      <c r="CP168" s="3" t="s">
        <v>48</v>
      </c>
      <c r="CQ168" s="3" t="s">
        <v>557</v>
      </c>
      <c r="CR168" s="3" t="s">
        <v>17</v>
      </c>
      <c r="CS168" s="3" t="s">
        <v>742</v>
      </c>
      <c r="CT168" s="3" t="s">
        <v>128</v>
      </c>
      <c r="CU168" s="3" t="s">
        <v>199</v>
      </c>
      <c r="CV168" s="3" t="s">
        <v>17</v>
      </c>
      <c r="CW168" s="3" t="s">
        <v>494</v>
      </c>
      <c r="CX168" s="3" t="s">
        <v>571</v>
      </c>
      <c r="CY168" s="3" t="s">
        <v>17</v>
      </c>
      <c r="CZ168" s="3" t="s">
        <v>3706</v>
      </c>
      <c r="DA168" s="3" t="s">
        <v>9218</v>
      </c>
      <c r="DB168" s="3" t="s">
        <v>6632</v>
      </c>
      <c r="DC168" s="3"/>
      <c r="DD168" s="226">
        <v>166</v>
      </c>
      <c r="DE168" s="15"/>
    </row>
    <row r="169" spans="1:109">
      <c r="A169" s="226">
        <v>157</v>
      </c>
      <c r="B169" s="68" t="s">
        <v>9088</v>
      </c>
      <c r="C169" s="280" t="s">
        <v>487</v>
      </c>
      <c r="D169" s="3" t="s">
        <v>3455</v>
      </c>
      <c r="E169" s="9"/>
      <c r="F169" s="9"/>
      <c r="G169" s="169" t="s">
        <v>6124</v>
      </c>
      <c r="H169" s="3" t="s">
        <v>709</v>
      </c>
      <c r="I169" s="3" t="s">
        <v>488</v>
      </c>
      <c r="J169" s="3" t="s">
        <v>3631</v>
      </c>
      <c r="K169" s="9" t="s">
        <v>10269</v>
      </c>
      <c r="L169" s="3" t="s">
        <v>529</v>
      </c>
      <c r="M169" t="b">
        <v>0</v>
      </c>
      <c r="N169" s="3" t="s">
        <v>549</v>
      </c>
      <c r="O169" s="3" t="s">
        <v>17</v>
      </c>
      <c r="P169" s="3" t="s">
        <v>17</v>
      </c>
      <c r="Q169" s="229">
        <v>-1</v>
      </c>
      <c r="R169" s="229">
        <v>999</v>
      </c>
      <c r="S169" s="9"/>
      <c r="T169" t="s">
        <v>17</v>
      </c>
      <c r="U169" s="3" t="s">
        <v>17</v>
      </c>
      <c r="V169" s="3" t="s">
        <v>17</v>
      </c>
      <c r="W169" s="9"/>
      <c r="X169" s="3" t="s">
        <v>17</v>
      </c>
      <c r="Y169" s="3" t="s">
        <v>17</v>
      </c>
      <c r="Z169" s="3" t="s">
        <v>4571</v>
      </c>
      <c r="AA169" s="214" t="s">
        <v>4114</v>
      </c>
      <c r="AB169" s="9"/>
      <c r="AC169" s="9"/>
      <c r="AD169" s="9"/>
      <c r="AE169" s="9"/>
      <c r="AF169" s="9"/>
      <c r="AG169" s="3" t="s">
        <v>17</v>
      </c>
      <c r="AH169" s="3" t="s">
        <v>799</v>
      </c>
      <c r="AI169" s="139"/>
      <c r="AJ169" s="3" t="s">
        <v>481</v>
      </c>
      <c r="AK169" s="208" t="s">
        <v>481</v>
      </c>
      <c r="AL169" s="9"/>
      <c r="AM169" s="146"/>
      <c r="AN169" s="3" t="s">
        <v>4114</v>
      </c>
      <c r="AO169" t="s">
        <v>9206</v>
      </c>
      <c r="AP169" t="s">
        <v>5091</v>
      </c>
      <c r="AQ169" s="9"/>
      <c r="AR169" s="9"/>
      <c r="AS169" s="15" t="s">
        <v>9041</v>
      </c>
      <c r="AT169" s="3"/>
      <c r="AU169" t="b">
        <v>0</v>
      </c>
      <c r="AV169" s="229">
        <v>182564</v>
      </c>
      <c r="AW169" s="3" t="s">
        <v>17</v>
      </c>
      <c r="AX169" s="9"/>
      <c r="AY169" s="9"/>
      <c r="AZ169" s="9"/>
      <c r="BA169" s="9"/>
      <c r="BB169" s="3" t="s">
        <v>708</v>
      </c>
      <c r="BC169" s="9"/>
      <c r="BD169" s="9"/>
      <c r="BE169" s="3" t="s">
        <v>37</v>
      </c>
      <c r="BF169" s="9"/>
      <c r="BG169" s="9"/>
      <c r="BH169" s="9" t="s">
        <v>6171</v>
      </c>
      <c r="BI169" s="3" t="s">
        <v>9049</v>
      </c>
      <c r="BJ169" s="9" t="s">
        <v>9076</v>
      </c>
      <c r="BK169" s="9" t="s">
        <v>9568</v>
      </c>
      <c r="BL169" s="9"/>
      <c r="BM169" s="243">
        <v>5191</v>
      </c>
      <c r="BN169" s="243">
        <v>5179</v>
      </c>
      <c r="BO169" s="3" t="s">
        <v>497</v>
      </c>
      <c r="BP169" s="9"/>
      <c r="BQ169" s="9"/>
      <c r="BR169" s="9"/>
      <c r="BS169" s="9"/>
      <c r="BT169" s="9"/>
      <c r="BU169" t="s">
        <v>13043</v>
      </c>
      <c r="BV169" s="9"/>
      <c r="BW169" s="229"/>
      <c r="BX169" s="9"/>
      <c r="BY169" s="9"/>
      <c r="BZ169" s="9" t="s">
        <v>6497</v>
      </c>
      <c r="CA169" t="s">
        <v>6212</v>
      </c>
      <c r="CB169" s="229">
        <v>2009</v>
      </c>
      <c r="CC169" s="3" t="s">
        <v>489</v>
      </c>
      <c r="CD169" s="3" t="s">
        <v>505</v>
      </c>
      <c r="CE169" s="3" t="s">
        <v>506</v>
      </c>
      <c r="CF169" s="3" t="s">
        <v>507</v>
      </c>
      <c r="CG169" s="3" t="s">
        <v>508</v>
      </c>
      <c r="CH169" s="3" t="s">
        <v>496</v>
      </c>
      <c r="CI169" s="3" t="s">
        <v>509</v>
      </c>
      <c r="CJ169" s="3" t="s">
        <v>510</v>
      </c>
      <c r="CK169" s="3" t="s">
        <v>17</v>
      </c>
      <c r="CL169" s="3" t="s">
        <v>517</v>
      </c>
      <c r="CM169" s="3" t="s">
        <v>545</v>
      </c>
      <c r="CN169" s="3" t="s">
        <v>546</v>
      </c>
      <c r="CO169" s="3" t="s">
        <v>10</v>
      </c>
      <c r="CP169" s="3" t="s">
        <v>48</v>
      </c>
      <c r="CQ169" s="3" t="s">
        <v>557</v>
      </c>
      <c r="CR169" s="3" t="s">
        <v>17</v>
      </c>
      <c r="CS169" s="3" t="s">
        <v>741</v>
      </c>
      <c r="CT169" s="3" t="s">
        <v>128</v>
      </c>
      <c r="CU169" s="3" t="s">
        <v>199</v>
      </c>
      <c r="CV169" s="3" t="s">
        <v>17</v>
      </c>
      <c r="CW169" s="3" t="s">
        <v>494</v>
      </c>
      <c r="CX169" s="3" t="s">
        <v>572</v>
      </c>
      <c r="CY169" s="3" t="s">
        <v>17</v>
      </c>
      <c r="CZ169" s="3" t="s">
        <v>3707</v>
      </c>
      <c r="DA169" s="3" t="s">
        <v>9218</v>
      </c>
      <c r="DB169" s="3" t="s">
        <v>6633</v>
      </c>
      <c r="DC169" s="3"/>
      <c r="DD169" s="226">
        <v>167</v>
      </c>
      <c r="DE169" s="15"/>
    </row>
    <row r="170" spans="1:109">
      <c r="A170" s="226">
        <v>158</v>
      </c>
      <c r="B170" s="68" t="s">
        <v>9088</v>
      </c>
      <c r="C170" s="280" t="s">
        <v>487</v>
      </c>
      <c r="D170" s="3" t="s">
        <v>3455</v>
      </c>
      <c r="E170" s="9"/>
      <c r="F170" s="9"/>
      <c r="G170" s="149" t="s">
        <v>6124</v>
      </c>
      <c r="H170" s="3" t="s">
        <v>709</v>
      </c>
      <c r="I170" s="3" t="s">
        <v>488</v>
      </c>
      <c r="J170" s="3" t="s">
        <v>3631</v>
      </c>
      <c r="K170" s="9" t="s">
        <v>10269</v>
      </c>
      <c r="L170" s="3" t="s">
        <v>529</v>
      </c>
      <c r="M170" t="b">
        <v>0</v>
      </c>
      <c r="N170" s="3" t="s">
        <v>549</v>
      </c>
      <c r="O170" s="3" t="s">
        <v>17</v>
      </c>
      <c r="P170" s="3" t="s">
        <v>17</v>
      </c>
      <c r="Q170" s="229">
        <v>-1</v>
      </c>
      <c r="R170" s="229">
        <v>999</v>
      </c>
      <c r="S170" s="9"/>
      <c r="T170" t="s">
        <v>17</v>
      </c>
      <c r="U170" s="3" t="s">
        <v>17</v>
      </c>
      <c r="V170" s="3" t="s">
        <v>17</v>
      </c>
      <c r="W170" s="9"/>
      <c r="X170" s="3" t="s">
        <v>17</v>
      </c>
      <c r="Y170" s="3" t="s">
        <v>17</v>
      </c>
      <c r="Z170" s="3" t="s">
        <v>4571</v>
      </c>
      <c r="AA170" s="214" t="s">
        <v>4114</v>
      </c>
      <c r="AB170" s="9"/>
      <c r="AC170" s="9"/>
      <c r="AD170" s="9"/>
      <c r="AE170" s="9"/>
      <c r="AF170" s="9"/>
      <c r="AG170" s="3" t="s">
        <v>17</v>
      </c>
      <c r="AH170" s="3" t="s">
        <v>800</v>
      </c>
      <c r="AI170" s="139"/>
      <c r="AJ170" s="3" t="s">
        <v>481</v>
      </c>
      <c r="AK170" s="208" t="s">
        <v>481</v>
      </c>
      <c r="AL170" s="9"/>
      <c r="AM170" s="146"/>
      <c r="AN170" s="3" t="s">
        <v>4114</v>
      </c>
      <c r="AO170" t="s">
        <v>9206</v>
      </c>
      <c r="AP170" t="s">
        <v>5091</v>
      </c>
      <c r="AQ170" s="9"/>
      <c r="AR170" s="9"/>
      <c r="AS170" s="15" t="s">
        <v>9041</v>
      </c>
      <c r="AT170" s="3"/>
      <c r="AU170" t="b">
        <v>0</v>
      </c>
      <c r="AV170" s="229">
        <v>171714</v>
      </c>
      <c r="AW170" s="3" t="s">
        <v>17</v>
      </c>
      <c r="AX170" s="9"/>
      <c r="AY170" s="9"/>
      <c r="AZ170" s="9"/>
      <c r="BA170" s="9"/>
      <c r="BB170" s="3" t="s">
        <v>708</v>
      </c>
      <c r="BC170" s="9"/>
      <c r="BD170" s="9"/>
      <c r="BE170" s="3" t="s">
        <v>37</v>
      </c>
      <c r="BF170" s="9"/>
      <c r="BG170" s="9"/>
      <c r="BH170" s="9" t="s">
        <v>6171</v>
      </c>
      <c r="BI170" s="3" t="s">
        <v>9049</v>
      </c>
      <c r="BJ170" s="9" t="s">
        <v>9076</v>
      </c>
      <c r="BK170" s="9" t="s">
        <v>9568</v>
      </c>
      <c r="BL170" s="9"/>
      <c r="BM170" s="243">
        <v>4747</v>
      </c>
      <c r="BN170" s="243">
        <v>4731</v>
      </c>
      <c r="BO170" s="3" t="s">
        <v>497</v>
      </c>
      <c r="BP170" s="9"/>
      <c r="BQ170" s="9"/>
      <c r="BR170" s="9"/>
      <c r="BS170" s="9"/>
      <c r="BT170" s="9"/>
      <c r="BU170" t="s">
        <v>13043</v>
      </c>
      <c r="BV170" s="9"/>
      <c r="BW170" s="229"/>
      <c r="BX170" s="9"/>
      <c r="BY170" s="9"/>
      <c r="BZ170" s="9" t="s">
        <v>6497</v>
      </c>
      <c r="CA170" t="s">
        <v>6212</v>
      </c>
      <c r="CB170" s="229">
        <v>2009</v>
      </c>
      <c r="CC170" s="3" t="s">
        <v>489</v>
      </c>
      <c r="CD170" s="3" t="s">
        <v>505</v>
      </c>
      <c r="CE170" s="3" t="s">
        <v>506</v>
      </c>
      <c r="CF170" s="3" t="s">
        <v>507</v>
      </c>
      <c r="CG170" s="3" t="s">
        <v>508</v>
      </c>
      <c r="CH170" s="3" t="s">
        <v>496</v>
      </c>
      <c r="CI170" s="3" t="s">
        <v>509</v>
      </c>
      <c r="CJ170" s="3" t="s">
        <v>510</v>
      </c>
      <c r="CK170" s="3" t="s">
        <v>17</v>
      </c>
      <c r="CL170" s="3" t="s">
        <v>517</v>
      </c>
      <c r="CM170" s="3" t="s">
        <v>545</v>
      </c>
      <c r="CN170" s="3" t="s">
        <v>546</v>
      </c>
      <c r="CO170" s="3" t="s">
        <v>10</v>
      </c>
      <c r="CP170" s="3" t="s">
        <v>48</v>
      </c>
      <c r="CQ170" s="3" t="s">
        <v>557</v>
      </c>
      <c r="CR170" s="3" t="s">
        <v>17</v>
      </c>
      <c r="CS170" s="3" t="s">
        <v>742</v>
      </c>
      <c r="CT170" s="3" t="s">
        <v>128</v>
      </c>
      <c r="CU170" s="3" t="s">
        <v>199</v>
      </c>
      <c r="CV170" s="3" t="s">
        <v>17</v>
      </c>
      <c r="CW170" s="3" t="s">
        <v>494</v>
      </c>
      <c r="CX170" s="3" t="s">
        <v>572</v>
      </c>
      <c r="CY170" s="3" t="s">
        <v>17</v>
      </c>
      <c r="CZ170" s="3" t="s">
        <v>3708</v>
      </c>
      <c r="DA170" s="3" t="s">
        <v>9218</v>
      </c>
      <c r="DB170" s="3" t="s">
        <v>6634</v>
      </c>
      <c r="DC170" s="3"/>
      <c r="DD170" s="226">
        <v>168</v>
      </c>
      <c r="DE170" s="15"/>
    </row>
    <row r="171" spans="1:109">
      <c r="A171" s="226">
        <v>159</v>
      </c>
      <c r="B171" s="68" t="s">
        <v>9088</v>
      </c>
      <c r="C171" s="280" t="s">
        <v>487</v>
      </c>
      <c r="D171" s="3" t="s">
        <v>3455</v>
      </c>
      <c r="E171" s="9"/>
      <c r="F171" s="9"/>
      <c r="G171" s="169" t="s">
        <v>6124</v>
      </c>
      <c r="H171" s="3" t="s">
        <v>709</v>
      </c>
      <c r="I171" s="3" t="s">
        <v>488</v>
      </c>
      <c r="J171" s="3" t="s">
        <v>3631</v>
      </c>
      <c r="K171" s="9" t="s">
        <v>10269</v>
      </c>
      <c r="L171" s="3" t="s">
        <v>483</v>
      </c>
      <c r="M171" t="b">
        <v>0</v>
      </c>
      <c r="N171" s="3" t="s">
        <v>549</v>
      </c>
      <c r="O171" s="3" t="s">
        <v>17</v>
      </c>
      <c r="P171" s="3" t="s">
        <v>17</v>
      </c>
      <c r="Q171" s="229">
        <v>-1</v>
      </c>
      <c r="R171" s="229">
        <v>999</v>
      </c>
      <c r="S171" s="9"/>
      <c r="T171" t="s">
        <v>17</v>
      </c>
      <c r="U171" s="3" t="s">
        <v>17</v>
      </c>
      <c r="V171" s="3" t="s">
        <v>17</v>
      </c>
      <c r="W171" s="9"/>
      <c r="X171" s="3" t="s">
        <v>17</v>
      </c>
      <c r="Y171" s="3" t="s">
        <v>17</v>
      </c>
      <c r="Z171" s="3" t="s">
        <v>4570</v>
      </c>
      <c r="AA171" s="15" t="s">
        <v>484</v>
      </c>
      <c r="AB171" s="9"/>
      <c r="AC171" s="9"/>
      <c r="AD171" s="9"/>
      <c r="AE171" s="9"/>
      <c r="AF171" s="9"/>
      <c r="AG171" s="3" t="s">
        <v>17</v>
      </c>
      <c r="AH171" s="3" t="s">
        <v>801</v>
      </c>
      <c r="AI171" s="139"/>
      <c r="AJ171" s="3" t="s">
        <v>481</v>
      </c>
      <c r="AK171" s="208" t="s">
        <v>481</v>
      </c>
      <c r="AL171" s="9"/>
      <c r="AM171" s="146"/>
      <c r="AN171" s="3" t="s">
        <v>484</v>
      </c>
      <c r="AO171" t="s">
        <v>9206</v>
      </c>
      <c r="AP171" t="s">
        <v>5091</v>
      </c>
      <c r="AQ171" s="9"/>
      <c r="AR171" s="9"/>
      <c r="AS171" s="15" t="s">
        <v>9041</v>
      </c>
      <c r="AT171" s="3"/>
      <c r="AU171" t="b">
        <v>0</v>
      </c>
      <c r="AV171" s="229">
        <v>182564</v>
      </c>
      <c r="AW171" s="3" t="s">
        <v>17</v>
      </c>
      <c r="AX171" s="9"/>
      <c r="AY171" s="9"/>
      <c r="AZ171" s="9"/>
      <c r="BA171" s="9"/>
      <c r="BB171" s="3" t="s">
        <v>708</v>
      </c>
      <c r="BC171" s="9"/>
      <c r="BD171" s="9"/>
      <c r="BE171" s="3" t="s">
        <v>37</v>
      </c>
      <c r="BF171" s="9"/>
      <c r="BG171" s="9"/>
      <c r="BH171" s="9" t="s">
        <v>6171</v>
      </c>
      <c r="BI171" s="3" t="s">
        <v>9049</v>
      </c>
      <c r="BJ171" s="9" t="s">
        <v>9076</v>
      </c>
      <c r="BK171" s="9" t="s">
        <v>9568</v>
      </c>
      <c r="BL171" s="9"/>
      <c r="BM171" s="243">
        <v>5129</v>
      </c>
      <c r="BN171" s="243">
        <v>5099</v>
      </c>
      <c r="BO171" s="3" t="s">
        <v>497</v>
      </c>
      <c r="BP171" s="9"/>
      <c r="BQ171" s="9"/>
      <c r="BR171" s="9"/>
      <c r="BS171" s="9"/>
      <c r="BT171" s="9"/>
      <c r="BU171" t="s">
        <v>13043</v>
      </c>
      <c r="BV171" s="9"/>
      <c r="BW171" s="229"/>
      <c r="BX171" s="9"/>
      <c r="BY171" s="9"/>
      <c r="BZ171" s="9" t="s">
        <v>6497</v>
      </c>
      <c r="CA171" t="s">
        <v>6212</v>
      </c>
      <c r="CB171" s="229">
        <v>2009</v>
      </c>
      <c r="CC171" s="3" t="s">
        <v>489</v>
      </c>
      <c r="CD171" s="3" t="s">
        <v>505</v>
      </c>
      <c r="CE171" s="3" t="s">
        <v>506</v>
      </c>
      <c r="CF171" s="3" t="s">
        <v>507</v>
      </c>
      <c r="CG171" s="3" t="s">
        <v>508</v>
      </c>
      <c r="CH171" s="3" t="s">
        <v>496</v>
      </c>
      <c r="CI171" s="3" t="s">
        <v>509</v>
      </c>
      <c r="CJ171" s="3" t="s">
        <v>510</v>
      </c>
      <c r="CK171" s="3" t="s">
        <v>17</v>
      </c>
      <c r="CL171" s="3" t="s">
        <v>517</v>
      </c>
      <c r="CM171" s="3" t="s">
        <v>545</v>
      </c>
      <c r="CN171" s="3" t="s">
        <v>546</v>
      </c>
      <c r="CO171" s="3" t="s">
        <v>10</v>
      </c>
      <c r="CP171" s="3" t="s">
        <v>48</v>
      </c>
      <c r="CQ171" s="3" t="s">
        <v>557</v>
      </c>
      <c r="CR171" s="3" t="s">
        <v>17</v>
      </c>
      <c r="CS171" s="3" t="s">
        <v>741</v>
      </c>
      <c r="CT171" s="3" t="s">
        <v>128</v>
      </c>
      <c r="CU171" s="3" t="s">
        <v>199</v>
      </c>
      <c r="CV171" s="3" t="s">
        <v>17</v>
      </c>
      <c r="CW171" s="3" t="s">
        <v>494</v>
      </c>
      <c r="CX171" s="3" t="s">
        <v>573</v>
      </c>
      <c r="CY171" s="3" t="s">
        <v>17</v>
      </c>
      <c r="CZ171" s="3" t="s">
        <v>3709</v>
      </c>
      <c r="DA171" s="3" t="s">
        <v>9218</v>
      </c>
      <c r="DB171" s="3" t="s">
        <v>6635</v>
      </c>
      <c r="DC171" s="3"/>
      <c r="DD171" s="226">
        <v>169</v>
      </c>
      <c r="DE171" s="15"/>
    </row>
    <row r="172" spans="1:109">
      <c r="A172" s="226">
        <v>160</v>
      </c>
      <c r="B172" s="68" t="s">
        <v>9088</v>
      </c>
      <c r="C172" s="280" t="s">
        <v>487</v>
      </c>
      <c r="D172" s="3" t="s">
        <v>3455</v>
      </c>
      <c r="E172" s="9"/>
      <c r="F172" s="9"/>
      <c r="G172" s="149" t="s">
        <v>6124</v>
      </c>
      <c r="H172" s="3" t="s">
        <v>709</v>
      </c>
      <c r="I172" s="3" t="s">
        <v>488</v>
      </c>
      <c r="J172" s="3" t="s">
        <v>3631</v>
      </c>
      <c r="K172" s="9" t="s">
        <v>10269</v>
      </c>
      <c r="L172" s="3" t="s">
        <v>483</v>
      </c>
      <c r="M172" t="b">
        <v>0</v>
      </c>
      <c r="N172" s="3" t="s">
        <v>549</v>
      </c>
      <c r="O172" s="3" t="s">
        <v>17</v>
      </c>
      <c r="P172" s="3" t="s">
        <v>17</v>
      </c>
      <c r="Q172" s="229">
        <v>-1</v>
      </c>
      <c r="R172" s="229">
        <v>999</v>
      </c>
      <c r="S172" s="9"/>
      <c r="T172" t="s">
        <v>17</v>
      </c>
      <c r="U172" s="3" t="s">
        <v>17</v>
      </c>
      <c r="V172" s="3" t="s">
        <v>17</v>
      </c>
      <c r="W172" s="9"/>
      <c r="X172" s="3" t="s">
        <v>17</v>
      </c>
      <c r="Y172" s="3" t="s">
        <v>17</v>
      </c>
      <c r="Z172" s="3" t="s">
        <v>4570</v>
      </c>
      <c r="AA172" s="15" t="s">
        <v>484</v>
      </c>
      <c r="AB172" s="9"/>
      <c r="AC172" s="9"/>
      <c r="AD172" s="9"/>
      <c r="AE172" s="9"/>
      <c r="AF172" s="9"/>
      <c r="AG172" s="3" t="s">
        <v>17</v>
      </c>
      <c r="AH172" s="3" t="s">
        <v>802</v>
      </c>
      <c r="AI172" s="139"/>
      <c r="AJ172" s="3" t="s">
        <v>481</v>
      </c>
      <c r="AK172" s="208" t="s">
        <v>481</v>
      </c>
      <c r="AL172" s="9"/>
      <c r="AM172" s="146"/>
      <c r="AN172" s="3" t="s">
        <v>484</v>
      </c>
      <c r="AO172" t="s">
        <v>9206</v>
      </c>
      <c r="AP172" t="s">
        <v>5091</v>
      </c>
      <c r="AQ172" s="9"/>
      <c r="AR172" s="9"/>
      <c r="AS172" s="15" t="s">
        <v>9041</v>
      </c>
      <c r="AT172" s="3"/>
      <c r="AU172" t="b">
        <v>0</v>
      </c>
      <c r="AV172" s="229">
        <v>171714</v>
      </c>
      <c r="AW172" s="3" t="s">
        <v>17</v>
      </c>
      <c r="AX172" s="9"/>
      <c r="AY172" s="9"/>
      <c r="AZ172" s="9"/>
      <c r="BA172" s="9"/>
      <c r="BB172" s="3" t="s">
        <v>708</v>
      </c>
      <c r="BC172" s="9"/>
      <c r="BD172" s="9"/>
      <c r="BE172" s="3" t="s">
        <v>37</v>
      </c>
      <c r="BF172" s="9"/>
      <c r="BG172" s="9"/>
      <c r="BH172" s="9" t="s">
        <v>6171</v>
      </c>
      <c r="BI172" s="3" t="s">
        <v>9049</v>
      </c>
      <c r="BJ172" s="9" t="s">
        <v>9076</v>
      </c>
      <c r="BK172" s="9" t="s">
        <v>9568</v>
      </c>
      <c r="BL172" s="9"/>
      <c r="BM172" s="243">
        <v>4888</v>
      </c>
      <c r="BN172" s="243">
        <v>4865</v>
      </c>
      <c r="BO172" s="3" t="s">
        <v>497</v>
      </c>
      <c r="BP172" s="9"/>
      <c r="BQ172" s="9"/>
      <c r="BR172" s="9"/>
      <c r="BS172" s="9"/>
      <c r="BT172" s="9"/>
      <c r="BU172" t="s">
        <v>13043</v>
      </c>
      <c r="BV172" s="9"/>
      <c r="BW172" s="229"/>
      <c r="BX172" s="9"/>
      <c r="BY172" s="9"/>
      <c r="BZ172" s="9" t="s">
        <v>6497</v>
      </c>
      <c r="CA172" t="s">
        <v>6212</v>
      </c>
      <c r="CB172" s="229">
        <v>2009</v>
      </c>
      <c r="CC172" s="3" t="s">
        <v>489</v>
      </c>
      <c r="CD172" s="3" t="s">
        <v>505</v>
      </c>
      <c r="CE172" s="3" t="s">
        <v>506</v>
      </c>
      <c r="CF172" s="3" t="s">
        <v>507</v>
      </c>
      <c r="CG172" s="3" t="s">
        <v>508</v>
      </c>
      <c r="CH172" s="3" t="s">
        <v>496</v>
      </c>
      <c r="CI172" s="3" t="s">
        <v>509</v>
      </c>
      <c r="CJ172" s="3" t="s">
        <v>510</v>
      </c>
      <c r="CK172" s="3" t="s">
        <v>17</v>
      </c>
      <c r="CL172" s="3" t="s">
        <v>517</v>
      </c>
      <c r="CM172" s="3" t="s">
        <v>545</v>
      </c>
      <c r="CN172" s="3" t="s">
        <v>546</v>
      </c>
      <c r="CO172" s="3" t="s">
        <v>10</v>
      </c>
      <c r="CP172" s="3" t="s">
        <v>48</v>
      </c>
      <c r="CQ172" s="3" t="s">
        <v>557</v>
      </c>
      <c r="CR172" s="3" t="s">
        <v>17</v>
      </c>
      <c r="CS172" s="3" t="s">
        <v>742</v>
      </c>
      <c r="CT172" s="3" t="s">
        <v>128</v>
      </c>
      <c r="CU172" s="3" t="s">
        <v>199</v>
      </c>
      <c r="CV172" s="3" t="s">
        <v>17</v>
      </c>
      <c r="CW172" s="3" t="s">
        <v>494</v>
      </c>
      <c r="CX172" s="3" t="s">
        <v>573</v>
      </c>
      <c r="CY172" s="3" t="s">
        <v>17</v>
      </c>
      <c r="CZ172" s="3" t="s">
        <v>3710</v>
      </c>
      <c r="DA172" s="3" t="s">
        <v>9218</v>
      </c>
      <c r="DB172" s="3" t="s">
        <v>6636</v>
      </c>
      <c r="DC172" s="3"/>
      <c r="DD172" s="226">
        <v>170</v>
      </c>
      <c r="DE172" s="15"/>
    </row>
    <row r="173" spans="1:109">
      <c r="A173" s="226">
        <v>161</v>
      </c>
      <c r="B173" s="68" t="s">
        <v>9088</v>
      </c>
      <c r="C173" s="280" t="s">
        <v>487</v>
      </c>
      <c r="D173" s="3" t="s">
        <v>3455</v>
      </c>
      <c r="E173" s="9"/>
      <c r="F173" s="9"/>
      <c r="G173" s="169" t="s">
        <v>6124</v>
      </c>
      <c r="H173" s="3" t="s">
        <v>709</v>
      </c>
      <c r="I173" s="3" t="s">
        <v>488</v>
      </c>
      <c r="J173" s="3" t="s">
        <v>3631</v>
      </c>
      <c r="K173" s="9" t="s">
        <v>10269</v>
      </c>
      <c r="L173" s="3" t="s">
        <v>530</v>
      </c>
      <c r="M173" t="b">
        <v>0</v>
      </c>
      <c r="N173" s="3" t="s">
        <v>549</v>
      </c>
      <c r="O173" s="3" t="s">
        <v>17</v>
      </c>
      <c r="P173" s="3" t="s">
        <v>17</v>
      </c>
      <c r="Q173" s="229">
        <v>-1</v>
      </c>
      <c r="R173" s="229">
        <v>999</v>
      </c>
      <c r="S173" s="9"/>
      <c r="T173" t="s">
        <v>17</v>
      </c>
      <c r="U173" s="3" t="s">
        <v>17</v>
      </c>
      <c r="V173" s="3" t="s">
        <v>17</v>
      </c>
      <c r="W173" s="9"/>
      <c r="X173" s="3" t="s">
        <v>17</v>
      </c>
      <c r="Y173" s="3" t="s">
        <v>17</v>
      </c>
      <c r="Z173" s="3" t="s">
        <v>4571</v>
      </c>
      <c r="AA173" s="214" t="s">
        <v>4114</v>
      </c>
      <c r="AB173" s="3"/>
      <c r="AC173" s="3"/>
      <c r="AD173" s="3"/>
      <c r="AE173" s="3"/>
      <c r="AF173" s="3"/>
      <c r="AG173" s="3" t="s">
        <v>17</v>
      </c>
      <c r="AH173" s="3" t="s">
        <v>803</v>
      </c>
      <c r="AI173" s="177"/>
      <c r="AJ173" s="3" t="s">
        <v>481</v>
      </c>
      <c r="AK173" s="208" t="s">
        <v>481</v>
      </c>
      <c r="AL173" s="3"/>
      <c r="AM173" s="68"/>
      <c r="AN173" s="3" t="s">
        <v>4112</v>
      </c>
      <c r="AO173" t="s">
        <v>9206</v>
      </c>
      <c r="AP173" t="s">
        <v>5091</v>
      </c>
      <c r="AQ173" s="3"/>
      <c r="AR173" s="3"/>
      <c r="AS173" s="15" t="s">
        <v>9041</v>
      </c>
      <c r="AT173" s="3"/>
      <c r="AU173" t="b">
        <v>0</v>
      </c>
      <c r="AV173" s="229">
        <v>182564</v>
      </c>
      <c r="AW173" s="3" t="s">
        <v>17</v>
      </c>
      <c r="AX173" s="9"/>
      <c r="AY173" s="9"/>
      <c r="AZ173" s="9"/>
      <c r="BA173" s="9"/>
      <c r="BB173" s="3" t="s">
        <v>708</v>
      </c>
      <c r="BC173" s="9"/>
      <c r="BD173" s="9"/>
      <c r="BE173" s="3" t="s">
        <v>37</v>
      </c>
      <c r="BF173" s="9"/>
      <c r="BG173" s="9"/>
      <c r="BH173" s="9" t="s">
        <v>6171</v>
      </c>
      <c r="BI173" s="3" t="s">
        <v>9049</v>
      </c>
      <c r="BJ173" s="9" t="s">
        <v>9076</v>
      </c>
      <c r="BK173" s="9" t="s">
        <v>9568</v>
      </c>
      <c r="BL173" s="9"/>
      <c r="BM173" s="243">
        <v>8371</v>
      </c>
      <c r="BN173" s="243">
        <v>8338</v>
      </c>
      <c r="BO173" s="3" t="s">
        <v>497</v>
      </c>
      <c r="BP173" s="9"/>
      <c r="BQ173" s="9"/>
      <c r="BR173" s="9"/>
      <c r="BS173" s="9"/>
      <c r="BT173" s="9"/>
      <c r="BU173" t="s">
        <v>13043</v>
      </c>
      <c r="BV173" s="9"/>
      <c r="BW173" s="229"/>
      <c r="BX173" s="9"/>
      <c r="BY173" s="9"/>
      <c r="BZ173" s="9" t="s">
        <v>6497</v>
      </c>
      <c r="CA173" t="s">
        <v>6212</v>
      </c>
      <c r="CB173" s="229">
        <v>2009</v>
      </c>
      <c r="CC173" s="3" t="s">
        <v>489</v>
      </c>
      <c r="CD173" s="3" t="s">
        <v>505</v>
      </c>
      <c r="CE173" s="3" t="s">
        <v>506</v>
      </c>
      <c r="CF173" s="3" t="s">
        <v>507</v>
      </c>
      <c r="CG173" s="3" t="s">
        <v>508</v>
      </c>
      <c r="CH173" s="3" t="s">
        <v>496</v>
      </c>
      <c r="CI173" s="3" t="s">
        <v>509</v>
      </c>
      <c r="CJ173" s="3" t="s">
        <v>510</v>
      </c>
      <c r="CK173" s="3" t="s">
        <v>17</v>
      </c>
      <c r="CL173" s="3" t="s">
        <v>517</v>
      </c>
      <c r="CM173" s="3" t="s">
        <v>545</v>
      </c>
      <c r="CN173" s="3" t="s">
        <v>546</v>
      </c>
      <c r="CO173" s="3" t="s">
        <v>10</v>
      </c>
      <c r="CP173" s="3" t="s">
        <v>48</v>
      </c>
      <c r="CQ173" s="3" t="s">
        <v>557</v>
      </c>
      <c r="CR173" s="3" t="s">
        <v>17</v>
      </c>
      <c r="CS173" s="3" t="s">
        <v>741</v>
      </c>
      <c r="CT173" s="3" t="s">
        <v>128</v>
      </c>
      <c r="CU173" s="3" t="s">
        <v>199</v>
      </c>
      <c r="CV173" s="3" t="s">
        <v>17</v>
      </c>
      <c r="CW173" s="3" t="s">
        <v>494</v>
      </c>
      <c r="CX173" s="3" t="s">
        <v>574</v>
      </c>
      <c r="CY173" s="3" t="s">
        <v>17</v>
      </c>
      <c r="CZ173" s="3" t="s">
        <v>3711</v>
      </c>
      <c r="DA173" s="3" t="s">
        <v>9218</v>
      </c>
      <c r="DB173" s="3" t="s">
        <v>6637</v>
      </c>
      <c r="DC173" s="3"/>
      <c r="DD173" s="226">
        <v>171</v>
      </c>
      <c r="DE173" s="15"/>
    </row>
    <row r="174" spans="1:109">
      <c r="A174" s="226">
        <v>162</v>
      </c>
      <c r="B174" s="68" t="s">
        <v>9088</v>
      </c>
      <c r="C174" s="280" t="s">
        <v>487</v>
      </c>
      <c r="D174" s="3" t="s">
        <v>3455</v>
      </c>
      <c r="E174" s="9"/>
      <c r="F174" s="9"/>
      <c r="G174" s="149" t="s">
        <v>6124</v>
      </c>
      <c r="H174" s="3" t="s">
        <v>709</v>
      </c>
      <c r="I174" s="3" t="s">
        <v>488</v>
      </c>
      <c r="J174" s="3" t="s">
        <v>3631</v>
      </c>
      <c r="K174" s="9" t="s">
        <v>10269</v>
      </c>
      <c r="L174" s="3" t="s">
        <v>530</v>
      </c>
      <c r="M174" t="b">
        <v>0</v>
      </c>
      <c r="N174" s="3" t="s">
        <v>549</v>
      </c>
      <c r="O174" s="3" t="s">
        <v>17</v>
      </c>
      <c r="P174" s="3" t="s">
        <v>17</v>
      </c>
      <c r="Q174" s="229">
        <v>-1</v>
      </c>
      <c r="R174" s="229">
        <v>999</v>
      </c>
      <c r="S174" s="9"/>
      <c r="T174" t="s">
        <v>17</v>
      </c>
      <c r="U174" s="3" t="s">
        <v>17</v>
      </c>
      <c r="V174" s="3" t="s">
        <v>17</v>
      </c>
      <c r="W174" s="9"/>
      <c r="X174" s="3" t="s">
        <v>17</v>
      </c>
      <c r="Y174" s="3" t="s">
        <v>17</v>
      </c>
      <c r="Z174" s="3" t="s">
        <v>4571</v>
      </c>
      <c r="AA174" s="214" t="s">
        <v>4114</v>
      </c>
      <c r="AB174" s="9"/>
      <c r="AC174" s="9"/>
      <c r="AD174" s="9"/>
      <c r="AE174" s="9"/>
      <c r="AF174" s="9"/>
      <c r="AG174" s="3" t="s">
        <v>17</v>
      </c>
      <c r="AH174" s="3" t="s">
        <v>804</v>
      </c>
      <c r="AI174" s="139"/>
      <c r="AJ174" s="3" t="s">
        <v>481</v>
      </c>
      <c r="AK174" s="208" t="s">
        <v>481</v>
      </c>
      <c r="AL174" s="9"/>
      <c r="AM174" s="146"/>
      <c r="AN174" s="3" t="s">
        <v>4112</v>
      </c>
      <c r="AO174" t="s">
        <v>9206</v>
      </c>
      <c r="AP174" t="s">
        <v>5091</v>
      </c>
      <c r="AQ174" s="9"/>
      <c r="AR174" s="9"/>
      <c r="AS174" s="15" t="s">
        <v>9041</v>
      </c>
      <c r="AT174" s="3"/>
      <c r="AU174" t="b">
        <v>0</v>
      </c>
      <c r="AV174" s="229">
        <v>171714</v>
      </c>
      <c r="AW174" s="3" t="s">
        <v>17</v>
      </c>
      <c r="AX174" s="9"/>
      <c r="AY174" s="9"/>
      <c r="AZ174" s="9"/>
      <c r="BA174" s="9"/>
      <c r="BB174" s="3" t="s">
        <v>708</v>
      </c>
      <c r="BC174" s="9"/>
      <c r="BD174" s="9"/>
      <c r="BE174" s="3" t="s">
        <v>37</v>
      </c>
      <c r="BF174" s="9"/>
      <c r="BG174" s="9"/>
      <c r="BH174" s="9" t="s">
        <v>6171</v>
      </c>
      <c r="BI174" s="3" t="s">
        <v>9049</v>
      </c>
      <c r="BJ174" s="9" t="s">
        <v>9076</v>
      </c>
      <c r="BK174" s="9" t="s">
        <v>9568</v>
      </c>
      <c r="BL174" s="9"/>
      <c r="BM174" s="243">
        <v>7743</v>
      </c>
      <c r="BN174" s="243">
        <v>7699</v>
      </c>
      <c r="BO174" s="3" t="s">
        <v>497</v>
      </c>
      <c r="BP174" s="9"/>
      <c r="BQ174" s="9"/>
      <c r="BR174" s="9"/>
      <c r="BS174" s="9"/>
      <c r="BT174" s="9"/>
      <c r="BU174" t="s">
        <v>13043</v>
      </c>
      <c r="BV174" s="9"/>
      <c r="BW174" s="229"/>
      <c r="BX174" s="9"/>
      <c r="BY174" s="9"/>
      <c r="BZ174" s="9" t="s">
        <v>6497</v>
      </c>
      <c r="CA174" t="s">
        <v>6212</v>
      </c>
      <c r="CB174" s="229">
        <v>2009</v>
      </c>
      <c r="CC174" s="3" t="s">
        <v>489</v>
      </c>
      <c r="CD174" s="3" t="s">
        <v>505</v>
      </c>
      <c r="CE174" s="3" t="s">
        <v>506</v>
      </c>
      <c r="CF174" s="3" t="s">
        <v>507</v>
      </c>
      <c r="CG174" s="3" t="s">
        <v>508</v>
      </c>
      <c r="CH174" s="3" t="s">
        <v>496</v>
      </c>
      <c r="CI174" s="3" t="s">
        <v>509</v>
      </c>
      <c r="CJ174" s="3" t="s">
        <v>510</v>
      </c>
      <c r="CK174" s="3" t="s">
        <v>17</v>
      </c>
      <c r="CL174" s="3" t="s">
        <v>517</v>
      </c>
      <c r="CM174" s="3" t="s">
        <v>545</v>
      </c>
      <c r="CN174" s="3" t="s">
        <v>546</v>
      </c>
      <c r="CO174" s="3" t="s">
        <v>10</v>
      </c>
      <c r="CP174" s="3" t="s">
        <v>48</v>
      </c>
      <c r="CQ174" s="3" t="s">
        <v>557</v>
      </c>
      <c r="CR174" s="3" t="s">
        <v>17</v>
      </c>
      <c r="CS174" s="3" t="s">
        <v>742</v>
      </c>
      <c r="CT174" s="3" t="s">
        <v>128</v>
      </c>
      <c r="CU174" s="3" t="s">
        <v>199</v>
      </c>
      <c r="CV174" s="3" t="s">
        <v>17</v>
      </c>
      <c r="CW174" s="3" t="s">
        <v>494</v>
      </c>
      <c r="CX174" s="3" t="s">
        <v>574</v>
      </c>
      <c r="CY174" s="3" t="s">
        <v>17</v>
      </c>
      <c r="CZ174" s="3" t="s">
        <v>3712</v>
      </c>
      <c r="DA174" s="3" t="s">
        <v>9218</v>
      </c>
      <c r="DB174" s="3" t="s">
        <v>6638</v>
      </c>
      <c r="DC174" s="3"/>
      <c r="DD174" s="226">
        <v>172</v>
      </c>
      <c r="DE174" s="15"/>
    </row>
    <row r="175" spans="1:109">
      <c r="A175" s="226">
        <v>163</v>
      </c>
      <c r="B175" s="68" t="s">
        <v>9088</v>
      </c>
      <c r="C175" s="280" t="s">
        <v>487</v>
      </c>
      <c r="D175" s="3" t="s">
        <v>3455</v>
      </c>
      <c r="E175" s="9"/>
      <c r="F175" s="9"/>
      <c r="G175" s="169" t="s">
        <v>6124</v>
      </c>
      <c r="H175" s="3" t="s">
        <v>709</v>
      </c>
      <c r="I175" s="3" t="s">
        <v>488</v>
      </c>
      <c r="J175" s="3" t="s">
        <v>3631</v>
      </c>
      <c r="K175" s="9" t="s">
        <v>10269</v>
      </c>
      <c r="L175" s="3" t="s">
        <v>531</v>
      </c>
      <c r="M175" t="b">
        <v>0</v>
      </c>
      <c r="N175" s="3" t="s">
        <v>549</v>
      </c>
      <c r="O175" s="3" t="s">
        <v>17</v>
      </c>
      <c r="P175" s="3" t="s">
        <v>17</v>
      </c>
      <c r="Q175" s="229">
        <v>-1</v>
      </c>
      <c r="R175" s="229">
        <v>999</v>
      </c>
      <c r="S175" s="9"/>
      <c r="T175" t="s">
        <v>17</v>
      </c>
      <c r="U175" s="3" t="s">
        <v>17</v>
      </c>
      <c r="V175" s="3" t="s">
        <v>17</v>
      </c>
      <c r="W175" s="9"/>
      <c r="X175" s="3" t="s">
        <v>17</v>
      </c>
      <c r="Y175" s="3" t="s">
        <v>17</v>
      </c>
      <c r="Z175" s="3" t="s">
        <v>4571</v>
      </c>
      <c r="AA175" s="214" t="s">
        <v>4114</v>
      </c>
      <c r="AB175" s="3"/>
      <c r="AC175" s="3"/>
      <c r="AD175" s="3"/>
      <c r="AE175" s="3"/>
      <c r="AF175" s="3"/>
      <c r="AG175" s="3" t="s">
        <v>17</v>
      </c>
      <c r="AH175" s="3" t="s">
        <v>805</v>
      </c>
      <c r="AI175" s="177"/>
      <c r="AJ175" s="3" t="s">
        <v>481</v>
      </c>
      <c r="AK175" s="208" t="s">
        <v>481</v>
      </c>
      <c r="AL175" s="3"/>
      <c r="AM175" s="68"/>
      <c r="AN175" s="3" t="s">
        <v>4112</v>
      </c>
      <c r="AO175" t="s">
        <v>9206</v>
      </c>
      <c r="AP175" t="s">
        <v>5091</v>
      </c>
      <c r="AQ175" s="3"/>
      <c r="AR175" s="3"/>
      <c r="AS175" s="15" t="s">
        <v>9041</v>
      </c>
      <c r="AT175" s="3"/>
      <c r="AU175" t="b">
        <v>0</v>
      </c>
      <c r="AV175" s="229">
        <v>182564</v>
      </c>
      <c r="AW175" s="3" t="s">
        <v>17</v>
      </c>
      <c r="AX175" s="9"/>
      <c r="AY175" s="9"/>
      <c r="AZ175" s="9"/>
      <c r="BA175" s="9"/>
      <c r="BB175" s="3" t="s">
        <v>708</v>
      </c>
      <c r="BC175" s="9"/>
      <c r="BD175" s="9"/>
      <c r="BE175" s="3" t="s">
        <v>37</v>
      </c>
      <c r="BF175" s="9"/>
      <c r="BG175" s="9"/>
      <c r="BH175" s="9" t="s">
        <v>6171</v>
      </c>
      <c r="BI175" s="3" t="s">
        <v>9049</v>
      </c>
      <c r="BJ175" s="9" t="s">
        <v>9076</v>
      </c>
      <c r="BK175" s="9" t="s">
        <v>9568</v>
      </c>
      <c r="BL175" s="9"/>
      <c r="BM175" s="243">
        <v>5449</v>
      </c>
      <c r="BN175" s="243">
        <v>5424</v>
      </c>
      <c r="BO175" s="3" t="s">
        <v>497</v>
      </c>
      <c r="BP175" s="9"/>
      <c r="BQ175" s="9"/>
      <c r="BR175" s="9"/>
      <c r="BS175" s="9"/>
      <c r="BT175" s="9"/>
      <c r="BU175" t="s">
        <v>13043</v>
      </c>
      <c r="BV175" s="9"/>
      <c r="BW175" s="229"/>
      <c r="BX175" s="9"/>
      <c r="BY175" s="9"/>
      <c r="BZ175" s="9" t="s">
        <v>6497</v>
      </c>
      <c r="CA175" t="s">
        <v>6212</v>
      </c>
      <c r="CB175" s="229">
        <v>2009</v>
      </c>
      <c r="CC175" s="3" t="s">
        <v>489</v>
      </c>
      <c r="CD175" s="3" t="s">
        <v>505</v>
      </c>
      <c r="CE175" s="3" t="s">
        <v>506</v>
      </c>
      <c r="CF175" s="3" t="s">
        <v>507</v>
      </c>
      <c r="CG175" s="3" t="s">
        <v>508</v>
      </c>
      <c r="CH175" s="3" t="s">
        <v>496</v>
      </c>
      <c r="CI175" s="3" t="s">
        <v>509</v>
      </c>
      <c r="CJ175" s="3" t="s">
        <v>510</v>
      </c>
      <c r="CK175" s="3" t="s">
        <v>17</v>
      </c>
      <c r="CL175" s="3" t="s">
        <v>517</v>
      </c>
      <c r="CM175" s="3" t="s">
        <v>545</v>
      </c>
      <c r="CN175" s="3" t="s">
        <v>546</v>
      </c>
      <c r="CO175" s="3" t="s">
        <v>10</v>
      </c>
      <c r="CP175" s="3" t="s">
        <v>48</v>
      </c>
      <c r="CQ175" s="3" t="s">
        <v>557</v>
      </c>
      <c r="CR175" s="3" t="s">
        <v>17</v>
      </c>
      <c r="CS175" s="3" t="s">
        <v>741</v>
      </c>
      <c r="CT175" s="3" t="s">
        <v>128</v>
      </c>
      <c r="CU175" s="3" t="s">
        <v>199</v>
      </c>
      <c r="CV175" s="3" t="s">
        <v>17</v>
      </c>
      <c r="CW175" s="3" t="s">
        <v>494</v>
      </c>
      <c r="CX175" s="3" t="s">
        <v>575</v>
      </c>
      <c r="CY175" s="3" t="s">
        <v>17</v>
      </c>
      <c r="CZ175" s="3" t="s">
        <v>3713</v>
      </c>
      <c r="DA175" s="3" t="s">
        <v>9218</v>
      </c>
      <c r="DB175" s="3" t="s">
        <v>6639</v>
      </c>
      <c r="DC175" s="3"/>
      <c r="DD175" s="226">
        <v>173</v>
      </c>
      <c r="DE175" s="15"/>
    </row>
    <row r="176" spans="1:109">
      <c r="A176" s="226">
        <v>164</v>
      </c>
      <c r="B176" s="68" t="s">
        <v>9088</v>
      </c>
      <c r="C176" s="280" t="s">
        <v>487</v>
      </c>
      <c r="D176" s="3" t="s">
        <v>3455</v>
      </c>
      <c r="E176" s="9"/>
      <c r="F176" s="9"/>
      <c r="G176" s="149" t="s">
        <v>6124</v>
      </c>
      <c r="H176" s="3" t="s">
        <v>709</v>
      </c>
      <c r="I176" s="3" t="s">
        <v>488</v>
      </c>
      <c r="J176" s="3" t="s">
        <v>3631</v>
      </c>
      <c r="K176" s="9" t="s">
        <v>10269</v>
      </c>
      <c r="L176" s="3" t="s">
        <v>531</v>
      </c>
      <c r="M176" t="b">
        <v>0</v>
      </c>
      <c r="N176" s="3" t="s">
        <v>549</v>
      </c>
      <c r="O176" s="3" t="s">
        <v>17</v>
      </c>
      <c r="P176" s="3" t="s">
        <v>17</v>
      </c>
      <c r="Q176" s="229">
        <v>-1</v>
      </c>
      <c r="R176" s="229">
        <v>999</v>
      </c>
      <c r="S176" s="9"/>
      <c r="T176" t="s">
        <v>17</v>
      </c>
      <c r="U176" s="3" t="s">
        <v>17</v>
      </c>
      <c r="V176" s="3" t="s">
        <v>17</v>
      </c>
      <c r="W176" s="9"/>
      <c r="X176" s="3" t="s">
        <v>17</v>
      </c>
      <c r="Y176" s="3" t="s">
        <v>17</v>
      </c>
      <c r="Z176" s="3" t="s">
        <v>4571</v>
      </c>
      <c r="AA176" s="214" t="s">
        <v>4114</v>
      </c>
      <c r="AB176" s="9"/>
      <c r="AC176" s="9"/>
      <c r="AD176" s="9"/>
      <c r="AE176" s="9"/>
      <c r="AF176" s="9"/>
      <c r="AG176" s="3" t="s">
        <v>17</v>
      </c>
      <c r="AH176" s="3" t="s">
        <v>806</v>
      </c>
      <c r="AI176" s="139"/>
      <c r="AJ176" s="3" t="s">
        <v>481</v>
      </c>
      <c r="AK176" s="208" t="s">
        <v>481</v>
      </c>
      <c r="AL176" s="9"/>
      <c r="AM176" s="146"/>
      <c r="AN176" s="3" t="s">
        <v>4112</v>
      </c>
      <c r="AO176" t="s">
        <v>9206</v>
      </c>
      <c r="AP176" t="s">
        <v>5091</v>
      </c>
      <c r="AQ176" s="9"/>
      <c r="AR176" s="9"/>
      <c r="AS176" s="15" t="s">
        <v>9041</v>
      </c>
      <c r="AT176" s="3"/>
      <c r="AU176" t="b">
        <v>0</v>
      </c>
      <c r="AV176" s="229">
        <v>171714</v>
      </c>
      <c r="AW176" s="3" t="s">
        <v>17</v>
      </c>
      <c r="AX176" s="9"/>
      <c r="AY176" s="9"/>
      <c r="AZ176" s="9"/>
      <c r="BA176" s="9"/>
      <c r="BB176" s="3" t="s">
        <v>708</v>
      </c>
      <c r="BC176" s="9"/>
      <c r="BD176" s="9"/>
      <c r="BE176" s="3" t="s">
        <v>37</v>
      </c>
      <c r="BF176" s="9"/>
      <c r="BG176" s="9"/>
      <c r="BH176" s="9" t="s">
        <v>6171</v>
      </c>
      <c r="BI176" s="3" t="s">
        <v>9049</v>
      </c>
      <c r="BJ176" s="9" t="s">
        <v>9076</v>
      </c>
      <c r="BK176" s="9" t="s">
        <v>9568</v>
      </c>
      <c r="BL176" s="9"/>
      <c r="BM176" s="243">
        <v>5306</v>
      </c>
      <c r="BN176" s="243">
        <v>5270</v>
      </c>
      <c r="BO176" s="3" t="s">
        <v>497</v>
      </c>
      <c r="BP176" s="9"/>
      <c r="BQ176" s="9"/>
      <c r="BR176" s="9"/>
      <c r="BS176" s="9"/>
      <c r="BT176" s="9"/>
      <c r="BU176" t="s">
        <v>13043</v>
      </c>
      <c r="BV176" s="9"/>
      <c r="BW176" s="229"/>
      <c r="BX176" s="9"/>
      <c r="BY176" s="9"/>
      <c r="BZ176" s="9" t="s">
        <v>6497</v>
      </c>
      <c r="CA176" t="s">
        <v>6212</v>
      </c>
      <c r="CB176" s="229">
        <v>2009</v>
      </c>
      <c r="CC176" s="3" t="s">
        <v>489</v>
      </c>
      <c r="CD176" s="3" t="s">
        <v>505</v>
      </c>
      <c r="CE176" s="3" t="s">
        <v>506</v>
      </c>
      <c r="CF176" s="3" t="s">
        <v>507</v>
      </c>
      <c r="CG176" s="3" t="s">
        <v>508</v>
      </c>
      <c r="CH176" s="3" t="s">
        <v>496</v>
      </c>
      <c r="CI176" s="3" t="s">
        <v>509</v>
      </c>
      <c r="CJ176" s="3" t="s">
        <v>510</v>
      </c>
      <c r="CK176" s="3" t="s">
        <v>17</v>
      </c>
      <c r="CL176" s="3" t="s">
        <v>517</v>
      </c>
      <c r="CM176" s="3" t="s">
        <v>545</v>
      </c>
      <c r="CN176" s="3" t="s">
        <v>546</v>
      </c>
      <c r="CO176" s="3" t="s">
        <v>10</v>
      </c>
      <c r="CP176" s="3" t="s">
        <v>48</v>
      </c>
      <c r="CQ176" s="3" t="s">
        <v>557</v>
      </c>
      <c r="CR176" s="3" t="s">
        <v>17</v>
      </c>
      <c r="CS176" s="3" t="s">
        <v>742</v>
      </c>
      <c r="CT176" s="3" t="s">
        <v>128</v>
      </c>
      <c r="CU176" s="3" t="s">
        <v>199</v>
      </c>
      <c r="CV176" s="3" t="s">
        <v>17</v>
      </c>
      <c r="CW176" s="3" t="s">
        <v>494</v>
      </c>
      <c r="CX176" s="3" t="s">
        <v>575</v>
      </c>
      <c r="CY176" s="3" t="s">
        <v>17</v>
      </c>
      <c r="CZ176" s="3" t="s">
        <v>3714</v>
      </c>
      <c r="DA176" s="3" t="s">
        <v>9218</v>
      </c>
      <c r="DB176" s="3" t="s">
        <v>6640</v>
      </c>
      <c r="DC176" s="3"/>
      <c r="DD176" s="226">
        <v>174</v>
      </c>
      <c r="DE176" s="15"/>
    </row>
    <row r="177" spans="1:109">
      <c r="A177" s="226">
        <v>165</v>
      </c>
      <c r="B177" s="68" t="s">
        <v>9088</v>
      </c>
      <c r="C177" s="280" t="s">
        <v>487</v>
      </c>
      <c r="D177" s="3" t="s">
        <v>3455</v>
      </c>
      <c r="E177" s="9"/>
      <c r="F177" s="9"/>
      <c r="G177" s="169" t="s">
        <v>6124</v>
      </c>
      <c r="H177" s="3" t="s">
        <v>709</v>
      </c>
      <c r="I177" s="3" t="s">
        <v>488</v>
      </c>
      <c r="J177" s="3" t="s">
        <v>3631</v>
      </c>
      <c r="K177" s="9" t="s">
        <v>10269</v>
      </c>
      <c r="L177" s="3" t="s">
        <v>532</v>
      </c>
      <c r="M177" t="b">
        <v>0</v>
      </c>
      <c r="N177" s="3" t="s">
        <v>549</v>
      </c>
      <c r="O177" s="3" t="s">
        <v>17</v>
      </c>
      <c r="P177" s="3" t="s">
        <v>17</v>
      </c>
      <c r="Q177" s="229">
        <v>-1</v>
      </c>
      <c r="R177" s="229">
        <v>999</v>
      </c>
      <c r="S177" s="9"/>
      <c r="T177" t="s">
        <v>17</v>
      </c>
      <c r="U177" s="3" t="s">
        <v>17</v>
      </c>
      <c r="V177" s="3" t="s">
        <v>17</v>
      </c>
      <c r="W177" s="9"/>
      <c r="X177" s="3" t="s">
        <v>17</v>
      </c>
      <c r="Y177" s="3" t="s">
        <v>17</v>
      </c>
      <c r="Z177" s="3" t="s">
        <v>4571</v>
      </c>
      <c r="AA177" s="214" t="s">
        <v>4114</v>
      </c>
      <c r="AB177" s="3"/>
      <c r="AC177" s="3"/>
      <c r="AD177" s="3"/>
      <c r="AE177" s="3"/>
      <c r="AF177" s="3"/>
      <c r="AG177" s="3" t="s">
        <v>17</v>
      </c>
      <c r="AH177" s="3" t="s">
        <v>807</v>
      </c>
      <c r="AI177" s="177"/>
      <c r="AJ177" s="3" t="s">
        <v>481</v>
      </c>
      <c r="AK177" s="208" t="s">
        <v>481</v>
      </c>
      <c r="AL177" s="3"/>
      <c r="AM177" s="68"/>
      <c r="AN177" s="3" t="s">
        <v>4112</v>
      </c>
      <c r="AO177" t="s">
        <v>9206</v>
      </c>
      <c r="AP177" t="s">
        <v>5091</v>
      </c>
      <c r="AQ177" s="3"/>
      <c r="AR177" s="3"/>
      <c r="AS177" s="15" t="s">
        <v>9041</v>
      </c>
      <c r="AT177" s="3"/>
      <c r="AU177" t="b">
        <v>0</v>
      </c>
      <c r="AV177" s="229">
        <v>182564</v>
      </c>
      <c r="AW177" s="3" t="s">
        <v>17</v>
      </c>
      <c r="AX177" s="9"/>
      <c r="AY177" s="9"/>
      <c r="AZ177" s="9"/>
      <c r="BA177" s="9"/>
      <c r="BB177" s="3" t="s">
        <v>708</v>
      </c>
      <c r="BC177" s="9"/>
      <c r="BD177" s="9"/>
      <c r="BE177" s="3" t="s">
        <v>37</v>
      </c>
      <c r="BF177" s="9"/>
      <c r="BG177" s="9"/>
      <c r="BH177" s="9" t="s">
        <v>6171</v>
      </c>
      <c r="BI177" s="3" t="s">
        <v>9049</v>
      </c>
      <c r="BJ177" s="9" t="s">
        <v>9076</v>
      </c>
      <c r="BK177" s="9" t="s">
        <v>9568</v>
      </c>
      <c r="BL177" s="9"/>
      <c r="BM177" s="243">
        <v>5993</v>
      </c>
      <c r="BN177" s="243">
        <v>5955</v>
      </c>
      <c r="BO177" s="3" t="s">
        <v>497</v>
      </c>
      <c r="BP177" s="9"/>
      <c r="BQ177" s="9"/>
      <c r="BR177" s="9"/>
      <c r="BS177" s="9"/>
      <c r="BT177" s="9"/>
      <c r="BU177" t="s">
        <v>13043</v>
      </c>
      <c r="BV177" s="9"/>
      <c r="BW177" s="229"/>
      <c r="BX177" s="9"/>
      <c r="BY177" s="9"/>
      <c r="BZ177" s="9" t="s">
        <v>6497</v>
      </c>
      <c r="CA177" t="s">
        <v>6212</v>
      </c>
      <c r="CB177" s="229">
        <v>2009</v>
      </c>
      <c r="CC177" s="3" t="s">
        <v>489</v>
      </c>
      <c r="CD177" s="3" t="s">
        <v>505</v>
      </c>
      <c r="CE177" s="3" t="s">
        <v>506</v>
      </c>
      <c r="CF177" s="3" t="s">
        <v>507</v>
      </c>
      <c r="CG177" s="3" t="s">
        <v>508</v>
      </c>
      <c r="CH177" s="3" t="s">
        <v>496</v>
      </c>
      <c r="CI177" s="3" t="s">
        <v>509</v>
      </c>
      <c r="CJ177" s="3" t="s">
        <v>510</v>
      </c>
      <c r="CK177" s="3" t="s">
        <v>17</v>
      </c>
      <c r="CL177" s="3" t="s">
        <v>517</v>
      </c>
      <c r="CM177" s="3" t="s">
        <v>545</v>
      </c>
      <c r="CN177" s="3" t="s">
        <v>546</v>
      </c>
      <c r="CO177" s="3" t="s">
        <v>10</v>
      </c>
      <c r="CP177" s="3" t="s">
        <v>48</v>
      </c>
      <c r="CQ177" s="3" t="s">
        <v>557</v>
      </c>
      <c r="CR177" s="3" t="s">
        <v>17</v>
      </c>
      <c r="CS177" s="3" t="s">
        <v>741</v>
      </c>
      <c r="CT177" s="3" t="s">
        <v>128</v>
      </c>
      <c r="CU177" s="3" t="s">
        <v>199</v>
      </c>
      <c r="CV177" s="3" t="s">
        <v>17</v>
      </c>
      <c r="CW177" s="3" t="s">
        <v>494</v>
      </c>
      <c r="CX177" s="3" t="s">
        <v>576</v>
      </c>
      <c r="CY177" s="3" t="s">
        <v>17</v>
      </c>
      <c r="CZ177" s="3" t="s">
        <v>3715</v>
      </c>
      <c r="DA177" s="3" t="s">
        <v>9218</v>
      </c>
      <c r="DB177" s="3" t="s">
        <v>6641</v>
      </c>
      <c r="DC177" s="3"/>
      <c r="DD177" s="226">
        <v>175</v>
      </c>
      <c r="DE177" s="15"/>
    </row>
    <row r="178" spans="1:109">
      <c r="A178" s="226">
        <v>166</v>
      </c>
      <c r="B178" s="68" t="s">
        <v>9088</v>
      </c>
      <c r="C178" s="280" t="s">
        <v>487</v>
      </c>
      <c r="D178" s="3" t="s">
        <v>3455</v>
      </c>
      <c r="E178" s="9"/>
      <c r="F178" s="9"/>
      <c r="G178" s="149" t="s">
        <v>6124</v>
      </c>
      <c r="H178" s="3" t="s">
        <v>709</v>
      </c>
      <c r="I178" s="3" t="s">
        <v>488</v>
      </c>
      <c r="J178" s="3" t="s">
        <v>3631</v>
      </c>
      <c r="K178" s="9" t="s">
        <v>10269</v>
      </c>
      <c r="L178" s="3" t="s">
        <v>532</v>
      </c>
      <c r="M178" t="b">
        <v>0</v>
      </c>
      <c r="N178" s="3" t="s">
        <v>549</v>
      </c>
      <c r="O178" s="3" t="s">
        <v>17</v>
      </c>
      <c r="P178" s="3" t="s">
        <v>17</v>
      </c>
      <c r="Q178" s="229">
        <v>-1</v>
      </c>
      <c r="R178" s="229">
        <v>999</v>
      </c>
      <c r="S178" s="9"/>
      <c r="T178" t="s">
        <v>17</v>
      </c>
      <c r="U178" s="3" t="s">
        <v>17</v>
      </c>
      <c r="V178" s="3" t="s">
        <v>17</v>
      </c>
      <c r="W178" s="9"/>
      <c r="X178" s="3" t="s">
        <v>17</v>
      </c>
      <c r="Y178" s="3" t="s">
        <v>17</v>
      </c>
      <c r="Z178" s="3" t="s">
        <v>4571</v>
      </c>
      <c r="AA178" s="214" t="s">
        <v>4114</v>
      </c>
      <c r="AB178" s="9"/>
      <c r="AC178" s="9"/>
      <c r="AD178" s="9"/>
      <c r="AE178" s="9"/>
      <c r="AF178" s="9"/>
      <c r="AG178" s="3" t="s">
        <v>17</v>
      </c>
      <c r="AH178" s="3" t="s">
        <v>808</v>
      </c>
      <c r="AI178" s="139"/>
      <c r="AJ178" s="3" t="s">
        <v>481</v>
      </c>
      <c r="AK178" s="208" t="s">
        <v>481</v>
      </c>
      <c r="AL178" s="9"/>
      <c r="AM178" s="146"/>
      <c r="AN178" s="3" t="s">
        <v>4112</v>
      </c>
      <c r="AO178" t="s">
        <v>9206</v>
      </c>
      <c r="AP178" t="s">
        <v>5091</v>
      </c>
      <c r="AQ178" s="9"/>
      <c r="AR178" s="9"/>
      <c r="AS178" s="15" t="s">
        <v>9041</v>
      </c>
      <c r="AT178" s="3"/>
      <c r="AU178" t="b">
        <v>0</v>
      </c>
      <c r="AV178" s="229">
        <v>171714</v>
      </c>
      <c r="AW178" s="3" t="s">
        <v>17</v>
      </c>
      <c r="AX178" s="9"/>
      <c r="AY178" s="9"/>
      <c r="AZ178" s="9"/>
      <c r="BA178" s="9"/>
      <c r="BB178" s="3" t="s">
        <v>708</v>
      </c>
      <c r="BC178" s="9"/>
      <c r="BD178" s="9"/>
      <c r="BE178" s="3" t="s">
        <v>37</v>
      </c>
      <c r="BF178" s="9"/>
      <c r="BG178" s="9"/>
      <c r="BH178" s="9" t="s">
        <v>6171</v>
      </c>
      <c r="BI178" s="3" t="s">
        <v>9049</v>
      </c>
      <c r="BJ178" s="9" t="s">
        <v>9076</v>
      </c>
      <c r="BK178" s="9" t="s">
        <v>9568</v>
      </c>
      <c r="BL178" s="9"/>
      <c r="BM178" s="243">
        <v>5751</v>
      </c>
      <c r="BN178" s="243">
        <v>5711</v>
      </c>
      <c r="BO178" s="3" t="s">
        <v>497</v>
      </c>
      <c r="BP178" s="9"/>
      <c r="BQ178" s="9"/>
      <c r="BR178" s="9"/>
      <c r="BS178" s="9"/>
      <c r="BT178" s="9"/>
      <c r="BU178" t="s">
        <v>13043</v>
      </c>
      <c r="BV178" s="9"/>
      <c r="BW178" s="229"/>
      <c r="BX178" s="9"/>
      <c r="BY178" s="9"/>
      <c r="BZ178" s="9" t="s">
        <v>6497</v>
      </c>
      <c r="CA178" t="s">
        <v>6212</v>
      </c>
      <c r="CB178" s="229">
        <v>2009</v>
      </c>
      <c r="CC178" s="3" t="s">
        <v>489</v>
      </c>
      <c r="CD178" s="3" t="s">
        <v>505</v>
      </c>
      <c r="CE178" s="3" t="s">
        <v>506</v>
      </c>
      <c r="CF178" s="3" t="s">
        <v>507</v>
      </c>
      <c r="CG178" s="3" t="s">
        <v>508</v>
      </c>
      <c r="CH178" s="3" t="s">
        <v>496</v>
      </c>
      <c r="CI178" s="3" t="s">
        <v>509</v>
      </c>
      <c r="CJ178" s="3" t="s">
        <v>510</v>
      </c>
      <c r="CK178" s="3" t="s">
        <v>17</v>
      </c>
      <c r="CL178" s="3" t="s">
        <v>517</v>
      </c>
      <c r="CM178" s="3" t="s">
        <v>545</v>
      </c>
      <c r="CN178" s="3" t="s">
        <v>546</v>
      </c>
      <c r="CO178" s="3" t="s">
        <v>10</v>
      </c>
      <c r="CP178" s="3" t="s">
        <v>48</v>
      </c>
      <c r="CQ178" s="3" t="s">
        <v>557</v>
      </c>
      <c r="CR178" s="3" t="s">
        <v>17</v>
      </c>
      <c r="CS178" s="3" t="s">
        <v>742</v>
      </c>
      <c r="CT178" s="3" t="s">
        <v>128</v>
      </c>
      <c r="CU178" s="3" t="s">
        <v>199</v>
      </c>
      <c r="CV178" s="3" t="s">
        <v>17</v>
      </c>
      <c r="CW178" s="3" t="s">
        <v>494</v>
      </c>
      <c r="CX178" s="3" t="s">
        <v>576</v>
      </c>
      <c r="CY178" s="3" t="s">
        <v>17</v>
      </c>
      <c r="CZ178" s="3" t="s">
        <v>3716</v>
      </c>
      <c r="DA178" s="3" t="s">
        <v>9218</v>
      </c>
      <c r="DB178" s="3" t="s">
        <v>6642</v>
      </c>
      <c r="DC178" s="3"/>
      <c r="DD178" s="226">
        <v>176</v>
      </c>
      <c r="DE178" s="15"/>
    </row>
    <row r="179" spans="1:109">
      <c r="A179" s="226">
        <v>167</v>
      </c>
      <c r="B179" s="68" t="s">
        <v>9088</v>
      </c>
      <c r="C179" s="280" t="s">
        <v>487</v>
      </c>
      <c r="D179" s="3" t="s">
        <v>3455</v>
      </c>
      <c r="E179" s="9"/>
      <c r="F179" s="9"/>
      <c r="G179" s="169" t="s">
        <v>6124</v>
      </c>
      <c r="H179" s="3" t="s">
        <v>709</v>
      </c>
      <c r="I179" s="3" t="s">
        <v>488</v>
      </c>
      <c r="J179" s="3" t="s">
        <v>3631</v>
      </c>
      <c r="K179" s="9" t="s">
        <v>10269</v>
      </c>
      <c r="L179" s="3" t="s">
        <v>533</v>
      </c>
      <c r="M179" t="b">
        <v>0</v>
      </c>
      <c r="N179" s="3" t="s">
        <v>549</v>
      </c>
      <c r="O179" s="3" t="s">
        <v>17</v>
      </c>
      <c r="P179" s="3" t="s">
        <v>17</v>
      </c>
      <c r="Q179" s="229">
        <v>-1</v>
      </c>
      <c r="R179" s="229">
        <v>999</v>
      </c>
      <c r="S179" s="9"/>
      <c r="T179" t="s">
        <v>17</v>
      </c>
      <c r="U179" s="3" t="s">
        <v>17</v>
      </c>
      <c r="V179" s="3" t="s">
        <v>17</v>
      </c>
      <c r="W179" s="9"/>
      <c r="X179" s="3" t="s">
        <v>17</v>
      </c>
      <c r="Y179" s="3" t="s">
        <v>17</v>
      </c>
      <c r="Z179" s="3" t="s">
        <v>4571</v>
      </c>
      <c r="AA179" s="214" t="s">
        <v>4114</v>
      </c>
      <c r="AB179" s="9"/>
      <c r="AC179" s="9"/>
      <c r="AD179" s="9"/>
      <c r="AE179" s="9"/>
      <c r="AF179" s="9"/>
      <c r="AG179" s="3" t="s">
        <v>17</v>
      </c>
      <c r="AH179" s="3" t="s">
        <v>809</v>
      </c>
      <c r="AI179" s="139"/>
      <c r="AJ179" s="3" t="s">
        <v>481</v>
      </c>
      <c r="AK179" s="208" t="s">
        <v>481</v>
      </c>
      <c r="AL179" s="9"/>
      <c r="AM179" s="146"/>
      <c r="AN179" s="3" t="s">
        <v>4112</v>
      </c>
      <c r="AO179" t="s">
        <v>9206</v>
      </c>
      <c r="AP179" t="s">
        <v>5091</v>
      </c>
      <c r="AQ179" s="9"/>
      <c r="AR179" s="9"/>
      <c r="AS179" s="15" t="s">
        <v>9041</v>
      </c>
      <c r="AT179" s="3"/>
      <c r="AU179" t="b">
        <v>0</v>
      </c>
      <c r="AV179" s="229">
        <v>182564</v>
      </c>
      <c r="AW179" s="3" t="s">
        <v>17</v>
      </c>
      <c r="AX179" s="9"/>
      <c r="AY179" s="9"/>
      <c r="AZ179" s="9"/>
      <c r="BA179" s="9"/>
      <c r="BB179" s="3" t="s">
        <v>708</v>
      </c>
      <c r="BC179" s="9"/>
      <c r="BD179" s="9"/>
      <c r="BE179" s="3" t="s">
        <v>37</v>
      </c>
      <c r="BF179" s="9"/>
      <c r="BG179" s="9"/>
      <c r="BH179" s="9" t="s">
        <v>6171</v>
      </c>
      <c r="BI179" s="3" t="s">
        <v>9049</v>
      </c>
      <c r="BJ179" s="9" t="s">
        <v>9076</v>
      </c>
      <c r="BK179" s="9" t="s">
        <v>9568</v>
      </c>
      <c r="BL179" s="9"/>
      <c r="BM179" s="243">
        <v>5636</v>
      </c>
      <c r="BN179" s="243">
        <v>5612</v>
      </c>
      <c r="BO179" s="3" t="s">
        <v>497</v>
      </c>
      <c r="BP179" s="9"/>
      <c r="BQ179" s="9"/>
      <c r="BR179" s="9"/>
      <c r="BS179" s="9"/>
      <c r="BT179" s="9"/>
      <c r="BU179" t="s">
        <v>13043</v>
      </c>
      <c r="BV179" s="9"/>
      <c r="BW179" s="229"/>
      <c r="BX179" s="9"/>
      <c r="BY179" s="9"/>
      <c r="BZ179" s="9" t="s">
        <v>6497</v>
      </c>
      <c r="CA179" t="s">
        <v>6212</v>
      </c>
      <c r="CB179" s="229">
        <v>2009</v>
      </c>
      <c r="CC179" s="3" t="s">
        <v>489</v>
      </c>
      <c r="CD179" s="3" t="s">
        <v>505</v>
      </c>
      <c r="CE179" s="3" t="s">
        <v>506</v>
      </c>
      <c r="CF179" s="3" t="s">
        <v>507</v>
      </c>
      <c r="CG179" s="3" t="s">
        <v>508</v>
      </c>
      <c r="CH179" s="3" t="s">
        <v>496</v>
      </c>
      <c r="CI179" s="3" t="s">
        <v>509</v>
      </c>
      <c r="CJ179" s="3" t="s">
        <v>510</v>
      </c>
      <c r="CK179" s="3" t="s">
        <v>17</v>
      </c>
      <c r="CL179" s="3" t="s">
        <v>517</v>
      </c>
      <c r="CM179" s="3" t="s">
        <v>545</v>
      </c>
      <c r="CN179" s="3" t="s">
        <v>546</v>
      </c>
      <c r="CO179" s="3" t="s">
        <v>10</v>
      </c>
      <c r="CP179" s="3" t="s">
        <v>48</v>
      </c>
      <c r="CQ179" s="3" t="s">
        <v>557</v>
      </c>
      <c r="CR179" s="3" t="s">
        <v>17</v>
      </c>
      <c r="CS179" s="3" t="s">
        <v>741</v>
      </c>
      <c r="CT179" s="3" t="s">
        <v>128</v>
      </c>
      <c r="CU179" s="3" t="s">
        <v>199</v>
      </c>
      <c r="CV179" s="3" t="s">
        <v>17</v>
      </c>
      <c r="CW179" s="3" t="s">
        <v>494</v>
      </c>
      <c r="CX179" s="3" t="s">
        <v>559</v>
      </c>
      <c r="CY179" s="3" t="s">
        <v>17</v>
      </c>
      <c r="CZ179" s="3" t="s">
        <v>3717</v>
      </c>
      <c r="DA179" s="3" t="s">
        <v>9218</v>
      </c>
      <c r="DB179" s="3" t="s">
        <v>6643</v>
      </c>
      <c r="DC179" s="3"/>
      <c r="DD179" s="226">
        <v>177</v>
      </c>
      <c r="DE179" s="15"/>
    </row>
    <row r="180" spans="1:109">
      <c r="A180" s="226">
        <v>168</v>
      </c>
      <c r="B180" s="68" t="s">
        <v>9088</v>
      </c>
      <c r="C180" s="280" t="s">
        <v>487</v>
      </c>
      <c r="D180" s="3" t="s">
        <v>3455</v>
      </c>
      <c r="E180" s="9"/>
      <c r="F180" s="9"/>
      <c r="G180" s="149" t="s">
        <v>6124</v>
      </c>
      <c r="H180" s="3" t="s">
        <v>709</v>
      </c>
      <c r="I180" s="3" t="s">
        <v>488</v>
      </c>
      <c r="J180" s="3" t="s">
        <v>3631</v>
      </c>
      <c r="K180" s="9" t="s">
        <v>10269</v>
      </c>
      <c r="L180" s="3" t="s">
        <v>533</v>
      </c>
      <c r="M180" t="b">
        <v>0</v>
      </c>
      <c r="N180" s="3" t="s">
        <v>549</v>
      </c>
      <c r="O180" s="3" t="s">
        <v>17</v>
      </c>
      <c r="P180" s="3" t="s">
        <v>17</v>
      </c>
      <c r="Q180" s="229">
        <v>-1</v>
      </c>
      <c r="R180" s="229">
        <v>999</v>
      </c>
      <c r="S180" s="9"/>
      <c r="T180" t="s">
        <v>17</v>
      </c>
      <c r="U180" s="3" t="s">
        <v>17</v>
      </c>
      <c r="V180" s="3" t="s">
        <v>17</v>
      </c>
      <c r="W180" s="9"/>
      <c r="X180" s="3" t="s">
        <v>17</v>
      </c>
      <c r="Y180" s="3" t="s">
        <v>17</v>
      </c>
      <c r="Z180" s="3" t="s">
        <v>4571</v>
      </c>
      <c r="AA180" s="214" t="s">
        <v>4114</v>
      </c>
      <c r="AB180" s="9"/>
      <c r="AC180" s="9"/>
      <c r="AD180" s="9"/>
      <c r="AE180" s="9"/>
      <c r="AF180" s="9"/>
      <c r="AG180" s="3" t="s">
        <v>17</v>
      </c>
      <c r="AH180" s="3" t="s">
        <v>810</v>
      </c>
      <c r="AI180" s="139"/>
      <c r="AJ180" s="3" t="s">
        <v>481</v>
      </c>
      <c r="AK180" s="208" t="s">
        <v>481</v>
      </c>
      <c r="AL180" s="9"/>
      <c r="AM180" s="146"/>
      <c r="AN180" s="3" t="s">
        <v>4112</v>
      </c>
      <c r="AO180" t="s">
        <v>9206</v>
      </c>
      <c r="AP180" t="s">
        <v>5091</v>
      </c>
      <c r="AQ180" s="9"/>
      <c r="AR180" s="9"/>
      <c r="AS180" s="15" t="s">
        <v>9041</v>
      </c>
      <c r="AT180" s="3"/>
      <c r="AU180" t="b">
        <v>0</v>
      </c>
      <c r="AV180" s="229">
        <v>171714</v>
      </c>
      <c r="AW180" s="3" t="s">
        <v>17</v>
      </c>
      <c r="AX180" s="9"/>
      <c r="AY180" s="9"/>
      <c r="AZ180" s="9"/>
      <c r="BA180" s="9"/>
      <c r="BB180" s="3" t="s">
        <v>708</v>
      </c>
      <c r="BC180" s="9"/>
      <c r="BD180" s="9"/>
      <c r="BE180" s="3" t="s">
        <v>37</v>
      </c>
      <c r="BF180" s="9"/>
      <c r="BG180" s="9"/>
      <c r="BH180" s="9" t="s">
        <v>6171</v>
      </c>
      <c r="BI180" s="3" t="s">
        <v>9049</v>
      </c>
      <c r="BJ180" s="9" t="s">
        <v>9076</v>
      </c>
      <c r="BK180" s="9" t="s">
        <v>9568</v>
      </c>
      <c r="BL180" s="9"/>
      <c r="BM180" s="243">
        <v>5373</v>
      </c>
      <c r="BN180" s="243">
        <v>5350</v>
      </c>
      <c r="BO180" s="3" t="s">
        <v>497</v>
      </c>
      <c r="BP180" s="9"/>
      <c r="BQ180" s="9"/>
      <c r="BR180" s="9"/>
      <c r="BS180" s="9"/>
      <c r="BT180" s="9"/>
      <c r="BU180" t="s">
        <v>13043</v>
      </c>
      <c r="BV180" s="9"/>
      <c r="BW180" s="229"/>
      <c r="BX180" s="9"/>
      <c r="BY180" s="9"/>
      <c r="BZ180" s="9" t="s">
        <v>6497</v>
      </c>
      <c r="CA180" t="s">
        <v>6212</v>
      </c>
      <c r="CB180" s="229">
        <v>2009</v>
      </c>
      <c r="CC180" s="3" t="s">
        <v>489</v>
      </c>
      <c r="CD180" s="3" t="s">
        <v>505</v>
      </c>
      <c r="CE180" s="3" t="s">
        <v>506</v>
      </c>
      <c r="CF180" s="3" t="s">
        <v>507</v>
      </c>
      <c r="CG180" s="3" t="s">
        <v>508</v>
      </c>
      <c r="CH180" s="3" t="s">
        <v>496</v>
      </c>
      <c r="CI180" s="3" t="s">
        <v>509</v>
      </c>
      <c r="CJ180" s="3" t="s">
        <v>510</v>
      </c>
      <c r="CK180" s="3" t="s">
        <v>17</v>
      </c>
      <c r="CL180" s="3" t="s">
        <v>517</v>
      </c>
      <c r="CM180" s="3" t="s">
        <v>545</v>
      </c>
      <c r="CN180" s="3" t="s">
        <v>546</v>
      </c>
      <c r="CO180" s="3" t="s">
        <v>10</v>
      </c>
      <c r="CP180" s="3" t="s">
        <v>48</v>
      </c>
      <c r="CQ180" s="3" t="s">
        <v>557</v>
      </c>
      <c r="CR180" s="3" t="s">
        <v>17</v>
      </c>
      <c r="CS180" s="3" t="s">
        <v>742</v>
      </c>
      <c r="CT180" s="3" t="s">
        <v>128</v>
      </c>
      <c r="CU180" s="3" t="s">
        <v>199</v>
      </c>
      <c r="CV180" s="3" t="s">
        <v>17</v>
      </c>
      <c r="CW180" s="3" t="s">
        <v>494</v>
      </c>
      <c r="CX180" s="3" t="s">
        <v>559</v>
      </c>
      <c r="CY180" s="3" t="s">
        <v>17</v>
      </c>
      <c r="CZ180" s="3" t="s">
        <v>3718</v>
      </c>
      <c r="DA180" s="3" t="s">
        <v>9218</v>
      </c>
      <c r="DB180" s="3" t="s">
        <v>6644</v>
      </c>
      <c r="DC180" s="3"/>
      <c r="DD180" s="226">
        <v>178</v>
      </c>
      <c r="DE180" s="15"/>
    </row>
    <row r="181" spans="1:109">
      <c r="A181" s="226">
        <v>169</v>
      </c>
      <c r="B181" s="68" t="s">
        <v>9088</v>
      </c>
      <c r="C181" s="280" t="s">
        <v>487</v>
      </c>
      <c r="D181" s="3" t="s">
        <v>3455</v>
      </c>
      <c r="E181" s="9"/>
      <c r="F181" s="9"/>
      <c r="G181" s="169" t="s">
        <v>6124</v>
      </c>
      <c r="H181" s="3" t="s">
        <v>709</v>
      </c>
      <c r="I181" s="3" t="s">
        <v>488</v>
      </c>
      <c r="J181" s="3" t="s">
        <v>3631</v>
      </c>
      <c r="K181" s="9" t="s">
        <v>10269</v>
      </c>
      <c r="L181" s="3" t="s">
        <v>534</v>
      </c>
      <c r="M181" t="b">
        <v>0</v>
      </c>
      <c r="N181" s="3" t="s">
        <v>549</v>
      </c>
      <c r="O181" s="3" t="s">
        <v>17</v>
      </c>
      <c r="P181" s="3" t="s">
        <v>17</v>
      </c>
      <c r="Q181" s="229">
        <v>-1</v>
      </c>
      <c r="R181" s="229">
        <v>999</v>
      </c>
      <c r="S181" s="9"/>
      <c r="T181" t="s">
        <v>17</v>
      </c>
      <c r="U181" s="3" t="s">
        <v>17</v>
      </c>
      <c r="V181" s="3" t="s">
        <v>17</v>
      </c>
      <c r="W181" s="9"/>
      <c r="X181" s="3" t="s">
        <v>17</v>
      </c>
      <c r="Y181" s="3" t="s">
        <v>17</v>
      </c>
      <c r="Z181" s="3" t="s">
        <v>4571</v>
      </c>
      <c r="AA181" s="214" t="s">
        <v>4114</v>
      </c>
      <c r="AB181" s="3"/>
      <c r="AC181" s="3"/>
      <c r="AD181" s="3"/>
      <c r="AE181" s="3"/>
      <c r="AF181" s="3"/>
      <c r="AG181" s="3" t="s">
        <v>17</v>
      </c>
      <c r="AH181" s="3" t="s">
        <v>811</v>
      </c>
      <c r="AI181" s="177"/>
      <c r="AJ181" s="3" t="s">
        <v>481</v>
      </c>
      <c r="AK181" s="208" t="s">
        <v>481</v>
      </c>
      <c r="AL181" s="3"/>
      <c r="AM181" s="68"/>
      <c r="AN181" s="3" t="s">
        <v>4112</v>
      </c>
      <c r="AO181" t="s">
        <v>9206</v>
      </c>
      <c r="AP181" t="s">
        <v>5091</v>
      </c>
      <c r="AQ181" s="3"/>
      <c r="AR181" s="3"/>
      <c r="AS181" s="15" t="s">
        <v>9041</v>
      </c>
      <c r="AT181" s="3"/>
      <c r="AU181" t="b">
        <v>0</v>
      </c>
      <c r="AV181" s="229">
        <v>182564</v>
      </c>
      <c r="AW181" s="3" t="s">
        <v>17</v>
      </c>
      <c r="AX181" s="9"/>
      <c r="AY181" s="9"/>
      <c r="AZ181" s="9"/>
      <c r="BA181" s="9"/>
      <c r="BB181" s="3" t="s">
        <v>708</v>
      </c>
      <c r="BC181" s="9"/>
      <c r="BD181" s="9"/>
      <c r="BE181" s="3" t="s">
        <v>37</v>
      </c>
      <c r="BF181" s="9"/>
      <c r="BG181" s="9"/>
      <c r="BH181" s="9" t="s">
        <v>6171</v>
      </c>
      <c r="BI181" s="3" t="s">
        <v>9049</v>
      </c>
      <c r="BJ181" s="9" t="s">
        <v>9076</v>
      </c>
      <c r="BK181" s="9" t="s">
        <v>9568</v>
      </c>
      <c r="BL181" s="9"/>
      <c r="BM181" s="243">
        <v>4558</v>
      </c>
      <c r="BN181" s="243">
        <v>4536</v>
      </c>
      <c r="BO181" s="3" t="s">
        <v>497</v>
      </c>
      <c r="BP181" s="9"/>
      <c r="BQ181" s="9"/>
      <c r="BR181" s="9"/>
      <c r="BS181" s="9"/>
      <c r="BT181" s="9"/>
      <c r="BU181" t="s">
        <v>13043</v>
      </c>
      <c r="BV181" s="9"/>
      <c r="BW181" s="229"/>
      <c r="BX181" s="9"/>
      <c r="BY181" s="9"/>
      <c r="BZ181" s="9" t="s">
        <v>6497</v>
      </c>
      <c r="CA181" t="s">
        <v>6212</v>
      </c>
      <c r="CB181" s="229">
        <v>2009</v>
      </c>
      <c r="CC181" s="3" t="s">
        <v>489</v>
      </c>
      <c r="CD181" s="3" t="s">
        <v>505</v>
      </c>
      <c r="CE181" s="3" t="s">
        <v>506</v>
      </c>
      <c r="CF181" s="3" t="s">
        <v>507</v>
      </c>
      <c r="CG181" s="3" t="s">
        <v>508</v>
      </c>
      <c r="CH181" s="3" t="s">
        <v>496</v>
      </c>
      <c r="CI181" s="3" t="s">
        <v>509</v>
      </c>
      <c r="CJ181" s="3" t="s">
        <v>510</v>
      </c>
      <c r="CK181" s="3" t="s">
        <v>17</v>
      </c>
      <c r="CL181" s="3" t="s">
        <v>517</v>
      </c>
      <c r="CM181" s="3" t="s">
        <v>545</v>
      </c>
      <c r="CN181" s="3" t="s">
        <v>546</v>
      </c>
      <c r="CO181" s="3" t="s">
        <v>10</v>
      </c>
      <c r="CP181" s="3" t="s">
        <v>48</v>
      </c>
      <c r="CQ181" s="3" t="s">
        <v>557</v>
      </c>
      <c r="CR181" s="3" t="s">
        <v>17</v>
      </c>
      <c r="CS181" s="3" t="s">
        <v>741</v>
      </c>
      <c r="CT181" s="3" t="s">
        <v>128</v>
      </c>
      <c r="CU181" s="3" t="s">
        <v>199</v>
      </c>
      <c r="CV181" s="3" t="s">
        <v>17</v>
      </c>
      <c r="CW181" s="3" t="s">
        <v>494</v>
      </c>
      <c r="CX181" s="3" t="s">
        <v>558</v>
      </c>
      <c r="CY181" s="3" t="s">
        <v>17</v>
      </c>
      <c r="CZ181" s="3" t="s">
        <v>3719</v>
      </c>
      <c r="DA181" s="3" t="s">
        <v>9218</v>
      </c>
      <c r="DB181" s="3" t="s">
        <v>6645</v>
      </c>
      <c r="DC181" s="3"/>
      <c r="DD181" s="226">
        <v>179</v>
      </c>
      <c r="DE181" s="15"/>
    </row>
    <row r="182" spans="1:109">
      <c r="A182" s="226">
        <v>170</v>
      </c>
      <c r="B182" s="68" t="s">
        <v>9088</v>
      </c>
      <c r="C182" s="280" t="s">
        <v>487</v>
      </c>
      <c r="D182" s="3" t="s">
        <v>3455</v>
      </c>
      <c r="E182" s="9"/>
      <c r="F182" s="9"/>
      <c r="G182" s="149" t="s">
        <v>6124</v>
      </c>
      <c r="H182" s="3" t="s">
        <v>709</v>
      </c>
      <c r="I182" s="3" t="s">
        <v>488</v>
      </c>
      <c r="J182" s="3" t="s">
        <v>3631</v>
      </c>
      <c r="K182" s="9" t="s">
        <v>10269</v>
      </c>
      <c r="L182" s="3" t="s">
        <v>534</v>
      </c>
      <c r="M182" t="b">
        <v>0</v>
      </c>
      <c r="N182" s="3" t="s">
        <v>549</v>
      </c>
      <c r="O182" s="3" t="s">
        <v>17</v>
      </c>
      <c r="P182" s="3" t="s">
        <v>17</v>
      </c>
      <c r="Q182" s="229">
        <v>-1</v>
      </c>
      <c r="R182" s="229">
        <v>999</v>
      </c>
      <c r="S182" s="9"/>
      <c r="T182" t="s">
        <v>17</v>
      </c>
      <c r="U182" s="3" t="s">
        <v>17</v>
      </c>
      <c r="V182" s="3" t="s">
        <v>17</v>
      </c>
      <c r="W182" s="9"/>
      <c r="X182" s="3" t="s">
        <v>17</v>
      </c>
      <c r="Y182" s="3" t="s">
        <v>17</v>
      </c>
      <c r="Z182" s="3" t="s">
        <v>4571</v>
      </c>
      <c r="AA182" s="214" t="s">
        <v>4114</v>
      </c>
      <c r="AB182" s="9"/>
      <c r="AC182" s="9"/>
      <c r="AD182" s="9"/>
      <c r="AE182" s="9"/>
      <c r="AF182" s="9"/>
      <c r="AG182" s="3" t="s">
        <v>17</v>
      </c>
      <c r="AH182" s="3" t="s">
        <v>812</v>
      </c>
      <c r="AI182" s="139"/>
      <c r="AJ182" s="3" t="s">
        <v>481</v>
      </c>
      <c r="AK182" s="208" t="s">
        <v>481</v>
      </c>
      <c r="AL182" s="9"/>
      <c r="AM182" s="146"/>
      <c r="AN182" s="3" t="s">
        <v>4112</v>
      </c>
      <c r="AO182" t="s">
        <v>9206</v>
      </c>
      <c r="AP182" t="s">
        <v>5091</v>
      </c>
      <c r="AQ182" s="9"/>
      <c r="AR182" s="9"/>
      <c r="AS182" s="15" t="s">
        <v>9041</v>
      </c>
      <c r="AT182" s="3"/>
      <c r="AU182" t="b">
        <v>0</v>
      </c>
      <c r="AV182" s="229">
        <v>171714</v>
      </c>
      <c r="AW182" s="3" t="s">
        <v>17</v>
      </c>
      <c r="AX182" s="9"/>
      <c r="AY182" s="9"/>
      <c r="AZ182" s="9"/>
      <c r="BA182" s="9"/>
      <c r="BB182" s="3" t="s">
        <v>708</v>
      </c>
      <c r="BC182" s="9"/>
      <c r="BD182" s="9"/>
      <c r="BE182" s="3" t="s">
        <v>37</v>
      </c>
      <c r="BF182" s="9"/>
      <c r="BG182" s="9"/>
      <c r="BH182" s="9" t="s">
        <v>6171</v>
      </c>
      <c r="BI182" s="3" t="s">
        <v>9049</v>
      </c>
      <c r="BJ182" s="9" t="s">
        <v>9076</v>
      </c>
      <c r="BK182" s="9" t="s">
        <v>9568</v>
      </c>
      <c r="BL182" s="9"/>
      <c r="BM182" s="243">
        <v>4279</v>
      </c>
      <c r="BN182" s="243">
        <v>4243</v>
      </c>
      <c r="BO182" s="3" t="s">
        <v>497</v>
      </c>
      <c r="BP182" s="9"/>
      <c r="BQ182" s="9"/>
      <c r="BR182" s="9"/>
      <c r="BS182" s="9"/>
      <c r="BT182" s="9"/>
      <c r="BU182" t="s">
        <v>13043</v>
      </c>
      <c r="BV182" s="9"/>
      <c r="BW182" s="229"/>
      <c r="BX182" s="9"/>
      <c r="BY182" s="9"/>
      <c r="BZ182" s="9" t="s">
        <v>6497</v>
      </c>
      <c r="CA182" t="s">
        <v>6212</v>
      </c>
      <c r="CB182" s="229">
        <v>2009</v>
      </c>
      <c r="CC182" s="3" t="s">
        <v>489</v>
      </c>
      <c r="CD182" s="3" t="s">
        <v>505</v>
      </c>
      <c r="CE182" s="3" t="s">
        <v>506</v>
      </c>
      <c r="CF182" s="3" t="s">
        <v>507</v>
      </c>
      <c r="CG182" s="3" t="s">
        <v>508</v>
      </c>
      <c r="CH182" s="3" t="s">
        <v>496</v>
      </c>
      <c r="CI182" s="3" t="s">
        <v>509</v>
      </c>
      <c r="CJ182" s="3" t="s">
        <v>510</v>
      </c>
      <c r="CK182" s="3" t="s">
        <v>17</v>
      </c>
      <c r="CL182" s="3" t="s">
        <v>517</v>
      </c>
      <c r="CM182" s="3" t="s">
        <v>545</v>
      </c>
      <c r="CN182" s="3" t="s">
        <v>546</v>
      </c>
      <c r="CO182" s="3" t="s">
        <v>10</v>
      </c>
      <c r="CP182" s="3" t="s">
        <v>48</v>
      </c>
      <c r="CQ182" s="3" t="s">
        <v>557</v>
      </c>
      <c r="CR182" s="3" t="s">
        <v>17</v>
      </c>
      <c r="CS182" s="3" t="s">
        <v>742</v>
      </c>
      <c r="CT182" s="3" t="s">
        <v>128</v>
      </c>
      <c r="CU182" s="3" t="s">
        <v>199</v>
      </c>
      <c r="CV182" s="3" t="s">
        <v>17</v>
      </c>
      <c r="CW182" s="3" t="s">
        <v>494</v>
      </c>
      <c r="CX182" s="3" t="s">
        <v>558</v>
      </c>
      <c r="CY182" s="3" t="s">
        <v>17</v>
      </c>
      <c r="CZ182" s="3" t="s">
        <v>3720</v>
      </c>
      <c r="DA182" s="3" t="s">
        <v>9218</v>
      </c>
      <c r="DB182" s="3" t="s">
        <v>6646</v>
      </c>
      <c r="DC182" s="3"/>
      <c r="DD182" s="226">
        <v>180</v>
      </c>
      <c r="DE182" s="15"/>
    </row>
    <row r="183" spans="1:109">
      <c r="A183" s="226">
        <v>171</v>
      </c>
      <c r="B183" s="68" t="s">
        <v>9088</v>
      </c>
      <c r="C183" s="280" t="s">
        <v>487</v>
      </c>
      <c r="D183" s="3" t="s">
        <v>3455</v>
      </c>
      <c r="E183" s="9"/>
      <c r="F183" s="9"/>
      <c r="G183" s="169" t="s">
        <v>6124</v>
      </c>
      <c r="H183" s="3" t="s">
        <v>709</v>
      </c>
      <c r="I183" s="3" t="s">
        <v>488</v>
      </c>
      <c r="J183" s="3" t="s">
        <v>3631</v>
      </c>
      <c r="K183" s="9" t="s">
        <v>10269</v>
      </c>
      <c r="L183" s="3" t="s">
        <v>535</v>
      </c>
      <c r="M183" t="b">
        <v>0</v>
      </c>
      <c r="N183" s="3" t="s">
        <v>549</v>
      </c>
      <c r="O183" s="3" t="s">
        <v>17</v>
      </c>
      <c r="P183" s="3" t="s">
        <v>17</v>
      </c>
      <c r="Q183" s="229">
        <v>-1</v>
      </c>
      <c r="R183" s="229">
        <v>999</v>
      </c>
      <c r="S183" s="9"/>
      <c r="T183" t="s">
        <v>17</v>
      </c>
      <c r="U183" s="3" t="s">
        <v>17</v>
      </c>
      <c r="V183" s="3" t="s">
        <v>17</v>
      </c>
      <c r="W183" s="9"/>
      <c r="X183" s="3" t="s">
        <v>17</v>
      </c>
      <c r="Y183" s="3" t="s">
        <v>17</v>
      </c>
      <c r="Z183" s="3" t="s">
        <v>4570</v>
      </c>
      <c r="AA183" s="15" t="s">
        <v>484</v>
      </c>
      <c r="AB183" s="9"/>
      <c r="AC183" s="9"/>
      <c r="AD183" s="9"/>
      <c r="AE183" s="9"/>
      <c r="AF183" s="9"/>
      <c r="AG183" s="3" t="s">
        <v>17</v>
      </c>
      <c r="AH183" s="3" t="s">
        <v>938</v>
      </c>
      <c r="AI183" s="139"/>
      <c r="AJ183" s="3" t="s">
        <v>481</v>
      </c>
      <c r="AK183" s="208" t="s">
        <v>481</v>
      </c>
      <c r="AL183" s="9"/>
      <c r="AM183" s="146"/>
      <c r="AN183" s="3" t="s">
        <v>484</v>
      </c>
      <c r="AO183" s="3" t="s">
        <v>4575</v>
      </c>
      <c r="AP183" t="s">
        <v>5091</v>
      </c>
      <c r="AQ183" s="9"/>
      <c r="AR183" s="9"/>
      <c r="AS183" s="15" t="s">
        <v>9041</v>
      </c>
      <c r="AT183" s="3"/>
      <c r="AU183" t="b">
        <v>0</v>
      </c>
      <c r="AV183" s="229">
        <v>182564</v>
      </c>
      <c r="AW183" s="3" t="s">
        <v>17</v>
      </c>
      <c r="AX183" s="9"/>
      <c r="AY183" s="9"/>
      <c r="AZ183" s="9"/>
      <c r="BA183" s="9"/>
      <c r="BB183" s="3" t="s">
        <v>708</v>
      </c>
      <c r="BC183" s="9"/>
      <c r="BD183" s="9"/>
      <c r="BE183" s="3" t="s">
        <v>37</v>
      </c>
      <c r="BF183" s="9"/>
      <c r="BG183" s="9"/>
      <c r="BH183" s="9" t="s">
        <v>6171</v>
      </c>
      <c r="BI183" s="3" t="s">
        <v>9049</v>
      </c>
      <c r="BJ183" s="9" t="s">
        <v>9076</v>
      </c>
      <c r="BK183" s="9" t="s">
        <v>9568</v>
      </c>
      <c r="BL183" s="9"/>
      <c r="BM183" s="243">
        <v>4710</v>
      </c>
      <c r="BN183" s="243">
        <v>4697</v>
      </c>
      <c r="BO183" s="3" t="s">
        <v>497</v>
      </c>
      <c r="BP183" s="9"/>
      <c r="BQ183" s="9"/>
      <c r="BR183" s="9"/>
      <c r="BS183" s="9"/>
      <c r="BT183" s="9"/>
      <c r="BU183" t="s">
        <v>13043</v>
      </c>
      <c r="BV183" s="9"/>
      <c r="BW183" s="229"/>
      <c r="BX183" s="9"/>
      <c r="BY183" s="9"/>
      <c r="BZ183" s="9" t="s">
        <v>6497</v>
      </c>
      <c r="CA183" t="s">
        <v>6212</v>
      </c>
      <c r="CB183" s="229">
        <v>2009</v>
      </c>
      <c r="CC183" s="3" t="s">
        <v>489</v>
      </c>
      <c r="CD183" s="3" t="s">
        <v>505</v>
      </c>
      <c r="CE183" s="3" t="s">
        <v>506</v>
      </c>
      <c r="CF183" s="3" t="s">
        <v>507</v>
      </c>
      <c r="CG183" s="3" t="s">
        <v>508</v>
      </c>
      <c r="CH183" s="3" t="s">
        <v>496</v>
      </c>
      <c r="CI183" s="3" t="s">
        <v>509</v>
      </c>
      <c r="CJ183" s="3" t="s">
        <v>510</v>
      </c>
      <c r="CK183" s="3" t="s">
        <v>17</v>
      </c>
      <c r="CL183" s="3" t="s">
        <v>517</v>
      </c>
      <c r="CM183" s="3" t="s">
        <v>545</v>
      </c>
      <c r="CN183" s="3" t="s">
        <v>546</v>
      </c>
      <c r="CO183" s="3" t="s">
        <v>10</v>
      </c>
      <c r="CP183" s="3" t="s">
        <v>48</v>
      </c>
      <c r="CQ183" s="3" t="s">
        <v>557</v>
      </c>
      <c r="CR183" s="3" t="s">
        <v>17</v>
      </c>
      <c r="CS183" s="3" t="s">
        <v>741</v>
      </c>
      <c r="CT183" s="3" t="s">
        <v>128</v>
      </c>
      <c r="CU183" s="3" t="s">
        <v>199</v>
      </c>
      <c r="CV183" s="3" t="s">
        <v>17</v>
      </c>
      <c r="CW183" s="3" t="s">
        <v>494</v>
      </c>
      <c r="CX183" s="3" t="s">
        <v>577</v>
      </c>
      <c r="CY183" s="3" t="s">
        <v>17</v>
      </c>
      <c r="CZ183" s="3" t="s">
        <v>3721</v>
      </c>
      <c r="DA183" s="3" t="s">
        <v>9218</v>
      </c>
      <c r="DB183" s="3" t="s">
        <v>6647</v>
      </c>
      <c r="DC183" s="3"/>
      <c r="DD183" s="226">
        <v>181</v>
      </c>
      <c r="DE183" s="15"/>
    </row>
    <row r="184" spans="1:109">
      <c r="A184" s="226">
        <v>172</v>
      </c>
      <c r="B184" s="68" t="s">
        <v>9088</v>
      </c>
      <c r="C184" s="280" t="s">
        <v>487</v>
      </c>
      <c r="D184" s="3" t="s">
        <v>3455</v>
      </c>
      <c r="E184" s="9"/>
      <c r="F184" s="9"/>
      <c r="G184" s="149" t="s">
        <v>6124</v>
      </c>
      <c r="H184" s="3" t="s">
        <v>709</v>
      </c>
      <c r="I184" s="3" t="s">
        <v>488</v>
      </c>
      <c r="J184" s="3" t="s">
        <v>3631</v>
      </c>
      <c r="K184" s="9" t="s">
        <v>10269</v>
      </c>
      <c r="L184" s="3" t="s">
        <v>535</v>
      </c>
      <c r="M184" t="b">
        <v>0</v>
      </c>
      <c r="N184" s="3" t="s">
        <v>549</v>
      </c>
      <c r="O184" s="3" t="s">
        <v>17</v>
      </c>
      <c r="P184" s="3" t="s">
        <v>17</v>
      </c>
      <c r="Q184" s="229">
        <v>-1</v>
      </c>
      <c r="R184" s="229">
        <v>999</v>
      </c>
      <c r="S184" s="9"/>
      <c r="T184" t="s">
        <v>17</v>
      </c>
      <c r="U184" s="3" t="s">
        <v>17</v>
      </c>
      <c r="V184" s="3" t="s">
        <v>17</v>
      </c>
      <c r="W184" s="9"/>
      <c r="X184" s="3" t="s">
        <v>17</v>
      </c>
      <c r="Y184" s="3" t="s">
        <v>17</v>
      </c>
      <c r="Z184" s="3" t="s">
        <v>4570</v>
      </c>
      <c r="AA184" s="15" t="s">
        <v>484</v>
      </c>
      <c r="AB184" s="9"/>
      <c r="AC184" s="9"/>
      <c r="AD184" s="9"/>
      <c r="AE184" s="9"/>
      <c r="AF184" s="9"/>
      <c r="AG184" s="3" t="s">
        <v>17</v>
      </c>
      <c r="AH184" s="3" t="s">
        <v>938</v>
      </c>
      <c r="AI184" s="139"/>
      <c r="AJ184" s="3" t="s">
        <v>481</v>
      </c>
      <c r="AK184" s="208" t="s">
        <v>481</v>
      </c>
      <c r="AL184" s="9"/>
      <c r="AM184" s="146"/>
      <c r="AN184" s="3" t="s">
        <v>484</v>
      </c>
      <c r="AO184" s="3" t="s">
        <v>4575</v>
      </c>
      <c r="AP184" t="s">
        <v>5091</v>
      </c>
      <c r="AQ184" s="9"/>
      <c r="AR184" s="9"/>
      <c r="AS184" s="15" t="s">
        <v>9041</v>
      </c>
      <c r="AT184" s="3"/>
      <c r="AU184" t="b">
        <v>0</v>
      </c>
      <c r="AV184" s="229">
        <v>171714</v>
      </c>
      <c r="AW184" s="3" t="s">
        <v>17</v>
      </c>
      <c r="AX184" s="9"/>
      <c r="AY184" s="9"/>
      <c r="AZ184" s="9"/>
      <c r="BA184" s="9"/>
      <c r="BB184" s="3" t="s">
        <v>708</v>
      </c>
      <c r="BC184" s="9"/>
      <c r="BD184" s="9"/>
      <c r="BE184" s="3" t="s">
        <v>37</v>
      </c>
      <c r="BF184" s="9"/>
      <c r="BG184" s="9"/>
      <c r="BH184" s="9" t="s">
        <v>6171</v>
      </c>
      <c r="BI184" s="3" t="s">
        <v>9049</v>
      </c>
      <c r="BJ184" s="9" t="s">
        <v>9076</v>
      </c>
      <c r="BK184" s="9" t="s">
        <v>9568</v>
      </c>
      <c r="BL184" s="9"/>
      <c r="BM184" s="243">
        <v>4424</v>
      </c>
      <c r="BN184" s="243">
        <v>4398</v>
      </c>
      <c r="BO184" s="3" t="s">
        <v>497</v>
      </c>
      <c r="BP184" s="9"/>
      <c r="BQ184" s="9"/>
      <c r="BR184" s="9"/>
      <c r="BS184" s="9"/>
      <c r="BT184" s="9"/>
      <c r="BU184" t="s">
        <v>13043</v>
      </c>
      <c r="BV184" s="9"/>
      <c r="BW184" s="229"/>
      <c r="BX184" s="9"/>
      <c r="BY184" s="9"/>
      <c r="BZ184" s="9" t="s">
        <v>6497</v>
      </c>
      <c r="CA184" t="s">
        <v>6212</v>
      </c>
      <c r="CB184" s="229">
        <v>2009</v>
      </c>
      <c r="CC184" s="3" t="s">
        <v>489</v>
      </c>
      <c r="CD184" s="3" t="s">
        <v>505</v>
      </c>
      <c r="CE184" s="3" t="s">
        <v>506</v>
      </c>
      <c r="CF184" s="3" t="s">
        <v>507</v>
      </c>
      <c r="CG184" s="3" t="s">
        <v>508</v>
      </c>
      <c r="CH184" s="3" t="s">
        <v>496</v>
      </c>
      <c r="CI184" s="3" t="s">
        <v>509</v>
      </c>
      <c r="CJ184" s="3" t="s">
        <v>510</v>
      </c>
      <c r="CK184" s="3" t="s">
        <v>17</v>
      </c>
      <c r="CL184" s="3" t="s">
        <v>517</v>
      </c>
      <c r="CM184" s="3" t="s">
        <v>545</v>
      </c>
      <c r="CN184" s="3" t="s">
        <v>546</v>
      </c>
      <c r="CO184" s="3" t="s">
        <v>10</v>
      </c>
      <c r="CP184" s="3" t="s">
        <v>48</v>
      </c>
      <c r="CQ184" s="3" t="s">
        <v>557</v>
      </c>
      <c r="CR184" s="3" t="s">
        <v>17</v>
      </c>
      <c r="CS184" s="3" t="s">
        <v>742</v>
      </c>
      <c r="CT184" s="3" t="s">
        <v>128</v>
      </c>
      <c r="CU184" s="3" t="s">
        <v>199</v>
      </c>
      <c r="CV184" s="3" t="s">
        <v>17</v>
      </c>
      <c r="CW184" s="3" t="s">
        <v>494</v>
      </c>
      <c r="CX184" s="3" t="s">
        <v>577</v>
      </c>
      <c r="CY184" s="3" t="s">
        <v>17</v>
      </c>
      <c r="CZ184" s="3" t="s">
        <v>3722</v>
      </c>
      <c r="DA184" s="3" t="s">
        <v>9218</v>
      </c>
      <c r="DB184" s="3" t="s">
        <v>6648</v>
      </c>
      <c r="DC184" s="3"/>
      <c r="DD184" s="226">
        <v>182</v>
      </c>
      <c r="DE184" s="15"/>
    </row>
    <row r="185" spans="1:109">
      <c r="A185" s="226">
        <v>173</v>
      </c>
      <c r="B185" s="68" t="s">
        <v>9088</v>
      </c>
      <c r="C185" s="280" t="s">
        <v>487</v>
      </c>
      <c r="D185" s="3" t="s">
        <v>3455</v>
      </c>
      <c r="E185" s="9"/>
      <c r="F185" s="9"/>
      <c r="G185" s="169" t="s">
        <v>6124</v>
      </c>
      <c r="H185" s="3" t="s">
        <v>709</v>
      </c>
      <c r="I185" s="3" t="s">
        <v>488</v>
      </c>
      <c r="J185" s="3" t="s">
        <v>3631</v>
      </c>
      <c r="K185" s="9" t="s">
        <v>10269</v>
      </c>
      <c r="L185" s="3" t="s">
        <v>536</v>
      </c>
      <c r="M185" t="b">
        <v>0</v>
      </c>
      <c r="N185" s="3" t="s">
        <v>549</v>
      </c>
      <c r="O185" s="3" t="s">
        <v>17</v>
      </c>
      <c r="P185" s="3" t="s">
        <v>17</v>
      </c>
      <c r="Q185" s="229">
        <v>-1</v>
      </c>
      <c r="R185" s="229">
        <v>999</v>
      </c>
      <c r="S185" s="9"/>
      <c r="T185" t="s">
        <v>17</v>
      </c>
      <c r="U185" s="3" t="s">
        <v>17</v>
      </c>
      <c r="V185" s="3" t="s">
        <v>17</v>
      </c>
      <c r="W185" s="9"/>
      <c r="X185" s="3" t="s">
        <v>17</v>
      </c>
      <c r="Y185" s="3" t="s">
        <v>17</v>
      </c>
      <c r="Z185" s="3" t="s">
        <v>4570</v>
      </c>
      <c r="AA185" s="15" t="s">
        <v>484</v>
      </c>
      <c r="AB185" s="9"/>
      <c r="AC185" s="9"/>
      <c r="AD185" s="9"/>
      <c r="AE185" s="9"/>
      <c r="AF185" s="9"/>
      <c r="AG185" s="3" t="s">
        <v>17</v>
      </c>
      <c r="AH185" s="3" t="s">
        <v>939</v>
      </c>
      <c r="AI185" s="139"/>
      <c r="AJ185" s="3" t="s">
        <v>481</v>
      </c>
      <c r="AK185" s="208" t="s">
        <v>481</v>
      </c>
      <c r="AL185" s="9"/>
      <c r="AM185" s="146"/>
      <c r="AN185" s="3" t="s">
        <v>484</v>
      </c>
      <c r="AO185" s="3" t="s">
        <v>4575</v>
      </c>
      <c r="AP185" t="s">
        <v>5091</v>
      </c>
      <c r="AQ185" s="9"/>
      <c r="AR185" s="9"/>
      <c r="AS185" s="15" t="s">
        <v>9041</v>
      </c>
      <c r="AT185" s="3"/>
      <c r="AU185" t="b">
        <v>0</v>
      </c>
      <c r="AV185" s="229">
        <v>182564</v>
      </c>
      <c r="AW185" s="3" t="s">
        <v>17</v>
      </c>
      <c r="AX185" s="9"/>
      <c r="AY185" s="9"/>
      <c r="AZ185" s="9"/>
      <c r="BA185" s="9"/>
      <c r="BB185" s="3" t="s">
        <v>708</v>
      </c>
      <c r="BC185" s="9"/>
      <c r="BD185" s="9"/>
      <c r="BE185" s="3" t="s">
        <v>37</v>
      </c>
      <c r="BF185" s="9"/>
      <c r="BG185" s="9"/>
      <c r="BH185" s="9" t="s">
        <v>6171</v>
      </c>
      <c r="BI185" s="3" t="s">
        <v>9049</v>
      </c>
      <c r="BJ185" s="9" t="s">
        <v>9076</v>
      </c>
      <c r="BK185" s="9" t="s">
        <v>9568</v>
      </c>
      <c r="BL185" s="9"/>
      <c r="BM185" s="243">
        <v>3443</v>
      </c>
      <c r="BN185" s="243">
        <v>3433</v>
      </c>
      <c r="BO185" s="3" t="s">
        <v>497</v>
      </c>
      <c r="BP185" s="9"/>
      <c r="BQ185" s="9"/>
      <c r="BR185" s="9"/>
      <c r="BS185" s="9"/>
      <c r="BT185" s="9"/>
      <c r="BU185" t="s">
        <v>13043</v>
      </c>
      <c r="BV185" s="9"/>
      <c r="BW185" s="229"/>
      <c r="BX185" s="9"/>
      <c r="BY185" s="9"/>
      <c r="BZ185" s="9" t="s">
        <v>6497</v>
      </c>
      <c r="CA185" t="s">
        <v>6212</v>
      </c>
      <c r="CB185" s="229">
        <v>2009</v>
      </c>
      <c r="CC185" s="3" t="s">
        <v>489</v>
      </c>
      <c r="CD185" s="3" t="s">
        <v>505</v>
      </c>
      <c r="CE185" s="3" t="s">
        <v>506</v>
      </c>
      <c r="CF185" s="3" t="s">
        <v>507</v>
      </c>
      <c r="CG185" s="3" t="s">
        <v>508</v>
      </c>
      <c r="CH185" s="3" t="s">
        <v>496</v>
      </c>
      <c r="CI185" s="3" t="s">
        <v>509</v>
      </c>
      <c r="CJ185" s="3" t="s">
        <v>510</v>
      </c>
      <c r="CK185" s="3" t="s">
        <v>17</v>
      </c>
      <c r="CL185" s="3" t="s">
        <v>517</v>
      </c>
      <c r="CM185" s="3" t="s">
        <v>545</v>
      </c>
      <c r="CN185" s="3" t="s">
        <v>546</v>
      </c>
      <c r="CO185" s="3" t="s">
        <v>10</v>
      </c>
      <c r="CP185" s="3" t="s">
        <v>48</v>
      </c>
      <c r="CQ185" s="3" t="s">
        <v>557</v>
      </c>
      <c r="CR185" s="3" t="s">
        <v>17</v>
      </c>
      <c r="CS185" s="3" t="s">
        <v>741</v>
      </c>
      <c r="CT185" s="3" t="s">
        <v>128</v>
      </c>
      <c r="CU185" s="3" t="s">
        <v>199</v>
      </c>
      <c r="CV185" s="3" t="s">
        <v>17</v>
      </c>
      <c r="CW185" s="3" t="s">
        <v>494</v>
      </c>
      <c r="CX185" s="3" t="s">
        <v>578</v>
      </c>
      <c r="CY185" s="3" t="s">
        <v>17</v>
      </c>
      <c r="CZ185" s="3" t="s">
        <v>3723</v>
      </c>
      <c r="DA185" s="3" t="s">
        <v>9218</v>
      </c>
      <c r="DB185" s="3" t="s">
        <v>6649</v>
      </c>
      <c r="DC185" s="3"/>
      <c r="DD185" s="226">
        <v>183</v>
      </c>
      <c r="DE185" s="15"/>
    </row>
    <row r="186" spans="1:109">
      <c r="A186" s="226">
        <v>174</v>
      </c>
      <c r="B186" s="68" t="s">
        <v>9088</v>
      </c>
      <c r="C186" s="280" t="s">
        <v>487</v>
      </c>
      <c r="D186" s="3" t="s">
        <v>3455</v>
      </c>
      <c r="E186" s="9"/>
      <c r="F186" s="9"/>
      <c r="G186" s="149" t="s">
        <v>6124</v>
      </c>
      <c r="H186" s="3" t="s">
        <v>709</v>
      </c>
      <c r="I186" s="3" t="s">
        <v>488</v>
      </c>
      <c r="J186" s="3" t="s">
        <v>3631</v>
      </c>
      <c r="K186" s="9" t="s">
        <v>10269</v>
      </c>
      <c r="L186" s="3" t="s">
        <v>536</v>
      </c>
      <c r="M186" t="b">
        <v>0</v>
      </c>
      <c r="N186" s="3" t="s">
        <v>549</v>
      </c>
      <c r="O186" s="3" t="s">
        <v>17</v>
      </c>
      <c r="P186" s="3" t="s">
        <v>17</v>
      </c>
      <c r="Q186" s="229">
        <v>-1</v>
      </c>
      <c r="R186" s="229">
        <v>999</v>
      </c>
      <c r="S186" s="9"/>
      <c r="T186" t="s">
        <v>17</v>
      </c>
      <c r="U186" s="3" t="s">
        <v>17</v>
      </c>
      <c r="V186" s="3" t="s">
        <v>17</v>
      </c>
      <c r="W186" s="9"/>
      <c r="X186" s="3" t="s">
        <v>17</v>
      </c>
      <c r="Y186" s="3" t="s">
        <v>17</v>
      </c>
      <c r="Z186" s="3" t="s">
        <v>4570</v>
      </c>
      <c r="AA186" s="15" t="s">
        <v>484</v>
      </c>
      <c r="AB186" s="9"/>
      <c r="AC186" s="9"/>
      <c r="AD186" s="9"/>
      <c r="AE186" s="9"/>
      <c r="AF186" s="9"/>
      <c r="AG186" s="3" t="s">
        <v>17</v>
      </c>
      <c r="AH186" s="3" t="s">
        <v>939</v>
      </c>
      <c r="AI186" s="139"/>
      <c r="AJ186" s="3" t="s">
        <v>481</v>
      </c>
      <c r="AK186" s="208" t="s">
        <v>481</v>
      </c>
      <c r="AL186" s="9"/>
      <c r="AM186" s="146"/>
      <c r="AN186" s="3" t="s">
        <v>484</v>
      </c>
      <c r="AO186" s="3" t="s">
        <v>4575</v>
      </c>
      <c r="AP186" t="s">
        <v>5091</v>
      </c>
      <c r="AQ186" s="9"/>
      <c r="AR186" s="9"/>
      <c r="AS186" s="15" t="s">
        <v>9041</v>
      </c>
      <c r="AT186" s="3"/>
      <c r="AU186" t="b">
        <v>0</v>
      </c>
      <c r="AV186" s="229">
        <v>171714</v>
      </c>
      <c r="AW186" s="3" t="s">
        <v>17</v>
      </c>
      <c r="AX186" s="9"/>
      <c r="AY186" s="9"/>
      <c r="AZ186" s="9"/>
      <c r="BA186" s="9"/>
      <c r="BB186" s="3" t="s">
        <v>708</v>
      </c>
      <c r="BC186" s="9"/>
      <c r="BD186" s="9"/>
      <c r="BE186" s="3" t="s">
        <v>37</v>
      </c>
      <c r="BF186" s="9"/>
      <c r="BG186" s="9"/>
      <c r="BH186" s="9" t="s">
        <v>6171</v>
      </c>
      <c r="BI186" s="3" t="s">
        <v>9049</v>
      </c>
      <c r="BJ186" s="9" t="s">
        <v>9076</v>
      </c>
      <c r="BK186" s="9" t="s">
        <v>9568</v>
      </c>
      <c r="BL186" s="9"/>
      <c r="BM186" s="243">
        <v>3269</v>
      </c>
      <c r="BN186" s="243">
        <v>3256</v>
      </c>
      <c r="BO186" s="3" t="s">
        <v>497</v>
      </c>
      <c r="BP186" s="9"/>
      <c r="BQ186" s="9"/>
      <c r="BR186" s="9"/>
      <c r="BS186" s="9"/>
      <c r="BT186" s="9"/>
      <c r="BU186" t="s">
        <v>13043</v>
      </c>
      <c r="BV186" s="9"/>
      <c r="BW186" s="229"/>
      <c r="BX186" s="9"/>
      <c r="BY186" s="9"/>
      <c r="BZ186" s="9" t="s">
        <v>6497</v>
      </c>
      <c r="CA186" t="s">
        <v>6212</v>
      </c>
      <c r="CB186" s="229">
        <v>2009</v>
      </c>
      <c r="CC186" s="3" t="s">
        <v>489</v>
      </c>
      <c r="CD186" s="3" t="s">
        <v>505</v>
      </c>
      <c r="CE186" s="3" t="s">
        <v>506</v>
      </c>
      <c r="CF186" s="3" t="s">
        <v>507</v>
      </c>
      <c r="CG186" s="3" t="s">
        <v>508</v>
      </c>
      <c r="CH186" s="3" t="s">
        <v>496</v>
      </c>
      <c r="CI186" s="3" t="s">
        <v>509</v>
      </c>
      <c r="CJ186" s="3" t="s">
        <v>510</v>
      </c>
      <c r="CK186" s="3" t="s">
        <v>17</v>
      </c>
      <c r="CL186" s="3" t="s">
        <v>517</v>
      </c>
      <c r="CM186" s="3" t="s">
        <v>545</v>
      </c>
      <c r="CN186" s="3" t="s">
        <v>546</v>
      </c>
      <c r="CO186" s="3" t="s">
        <v>10</v>
      </c>
      <c r="CP186" s="3" t="s">
        <v>48</v>
      </c>
      <c r="CQ186" s="3" t="s">
        <v>557</v>
      </c>
      <c r="CR186" s="3" t="s">
        <v>17</v>
      </c>
      <c r="CS186" s="3" t="s">
        <v>742</v>
      </c>
      <c r="CT186" s="3" t="s">
        <v>128</v>
      </c>
      <c r="CU186" s="3" t="s">
        <v>199</v>
      </c>
      <c r="CV186" s="3" t="s">
        <v>17</v>
      </c>
      <c r="CW186" s="3" t="s">
        <v>494</v>
      </c>
      <c r="CX186" s="3" t="s">
        <v>578</v>
      </c>
      <c r="CY186" s="3" t="s">
        <v>17</v>
      </c>
      <c r="CZ186" s="3" t="s">
        <v>3724</v>
      </c>
      <c r="DA186" s="3" t="s">
        <v>9218</v>
      </c>
      <c r="DB186" s="3" t="s">
        <v>6650</v>
      </c>
      <c r="DC186" s="3"/>
      <c r="DD186" s="226">
        <v>184</v>
      </c>
      <c r="DE186" s="15"/>
    </row>
    <row r="187" spans="1:109">
      <c r="A187" s="226">
        <v>175</v>
      </c>
      <c r="B187" s="68" t="s">
        <v>9088</v>
      </c>
      <c r="C187" s="280" t="s">
        <v>487</v>
      </c>
      <c r="D187" s="3" t="s">
        <v>3455</v>
      </c>
      <c r="E187" s="9"/>
      <c r="F187" s="9"/>
      <c r="G187" s="169" t="s">
        <v>6124</v>
      </c>
      <c r="H187" s="3" t="s">
        <v>709</v>
      </c>
      <c r="I187" s="3" t="s">
        <v>488</v>
      </c>
      <c r="J187" s="3" t="s">
        <v>3631</v>
      </c>
      <c r="K187" s="9" t="s">
        <v>10269</v>
      </c>
      <c r="L187" s="3" t="s">
        <v>537</v>
      </c>
      <c r="M187" t="b">
        <v>0</v>
      </c>
      <c r="N187" s="3" t="s">
        <v>549</v>
      </c>
      <c r="O187" s="3" t="s">
        <v>17</v>
      </c>
      <c r="P187" s="3" t="s">
        <v>17</v>
      </c>
      <c r="Q187" s="229">
        <v>-1</v>
      </c>
      <c r="R187" s="229">
        <v>999</v>
      </c>
      <c r="S187" s="9"/>
      <c r="T187" t="s">
        <v>17</v>
      </c>
      <c r="U187" s="3" t="s">
        <v>17</v>
      </c>
      <c r="V187" s="3" t="s">
        <v>17</v>
      </c>
      <c r="W187" s="9"/>
      <c r="X187" s="3" t="s">
        <v>17</v>
      </c>
      <c r="Y187" s="3" t="s">
        <v>17</v>
      </c>
      <c r="Z187" s="3" t="s">
        <v>4570</v>
      </c>
      <c r="AA187" s="15" t="s">
        <v>484</v>
      </c>
      <c r="AB187" s="9"/>
      <c r="AC187" s="9"/>
      <c r="AD187" s="9"/>
      <c r="AE187" s="9"/>
      <c r="AF187" s="9"/>
      <c r="AG187" s="3" t="s">
        <v>17</v>
      </c>
      <c r="AH187" s="3" t="s">
        <v>957</v>
      </c>
      <c r="AI187" s="139"/>
      <c r="AJ187" s="3" t="s">
        <v>481</v>
      </c>
      <c r="AK187" s="208" t="s">
        <v>481</v>
      </c>
      <c r="AL187" s="9"/>
      <c r="AM187" s="146"/>
      <c r="AN187" s="3" t="s">
        <v>484</v>
      </c>
      <c r="AO187" s="3" t="s">
        <v>710</v>
      </c>
      <c r="AP187" t="s">
        <v>5091</v>
      </c>
      <c r="AQ187" s="9"/>
      <c r="AR187" s="9"/>
      <c r="AS187" s="15" t="s">
        <v>9041</v>
      </c>
      <c r="AT187" s="3"/>
      <c r="AU187" t="b">
        <v>0</v>
      </c>
      <c r="AV187" s="229">
        <v>182564</v>
      </c>
      <c r="AW187" s="3" t="s">
        <v>17</v>
      </c>
      <c r="AX187" s="9"/>
      <c r="AY187" s="9"/>
      <c r="AZ187" s="9"/>
      <c r="BA187" s="9"/>
      <c r="BB187" s="3" t="s">
        <v>708</v>
      </c>
      <c r="BC187" s="9"/>
      <c r="BD187" s="9"/>
      <c r="BE187" s="3" t="s">
        <v>37</v>
      </c>
      <c r="BF187" s="9"/>
      <c r="BG187" s="9"/>
      <c r="BH187" s="9" t="s">
        <v>6171</v>
      </c>
      <c r="BI187" s="3" t="s">
        <v>9049</v>
      </c>
      <c r="BJ187" s="9" t="s">
        <v>9076</v>
      </c>
      <c r="BK187" s="9" t="s">
        <v>9568</v>
      </c>
      <c r="BL187" s="9"/>
      <c r="BM187" s="243">
        <v>4705</v>
      </c>
      <c r="BN187" s="243">
        <v>4682</v>
      </c>
      <c r="BO187" s="3" t="s">
        <v>497</v>
      </c>
      <c r="BP187" s="9"/>
      <c r="BQ187" s="9"/>
      <c r="BR187" s="9"/>
      <c r="BS187" s="9"/>
      <c r="BT187" s="9"/>
      <c r="BU187" t="s">
        <v>13043</v>
      </c>
      <c r="BV187" s="9"/>
      <c r="BW187" s="229"/>
      <c r="BX187" s="9"/>
      <c r="BY187" s="9"/>
      <c r="BZ187" s="9" t="s">
        <v>6497</v>
      </c>
      <c r="CA187" t="s">
        <v>6212</v>
      </c>
      <c r="CB187" s="229">
        <v>2009</v>
      </c>
      <c r="CC187" s="3" t="s">
        <v>489</v>
      </c>
      <c r="CD187" s="3" t="s">
        <v>505</v>
      </c>
      <c r="CE187" s="3" t="s">
        <v>506</v>
      </c>
      <c r="CF187" s="3" t="s">
        <v>507</v>
      </c>
      <c r="CG187" s="3" t="s">
        <v>508</v>
      </c>
      <c r="CH187" s="3" t="s">
        <v>496</v>
      </c>
      <c r="CI187" s="3" t="s">
        <v>509</v>
      </c>
      <c r="CJ187" s="3" t="s">
        <v>510</v>
      </c>
      <c r="CK187" s="3" t="s">
        <v>17</v>
      </c>
      <c r="CL187" s="3" t="s">
        <v>517</v>
      </c>
      <c r="CM187" s="3" t="s">
        <v>545</v>
      </c>
      <c r="CN187" s="3" t="s">
        <v>546</v>
      </c>
      <c r="CO187" s="3" t="s">
        <v>10</v>
      </c>
      <c r="CP187" s="3" t="s">
        <v>48</v>
      </c>
      <c r="CQ187" s="3" t="s">
        <v>557</v>
      </c>
      <c r="CR187" s="3" t="s">
        <v>17</v>
      </c>
      <c r="CS187" s="3" t="s">
        <v>741</v>
      </c>
      <c r="CT187" s="3" t="s">
        <v>128</v>
      </c>
      <c r="CU187" s="3" t="s">
        <v>199</v>
      </c>
      <c r="CV187" s="3" t="s">
        <v>17</v>
      </c>
      <c r="CW187" s="3" t="s">
        <v>494</v>
      </c>
      <c r="CX187" s="3" t="s">
        <v>579</v>
      </c>
      <c r="CY187" s="3" t="s">
        <v>17</v>
      </c>
      <c r="CZ187" s="3" t="s">
        <v>3725</v>
      </c>
      <c r="DA187" s="3" t="s">
        <v>9218</v>
      </c>
      <c r="DB187" s="3" t="s">
        <v>6651</v>
      </c>
      <c r="DC187" s="3"/>
      <c r="DD187" s="226">
        <v>185</v>
      </c>
      <c r="DE187" s="15"/>
    </row>
    <row r="188" spans="1:109">
      <c r="A188" s="226">
        <v>176</v>
      </c>
      <c r="B188" s="68" t="s">
        <v>9088</v>
      </c>
      <c r="C188" s="280" t="s">
        <v>487</v>
      </c>
      <c r="D188" s="3" t="s">
        <v>3455</v>
      </c>
      <c r="E188" s="9"/>
      <c r="F188" s="9"/>
      <c r="G188" s="149" t="s">
        <v>6124</v>
      </c>
      <c r="H188" s="3" t="s">
        <v>709</v>
      </c>
      <c r="I188" s="3" t="s">
        <v>488</v>
      </c>
      <c r="J188" s="3" t="s">
        <v>3631</v>
      </c>
      <c r="K188" s="9" t="s">
        <v>10269</v>
      </c>
      <c r="L188" s="3" t="s">
        <v>537</v>
      </c>
      <c r="M188" t="b">
        <v>0</v>
      </c>
      <c r="N188" s="3" t="s">
        <v>549</v>
      </c>
      <c r="O188" s="3" t="s">
        <v>17</v>
      </c>
      <c r="P188" s="3" t="s">
        <v>17</v>
      </c>
      <c r="Q188" s="229">
        <v>-1</v>
      </c>
      <c r="R188" s="229">
        <v>999</v>
      </c>
      <c r="S188" s="9"/>
      <c r="T188" t="s">
        <v>17</v>
      </c>
      <c r="U188" s="3" t="s">
        <v>17</v>
      </c>
      <c r="V188" s="3" t="s">
        <v>17</v>
      </c>
      <c r="W188" s="9"/>
      <c r="X188" s="3" t="s">
        <v>17</v>
      </c>
      <c r="Y188" s="3" t="s">
        <v>17</v>
      </c>
      <c r="Z188" s="3" t="s">
        <v>4570</v>
      </c>
      <c r="AA188" s="15" t="s">
        <v>484</v>
      </c>
      <c r="AB188" s="9"/>
      <c r="AC188" s="9"/>
      <c r="AD188" s="9"/>
      <c r="AE188" s="9"/>
      <c r="AF188" s="9"/>
      <c r="AG188" s="3" t="s">
        <v>17</v>
      </c>
      <c r="AH188" s="3" t="s">
        <v>957</v>
      </c>
      <c r="AI188" s="139"/>
      <c r="AJ188" s="3" t="s">
        <v>481</v>
      </c>
      <c r="AK188" s="208" t="s">
        <v>481</v>
      </c>
      <c r="AL188" s="9"/>
      <c r="AM188" s="146"/>
      <c r="AN188" s="3" t="s">
        <v>484</v>
      </c>
      <c r="AO188" s="3" t="s">
        <v>710</v>
      </c>
      <c r="AP188" t="s">
        <v>5091</v>
      </c>
      <c r="AQ188" s="9"/>
      <c r="AR188" s="9"/>
      <c r="AS188" s="15" t="s">
        <v>9041</v>
      </c>
      <c r="AT188" s="3"/>
      <c r="AU188" t="b">
        <v>0</v>
      </c>
      <c r="AV188" s="229">
        <v>171714</v>
      </c>
      <c r="AW188" s="3" t="s">
        <v>17</v>
      </c>
      <c r="AX188" s="9"/>
      <c r="AY188" s="9"/>
      <c r="AZ188" s="9"/>
      <c r="BA188" s="9"/>
      <c r="BB188" s="3" t="s">
        <v>708</v>
      </c>
      <c r="BC188" s="9"/>
      <c r="BD188" s="9"/>
      <c r="BE188" s="3" t="s">
        <v>37</v>
      </c>
      <c r="BF188" s="9"/>
      <c r="BG188" s="9"/>
      <c r="BH188" s="9" t="s">
        <v>6171</v>
      </c>
      <c r="BI188" s="3" t="s">
        <v>9049</v>
      </c>
      <c r="BJ188" s="9" t="s">
        <v>9076</v>
      </c>
      <c r="BK188" s="9" t="s">
        <v>9568</v>
      </c>
      <c r="BL188" s="9"/>
      <c r="BM188" s="243">
        <v>4293</v>
      </c>
      <c r="BN188" s="243">
        <v>4262</v>
      </c>
      <c r="BO188" s="3" t="s">
        <v>497</v>
      </c>
      <c r="BP188" s="9"/>
      <c r="BQ188" s="9"/>
      <c r="BR188" s="9"/>
      <c r="BS188" s="9"/>
      <c r="BT188" s="9"/>
      <c r="BU188" t="s">
        <v>13043</v>
      </c>
      <c r="BV188" s="9"/>
      <c r="BW188" s="229"/>
      <c r="BX188" s="9"/>
      <c r="BY188" s="9"/>
      <c r="BZ188" s="9" t="s">
        <v>6497</v>
      </c>
      <c r="CA188" t="s">
        <v>6212</v>
      </c>
      <c r="CB188" s="229">
        <v>2009</v>
      </c>
      <c r="CC188" s="3" t="s">
        <v>489</v>
      </c>
      <c r="CD188" s="3" t="s">
        <v>505</v>
      </c>
      <c r="CE188" s="3" t="s">
        <v>506</v>
      </c>
      <c r="CF188" s="3" t="s">
        <v>507</v>
      </c>
      <c r="CG188" s="3" t="s">
        <v>508</v>
      </c>
      <c r="CH188" s="3" t="s">
        <v>496</v>
      </c>
      <c r="CI188" s="3" t="s">
        <v>509</v>
      </c>
      <c r="CJ188" s="3" t="s">
        <v>510</v>
      </c>
      <c r="CK188" s="3" t="s">
        <v>17</v>
      </c>
      <c r="CL188" s="3" t="s">
        <v>517</v>
      </c>
      <c r="CM188" s="3" t="s">
        <v>545</v>
      </c>
      <c r="CN188" s="3" t="s">
        <v>546</v>
      </c>
      <c r="CO188" s="3" t="s">
        <v>10</v>
      </c>
      <c r="CP188" s="3" t="s">
        <v>48</v>
      </c>
      <c r="CQ188" s="3" t="s">
        <v>557</v>
      </c>
      <c r="CR188" s="3" t="s">
        <v>17</v>
      </c>
      <c r="CS188" s="3" t="s">
        <v>742</v>
      </c>
      <c r="CT188" s="3" t="s">
        <v>128</v>
      </c>
      <c r="CU188" s="3" t="s">
        <v>199</v>
      </c>
      <c r="CV188" s="3" t="s">
        <v>17</v>
      </c>
      <c r="CW188" s="3" t="s">
        <v>494</v>
      </c>
      <c r="CX188" s="3" t="s">
        <v>579</v>
      </c>
      <c r="CY188" s="3" t="s">
        <v>17</v>
      </c>
      <c r="CZ188" s="3" t="s">
        <v>3726</v>
      </c>
      <c r="DA188" s="3" t="s">
        <v>9218</v>
      </c>
      <c r="DB188" s="3" t="s">
        <v>6652</v>
      </c>
      <c r="DC188" s="3"/>
      <c r="DD188" s="226">
        <v>186</v>
      </c>
      <c r="DE188" s="15"/>
    </row>
    <row r="189" spans="1:109">
      <c r="A189" s="226">
        <v>177</v>
      </c>
      <c r="B189" s="68" t="s">
        <v>9088</v>
      </c>
      <c r="C189" s="280" t="s">
        <v>487</v>
      </c>
      <c r="D189" s="3" t="s">
        <v>3455</v>
      </c>
      <c r="E189" s="9"/>
      <c r="F189" s="9"/>
      <c r="G189" s="169" t="s">
        <v>6124</v>
      </c>
      <c r="H189" s="3" t="s">
        <v>709</v>
      </c>
      <c r="I189" s="3" t="s">
        <v>488</v>
      </c>
      <c r="J189" s="3" t="s">
        <v>3631</v>
      </c>
      <c r="K189" s="9" t="s">
        <v>10269</v>
      </c>
      <c r="L189" s="3" t="s">
        <v>538</v>
      </c>
      <c r="M189" t="b">
        <v>0</v>
      </c>
      <c r="N189" s="3" t="s">
        <v>549</v>
      </c>
      <c r="O189" s="3" t="s">
        <v>17</v>
      </c>
      <c r="P189" s="3" t="s">
        <v>17</v>
      </c>
      <c r="Q189" s="229">
        <v>-1</v>
      </c>
      <c r="R189" s="229">
        <v>999</v>
      </c>
      <c r="S189" s="9"/>
      <c r="T189" t="s">
        <v>17</v>
      </c>
      <c r="U189" s="3" t="s">
        <v>17</v>
      </c>
      <c r="V189" s="3" t="s">
        <v>17</v>
      </c>
      <c r="W189" s="9"/>
      <c r="X189" s="3" t="s">
        <v>17</v>
      </c>
      <c r="Y189" s="3" t="s">
        <v>17</v>
      </c>
      <c r="Z189" s="3" t="s">
        <v>4570</v>
      </c>
      <c r="AA189" s="15" t="s">
        <v>484</v>
      </c>
      <c r="AB189" s="9"/>
      <c r="AC189" s="9"/>
      <c r="AD189" s="9"/>
      <c r="AE189" s="9"/>
      <c r="AF189" s="9"/>
      <c r="AG189" s="3" t="s">
        <v>17</v>
      </c>
      <c r="AH189" s="3" t="s">
        <v>958</v>
      </c>
      <c r="AI189" s="139"/>
      <c r="AJ189" s="3" t="s">
        <v>481</v>
      </c>
      <c r="AK189" s="208" t="s">
        <v>481</v>
      </c>
      <c r="AL189" s="9"/>
      <c r="AM189" s="146"/>
      <c r="AN189" s="3" t="s">
        <v>484</v>
      </c>
      <c r="AO189" s="3" t="s">
        <v>710</v>
      </c>
      <c r="AP189" t="s">
        <v>5091</v>
      </c>
      <c r="AQ189" s="9"/>
      <c r="AR189" s="9"/>
      <c r="AS189" s="15" t="s">
        <v>9041</v>
      </c>
      <c r="AT189" s="3"/>
      <c r="AU189" t="b">
        <v>0</v>
      </c>
      <c r="AV189" s="229">
        <v>182564</v>
      </c>
      <c r="AW189" s="3" t="s">
        <v>17</v>
      </c>
      <c r="AX189" s="9"/>
      <c r="AY189" s="9"/>
      <c r="AZ189" s="9"/>
      <c r="BA189" s="9"/>
      <c r="BB189" s="3" t="s">
        <v>708</v>
      </c>
      <c r="BC189" s="9"/>
      <c r="BD189" s="9"/>
      <c r="BE189" s="3" t="s">
        <v>37</v>
      </c>
      <c r="BF189" s="9"/>
      <c r="BG189" s="9"/>
      <c r="BH189" s="9" t="s">
        <v>6171</v>
      </c>
      <c r="BI189" s="3" t="s">
        <v>9049</v>
      </c>
      <c r="BJ189" s="9" t="s">
        <v>9076</v>
      </c>
      <c r="BK189" s="9" t="s">
        <v>9568</v>
      </c>
      <c r="BL189" s="9"/>
      <c r="BM189" s="243">
        <v>3570</v>
      </c>
      <c r="BN189" s="243">
        <v>3556</v>
      </c>
      <c r="BO189" s="3" t="s">
        <v>497</v>
      </c>
      <c r="BP189" s="9"/>
      <c r="BQ189" s="9"/>
      <c r="BR189" s="9"/>
      <c r="BS189" s="9"/>
      <c r="BT189" s="9"/>
      <c r="BU189" t="s">
        <v>13043</v>
      </c>
      <c r="BV189" s="9"/>
      <c r="BW189" s="229"/>
      <c r="BX189" s="9"/>
      <c r="BY189" s="9"/>
      <c r="BZ189" s="9" t="s">
        <v>6497</v>
      </c>
      <c r="CA189" t="s">
        <v>6212</v>
      </c>
      <c r="CB189" s="229">
        <v>2009</v>
      </c>
      <c r="CC189" s="3" t="s">
        <v>489</v>
      </c>
      <c r="CD189" s="3" t="s">
        <v>505</v>
      </c>
      <c r="CE189" s="3" t="s">
        <v>506</v>
      </c>
      <c r="CF189" s="3" t="s">
        <v>507</v>
      </c>
      <c r="CG189" s="3" t="s">
        <v>508</v>
      </c>
      <c r="CH189" s="3" t="s">
        <v>496</v>
      </c>
      <c r="CI189" s="3" t="s">
        <v>509</v>
      </c>
      <c r="CJ189" s="3" t="s">
        <v>510</v>
      </c>
      <c r="CK189" s="3" t="s">
        <v>17</v>
      </c>
      <c r="CL189" s="3" t="s">
        <v>517</v>
      </c>
      <c r="CM189" s="3" t="s">
        <v>545</v>
      </c>
      <c r="CN189" s="3" t="s">
        <v>546</v>
      </c>
      <c r="CO189" s="3" t="s">
        <v>10</v>
      </c>
      <c r="CP189" s="3" t="s">
        <v>48</v>
      </c>
      <c r="CQ189" s="3" t="s">
        <v>557</v>
      </c>
      <c r="CR189" s="3" t="s">
        <v>17</v>
      </c>
      <c r="CS189" s="3" t="s">
        <v>741</v>
      </c>
      <c r="CT189" s="3" t="s">
        <v>128</v>
      </c>
      <c r="CU189" s="3" t="s">
        <v>199</v>
      </c>
      <c r="CV189" s="3" t="s">
        <v>17</v>
      </c>
      <c r="CW189" s="3" t="s">
        <v>494</v>
      </c>
      <c r="CX189" s="3" t="s">
        <v>580</v>
      </c>
      <c r="CY189" s="3" t="s">
        <v>17</v>
      </c>
      <c r="CZ189" s="3" t="s">
        <v>3727</v>
      </c>
      <c r="DA189" s="3" t="s">
        <v>9218</v>
      </c>
      <c r="DB189" s="3" t="s">
        <v>6653</v>
      </c>
      <c r="DC189" s="3"/>
      <c r="DD189" s="226">
        <v>187</v>
      </c>
      <c r="DE189" s="15"/>
    </row>
    <row r="190" spans="1:109">
      <c r="A190" s="226">
        <v>178</v>
      </c>
      <c r="B190" s="68" t="s">
        <v>9088</v>
      </c>
      <c r="C190" s="280" t="s">
        <v>487</v>
      </c>
      <c r="D190" s="3" t="s">
        <v>3455</v>
      </c>
      <c r="E190" s="9"/>
      <c r="F190" s="9"/>
      <c r="G190" s="149" t="s">
        <v>6124</v>
      </c>
      <c r="H190" s="3" t="s">
        <v>709</v>
      </c>
      <c r="I190" s="3" t="s">
        <v>488</v>
      </c>
      <c r="J190" s="3" t="s">
        <v>3631</v>
      </c>
      <c r="K190" s="9" t="s">
        <v>10269</v>
      </c>
      <c r="L190" s="3" t="s">
        <v>538</v>
      </c>
      <c r="M190" t="b">
        <v>0</v>
      </c>
      <c r="N190" s="3" t="s">
        <v>549</v>
      </c>
      <c r="O190" s="3" t="s">
        <v>17</v>
      </c>
      <c r="P190" s="3" t="s">
        <v>17</v>
      </c>
      <c r="Q190" s="229">
        <v>-1</v>
      </c>
      <c r="R190" s="229">
        <v>999</v>
      </c>
      <c r="S190" s="9"/>
      <c r="T190" t="s">
        <v>17</v>
      </c>
      <c r="U190" s="3" t="s">
        <v>17</v>
      </c>
      <c r="V190" s="3" t="s">
        <v>17</v>
      </c>
      <c r="W190" s="9"/>
      <c r="X190" s="3" t="s">
        <v>17</v>
      </c>
      <c r="Y190" s="3" t="s">
        <v>17</v>
      </c>
      <c r="Z190" s="3" t="s">
        <v>4570</v>
      </c>
      <c r="AA190" s="15" t="s">
        <v>484</v>
      </c>
      <c r="AB190" s="9"/>
      <c r="AC190" s="9"/>
      <c r="AD190" s="9"/>
      <c r="AE190" s="9"/>
      <c r="AF190" s="9"/>
      <c r="AG190" s="3" t="s">
        <v>17</v>
      </c>
      <c r="AH190" s="3" t="s">
        <v>958</v>
      </c>
      <c r="AI190" s="139"/>
      <c r="AJ190" s="3" t="s">
        <v>481</v>
      </c>
      <c r="AK190" s="208" t="s">
        <v>481</v>
      </c>
      <c r="AL190" s="9"/>
      <c r="AM190" s="146"/>
      <c r="AN190" s="3" t="s">
        <v>484</v>
      </c>
      <c r="AO190" s="3" t="s">
        <v>710</v>
      </c>
      <c r="AP190" t="s">
        <v>5091</v>
      </c>
      <c r="AQ190" s="9"/>
      <c r="AR190" s="9"/>
      <c r="AS190" s="15" t="s">
        <v>9041</v>
      </c>
      <c r="AT190" s="3"/>
      <c r="AU190" t="b">
        <v>0</v>
      </c>
      <c r="AV190" s="229">
        <v>171714</v>
      </c>
      <c r="AW190" s="3" t="s">
        <v>17</v>
      </c>
      <c r="AX190" s="9"/>
      <c r="AY190" s="9"/>
      <c r="AZ190" s="9"/>
      <c r="BA190" s="9"/>
      <c r="BB190" s="3" t="s">
        <v>708</v>
      </c>
      <c r="BC190" s="9"/>
      <c r="BD190" s="9"/>
      <c r="BE190" s="3" t="s">
        <v>37</v>
      </c>
      <c r="BF190" s="9"/>
      <c r="BG190" s="9"/>
      <c r="BH190" s="9" t="s">
        <v>6171</v>
      </c>
      <c r="BI190" s="3" t="s">
        <v>9049</v>
      </c>
      <c r="BJ190" s="9" t="s">
        <v>9076</v>
      </c>
      <c r="BK190" s="9" t="s">
        <v>9568</v>
      </c>
      <c r="BL190" s="9"/>
      <c r="BM190" s="243">
        <v>3335</v>
      </c>
      <c r="BN190" s="243">
        <v>3318</v>
      </c>
      <c r="BO190" s="3" t="s">
        <v>497</v>
      </c>
      <c r="BP190" s="9"/>
      <c r="BQ190" s="9"/>
      <c r="BR190" s="9"/>
      <c r="BS190" s="9"/>
      <c r="BT190" s="9"/>
      <c r="BU190" t="s">
        <v>13043</v>
      </c>
      <c r="BV190" s="9"/>
      <c r="BW190" s="229"/>
      <c r="BX190" s="9"/>
      <c r="BY190" s="9"/>
      <c r="BZ190" s="9" t="s">
        <v>6497</v>
      </c>
      <c r="CA190" t="s">
        <v>6212</v>
      </c>
      <c r="CB190" s="229">
        <v>2009</v>
      </c>
      <c r="CC190" s="3" t="s">
        <v>489</v>
      </c>
      <c r="CD190" s="3" t="s">
        <v>505</v>
      </c>
      <c r="CE190" s="3" t="s">
        <v>506</v>
      </c>
      <c r="CF190" s="3" t="s">
        <v>507</v>
      </c>
      <c r="CG190" s="3" t="s">
        <v>508</v>
      </c>
      <c r="CH190" s="3" t="s">
        <v>496</v>
      </c>
      <c r="CI190" s="3" t="s">
        <v>509</v>
      </c>
      <c r="CJ190" s="3" t="s">
        <v>510</v>
      </c>
      <c r="CK190" s="3" t="s">
        <v>17</v>
      </c>
      <c r="CL190" s="3" t="s">
        <v>517</v>
      </c>
      <c r="CM190" s="3" t="s">
        <v>545</v>
      </c>
      <c r="CN190" s="3" t="s">
        <v>546</v>
      </c>
      <c r="CO190" s="3" t="s">
        <v>10</v>
      </c>
      <c r="CP190" s="3" t="s">
        <v>48</v>
      </c>
      <c r="CQ190" s="3" t="s">
        <v>557</v>
      </c>
      <c r="CR190" s="3" t="s">
        <v>17</v>
      </c>
      <c r="CS190" s="3" t="s">
        <v>742</v>
      </c>
      <c r="CT190" s="3" t="s">
        <v>128</v>
      </c>
      <c r="CU190" s="3" t="s">
        <v>199</v>
      </c>
      <c r="CV190" s="3" t="s">
        <v>17</v>
      </c>
      <c r="CW190" s="3" t="s">
        <v>494</v>
      </c>
      <c r="CX190" s="3" t="s">
        <v>580</v>
      </c>
      <c r="CY190" s="3" t="s">
        <v>17</v>
      </c>
      <c r="CZ190" s="3" t="s">
        <v>3728</v>
      </c>
      <c r="DA190" s="3" t="s">
        <v>9218</v>
      </c>
      <c r="DB190" s="3" t="s">
        <v>6654</v>
      </c>
      <c r="DC190" s="3"/>
      <c r="DD190" s="226">
        <v>188</v>
      </c>
      <c r="DE190" s="15"/>
    </row>
    <row r="191" spans="1:109">
      <c r="A191" s="226">
        <v>179</v>
      </c>
      <c r="B191" s="68" t="s">
        <v>9088</v>
      </c>
      <c r="C191" s="280" t="s">
        <v>487</v>
      </c>
      <c r="D191" s="3" t="s">
        <v>3455</v>
      </c>
      <c r="E191" s="9"/>
      <c r="F191" s="9"/>
      <c r="G191" s="169" t="s">
        <v>6124</v>
      </c>
      <c r="H191" s="3" t="s">
        <v>709</v>
      </c>
      <c r="I191" s="3" t="s">
        <v>488</v>
      </c>
      <c r="J191" s="3" t="s">
        <v>3631</v>
      </c>
      <c r="K191" s="9" t="s">
        <v>10269</v>
      </c>
      <c r="L191" s="3" t="s">
        <v>539</v>
      </c>
      <c r="M191" t="b">
        <v>0</v>
      </c>
      <c r="N191" s="3" t="s">
        <v>549</v>
      </c>
      <c r="O191" s="3" t="s">
        <v>17</v>
      </c>
      <c r="P191" s="3" t="s">
        <v>17</v>
      </c>
      <c r="Q191" s="229">
        <v>-1</v>
      </c>
      <c r="R191" s="229">
        <v>999</v>
      </c>
      <c r="S191" s="9"/>
      <c r="T191" t="s">
        <v>17</v>
      </c>
      <c r="U191" s="3" t="s">
        <v>17</v>
      </c>
      <c r="V191" s="3" t="s">
        <v>17</v>
      </c>
      <c r="W191" s="9"/>
      <c r="X191" s="3" t="s">
        <v>17</v>
      </c>
      <c r="Y191" s="3" t="s">
        <v>17</v>
      </c>
      <c r="Z191" s="3" t="s">
        <v>4570</v>
      </c>
      <c r="AA191" s="15" t="s">
        <v>484</v>
      </c>
      <c r="AB191" s="9"/>
      <c r="AC191" s="9"/>
      <c r="AD191" s="9"/>
      <c r="AE191" s="9"/>
      <c r="AF191" s="9"/>
      <c r="AG191" s="3" t="s">
        <v>17</v>
      </c>
      <c r="AH191" s="3" t="s">
        <v>940</v>
      </c>
      <c r="AI191" s="139"/>
      <c r="AJ191" s="3" t="s">
        <v>481</v>
      </c>
      <c r="AK191" s="208" t="s">
        <v>481</v>
      </c>
      <c r="AL191" s="9"/>
      <c r="AM191" s="146"/>
      <c r="AN191" s="3" t="s">
        <v>484</v>
      </c>
      <c r="AO191" s="3" t="s">
        <v>4575</v>
      </c>
      <c r="AP191" t="s">
        <v>5091</v>
      </c>
      <c r="AQ191" s="9"/>
      <c r="AR191" s="9"/>
      <c r="AS191" s="15" t="s">
        <v>9041</v>
      </c>
      <c r="AT191" s="3"/>
      <c r="AU191" t="b">
        <v>0</v>
      </c>
      <c r="AV191" s="229">
        <v>182564</v>
      </c>
      <c r="AW191" s="3" t="s">
        <v>17</v>
      </c>
      <c r="AX191" s="9"/>
      <c r="AY191" s="9"/>
      <c r="AZ191" s="9"/>
      <c r="BA191" s="9"/>
      <c r="BB191" s="3" t="s">
        <v>708</v>
      </c>
      <c r="BC191" s="9"/>
      <c r="BD191" s="9"/>
      <c r="BE191" s="3" t="s">
        <v>37</v>
      </c>
      <c r="BF191" s="9"/>
      <c r="BG191" s="9"/>
      <c r="BH191" s="9" t="s">
        <v>6171</v>
      </c>
      <c r="BI191" s="3" t="s">
        <v>9049</v>
      </c>
      <c r="BJ191" s="9" t="s">
        <v>9076</v>
      </c>
      <c r="BK191" s="9" t="s">
        <v>9568</v>
      </c>
      <c r="BL191" s="9"/>
      <c r="BM191" s="243">
        <v>4346</v>
      </c>
      <c r="BN191" s="243">
        <v>4319</v>
      </c>
      <c r="BO191" s="3" t="s">
        <v>497</v>
      </c>
      <c r="BP191" s="9"/>
      <c r="BQ191" s="9"/>
      <c r="BR191" s="9"/>
      <c r="BS191" s="9"/>
      <c r="BT191" s="9"/>
      <c r="BU191" t="s">
        <v>13043</v>
      </c>
      <c r="BV191" s="9"/>
      <c r="BW191" s="229"/>
      <c r="BX191" s="9"/>
      <c r="BY191" s="9"/>
      <c r="BZ191" s="9" t="s">
        <v>6497</v>
      </c>
      <c r="CA191" t="s">
        <v>6212</v>
      </c>
      <c r="CB191" s="229">
        <v>2009</v>
      </c>
      <c r="CC191" s="3" t="s">
        <v>489</v>
      </c>
      <c r="CD191" s="3" t="s">
        <v>505</v>
      </c>
      <c r="CE191" s="3" t="s">
        <v>506</v>
      </c>
      <c r="CF191" s="3" t="s">
        <v>507</v>
      </c>
      <c r="CG191" s="3" t="s">
        <v>508</v>
      </c>
      <c r="CH191" s="3" t="s">
        <v>496</v>
      </c>
      <c r="CI191" s="3" t="s">
        <v>509</v>
      </c>
      <c r="CJ191" s="3" t="s">
        <v>510</v>
      </c>
      <c r="CK191" s="3" t="s">
        <v>17</v>
      </c>
      <c r="CL191" s="3" t="s">
        <v>517</v>
      </c>
      <c r="CM191" s="3" t="s">
        <v>545</v>
      </c>
      <c r="CN191" s="3" t="s">
        <v>546</v>
      </c>
      <c r="CO191" s="3" t="s">
        <v>10</v>
      </c>
      <c r="CP191" s="3" t="s">
        <v>48</v>
      </c>
      <c r="CQ191" s="3" t="s">
        <v>557</v>
      </c>
      <c r="CR191" s="3" t="s">
        <v>17</v>
      </c>
      <c r="CS191" s="3" t="s">
        <v>741</v>
      </c>
      <c r="CT191" s="3" t="s">
        <v>128</v>
      </c>
      <c r="CU191" s="3" t="s">
        <v>199</v>
      </c>
      <c r="CV191" s="3" t="s">
        <v>17</v>
      </c>
      <c r="CW191" s="3" t="s">
        <v>494</v>
      </c>
      <c r="CX191" s="3" t="s">
        <v>581</v>
      </c>
      <c r="CY191" s="3" t="s">
        <v>17</v>
      </c>
      <c r="CZ191" s="3" t="s">
        <v>3729</v>
      </c>
      <c r="DA191" s="3" t="s">
        <v>9218</v>
      </c>
      <c r="DB191" s="3" t="s">
        <v>6655</v>
      </c>
      <c r="DC191" s="3"/>
      <c r="DD191" s="226">
        <v>189</v>
      </c>
      <c r="DE191" s="15"/>
    </row>
    <row r="192" spans="1:109">
      <c r="A192" s="226">
        <v>180</v>
      </c>
      <c r="B192" s="68" t="s">
        <v>9088</v>
      </c>
      <c r="C192" s="280" t="s">
        <v>487</v>
      </c>
      <c r="D192" s="3" t="s">
        <v>3455</v>
      </c>
      <c r="E192" s="9"/>
      <c r="F192" s="9"/>
      <c r="G192" s="149" t="s">
        <v>6124</v>
      </c>
      <c r="H192" s="3" t="s">
        <v>709</v>
      </c>
      <c r="I192" s="3" t="s">
        <v>488</v>
      </c>
      <c r="J192" s="3" t="s">
        <v>3631</v>
      </c>
      <c r="K192" s="9" t="s">
        <v>10269</v>
      </c>
      <c r="L192" s="3" t="s">
        <v>539</v>
      </c>
      <c r="M192" t="b">
        <v>0</v>
      </c>
      <c r="N192" s="3" t="s">
        <v>549</v>
      </c>
      <c r="O192" s="3" t="s">
        <v>17</v>
      </c>
      <c r="P192" s="3" t="s">
        <v>17</v>
      </c>
      <c r="Q192" s="229">
        <v>-1</v>
      </c>
      <c r="R192" s="229">
        <v>999</v>
      </c>
      <c r="S192" s="9"/>
      <c r="T192" t="s">
        <v>17</v>
      </c>
      <c r="U192" s="3" t="s">
        <v>17</v>
      </c>
      <c r="V192" s="3" t="s">
        <v>17</v>
      </c>
      <c r="W192" s="9"/>
      <c r="X192" s="3" t="s">
        <v>17</v>
      </c>
      <c r="Y192" s="3" t="s">
        <v>17</v>
      </c>
      <c r="Z192" s="3" t="s">
        <v>4570</v>
      </c>
      <c r="AA192" s="15" t="s">
        <v>484</v>
      </c>
      <c r="AB192" s="9"/>
      <c r="AC192" s="9"/>
      <c r="AD192" s="9"/>
      <c r="AE192" s="9"/>
      <c r="AF192" s="9"/>
      <c r="AG192" s="3" t="s">
        <v>17</v>
      </c>
      <c r="AH192" s="3" t="s">
        <v>940</v>
      </c>
      <c r="AI192" s="139"/>
      <c r="AJ192" s="3" t="s">
        <v>481</v>
      </c>
      <c r="AK192" s="208" t="s">
        <v>481</v>
      </c>
      <c r="AL192" s="9"/>
      <c r="AM192" s="146"/>
      <c r="AN192" s="3" t="s">
        <v>484</v>
      </c>
      <c r="AO192" s="3" t="s">
        <v>4575</v>
      </c>
      <c r="AP192" t="s">
        <v>5091</v>
      </c>
      <c r="AQ192" s="9"/>
      <c r="AR192" s="9"/>
      <c r="AS192" s="15" t="s">
        <v>9041</v>
      </c>
      <c r="AT192" s="3"/>
      <c r="AU192" t="b">
        <v>0</v>
      </c>
      <c r="AV192" s="229">
        <v>171714</v>
      </c>
      <c r="AW192" s="3" t="s">
        <v>17</v>
      </c>
      <c r="AX192" s="9"/>
      <c r="AY192" s="9"/>
      <c r="AZ192" s="9"/>
      <c r="BA192" s="9"/>
      <c r="BB192" s="3" t="s">
        <v>708</v>
      </c>
      <c r="BC192" s="9"/>
      <c r="BD192" s="9"/>
      <c r="BE192" s="3" t="s">
        <v>37</v>
      </c>
      <c r="BF192" s="9"/>
      <c r="BG192" s="9"/>
      <c r="BH192" s="9" t="s">
        <v>6171</v>
      </c>
      <c r="BI192" s="3" t="s">
        <v>9049</v>
      </c>
      <c r="BJ192" s="9" t="s">
        <v>9076</v>
      </c>
      <c r="BK192" s="9" t="s">
        <v>9568</v>
      </c>
      <c r="BL192" s="9"/>
      <c r="BM192" s="243">
        <v>4061</v>
      </c>
      <c r="BN192" s="243">
        <v>4040</v>
      </c>
      <c r="BO192" s="3" t="s">
        <v>497</v>
      </c>
      <c r="BP192" s="9"/>
      <c r="BQ192" s="9"/>
      <c r="BR192" s="9"/>
      <c r="BS192" s="9"/>
      <c r="BT192" s="9"/>
      <c r="BU192" t="s">
        <v>13043</v>
      </c>
      <c r="BV192" s="9"/>
      <c r="BW192" s="229"/>
      <c r="BX192" s="9"/>
      <c r="BY192" s="9"/>
      <c r="BZ192" s="9" t="s">
        <v>6497</v>
      </c>
      <c r="CA192" t="s">
        <v>6212</v>
      </c>
      <c r="CB192" s="229">
        <v>2009</v>
      </c>
      <c r="CC192" s="3" t="s">
        <v>489</v>
      </c>
      <c r="CD192" s="3" t="s">
        <v>505</v>
      </c>
      <c r="CE192" s="3" t="s">
        <v>506</v>
      </c>
      <c r="CF192" s="3" t="s">
        <v>507</v>
      </c>
      <c r="CG192" s="3" t="s">
        <v>508</v>
      </c>
      <c r="CH192" s="3" t="s">
        <v>496</v>
      </c>
      <c r="CI192" s="3" t="s">
        <v>509</v>
      </c>
      <c r="CJ192" s="3" t="s">
        <v>510</v>
      </c>
      <c r="CK192" s="3" t="s">
        <v>17</v>
      </c>
      <c r="CL192" s="3" t="s">
        <v>517</v>
      </c>
      <c r="CM192" s="3" t="s">
        <v>545</v>
      </c>
      <c r="CN192" s="3" t="s">
        <v>546</v>
      </c>
      <c r="CO192" s="3" t="s">
        <v>10</v>
      </c>
      <c r="CP192" s="3" t="s">
        <v>48</v>
      </c>
      <c r="CQ192" s="3" t="s">
        <v>557</v>
      </c>
      <c r="CR192" s="3" t="s">
        <v>17</v>
      </c>
      <c r="CS192" s="3" t="s">
        <v>742</v>
      </c>
      <c r="CT192" s="3" t="s">
        <v>128</v>
      </c>
      <c r="CU192" s="3" t="s">
        <v>199</v>
      </c>
      <c r="CV192" s="3" t="s">
        <v>17</v>
      </c>
      <c r="CW192" s="3" t="s">
        <v>494</v>
      </c>
      <c r="CX192" s="3" t="s">
        <v>581</v>
      </c>
      <c r="CY192" s="3" t="s">
        <v>17</v>
      </c>
      <c r="CZ192" s="3" t="s">
        <v>3730</v>
      </c>
      <c r="DA192" s="3" t="s">
        <v>9218</v>
      </c>
      <c r="DB192" s="3" t="s">
        <v>6656</v>
      </c>
      <c r="DC192" s="3"/>
      <c r="DD192" s="226">
        <v>190</v>
      </c>
      <c r="DE192" s="15"/>
    </row>
    <row r="193" spans="1:109">
      <c r="A193" s="226">
        <v>181</v>
      </c>
      <c r="B193" s="68" t="s">
        <v>9088</v>
      </c>
      <c r="C193" s="280" t="s">
        <v>487</v>
      </c>
      <c r="D193" s="3" t="s">
        <v>3455</v>
      </c>
      <c r="E193" s="9"/>
      <c r="F193" s="9"/>
      <c r="G193" s="169" t="s">
        <v>6124</v>
      </c>
      <c r="H193" s="3" t="s">
        <v>709</v>
      </c>
      <c r="I193" s="3" t="s">
        <v>488</v>
      </c>
      <c r="J193" s="3" t="s">
        <v>3631</v>
      </c>
      <c r="K193" s="9" t="s">
        <v>10269</v>
      </c>
      <c r="L193" s="3" t="s">
        <v>540</v>
      </c>
      <c r="M193" t="b">
        <v>0</v>
      </c>
      <c r="N193" s="3" t="s">
        <v>549</v>
      </c>
      <c r="O193" s="3" t="s">
        <v>17</v>
      </c>
      <c r="P193" s="3" t="s">
        <v>17</v>
      </c>
      <c r="Q193" s="229">
        <v>-1</v>
      </c>
      <c r="R193" s="229">
        <v>999</v>
      </c>
      <c r="S193" s="9"/>
      <c r="T193" t="s">
        <v>17</v>
      </c>
      <c r="U193" s="3" t="s">
        <v>17</v>
      </c>
      <c r="V193" s="3" t="s">
        <v>17</v>
      </c>
      <c r="W193" s="9"/>
      <c r="X193" s="3" t="s">
        <v>17</v>
      </c>
      <c r="Y193" s="3" t="s">
        <v>17</v>
      </c>
      <c r="Z193" s="3" t="s">
        <v>4570</v>
      </c>
      <c r="AA193" s="15" t="s">
        <v>484</v>
      </c>
      <c r="AB193" s="9"/>
      <c r="AC193" s="9"/>
      <c r="AD193" s="9"/>
      <c r="AE193" s="9"/>
      <c r="AF193" s="9"/>
      <c r="AG193" s="3" t="s">
        <v>17</v>
      </c>
      <c r="AH193" s="3" t="s">
        <v>941</v>
      </c>
      <c r="AI193" s="139"/>
      <c r="AJ193" s="3" t="s">
        <v>481</v>
      </c>
      <c r="AK193" s="208" t="s">
        <v>481</v>
      </c>
      <c r="AL193" s="9"/>
      <c r="AM193" s="146"/>
      <c r="AN193" s="3" t="s">
        <v>484</v>
      </c>
      <c r="AO193" s="3" t="s">
        <v>4575</v>
      </c>
      <c r="AP193" t="s">
        <v>5091</v>
      </c>
      <c r="AQ193" s="9"/>
      <c r="AR193" s="9"/>
      <c r="AS193" s="15" t="s">
        <v>9041</v>
      </c>
      <c r="AT193" s="3"/>
      <c r="AU193" t="b">
        <v>0</v>
      </c>
      <c r="AV193" s="229">
        <v>182564</v>
      </c>
      <c r="AW193" s="3" t="s">
        <v>17</v>
      </c>
      <c r="AX193" s="9"/>
      <c r="AY193" s="9"/>
      <c r="AZ193" s="9"/>
      <c r="BA193" s="9"/>
      <c r="BB193" s="3" t="s">
        <v>708</v>
      </c>
      <c r="BC193" s="9"/>
      <c r="BD193" s="9"/>
      <c r="BE193" s="3" t="s">
        <v>37</v>
      </c>
      <c r="BF193" s="9"/>
      <c r="BG193" s="9"/>
      <c r="BH193" s="9" t="s">
        <v>6171</v>
      </c>
      <c r="BI193" s="3" t="s">
        <v>9049</v>
      </c>
      <c r="BJ193" s="9" t="s">
        <v>9076</v>
      </c>
      <c r="BK193" s="9" t="s">
        <v>9568</v>
      </c>
      <c r="BL193" s="9"/>
      <c r="BM193" s="243">
        <v>4657</v>
      </c>
      <c r="BN193" s="243">
        <v>4636</v>
      </c>
      <c r="BO193" s="3" t="s">
        <v>497</v>
      </c>
      <c r="BP193" s="9"/>
      <c r="BQ193" s="9"/>
      <c r="BR193" s="9"/>
      <c r="BS193" s="9"/>
      <c r="BT193" s="9"/>
      <c r="BU193" t="s">
        <v>13043</v>
      </c>
      <c r="BV193" s="9"/>
      <c r="BW193" s="229"/>
      <c r="BX193" s="9"/>
      <c r="BY193" s="9"/>
      <c r="BZ193" s="9" t="s">
        <v>6497</v>
      </c>
      <c r="CA193" t="s">
        <v>6212</v>
      </c>
      <c r="CB193" s="229">
        <v>2009</v>
      </c>
      <c r="CC193" s="3" t="s">
        <v>489</v>
      </c>
      <c r="CD193" s="3" t="s">
        <v>505</v>
      </c>
      <c r="CE193" s="3" t="s">
        <v>506</v>
      </c>
      <c r="CF193" s="3" t="s">
        <v>507</v>
      </c>
      <c r="CG193" s="3" t="s">
        <v>508</v>
      </c>
      <c r="CH193" s="3" t="s">
        <v>496</v>
      </c>
      <c r="CI193" s="3" t="s">
        <v>509</v>
      </c>
      <c r="CJ193" s="3" t="s">
        <v>510</v>
      </c>
      <c r="CK193" s="3" t="s">
        <v>17</v>
      </c>
      <c r="CL193" s="3" t="s">
        <v>517</v>
      </c>
      <c r="CM193" s="3" t="s">
        <v>545</v>
      </c>
      <c r="CN193" s="3" t="s">
        <v>546</v>
      </c>
      <c r="CO193" s="3" t="s">
        <v>10</v>
      </c>
      <c r="CP193" s="3" t="s">
        <v>48</v>
      </c>
      <c r="CQ193" s="3" t="s">
        <v>557</v>
      </c>
      <c r="CR193" s="3" t="s">
        <v>17</v>
      </c>
      <c r="CS193" s="3" t="s">
        <v>741</v>
      </c>
      <c r="CT193" s="3" t="s">
        <v>128</v>
      </c>
      <c r="CU193" s="3" t="s">
        <v>199</v>
      </c>
      <c r="CV193" s="3" t="s">
        <v>17</v>
      </c>
      <c r="CW193" s="3" t="s">
        <v>494</v>
      </c>
      <c r="CX193" s="3" t="s">
        <v>582</v>
      </c>
      <c r="CY193" s="3" t="s">
        <v>17</v>
      </c>
      <c r="CZ193" s="3" t="s">
        <v>3731</v>
      </c>
      <c r="DA193" s="3" t="s">
        <v>9218</v>
      </c>
      <c r="DB193" s="3" t="s">
        <v>6657</v>
      </c>
      <c r="DC193" s="3"/>
      <c r="DD193" s="226">
        <v>191</v>
      </c>
      <c r="DE193" s="15"/>
    </row>
    <row r="194" spans="1:109">
      <c r="A194" s="226">
        <v>182</v>
      </c>
      <c r="B194" s="68" t="s">
        <v>9088</v>
      </c>
      <c r="C194" s="280" t="s">
        <v>487</v>
      </c>
      <c r="D194" s="3" t="s">
        <v>3455</v>
      </c>
      <c r="E194" s="9"/>
      <c r="F194" s="9"/>
      <c r="G194" s="149" t="s">
        <v>6124</v>
      </c>
      <c r="H194" s="3" t="s">
        <v>709</v>
      </c>
      <c r="I194" s="3" t="s">
        <v>488</v>
      </c>
      <c r="J194" s="3" t="s">
        <v>3631</v>
      </c>
      <c r="K194" s="9" t="s">
        <v>10269</v>
      </c>
      <c r="L194" s="3" t="s">
        <v>540</v>
      </c>
      <c r="M194" t="b">
        <v>0</v>
      </c>
      <c r="N194" s="3" t="s">
        <v>549</v>
      </c>
      <c r="O194" s="3" t="s">
        <v>17</v>
      </c>
      <c r="P194" s="3" t="s">
        <v>17</v>
      </c>
      <c r="Q194" s="229">
        <v>-1</v>
      </c>
      <c r="R194" s="229">
        <v>999</v>
      </c>
      <c r="S194" s="9"/>
      <c r="T194" t="s">
        <v>17</v>
      </c>
      <c r="U194" s="3" t="s">
        <v>17</v>
      </c>
      <c r="V194" s="3" t="s">
        <v>17</v>
      </c>
      <c r="W194" s="9"/>
      <c r="X194" s="3" t="s">
        <v>17</v>
      </c>
      <c r="Y194" s="3" t="s">
        <v>17</v>
      </c>
      <c r="Z194" s="3" t="s">
        <v>4570</v>
      </c>
      <c r="AA194" s="15" t="s">
        <v>484</v>
      </c>
      <c r="AB194" s="9"/>
      <c r="AC194" s="9"/>
      <c r="AD194" s="9"/>
      <c r="AE194" s="9"/>
      <c r="AF194" s="9"/>
      <c r="AG194" s="3" t="s">
        <v>17</v>
      </c>
      <c r="AH194" s="3" t="s">
        <v>941</v>
      </c>
      <c r="AI194" s="139"/>
      <c r="AJ194" s="3" t="s">
        <v>481</v>
      </c>
      <c r="AK194" s="208" t="s">
        <v>481</v>
      </c>
      <c r="AL194" s="9"/>
      <c r="AM194" s="146"/>
      <c r="AN194" s="3" t="s">
        <v>484</v>
      </c>
      <c r="AO194" s="3" t="s">
        <v>4575</v>
      </c>
      <c r="AP194" t="s">
        <v>5091</v>
      </c>
      <c r="AQ194" s="9"/>
      <c r="AR194" s="9"/>
      <c r="AS194" s="15" t="s">
        <v>9041</v>
      </c>
      <c r="AT194" s="3"/>
      <c r="AU194" t="b">
        <v>0</v>
      </c>
      <c r="AV194" s="229">
        <v>171714</v>
      </c>
      <c r="AW194" s="3" t="s">
        <v>17</v>
      </c>
      <c r="AX194" s="9"/>
      <c r="AY194" s="9"/>
      <c r="AZ194" s="9"/>
      <c r="BA194" s="9"/>
      <c r="BB194" s="3" t="s">
        <v>708</v>
      </c>
      <c r="BC194" s="9"/>
      <c r="BD194" s="9"/>
      <c r="BE194" s="3" t="s">
        <v>37</v>
      </c>
      <c r="BF194" s="9"/>
      <c r="BG194" s="9"/>
      <c r="BH194" s="9" t="s">
        <v>6171</v>
      </c>
      <c r="BI194" s="3" t="s">
        <v>9049</v>
      </c>
      <c r="BJ194" s="9" t="s">
        <v>9076</v>
      </c>
      <c r="BK194" s="9" t="s">
        <v>9568</v>
      </c>
      <c r="BL194" s="9"/>
      <c r="BM194" s="243">
        <v>4225</v>
      </c>
      <c r="BN194" s="243">
        <v>4197</v>
      </c>
      <c r="BO194" s="3" t="s">
        <v>497</v>
      </c>
      <c r="BP194" s="9"/>
      <c r="BQ194" s="9"/>
      <c r="BR194" s="9"/>
      <c r="BS194" s="9"/>
      <c r="BT194" s="9"/>
      <c r="BU194" t="s">
        <v>13043</v>
      </c>
      <c r="BV194" s="9"/>
      <c r="BW194" s="229"/>
      <c r="BX194" s="9"/>
      <c r="BY194" s="9"/>
      <c r="BZ194" s="9" t="s">
        <v>6497</v>
      </c>
      <c r="CA194" t="s">
        <v>6212</v>
      </c>
      <c r="CB194" s="229">
        <v>2009</v>
      </c>
      <c r="CC194" s="3" t="s">
        <v>489</v>
      </c>
      <c r="CD194" s="3" t="s">
        <v>505</v>
      </c>
      <c r="CE194" s="3" t="s">
        <v>506</v>
      </c>
      <c r="CF194" s="3" t="s">
        <v>507</v>
      </c>
      <c r="CG194" s="3" t="s">
        <v>508</v>
      </c>
      <c r="CH194" s="3" t="s">
        <v>496</v>
      </c>
      <c r="CI194" s="3" t="s">
        <v>509</v>
      </c>
      <c r="CJ194" s="3" t="s">
        <v>510</v>
      </c>
      <c r="CK194" s="3" t="s">
        <v>17</v>
      </c>
      <c r="CL194" s="3" t="s">
        <v>517</v>
      </c>
      <c r="CM194" s="3" t="s">
        <v>545</v>
      </c>
      <c r="CN194" s="3" t="s">
        <v>546</v>
      </c>
      <c r="CO194" s="3" t="s">
        <v>10</v>
      </c>
      <c r="CP194" s="3" t="s">
        <v>48</v>
      </c>
      <c r="CQ194" s="3" t="s">
        <v>557</v>
      </c>
      <c r="CR194" s="3" t="s">
        <v>17</v>
      </c>
      <c r="CS194" s="3" t="s">
        <v>742</v>
      </c>
      <c r="CT194" s="3" t="s">
        <v>128</v>
      </c>
      <c r="CU194" s="3" t="s">
        <v>199</v>
      </c>
      <c r="CV194" s="3" t="s">
        <v>17</v>
      </c>
      <c r="CW194" s="3" t="s">
        <v>494</v>
      </c>
      <c r="CX194" s="3" t="s">
        <v>582</v>
      </c>
      <c r="CY194" s="3" t="s">
        <v>17</v>
      </c>
      <c r="CZ194" s="3" t="s">
        <v>3732</v>
      </c>
      <c r="DA194" s="3" t="s">
        <v>9218</v>
      </c>
      <c r="DB194" s="3" t="s">
        <v>6658</v>
      </c>
      <c r="DC194" s="3"/>
      <c r="DD194" s="226">
        <v>192</v>
      </c>
      <c r="DE194" s="15"/>
    </row>
    <row r="195" spans="1:109">
      <c r="A195" s="226">
        <v>183</v>
      </c>
      <c r="B195" s="68" t="s">
        <v>9088</v>
      </c>
      <c r="C195" s="280" t="s">
        <v>487</v>
      </c>
      <c r="D195" s="3" t="s">
        <v>3455</v>
      </c>
      <c r="E195" s="9"/>
      <c r="F195" s="9"/>
      <c r="G195" s="169" t="s">
        <v>6124</v>
      </c>
      <c r="H195" s="3" t="s">
        <v>709</v>
      </c>
      <c r="I195" s="3" t="s">
        <v>488</v>
      </c>
      <c r="J195" s="3" t="s">
        <v>3631</v>
      </c>
      <c r="K195" s="9" t="s">
        <v>10269</v>
      </c>
      <c r="L195" s="3" t="s">
        <v>541</v>
      </c>
      <c r="M195" t="b">
        <v>0</v>
      </c>
      <c r="N195" s="3" t="s">
        <v>549</v>
      </c>
      <c r="O195" s="3" t="s">
        <v>17</v>
      </c>
      <c r="P195" s="3" t="s">
        <v>17</v>
      </c>
      <c r="Q195" s="229">
        <v>-1</v>
      </c>
      <c r="R195" s="229">
        <v>999</v>
      </c>
      <c r="S195" s="9"/>
      <c r="T195" t="s">
        <v>17</v>
      </c>
      <c r="U195" s="3" t="s">
        <v>17</v>
      </c>
      <c r="V195" s="3" t="s">
        <v>17</v>
      </c>
      <c r="W195" s="9"/>
      <c r="X195" s="3" t="s">
        <v>17</v>
      </c>
      <c r="Y195" s="3" t="s">
        <v>17</v>
      </c>
      <c r="Z195" s="3" t="s">
        <v>4570</v>
      </c>
      <c r="AA195" s="15" t="s">
        <v>484</v>
      </c>
      <c r="AB195" s="9"/>
      <c r="AC195" s="9"/>
      <c r="AD195" s="9"/>
      <c r="AE195" s="9"/>
      <c r="AF195" s="9"/>
      <c r="AG195" s="3" t="s">
        <v>17</v>
      </c>
      <c r="AH195" s="3" t="s">
        <v>959</v>
      </c>
      <c r="AI195" s="139"/>
      <c r="AJ195" s="3" t="s">
        <v>481</v>
      </c>
      <c r="AK195" s="208" t="s">
        <v>481</v>
      </c>
      <c r="AL195" s="9"/>
      <c r="AM195" s="146"/>
      <c r="AN195" s="3" t="s">
        <v>484</v>
      </c>
      <c r="AO195" s="3" t="s">
        <v>710</v>
      </c>
      <c r="AP195" t="s">
        <v>5091</v>
      </c>
      <c r="AQ195" s="9"/>
      <c r="AR195" s="9"/>
      <c r="AS195" s="15" t="s">
        <v>9041</v>
      </c>
      <c r="AT195" s="3"/>
      <c r="AU195" t="b">
        <v>0</v>
      </c>
      <c r="AV195" s="229">
        <v>182564</v>
      </c>
      <c r="AW195" s="3" t="s">
        <v>17</v>
      </c>
      <c r="AX195" s="9"/>
      <c r="AY195" s="9"/>
      <c r="AZ195" s="9"/>
      <c r="BA195" s="9"/>
      <c r="BB195" s="3" t="s">
        <v>708</v>
      </c>
      <c r="BC195" s="9"/>
      <c r="BD195" s="9"/>
      <c r="BE195" s="3" t="s">
        <v>37</v>
      </c>
      <c r="BF195" s="9"/>
      <c r="BG195" s="9"/>
      <c r="BH195" s="9" t="s">
        <v>6171</v>
      </c>
      <c r="BI195" s="3" t="s">
        <v>9049</v>
      </c>
      <c r="BJ195" s="9" t="s">
        <v>9076</v>
      </c>
      <c r="BK195" s="9" t="s">
        <v>9568</v>
      </c>
      <c r="BL195" s="9"/>
      <c r="BM195" s="243">
        <v>3935</v>
      </c>
      <c r="BN195" s="243">
        <v>3919</v>
      </c>
      <c r="BO195" s="3" t="s">
        <v>497</v>
      </c>
      <c r="BP195" s="9"/>
      <c r="BQ195" s="9"/>
      <c r="BR195" s="9"/>
      <c r="BS195" s="9"/>
      <c r="BT195" s="9"/>
      <c r="BU195" t="s">
        <v>13043</v>
      </c>
      <c r="BV195" s="9"/>
      <c r="BW195" s="229"/>
      <c r="BX195" s="9"/>
      <c r="BY195" s="9"/>
      <c r="BZ195" s="9" t="s">
        <v>6497</v>
      </c>
      <c r="CA195" t="s">
        <v>6212</v>
      </c>
      <c r="CB195" s="229">
        <v>2009</v>
      </c>
      <c r="CC195" s="3" t="s">
        <v>489</v>
      </c>
      <c r="CD195" s="3" t="s">
        <v>505</v>
      </c>
      <c r="CE195" s="3" t="s">
        <v>506</v>
      </c>
      <c r="CF195" s="3" t="s">
        <v>507</v>
      </c>
      <c r="CG195" s="3" t="s">
        <v>508</v>
      </c>
      <c r="CH195" s="3" t="s">
        <v>496</v>
      </c>
      <c r="CI195" s="3" t="s">
        <v>509</v>
      </c>
      <c r="CJ195" s="3" t="s">
        <v>510</v>
      </c>
      <c r="CK195" s="3" t="s">
        <v>17</v>
      </c>
      <c r="CL195" s="3" t="s">
        <v>517</v>
      </c>
      <c r="CM195" s="3" t="s">
        <v>545</v>
      </c>
      <c r="CN195" s="3" t="s">
        <v>546</v>
      </c>
      <c r="CO195" s="3" t="s">
        <v>10</v>
      </c>
      <c r="CP195" s="3" t="s">
        <v>48</v>
      </c>
      <c r="CQ195" s="3" t="s">
        <v>557</v>
      </c>
      <c r="CR195" s="3" t="s">
        <v>17</v>
      </c>
      <c r="CS195" s="3" t="s">
        <v>741</v>
      </c>
      <c r="CT195" s="3" t="s">
        <v>128</v>
      </c>
      <c r="CU195" s="3" t="s">
        <v>199</v>
      </c>
      <c r="CV195" s="3" t="s">
        <v>17</v>
      </c>
      <c r="CW195" s="3" t="s">
        <v>494</v>
      </c>
      <c r="CX195" s="3" t="s">
        <v>583</v>
      </c>
      <c r="CY195" s="3" t="s">
        <v>17</v>
      </c>
      <c r="CZ195" s="3" t="s">
        <v>3733</v>
      </c>
      <c r="DA195" s="3" t="s">
        <v>9218</v>
      </c>
      <c r="DB195" s="3" t="s">
        <v>6659</v>
      </c>
      <c r="DC195" s="3"/>
      <c r="DD195" s="226">
        <v>193</v>
      </c>
      <c r="DE195" s="15"/>
    </row>
    <row r="196" spans="1:109">
      <c r="A196" s="226">
        <v>184</v>
      </c>
      <c r="B196" s="68" t="s">
        <v>9088</v>
      </c>
      <c r="C196" s="280" t="s">
        <v>487</v>
      </c>
      <c r="D196" s="3" t="s">
        <v>3455</v>
      </c>
      <c r="E196" s="9"/>
      <c r="F196" s="9"/>
      <c r="G196" s="149" t="s">
        <v>6124</v>
      </c>
      <c r="H196" s="3" t="s">
        <v>709</v>
      </c>
      <c r="I196" s="3" t="s">
        <v>488</v>
      </c>
      <c r="J196" s="3" t="s">
        <v>3631</v>
      </c>
      <c r="K196" s="9" t="s">
        <v>10269</v>
      </c>
      <c r="L196" s="3" t="s">
        <v>541</v>
      </c>
      <c r="M196" t="b">
        <v>0</v>
      </c>
      <c r="N196" s="3" t="s">
        <v>549</v>
      </c>
      <c r="O196" s="3" t="s">
        <v>17</v>
      </c>
      <c r="P196" s="3" t="s">
        <v>17</v>
      </c>
      <c r="Q196" s="229">
        <v>-1</v>
      </c>
      <c r="R196" s="229">
        <v>999</v>
      </c>
      <c r="S196" s="9"/>
      <c r="T196" t="s">
        <v>17</v>
      </c>
      <c r="U196" s="3" t="s">
        <v>17</v>
      </c>
      <c r="V196" s="3" t="s">
        <v>17</v>
      </c>
      <c r="W196" s="9"/>
      <c r="X196" s="3" t="s">
        <v>17</v>
      </c>
      <c r="Y196" s="3" t="s">
        <v>17</v>
      </c>
      <c r="Z196" s="3" t="s">
        <v>4570</v>
      </c>
      <c r="AA196" s="15" t="s">
        <v>484</v>
      </c>
      <c r="AB196" s="9"/>
      <c r="AC196" s="9"/>
      <c r="AD196" s="9"/>
      <c r="AE196" s="9"/>
      <c r="AF196" s="9"/>
      <c r="AG196" s="3" t="s">
        <v>17</v>
      </c>
      <c r="AH196" s="3" t="s">
        <v>959</v>
      </c>
      <c r="AI196" s="139"/>
      <c r="AJ196" s="3" t="s">
        <v>481</v>
      </c>
      <c r="AK196" s="208" t="s">
        <v>481</v>
      </c>
      <c r="AL196" s="9"/>
      <c r="AM196" s="146"/>
      <c r="AN196" s="3" t="s">
        <v>484</v>
      </c>
      <c r="AO196" s="3" t="s">
        <v>710</v>
      </c>
      <c r="AP196" t="s">
        <v>5091</v>
      </c>
      <c r="AQ196" s="9"/>
      <c r="AR196" s="9"/>
      <c r="AS196" s="15" t="s">
        <v>9041</v>
      </c>
      <c r="AT196" s="3"/>
      <c r="AU196" t="b">
        <v>0</v>
      </c>
      <c r="AV196" s="229">
        <v>171714</v>
      </c>
      <c r="AW196" s="3" t="s">
        <v>17</v>
      </c>
      <c r="AX196" s="9"/>
      <c r="AY196" s="9"/>
      <c r="AZ196" s="9"/>
      <c r="BA196" s="9"/>
      <c r="BB196" s="3" t="s">
        <v>708</v>
      </c>
      <c r="BC196" s="9"/>
      <c r="BD196" s="9"/>
      <c r="BE196" s="3" t="s">
        <v>37</v>
      </c>
      <c r="BF196" s="9"/>
      <c r="BG196" s="9"/>
      <c r="BH196" s="9" t="s">
        <v>6171</v>
      </c>
      <c r="BI196" s="3" t="s">
        <v>9049</v>
      </c>
      <c r="BJ196" s="9" t="s">
        <v>9076</v>
      </c>
      <c r="BK196" s="9" t="s">
        <v>9568</v>
      </c>
      <c r="BL196" s="9"/>
      <c r="BM196" s="243">
        <v>3704</v>
      </c>
      <c r="BN196" s="243">
        <v>3686</v>
      </c>
      <c r="BO196" s="3" t="s">
        <v>497</v>
      </c>
      <c r="BP196" s="9"/>
      <c r="BQ196" s="9"/>
      <c r="BR196" s="9"/>
      <c r="BS196" s="9"/>
      <c r="BT196" s="9"/>
      <c r="BU196" t="s">
        <v>13043</v>
      </c>
      <c r="BV196" s="9"/>
      <c r="BW196" s="229"/>
      <c r="BX196" s="9"/>
      <c r="BY196" s="9"/>
      <c r="BZ196" s="9" t="s">
        <v>6497</v>
      </c>
      <c r="CA196" t="s">
        <v>6212</v>
      </c>
      <c r="CB196" s="229">
        <v>2009</v>
      </c>
      <c r="CC196" s="3" t="s">
        <v>489</v>
      </c>
      <c r="CD196" s="3" t="s">
        <v>505</v>
      </c>
      <c r="CE196" s="3" t="s">
        <v>506</v>
      </c>
      <c r="CF196" s="3" t="s">
        <v>507</v>
      </c>
      <c r="CG196" s="3" t="s">
        <v>508</v>
      </c>
      <c r="CH196" s="3" t="s">
        <v>496</v>
      </c>
      <c r="CI196" s="3" t="s">
        <v>509</v>
      </c>
      <c r="CJ196" s="3" t="s">
        <v>510</v>
      </c>
      <c r="CK196" s="3" t="s">
        <v>17</v>
      </c>
      <c r="CL196" s="3" t="s">
        <v>517</v>
      </c>
      <c r="CM196" s="3" t="s">
        <v>545</v>
      </c>
      <c r="CN196" s="3" t="s">
        <v>546</v>
      </c>
      <c r="CO196" s="3" t="s">
        <v>10</v>
      </c>
      <c r="CP196" s="3" t="s">
        <v>48</v>
      </c>
      <c r="CQ196" s="3" t="s">
        <v>557</v>
      </c>
      <c r="CR196" s="3" t="s">
        <v>17</v>
      </c>
      <c r="CS196" s="3" t="s">
        <v>742</v>
      </c>
      <c r="CT196" s="3" t="s">
        <v>128</v>
      </c>
      <c r="CU196" s="3" t="s">
        <v>199</v>
      </c>
      <c r="CV196" s="3" t="s">
        <v>17</v>
      </c>
      <c r="CW196" s="3" t="s">
        <v>494</v>
      </c>
      <c r="CX196" s="3" t="s">
        <v>583</v>
      </c>
      <c r="CY196" s="3" t="s">
        <v>17</v>
      </c>
      <c r="CZ196" s="3" t="s">
        <v>3734</v>
      </c>
      <c r="DA196" s="3" t="s">
        <v>9218</v>
      </c>
      <c r="DB196" s="3" t="s">
        <v>6660</v>
      </c>
      <c r="DC196" s="3"/>
      <c r="DD196" s="226">
        <v>194</v>
      </c>
      <c r="DE196" s="15"/>
    </row>
    <row r="197" spans="1:109">
      <c r="A197" s="226">
        <v>185</v>
      </c>
      <c r="B197" s="68" t="s">
        <v>9088</v>
      </c>
      <c r="C197" s="280" t="s">
        <v>487</v>
      </c>
      <c r="D197" s="3" t="s">
        <v>3455</v>
      </c>
      <c r="E197" s="9"/>
      <c r="F197" s="9"/>
      <c r="G197" s="169" t="s">
        <v>6124</v>
      </c>
      <c r="H197" s="3" t="s">
        <v>709</v>
      </c>
      <c r="I197" s="3" t="s">
        <v>488</v>
      </c>
      <c r="J197" s="3" t="s">
        <v>3631</v>
      </c>
      <c r="K197" s="9" t="s">
        <v>10269</v>
      </c>
      <c r="L197" s="3" t="s">
        <v>542</v>
      </c>
      <c r="M197" t="b">
        <v>0</v>
      </c>
      <c r="N197" s="3" t="s">
        <v>549</v>
      </c>
      <c r="O197" s="3" t="s">
        <v>17</v>
      </c>
      <c r="P197" s="3" t="s">
        <v>17</v>
      </c>
      <c r="Q197" s="229">
        <v>-1</v>
      </c>
      <c r="R197" s="229">
        <v>999</v>
      </c>
      <c r="S197" s="9"/>
      <c r="T197" t="s">
        <v>17</v>
      </c>
      <c r="U197" s="3" t="s">
        <v>17</v>
      </c>
      <c r="V197" s="3" t="s">
        <v>17</v>
      </c>
      <c r="W197" s="9"/>
      <c r="X197" s="3" t="s">
        <v>17</v>
      </c>
      <c r="Y197" s="3" t="s">
        <v>17</v>
      </c>
      <c r="Z197" s="3" t="s">
        <v>4570</v>
      </c>
      <c r="AA197" s="15" t="s">
        <v>484</v>
      </c>
      <c r="AB197" s="9"/>
      <c r="AC197" s="9"/>
      <c r="AD197" s="9"/>
      <c r="AE197" s="9"/>
      <c r="AF197" s="9"/>
      <c r="AG197" s="3" t="s">
        <v>17</v>
      </c>
      <c r="AH197" s="3" t="s">
        <v>960</v>
      </c>
      <c r="AI197" s="139"/>
      <c r="AJ197" s="3" t="s">
        <v>481</v>
      </c>
      <c r="AK197" s="208" t="s">
        <v>481</v>
      </c>
      <c r="AL197" s="9"/>
      <c r="AM197" s="146"/>
      <c r="AN197" s="3" t="s">
        <v>484</v>
      </c>
      <c r="AO197" s="3" t="s">
        <v>710</v>
      </c>
      <c r="AP197" t="s">
        <v>5091</v>
      </c>
      <c r="AQ197" s="9"/>
      <c r="AR197" s="9"/>
      <c r="AS197" s="15" t="s">
        <v>9041</v>
      </c>
      <c r="AT197" s="3"/>
      <c r="AU197" t="b">
        <v>0</v>
      </c>
      <c r="AV197" s="229">
        <v>182564</v>
      </c>
      <c r="AW197" s="3" t="s">
        <v>17</v>
      </c>
      <c r="AX197" s="9"/>
      <c r="AY197" s="9"/>
      <c r="AZ197" s="9"/>
      <c r="BA197" s="9"/>
      <c r="BB197" s="3" t="s">
        <v>708</v>
      </c>
      <c r="BC197" s="9"/>
      <c r="BD197" s="9"/>
      <c r="BE197" s="3" t="s">
        <v>37</v>
      </c>
      <c r="BF197" s="9"/>
      <c r="BG197" s="9"/>
      <c r="BH197" s="9" t="s">
        <v>6171</v>
      </c>
      <c r="BI197" s="3" t="s">
        <v>9049</v>
      </c>
      <c r="BJ197" s="9" t="s">
        <v>9076</v>
      </c>
      <c r="BK197" s="9" t="s">
        <v>9568</v>
      </c>
      <c r="BL197" s="9"/>
      <c r="BM197" s="243">
        <v>3388</v>
      </c>
      <c r="BN197" s="243">
        <v>3372</v>
      </c>
      <c r="BO197" s="3" t="s">
        <v>497</v>
      </c>
      <c r="BP197" s="9"/>
      <c r="BQ197" s="9"/>
      <c r="BR197" s="9"/>
      <c r="BS197" s="9"/>
      <c r="BT197" s="9"/>
      <c r="BU197" t="s">
        <v>13043</v>
      </c>
      <c r="BV197" s="9"/>
      <c r="BW197" s="229"/>
      <c r="BX197" s="9"/>
      <c r="BY197" s="9"/>
      <c r="BZ197" s="9" t="s">
        <v>6497</v>
      </c>
      <c r="CA197" t="s">
        <v>6212</v>
      </c>
      <c r="CB197" s="229">
        <v>2009</v>
      </c>
      <c r="CC197" s="3" t="s">
        <v>489</v>
      </c>
      <c r="CD197" s="3" t="s">
        <v>505</v>
      </c>
      <c r="CE197" s="3" t="s">
        <v>506</v>
      </c>
      <c r="CF197" s="3" t="s">
        <v>507</v>
      </c>
      <c r="CG197" s="3" t="s">
        <v>508</v>
      </c>
      <c r="CH197" s="3" t="s">
        <v>496</v>
      </c>
      <c r="CI197" s="3" t="s">
        <v>509</v>
      </c>
      <c r="CJ197" s="3" t="s">
        <v>510</v>
      </c>
      <c r="CK197" s="3" t="s">
        <v>17</v>
      </c>
      <c r="CL197" s="3" t="s">
        <v>517</v>
      </c>
      <c r="CM197" s="3" t="s">
        <v>545</v>
      </c>
      <c r="CN197" s="3" t="s">
        <v>546</v>
      </c>
      <c r="CO197" s="3" t="s">
        <v>10</v>
      </c>
      <c r="CP197" s="3" t="s">
        <v>48</v>
      </c>
      <c r="CQ197" s="3" t="s">
        <v>557</v>
      </c>
      <c r="CR197" s="3" t="s">
        <v>17</v>
      </c>
      <c r="CS197" s="3" t="s">
        <v>741</v>
      </c>
      <c r="CT197" s="3" t="s">
        <v>128</v>
      </c>
      <c r="CU197" s="3" t="s">
        <v>199</v>
      </c>
      <c r="CV197" s="3" t="s">
        <v>17</v>
      </c>
      <c r="CW197" s="3" t="s">
        <v>494</v>
      </c>
      <c r="CX197" s="3" t="s">
        <v>584</v>
      </c>
      <c r="CY197" s="3" t="s">
        <v>17</v>
      </c>
      <c r="CZ197" s="3" t="s">
        <v>3735</v>
      </c>
      <c r="DA197" s="3" t="s">
        <v>9218</v>
      </c>
      <c r="DB197" s="3" t="s">
        <v>6661</v>
      </c>
      <c r="DC197" s="3"/>
      <c r="DD197" s="226">
        <v>195</v>
      </c>
      <c r="DE197" s="15"/>
    </row>
    <row r="198" spans="1:109">
      <c r="A198" s="226">
        <v>186</v>
      </c>
      <c r="B198" s="68" t="s">
        <v>9088</v>
      </c>
      <c r="C198" s="280" t="s">
        <v>487</v>
      </c>
      <c r="D198" s="3" t="s">
        <v>3455</v>
      </c>
      <c r="E198" s="9"/>
      <c r="F198" s="9"/>
      <c r="G198" s="149" t="s">
        <v>6124</v>
      </c>
      <c r="H198" s="3" t="s">
        <v>709</v>
      </c>
      <c r="I198" s="3" t="s">
        <v>488</v>
      </c>
      <c r="J198" s="3" t="s">
        <v>3631</v>
      </c>
      <c r="K198" s="9" t="s">
        <v>10269</v>
      </c>
      <c r="L198" s="3" t="s">
        <v>542</v>
      </c>
      <c r="M198" t="b">
        <v>0</v>
      </c>
      <c r="N198" s="3" t="s">
        <v>549</v>
      </c>
      <c r="O198" s="3" t="s">
        <v>17</v>
      </c>
      <c r="P198" s="3" t="s">
        <v>17</v>
      </c>
      <c r="Q198" s="229">
        <v>-1</v>
      </c>
      <c r="R198" s="229">
        <v>999</v>
      </c>
      <c r="S198" s="9"/>
      <c r="T198" t="s">
        <v>17</v>
      </c>
      <c r="U198" s="3" t="s">
        <v>17</v>
      </c>
      <c r="V198" s="3" t="s">
        <v>17</v>
      </c>
      <c r="W198" s="9"/>
      <c r="X198" s="3" t="s">
        <v>17</v>
      </c>
      <c r="Y198" s="3" t="s">
        <v>17</v>
      </c>
      <c r="Z198" s="3" t="s">
        <v>4570</v>
      </c>
      <c r="AA198" s="15" t="s">
        <v>484</v>
      </c>
      <c r="AB198" s="9"/>
      <c r="AC198" s="9"/>
      <c r="AD198" s="9"/>
      <c r="AE198" s="9"/>
      <c r="AF198" s="9"/>
      <c r="AG198" s="3" t="s">
        <v>17</v>
      </c>
      <c r="AH198" s="3" t="s">
        <v>960</v>
      </c>
      <c r="AI198" s="139"/>
      <c r="AJ198" s="3" t="s">
        <v>481</v>
      </c>
      <c r="AK198" s="208" t="s">
        <v>481</v>
      </c>
      <c r="AL198" s="9"/>
      <c r="AM198" s="146"/>
      <c r="AN198" s="3" t="s">
        <v>484</v>
      </c>
      <c r="AO198" s="3" t="s">
        <v>710</v>
      </c>
      <c r="AP198" t="s">
        <v>5091</v>
      </c>
      <c r="AQ198" s="9"/>
      <c r="AR198" s="9"/>
      <c r="AS198" s="15" t="s">
        <v>9041</v>
      </c>
      <c r="AT198" s="3"/>
      <c r="AU198" t="b">
        <v>0</v>
      </c>
      <c r="AV198" s="229">
        <v>171714</v>
      </c>
      <c r="AW198" s="3" t="s">
        <v>17</v>
      </c>
      <c r="AX198" s="9"/>
      <c r="AY198" s="9"/>
      <c r="AZ198" s="9"/>
      <c r="BA198" s="9"/>
      <c r="BB198" s="3" t="s">
        <v>708</v>
      </c>
      <c r="BC198" s="9"/>
      <c r="BD198" s="9"/>
      <c r="BE198" s="3" t="s">
        <v>37</v>
      </c>
      <c r="BF198" s="9"/>
      <c r="BG198" s="9"/>
      <c r="BH198" s="9" t="s">
        <v>6171</v>
      </c>
      <c r="BI198" s="3" t="s">
        <v>9049</v>
      </c>
      <c r="BJ198" s="9" t="s">
        <v>9076</v>
      </c>
      <c r="BK198" s="9" t="s">
        <v>9568</v>
      </c>
      <c r="BL198" s="9"/>
      <c r="BM198" s="243">
        <v>3095</v>
      </c>
      <c r="BN198" s="243">
        <v>3084</v>
      </c>
      <c r="BO198" s="3" t="s">
        <v>497</v>
      </c>
      <c r="BP198" s="9"/>
      <c r="BQ198" s="9"/>
      <c r="BR198" s="9"/>
      <c r="BS198" s="9"/>
      <c r="BT198" s="9"/>
      <c r="BU198" t="s">
        <v>13043</v>
      </c>
      <c r="BV198" s="9"/>
      <c r="BW198" s="229"/>
      <c r="BX198" s="9"/>
      <c r="BY198" s="9"/>
      <c r="BZ198" s="9" t="s">
        <v>6497</v>
      </c>
      <c r="CA198" t="s">
        <v>6212</v>
      </c>
      <c r="CB198" s="229">
        <v>2009</v>
      </c>
      <c r="CC198" s="3" t="s">
        <v>489</v>
      </c>
      <c r="CD198" s="3" t="s">
        <v>505</v>
      </c>
      <c r="CE198" s="3" t="s">
        <v>506</v>
      </c>
      <c r="CF198" s="3" t="s">
        <v>507</v>
      </c>
      <c r="CG198" s="3" t="s">
        <v>508</v>
      </c>
      <c r="CH198" s="3" t="s">
        <v>496</v>
      </c>
      <c r="CI198" s="3" t="s">
        <v>509</v>
      </c>
      <c r="CJ198" s="3" t="s">
        <v>510</v>
      </c>
      <c r="CK198" s="3" t="s">
        <v>17</v>
      </c>
      <c r="CL198" s="3" t="s">
        <v>517</v>
      </c>
      <c r="CM198" s="3" t="s">
        <v>545</v>
      </c>
      <c r="CN198" s="3" t="s">
        <v>546</v>
      </c>
      <c r="CO198" s="3" t="s">
        <v>10</v>
      </c>
      <c r="CP198" s="3" t="s">
        <v>48</v>
      </c>
      <c r="CQ198" s="3" t="s">
        <v>557</v>
      </c>
      <c r="CR198" s="3" t="s">
        <v>17</v>
      </c>
      <c r="CS198" s="3" t="s">
        <v>742</v>
      </c>
      <c r="CT198" s="3" t="s">
        <v>128</v>
      </c>
      <c r="CU198" s="3" t="s">
        <v>199</v>
      </c>
      <c r="CV198" s="3" t="s">
        <v>17</v>
      </c>
      <c r="CW198" s="3" t="s">
        <v>494</v>
      </c>
      <c r="CX198" s="3" t="s">
        <v>584</v>
      </c>
      <c r="CY198" s="3" t="s">
        <v>17</v>
      </c>
      <c r="CZ198" s="3" t="s">
        <v>3736</v>
      </c>
      <c r="DA198" s="3" t="s">
        <v>9218</v>
      </c>
      <c r="DB198" s="3" t="s">
        <v>6662</v>
      </c>
      <c r="DC198" s="3"/>
      <c r="DD198" s="226">
        <v>196</v>
      </c>
      <c r="DE198" s="15"/>
    </row>
    <row r="199" spans="1:109">
      <c r="A199" s="226">
        <v>187</v>
      </c>
      <c r="B199" s="68" t="s">
        <v>9088</v>
      </c>
      <c r="C199" s="280" t="s">
        <v>487</v>
      </c>
      <c r="D199" s="3" t="s">
        <v>3455</v>
      </c>
      <c r="E199" s="9"/>
      <c r="F199" s="9"/>
      <c r="G199" s="169" t="s">
        <v>6124</v>
      </c>
      <c r="H199" s="3" t="s">
        <v>709</v>
      </c>
      <c r="I199" s="3" t="s">
        <v>488</v>
      </c>
      <c r="J199" s="3" t="s">
        <v>3631</v>
      </c>
      <c r="K199" s="9" t="s">
        <v>10269</v>
      </c>
      <c r="L199" s="3" t="s">
        <v>542</v>
      </c>
      <c r="M199" t="b">
        <v>0</v>
      </c>
      <c r="N199" s="3" t="s">
        <v>549</v>
      </c>
      <c r="O199" s="3" t="s">
        <v>17</v>
      </c>
      <c r="P199" s="3" t="s">
        <v>17</v>
      </c>
      <c r="Q199" s="229">
        <v>-1</v>
      </c>
      <c r="R199" s="229">
        <v>999</v>
      </c>
      <c r="S199" s="9"/>
      <c r="T199" t="s">
        <v>17</v>
      </c>
      <c r="U199" s="3" t="s">
        <v>17</v>
      </c>
      <c r="V199" s="3" t="s">
        <v>17</v>
      </c>
      <c r="W199" s="9"/>
      <c r="X199" s="3" t="s">
        <v>17</v>
      </c>
      <c r="Y199" s="3" t="s">
        <v>17</v>
      </c>
      <c r="Z199" s="3" t="s">
        <v>4570</v>
      </c>
      <c r="AA199" s="15" t="s">
        <v>484</v>
      </c>
      <c r="AB199" s="3"/>
      <c r="AC199" s="3"/>
      <c r="AD199" s="3"/>
      <c r="AE199" s="3"/>
      <c r="AF199" s="3"/>
      <c r="AG199" s="3" t="s">
        <v>17</v>
      </c>
      <c r="AH199" s="3" t="s">
        <v>961</v>
      </c>
      <c r="AI199" s="177"/>
      <c r="AJ199" s="3" t="s">
        <v>481</v>
      </c>
      <c r="AK199" s="208" t="s">
        <v>481</v>
      </c>
      <c r="AL199" s="3"/>
      <c r="AM199" s="68"/>
      <c r="AN199" s="3" t="s">
        <v>484</v>
      </c>
      <c r="AO199" s="3" t="s">
        <v>710</v>
      </c>
      <c r="AP199" t="s">
        <v>5091</v>
      </c>
      <c r="AQ199" s="3"/>
      <c r="AR199" s="3"/>
      <c r="AS199" s="15" t="s">
        <v>9041</v>
      </c>
      <c r="AT199" s="3"/>
      <c r="AU199" t="b">
        <v>0</v>
      </c>
      <c r="AV199" s="229">
        <v>182564</v>
      </c>
      <c r="AW199" s="3" t="s">
        <v>17</v>
      </c>
      <c r="AX199" s="9"/>
      <c r="AY199" s="9"/>
      <c r="AZ199" s="9"/>
      <c r="BA199" s="9"/>
      <c r="BB199" s="3" t="s">
        <v>708</v>
      </c>
      <c r="BC199" s="9"/>
      <c r="BD199" s="9"/>
      <c r="BE199" s="3" t="s">
        <v>37</v>
      </c>
      <c r="BF199" s="9"/>
      <c r="BG199" s="9"/>
      <c r="BH199" s="9" t="s">
        <v>6171</v>
      </c>
      <c r="BI199" s="3" t="s">
        <v>9049</v>
      </c>
      <c r="BJ199" s="9" t="s">
        <v>9076</v>
      </c>
      <c r="BK199" s="9" t="s">
        <v>9568</v>
      </c>
      <c r="BL199" s="9"/>
      <c r="BM199" s="243">
        <v>4290</v>
      </c>
      <c r="BN199" s="243">
        <v>4277</v>
      </c>
      <c r="BO199" s="3" t="s">
        <v>497</v>
      </c>
      <c r="BP199" s="9"/>
      <c r="BQ199" s="9"/>
      <c r="BR199" s="9"/>
      <c r="BS199" s="9"/>
      <c r="BT199" s="9"/>
      <c r="BU199" t="s">
        <v>13043</v>
      </c>
      <c r="BV199" s="9"/>
      <c r="BW199" s="229"/>
      <c r="BX199" s="9"/>
      <c r="BY199" s="9"/>
      <c r="BZ199" s="9" t="s">
        <v>6497</v>
      </c>
      <c r="CA199" t="s">
        <v>6212</v>
      </c>
      <c r="CB199" s="229">
        <v>2009</v>
      </c>
      <c r="CC199" s="3" t="s">
        <v>489</v>
      </c>
      <c r="CD199" s="3" t="s">
        <v>505</v>
      </c>
      <c r="CE199" s="3" t="s">
        <v>506</v>
      </c>
      <c r="CF199" s="3" t="s">
        <v>507</v>
      </c>
      <c r="CG199" s="3" t="s">
        <v>508</v>
      </c>
      <c r="CH199" s="3" t="s">
        <v>496</v>
      </c>
      <c r="CI199" s="3" t="s">
        <v>509</v>
      </c>
      <c r="CJ199" s="3" t="s">
        <v>510</v>
      </c>
      <c r="CK199" s="3" t="s">
        <v>17</v>
      </c>
      <c r="CL199" s="3" t="s">
        <v>517</v>
      </c>
      <c r="CM199" s="3" t="s">
        <v>545</v>
      </c>
      <c r="CN199" s="3" t="s">
        <v>546</v>
      </c>
      <c r="CO199" s="3" t="s">
        <v>10</v>
      </c>
      <c r="CP199" s="3" t="s">
        <v>48</v>
      </c>
      <c r="CQ199" s="3" t="s">
        <v>557</v>
      </c>
      <c r="CR199" s="3" t="s">
        <v>17</v>
      </c>
      <c r="CS199" s="3" t="s">
        <v>741</v>
      </c>
      <c r="CT199" s="3" t="s">
        <v>128</v>
      </c>
      <c r="CU199" s="3" t="s">
        <v>199</v>
      </c>
      <c r="CV199" s="3" t="s">
        <v>17</v>
      </c>
      <c r="CW199" s="3" t="s">
        <v>494</v>
      </c>
      <c r="CX199" s="3" t="s">
        <v>585</v>
      </c>
      <c r="CY199" s="3" t="s">
        <v>17</v>
      </c>
      <c r="CZ199" s="3" t="s">
        <v>3737</v>
      </c>
      <c r="DA199" s="3" t="s">
        <v>9218</v>
      </c>
      <c r="DB199" s="3" t="s">
        <v>6663</v>
      </c>
      <c r="DC199" s="3"/>
      <c r="DD199" s="226">
        <v>197</v>
      </c>
      <c r="DE199" s="15"/>
    </row>
    <row r="200" spans="1:109">
      <c r="A200" s="226">
        <v>188</v>
      </c>
      <c r="B200" s="68" t="s">
        <v>9088</v>
      </c>
      <c r="C200" s="280" t="s">
        <v>487</v>
      </c>
      <c r="D200" s="3" t="s">
        <v>3455</v>
      </c>
      <c r="E200" s="9"/>
      <c r="F200" s="9"/>
      <c r="G200" s="149" t="s">
        <v>6124</v>
      </c>
      <c r="H200" s="3" t="s">
        <v>709</v>
      </c>
      <c r="I200" s="3" t="s">
        <v>488</v>
      </c>
      <c r="J200" s="3" t="s">
        <v>3631</v>
      </c>
      <c r="K200" s="9" t="s">
        <v>10269</v>
      </c>
      <c r="L200" s="3" t="s">
        <v>542</v>
      </c>
      <c r="M200" t="b">
        <v>0</v>
      </c>
      <c r="N200" s="3" t="s">
        <v>549</v>
      </c>
      <c r="O200" s="3" t="s">
        <v>17</v>
      </c>
      <c r="P200" s="3" t="s">
        <v>17</v>
      </c>
      <c r="Q200" s="229">
        <v>-1</v>
      </c>
      <c r="R200" s="229">
        <v>999</v>
      </c>
      <c r="S200" s="9"/>
      <c r="T200" t="s">
        <v>17</v>
      </c>
      <c r="U200" s="3" t="s">
        <v>17</v>
      </c>
      <c r="V200" s="3" t="s">
        <v>17</v>
      </c>
      <c r="W200" s="9"/>
      <c r="X200" s="3" t="s">
        <v>17</v>
      </c>
      <c r="Y200" s="3" t="s">
        <v>17</v>
      </c>
      <c r="Z200" s="3" t="s">
        <v>4570</v>
      </c>
      <c r="AA200" s="15" t="s">
        <v>484</v>
      </c>
      <c r="AB200" s="9"/>
      <c r="AC200" s="9"/>
      <c r="AD200" s="9"/>
      <c r="AE200" s="9"/>
      <c r="AF200" s="9"/>
      <c r="AG200" s="3" t="s">
        <v>17</v>
      </c>
      <c r="AH200" s="3" t="s">
        <v>961</v>
      </c>
      <c r="AI200" s="139"/>
      <c r="AJ200" s="3" t="s">
        <v>481</v>
      </c>
      <c r="AK200" s="208" t="s">
        <v>481</v>
      </c>
      <c r="AL200" s="9"/>
      <c r="AM200" s="146"/>
      <c r="AN200" s="3" t="s">
        <v>484</v>
      </c>
      <c r="AO200" s="3" t="s">
        <v>710</v>
      </c>
      <c r="AP200" t="s">
        <v>5091</v>
      </c>
      <c r="AQ200" s="9"/>
      <c r="AR200" s="9"/>
      <c r="AS200" s="15" t="s">
        <v>9041</v>
      </c>
      <c r="AT200" s="3"/>
      <c r="AU200" t="b">
        <v>0</v>
      </c>
      <c r="AV200" s="229">
        <v>171714</v>
      </c>
      <c r="AW200" s="3" t="s">
        <v>17</v>
      </c>
      <c r="AX200" s="9"/>
      <c r="AY200" s="9"/>
      <c r="AZ200" s="9"/>
      <c r="BA200" s="9"/>
      <c r="BB200" s="3" t="s">
        <v>708</v>
      </c>
      <c r="BC200" s="9"/>
      <c r="BD200" s="9"/>
      <c r="BE200" s="3" t="s">
        <v>37</v>
      </c>
      <c r="BF200" s="9"/>
      <c r="BG200" s="9"/>
      <c r="BH200" s="9" t="s">
        <v>6171</v>
      </c>
      <c r="BI200" s="3" t="s">
        <v>9049</v>
      </c>
      <c r="BJ200" s="9" t="s">
        <v>9076</v>
      </c>
      <c r="BK200" s="9" t="s">
        <v>9568</v>
      </c>
      <c r="BL200" s="9"/>
      <c r="BM200" s="243">
        <v>3952</v>
      </c>
      <c r="BN200" s="243">
        <v>3930</v>
      </c>
      <c r="BO200" s="3" t="s">
        <v>497</v>
      </c>
      <c r="BP200" s="9"/>
      <c r="BQ200" s="9"/>
      <c r="BR200" s="9"/>
      <c r="BS200" s="9"/>
      <c r="BT200" s="9"/>
      <c r="BU200" t="s">
        <v>13043</v>
      </c>
      <c r="BV200" s="9"/>
      <c r="BW200" s="253"/>
      <c r="BX200" s="9"/>
      <c r="BY200" s="9"/>
      <c r="BZ200" s="9" t="s">
        <v>6497</v>
      </c>
      <c r="CA200" t="s">
        <v>6212</v>
      </c>
      <c r="CB200" s="229">
        <v>2009</v>
      </c>
      <c r="CC200" s="3" t="s">
        <v>489</v>
      </c>
      <c r="CD200" s="3" t="s">
        <v>505</v>
      </c>
      <c r="CE200" s="3" t="s">
        <v>506</v>
      </c>
      <c r="CF200" s="3" t="s">
        <v>507</v>
      </c>
      <c r="CG200" s="3" t="s">
        <v>508</v>
      </c>
      <c r="CH200" s="3" t="s">
        <v>496</v>
      </c>
      <c r="CI200" s="3" t="s">
        <v>509</v>
      </c>
      <c r="CJ200" s="3" t="s">
        <v>510</v>
      </c>
      <c r="CK200" s="3" t="s">
        <v>17</v>
      </c>
      <c r="CL200" s="3" t="s">
        <v>517</v>
      </c>
      <c r="CM200" s="3" t="s">
        <v>545</v>
      </c>
      <c r="CN200" s="3" t="s">
        <v>546</v>
      </c>
      <c r="CO200" s="3" t="s">
        <v>10</v>
      </c>
      <c r="CP200" s="3" t="s">
        <v>48</v>
      </c>
      <c r="CQ200" s="3" t="s">
        <v>557</v>
      </c>
      <c r="CR200" s="3" t="s">
        <v>17</v>
      </c>
      <c r="CS200" s="3" t="s">
        <v>742</v>
      </c>
      <c r="CT200" s="3" t="s">
        <v>128</v>
      </c>
      <c r="CU200" s="3" t="s">
        <v>199</v>
      </c>
      <c r="CV200" s="3" t="s">
        <v>17</v>
      </c>
      <c r="CW200" s="3" t="s">
        <v>494</v>
      </c>
      <c r="CX200" s="3" t="s">
        <v>585</v>
      </c>
      <c r="CY200" s="3" t="s">
        <v>17</v>
      </c>
      <c r="CZ200" s="3" t="s">
        <v>3738</v>
      </c>
      <c r="DA200" s="3" t="s">
        <v>9218</v>
      </c>
      <c r="DB200" s="3" t="s">
        <v>6664</v>
      </c>
      <c r="DC200" s="3"/>
      <c r="DD200" s="226">
        <v>198</v>
      </c>
      <c r="DE200" s="15"/>
    </row>
    <row r="201" spans="1:109">
      <c r="A201" s="226">
        <v>189</v>
      </c>
      <c r="B201" s="68" t="s">
        <v>9088</v>
      </c>
      <c r="C201" s="280" t="s">
        <v>487</v>
      </c>
      <c r="D201" s="3" t="s">
        <v>3455</v>
      </c>
      <c r="E201" s="9"/>
      <c r="F201" s="9"/>
      <c r="G201" s="169" t="s">
        <v>6124</v>
      </c>
      <c r="H201" s="3" t="s">
        <v>709</v>
      </c>
      <c r="I201" s="3" t="s">
        <v>488</v>
      </c>
      <c r="J201" s="3" t="s">
        <v>3631</v>
      </c>
      <c r="K201" s="9" t="s">
        <v>10269</v>
      </c>
      <c r="L201" s="3" t="s">
        <v>747</v>
      </c>
      <c r="M201" t="b">
        <v>0</v>
      </c>
      <c r="N201" s="3" t="s">
        <v>549</v>
      </c>
      <c r="O201" s="3" t="s">
        <v>17</v>
      </c>
      <c r="P201" s="3" t="s">
        <v>17</v>
      </c>
      <c r="Q201" s="229">
        <v>-1</v>
      </c>
      <c r="R201" s="229">
        <v>999</v>
      </c>
      <c r="S201" s="9"/>
      <c r="T201" t="s">
        <v>17</v>
      </c>
      <c r="U201" s="3" t="s">
        <v>17</v>
      </c>
      <c r="V201" s="3" t="s">
        <v>17</v>
      </c>
      <c r="W201" s="9"/>
      <c r="X201" s="3" t="s">
        <v>17</v>
      </c>
      <c r="Y201" s="3" t="s">
        <v>17</v>
      </c>
      <c r="Z201" s="3" t="s">
        <v>4571</v>
      </c>
      <c r="AA201" s="214" t="s">
        <v>4114</v>
      </c>
      <c r="AB201" s="3"/>
      <c r="AC201" s="3"/>
      <c r="AD201" s="15" t="s">
        <v>9194</v>
      </c>
      <c r="AE201" s="3"/>
      <c r="AF201" s="3"/>
      <c r="AG201" s="3" t="s">
        <v>17</v>
      </c>
      <c r="AH201" s="3" t="s">
        <v>942</v>
      </c>
      <c r="AI201" s="177"/>
      <c r="AJ201" s="3" t="s">
        <v>6472</v>
      </c>
      <c r="AK201" s="68"/>
      <c r="AL201" s="177" t="s">
        <v>6674</v>
      </c>
      <c r="AM201" s="68"/>
      <c r="AN201" s="3" t="s">
        <v>4114</v>
      </c>
      <c r="AO201" t="s">
        <v>9206</v>
      </c>
      <c r="AP201" t="s">
        <v>5091</v>
      </c>
      <c r="AQ201" s="3"/>
      <c r="AR201" s="3"/>
      <c r="AS201" s="15" t="s">
        <v>9042</v>
      </c>
      <c r="AT201" s="3"/>
      <c r="AU201" t="b">
        <v>0</v>
      </c>
      <c r="AV201" s="229">
        <v>635307</v>
      </c>
      <c r="AW201" s="3" t="s">
        <v>17</v>
      </c>
      <c r="AX201" s="9"/>
      <c r="AY201" s="9"/>
      <c r="AZ201" s="9"/>
      <c r="BA201" s="9"/>
      <c r="BB201" s="3" t="s">
        <v>708</v>
      </c>
      <c r="BC201" s="9"/>
      <c r="BD201" s="9"/>
      <c r="BE201" s="3" t="s">
        <v>37</v>
      </c>
      <c r="BF201" s="9"/>
      <c r="BG201" s="9"/>
      <c r="BH201" s="9" t="s">
        <v>6171</v>
      </c>
      <c r="BI201" s="3" t="s">
        <v>9049</v>
      </c>
      <c r="BJ201" s="9" t="s">
        <v>9076</v>
      </c>
      <c r="BK201" s="9" t="s">
        <v>9568</v>
      </c>
      <c r="BL201" s="9"/>
      <c r="BM201" s="243">
        <v>12179</v>
      </c>
      <c r="BN201" s="243">
        <v>12147</v>
      </c>
      <c r="BO201" s="3" t="s">
        <v>497</v>
      </c>
      <c r="BP201" s="9"/>
      <c r="BQ201" s="9"/>
      <c r="BR201" s="9"/>
      <c r="BS201" s="9"/>
      <c r="BT201" s="9"/>
      <c r="BU201" t="s">
        <v>13043</v>
      </c>
      <c r="BV201" s="9"/>
      <c r="BW201" s="229"/>
      <c r="BX201" s="9"/>
      <c r="BY201" s="9"/>
      <c r="BZ201" s="9" t="s">
        <v>6497</v>
      </c>
      <c r="CA201" t="s">
        <v>6212</v>
      </c>
      <c r="CB201" s="229">
        <v>2009</v>
      </c>
      <c r="CC201" s="3" t="s">
        <v>489</v>
      </c>
      <c r="CD201" s="3" t="s">
        <v>503</v>
      </c>
      <c r="CE201" s="3" t="s">
        <v>501</v>
      </c>
      <c r="CF201" s="3" t="s">
        <v>502</v>
      </c>
      <c r="CG201" s="3" t="s">
        <v>500</v>
      </c>
      <c r="CH201" s="3" t="s">
        <v>496</v>
      </c>
      <c r="CI201" s="3" t="s">
        <v>499</v>
      </c>
      <c r="CJ201" s="3" t="s">
        <v>498</v>
      </c>
      <c r="CK201" s="3" t="s">
        <v>17</v>
      </c>
      <c r="CL201" s="3" t="s">
        <v>517</v>
      </c>
      <c r="CM201" s="3" t="s">
        <v>547</v>
      </c>
      <c r="CN201" s="3" t="s">
        <v>546</v>
      </c>
      <c r="CO201" s="3" t="s">
        <v>10</v>
      </c>
      <c r="CP201" s="3" t="s">
        <v>48</v>
      </c>
      <c r="CQ201" s="3" t="s">
        <v>557</v>
      </c>
      <c r="CR201" s="3" t="s">
        <v>17</v>
      </c>
      <c r="CS201" s="3" t="s">
        <v>745</v>
      </c>
      <c r="CT201" s="3" t="s">
        <v>128</v>
      </c>
      <c r="CU201" s="3" t="s">
        <v>199</v>
      </c>
      <c r="CV201" s="3" t="s">
        <v>17</v>
      </c>
      <c r="CW201" s="3" t="s">
        <v>494</v>
      </c>
      <c r="CX201" s="3" t="s">
        <v>598</v>
      </c>
      <c r="CY201" s="3" t="s">
        <v>17</v>
      </c>
      <c r="CZ201" s="9" t="s">
        <v>3739</v>
      </c>
      <c r="DA201" s="3" t="s">
        <v>9218</v>
      </c>
      <c r="DB201" s="9" t="s">
        <v>10296</v>
      </c>
      <c r="DC201" s="9"/>
      <c r="DD201" s="226">
        <v>199</v>
      </c>
      <c r="DE201" s="15"/>
    </row>
    <row r="202" spans="1:109">
      <c r="A202" s="226">
        <v>190</v>
      </c>
      <c r="B202" s="68" t="s">
        <v>9088</v>
      </c>
      <c r="C202" s="280" t="s">
        <v>487</v>
      </c>
      <c r="D202" s="3" t="s">
        <v>3455</v>
      </c>
      <c r="E202" s="9"/>
      <c r="F202" s="9"/>
      <c r="G202" s="149" t="s">
        <v>6124</v>
      </c>
      <c r="H202" s="3" t="s">
        <v>709</v>
      </c>
      <c r="I202" s="3" t="s">
        <v>488</v>
      </c>
      <c r="J202" s="3" t="s">
        <v>3631</v>
      </c>
      <c r="K202" s="9" t="s">
        <v>10269</v>
      </c>
      <c r="L202" s="3" t="s">
        <v>747</v>
      </c>
      <c r="M202" t="b">
        <v>0</v>
      </c>
      <c r="N202" s="3" t="s">
        <v>549</v>
      </c>
      <c r="O202" s="3" t="s">
        <v>17</v>
      </c>
      <c r="P202" s="3" t="s">
        <v>17</v>
      </c>
      <c r="Q202" s="229">
        <v>-1</v>
      </c>
      <c r="R202" s="229">
        <v>999</v>
      </c>
      <c r="S202" s="9"/>
      <c r="T202" t="s">
        <v>17</v>
      </c>
      <c r="U202" s="3" t="s">
        <v>17</v>
      </c>
      <c r="V202" s="3" t="s">
        <v>17</v>
      </c>
      <c r="W202" s="9"/>
      <c r="X202" s="3" t="s">
        <v>17</v>
      </c>
      <c r="Y202" s="3" t="s">
        <v>17</v>
      </c>
      <c r="Z202" s="3" t="s">
        <v>4571</v>
      </c>
      <c r="AA202" s="214" t="s">
        <v>4114</v>
      </c>
      <c r="AB202" s="9"/>
      <c r="AC202" s="9"/>
      <c r="AD202" s="15" t="s">
        <v>9194</v>
      </c>
      <c r="AE202" s="9"/>
      <c r="AF202" s="9"/>
      <c r="AG202" s="3" t="s">
        <v>17</v>
      </c>
      <c r="AH202" s="3" t="s">
        <v>942</v>
      </c>
      <c r="AI202" s="139"/>
      <c r="AJ202" s="3" t="s">
        <v>6472</v>
      </c>
      <c r="AK202" s="146"/>
      <c r="AL202" s="177" t="s">
        <v>6674</v>
      </c>
      <c r="AM202" s="146"/>
      <c r="AN202" s="3" t="s">
        <v>4114</v>
      </c>
      <c r="AO202" t="s">
        <v>9206</v>
      </c>
      <c r="AP202" t="s">
        <v>5091</v>
      </c>
      <c r="AQ202" s="9"/>
      <c r="AR202" s="9"/>
      <c r="AS202" s="15" t="s">
        <v>9042</v>
      </c>
      <c r="AT202" s="3"/>
      <c r="AU202" t="b">
        <v>0</v>
      </c>
      <c r="AV202" s="229">
        <v>556038</v>
      </c>
      <c r="AW202" s="3" t="s">
        <v>17</v>
      </c>
      <c r="AX202" s="9"/>
      <c r="AY202" s="9"/>
      <c r="AZ202" s="9"/>
      <c r="BA202" s="9"/>
      <c r="BB202" s="3" t="s">
        <v>708</v>
      </c>
      <c r="BC202" s="9"/>
      <c r="BD202" s="9"/>
      <c r="BE202" s="3" t="s">
        <v>37</v>
      </c>
      <c r="BF202" s="9"/>
      <c r="BG202" s="9"/>
      <c r="BH202" s="9" t="s">
        <v>6171</v>
      </c>
      <c r="BI202" s="3" t="s">
        <v>9049</v>
      </c>
      <c r="BJ202" s="9" t="s">
        <v>9076</v>
      </c>
      <c r="BK202" s="9" t="s">
        <v>9568</v>
      </c>
      <c r="BL202" s="9"/>
      <c r="BM202" s="243">
        <v>10664</v>
      </c>
      <c r="BN202" s="243">
        <v>10640</v>
      </c>
      <c r="BO202" s="3" t="s">
        <v>497</v>
      </c>
      <c r="BP202" s="9"/>
      <c r="BQ202" s="9"/>
      <c r="BR202" s="9"/>
      <c r="BS202" s="9"/>
      <c r="BT202" s="9"/>
      <c r="BU202" t="s">
        <v>13043</v>
      </c>
      <c r="BV202" s="9"/>
      <c r="BW202" s="229"/>
      <c r="BX202" s="9"/>
      <c r="BY202" s="9"/>
      <c r="BZ202" s="9" t="s">
        <v>6497</v>
      </c>
      <c r="CA202" t="s">
        <v>6212</v>
      </c>
      <c r="CB202" s="229">
        <v>2009</v>
      </c>
      <c r="CC202" s="3" t="s">
        <v>489</v>
      </c>
      <c r="CD202" s="3" t="s">
        <v>503</v>
      </c>
      <c r="CE202" s="3" t="s">
        <v>501</v>
      </c>
      <c r="CF202" s="3" t="s">
        <v>502</v>
      </c>
      <c r="CG202" s="3" t="s">
        <v>500</v>
      </c>
      <c r="CH202" s="3" t="s">
        <v>496</v>
      </c>
      <c r="CI202" s="3" t="s">
        <v>499</v>
      </c>
      <c r="CJ202" s="3" t="s">
        <v>498</v>
      </c>
      <c r="CK202" s="3" t="s">
        <v>17</v>
      </c>
      <c r="CL202" s="3" t="s">
        <v>517</v>
      </c>
      <c r="CM202" s="3" t="s">
        <v>547</v>
      </c>
      <c r="CN202" s="3" t="s">
        <v>546</v>
      </c>
      <c r="CO202" s="3" t="s">
        <v>10</v>
      </c>
      <c r="CP202" s="3" t="s">
        <v>48</v>
      </c>
      <c r="CQ202" s="3" t="s">
        <v>557</v>
      </c>
      <c r="CR202" s="3" t="s">
        <v>17</v>
      </c>
      <c r="CS202" s="3" t="s">
        <v>746</v>
      </c>
      <c r="CT202" s="3" t="s">
        <v>128</v>
      </c>
      <c r="CU202" s="3" t="s">
        <v>199</v>
      </c>
      <c r="CV202" s="3" t="s">
        <v>17</v>
      </c>
      <c r="CW202" s="3" t="s">
        <v>494</v>
      </c>
      <c r="CX202" s="3" t="s">
        <v>598</v>
      </c>
      <c r="CY202" s="3" t="s">
        <v>17</v>
      </c>
      <c r="CZ202" s="9" t="s">
        <v>3740</v>
      </c>
      <c r="DA202" s="3" t="s">
        <v>9218</v>
      </c>
      <c r="DB202" s="9" t="s">
        <v>10297</v>
      </c>
      <c r="DC202" s="9"/>
      <c r="DD202" s="226">
        <v>200</v>
      </c>
      <c r="DE202" s="15"/>
    </row>
    <row r="203" spans="1:109">
      <c r="A203" s="226">
        <v>191</v>
      </c>
      <c r="B203" s="68" t="s">
        <v>9088</v>
      </c>
      <c r="C203" s="280" t="s">
        <v>487</v>
      </c>
      <c r="D203" s="3" t="s">
        <v>3455</v>
      </c>
      <c r="E203" s="9"/>
      <c r="F203" s="9"/>
      <c r="G203" s="169" t="s">
        <v>6124</v>
      </c>
      <c r="H203" s="3" t="s">
        <v>709</v>
      </c>
      <c r="I203" s="3" t="s">
        <v>488</v>
      </c>
      <c r="J203" s="3" t="s">
        <v>3631</v>
      </c>
      <c r="K203" s="9" t="s">
        <v>10269</v>
      </c>
      <c r="L203" s="3" t="s">
        <v>747</v>
      </c>
      <c r="M203" t="b">
        <v>0</v>
      </c>
      <c r="N203" s="3" t="s">
        <v>549</v>
      </c>
      <c r="O203" s="3" t="s">
        <v>17</v>
      </c>
      <c r="P203" s="3" t="s">
        <v>17</v>
      </c>
      <c r="Q203" s="229">
        <v>-1</v>
      </c>
      <c r="R203" s="229">
        <v>999</v>
      </c>
      <c r="S203" s="9"/>
      <c r="T203" t="s">
        <v>17</v>
      </c>
      <c r="U203" s="3" t="s">
        <v>17</v>
      </c>
      <c r="V203" s="3" t="s">
        <v>17</v>
      </c>
      <c r="W203" s="9"/>
      <c r="X203" s="3" t="s">
        <v>17</v>
      </c>
      <c r="Y203" s="3" t="s">
        <v>17</v>
      </c>
      <c r="Z203" s="3" t="s">
        <v>4571</v>
      </c>
      <c r="AA203" s="214" t="s">
        <v>4114</v>
      </c>
      <c r="AB203" s="3"/>
      <c r="AC203" s="3"/>
      <c r="AD203" s="15" t="s">
        <v>9194</v>
      </c>
      <c r="AE203" s="3"/>
      <c r="AF203" s="3"/>
      <c r="AG203" s="3" t="s">
        <v>17</v>
      </c>
      <c r="AH203" s="3" t="s">
        <v>943</v>
      </c>
      <c r="AI203" s="177"/>
      <c r="AJ203" s="3" t="s">
        <v>6472</v>
      </c>
      <c r="AK203" s="68"/>
      <c r="AL203" s="177" t="s">
        <v>6674</v>
      </c>
      <c r="AM203" s="68"/>
      <c r="AN203" s="3" t="s">
        <v>4114</v>
      </c>
      <c r="AO203" t="s">
        <v>9206</v>
      </c>
      <c r="AP203" t="s">
        <v>5091</v>
      </c>
      <c r="AQ203" s="3"/>
      <c r="AR203" s="3"/>
      <c r="AS203" s="15" t="s">
        <v>9042</v>
      </c>
      <c r="AT203" s="3"/>
      <c r="AU203" t="b">
        <v>0</v>
      </c>
      <c r="AV203" s="229">
        <v>635307</v>
      </c>
      <c r="AW203" s="3" t="s">
        <v>17</v>
      </c>
      <c r="AX203" s="9"/>
      <c r="AY203" s="9"/>
      <c r="AZ203" s="9"/>
      <c r="BA203" s="9"/>
      <c r="BB203" s="3" t="s">
        <v>708</v>
      </c>
      <c r="BC203" s="9"/>
      <c r="BD203" s="9"/>
      <c r="BE203" s="3" t="s">
        <v>37</v>
      </c>
      <c r="BF203" s="9"/>
      <c r="BG203" s="9"/>
      <c r="BH203" s="9" t="s">
        <v>6171</v>
      </c>
      <c r="BI203" s="3" t="s">
        <v>9049</v>
      </c>
      <c r="BJ203" s="9" t="s">
        <v>9076</v>
      </c>
      <c r="BK203" s="9" t="s">
        <v>9568</v>
      </c>
      <c r="BL203" s="9"/>
      <c r="BM203" s="243">
        <v>1893</v>
      </c>
      <c r="BN203" s="243">
        <v>1885</v>
      </c>
      <c r="BO203" s="3" t="s">
        <v>497</v>
      </c>
      <c r="BP203" s="9"/>
      <c r="BQ203" s="9"/>
      <c r="BR203" s="9"/>
      <c r="BS203" s="9"/>
      <c r="BT203" s="9"/>
      <c r="BU203" t="s">
        <v>13043</v>
      </c>
      <c r="BV203" s="9"/>
      <c r="BW203" s="229"/>
      <c r="BX203" s="9"/>
      <c r="BY203" s="9"/>
      <c r="BZ203" s="9" t="s">
        <v>6497</v>
      </c>
      <c r="CA203" t="s">
        <v>6212</v>
      </c>
      <c r="CB203" s="229">
        <v>2009</v>
      </c>
      <c r="CC203" s="3" t="s">
        <v>489</v>
      </c>
      <c r="CD203" s="3" t="s">
        <v>503</v>
      </c>
      <c r="CE203" s="3" t="s">
        <v>501</v>
      </c>
      <c r="CF203" s="3" t="s">
        <v>502</v>
      </c>
      <c r="CG203" s="3" t="s">
        <v>500</v>
      </c>
      <c r="CH203" s="3" t="s">
        <v>496</v>
      </c>
      <c r="CI203" s="3" t="s">
        <v>499</v>
      </c>
      <c r="CJ203" s="3" t="s">
        <v>498</v>
      </c>
      <c r="CK203" s="3" t="s">
        <v>17</v>
      </c>
      <c r="CL203" s="3" t="s">
        <v>517</v>
      </c>
      <c r="CM203" s="3" t="s">
        <v>547</v>
      </c>
      <c r="CN203" s="3" t="s">
        <v>546</v>
      </c>
      <c r="CO203" s="3" t="s">
        <v>10</v>
      </c>
      <c r="CP203" s="3" t="s">
        <v>48</v>
      </c>
      <c r="CQ203" s="3" t="s">
        <v>557</v>
      </c>
      <c r="CR203" s="3" t="s">
        <v>17</v>
      </c>
      <c r="CS203" s="3" t="s">
        <v>745</v>
      </c>
      <c r="CT203" s="3" t="s">
        <v>128</v>
      </c>
      <c r="CU203" s="3" t="s">
        <v>199</v>
      </c>
      <c r="CV203" s="3" t="s">
        <v>17</v>
      </c>
      <c r="CW203" s="3" t="s">
        <v>494</v>
      </c>
      <c r="CX203" s="3" t="s">
        <v>597</v>
      </c>
      <c r="CY203" s="3" t="s">
        <v>17</v>
      </c>
      <c r="CZ203" s="9" t="s">
        <v>3741</v>
      </c>
      <c r="DA203" s="3" t="s">
        <v>9218</v>
      </c>
      <c r="DB203" s="9" t="s">
        <v>10298</v>
      </c>
      <c r="DC203" s="9"/>
      <c r="DD203" s="226">
        <v>201</v>
      </c>
      <c r="DE203" s="15"/>
    </row>
    <row r="204" spans="1:109">
      <c r="A204" s="226">
        <v>192</v>
      </c>
      <c r="B204" s="68" t="s">
        <v>9088</v>
      </c>
      <c r="C204" s="280" t="s">
        <v>487</v>
      </c>
      <c r="D204" s="3" t="s">
        <v>3455</v>
      </c>
      <c r="E204" s="9"/>
      <c r="F204" s="9"/>
      <c r="G204" s="149" t="s">
        <v>6124</v>
      </c>
      <c r="H204" s="3" t="s">
        <v>709</v>
      </c>
      <c r="I204" s="3" t="s">
        <v>488</v>
      </c>
      <c r="J204" s="3" t="s">
        <v>3631</v>
      </c>
      <c r="K204" s="9" t="s">
        <v>10269</v>
      </c>
      <c r="L204" s="3" t="s">
        <v>747</v>
      </c>
      <c r="M204" t="b">
        <v>0</v>
      </c>
      <c r="N204" s="3" t="s">
        <v>549</v>
      </c>
      <c r="O204" s="3" t="s">
        <v>17</v>
      </c>
      <c r="P204" s="3" t="s">
        <v>17</v>
      </c>
      <c r="Q204" s="229">
        <v>-1</v>
      </c>
      <c r="R204" s="229">
        <v>999</v>
      </c>
      <c r="S204" s="9"/>
      <c r="T204" t="s">
        <v>17</v>
      </c>
      <c r="U204" s="3" t="s">
        <v>17</v>
      </c>
      <c r="V204" s="3" t="s">
        <v>17</v>
      </c>
      <c r="W204" s="9"/>
      <c r="X204" s="3" t="s">
        <v>17</v>
      </c>
      <c r="Y204" s="3" t="s">
        <v>17</v>
      </c>
      <c r="Z204" s="3" t="s">
        <v>4571</v>
      </c>
      <c r="AA204" s="214" t="s">
        <v>4114</v>
      </c>
      <c r="AB204" s="9"/>
      <c r="AC204" s="9"/>
      <c r="AD204" s="15" t="s">
        <v>9194</v>
      </c>
      <c r="AE204" s="9"/>
      <c r="AF204" s="9"/>
      <c r="AG204" s="3" t="s">
        <v>17</v>
      </c>
      <c r="AH204" s="3" t="s">
        <v>943</v>
      </c>
      <c r="AI204" s="139"/>
      <c r="AJ204" s="3" t="s">
        <v>6472</v>
      </c>
      <c r="AK204" s="146"/>
      <c r="AL204" s="177" t="s">
        <v>6674</v>
      </c>
      <c r="AM204" s="146"/>
      <c r="AN204" s="3" t="s">
        <v>4114</v>
      </c>
      <c r="AO204" t="s">
        <v>9206</v>
      </c>
      <c r="AP204" t="s">
        <v>5091</v>
      </c>
      <c r="AQ204" s="9"/>
      <c r="AR204" s="9"/>
      <c r="AS204" s="15" t="s">
        <v>9042</v>
      </c>
      <c r="AT204" s="3"/>
      <c r="AU204" t="b">
        <v>0</v>
      </c>
      <c r="AV204" s="229">
        <v>556038</v>
      </c>
      <c r="AW204" s="3" t="s">
        <v>17</v>
      </c>
      <c r="AX204" s="9"/>
      <c r="AY204" s="9"/>
      <c r="AZ204" s="9"/>
      <c r="BA204" s="9"/>
      <c r="BB204" s="3" t="s">
        <v>708</v>
      </c>
      <c r="BC204" s="9"/>
      <c r="BD204" s="9"/>
      <c r="BE204" s="3" t="s">
        <v>37</v>
      </c>
      <c r="BF204" s="9"/>
      <c r="BG204" s="9"/>
      <c r="BH204" s="9" t="s">
        <v>6171</v>
      </c>
      <c r="BI204" s="3" t="s">
        <v>9049</v>
      </c>
      <c r="BJ204" s="9" t="s">
        <v>9076</v>
      </c>
      <c r="BK204" s="9" t="s">
        <v>9568</v>
      </c>
      <c r="BL204" s="9"/>
      <c r="BM204" s="243">
        <v>1659</v>
      </c>
      <c r="BN204" s="243">
        <v>1648</v>
      </c>
      <c r="BO204" s="3" t="s">
        <v>497</v>
      </c>
      <c r="BP204" s="9"/>
      <c r="BQ204" s="9"/>
      <c r="BR204" s="9"/>
      <c r="BS204" s="9"/>
      <c r="BT204" s="9"/>
      <c r="BU204" t="s">
        <v>13043</v>
      </c>
      <c r="BV204" s="9"/>
      <c r="BW204" s="229"/>
      <c r="BX204" s="9"/>
      <c r="BY204" s="9"/>
      <c r="BZ204" s="9" t="s">
        <v>6497</v>
      </c>
      <c r="CA204" t="s">
        <v>6212</v>
      </c>
      <c r="CB204" s="229">
        <v>2009</v>
      </c>
      <c r="CC204" s="3" t="s">
        <v>489</v>
      </c>
      <c r="CD204" s="3" t="s">
        <v>503</v>
      </c>
      <c r="CE204" s="3" t="s">
        <v>501</v>
      </c>
      <c r="CF204" s="3" t="s">
        <v>502</v>
      </c>
      <c r="CG204" s="3" t="s">
        <v>500</v>
      </c>
      <c r="CH204" s="3" t="s">
        <v>496</v>
      </c>
      <c r="CI204" s="3" t="s">
        <v>499</v>
      </c>
      <c r="CJ204" s="3" t="s">
        <v>498</v>
      </c>
      <c r="CK204" s="3" t="s">
        <v>17</v>
      </c>
      <c r="CL204" s="3" t="s">
        <v>517</v>
      </c>
      <c r="CM204" s="3" t="s">
        <v>547</v>
      </c>
      <c r="CN204" s="3" t="s">
        <v>546</v>
      </c>
      <c r="CO204" s="3" t="s">
        <v>10</v>
      </c>
      <c r="CP204" s="3" t="s">
        <v>48</v>
      </c>
      <c r="CQ204" s="3" t="s">
        <v>557</v>
      </c>
      <c r="CR204" s="3" t="s">
        <v>17</v>
      </c>
      <c r="CS204" s="3" t="s">
        <v>746</v>
      </c>
      <c r="CT204" s="3" t="s">
        <v>128</v>
      </c>
      <c r="CU204" s="3" t="s">
        <v>199</v>
      </c>
      <c r="CV204" s="3" t="s">
        <v>17</v>
      </c>
      <c r="CW204" s="3" t="s">
        <v>494</v>
      </c>
      <c r="CX204" s="3" t="s">
        <v>597</v>
      </c>
      <c r="CY204" s="3" t="s">
        <v>17</v>
      </c>
      <c r="CZ204" s="9" t="s">
        <v>3742</v>
      </c>
      <c r="DA204" s="3" t="s">
        <v>9218</v>
      </c>
      <c r="DB204" s="9" t="s">
        <v>10299</v>
      </c>
      <c r="DC204" s="9"/>
      <c r="DD204" s="226">
        <v>202</v>
      </c>
      <c r="DE204" s="15"/>
    </row>
    <row r="205" spans="1:109">
      <c r="A205" s="226">
        <v>193</v>
      </c>
      <c r="B205" s="68" t="s">
        <v>9088</v>
      </c>
      <c r="C205" s="280" t="s">
        <v>487</v>
      </c>
      <c r="D205" s="3" t="s">
        <v>3455</v>
      </c>
      <c r="E205" s="9"/>
      <c r="F205" s="9"/>
      <c r="G205" s="169" t="s">
        <v>6124</v>
      </c>
      <c r="H205" s="3" t="s">
        <v>709</v>
      </c>
      <c r="I205" s="3" t="s">
        <v>488</v>
      </c>
      <c r="J205" s="3" t="s">
        <v>3631</v>
      </c>
      <c r="K205" s="9" t="s">
        <v>10269</v>
      </c>
      <c r="L205" s="3" t="s">
        <v>747</v>
      </c>
      <c r="M205" t="b">
        <v>0</v>
      </c>
      <c r="N205" s="3" t="s">
        <v>549</v>
      </c>
      <c r="O205" s="3" t="s">
        <v>17</v>
      </c>
      <c r="P205" s="3" t="s">
        <v>17</v>
      </c>
      <c r="Q205" s="229">
        <v>-1</v>
      </c>
      <c r="R205" s="229">
        <v>999</v>
      </c>
      <c r="S205" s="9"/>
      <c r="T205" t="s">
        <v>17</v>
      </c>
      <c r="U205" s="3" t="s">
        <v>17</v>
      </c>
      <c r="V205" s="3" t="s">
        <v>17</v>
      </c>
      <c r="W205" s="9"/>
      <c r="X205" s="3" t="s">
        <v>17</v>
      </c>
      <c r="Y205" s="3" t="s">
        <v>17</v>
      </c>
      <c r="Z205" s="3" t="s">
        <v>4571</v>
      </c>
      <c r="AA205" s="214" t="s">
        <v>4114</v>
      </c>
      <c r="AB205" s="3"/>
      <c r="AC205" s="3"/>
      <c r="AD205" s="15" t="s">
        <v>9194</v>
      </c>
      <c r="AE205" s="3"/>
      <c r="AF205" s="3"/>
      <c r="AG205" s="3" t="s">
        <v>17</v>
      </c>
      <c r="AH205" s="3" t="s">
        <v>944</v>
      </c>
      <c r="AI205" s="177"/>
      <c r="AJ205" s="3" t="s">
        <v>6472</v>
      </c>
      <c r="AK205" s="68"/>
      <c r="AL205" s="177" t="s">
        <v>6674</v>
      </c>
      <c r="AM205" s="68"/>
      <c r="AN205" s="3" t="s">
        <v>4114</v>
      </c>
      <c r="AO205" t="s">
        <v>9206</v>
      </c>
      <c r="AP205" t="s">
        <v>5091</v>
      </c>
      <c r="AQ205" s="3"/>
      <c r="AR205" s="3"/>
      <c r="AS205" s="15" t="s">
        <v>9042</v>
      </c>
      <c r="AT205" s="3"/>
      <c r="AU205" t="b">
        <v>0</v>
      </c>
      <c r="AV205" s="229">
        <v>635307</v>
      </c>
      <c r="AW205" s="3" t="s">
        <v>17</v>
      </c>
      <c r="AX205" s="9"/>
      <c r="AY205" s="9"/>
      <c r="AZ205" s="9"/>
      <c r="BA205" s="9"/>
      <c r="BB205" s="3" t="s">
        <v>708</v>
      </c>
      <c r="BC205" s="9"/>
      <c r="BD205" s="9"/>
      <c r="BE205" s="3" t="s">
        <v>37</v>
      </c>
      <c r="BF205" s="9"/>
      <c r="BG205" s="9"/>
      <c r="BH205" s="9" t="s">
        <v>6171</v>
      </c>
      <c r="BI205" s="3" t="s">
        <v>9049</v>
      </c>
      <c r="BJ205" s="9" t="s">
        <v>9076</v>
      </c>
      <c r="BK205" s="9" t="s">
        <v>9568</v>
      </c>
      <c r="BL205" s="9"/>
      <c r="BM205" s="243">
        <v>3547</v>
      </c>
      <c r="BN205" s="243">
        <v>3534</v>
      </c>
      <c r="BO205" s="3" t="s">
        <v>497</v>
      </c>
      <c r="BP205" s="9"/>
      <c r="BQ205" s="9"/>
      <c r="BR205" s="9"/>
      <c r="BS205" s="9"/>
      <c r="BT205" s="9"/>
      <c r="BU205" t="s">
        <v>13043</v>
      </c>
      <c r="BV205" s="9"/>
      <c r="BW205" s="229"/>
      <c r="BX205" s="9"/>
      <c r="BY205" s="9"/>
      <c r="BZ205" s="9" t="s">
        <v>6497</v>
      </c>
      <c r="CA205" t="s">
        <v>6212</v>
      </c>
      <c r="CB205" s="229">
        <v>2009</v>
      </c>
      <c r="CC205" s="3" t="s">
        <v>489</v>
      </c>
      <c r="CD205" s="3" t="s">
        <v>503</v>
      </c>
      <c r="CE205" s="3" t="s">
        <v>501</v>
      </c>
      <c r="CF205" s="3" t="s">
        <v>502</v>
      </c>
      <c r="CG205" s="3" t="s">
        <v>500</v>
      </c>
      <c r="CH205" s="3" t="s">
        <v>496</v>
      </c>
      <c r="CI205" s="3" t="s">
        <v>499</v>
      </c>
      <c r="CJ205" s="3" t="s">
        <v>498</v>
      </c>
      <c r="CK205" s="3" t="s">
        <v>17</v>
      </c>
      <c r="CL205" s="3" t="s">
        <v>517</v>
      </c>
      <c r="CM205" s="3" t="s">
        <v>547</v>
      </c>
      <c r="CN205" s="3" t="s">
        <v>546</v>
      </c>
      <c r="CO205" s="3" t="s">
        <v>10</v>
      </c>
      <c r="CP205" s="3" t="s">
        <v>48</v>
      </c>
      <c r="CQ205" s="3" t="s">
        <v>557</v>
      </c>
      <c r="CR205" s="3" t="s">
        <v>17</v>
      </c>
      <c r="CS205" s="3" t="s">
        <v>745</v>
      </c>
      <c r="CT205" s="3" t="s">
        <v>128</v>
      </c>
      <c r="CU205" s="3" t="s">
        <v>199</v>
      </c>
      <c r="CV205" s="3" t="s">
        <v>17</v>
      </c>
      <c r="CW205" s="3" t="s">
        <v>494</v>
      </c>
      <c r="CX205" s="3" t="s">
        <v>596</v>
      </c>
      <c r="CY205" s="3" t="s">
        <v>17</v>
      </c>
      <c r="CZ205" s="9" t="s">
        <v>3743</v>
      </c>
      <c r="DA205" s="3" t="s">
        <v>9218</v>
      </c>
      <c r="DB205" s="9" t="s">
        <v>10300</v>
      </c>
      <c r="DC205" s="9"/>
      <c r="DD205" s="226">
        <v>203</v>
      </c>
      <c r="DE205" s="15"/>
    </row>
    <row r="206" spans="1:109">
      <c r="A206" s="226">
        <v>194</v>
      </c>
      <c r="B206" s="68" t="s">
        <v>9088</v>
      </c>
      <c r="C206" s="280" t="s">
        <v>487</v>
      </c>
      <c r="D206" s="3" t="s">
        <v>3455</v>
      </c>
      <c r="E206" s="9"/>
      <c r="F206" s="9"/>
      <c r="G206" s="149" t="s">
        <v>6124</v>
      </c>
      <c r="H206" s="3" t="s">
        <v>709</v>
      </c>
      <c r="I206" s="3" t="s">
        <v>488</v>
      </c>
      <c r="J206" s="3" t="s">
        <v>3631</v>
      </c>
      <c r="K206" s="9" t="s">
        <v>10269</v>
      </c>
      <c r="L206" s="3" t="s">
        <v>747</v>
      </c>
      <c r="M206" t="b">
        <v>0</v>
      </c>
      <c r="N206" s="3" t="s">
        <v>549</v>
      </c>
      <c r="O206" s="3" t="s">
        <v>17</v>
      </c>
      <c r="P206" s="3" t="s">
        <v>17</v>
      </c>
      <c r="Q206" s="229">
        <v>-1</v>
      </c>
      <c r="R206" s="229">
        <v>999</v>
      </c>
      <c r="S206" s="9"/>
      <c r="T206" t="s">
        <v>17</v>
      </c>
      <c r="U206" s="3" t="s">
        <v>17</v>
      </c>
      <c r="V206" s="3" t="s">
        <v>17</v>
      </c>
      <c r="W206" s="9"/>
      <c r="X206" s="3" t="s">
        <v>17</v>
      </c>
      <c r="Y206" s="3" t="s">
        <v>17</v>
      </c>
      <c r="Z206" s="3" t="s">
        <v>4571</v>
      </c>
      <c r="AA206" s="214" t="s">
        <v>4114</v>
      </c>
      <c r="AB206" s="9"/>
      <c r="AC206" s="9"/>
      <c r="AD206" s="15" t="s">
        <v>9194</v>
      </c>
      <c r="AE206" s="9"/>
      <c r="AF206" s="9"/>
      <c r="AG206" s="3" t="s">
        <v>17</v>
      </c>
      <c r="AH206" s="3" t="s">
        <v>944</v>
      </c>
      <c r="AI206" s="139"/>
      <c r="AJ206" s="3" t="s">
        <v>6472</v>
      </c>
      <c r="AK206" s="146"/>
      <c r="AL206" s="177" t="s">
        <v>6674</v>
      </c>
      <c r="AM206" s="146"/>
      <c r="AN206" s="3" t="s">
        <v>4114</v>
      </c>
      <c r="AO206" t="s">
        <v>9206</v>
      </c>
      <c r="AP206" t="s">
        <v>5091</v>
      </c>
      <c r="AQ206" s="9"/>
      <c r="AR206" s="9"/>
      <c r="AS206" s="15" t="s">
        <v>9042</v>
      </c>
      <c r="AT206" s="3"/>
      <c r="AU206" t="b">
        <v>0</v>
      </c>
      <c r="AV206" s="229">
        <v>556038</v>
      </c>
      <c r="AW206" s="3" t="s">
        <v>17</v>
      </c>
      <c r="AX206" s="9"/>
      <c r="AY206" s="9"/>
      <c r="AZ206" s="9"/>
      <c r="BA206" s="9"/>
      <c r="BB206" s="3" t="s">
        <v>708</v>
      </c>
      <c r="BC206" s="9"/>
      <c r="BD206" s="9"/>
      <c r="BE206" s="3" t="s">
        <v>37</v>
      </c>
      <c r="BF206" s="9"/>
      <c r="BG206" s="9"/>
      <c r="BH206" s="9" t="s">
        <v>6171</v>
      </c>
      <c r="BI206" s="3" t="s">
        <v>9049</v>
      </c>
      <c r="BJ206" s="9" t="s">
        <v>9076</v>
      </c>
      <c r="BK206" s="9" t="s">
        <v>9568</v>
      </c>
      <c r="BL206" s="9"/>
      <c r="BM206" s="243">
        <v>3069</v>
      </c>
      <c r="BN206" s="243">
        <v>3057</v>
      </c>
      <c r="BO206" s="3" t="s">
        <v>497</v>
      </c>
      <c r="BP206" s="9"/>
      <c r="BQ206" s="9"/>
      <c r="BR206" s="9"/>
      <c r="BS206" s="9"/>
      <c r="BT206" s="9"/>
      <c r="BU206" t="s">
        <v>13043</v>
      </c>
      <c r="BV206" s="9"/>
      <c r="BW206" s="229"/>
      <c r="BX206" s="9"/>
      <c r="BY206" s="9"/>
      <c r="BZ206" s="9" t="s">
        <v>6497</v>
      </c>
      <c r="CA206" t="s">
        <v>6212</v>
      </c>
      <c r="CB206" s="229">
        <v>2009</v>
      </c>
      <c r="CC206" s="3" t="s">
        <v>489</v>
      </c>
      <c r="CD206" s="3" t="s">
        <v>503</v>
      </c>
      <c r="CE206" s="3" t="s">
        <v>501</v>
      </c>
      <c r="CF206" s="3" t="s">
        <v>502</v>
      </c>
      <c r="CG206" s="3" t="s">
        <v>500</v>
      </c>
      <c r="CH206" s="3" t="s">
        <v>496</v>
      </c>
      <c r="CI206" s="3" t="s">
        <v>499</v>
      </c>
      <c r="CJ206" s="3" t="s">
        <v>498</v>
      </c>
      <c r="CK206" s="3" t="s">
        <v>17</v>
      </c>
      <c r="CL206" s="3" t="s">
        <v>517</v>
      </c>
      <c r="CM206" s="3" t="s">
        <v>547</v>
      </c>
      <c r="CN206" s="3" t="s">
        <v>546</v>
      </c>
      <c r="CO206" s="3" t="s">
        <v>10</v>
      </c>
      <c r="CP206" s="3" t="s">
        <v>48</v>
      </c>
      <c r="CQ206" s="3" t="s">
        <v>557</v>
      </c>
      <c r="CR206" s="3" t="s">
        <v>17</v>
      </c>
      <c r="CS206" s="3" t="s">
        <v>746</v>
      </c>
      <c r="CT206" s="3" t="s">
        <v>128</v>
      </c>
      <c r="CU206" s="3" t="s">
        <v>199</v>
      </c>
      <c r="CV206" s="3" t="s">
        <v>17</v>
      </c>
      <c r="CW206" s="3" t="s">
        <v>494</v>
      </c>
      <c r="CX206" s="3" t="s">
        <v>596</v>
      </c>
      <c r="CY206" s="3" t="s">
        <v>17</v>
      </c>
      <c r="CZ206" s="9" t="s">
        <v>3744</v>
      </c>
      <c r="DA206" s="3" t="s">
        <v>9218</v>
      </c>
      <c r="DB206" s="9" t="s">
        <v>10301</v>
      </c>
      <c r="DC206" s="9"/>
      <c r="DD206" s="226">
        <v>204</v>
      </c>
      <c r="DE206" s="15"/>
    </row>
    <row r="207" spans="1:109">
      <c r="A207" s="226">
        <v>195</v>
      </c>
      <c r="B207" s="68" t="s">
        <v>9088</v>
      </c>
      <c r="C207" s="280" t="s">
        <v>487</v>
      </c>
      <c r="D207" s="3" t="s">
        <v>3455</v>
      </c>
      <c r="E207" s="9"/>
      <c r="F207" s="9"/>
      <c r="G207" s="169" t="s">
        <v>6124</v>
      </c>
      <c r="H207" s="3" t="s">
        <v>709</v>
      </c>
      <c r="I207" s="3" t="s">
        <v>488</v>
      </c>
      <c r="J207" s="3" t="s">
        <v>3631</v>
      </c>
      <c r="K207" s="9" t="s">
        <v>10269</v>
      </c>
      <c r="L207" s="3" t="s">
        <v>747</v>
      </c>
      <c r="M207" t="b">
        <v>0</v>
      </c>
      <c r="N207" s="3" t="s">
        <v>549</v>
      </c>
      <c r="O207" s="3" t="s">
        <v>17</v>
      </c>
      <c r="P207" s="3" t="s">
        <v>17</v>
      </c>
      <c r="Q207" s="229">
        <v>-1</v>
      </c>
      <c r="R207" s="229">
        <v>999</v>
      </c>
      <c r="S207" s="9"/>
      <c r="T207" t="s">
        <v>17</v>
      </c>
      <c r="U207" s="3" t="s">
        <v>17</v>
      </c>
      <c r="V207" s="3" t="s">
        <v>17</v>
      </c>
      <c r="W207" s="9"/>
      <c r="X207" s="3" t="s">
        <v>17</v>
      </c>
      <c r="Y207" s="3" t="s">
        <v>17</v>
      </c>
      <c r="Z207" s="3" t="s">
        <v>4571</v>
      </c>
      <c r="AA207" s="214" t="s">
        <v>4114</v>
      </c>
      <c r="AB207" s="3"/>
      <c r="AC207" s="3"/>
      <c r="AD207" s="15" t="s">
        <v>9194</v>
      </c>
      <c r="AE207" s="3"/>
      <c r="AF207" s="3"/>
      <c r="AG207" s="3" t="s">
        <v>17</v>
      </c>
      <c r="AH207" s="3" t="s">
        <v>945</v>
      </c>
      <c r="AI207" s="177"/>
      <c r="AJ207" s="3" t="s">
        <v>6472</v>
      </c>
      <c r="AK207" s="68"/>
      <c r="AL207" s="177" t="s">
        <v>6674</v>
      </c>
      <c r="AM207" s="68"/>
      <c r="AN207" s="3" t="s">
        <v>4114</v>
      </c>
      <c r="AO207" t="s">
        <v>9206</v>
      </c>
      <c r="AP207" t="s">
        <v>5091</v>
      </c>
      <c r="AQ207" s="3"/>
      <c r="AR207" s="3"/>
      <c r="AS207" s="15" t="s">
        <v>9042</v>
      </c>
      <c r="AT207" s="3"/>
      <c r="AU207" t="b">
        <v>0</v>
      </c>
      <c r="AV207" s="229">
        <v>635307</v>
      </c>
      <c r="AW207" s="3" t="s">
        <v>17</v>
      </c>
      <c r="AX207" s="9"/>
      <c r="AY207" s="9"/>
      <c r="AZ207" s="9"/>
      <c r="BA207" s="9"/>
      <c r="BB207" s="3" t="s">
        <v>708</v>
      </c>
      <c r="BC207" s="9"/>
      <c r="BD207" s="9"/>
      <c r="BE207" s="3" t="s">
        <v>37</v>
      </c>
      <c r="BF207" s="9"/>
      <c r="BG207" s="9"/>
      <c r="BH207" s="9" t="s">
        <v>6171</v>
      </c>
      <c r="BI207" s="3" t="s">
        <v>9049</v>
      </c>
      <c r="BJ207" s="9" t="s">
        <v>9076</v>
      </c>
      <c r="BK207" s="9" t="s">
        <v>9568</v>
      </c>
      <c r="BL207" s="9"/>
      <c r="BM207" s="243">
        <v>2006</v>
      </c>
      <c r="BN207" s="243">
        <v>2000</v>
      </c>
      <c r="BO207" s="3" t="s">
        <v>497</v>
      </c>
      <c r="BP207" s="9"/>
      <c r="BQ207" s="9"/>
      <c r="BR207" s="9"/>
      <c r="BS207" s="9"/>
      <c r="BT207" s="9"/>
      <c r="BU207" t="s">
        <v>13043</v>
      </c>
      <c r="BV207" s="9"/>
      <c r="BW207" s="229"/>
      <c r="BX207" s="9"/>
      <c r="BY207" s="9"/>
      <c r="BZ207" s="9" t="s">
        <v>6497</v>
      </c>
      <c r="CA207" t="s">
        <v>6212</v>
      </c>
      <c r="CB207" s="229">
        <v>2009</v>
      </c>
      <c r="CC207" s="3" t="s">
        <v>489</v>
      </c>
      <c r="CD207" s="3" t="s">
        <v>503</v>
      </c>
      <c r="CE207" s="3" t="s">
        <v>501</v>
      </c>
      <c r="CF207" s="3" t="s">
        <v>502</v>
      </c>
      <c r="CG207" s="3" t="s">
        <v>500</v>
      </c>
      <c r="CH207" s="3" t="s">
        <v>496</v>
      </c>
      <c r="CI207" s="3" t="s">
        <v>499</v>
      </c>
      <c r="CJ207" s="3" t="s">
        <v>498</v>
      </c>
      <c r="CK207" s="3" t="s">
        <v>17</v>
      </c>
      <c r="CL207" s="3" t="s">
        <v>517</v>
      </c>
      <c r="CM207" s="3" t="s">
        <v>547</v>
      </c>
      <c r="CN207" s="3" t="s">
        <v>546</v>
      </c>
      <c r="CO207" s="3" t="s">
        <v>10</v>
      </c>
      <c r="CP207" s="3" t="s">
        <v>48</v>
      </c>
      <c r="CQ207" s="3" t="s">
        <v>557</v>
      </c>
      <c r="CR207" s="3" t="s">
        <v>17</v>
      </c>
      <c r="CS207" s="3" t="s">
        <v>745</v>
      </c>
      <c r="CT207" s="3" t="s">
        <v>128</v>
      </c>
      <c r="CU207" s="3" t="s">
        <v>199</v>
      </c>
      <c r="CV207" s="3" t="s">
        <v>17</v>
      </c>
      <c r="CW207" s="3" t="s">
        <v>494</v>
      </c>
      <c r="CX207" s="3" t="s">
        <v>595</v>
      </c>
      <c r="CY207" s="3" t="s">
        <v>17</v>
      </c>
      <c r="CZ207" s="9" t="s">
        <v>3745</v>
      </c>
      <c r="DA207" s="3" t="s">
        <v>9218</v>
      </c>
      <c r="DB207" s="9" t="s">
        <v>10302</v>
      </c>
      <c r="DC207" s="9"/>
      <c r="DD207" s="226">
        <v>205</v>
      </c>
      <c r="DE207" s="15"/>
    </row>
    <row r="208" spans="1:109">
      <c r="A208" s="226">
        <v>196</v>
      </c>
      <c r="B208" s="68" t="s">
        <v>9088</v>
      </c>
      <c r="C208" s="280" t="s">
        <v>487</v>
      </c>
      <c r="D208" s="3" t="s">
        <v>3455</v>
      </c>
      <c r="E208" s="9"/>
      <c r="F208" s="9"/>
      <c r="G208" s="149" t="s">
        <v>6124</v>
      </c>
      <c r="H208" s="3" t="s">
        <v>709</v>
      </c>
      <c r="I208" s="3" t="s">
        <v>488</v>
      </c>
      <c r="J208" s="3" t="s">
        <v>3631</v>
      </c>
      <c r="K208" s="9" t="s">
        <v>10269</v>
      </c>
      <c r="L208" s="3" t="s">
        <v>747</v>
      </c>
      <c r="M208" t="b">
        <v>0</v>
      </c>
      <c r="N208" s="3" t="s">
        <v>549</v>
      </c>
      <c r="O208" s="3" t="s">
        <v>17</v>
      </c>
      <c r="P208" s="3" t="s">
        <v>17</v>
      </c>
      <c r="Q208" s="229">
        <v>-1</v>
      </c>
      <c r="R208" s="229">
        <v>999</v>
      </c>
      <c r="S208" s="9"/>
      <c r="T208" t="s">
        <v>17</v>
      </c>
      <c r="U208" s="3" t="s">
        <v>17</v>
      </c>
      <c r="V208" s="3" t="s">
        <v>17</v>
      </c>
      <c r="W208" s="9"/>
      <c r="X208" s="3" t="s">
        <v>17</v>
      </c>
      <c r="Y208" s="3" t="s">
        <v>17</v>
      </c>
      <c r="Z208" s="3" t="s">
        <v>4571</v>
      </c>
      <c r="AA208" s="214" t="s">
        <v>4114</v>
      </c>
      <c r="AB208" s="9"/>
      <c r="AC208" s="9"/>
      <c r="AD208" s="15" t="s">
        <v>9194</v>
      </c>
      <c r="AE208" s="9"/>
      <c r="AF208" s="9"/>
      <c r="AG208" s="3" t="s">
        <v>17</v>
      </c>
      <c r="AH208" s="3" t="s">
        <v>945</v>
      </c>
      <c r="AI208" s="139"/>
      <c r="AJ208" s="3" t="s">
        <v>6472</v>
      </c>
      <c r="AK208" s="146"/>
      <c r="AL208" s="177" t="s">
        <v>6674</v>
      </c>
      <c r="AM208" s="146"/>
      <c r="AN208" s="3" t="s">
        <v>4114</v>
      </c>
      <c r="AO208" t="s">
        <v>9206</v>
      </c>
      <c r="AP208" t="s">
        <v>5091</v>
      </c>
      <c r="AQ208" s="9"/>
      <c r="AR208" s="9"/>
      <c r="AS208" s="15" t="s">
        <v>9042</v>
      </c>
      <c r="AT208" s="3"/>
      <c r="AU208" t="b">
        <v>0</v>
      </c>
      <c r="AV208" s="229">
        <v>556038</v>
      </c>
      <c r="AW208" s="3" t="s">
        <v>17</v>
      </c>
      <c r="AX208" s="9"/>
      <c r="AY208" s="9"/>
      <c r="AZ208" s="9"/>
      <c r="BA208" s="9"/>
      <c r="BB208" s="3" t="s">
        <v>708</v>
      </c>
      <c r="BC208" s="9"/>
      <c r="BD208" s="9"/>
      <c r="BE208" s="3" t="s">
        <v>37</v>
      </c>
      <c r="BF208" s="9"/>
      <c r="BG208" s="9"/>
      <c r="BH208" s="9" t="s">
        <v>6171</v>
      </c>
      <c r="BI208" s="3" t="s">
        <v>9049</v>
      </c>
      <c r="BJ208" s="9" t="s">
        <v>9076</v>
      </c>
      <c r="BK208" s="9" t="s">
        <v>9568</v>
      </c>
      <c r="BL208" s="9"/>
      <c r="BM208" s="243">
        <v>1816</v>
      </c>
      <c r="BN208" s="243">
        <v>1807</v>
      </c>
      <c r="BO208" s="3" t="s">
        <v>497</v>
      </c>
      <c r="BP208" s="9"/>
      <c r="BQ208" s="9"/>
      <c r="BR208" s="9"/>
      <c r="BS208" s="9"/>
      <c r="BT208" s="9"/>
      <c r="BU208" t="s">
        <v>13043</v>
      </c>
      <c r="BV208" s="9"/>
      <c r="BW208" s="229"/>
      <c r="BX208" s="9"/>
      <c r="BY208" s="9"/>
      <c r="BZ208" s="9" t="s">
        <v>6497</v>
      </c>
      <c r="CA208" t="s">
        <v>6212</v>
      </c>
      <c r="CB208" s="229">
        <v>2009</v>
      </c>
      <c r="CC208" s="3" t="s">
        <v>489</v>
      </c>
      <c r="CD208" s="3" t="s">
        <v>503</v>
      </c>
      <c r="CE208" s="3" t="s">
        <v>501</v>
      </c>
      <c r="CF208" s="3" t="s">
        <v>502</v>
      </c>
      <c r="CG208" s="3" t="s">
        <v>500</v>
      </c>
      <c r="CH208" s="3" t="s">
        <v>496</v>
      </c>
      <c r="CI208" s="3" t="s">
        <v>499</v>
      </c>
      <c r="CJ208" s="3" t="s">
        <v>498</v>
      </c>
      <c r="CK208" s="3" t="s">
        <v>17</v>
      </c>
      <c r="CL208" s="3" t="s">
        <v>517</v>
      </c>
      <c r="CM208" s="3" t="s">
        <v>547</v>
      </c>
      <c r="CN208" s="3" t="s">
        <v>546</v>
      </c>
      <c r="CO208" s="3" t="s">
        <v>10</v>
      </c>
      <c r="CP208" s="3" t="s">
        <v>48</v>
      </c>
      <c r="CQ208" s="3" t="s">
        <v>557</v>
      </c>
      <c r="CR208" s="3" t="s">
        <v>17</v>
      </c>
      <c r="CS208" s="3" t="s">
        <v>746</v>
      </c>
      <c r="CT208" s="3" t="s">
        <v>128</v>
      </c>
      <c r="CU208" s="3" t="s">
        <v>199</v>
      </c>
      <c r="CV208" s="3" t="s">
        <v>17</v>
      </c>
      <c r="CW208" s="3" t="s">
        <v>494</v>
      </c>
      <c r="CX208" s="3" t="s">
        <v>595</v>
      </c>
      <c r="CY208" s="3" t="s">
        <v>17</v>
      </c>
      <c r="CZ208" s="9" t="s">
        <v>3746</v>
      </c>
      <c r="DA208" s="3" t="s">
        <v>9218</v>
      </c>
      <c r="DB208" s="9" t="s">
        <v>10303</v>
      </c>
      <c r="DC208" s="9"/>
      <c r="DD208" s="226">
        <v>206</v>
      </c>
      <c r="DE208" s="15"/>
    </row>
    <row r="209" spans="1:109">
      <c r="A209" s="226">
        <v>197</v>
      </c>
      <c r="B209" s="68" t="s">
        <v>9088</v>
      </c>
      <c r="C209" s="280" t="s">
        <v>487</v>
      </c>
      <c r="D209" s="3" t="s">
        <v>3455</v>
      </c>
      <c r="E209" s="9"/>
      <c r="F209" s="9"/>
      <c r="G209" s="169" t="s">
        <v>6124</v>
      </c>
      <c r="H209" s="3" t="s">
        <v>709</v>
      </c>
      <c r="I209" s="3" t="s">
        <v>488</v>
      </c>
      <c r="J209" s="3" t="s">
        <v>3631</v>
      </c>
      <c r="K209" s="9" t="s">
        <v>10269</v>
      </c>
      <c r="L209" s="3" t="s">
        <v>747</v>
      </c>
      <c r="M209" t="b">
        <v>0</v>
      </c>
      <c r="N209" s="3" t="s">
        <v>549</v>
      </c>
      <c r="O209" s="3" t="s">
        <v>17</v>
      </c>
      <c r="P209" s="3" t="s">
        <v>17</v>
      </c>
      <c r="Q209" s="229">
        <v>-1</v>
      </c>
      <c r="R209" s="229">
        <v>999</v>
      </c>
      <c r="S209" s="9"/>
      <c r="T209" t="s">
        <v>17</v>
      </c>
      <c r="U209" s="3" t="s">
        <v>17</v>
      </c>
      <c r="V209" s="3" t="s">
        <v>17</v>
      </c>
      <c r="W209" s="9"/>
      <c r="X209" s="3" t="s">
        <v>17</v>
      </c>
      <c r="Y209" s="3" t="s">
        <v>17</v>
      </c>
      <c r="Z209" s="3" t="s">
        <v>4571</v>
      </c>
      <c r="AA209" s="214" t="s">
        <v>4114</v>
      </c>
      <c r="AB209" s="3"/>
      <c r="AC209" s="3"/>
      <c r="AD209" s="15" t="s">
        <v>9194</v>
      </c>
      <c r="AE209" s="3"/>
      <c r="AF209" s="3"/>
      <c r="AG209" s="3" t="s">
        <v>17</v>
      </c>
      <c r="AH209" s="3" t="s">
        <v>946</v>
      </c>
      <c r="AI209" s="177"/>
      <c r="AJ209" s="3" t="s">
        <v>6472</v>
      </c>
      <c r="AK209" s="68"/>
      <c r="AL209" s="177" t="s">
        <v>6674</v>
      </c>
      <c r="AM209" s="68"/>
      <c r="AN209" s="3" t="s">
        <v>4114</v>
      </c>
      <c r="AO209" t="s">
        <v>9206</v>
      </c>
      <c r="AP209" t="s">
        <v>5091</v>
      </c>
      <c r="AQ209" s="3"/>
      <c r="AR209" s="3"/>
      <c r="AS209" s="15" t="s">
        <v>9042</v>
      </c>
      <c r="AT209" s="3"/>
      <c r="AU209" t="b">
        <v>0</v>
      </c>
      <c r="AV209" s="229">
        <v>635307</v>
      </c>
      <c r="AW209" s="3" t="s">
        <v>17</v>
      </c>
      <c r="AX209" s="9"/>
      <c r="AY209" s="9"/>
      <c r="AZ209" s="9"/>
      <c r="BA209" s="9"/>
      <c r="BB209" s="3" t="s">
        <v>708</v>
      </c>
      <c r="BC209" s="9"/>
      <c r="BD209" s="9"/>
      <c r="BE209" s="3" t="s">
        <v>37</v>
      </c>
      <c r="BF209" s="9"/>
      <c r="BG209" s="9"/>
      <c r="BH209" s="9" t="s">
        <v>6171</v>
      </c>
      <c r="BI209" s="3" t="s">
        <v>9049</v>
      </c>
      <c r="BJ209" s="9" t="s">
        <v>9076</v>
      </c>
      <c r="BK209" s="9" t="s">
        <v>9568</v>
      </c>
      <c r="BL209" s="9"/>
      <c r="BM209" s="243">
        <v>1145</v>
      </c>
      <c r="BN209" s="243">
        <v>1141</v>
      </c>
      <c r="BO209" s="3" t="s">
        <v>497</v>
      </c>
      <c r="BP209" s="9"/>
      <c r="BQ209" s="9"/>
      <c r="BR209" s="9"/>
      <c r="BS209" s="9"/>
      <c r="BT209" s="9"/>
      <c r="BU209" t="s">
        <v>13043</v>
      </c>
      <c r="BV209" s="9"/>
      <c r="BW209" s="229"/>
      <c r="BX209" s="9"/>
      <c r="BY209" s="9"/>
      <c r="BZ209" s="9" t="s">
        <v>6497</v>
      </c>
      <c r="CA209" t="s">
        <v>6212</v>
      </c>
      <c r="CB209" s="229">
        <v>2009</v>
      </c>
      <c r="CC209" s="3" t="s">
        <v>489</v>
      </c>
      <c r="CD209" s="3" t="s">
        <v>503</v>
      </c>
      <c r="CE209" s="3" t="s">
        <v>501</v>
      </c>
      <c r="CF209" s="3" t="s">
        <v>502</v>
      </c>
      <c r="CG209" s="3" t="s">
        <v>500</v>
      </c>
      <c r="CH209" s="3" t="s">
        <v>496</v>
      </c>
      <c r="CI209" s="3" t="s">
        <v>499</v>
      </c>
      <c r="CJ209" s="3" t="s">
        <v>498</v>
      </c>
      <c r="CK209" s="3" t="s">
        <v>17</v>
      </c>
      <c r="CL209" s="3" t="s">
        <v>517</v>
      </c>
      <c r="CM209" s="3" t="s">
        <v>547</v>
      </c>
      <c r="CN209" s="3" t="s">
        <v>546</v>
      </c>
      <c r="CO209" s="3" t="s">
        <v>10</v>
      </c>
      <c r="CP209" s="3" t="s">
        <v>48</v>
      </c>
      <c r="CQ209" s="3" t="s">
        <v>557</v>
      </c>
      <c r="CR209" s="3" t="s">
        <v>17</v>
      </c>
      <c r="CS209" s="3" t="s">
        <v>745</v>
      </c>
      <c r="CT209" s="3" t="s">
        <v>128</v>
      </c>
      <c r="CU209" s="3" t="s">
        <v>199</v>
      </c>
      <c r="CV209" s="3" t="s">
        <v>17</v>
      </c>
      <c r="CW209" s="3" t="s">
        <v>494</v>
      </c>
      <c r="CX209" s="3" t="s">
        <v>594</v>
      </c>
      <c r="CY209" s="3" t="s">
        <v>17</v>
      </c>
      <c r="CZ209" s="9" t="s">
        <v>3747</v>
      </c>
      <c r="DA209" s="3" t="s">
        <v>9218</v>
      </c>
      <c r="DB209" s="9" t="s">
        <v>10304</v>
      </c>
      <c r="DC209" s="9"/>
      <c r="DD209" s="226">
        <v>207</v>
      </c>
      <c r="DE209" s="15"/>
    </row>
    <row r="210" spans="1:109">
      <c r="A210" s="226">
        <v>198</v>
      </c>
      <c r="B210" s="68" t="s">
        <v>9088</v>
      </c>
      <c r="C210" s="280" t="s">
        <v>487</v>
      </c>
      <c r="D210" s="3" t="s">
        <v>3455</v>
      </c>
      <c r="E210" s="9"/>
      <c r="F210" s="9"/>
      <c r="G210" s="149" t="s">
        <v>6124</v>
      </c>
      <c r="H210" s="3" t="s">
        <v>709</v>
      </c>
      <c r="I210" s="3" t="s">
        <v>488</v>
      </c>
      <c r="J210" s="3" t="s">
        <v>3631</v>
      </c>
      <c r="K210" s="9" t="s">
        <v>10269</v>
      </c>
      <c r="L210" s="3" t="s">
        <v>747</v>
      </c>
      <c r="M210" t="b">
        <v>0</v>
      </c>
      <c r="N210" s="3" t="s">
        <v>549</v>
      </c>
      <c r="O210" s="3" t="s">
        <v>17</v>
      </c>
      <c r="P210" s="3" t="s">
        <v>17</v>
      </c>
      <c r="Q210" s="229">
        <v>-1</v>
      </c>
      <c r="R210" s="229">
        <v>999</v>
      </c>
      <c r="S210" s="9"/>
      <c r="T210" t="s">
        <v>17</v>
      </c>
      <c r="U210" s="3" t="s">
        <v>17</v>
      </c>
      <c r="V210" s="3" t="s">
        <v>17</v>
      </c>
      <c r="W210" s="9"/>
      <c r="X210" s="3" t="s">
        <v>17</v>
      </c>
      <c r="Y210" s="3" t="s">
        <v>17</v>
      </c>
      <c r="Z210" s="3" t="s">
        <v>4571</v>
      </c>
      <c r="AA210" s="214" t="s">
        <v>4114</v>
      </c>
      <c r="AB210" s="9"/>
      <c r="AC210" s="9"/>
      <c r="AD210" s="15" t="s">
        <v>9194</v>
      </c>
      <c r="AE210" s="9"/>
      <c r="AF210" s="9"/>
      <c r="AG210" s="3" t="s">
        <v>17</v>
      </c>
      <c r="AH210" s="3" t="s">
        <v>946</v>
      </c>
      <c r="AI210" s="139"/>
      <c r="AJ210" s="3" t="s">
        <v>6472</v>
      </c>
      <c r="AK210" s="146"/>
      <c r="AL210" s="177" t="s">
        <v>6674</v>
      </c>
      <c r="AM210" s="146"/>
      <c r="AN210" s="3" t="s">
        <v>4114</v>
      </c>
      <c r="AO210" t="s">
        <v>9206</v>
      </c>
      <c r="AP210" t="s">
        <v>5091</v>
      </c>
      <c r="AQ210" s="9"/>
      <c r="AR210" s="9"/>
      <c r="AS210" s="15" t="s">
        <v>9042</v>
      </c>
      <c r="AT210" s="3"/>
      <c r="AU210" t="b">
        <v>0</v>
      </c>
      <c r="AV210" s="229">
        <v>556038</v>
      </c>
      <c r="AW210" s="3" t="s">
        <v>17</v>
      </c>
      <c r="AX210" s="9"/>
      <c r="AY210" s="9"/>
      <c r="AZ210" s="9"/>
      <c r="BA210" s="9"/>
      <c r="BB210" s="3" t="s">
        <v>708</v>
      </c>
      <c r="BC210" s="9"/>
      <c r="BD210" s="9"/>
      <c r="BE210" s="3" t="s">
        <v>37</v>
      </c>
      <c r="BF210" s="9"/>
      <c r="BG210" s="9"/>
      <c r="BH210" s="9" t="s">
        <v>6171</v>
      </c>
      <c r="BI210" s="3" t="s">
        <v>9049</v>
      </c>
      <c r="BJ210" s="9" t="s">
        <v>9076</v>
      </c>
      <c r="BK210" s="9" t="s">
        <v>9568</v>
      </c>
      <c r="BL210" s="9"/>
      <c r="BM210" s="243">
        <v>1006</v>
      </c>
      <c r="BN210" s="243">
        <v>1001</v>
      </c>
      <c r="BO210" s="3" t="s">
        <v>497</v>
      </c>
      <c r="BP210" s="9"/>
      <c r="BQ210" s="9"/>
      <c r="BR210" s="9"/>
      <c r="BS210" s="9"/>
      <c r="BT210" s="9"/>
      <c r="BU210" t="s">
        <v>13043</v>
      </c>
      <c r="BV210" s="9"/>
      <c r="BW210" s="229"/>
      <c r="BX210" s="9"/>
      <c r="BY210" s="9"/>
      <c r="BZ210" s="9" t="s">
        <v>6497</v>
      </c>
      <c r="CA210" t="s">
        <v>6212</v>
      </c>
      <c r="CB210" s="229">
        <v>2009</v>
      </c>
      <c r="CC210" s="3" t="s">
        <v>489</v>
      </c>
      <c r="CD210" s="3" t="s">
        <v>503</v>
      </c>
      <c r="CE210" s="3" t="s">
        <v>501</v>
      </c>
      <c r="CF210" s="3" t="s">
        <v>502</v>
      </c>
      <c r="CG210" s="3" t="s">
        <v>500</v>
      </c>
      <c r="CH210" s="3" t="s">
        <v>496</v>
      </c>
      <c r="CI210" s="3" t="s">
        <v>499</v>
      </c>
      <c r="CJ210" s="3" t="s">
        <v>498</v>
      </c>
      <c r="CK210" s="3" t="s">
        <v>17</v>
      </c>
      <c r="CL210" s="3" t="s">
        <v>517</v>
      </c>
      <c r="CM210" s="3" t="s">
        <v>547</v>
      </c>
      <c r="CN210" s="3" t="s">
        <v>546</v>
      </c>
      <c r="CO210" s="3" t="s">
        <v>10</v>
      </c>
      <c r="CP210" s="3" t="s">
        <v>48</v>
      </c>
      <c r="CQ210" s="3" t="s">
        <v>557</v>
      </c>
      <c r="CR210" s="3" t="s">
        <v>17</v>
      </c>
      <c r="CS210" s="3" t="s">
        <v>746</v>
      </c>
      <c r="CT210" s="3" t="s">
        <v>128</v>
      </c>
      <c r="CU210" s="3" t="s">
        <v>199</v>
      </c>
      <c r="CV210" s="3" t="s">
        <v>17</v>
      </c>
      <c r="CW210" s="3" t="s">
        <v>494</v>
      </c>
      <c r="CX210" s="3" t="s">
        <v>594</v>
      </c>
      <c r="CY210" s="3" t="s">
        <v>17</v>
      </c>
      <c r="CZ210" s="9" t="s">
        <v>3748</v>
      </c>
      <c r="DA210" s="3" t="s">
        <v>9218</v>
      </c>
      <c r="DB210" s="9" t="s">
        <v>10305</v>
      </c>
      <c r="DC210" s="9"/>
      <c r="DD210" s="226">
        <v>208</v>
      </c>
      <c r="DE210" s="15"/>
    </row>
    <row r="211" spans="1:109">
      <c r="A211" s="226">
        <v>199</v>
      </c>
      <c r="B211" s="68" t="s">
        <v>9088</v>
      </c>
      <c r="C211" s="280" t="s">
        <v>487</v>
      </c>
      <c r="D211" s="3" t="s">
        <v>3455</v>
      </c>
      <c r="E211" s="9"/>
      <c r="F211" s="9"/>
      <c r="G211" s="169" t="s">
        <v>6124</v>
      </c>
      <c r="H211" s="3" t="s">
        <v>709</v>
      </c>
      <c r="I211" s="3" t="s">
        <v>488</v>
      </c>
      <c r="J211" s="3" t="s">
        <v>3631</v>
      </c>
      <c r="K211" s="9" t="s">
        <v>10269</v>
      </c>
      <c r="L211" s="3" t="s">
        <v>747</v>
      </c>
      <c r="M211" t="b">
        <v>0</v>
      </c>
      <c r="N211" s="3" t="s">
        <v>549</v>
      </c>
      <c r="O211" s="3" t="s">
        <v>17</v>
      </c>
      <c r="P211" s="3" t="s">
        <v>17</v>
      </c>
      <c r="Q211" s="229">
        <v>-1</v>
      </c>
      <c r="R211" s="229">
        <v>999</v>
      </c>
      <c r="S211" s="9"/>
      <c r="T211" t="s">
        <v>17</v>
      </c>
      <c r="U211" s="3" t="s">
        <v>17</v>
      </c>
      <c r="V211" s="3" t="s">
        <v>17</v>
      </c>
      <c r="W211" s="9"/>
      <c r="X211" s="3" t="s">
        <v>17</v>
      </c>
      <c r="Y211" s="3" t="s">
        <v>17</v>
      </c>
      <c r="Z211" s="3" t="s">
        <v>4571</v>
      </c>
      <c r="AA211" s="214" t="s">
        <v>4114</v>
      </c>
      <c r="AB211" s="3"/>
      <c r="AC211" s="3"/>
      <c r="AD211" s="15" t="s">
        <v>9194</v>
      </c>
      <c r="AE211" s="3"/>
      <c r="AF211" s="3"/>
      <c r="AG211" s="3" t="s">
        <v>17</v>
      </c>
      <c r="AH211" s="3" t="s">
        <v>947</v>
      </c>
      <c r="AI211" s="177"/>
      <c r="AJ211" s="3" t="s">
        <v>6472</v>
      </c>
      <c r="AK211" s="68"/>
      <c r="AL211" s="177" t="s">
        <v>6674</v>
      </c>
      <c r="AM211" s="68"/>
      <c r="AN211" s="3" t="s">
        <v>4114</v>
      </c>
      <c r="AO211" t="s">
        <v>9206</v>
      </c>
      <c r="AP211" t="s">
        <v>5091</v>
      </c>
      <c r="AQ211" s="3"/>
      <c r="AR211" s="3"/>
      <c r="AS211" s="15" t="s">
        <v>9042</v>
      </c>
      <c r="AT211" s="3"/>
      <c r="AU211" t="b">
        <v>0</v>
      </c>
      <c r="AV211" s="229">
        <v>635307</v>
      </c>
      <c r="AW211" s="3" t="s">
        <v>17</v>
      </c>
      <c r="AX211" s="9"/>
      <c r="AY211" s="9"/>
      <c r="AZ211" s="9"/>
      <c r="BA211" s="9"/>
      <c r="BB211" s="3" t="s">
        <v>708</v>
      </c>
      <c r="BC211" s="9"/>
      <c r="BD211" s="9"/>
      <c r="BE211" s="3" t="s">
        <v>37</v>
      </c>
      <c r="BF211" s="9"/>
      <c r="BG211" s="9"/>
      <c r="BH211" s="9" t="s">
        <v>6171</v>
      </c>
      <c r="BI211" s="3" t="s">
        <v>9049</v>
      </c>
      <c r="BJ211" s="9" t="s">
        <v>9076</v>
      </c>
      <c r="BK211" s="9" t="s">
        <v>9568</v>
      </c>
      <c r="BL211" s="9"/>
      <c r="BM211" s="243">
        <v>3023</v>
      </c>
      <c r="BN211" s="243">
        <v>3007</v>
      </c>
      <c r="BO211" s="3" t="s">
        <v>497</v>
      </c>
      <c r="BP211" s="9"/>
      <c r="BQ211" s="9"/>
      <c r="BR211" s="9"/>
      <c r="BS211" s="9"/>
      <c r="BT211" s="9"/>
      <c r="BU211" t="s">
        <v>13043</v>
      </c>
      <c r="BV211" s="9"/>
      <c r="BW211" s="229"/>
      <c r="BX211" s="9"/>
      <c r="BY211" s="9"/>
      <c r="BZ211" s="9" t="s">
        <v>6497</v>
      </c>
      <c r="CA211" t="s">
        <v>6212</v>
      </c>
      <c r="CB211" s="229">
        <v>2009</v>
      </c>
      <c r="CC211" s="3" t="s">
        <v>489</v>
      </c>
      <c r="CD211" s="3" t="s">
        <v>503</v>
      </c>
      <c r="CE211" s="3" t="s">
        <v>501</v>
      </c>
      <c r="CF211" s="3" t="s">
        <v>502</v>
      </c>
      <c r="CG211" s="3" t="s">
        <v>500</v>
      </c>
      <c r="CH211" s="3" t="s">
        <v>496</v>
      </c>
      <c r="CI211" s="3" t="s">
        <v>499</v>
      </c>
      <c r="CJ211" s="3" t="s">
        <v>498</v>
      </c>
      <c r="CK211" s="3" t="s">
        <v>17</v>
      </c>
      <c r="CL211" s="3" t="s">
        <v>517</v>
      </c>
      <c r="CM211" s="3" t="s">
        <v>547</v>
      </c>
      <c r="CN211" s="3" t="s">
        <v>546</v>
      </c>
      <c r="CO211" s="3" t="s">
        <v>10</v>
      </c>
      <c r="CP211" s="3" t="s">
        <v>48</v>
      </c>
      <c r="CQ211" s="3" t="s">
        <v>557</v>
      </c>
      <c r="CR211" s="3" t="s">
        <v>17</v>
      </c>
      <c r="CS211" s="3" t="s">
        <v>745</v>
      </c>
      <c r="CT211" s="3" t="s">
        <v>128</v>
      </c>
      <c r="CU211" s="3" t="s">
        <v>199</v>
      </c>
      <c r="CV211" s="3" t="s">
        <v>17</v>
      </c>
      <c r="CW211" s="3" t="s">
        <v>494</v>
      </c>
      <c r="CX211" s="3" t="s">
        <v>593</v>
      </c>
      <c r="CY211" s="3" t="s">
        <v>17</v>
      </c>
      <c r="CZ211" s="9" t="s">
        <v>3749</v>
      </c>
      <c r="DA211" s="3" t="s">
        <v>9218</v>
      </c>
      <c r="DB211" s="9" t="s">
        <v>10306</v>
      </c>
      <c r="DC211" s="9"/>
      <c r="DD211" s="226">
        <v>209</v>
      </c>
      <c r="DE211" s="15"/>
    </row>
    <row r="212" spans="1:109">
      <c r="A212" s="226">
        <v>200</v>
      </c>
      <c r="B212" s="68" t="s">
        <v>9088</v>
      </c>
      <c r="C212" s="280" t="s">
        <v>487</v>
      </c>
      <c r="D212" s="3" t="s">
        <v>3455</v>
      </c>
      <c r="E212" s="9"/>
      <c r="F212" s="9"/>
      <c r="G212" s="149" t="s">
        <v>6124</v>
      </c>
      <c r="H212" s="3" t="s">
        <v>709</v>
      </c>
      <c r="I212" s="3" t="s">
        <v>488</v>
      </c>
      <c r="J212" s="3" t="s">
        <v>3631</v>
      </c>
      <c r="K212" s="9" t="s">
        <v>10269</v>
      </c>
      <c r="L212" s="3" t="s">
        <v>747</v>
      </c>
      <c r="M212" t="b">
        <v>0</v>
      </c>
      <c r="N212" s="3" t="s">
        <v>549</v>
      </c>
      <c r="O212" s="3" t="s">
        <v>17</v>
      </c>
      <c r="P212" s="3" t="s">
        <v>17</v>
      </c>
      <c r="Q212" s="229">
        <v>-1</v>
      </c>
      <c r="R212" s="229">
        <v>999</v>
      </c>
      <c r="S212" s="9"/>
      <c r="T212" t="s">
        <v>17</v>
      </c>
      <c r="U212" s="3" t="s">
        <v>17</v>
      </c>
      <c r="V212" s="3" t="s">
        <v>17</v>
      </c>
      <c r="W212" s="9"/>
      <c r="X212" s="3" t="s">
        <v>17</v>
      </c>
      <c r="Y212" s="3" t="s">
        <v>17</v>
      </c>
      <c r="Z212" s="3" t="s">
        <v>4571</v>
      </c>
      <c r="AA212" s="214" t="s">
        <v>4114</v>
      </c>
      <c r="AB212" s="9"/>
      <c r="AC212" s="9"/>
      <c r="AD212" s="15" t="s">
        <v>9194</v>
      </c>
      <c r="AE212" s="9"/>
      <c r="AF212" s="9"/>
      <c r="AG212" s="3" t="s">
        <v>17</v>
      </c>
      <c r="AH212" s="3" t="s">
        <v>947</v>
      </c>
      <c r="AI212" s="139"/>
      <c r="AJ212" s="3" t="s">
        <v>6472</v>
      </c>
      <c r="AK212" s="146"/>
      <c r="AL212" s="177" t="s">
        <v>6674</v>
      </c>
      <c r="AM212" s="146"/>
      <c r="AN212" s="3" t="s">
        <v>4114</v>
      </c>
      <c r="AO212" t="s">
        <v>9206</v>
      </c>
      <c r="AP212" t="s">
        <v>5091</v>
      </c>
      <c r="AQ212" s="9"/>
      <c r="AR212" s="9"/>
      <c r="AS212" s="15" t="s">
        <v>9042</v>
      </c>
      <c r="AT212" s="3"/>
      <c r="AU212" t="b">
        <v>0</v>
      </c>
      <c r="AV212" s="229">
        <v>556038</v>
      </c>
      <c r="AW212" s="3" t="s">
        <v>17</v>
      </c>
      <c r="AX212" s="9"/>
      <c r="AY212" s="9"/>
      <c r="AZ212" s="9"/>
      <c r="BA212" s="9"/>
      <c r="BB212" s="3" t="s">
        <v>708</v>
      </c>
      <c r="BC212" s="9"/>
      <c r="BD212" s="9"/>
      <c r="BE212" s="3" t="s">
        <v>37</v>
      </c>
      <c r="BF212" s="9"/>
      <c r="BG212" s="9"/>
      <c r="BH212" s="9" t="s">
        <v>6171</v>
      </c>
      <c r="BI212" s="3" t="s">
        <v>9049</v>
      </c>
      <c r="BJ212" s="9" t="s">
        <v>9076</v>
      </c>
      <c r="BK212" s="9" t="s">
        <v>9568</v>
      </c>
      <c r="BL212" s="9"/>
      <c r="BM212" s="243">
        <v>2757</v>
      </c>
      <c r="BN212" s="243">
        <v>2738</v>
      </c>
      <c r="BO212" s="3" t="s">
        <v>497</v>
      </c>
      <c r="BP212" s="9"/>
      <c r="BQ212" s="9"/>
      <c r="BR212" s="9"/>
      <c r="BS212" s="9"/>
      <c r="BT212" s="9"/>
      <c r="BU212" t="s">
        <v>13043</v>
      </c>
      <c r="BV212" s="9"/>
      <c r="BW212" s="229"/>
      <c r="BX212" s="9"/>
      <c r="BY212" s="9"/>
      <c r="BZ212" s="9" t="s">
        <v>6497</v>
      </c>
      <c r="CA212" t="s">
        <v>6212</v>
      </c>
      <c r="CB212" s="229">
        <v>2009</v>
      </c>
      <c r="CC212" s="3" t="s">
        <v>489</v>
      </c>
      <c r="CD212" s="3" t="s">
        <v>503</v>
      </c>
      <c r="CE212" s="3" t="s">
        <v>501</v>
      </c>
      <c r="CF212" s="3" t="s">
        <v>502</v>
      </c>
      <c r="CG212" s="3" t="s">
        <v>500</v>
      </c>
      <c r="CH212" s="3" t="s">
        <v>496</v>
      </c>
      <c r="CI212" s="3" t="s">
        <v>499</v>
      </c>
      <c r="CJ212" s="3" t="s">
        <v>498</v>
      </c>
      <c r="CK212" s="3" t="s">
        <v>17</v>
      </c>
      <c r="CL212" s="3" t="s">
        <v>517</v>
      </c>
      <c r="CM212" s="3" t="s">
        <v>547</v>
      </c>
      <c r="CN212" s="3" t="s">
        <v>546</v>
      </c>
      <c r="CO212" s="3" t="s">
        <v>10</v>
      </c>
      <c r="CP212" s="3" t="s">
        <v>48</v>
      </c>
      <c r="CQ212" s="3" t="s">
        <v>557</v>
      </c>
      <c r="CR212" s="3" t="s">
        <v>17</v>
      </c>
      <c r="CS212" s="3" t="s">
        <v>746</v>
      </c>
      <c r="CT212" s="3" t="s">
        <v>128</v>
      </c>
      <c r="CU212" s="3" t="s">
        <v>199</v>
      </c>
      <c r="CV212" s="3" t="s">
        <v>17</v>
      </c>
      <c r="CW212" s="3" t="s">
        <v>494</v>
      </c>
      <c r="CX212" s="3" t="s">
        <v>593</v>
      </c>
      <c r="CY212" s="3" t="s">
        <v>17</v>
      </c>
      <c r="CZ212" s="9" t="s">
        <v>3750</v>
      </c>
      <c r="DA212" s="3" t="s">
        <v>9218</v>
      </c>
      <c r="DB212" s="9" t="s">
        <v>10307</v>
      </c>
      <c r="DC212" s="9"/>
      <c r="DD212" s="226">
        <v>210</v>
      </c>
      <c r="DE212" s="15"/>
    </row>
    <row r="213" spans="1:109">
      <c r="A213" s="226">
        <v>201</v>
      </c>
      <c r="B213" s="68" t="s">
        <v>9088</v>
      </c>
      <c r="C213" s="280" t="s">
        <v>487</v>
      </c>
      <c r="D213" s="3" t="s">
        <v>3455</v>
      </c>
      <c r="E213" s="9"/>
      <c r="F213" s="9"/>
      <c r="G213" s="169" t="s">
        <v>6124</v>
      </c>
      <c r="H213" s="3" t="s">
        <v>709</v>
      </c>
      <c r="I213" s="3" t="s">
        <v>488</v>
      </c>
      <c r="J213" s="3" t="s">
        <v>3631</v>
      </c>
      <c r="K213" s="9" t="s">
        <v>10269</v>
      </c>
      <c r="L213" s="3" t="s">
        <v>748</v>
      </c>
      <c r="M213" t="b">
        <v>0</v>
      </c>
      <c r="N213" s="3" t="s">
        <v>549</v>
      </c>
      <c r="O213" s="3" t="s">
        <v>17</v>
      </c>
      <c r="P213" s="3" t="s">
        <v>17</v>
      </c>
      <c r="Q213" s="229">
        <v>-1</v>
      </c>
      <c r="R213" s="229">
        <v>999</v>
      </c>
      <c r="S213" s="9"/>
      <c r="T213" t="s">
        <v>17</v>
      </c>
      <c r="U213" s="3" t="s">
        <v>17</v>
      </c>
      <c r="V213" s="3" t="s">
        <v>17</v>
      </c>
      <c r="W213" s="9"/>
      <c r="X213" s="3" t="s">
        <v>17</v>
      </c>
      <c r="Y213" s="3" t="s">
        <v>17</v>
      </c>
      <c r="Z213" s="3" t="s">
        <v>4571</v>
      </c>
      <c r="AA213" s="214" t="s">
        <v>4114</v>
      </c>
      <c r="AB213" s="3"/>
      <c r="AC213" s="3"/>
      <c r="AD213" s="15" t="s">
        <v>9194</v>
      </c>
      <c r="AE213" s="3"/>
      <c r="AF213" s="3"/>
      <c r="AG213" s="3" t="s">
        <v>17</v>
      </c>
      <c r="AH213" s="3" t="s">
        <v>948</v>
      </c>
      <c r="AI213" s="177"/>
      <c r="AJ213" s="3" t="s">
        <v>6472</v>
      </c>
      <c r="AK213" s="68"/>
      <c r="AL213" s="177" t="s">
        <v>6674</v>
      </c>
      <c r="AM213" s="68"/>
      <c r="AN213" s="3" t="s">
        <v>4114</v>
      </c>
      <c r="AO213" t="s">
        <v>9206</v>
      </c>
      <c r="AP213" t="s">
        <v>5091</v>
      </c>
      <c r="AQ213" s="3"/>
      <c r="AR213" s="3"/>
      <c r="AS213" s="15" t="s">
        <v>9042</v>
      </c>
      <c r="AT213" s="3"/>
      <c r="AU213" t="b">
        <v>0</v>
      </c>
      <c r="AV213" s="229">
        <v>635307</v>
      </c>
      <c r="AW213" s="3" t="s">
        <v>17</v>
      </c>
      <c r="AX213" s="9"/>
      <c r="AY213" s="9"/>
      <c r="AZ213" s="9"/>
      <c r="BA213" s="9"/>
      <c r="BB213" s="3" t="s">
        <v>708</v>
      </c>
      <c r="BC213" s="9"/>
      <c r="BD213" s="9"/>
      <c r="BE213" s="3" t="s">
        <v>37</v>
      </c>
      <c r="BF213" s="9"/>
      <c r="BG213" s="9"/>
      <c r="BH213" s="9" t="s">
        <v>6171</v>
      </c>
      <c r="BI213" s="3" t="s">
        <v>9049</v>
      </c>
      <c r="BJ213" s="9" t="s">
        <v>9076</v>
      </c>
      <c r="BK213" s="9" t="s">
        <v>9568</v>
      </c>
      <c r="BL213" s="9"/>
      <c r="BM213" s="243">
        <v>5862</v>
      </c>
      <c r="BN213" s="243">
        <v>5819</v>
      </c>
      <c r="BO213" s="3" t="s">
        <v>497</v>
      </c>
      <c r="BP213" s="9"/>
      <c r="BQ213" s="9"/>
      <c r="BR213" s="9"/>
      <c r="BS213" s="9"/>
      <c r="BT213" s="9"/>
      <c r="BU213" t="s">
        <v>13043</v>
      </c>
      <c r="BV213" s="9"/>
      <c r="BW213" s="229"/>
      <c r="BX213" s="9"/>
      <c r="BY213" s="9"/>
      <c r="BZ213" s="9" t="s">
        <v>6497</v>
      </c>
      <c r="CA213" t="s">
        <v>6212</v>
      </c>
      <c r="CB213" s="229">
        <v>2009</v>
      </c>
      <c r="CC213" s="3" t="s">
        <v>489</v>
      </c>
      <c r="CD213" s="3" t="s">
        <v>503</v>
      </c>
      <c r="CE213" s="3" t="s">
        <v>501</v>
      </c>
      <c r="CF213" s="3" t="s">
        <v>502</v>
      </c>
      <c r="CG213" s="3" t="s">
        <v>500</v>
      </c>
      <c r="CH213" s="3" t="s">
        <v>496</v>
      </c>
      <c r="CI213" s="3" t="s">
        <v>499</v>
      </c>
      <c r="CJ213" s="3" t="s">
        <v>498</v>
      </c>
      <c r="CK213" s="3" t="s">
        <v>17</v>
      </c>
      <c r="CL213" s="3" t="s">
        <v>517</v>
      </c>
      <c r="CM213" s="3" t="s">
        <v>547</v>
      </c>
      <c r="CN213" s="3" t="s">
        <v>546</v>
      </c>
      <c r="CO213" s="3" t="s">
        <v>10</v>
      </c>
      <c r="CP213" s="3" t="s">
        <v>48</v>
      </c>
      <c r="CQ213" s="3" t="s">
        <v>557</v>
      </c>
      <c r="CR213" s="3" t="s">
        <v>17</v>
      </c>
      <c r="CS213" s="3" t="s">
        <v>745</v>
      </c>
      <c r="CT213" s="3" t="s">
        <v>128</v>
      </c>
      <c r="CU213" s="3" t="s">
        <v>199</v>
      </c>
      <c r="CV213" s="3" t="s">
        <v>17</v>
      </c>
      <c r="CW213" s="3" t="s">
        <v>494</v>
      </c>
      <c r="CX213" s="3" t="s">
        <v>592</v>
      </c>
      <c r="CY213" s="3" t="s">
        <v>17</v>
      </c>
      <c r="CZ213" s="9" t="s">
        <v>3751</v>
      </c>
      <c r="DA213" s="3" t="s">
        <v>9218</v>
      </c>
      <c r="DB213" s="9" t="s">
        <v>10308</v>
      </c>
      <c r="DC213" s="9"/>
      <c r="DD213" s="226">
        <v>211</v>
      </c>
      <c r="DE213" s="15"/>
    </row>
    <row r="214" spans="1:109">
      <c r="A214" s="226">
        <v>202</v>
      </c>
      <c r="B214" s="68" t="s">
        <v>9088</v>
      </c>
      <c r="C214" s="280" t="s">
        <v>487</v>
      </c>
      <c r="D214" s="3" t="s">
        <v>3455</v>
      </c>
      <c r="E214" s="9"/>
      <c r="F214" s="9"/>
      <c r="G214" s="149" t="s">
        <v>6124</v>
      </c>
      <c r="H214" s="3" t="s">
        <v>709</v>
      </c>
      <c r="I214" s="3" t="s">
        <v>488</v>
      </c>
      <c r="J214" s="3" t="s">
        <v>3631</v>
      </c>
      <c r="K214" s="9" t="s">
        <v>10269</v>
      </c>
      <c r="L214" s="3" t="s">
        <v>748</v>
      </c>
      <c r="M214" t="b">
        <v>0</v>
      </c>
      <c r="N214" s="3" t="s">
        <v>549</v>
      </c>
      <c r="O214" s="3" t="s">
        <v>17</v>
      </c>
      <c r="P214" s="3" t="s">
        <v>17</v>
      </c>
      <c r="Q214" s="229">
        <v>-1</v>
      </c>
      <c r="R214" s="229">
        <v>999</v>
      </c>
      <c r="S214" s="9"/>
      <c r="T214" t="s">
        <v>17</v>
      </c>
      <c r="U214" s="3" t="s">
        <v>17</v>
      </c>
      <c r="V214" s="3" t="s">
        <v>17</v>
      </c>
      <c r="W214" s="9"/>
      <c r="X214" s="3" t="s">
        <v>17</v>
      </c>
      <c r="Y214" s="3" t="s">
        <v>17</v>
      </c>
      <c r="Z214" s="3" t="s">
        <v>4571</v>
      </c>
      <c r="AA214" s="214" t="s">
        <v>4114</v>
      </c>
      <c r="AB214" s="9"/>
      <c r="AC214" s="9"/>
      <c r="AD214" s="15" t="s">
        <v>9194</v>
      </c>
      <c r="AE214" s="9"/>
      <c r="AF214" s="9"/>
      <c r="AG214" s="3" t="s">
        <v>17</v>
      </c>
      <c r="AH214" s="3" t="s">
        <v>948</v>
      </c>
      <c r="AI214" s="139"/>
      <c r="AJ214" s="3" t="s">
        <v>6472</v>
      </c>
      <c r="AK214" s="146"/>
      <c r="AL214" s="177" t="s">
        <v>6674</v>
      </c>
      <c r="AM214" s="146"/>
      <c r="AN214" s="3" t="s">
        <v>4114</v>
      </c>
      <c r="AO214" t="s">
        <v>9206</v>
      </c>
      <c r="AP214" t="s">
        <v>5091</v>
      </c>
      <c r="AQ214" s="9"/>
      <c r="AR214" s="9"/>
      <c r="AS214" s="15" t="s">
        <v>9042</v>
      </c>
      <c r="AT214" s="3"/>
      <c r="AU214" t="b">
        <v>0</v>
      </c>
      <c r="AV214" s="229">
        <v>556038</v>
      </c>
      <c r="AW214" s="3" t="s">
        <v>17</v>
      </c>
      <c r="AX214" s="9"/>
      <c r="AY214" s="9"/>
      <c r="AZ214" s="9"/>
      <c r="BA214" s="9"/>
      <c r="BB214" s="3" t="s">
        <v>708</v>
      </c>
      <c r="BC214" s="9"/>
      <c r="BD214" s="9"/>
      <c r="BE214" s="3" t="s">
        <v>37</v>
      </c>
      <c r="BF214" s="9"/>
      <c r="BG214" s="9"/>
      <c r="BH214" s="9" t="s">
        <v>6171</v>
      </c>
      <c r="BI214" s="3" t="s">
        <v>9049</v>
      </c>
      <c r="BJ214" s="9" t="s">
        <v>9076</v>
      </c>
      <c r="BK214" s="9" t="s">
        <v>9568</v>
      </c>
      <c r="BL214" s="9"/>
      <c r="BM214" s="243">
        <v>5089</v>
      </c>
      <c r="BN214" s="243">
        <v>5035</v>
      </c>
      <c r="BO214" s="3" t="s">
        <v>497</v>
      </c>
      <c r="BP214" s="9"/>
      <c r="BQ214" s="9"/>
      <c r="BR214" s="9"/>
      <c r="BS214" s="9"/>
      <c r="BT214" s="9"/>
      <c r="BU214" t="s">
        <v>13043</v>
      </c>
      <c r="BV214" s="9"/>
      <c r="BW214" s="253"/>
      <c r="BX214" s="9"/>
      <c r="BY214" s="9"/>
      <c r="BZ214" s="9" t="s">
        <v>6497</v>
      </c>
      <c r="CA214" t="s">
        <v>6212</v>
      </c>
      <c r="CB214" s="229">
        <v>2009</v>
      </c>
      <c r="CC214" s="3" t="s">
        <v>489</v>
      </c>
      <c r="CD214" s="3" t="s">
        <v>503</v>
      </c>
      <c r="CE214" s="3" t="s">
        <v>501</v>
      </c>
      <c r="CF214" s="3" t="s">
        <v>502</v>
      </c>
      <c r="CG214" s="3" t="s">
        <v>500</v>
      </c>
      <c r="CH214" s="3" t="s">
        <v>496</v>
      </c>
      <c r="CI214" s="3" t="s">
        <v>499</v>
      </c>
      <c r="CJ214" s="3" t="s">
        <v>498</v>
      </c>
      <c r="CK214" s="3" t="s">
        <v>17</v>
      </c>
      <c r="CL214" s="3" t="s">
        <v>517</v>
      </c>
      <c r="CM214" s="3" t="s">
        <v>547</v>
      </c>
      <c r="CN214" s="3" t="s">
        <v>546</v>
      </c>
      <c r="CO214" s="3" t="s">
        <v>10</v>
      </c>
      <c r="CP214" s="3" t="s">
        <v>48</v>
      </c>
      <c r="CQ214" s="3" t="s">
        <v>557</v>
      </c>
      <c r="CR214" s="3" t="s">
        <v>17</v>
      </c>
      <c r="CS214" s="3" t="s">
        <v>746</v>
      </c>
      <c r="CT214" s="3" t="s">
        <v>128</v>
      </c>
      <c r="CU214" s="3" t="s">
        <v>199</v>
      </c>
      <c r="CV214" s="3" t="s">
        <v>17</v>
      </c>
      <c r="CW214" s="3" t="s">
        <v>494</v>
      </c>
      <c r="CX214" s="6" t="s">
        <v>592</v>
      </c>
      <c r="CY214" s="3" t="s">
        <v>17</v>
      </c>
      <c r="CZ214" s="9" t="s">
        <v>3752</v>
      </c>
      <c r="DA214" s="3" t="s">
        <v>9218</v>
      </c>
      <c r="DB214" s="9" t="s">
        <v>10309</v>
      </c>
      <c r="DC214" s="9"/>
      <c r="DD214" s="226">
        <v>212</v>
      </c>
      <c r="DE214" s="15"/>
    </row>
    <row r="215" spans="1:109">
      <c r="A215" s="226">
        <v>203</v>
      </c>
      <c r="B215" s="68" t="s">
        <v>9088</v>
      </c>
      <c r="C215" s="280" t="s">
        <v>487</v>
      </c>
      <c r="D215" s="3" t="s">
        <v>3455</v>
      </c>
      <c r="E215" s="9"/>
      <c r="F215" s="9"/>
      <c r="G215" s="169" t="s">
        <v>6124</v>
      </c>
      <c r="H215" s="3" t="s">
        <v>709</v>
      </c>
      <c r="I215" s="3" t="s">
        <v>488</v>
      </c>
      <c r="J215" s="3" t="s">
        <v>3631</v>
      </c>
      <c r="K215" s="9" t="s">
        <v>10269</v>
      </c>
      <c r="L215" s="3" t="s">
        <v>748</v>
      </c>
      <c r="M215" t="b">
        <v>0</v>
      </c>
      <c r="N215" s="3" t="s">
        <v>549</v>
      </c>
      <c r="O215" s="3" t="s">
        <v>17</v>
      </c>
      <c r="P215" s="3" t="s">
        <v>17</v>
      </c>
      <c r="Q215" s="229">
        <v>-1</v>
      </c>
      <c r="R215" s="229">
        <v>999</v>
      </c>
      <c r="S215" s="9"/>
      <c r="T215" t="s">
        <v>17</v>
      </c>
      <c r="U215" s="3" t="s">
        <v>17</v>
      </c>
      <c r="V215" s="3" t="s">
        <v>17</v>
      </c>
      <c r="W215" s="9"/>
      <c r="X215" s="3" t="s">
        <v>17</v>
      </c>
      <c r="Y215" s="3" t="s">
        <v>17</v>
      </c>
      <c r="Z215" s="3" t="s">
        <v>4571</v>
      </c>
      <c r="AA215" s="214" t="s">
        <v>4114</v>
      </c>
      <c r="AB215" s="3"/>
      <c r="AC215" s="3"/>
      <c r="AD215" s="15" t="s">
        <v>9194</v>
      </c>
      <c r="AE215" s="3"/>
      <c r="AF215" s="3"/>
      <c r="AG215" s="3" t="s">
        <v>17</v>
      </c>
      <c r="AH215" s="3" t="s">
        <v>949</v>
      </c>
      <c r="AI215" s="177"/>
      <c r="AJ215" s="3" t="s">
        <v>6472</v>
      </c>
      <c r="AK215" s="68"/>
      <c r="AL215" s="177" t="s">
        <v>6674</v>
      </c>
      <c r="AM215" s="68"/>
      <c r="AN215" s="3" t="s">
        <v>4114</v>
      </c>
      <c r="AO215" t="s">
        <v>9206</v>
      </c>
      <c r="AP215" t="s">
        <v>5091</v>
      </c>
      <c r="AQ215" s="3"/>
      <c r="AR215" s="3"/>
      <c r="AS215" s="15" t="s">
        <v>9042</v>
      </c>
      <c r="AT215" s="3"/>
      <c r="AU215" t="b">
        <v>0</v>
      </c>
      <c r="AV215" s="229">
        <v>635307</v>
      </c>
      <c r="AW215" s="3" t="s">
        <v>17</v>
      </c>
      <c r="AX215" s="9"/>
      <c r="AY215" s="9"/>
      <c r="AZ215" s="9"/>
      <c r="BA215" s="9"/>
      <c r="BB215" s="3" t="s">
        <v>708</v>
      </c>
      <c r="BC215" s="9"/>
      <c r="BD215" s="9"/>
      <c r="BE215" s="3" t="s">
        <v>37</v>
      </c>
      <c r="BF215" s="9"/>
      <c r="BG215" s="9"/>
      <c r="BH215" s="9" t="s">
        <v>6171</v>
      </c>
      <c r="BI215" s="3" t="s">
        <v>9049</v>
      </c>
      <c r="BJ215" s="9" t="s">
        <v>9076</v>
      </c>
      <c r="BK215" s="9" t="s">
        <v>9568</v>
      </c>
      <c r="BL215" s="9"/>
      <c r="BM215" s="243">
        <v>4842</v>
      </c>
      <c r="BN215" s="243">
        <v>4805</v>
      </c>
      <c r="BO215" s="3" t="s">
        <v>497</v>
      </c>
      <c r="BP215" s="9"/>
      <c r="BQ215" s="9"/>
      <c r="BR215" s="9"/>
      <c r="BS215" s="9"/>
      <c r="BT215" s="9"/>
      <c r="BU215" t="s">
        <v>13043</v>
      </c>
      <c r="BV215" s="9"/>
      <c r="BW215" s="253"/>
      <c r="BX215" s="9"/>
      <c r="BY215" s="9"/>
      <c r="BZ215" s="9" t="s">
        <v>6497</v>
      </c>
      <c r="CA215" t="s">
        <v>6212</v>
      </c>
      <c r="CB215" s="229">
        <v>2009</v>
      </c>
      <c r="CC215" s="3" t="s">
        <v>489</v>
      </c>
      <c r="CD215" s="3" t="s">
        <v>503</v>
      </c>
      <c r="CE215" s="3" t="s">
        <v>501</v>
      </c>
      <c r="CF215" s="3" t="s">
        <v>502</v>
      </c>
      <c r="CG215" s="3" t="s">
        <v>500</v>
      </c>
      <c r="CH215" s="3" t="s">
        <v>496</v>
      </c>
      <c r="CI215" s="3" t="s">
        <v>499</v>
      </c>
      <c r="CJ215" s="3" t="s">
        <v>498</v>
      </c>
      <c r="CK215" s="3" t="s">
        <v>17</v>
      </c>
      <c r="CL215" s="3" t="s">
        <v>517</v>
      </c>
      <c r="CM215" s="3" t="s">
        <v>547</v>
      </c>
      <c r="CN215" s="3" t="s">
        <v>546</v>
      </c>
      <c r="CO215" s="3" t="s">
        <v>10</v>
      </c>
      <c r="CP215" s="3" t="s">
        <v>48</v>
      </c>
      <c r="CQ215" s="3" t="s">
        <v>557</v>
      </c>
      <c r="CR215" s="3" t="s">
        <v>17</v>
      </c>
      <c r="CS215" s="3" t="s">
        <v>745</v>
      </c>
      <c r="CT215" s="3" t="s">
        <v>128</v>
      </c>
      <c r="CU215" s="3" t="s">
        <v>199</v>
      </c>
      <c r="CV215" s="3" t="s">
        <v>17</v>
      </c>
      <c r="CW215" s="3" t="s">
        <v>494</v>
      </c>
      <c r="CX215" s="3" t="s">
        <v>591</v>
      </c>
      <c r="CY215" s="3" t="s">
        <v>17</v>
      </c>
      <c r="CZ215" s="9" t="s">
        <v>3753</v>
      </c>
      <c r="DA215" s="3" t="s">
        <v>9218</v>
      </c>
      <c r="DB215" s="9" t="s">
        <v>10310</v>
      </c>
      <c r="DC215" s="9"/>
      <c r="DD215" s="226">
        <v>213</v>
      </c>
      <c r="DE215" s="15"/>
    </row>
    <row r="216" spans="1:109">
      <c r="A216" s="226">
        <v>204</v>
      </c>
      <c r="B216" s="68" t="s">
        <v>9088</v>
      </c>
      <c r="C216" s="280" t="s">
        <v>487</v>
      </c>
      <c r="D216" s="3" t="s">
        <v>3455</v>
      </c>
      <c r="E216" s="9"/>
      <c r="F216" s="9"/>
      <c r="G216" s="149" t="s">
        <v>6124</v>
      </c>
      <c r="H216" s="3" t="s">
        <v>709</v>
      </c>
      <c r="I216" s="3" t="s">
        <v>488</v>
      </c>
      <c r="J216" s="3" t="s">
        <v>3631</v>
      </c>
      <c r="K216" s="9" t="s">
        <v>10269</v>
      </c>
      <c r="L216" s="3" t="s">
        <v>748</v>
      </c>
      <c r="M216" t="b">
        <v>0</v>
      </c>
      <c r="N216" s="3" t="s">
        <v>549</v>
      </c>
      <c r="O216" s="3" t="s">
        <v>17</v>
      </c>
      <c r="P216" s="3" t="s">
        <v>17</v>
      </c>
      <c r="Q216" s="229">
        <v>-1</v>
      </c>
      <c r="R216" s="229">
        <v>999</v>
      </c>
      <c r="S216" s="9"/>
      <c r="T216" t="s">
        <v>17</v>
      </c>
      <c r="U216" s="3" t="s">
        <v>17</v>
      </c>
      <c r="V216" s="3" t="s">
        <v>17</v>
      </c>
      <c r="W216" s="9"/>
      <c r="X216" s="3" t="s">
        <v>17</v>
      </c>
      <c r="Y216" s="3" t="s">
        <v>17</v>
      </c>
      <c r="Z216" s="3" t="s">
        <v>4571</v>
      </c>
      <c r="AA216" s="214" t="s">
        <v>4114</v>
      </c>
      <c r="AB216" s="9"/>
      <c r="AC216" s="9"/>
      <c r="AD216" s="15" t="s">
        <v>9194</v>
      </c>
      <c r="AE216" s="9"/>
      <c r="AF216" s="9"/>
      <c r="AG216" s="3" t="s">
        <v>17</v>
      </c>
      <c r="AH216" s="3" t="s">
        <v>949</v>
      </c>
      <c r="AI216" s="139"/>
      <c r="AJ216" s="3" t="s">
        <v>6472</v>
      </c>
      <c r="AK216" s="146"/>
      <c r="AL216" s="177" t="s">
        <v>6674</v>
      </c>
      <c r="AM216" s="146"/>
      <c r="AN216" s="3" t="s">
        <v>4114</v>
      </c>
      <c r="AO216" t="s">
        <v>9206</v>
      </c>
      <c r="AP216" t="s">
        <v>5091</v>
      </c>
      <c r="AQ216" s="9"/>
      <c r="AR216" s="9"/>
      <c r="AS216" s="15" t="s">
        <v>9042</v>
      </c>
      <c r="AT216" s="3"/>
      <c r="AU216" t="b">
        <v>0</v>
      </c>
      <c r="AV216" s="229">
        <v>556038</v>
      </c>
      <c r="AW216" s="3" t="s">
        <v>17</v>
      </c>
      <c r="AX216" s="9"/>
      <c r="AY216" s="9"/>
      <c r="AZ216" s="9"/>
      <c r="BA216" s="9"/>
      <c r="BB216" s="3" t="s">
        <v>708</v>
      </c>
      <c r="BC216" s="9"/>
      <c r="BD216" s="9"/>
      <c r="BE216" s="3" t="s">
        <v>37</v>
      </c>
      <c r="BF216" s="9"/>
      <c r="BG216" s="9"/>
      <c r="BH216" s="9" t="s">
        <v>6171</v>
      </c>
      <c r="BI216" s="3" t="s">
        <v>9049</v>
      </c>
      <c r="BJ216" s="9" t="s">
        <v>9076</v>
      </c>
      <c r="BK216" s="9" t="s">
        <v>9568</v>
      </c>
      <c r="BL216" s="9"/>
      <c r="BM216" s="243">
        <v>4254</v>
      </c>
      <c r="BN216" s="243">
        <v>4211</v>
      </c>
      <c r="BO216" s="3" t="s">
        <v>497</v>
      </c>
      <c r="BP216" s="9"/>
      <c r="BQ216" s="9"/>
      <c r="BR216" s="9"/>
      <c r="BS216" s="9"/>
      <c r="BT216" s="9"/>
      <c r="BU216" t="s">
        <v>13043</v>
      </c>
      <c r="BV216" s="9"/>
      <c r="BW216" s="253"/>
      <c r="BX216" s="9"/>
      <c r="BY216" s="9"/>
      <c r="BZ216" s="9" t="s">
        <v>6497</v>
      </c>
      <c r="CA216" t="s">
        <v>6212</v>
      </c>
      <c r="CB216" s="229">
        <v>2009</v>
      </c>
      <c r="CC216" s="3" t="s">
        <v>489</v>
      </c>
      <c r="CD216" s="3" t="s">
        <v>503</v>
      </c>
      <c r="CE216" s="3" t="s">
        <v>501</v>
      </c>
      <c r="CF216" s="3" t="s">
        <v>502</v>
      </c>
      <c r="CG216" s="3" t="s">
        <v>500</v>
      </c>
      <c r="CH216" s="3" t="s">
        <v>496</v>
      </c>
      <c r="CI216" s="3" t="s">
        <v>499</v>
      </c>
      <c r="CJ216" s="3" t="s">
        <v>498</v>
      </c>
      <c r="CK216" s="3" t="s">
        <v>17</v>
      </c>
      <c r="CL216" s="3" t="s">
        <v>517</v>
      </c>
      <c r="CM216" s="3" t="s">
        <v>547</v>
      </c>
      <c r="CN216" s="3" t="s">
        <v>546</v>
      </c>
      <c r="CO216" s="3" t="s">
        <v>10</v>
      </c>
      <c r="CP216" s="3" t="s">
        <v>48</v>
      </c>
      <c r="CQ216" s="3" t="s">
        <v>557</v>
      </c>
      <c r="CR216" s="3" t="s">
        <v>17</v>
      </c>
      <c r="CS216" s="3" t="s">
        <v>746</v>
      </c>
      <c r="CT216" s="3" t="s">
        <v>128</v>
      </c>
      <c r="CU216" s="3" t="s">
        <v>199</v>
      </c>
      <c r="CV216" s="3" t="s">
        <v>17</v>
      </c>
      <c r="CW216" s="3" t="s">
        <v>494</v>
      </c>
      <c r="CX216" s="3" t="s">
        <v>591</v>
      </c>
      <c r="CY216" s="3" t="s">
        <v>17</v>
      </c>
      <c r="CZ216" s="9" t="s">
        <v>3754</v>
      </c>
      <c r="DA216" s="3" t="s">
        <v>9218</v>
      </c>
      <c r="DB216" s="9" t="s">
        <v>10311</v>
      </c>
      <c r="DC216" s="9"/>
      <c r="DD216" s="226">
        <v>214</v>
      </c>
      <c r="DE216" s="15"/>
    </row>
    <row r="217" spans="1:109">
      <c r="A217" s="226">
        <v>205</v>
      </c>
      <c r="B217" s="68" t="s">
        <v>9088</v>
      </c>
      <c r="C217" s="280" t="s">
        <v>487</v>
      </c>
      <c r="D217" s="3" t="s">
        <v>3455</v>
      </c>
      <c r="E217" s="9"/>
      <c r="F217" s="9"/>
      <c r="G217" s="169" t="s">
        <v>6124</v>
      </c>
      <c r="H217" s="3" t="s">
        <v>709</v>
      </c>
      <c r="I217" s="3" t="s">
        <v>488</v>
      </c>
      <c r="J217" s="3" t="s">
        <v>3631</v>
      </c>
      <c r="K217" s="9" t="s">
        <v>10269</v>
      </c>
      <c r="L217" s="3" t="s">
        <v>748</v>
      </c>
      <c r="M217" t="b">
        <v>0</v>
      </c>
      <c r="N217" s="3" t="s">
        <v>549</v>
      </c>
      <c r="O217" s="3" t="s">
        <v>17</v>
      </c>
      <c r="P217" s="3" t="s">
        <v>17</v>
      </c>
      <c r="Q217" s="229">
        <v>-1</v>
      </c>
      <c r="R217" s="229">
        <v>999</v>
      </c>
      <c r="S217" s="9"/>
      <c r="T217" t="s">
        <v>17</v>
      </c>
      <c r="U217" s="3" t="s">
        <v>17</v>
      </c>
      <c r="V217" s="3" t="s">
        <v>17</v>
      </c>
      <c r="W217" s="9"/>
      <c r="X217" s="3" t="s">
        <v>17</v>
      </c>
      <c r="Y217" s="3" t="s">
        <v>17</v>
      </c>
      <c r="Z217" s="3" t="s">
        <v>4571</v>
      </c>
      <c r="AA217" s="214" t="s">
        <v>4114</v>
      </c>
      <c r="AB217" s="9"/>
      <c r="AC217" s="9"/>
      <c r="AD217" s="15" t="s">
        <v>9194</v>
      </c>
      <c r="AE217" s="9"/>
      <c r="AF217" s="9"/>
      <c r="AG217" s="3" t="s">
        <v>17</v>
      </c>
      <c r="AH217" s="3" t="s">
        <v>950</v>
      </c>
      <c r="AI217" s="139"/>
      <c r="AJ217" s="3" t="s">
        <v>6472</v>
      </c>
      <c r="AK217" s="146"/>
      <c r="AL217" s="177" t="s">
        <v>6674</v>
      </c>
      <c r="AM217" s="146"/>
      <c r="AN217" s="3" t="s">
        <v>4114</v>
      </c>
      <c r="AO217" t="s">
        <v>9206</v>
      </c>
      <c r="AP217" t="s">
        <v>5091</v>
      </c>
      <c r="AQ217" s="9"/>
      <c r="AR217" s="9"/>
      <c r="AS217" s="15" t="s">
        <v>9042</v>
      </c>
      <c r="AT217" s="3"/>
      <c r="AU217" t="b">
        <v>0</v>
      </c>
      <c r="AV217" s="229">
        <v>635307</v>
      </c>
      <c r="AW217" s="3" t="s">
        <v>17</v>
      </c>
      <c r="AX217" s="9"/>
      <c r="AY217" s="9"/>
      <c r="AZ217" s="9"/>
      <c r="BA217" s="9"/>
      <c r="BB217" s="3" t="s">
        <v>708</v>
      </c>
      <c r="BC217" s="9"/>
      <c r="BD217" s="9"/>
      <c r="BE217" s="3" t="s">
        <v>37</v>
      </c>
      <c r="BF217" s="9"/>
      <c r="BG217" s="9"/>
      <c r="BH217" s="9" t="s">
        <v>6171</v>
      </c>
      <c r="BI217" s="3" t="s">
        <v>9049</v>
      </c>
      <c r="BJ217" s="9" t="s">
        <v>9076</v>
      </c>
      <c r="BK217" s="9" t="s">
        <v>9568</v>
      </c>
      <c r="BL217" s="9"/>
      <c r="BM217" s="243">
        <v>3838</v>
      </c>
      <c r="BN217" s="243">
        <v>3789</v>
      </c>
      <c r="BO217" s="3" t="s">
        <v>497</v>
      </c>
      <c r="BP217" s="9"/>
      <c r="BQ217" s="9"/>
      <c r="BR217" s="9"/>
      <c r="BS217" s="9"/>
      <c r="BT217" s="9"/>
      <c r="BU217" t="s">
        <v>13043</v>
      </c>
      <c r="BV217" s="9"/>
      <c r="BW217" s="253"/>
      <c r="BX217" s="9"/>
      <c r="BY217" s="9"/>
      <c r="BZ217" s="9" t="s">
        <v>6497</v>
      </c>
      <c r="CA217" t="s">
        <v>6212</v>
      </c>
      <c r="CB217" s="229">
        <v>2009</v>
      </c>
      <c r="CC217" s="3" t="s">
        <v>489</v>
      </c>
      <c r="CD217" s="3" t="s">
        <v>503</v>
      </c>
      <c r="CE217" s="3" t="s">
        <v>501</v>
      </c>
      <c r="CF217" s="3" t="s">
        <v>502</v>
      </c>
      <c r="CG217" s="3" t="s">
        <v>500</v>
      </c>
      <c r="CH217" s="3" t="s">
        <v>496</v>
      </c>
      <c r="CI217" s="3" t="s">
        <v>499</v>
      </c>
      <c r="CJ217" s="3" t="s">
        <v>498</v>
      </c>
      <c r="CK217" s="3" t="s">
        <v>17</v>
      </c>
      <c r="CL217" s="3" t="s">
        <v>517</v>
      </c>
      <c r="CM217" s="3" t="s">
        <v>547</v>
      </c>
      <c r="CN217" s="3" t="s">
        <v>546</v>
      </c>
      <c r="CO217" s="3" t="s">
        <v>10</v>
      </c>
      <c r="CP217" s="3" t="s">
        <v>48</v>
      </c>
      <c r="CQ217" s="3" t="s">
        <v>557</v>
      </c>
      <c r="CR217" s="3" t="s">
        <v>17</v>
      </c>
      <c r="CS217" s="3" t="s">
        <v>745</v>
      </c>
      <c r="CT217" s="3" t="s">
        <v>128</v>
      </c>
      <c r="CU217" s="3" t="s">
        <v>199</v>
      </c>
      <c r="CV217" s="3" t="s">
        <v>17</v>
      </c>
      <c r="CW217" s="3" t="s">
        <v>494</v>
      </c>
      <c r="CX217" s="3" t="s">
        <v>590</v>
      </c>
      <c r="CY217" s="3" t="s">
        <v>17</v>
      </c>
      <c r="CZ217" s="9" t="s">
        <v>3755</v>
      </c>
      <c r="DA217" s="3" t="s">
        <v>9218</v>
      </c>
      <c r="DB217" s="9" t="s">
        <v>10312</v>
      </c>
      <c r="DC217" s="9"/>
      <c r="DD217" s="226">
        <v>215</v>
      </c>
      <c r="DE217" s="15"/>
    </row>
    <row r="218" spans="1:109">
      <c r="A218" s="226">
        <v>206</v>
      </c>
      <c r="B218" s="68" t="s">
        <v>9088</v>
      </c>
      <c r="C218" s="280" t="s">
        <v>487</v>
      </c>
      <c r="D218" s="3" t="s">
        <v>3455</v>
      </c>
      <c r="E218" s="9"/>
      <c r="F218" s="9"/>
      <c r="G218" s="149" t="s">
        <v>6124</v>
      </c>
      <c r="H218" s="3" t="s">
        <v>709</v>
      </c>
      <c r="I218" s="3" t="s">
        <v>488</v>
      </c>
      <c r="J218" s="3" t="s">
        <v>3631</v>
      </c>
      <c r="K218" s="9" t="s">
        <v>10269</v>
      </c>
      <c r="L218" s="3" t="s">
        <v>748</v>
      </c>
      <c r="M218" t="b">
        <v>0</v>
      </c>
      <c r="N218" s="3" t="s">
        <v>549</v>
      </c>
      <c r="O218" s="3" t="s">
        <v>17</v>
      </c>
      <c r="P218" s="3" t="s">
        <v>17</v>
      </c>
      <c r="Q218" s="229">
        <v>-1</v>
      </c>
      <c r="R218" s="229">
        <v>999</v>
      </c>
      <c r="S218" s="9"/>
      <c r="T218" t="s">
        <v>17</v>
      </c>
      <c r="U218" s="3" t="s">
        <v>17</v>
      </c>
      <c r="V218" s="3" t="s">
        <v>17</v>
      </c>
      <c r="W218" s="9"/>
      <c r="X218" s="3" t="s">
        <v>17</v>
      </c>
      <c r="Y218" s="3" t="s">
        <v>17</v>
      </c>
      <c r="Z218" s="3" t="s">
        <v>4571</v>
      </c>
      <c r="AA218" s="214" t="s">
        <v>4114</v>
      </c>
      <c r="AB218" s="9"/>
      <c r="AC218" s="9"/>
      <c r="AD218" s="15" t="s">
        <v>9194</v>
      </c>
      <c r="AE218" s="9"/>
      <c r="AF218" s="9"/>
      <c r="AG218" s="3" t="s">
        <v>17</v>
      </c>
      <c r="AH218" s="3" t="s">
        <v>950</v>
      </c>
      <c r="AI218" s="139"/>
      <c r="AJ218" s="3" t="s">
        <v>6472</v>
      </c>
      <c r="AK218" s="146"/>
      <c r="AL218" s="177" t="s">
        <v>6674</v>
      </c>
      <c r="AM218" s="146"/>
      <c r="AN218" s="3" t="s">
        <v>4114</v>
      </c>
      <c r="AO218" t="s">
        <v>9206</v>
      </c>
      <c r="AP218" t="s">
        <v>5091</v>
      </c>
      <c r="AQ218" s="9"/>
      <c r="AR218" s="9"/>
      <c r="AS218" s="15" t="s">
        <v>9042</v>
      </c>
      <c r="AT218" s="3"/>
      <c r="AU218" t="b">
        <v>0</v>
      </c>
      <c r="AV218" s="229">
        <v>556038</v>
      </c>
      <c r="AW218" s="3" t="s">
        <v>17</v>
      </c>
      <c r="AX218" s="9"/>
      <c r="AY218" s="9"/>
      <c r="AZ218" s="9"/>
      <c r="BA218" s="9"/>
      <c r="BB218" s="3" t="s">
        <v>708</v>
      </c>
      <c r="BC218" s="9"/>
      <c r="BD218" s="9"/>
      <c r="BE218" s="3" t="s">
        <v>37</v>
      </c>
      <c r="BF218" s="9"/>
      <c r="BG218" s="9"/>
      <c r="BH218" s="9" t="s">
        <v>6171</v>
      </c>
      <c r="BI218" s="3" t="s">
        <v>9049</v>
      </c>
      <c r="BJ218" s="9" t="s">
        <v>9076</v>
      </c>
      <c r="BK218" s="9" t="s">
        <v>9568</v>
      </c>
      <c r="BL218" s="9"/>
      <c r="BM218" s="243">
        <v>3474</v>
      </c>
      <c r="BN218" s="243">
        <v>3408</v>
      </c>
      <c r="BO218" s="3" t="s">
        <v>497</v>
      </c>
      <c r="BP218" s="9"/>
      <c r="BQ218" s="9"/>
      <c r="BR218" s="9"/>
      <c r="BS218" s="9"/>
      <c r="BT218" s="9"/>
      <c r="BU218" t="s">
        <v>13043</v>
      </c>
      <c r="BV218" s="9"/>
      <c r="BW218" s="253"/>
      <c r="BX218" s="9"/>
      <c r="BY218" s="9"/>
      <c r="BZ218" s="9" t="s">
        <v>6497</v>
      </c>
      <c r="CA218" t="s">
        <v>6212</v>
      </c>
      <c r="CB218" s="229">
        <v>2009</v>
      </c>
      <c r="CC218" s="3" t="s">
        <v>489</v>
      </c>
      <c r="CD218" s="3" t="s">
        <v>503</v>
      </c>
      <c r="CE218" s="3" t="s">
        <v>501</v>
      </c>
      <c r="CF218" s="3" t="s">
        <v>502</v>
      </c>
      <c r="CG218" s="3" t="s">
        <v>500</v>
      </c>
      <c r="CH218" s="3" t="s">
        <v>496</v>
      </c>
      <c r="CI218" s="3" t="s">
        <v>499</v>
      </c>
      <c r="CJ218" s="3" t="s">
        <v>498</v>
      </c>
      <c r="CK218" s="3" t="s">
        <v>17</v>
      </c>
      <c r="CL218" s="3" t="s">
        <v>517</v>
      </c>
      <c r="CM218" s="3" t="s">
        <v>547</v>
      </c>
      <c r="CN218" s="3" t="s">
        <v>546</v>
      </c>
      <c r="CO218" s="3" t="s">
        <v>10</v>
      </c>
      <c r="CP218" s="3" t="s">
        <v>48</v>
      </c>
      <c r="CQ218" s="3" t="s">
        <v>557</v>
      </c>
      <c r="CR218" s="3" t="s">
        <v>17</v>
      </c>
      <c r="CS218" s="3" t="s">
        <v>746</v>
      </c>
      <c r="CT218" s="3" t="s">
        <v>128</v>
      </c>
      <c r="CU218" s="3" t="s">
        <v>199</v>
      </c>
      <c r="CV218" s="3" t="s">
        <v>17</v>
      </c>
      <c r="CW218" s="3" t="s">
        <v>494</v>
      </c>
      <c r="CX218" s="3" t="s">
        <v>590</v>
      </c>
      <c r="CY218" s="3" t="s">
        <v>17</v>
      </c>
      <c r="CZ218" s="9" t="s">
        <v>3756</v>
      </c>
      <c r="DA218" s="3" t="s">
        <v>9218</v>
      </c>
      <c r="DB218" s="9" t="s">
        <v>10313</v>
      </c>
      <c r="DC218" s="9"/>
      <c r="DD218" s="226">
        <v>216</v>
      </c>
      <c r="DE218" s="15"/>
    </row>
    <row r="219" spans="1:109">
      <c r="A219" s="226">
        <v>207</v>
      </c>
      <c r="B219" s="68" t="s">
        <v>9088</v>
      </c>
      <c r="C219" s="280" t="s">
        <v>487</v>
      </c>
      <c r="D219" s="3" t="s">
        <v>3455</v>
      </c>
      <c r="E219" s="9"/>
      <c r="F219" s="9"/>
      <c r="G219" s="169" t="s">
        <v>6124</v>
      </c>
      <c r="H219" s="3" t="s">
        <v>709</v>
      </c>
      <c r="I219" s="3" t="s">
        <v>488</v>
      </c>
      <c r="J219" s="3" t="s">
        <v>3631</v>
      </c>
      <c r="K219" s="9" t="s">
        <v>10269</v>
      </c>
      <c r="L219" s="3" t="s">
        <v>748</v>
      </c>
      <c r="M219" t="b">
        <v>0</v>
      </c>
      <c r="N219" s="3" t="s">
        <v>549</v>
      </c>
      <c r="O219" s="3" t="s">
        <v>17</v>
      </c>
      <c r="P219" s="3" t="s">
        <v>17</v>
      </c>
      <c r="Q219" s="229">
        <v>-1</v>
      </c>
      <c r="R219" s="229">
        <v>999</v>
      </c>
      <c r="S219" s="9"/>
      <c r="T219" t="s">
        <v>17</v>
      </c>
      <c r="U219" s="3" t="s">
        <v>17</v>
      </c>
      <c r="V219" s="3" t="s">
        <v>17</v>
      </c>
      <c r="W219" s="9"/>
      <c r="X219" s="3" t="s">
        <v>17</v>
      </c>
      <c r="Y219" s="3" t="s">
        <v>17</v>
      </c>
      <c r="Z219" s="3" t="s">
        <v>4571</v>
      </c>
      <c r="AA219" s="214" t="s">
        <v>4114</v>
      </c>
      <c r="AB219" s="3"/>
      <c r="AC219" s="3"/>
      <c r="AD219" s="15" t="s">
        <v>9194</v>
      </c>
      <c r="AE219" s="3"/>
      <c r="AF219" s="3"/>
      <c r="AG219" s="3" t="s">
        <v>17</v>
      </c>
      <c r="AH219" s="3" t="s">
        <v>951</v>
      </c>
      <c r="AI219" s="177"/>
      <c r="AJ219" s="3" t="s">
        <v>6472</v>
      </c>
      <c r="AK219" s="68"/>
      <c r="AL219" s="177" t="s">
        <v>6674</v>
      </c>
      <c r="AM219" s="68"/>
      <c r="AN219" s="3" t="s">
        <v>4114</v>
      </c>
      <c r="AO219" t="s">
        <v>9206</v>
      </c>
      <c r="AP219" t="s">
        <v>5091</v>
      </c>
      <c r="AQ219" s="3"/>
      <c r="AR219" s="3"/>
      <c r="AS219" s="15" t="s">
        <v>9042</v>
      </c>
      <c r="AT219" s="3"/>
      <c r="AU219" t="b">
        <v>0</v>
      </c>
      <c r="AV219" s="229">
        <v>635307</v>
      </c>
      <c r="AW219" s="3" t="s">
        <v>17</v>
      </c>
      <c r="AX219" s="9"/>
      <c r="AY219" s="9"/>
      <c r="AZ219" s="9"/>
      <c r="BA219" s="9"/>
      <c r="BB219" s="3" t="s">
        <v>708</v>
      </c>
      <c r="BC219" s="9"/>
      <c r="BD219" s="9"/>
      <c r="BE219" s="3" t="s">
        <v>37</v>
      </c>
      <c r="BF219" s="9"/>
      <c r="BG219" s="9"/>
      <c r="BH219" s="9" t="s">
        <v>6171</v>
      </c>
      <c r="BI219" s="3" t="s">
        <v>9049</v>
      </c>
      <c r="BJ219" s="9" t="s">
        <v>9076</v>
      </c>
      <c r="BK219" s="9" t="s">
        <v>9568</v>
      </c>
      <c r="BL219" s="9"/>
      <c r="BM219" s="243">
        <v>3499</v>
      </c>
      <c r="BN219" s="243">
        <v>3424</v>
      </c>
      <c r="BO219" s="3" t="s">
        <v>497</v>
      </c>
      <c r="BP219" s="9"/>
      <c r="BQ219" s="9"/>
      <c r="BR219" s="9"/>
      <c r="BS219" s="9"/>
      <c r="BT219" s="9"/>
      <c r="BU219" t="s">
        <v>13043</v>
      </c>
      <c r="BV219" s="9"/>
      <c r="BW219" s="253"/>
      <c r="BX219" s="9"/>
      <c r="BY219" s="9"/>
      <c r="BZ219" s="9" t="s">
        <v>6497</v>
      </c>
      <c r="CA219" t="s">
        <v>6212</v>
      </c>
      <c r="CB219" s="229">
        <v>2009</v>
      </c>
      <c r="CC219" s="3" t="s">
        <v>489</v>
      </c>
      <c r="CD219" s="3" t="s">
        <v>503</v>
      </c>
      <c r="CE219" s="3" t="s">
        <v>501</v>
      </c>
      <c r="CF219" s="3" t="s">
        <v>502</v>
      </c>
      <c r="CG219" s="3" t="s">
        <v>500</v>
      </c>
      <c r="CH219" s="3" t="s">
        <v>496</v>
      </c>
      <c r="CI219" s="3" t="s">
        <v>499</v>
      </c>
      <c r="CJ219" s="3" t="s">
        <v>498</v>
      </c>
      <c r="CK219" s="3" t="s">
        <v>17</v>
      </c>
      <c r="CL219" s="3" t="s">
        <v>517</v>
      </c>
      <c r="CM219" s="3" t="s">
        <v>547</v>
      </c>
      <c r="CN219" s="3" t="s">
        <v>546</v>
      </c>
      <c r="CO219" s="3" t="s">
        <v>10</v>
      </c>
      <c r="CP219" s="3" t="s">
        <v>48</v>
      </c>
      <c r="CQ219" s="3" t="s">
        <v>557</v>
      </c>
      <c r="CR219" s="3" t="s">
        <v>17</v>
      </c>
      <c r="CS219" s="3" t="s">
        <v>745</v>
      </c>
      <c r="CT219" s="3" t="s">
        <v>128</v>
      </c>
      <c r="CU219" s="3" t="s">
        <v>199</v>
      </c>
      <c r="CV219" s="3" t="s">
        <v>17</v>
      </c>
      <c r="CW219" s="3" t="s">
        <v>494</v>
      </c>
      <c r="CX219" s="3" t="s">
        <v>589</v>
      </c>
      <c r="CY219" s="3" t="s">
        <v>17</v>
      </c>
      <c r="CZ219" s="9" t="s">
        <v>3757</v>
      </c>
      <c r="DA219" s="3" t="s">
        <v>9218</v>
      </c>
      <c r="DB219" s="9" t="s">
        <v>10314</v>
      </c>
      <c r="DC219" s="9"/>
      <c r="DD219" s="226">
        <v>217</v>
      </c>
      <c r="DE219" s="15"/>
    </row>
    <row r="220" spans="1:109">
      <c r="A220" s="226">
        <v>208</v>
      </c>
      <c r="B220" s="68" t="s">
        <v>9088</v>
      </c>
      <c r="C220" s="280" t="s">
        <v>487</v>
      </c>
      <c r="D220" s="3" t="s">
        <v>3455</v>
      </c>
      <c r="E220" s="9"/>
      <c r="F220" s="9"/>
      <c r="G220" s="149" t="s">
        <v>6124</v>
      </c>
      <c r="H220" s="3" t="s">
        <v>709</v>
      </c>
      <c r="I220" s="3" t="s">
        <v>488</v>
      </c>
      <c r="J220" s="3" t="s">
        <v>3631</v>
      </c>
      <c r="K220" s="9" t="s">
        <v>10269</v>
      </c>
      <c r="L220" s="3" t="s">
        <v>748</v>
      </c>
      <c r="M220" t="b">
        <v>0</v>
      </c>
      <c r="N220" s="3" t="s">
        <v>549</v>
      </c>
      <c r="O220" s="3" t="s">
        <v>17</v>
      </c>
      <c r="P220" s="3" t="s">
        <v>17</v>
      </c>
      <c r="Q220" s="229">
        <v>-1</v>
      </c>
      <c r="R220" s="229">
        <v>999</v>
      </c>
      <c r="S220" s="9"/>
      <c r="T220" t="s">
        <v>17</v>
      </c>
      <c r="U220" s="3" t="s">
        <v>17</v>
      </c>
      <c r="V220" s="3" t="s">
        <v>17</v>
      </c>
      <c r="W220" s="9"/>
      <c r="X220" s="3" t="s">
        <v>17</v>
      </c>
      <c r="Y220" s="3" t="s">
        <v>17</v>
      </c>
      <c r="Z220" s="3" t="s">
        <v>4571</v>
      </c>
      <c r="AA220" s="214" t="s">
        <v>4114</v>
      </c>
      <c r="AB220" s="9"/>
      <c r="AC220" s="9"/>
      <c r="AD220" s="15" t="s">
        <v>9194</v>
      </c>
      <c r="AE220" s="9"/>
      <c r="AF220" s="9"/>
      <c r="AG220" s="3" t="s">
        <v>17</v>
      </c>
      <c r="AH220" s="3" t="s">
        <v>951</v>
      </c>
      <c r="AI220" s="139"/>
      <c r="AJ220" s="3" t="s">
        <v>6472</v>
      </c>
      <c r="AK220" s="146"/>
      <c r="AL220" s="177" t="s">
        <v>6674</v>
      </c>
      <c r="AM220" s="146"/>
      <c r="AN220" s="3" t="s">
        <v>4114</v>
      </c>
      <c r="AO220" t="s">
        <v>9206</v>
      </c>
      <c r="AP220" t="s">
        <v>5091</v>
      </c>
      <c r="AQ220" s="9"/>
      <c r="AR220" s="9"/>
      <c r="AS220" s="15" t="s">
        <v>9042</v>
      </c>
      <c r="AT220" s="3"/>
      <c r="AU220" t="b">
        <v>0</v>
      </c>
      <c r="AV220" s="229">
        <v>556038</v>
      </c>
      <c r="AW220" s="3" t="s">
        <v>17</v>
      </c>
      <c r="AX220" s="9"/>
      <c r="AY220" s="9"/>
      <c r="AZ220" s="9"/>
      <c r="BA220" s="9"/>
      <c r="BB220" s="3" t="s">
        <v>708</v>
      </c>
      <c r="BC220" s="9"/>
      <c r="BD220" s="9"/>
      <c r="BE220" s="3" t="s">
        <v>37</v>
      </c>
      <c r="BF220" s="9"/>
      <c r="BG220" s="9"/>
      <c r="BH220" s="9" t="s">
        <v>6171</v>
      </c>
      <c r="BI220" s="3" t="s">
        <v>9049</v>
      </c>
      <c r="BJ220" s="9" t="s">
        <v>9076</v>
      </c>
      <c r="BK220" s="9" t="s">
        <v>9568</v>
      </c>
      <c r="BL220" s="9"/>
      <c r="BM220" s="243">
        <v>3145</v>
      </c>
      <c r="BN220" s="243">
        <v>3033</v>
      </c>
      <c r="BO220" s="3" t="s">
        <v>497</v>
      </c>
      <c r="BP220" s="9"/>
      <c r="BQ220" s="9"/>
      <c r="BR220" s="9"/>
      <c r="BS220" s="9"/>
      <c r="BT220" s="9"/>
      <c r="BU220" t="s">
        <v>13043</v>
      </c>
      <c r="BV220" s="9"/>
      <c r="BW220" s="253"/>
      <c r="BX220" s="9"/>
      <c r="BY220" s="9"/>
      <c r="BZ220" s="9" t="s">
        <v>6497</v>
      </c>
      <c r="CA220" t="s">
        <v>6212</v>
      </c>
      <c r="CB220" s="229">
        <v>2009</v>
      </c>
      <c r="CC220" s="3" t="s">
        <v>489</v>
      </c>
      <c r="CD220" s="3" t="s">
        <v>503</v>
      </c>
      <c r="CE220" s="3" t="s">
        <v>501</v>
      </c>
      <c r="CF220" s="3" t="s">
        <v>502</v>
      </c>
      <c r="CG220" s="3" t="s">
        <v>500</v>
      </c>
      <c r="CH220" s="3" t="s">
        <v>496</v>
      </c>
      <c r="CI220" s="3" t="s">
        <v>499</v>
      </c>
      <c r="CJ220" s="3" t="s">
        <v>498</v>
      </c>
      <c r="CK220" s="3" t="s">
        <v>17</v>
      </c>
      <c r="CL220" s="3" t="s">
        <v>517</v>
      </c>
      <c r="CM220" s="3" t="s">
        <v>547</v>
      </c>
      <c r="CN220" s="3" t="s">
        <v>546</v>
      </c>
      <c r="CO220" s="3" t="s">
        <v>10</v>
      </c>
      <c r="CP220" s="3" t="s">
        <v>48</v>
      </c>
      <c r="CQ220" s="3" t="s">
        <v>557</v>
      </c>
      <c r="CR220" s="3" t="s">
        <v>17</v>
      </c>
      <c r="CS220" s="3" t="s">
        <v>746</v>
      </c>
      <c r="CT220" s="3" t="s">
        <v>128</v>
      </c>
      <c r="CU220" s="3" t="s">
        <v>199</v>
      </c>
      <c r="CV220" s="3" t="s">
        <v>17</v>
      </c>
      <c r="CW220" s="3" t="s">
        <v>494</v>
      </c>
      <c r="CX220" s="3" t="s">
        <v>589</v>
      </c>
      <c r="CY220" s="3" t="s">
        <v>17</v>
      </c>
      <c r="CZ220" s="9" t="s">
        <v>3758</v>
      </c>
      <c r="DA220" s="3" t="s">
        <v>9218</v>
      </c>
      <c r="DB220" s="9" t="s">
        <v>10315</v>
      </c>
      <c r="DC220" s="9"/>
      <c r="DD220" s="226">
        <v>218</v>
      </c>
      <c r="DE220" s="15"/>
    </row>
    <row r="221" spans="1:109">
      <c r="A221" s="226">
        <v>209</v>
      </c>
      <c r="B221" s="68" t="s">
        <v>9088</v>
      </c>
      <c r="C221" s="280" t="s">
        <v>487</v>
      </c>
      <c r="D221" s="3" t="s">
        <v>3455</v>
      </c>
      <c r="E221" s="9"/>
      <c r="F221" s="9"/>
      <c r="G221" s="169" t="s">
        <v>6124</v>
      </c>
      <c r="H221" s="3" t="s">
        <v>709</v>
      </c>
      <c r="I221" s="3" t="s">
        <v>488</v>
      </c>
      <c r="J221" s="3" t="s">
        <v>3631</v>
      </c>
      <c r="K221" s="9" t="s">
        <v>10269</v>
      </c>
      <c r="L221" s="3" t="s">
        <v>748</v>
      </c>
      <c r="M221" t="b">
        <v>0</v>
      </c>
      <c r="N221" s="3" t="s">
        <v>549</v>
      </c>
      <c r="O221" s="3" t="s">
        <v>17</v>
      </c>
      <c r="P221" s="3" t="s">
        <v>17</v>
      </c>
      <c r="Q221" s="229">
        <v>-1</v>
      </c>
      <c r="R221" s="229">
        <v>999</v>
      </c>
      <c r="S221" s="9"/>
      <c r="T221" t="s">
        <v>17</v>
      </c>
      <c r="U221" s="3" t="s">
        <v>17</v>
      </c>
      <c r="V221" s="3" t="s">
        <v>17</v>
      </c>
      <c r="W221" s="9"/>
      <c r="X221" s="3" t="s">
        <v>17</v>
      </c>
      <c r="Y221" s="3" t="s">
        <v>17</v>
      </c>
      <c r="Z221" s="3" t="s">
        <v>4571</v>
      </c>
      <c r="AA221" s="214" t="s">
        <v>4114</v>
      </c>
      <c r="AB221" s="3"/>
      <c r="AC221" s="3"/>
      <c r="AD221" s="15" t="s">
        <v>9194</v>
      </c>
      <c r="AE221" s="3"/>
      <c r="AF221" s="3"/>
      <c r="AG221" s="3" t="s">
        <v>17</v>
      </c>
      <c r="AH221" s="3" t="s">
        <v>952</v>
      </c>
      <c r="AI221" s="177"/>
      <c r="AJ221" s="3" t="s">
        <v>6472</v>
      </c>
      <c r="AK221" s="68"/>
      <c r="AL221" s="177" t="s">
        <v>6674</v>
      </c>
      <c r="AM221" s="68"/>
      <c r="AN221" s="3" t="s">
        <v>4114</v>
      </c>
      <c r="AO221" t="s">
        <v>9206</v>
      </c>
      <c r="AP221" t="s">
        <v>5091</v>
      </c>
      <c r="AQ221" s="3"/>
      <c r="AR221" s="3"/>
      <c r="AS221" s="15" t="s">
        <v>9042</v>
      </c>
      <c r="AT221" s="3"/>
      <c r="AU221" t="b">
        <v>0</v>
      </c>
      <c r="AV221" s="229">
        <v>635307</v>
      </c>
      <c r="AW221" s="3" t="s">
        <v>17</v>
      </c>
      <c r="AX221" s="9"/>
      <c r="AY221" s="9"/>
      <c r="AZ221" s="9"/>
      <c r="BA221" s="9"/>
      <c r="BB221" s="3" t="s">
        <v>708</v>
      </c>
      <c r="BC221" s="9"/>
      <c r="BD221" s="9"/>
      <c r="BE221" s="3" t="s">
        <v>37</v>
      </c>
      <c r="BF221" s="9"/>
      <c r="BG221" s="9"/>
      <c r="BH221" s="9" t="s">
        <v>6171</v>
      </c>
      <c r="BI221" s="3" t="s">
        <v>9049</v>
      </c>
      <c r="BJ221" s="9" t="s">
        <v>9076</v>
      </c>
      <c r="BK221" s="9" t="s">
        <v>9568</v>
      </c>
      <c r="BL221" s="9"/>
      <c r="BM221" s="243">
        <v>3378</v>
      </c>
      <c r="BN221" s="243">
        <v>3332</v>
      </c>
      <c r="BO221" s="3" t="s">
        <v>497</v>
      </c>
      <c r="BP221" s="9"/>
      <c r="BQ221" s="9"/>
      <c r="BR221" s="9"/>
      <c r="BS221" s="9"/>
      <c r="BT221" s="9"/>
      <c r="BU221" t="s">
        <v>13043</v>
      </c>
      <c r="BV221" s="9"/>
      <c r="BW221" s="253"/>
      <c r="BX221" s="9"/>
      <c r="BY221" s="9"/>
      <c r="BZ221" s="9" t="s">
        <v>6497</v>
      </c>
      <c r="CA221" t="s">
        <v>6212</v>
      </c>
      <c r="CB221" s="229">
        <v>2009</v>
      </c>
      <c r="CC221" s="3" t="s">
        <v>489</v>
      </c>
      <c r="CD221" s="3" t="s">
        <v>503</v>
      </c>
      <c r="CE221" s="3" t="s">
        <v>501</v>
      </c>
      <c r="CF221" s="3" t="s">
        <v>502</v>
      </c>
      <c r="CG221" s="3" t="s">
        <v>500</v>
      </c>
      <c r="CH221" s="3" t="s">
        <v>496</v>
      </c>
      <c r="CI221" s="3" t="s">
        <v>499</v>
      </c>
      <c r="CJ221" s="3" t="s">
        <v>498</v>
      </c>
      <c r="CK221" s="3" t="s">
        <v>17</v>
      </c>
      <c r="CL221" s="3" t="s">
        <v>517</v>
      </c>
      <c r="CM221" s="3" t="s">
        <v>547</v>
      </c>
      <c r="CN221" s="3" t="s">
        <v>546</v>
      </c>
      <c r="CO221" s="3" t="s">
        <v>10</v>
      </c>
      <c r="CP221" s="3" t="s">
        <v>48</v>
      </c>
      <c r="CQ221" s="3" t="s">
        <v>557</v>
      </c>
      <c r="CR221" s="3" t="s">
        <v>17</v>
      </c>
      <c r="CS221" s="3" t="s">
        <v>745</v>
      </c>
      <c r="CT221" s="3" t="s">
        <v>128</v>
      </c>
      <c r="CU221" s="3" t="s">
        <v>199</v>
      </c>
      <c r="CV221" s="3" t="s">
        <v>17</v>
      </c>
      <c r="CW221" s="3" t="s">
        <v>494</v>
      </c>
      <c r="CX221" s="3" t="s">
        <v>588</v>
      </c>
      <c r="CY221" s="3" t="s">
        <v>17</v>
      </c>
      <c r="CZ221" s="9" t="s">
        <v>3759</v>
      </c>
      <c r="DA221" s="3" t="s">
        <v>9218</v>
      </c>
      <c r="DB221" s="9" t="s">
        <v>10316</v>
      </c>
      <c r="DC221" s="9"/>
      <c r="DD221" s="226">
        <v>219</v>
      </c>
      <c r="DE221" s="15"/>
    </row>
    <row r="222" spans="1:109">
      <c r="A222" s="226">
        <v>210</v>
      </c>
      <c r="B222" s="68" t="s">
        <v>9088</v>
      </c>
      <c r="C222" s="280" t="s">
        <v>487</v>
      </c>
      <c r="D222" s="3" t="s">
        <v>3455</v>
      </c>
      <c r="E222" s="9"/>
      <c r="F222" s="9"/>
      <c r="G222" s="149" t="s">
        <v>6124</v>
      </c>
      <c r="H222" s="3" t="s">
        <v>709</v>
      </c>
      <c r="I222" s="3" t="s">
        <v>488</v>
      </c>
      <c r="J222" s="3" t="s">
        <v>3631</v>
      </c>
      <c r="K222" s="9" t="s">
        <v>10269</v>
      </c>
      <c r="L222" s="3" t="s">
        <v>748</v>
      </c>
      <c r="M222" t="b">
        <v>0</v>
      </c>
      <c r="N222" s="3" t="s">
        <v>549</v>
      </c>
      <c r="O222" s="3" t="s">
        <v>17</v>
      </c>
      <c r="P222" s="3" t="s">
        <v>17</v>
      </c>
      <c r="Q222" s="229">
        <v>-1</v>
      </c>
      <c r="R222" s="229">
        <v>999</v>
      </c>
      <c r="S222" s="9"/>
      <c r="T222" t="s">
        <v>17</v>
      </c>
      <c r="U222" s="3" t="s">
        <v>17</v>
      </c>
      <c r="V222" s="3" t="s">
        <v>17</v>
      </c>
      <c r="W222" s="9"/>
      <c r="X222" s="3" t="s">
        <v>17</v>
      </c>
      <c r="Y222" s="3" t="s">
        <v>17</v>
      </c>
      <c r="Z222" s="3" t="s">
        <v>4571</v>
      </c>
      <c r="AA222" s="214" t="s">
        <v>4114</v>
      </c>
      <c r="AB222" s="3"/>
      <c r="AC222" s="3"/>
      <c r="AD222" s="15" t="s">
        <v>9194</v>
      </c>
      <c r="AE222" s="3"/>
      <c r="AF222" s="3"/>
      <c r="AG222" s="3" t="s">
        <v>17</v>
      </c>
      <c r="AH222" s="3" t="s">
        <v>952</v>
      </c>
      <c r="AI222" s="177"/>
      <c r="AJ222" s="3" t="s">
        <v>6472</v>
      </c>
      <c r="AK222" s="68"/>
      <c r="AL222" s="177" t="s">
        <v>6674</v>
      </c>
      <c r="AM222" s="68"/>
      <c r="AN222" s="3" t="s">
        <v>4114</v>
      </c>
      <c r="AO222" t="s">
        <v>9206</v>
      </c>
      <c r="AP222" t="s">
        <v>5091</v>
      </c>
      <c r="AQ222" s="3"/>
      <c r="AR222" s="3"/>
      <c r="AS222" s="15" t="s">
        <v>9042</v>
      </c>
      <c r="AT222" s="3"/>
      <c r="AU222" t="b">
        <v>0</v>
      </c>
      <c r="AV222" s="229">
        <v>556038</v>
      </c>
      <c r="AW222" s="3" t="s">
        <v>17</v>
      </c>
      <c r="AX222" s="9"/>
      <c r="AY222" s="9"/>
      <c r="AZ222" s="9"/>
      <c r="BA222" s="9"/>
      <c r="BB222" s="3" t="s">
        <v>708</v>
      </c>
      <c r="BC222" s="9"/>
      <c r="BD222" s="9"/>
      <c r="BE222" s="3" t="s">
        <v>37</v>
      </c>
      <c r="BF222" s="9"/>
      <c r="BG222" s="9"/>
      <c r="BH222" s="9" t="s">
        <v>6171</v>
      </c>
      <c r="BI222" s="3" t="s">
        <v>9049</v>
      </c>
      <c r="BJ222" s="9" t="s">
        <v>9076</v>
      </c>
      <c r="BK222" s="9" t="s">
        <v>9568</v>
      </c>
      <c r="BL222" s="9"/>
      <c r="BM222" s="243">
        <v>3085</v>
      </c>
      <c r="BN222" s="243">
        <v>3039</v>
      </c>
      <c r="BO222" s="3" t="s">
        <v>497</v>
      </c>
      <c r="BP222" s="9"/>
      <c r="BQ222" s="9"/>
      <c r="BR222" s="9"/>
      <c r="BS222" s="9"/>
      <c r="BT222" s="9"/>
      <c r="BU222" t="s">
        <v>13043</v>
      </c>
      <c r="BV222" s="9"/>
      <c r="BW222" s="253"/>
      <c r="BX222" s="9"/>
      <c r="BY222" s="9"/>
      <c r="BZ222" s="9" t="s">
        <v>6497</v>
      </c>
      <c r="CA222" t="s">
        <v>6212</v>
      </c>
      <c r="CB222" s="229">
        <v>2009</v>
      </c>
      <c r="CC222" s="3" t="s">
        <v>489</v>
      </c>
      <c r="CD222" s="3" t="s">
        <v>503</v>
      </c>
      <c r="CE222" s="3" t="s">
        <v>501</v>
      </c>
      <c r="CF222" s="3" t="s">
        <v>502</v>
      </c>
      <c r="CG222" s="3" t="s">
        <v>500</v>
      </c>
      <c r="CH222" s="3" t="s">
        <v>496</v>
      </c>
      <c r="CI222" s="3" t="s">
        <v>499</v>
      </c>
      <c r="CJ222" s="3" t="s">
        <v>498</v>
      </c>
      <c r="CK222" s="3" t="s">
        <v>17</v>
      </c>
      <c r="CL222" s="3" t="s">
        <v>517</v>
      </c>
      <c r="CM222" s="3" t="s">
        <v>547</v>
      </c>
      <c r="CN222" s="3" t="s">
        <v>546</v>
      </c>
      <c r="CO222" s="3" t="s">
        <v>10</v>
      </c>
      <c r="CP222" s="3" t="s">
        <v>48</v>
      </c>
      <c r="CQ222" s="3" t="s">
        <v>557</v>
      </c>
      <c r="CR222" s="3" t="s">
        <v>17</v>
      </c>
      <c r="CS222" s="3" t="s">
        <v>746</v>
      </c>
      <c r="CT222" s="3" t="s">
        <v>128</v>
      </c>
      <c r="CU222" s="3" t="s">
        <v>199</v>
      </c>
      <c r="CV222" s="3" t="s">
        <v>17</v>
      </c>
      <c r="CW222" s="3" t="s">
        <v>494</v>
      </c>
      <c r="CX222" s="3" t="s">
        <v>588</v>
      </c>
      <c r="CY222" s="3" t="s">
        <v>17</v>
      </c>
      <c r="CZ222" s="9" t="s">
        <v>3760</v>
      </c>
      <c r="DA222" s="3" t="s">
        <v>9218</v>
      </c>
      <c r="DB222" s="9" t="s">
        <v>10317</v>
      </c>
      <c r="DC222" s="9"/>
      <c r="DD222" s="226">
        <v>220</v>
      </c>
      <c r="DE222" s="15"/>
    </row>
    <row r="223" spans="1:109">
      <c r="A223" s="226">
        <v>211</v>
      </c>
      <c r="B223" s="68" t="s">
        <v>9088</v>
      </c>
      <c r="C223" s="280" t="s">
        <v>487</v>
      </c>
      <c r="D223" s="3" t="s">
        <v>3455</v>
      </c>
      <c r="E223" s="9"/>
      <c r="F223" s="9"/>
      <c r="G223" s="169" t="s">
        <v>6124</v>
      </c>
      <c r="H223" s="3" t="s">
        <v>709</v>
      </c>
      <c r="I223" s="3" t="s">
        <v>488</v>
      </c>
      <c r="J223" s="3" t="s">
        <v>3631</v>
      </c>
      <c r="K223" s="9" t="s">
        <v>10269</v>
      </c>
      <c r="L223" s="3" t="s">
        <v>485</v>
      </c>
      <c r="M223" t="b">
        <v>0</v>
      </c>
      <c r="N223" s="3" t="s">
        <v>549</v>
      </c>
      <c r="O223" s="3" t="s">
        <v>17</v>
      </c>
      <c r="P223" s="3" t="s">
        <v>17</v>
      </c>
      <c r="Q223" s="229">
        <v>-1</v>
      </c>
      <c r="R223" s="229">
        <v>999</v>
      </c>
      <c r="S223" s="9"/>
      <c r="T223" t="s">
        <v>17</v>
      </c>
      <c r="U223" s="3" t="s">
        <v>17</v>
      </c>
      <c r="V223" s="3" t="s">
        <v>17</v>
      </c>
      <c r="W223" s="9"/>
      <c r="X223" s="3" t="s">
        <v>17</v>
      </c>
      <c r="Y223" s="3" t="s">
        <v>17</v>
      </c>
      <c r="Z223" s="3" t="s">
        <v>4571</v>
      </c>
      <c r="AA223" s="214" t="s">
        <v>4114</v>
      </c>
      <c r="AB223" s="9"/>
      <c r="AC223" s="9"/>
      <c r="AD223" s="15" t="s">
        <v>9194</v>
      </c>
      <c r="AE223" s="9"/>
      <c r="AF223" s="9"/>
      <c r="AG223" s="3" t="s">
        <v>17</v>
      </c>
      <c r="AH223" s="3" t="s">
        <v>485</v>
      </c>
      <c r="AI223" s="139"/>
      <c r="AJ223" s="3" t="s">
        <v>6472</v>
      </c>
      <c r="AK223" s="146"/>
      <c r="AL223" s="177" t="s">
        <v>6674</v>
      </c>
      <c r="AM223" s="146"/>
      <c r="AN223" s="3" t="s">
        <v>4114</v>
      </c>
      <c r="AO223" t="s">
        <v>9206</v>
      </c>
      <c r="AP223" t="s">
        <v>5091</v>
      </c>
      <c r="AQ223" s="9"/>
      <c r="AR223" s="9"/>
      <c r="AS223" s="15" t="s">
        <v>9042</v>
      </c>
      <c r="AT223" s="3"/>
      <c r="AU223" t="b">
        <v>0</v>
      </c>
      <c r="AV223" s="229">
        <v>635307</v>
      </c>
      <c r="AW223" s="3" t="s">
        <v>17</v>
      </c>
      <c r="AX223" s="9"/>
      <c r="AY223" s="9"/>
      <c r="AZ223" s="9"/>
      <c r="BA223" s="9"/>
      <c r="BB223" s="3" t="s">
        <v>708</v>
      </c>
      <c r="BC223" s="9"/>
      <c r="BD223" s="9"/>
      <c r="BE223" s="3" t="s">
        <v>37</v>
      </c>
      <c r="BF223" s="9"/>
      <c r="BG223" s="9"/>
      <c r="BH223" s="9" t="s">
        <v>6171</v>
      </c>
      <c r="BI223" s="3" t="s">
        <v>9049</v>
      </c>
      <c r="BJ223" s="9" t="s">
        <v>9076</v>
      </c>
      <c r="BK223" s="9" t="s">
        <v>9568</v>
      </c>
      <c r="BL223" s="9"/>
      <c r="BM223" s="243">
        <v>8269</v>
      </c>
      <c r="BN223" s="243">
        <v>8229</v>
      </c>
      <c r="BO223" s="3" t="s">
        <v>497</v>
      </c>
      <c r="BP223" s="9"/>
      <c r="BQ223" s="9"/>
      <c r="BR223" s="9"/>
      <c r="BS223" s="9"/>
      <c r="BT223" s="9"/>
      <c r="BU223" t="s">
        <v>13043</v>
      </c>
      <c r="BV223" s="9"/>
      <c r="BW223" s="253"/>
      <c r="BX223" s="9"/>
      <c r="BY223" s="9"/>
      <c r="BZ223" s="9" t="s">
        <v>6497</v>
      </c>
      <c r="CA223" t="s">
        <v>6212</v>
      </c>
      <c r="CB223" s="229">
        <v>2009</v>
      </c>
      <c r="CC223" s="3" t="s">
        <v>489</v>
      </c>
      <c r="CD223" s="3" t="s">
        <v>503</v>
      </c>
      <c r="CE223" s="3" t="s">
        <v>501</v>
      </c>
      <c r="CF223" s="3" t="s">
        <v>502</v>
      </c>
      <c r="CG223" s="3" t="s">
        <v>500</v>
      </c>
      <c r="CH223" s="3" t="s">
        <v>496</v>
      </c>
      <c r="CI223" s="3" t="s">
        <v>499</v>
      </c>
      <c r="CJ223" s="3" t="s">
        <v>498</v>
      </c>
      <c r="CK223" s="3" t="s">
        <v>17</v>
      </c>
      <c r="CL223" s="3" t="s">
        <v>517</v>
      </c>
      <c r="CM223" s="3" t="s">
        <v>547</v>
      </c>
      <c r="CN223" s="3" t="s">
        <v>546</v>
      </c>
      <c r="CO223" s="3" t="s">
        <v>10</v>
      </c>
      <c r="CP223" s="3" t="s">
        <v>48</v>
      </c>
      <c r="CQ223" s="3" t="s">
        <v>557</v>
      </c>
      <c r="CR223" s="3" t="s">
        <v>17</v>
      </c>
      <c r="CS223" s="3" t="s">
        <v>745</v>
      </c>
      <c r="CT223" s="3" t="s">
        <v>128</v>
      </c>
      <c r="CU223" s="3" t="s">
        <v>199</v>
      </c>
      <c r="CV223" s="3" t="s">
        <v>17</v>
      </c>
      <c r="CW223" s="3" t="s">
        <v>494</v>
      </c>
      <c r="CX223" s="3" t="s">
        <v>587</v>
      </c>
      <c r="CY223" s="3" t="s">
        <v>17</v>
      </c>
      <c r="CZ223" s="9" t="s">
        <v>3761</v>
      </c>
      <c r="DA223" s="3" t="s">
        <v>9218</v>
      </c>
      <c r="DB223" s="9" t="s">
        <v>10318</v>
      </c>
      <c r="DC223" s="9"/>
      <c r="DD223" s="226">
        <v>221</v>
      </c>
      <c r="DE223" s="15"/>
    </row>
    <row r="224" spans="1:109">
      <c r="A224" s="226">
        <v>212</v>
      </c>
      <c r="B224" s="68" t="s">
        <v>9088</v>
      </c>
      <c r="C224" s="280" t="s">
        <v>487</v>
      </c>
      <c r="D224" s="3" t="s">
        <v>3455</v>
      </c>
      <c r="E224" s="9"/>
      <c r="F224" s="9"/>
      <c r="G224" s="149" t="s">
        <v>6124</v>
      </c>
      <c r="H224" s="3" t="s">
        <v>709</v>
      </c>
      <c r="I224" s="3" t="s">
        <v>488</v>
      </c>
      <c r="J224" s="3" t="s">
        <v>3631</v>
      </c>
      <c r="K224" s="9" t="s">
        <v>10269</v>
      </c>
      <c r="L224" s="3" t="s">
        <v>485</v>
      </c>
      <c r="M224" t="b">
        <v>0</v>
      </c>
      <c r="N224" s="3" t="s">
        <v>549</v>
      </c>
      <c r="O224" s="3" t="s">
        <v>17</v>
      </c>
      <c r="P224" s="3" t="s">
        <v>17</v>
      </c>
      <c r="Q224" s="229">
        <v>-1</v>
      </c>
      <c r="R224" s="229">
        <v>999</v>
      </c>
      <c r="S224" s="9"/>
      <c r="T224" t="s">
        <v>17</v>
      </c>
      <c r="U224" s="3" t="s">
        <v>17</v>
      </c>
      <c r="V224" s="3" t="s">
        <v>17</v>
      </c>
      <c r="W224" s="9"/>
      <c r="X224" s="3" t="s">
        <v>17</v>
      </c>
      <c r="Y224" s="3" t="s">
        <v>17</v>
      </c>
      <c r="Z224" s="3" t="s">
        <v>4571</v>
      </c>
      <c r="AA224" s="214" t="s">
        <v>4114</v>
      </c>
      <c r="AB224" s="3"/>
      <c r="AC224" s="3"/>
      <c r="AD224" s="15" t="s">
        <v>9194</v>
      </c>
      <c r="AE224" s="3"/>
      <c r="AF224" s="3"/>
      <c r="AG224" s="3" t="s">
        <v>17</v>
      </c>
      <c r="AH224" s="3" t="s">
        <v>485</v>
      </c>
      <c r="AI224" s="177"/>
      <c r="AJ224" s="3" t="s">
        <v>6472</v>
      </c>
      <c r="AK224" s="68"/>
      <c r="AL224" s="177" t="s">
        <v>6674</v>
      </c>
      <c r="AM224" s="68"/>
      <c r="AN224" s="3" t="s">
        <v>4114</v>
      </c>
      <c r="AO224" t="s">
        <v>9206</v>
      </c>
      <c r="AP224" t="s">
        <v>5091</v>
      </c>
      <c r="AQ224" s="3"/>
      <c r="AR224" s="3"/>
      <c r="AS224" s="15" t="s">
        <v>9042</v>
      </c>
      <c r="AT224" s="3"/>
      <c r="AU224" t="b">
        <v>0</v>
      </c>
      <c r="AV224" s="229">
        <v>556038</v>
      </c>
      <c r="AW224" s="3" t="s">
        <v>17</v>
      </c>
      <c r="AX224" s="9"/>
      <c r="AY224" s="9"/>
      <c r="AZ224" s="9"/>
      <c r="BA224" s="9"/>
      <c r="BB224" s="3" t="s">
        <v>708</v>
      </c>
      <c r="BC224" s="9"/>
      <c r="BD224" s="9"/>
      <c r="BE224" s="3" t="s">
        <v>37</v>
      </c>
      <c r="BF224" s="9"/>
      <c r="BG224" s="9"/>
      <c r="BH224" s="9" t="s">
        <v>6171</v>
      </c>
      <c r="BI224" s="3" t="s">
        <v>9049</v>
      </c>
      <c r="BJ224" s="9" t="s">
        <v>9076</v>
      </c>
      <c r="BK224" s="9" t="s">
        <v>9568</v>
      </c>
      <c r="BL224" s="9"/>
      <c r="BM224" s="243">
        <v>7037</v>
      </c>
      <c r="BN224" s="243">
        <v>7006</v>
      </c>
      <c r="BO224" s="3" t="s">
        <v>497</v>
      </c>
      <c r="BP224" s="9"/>
      <c r="BQ224" s="9"/>
      <c r="BR224" s="9"/>
      <c r="BS224" s="9"/>
      <c r="BT224" s="9"/>
      <c r="BU224" t="s">
        <v>13043</v>
      </c>
      <c r="BV224" s="9"/>
      <c r="BW224" s="253"/>
      <c r="BX224" s="9"/>
      <c r="BY224" s="9"/>
      <c r="BZ224" s="9" t="s">
        <v>6497</v>
      </c>
      <c r="CA224" t="s">
        <v>6212</v>
      </c>
      <c r="CB224" s="229">
        <v>2009</v>
      </c>
      <c r="CC224" s="3" t="s">
        <v>489</v>
      </c>
      <c r="CD224" s="3" t="s">
        <v>503</v>
      </c>
      <c r="CE224" s="3" t="s">
        <v>501</v>
      </c>
      <c r="CF224" s="3" t="s">
        <v>502</v>
      </c>
      <c r="CG224" s="3" t="s">
        <v>500</v>
      </c>
      <c r="CH224" s="3" t="s">
        <v>496</v>
      </c>
      <c r="CI224" s="3" t="s">
        <v>499</v>
      </c>
      <c r="CJ224" s="3" t="s">
        <v>498</v>
      </c>
      <c r="CK224" s="3" t="s">
        <v>17</v>
      </c>
      <c r="CL224" s="3" t="s">
        <v>517</v>
      </c>
      <c r="CM224" s="3" t="s">
        <v>547</v>
      </c>
      <c r="CN224" s="3" t="s">
        <v>546</v>
      </c>
      <c r="CO224" s="3" t="s">
        <v>10</v>
      </c>
      <c r="CP224" s="3" t="s">
        <v>48</v>
      </c>
      <c r="CQ224" s="3" t="s">
        <v>557</v>
      </c>
      <c r="CR224" s="3" t="s">
        <v>17</v>
      </c>
      <c r="CS224" s="3" t="s">
        <v>746</v>
      </c>
      <c r="CT224" s="3" t="s">
        <v>128</v>
      </c>
      <c r="CU224" s="3" t="s">
        <v>199</v>
      </c>
      <c r="CV224" s="3" t="s">
        <v>17</v>
      </c>
      <c r="CW224" s="3" t="s">
        <v>494</v>
      </c>
      <c r="CX224" s="3" t="s">
        <v>587</v>
      </c>
      <c r="CY224" s="3" t="s">
        <v>17</v>
      </c>
      <c r="CZ224" s="9" t="s">
        <v>3762</v>
      </c>
      <c r="DA224" s="3" t="s">
        <v>9218</v>
      </c>
      <c r="DB224" s="9" t="s">
        <v>10319</v>
      </c>
      <c r="DC224" s="9"/>
      <c r="DD224" s="226">
        <v>222</v>
      </c>
      <c r="DE224" s="15"/>
    </row>
    <row r="225" spans="1:109">
      <c r="A225" s="226">
        <v>213</v>
      </c>
      <c r="B225" s="68" t="s">
        <v>9088</v>
      </c>
      <c r="C225" s="280" t="s">
        <v>487</v>
      </c>
      <c r="D225" s="3" t="s">
        <v>3455</v>
      </c>
      <c r="E225" s="9"/>
      <c r="F225" s="9"/>
      <c r="G225" s="169" t="s">
        <v>6124</v>
      </c>
      <c r="H225" s="3" t="s">
        <v>709</v>
      </c>
      <c r="I225" s="3" t="s">
        <v>488</v>
      </c>
      <c r="J225" s="3" t="s">
        <v>3631</v>
      </c>
      <c r="K225" s="9" t="s">
        <v>10269</v>
      </c>
      <c r="L225" s="3" t="s">
        <v>486</v>
      </c>
      <c r="M225" t="b">
        <v>0</v>
      </c>
      <c r="N225" s="3" t="s">
        <v>549</v>
      </c>
      <c r="O225" s="3" t="s">
        <v>17</v>
      </c>
      <c r="P225" s="3" t="s">
        <v>17</v>
      </c>
      <c r="Q225" s="229">
        <v>-1</v>
      </c>
      <c r="R225" s="229">
        <v>999</v>
      </c>
      <c r="S225" s="9"/>
      <c r="T225" t="s">
        <v>17</v>
      </c>
      <c r="U225" s="3" t="s">
        <v>17</v>
      </c>
      <c r="V225" s="3" t="s">
        <v>17</v>
      </c>
      <c r="W225" s="9"/>
      <c r="X225" s="3" t="s">
        <v>17</v>
      </c>
      <c r="Y225" s="3" t="s">
        <v>17</v>
      </c>
      <c r="Z225" s="3" t="s">
        <v>4570</v>
      </c>
      <c r="AA225" s="214" t="s">
        <v>4114</v>
      </c>
      <c r="AB225" s="9"/>
      <c r="AC225" s="9"/>
      <c r="AD225" s="15" t="s">
        <v>9194</v>
      </c>
      <c r="AE225" s="9"/>
      <c r="AF225" s="9"/>
      <c r="AG225" s="3" t="s">
        <v>17</v>
      </c>
      <c r="AH225" s="3" t="s">
        <v>962</v>
      </c>
      <c r="AI225" s="139"/>
      <c r="AJ225" s="3" t="s">
        <v>6472</v>
      </c>
      <c r="AK225" s="146"/>
      <c r="AL225" s="177" t="s">
        <v>6674</v>
      </c>
      <c r="AM225" s="146"/>
      <c r="AN225" s="3" t="s">
        <v>4114</v>
      </c>
      <c r="AO225" t="s">
        <v>9206</v>
      </c>
      <c r="AP225" t="s">
        <v>5091</v>
      </c>
      <c r="AQ225" s="9"/>
      <c r="AR225" s="9"/>
      <c r="AS225" s="15" t="s">
        <v>9042</v>
      </c>
      <c r="AT225" s="3"/>
      <c r="AU225" t="b">
        <v>0</v>
      </c>
      <c r="AV225" s="229">
        <v>635307</v>
      </c>
      <c r="AW225" s="3" t="s">
        <v>17</v>
      </c>
      <c r="AX225" s="9"/>
      <c r="AY225" s="9"/>
      <c r="AZ225" s="9"/>
      <c r="BA225" s="9"/>
      <c r="BB225" s="3" t="s">
        <v>708</v>
      </c>
      <c r="BC225" s="9"/>
      <c r="BD225" s="9"/>
      <c r="BE225" s="3" t="s">
        <v>37</v>
      </c>
      <c r="BF225" s="9"/>
      <c r="BG225" s="9"/>
      <c r="BH225" s="9" t="s">
        <v>6171</v>
      </c>
      <c r="BI225" s="3" t="s">
        <v>9049</v>
      </c>
      <c r="BJ225" s="9" t="s">
        <v>9076</v>
      </c>
      <c r="BK225" s="9" t="s">
        <v>9568</v>
      </c>
      <c r="BL225" s="9"/>
      <c r="BM225" s="243">
        <v>13020</v>
      </c>
      <c r="BN225" s="243">
        <v>12947</v>
      </c>
      <c r="BO225" s="3" t="s">
        <v>497</v>
      </c>
      <c r="BP225" s="9"/>
      <c r="BQ225" s="9"/>
      <c r="BR225" s="9"/>
      <c r="BS225" s="9"/>
      <c r="BT225" s="9"/>
      <c r="BU225" t="s">
        <v>13043</v>
      </c>
      <c r="BV225" s="9"/>
      <c r="BW225" s="253"/>
      <c r="BX225" s="9"/>
      <c r="BY225" s="9"/>
      <c r="BZ225" s="9" t="s">
        <v>6497</v>
      </c>
      <c r="CA225" t="s">
        <v>6212</v>
      </c>
      <c r="CB225" s="229">
        <v>2009</v>
      </c>
      <c r="CC225" s="3" t="s">
        <v>489</v>
      </c>
      <c r="CD225" s="3" t="s">
        <v>503</v>
      </c>
      <c r="CE225" s="3" t="s">
        <v>501</v>
      </c>
      <c r="CF225" s="3" t="s">
        <v>502</v>
      </c>
      <c r="CG225" s="3" t="s">
        <v>500</v>
      </c>
      <c r="CH225" s="3" t="s">
        <v>496</v>
      </c>
      <c r="CI225" s="3" t="s">
        <v>499</v>
      </c>
      <c r="CJ225" s="3" t="s">
        <v>498</v>
      </c>
      <c r="CK225" s="3" t="s">
        <v>17</v>
      </c>
      <c r="CL225" s="3" t="s">
        <v>517</v>
      </c>
      <c r="CM225" s="3" t="s">
        <v>547</v>
      </c>
      <c r="CN225" s="3" t="s">
        <v>546</v>
      </c>
      <c r="CO225" s="3" t="s">
        <v>10</v>
      </c>
      <c r="CP225" s="3" t="s">
        <v>48</v>
      </c>
      <c r="CQ225" s="3" t="s">
        <v>557</v>
      </c>
      <c r="CR225" s="3" t="s">
        <v>17</v>
      </c>
      <c r="CS225" s="3" t="s">
        <v>745</v>
      </c>
      <c r="CT225" s="3" t="s">
        <v>128</v>
      </c>
      <c r="CU225" s="3" t="s">
        <v>199</v>
      </c>
      <c r="CV225" s="3" t="s">
        <v>17</v>
      </c>
      <c r="CW225" s="3" t="s">
        <v>494</v>
      </c>
      <c r="CX225" s="3" t="s">
        <v>586</v>
      </c>
      <c r="CY225" s="3" t="s">
        <v>17</v>
      </c>
      <c r="CZ225" s="9" t="s">
        <v>3763</v>
      </c>
      <c r="DA225" s="3" t="s">
        <v>9218</v>
      </c>
      <c r="DB225" s="9" t="s">
        <v>10320</v>
      </c>
      <c r="DC225" s="9"/>
      <c r="DD225" s="226">
        <v>223</v>
      </c>
      <c r="DE225" s="15"/>
    </row>
    <row r="226" spans="1:109">
      <c r="A226" s="226">
        <v>214</v>
      </c>
      <c r="B226" s="68" t="s">
        <v>9088</v>
      </c>
      <c r="C226" s="280" t="s">
        <v>487</v>
      </c>
      <c r="D226" s="3" t="s">
        <v>3455</v>
      </c>
      <c r="E226" s="9"/>
      <c r="F226" s="9"/>
      <c r="G226" s="149" t="s">
        <v>6124</v>
      </c>
      <c r="H226" s="3" t="s">
        <v>709</v>
      </c>
      <c r="I226" s="3" t="s">
        <v>488</v>
      </c>
      <c r="J226" s="3" t="s">
        <v>3631</v>
      </c>
      <c r="K226" s="9" t="s">
        <v>10269</v>
      </c>
      <c r="L226" s="3" t="s">
        <v>486</v>
      </c>
      <c r="M226" t="b">
        <v>0</v>
      </c>
      <c r="N226" s="3" t="s">
        <v>549</v>
      </c>
      <c r="O226" s="3" t="s">
        <v>17</v>
      </c>
      <c r="P226" s="3" t="s">
        <v>17</v>
      </c>
      <c r="Q226" s="229">
        <v>-1</v>
      </c>
      <c r="R226" s="229">
        <v>999</v>
      </c>
      <c r="S226" s="9"/>
      <c r="T226" t="s">
        <v>17</v>
      </c>
      <c r="U226" s="3" t="s">
        <v>17</v>
      </c>
      <c r="V226" s="3" t="s">
        <v>17</v>
      </c>
      <c r="W226" s="9"/>
      <c r="X226" s="3" t="s">
        <v>17</v>
      </c>
      <c r="Y226" s="3" t="s">
        <v>17</v>
      </c>
      <c r="Z226" s="3" t="s">
        <v>4570</v>
      </c>
      <c r="AA226" s="214" t="s">
        <v>4114</v>
      </c>
      <c r="AB226" s="3"/>
      <c r="AC226" s="3"/>
      <c r="AD226" s="15" t="s">
        <v>9194</v>
      </c>
      <c r="AE226" s="3"/>
      <c r="AF226" s="3"/>
      <c r="AG226" s="3" t="s">
        <v>17</v>
      </c>
      <c r="AH226" s="3" t="s">
        <v>962</v>
      </c>
      <c r="AI226" s="177"/>
      <c r="AJ226" s="3" t="s">
        <v>6472</v>
      </c>
      <c r="AK226" s="68"/>
      <c r="AL226" s="177" t="s">
        <v>6674</v>
      </c>
      <c r="AM226" s="68"/>
      <c r="AN226" s="3" t="s">
        <v>4114</v>
      </c>
      <c r="AO226" t="s">
        <v>9206</v>
      </c>
      <c r="AP226" t="s">
        <v>5091</v>
      </c>
      <c r="AQ226" s="3"/>
      <c r="AR226" s="3"/>
      <c r="AS226" s="15" t="s">
        <v>9042</v>
      </c>
      <c r="AT226" s="3"/>
      <c r="AU226" t="b">
        <v>0</v>
      </c>
      <c r="AV226" s="229">
        <v>556038</v>
      </c>
      <c r="AW226" s="3" t="s">
        <v>17</v>
      </c>
      <c r="AX226" s="9"/>
      <c r="AY226" s="9"/>
      <c r="AZ226" s="9"/>
      <c r="BA226" s="9"/>
      <c r="BB226" s="3" t="s">
        <v>708</v>
      </c>
      <c r="BC226" s="9"/>
      <c r="BD226" s="9"/>
      <c r="BE226" s="3" t="s">
        <v>37</v>
      </c>
      <c r="BF226" s="9"/>
      <c r="BG226" s="9"/>
      <c r="BH226" s="9" t="s">
        <v>6171</v>
      </c>
      <c r="BI226" s="3" t="s">
        <v>9049</v>
      </c>
      <c r="BJ226" s="9" t="s">
        <v>9076</v>
      </c>
      <c r="BK226" s="9" t="s">
        <v>9568</v>
      </c>
      <c r="BL226" s="9"/>
      <c r="BM226" s="243">
        <v>11215</v>
      </c>
      <c r="BN226" s="243">
        <v>11137</v>
      </c>
      <c r="BO226" s="3" t="s">
        <v>497</v>
      </c>
      <c r="BP226" s="9"/>
      <c r="BQ226" s="9"/>
      <c r="BR226" s="9"/>
      <c r="BS226" s="9"/>
      <c r="BT226" s="9"/>
      <c r="BU226" t="s">
        <v>13043</v>
      </c>
      <c r="BV226" s="9"/>
      <c r="BW226" s="253"/>
      <c r="BX226" s="9"/>
      <c r="BY226" s="9"/>
      <c r="BZ226" s="9" t="s">
        <v>6497</v>
      </c>
      <c r="CA226" t="s">
        <v>6212</v>
      </c>
      <c r="CB226" s="229">
        <v>2009</v>
      </c>
      <c r="CC226" s="3" t="s">
        <v>489</v>
      </c>
      <c r="CD226" s="3" t="s">
        <v>503</v>
      </c>
      <c r="CE226" s="3" t="s">
        <v>501</v>
      </c>
      <c r="CF226" s="3" t="s">
        <v>502</v>
      </c>
      <c r="CG226" s="3" t="s">
        <v>500</v>
      </c>
      <c r="CH226" s="3" t="s">
        <v>496</v>
      </c>
      <c r="CI226" s="3" t="s">
        <v>499</v>
      </c>
      <c r="CJ226" s="3" t="s">
        <v>498</v>
      </c>
      <c r="CK226" s="3" t="s">
        <v>17</v>
      </c>
      <c r="CL226" s="3" t="s">
        <v>517</v>
      </c>
      <c r="CM226" s="3" t="s">
        <v>547</v>
      </c>
      <c r="CN226" s="3" t="s">
        <v>546</v>
      </c>
      <c r="CO226" s="3" t="s">
        <v>10</v>
      </c>
      <c r="CP226" s="3" t="s">
        <v>48</v>
      </c>
      <c r="CQ226" s="3" t="s">
        <v>557</v>
      </c>
      <c r="CR226" s="3" t="s">
        <v>17</v>
      </c>
      <c r="CS226" s="3" t="s">
        <v>746</v>
      </c>
      <c r="CT226" s="3" t="s">
        <v>128</v>
      </c>
      <c r="CU226" s="3" t="s">
        <v>199</v>
      </c>
      <c r="CV226" s="3" t="s">
        <v>17</v>
      </c>
      <c r="CW226" s="3" t="s">
        <v>494</v>
      </c>
      <c r="CX226" s="3" t="s">
        <v>586</v>
      </c>
      <c r="CY226" s="3" t="s">
        <v>17</v>
      </c>
      <c r="CZ226" s="9" t="s">
        <v>3764</v>
      </c>
      <c r="DA226" s="3" t="s">
        <v>9218</v>
      </c>
      <c r="DB226" s="9" t="s">
        <v>10321</v>
      </c>
      <c r="DC226" s="9"/>
      <c r="DD226" s="226">
        <v>224</v>
      </c>
      <c r="DE226" s="15"/>
    </row>
    <row r="227" spans="1:109">
      <c r="A227" s="226">
        <v>215</v>
      </c>
      <c r="B227" s="68" t="s">
        <v>9088</v>
      </c>
      <c r="C227" s="280" t="s">
        <v>487</v>
      </c>
      <c r="D227" s="3" t="s">
        <v>3455</v>
      </c>
      <c r="E227" s="9"/>
      <c r="F227" s="9"/>
      <c r="G227" s="169" t="s">
        <v>6124</v>
      </c>
      <c r="H227" s="3" t="s">
        <v>709</v>
      </c>
      <c r="I227" s="3" t="s">
        <v>488</v>
      </c>
      <c r="J227" s="3" t="s">
        <v>3631</v>
      </c>
      <c r="K227" s="9" t="s">
        <v>10269</v>
      </c>
      <c r="L227" s="3">
        <v>19</v>
      </c>
      <c r="M227" t="b">
        <v>0</v>
      </c>
      <c r="N227" s="3" t="s">
        <v>549</v>
      </c>
      <c r="O227" s="3" t="s">
        <v>17</v>
      </c>
      <c r="P227" s="3" t="s">
        <v>9111</v>
      </c>
      <c r="Q227" s="229">
        <v>19</v>
      </c>
      <c r="R227" s="229">
        <v>19</v>
      </c>
      <c r="S227" s="9"/>
      <c r="T227" t="s">
        <v>17</v>
      </c>
      <c r="U227" s="3" t="s">
        <v>17</v>
      </c>
      <c r="V227" s="3" t="s">
        <v>17</v>
      </c>
      <c r="W227" s="9"/>
      <c r="X227" s="3" t="s">
        <v>17</v>
      </c>
      <c r="Y227" s="3" t="s">
        <v>17</v>
      </c>
      <c r="Z227" s="3" t="s">
        <v>4570</v>
      </c>
      <c r="AA227" s="15" t="s">
        <v>484</v>
      </c>
      <c r="AB227" s="9"/>
      <c r="AC227" s="9"/>
      <c r="AD227" s="9"/>
      <c r="AE227" s="9"/>
      <c r="AF227" s="9"/>
      <c r="AG227" s="3" t="s">
        <v>17</v>
      </c>
      <c r="AH227" s="3">
        <v>19</v>
      </c>
      <c r="AI227" s="139"/>
      <c r="AJ227" s="3" t="s">
        <v>481</v>
      </c>
      <c r="AK227" s="208" t="s">
        <v>481</v>
      </c>
      <c r="AL227" s="9"/>
      <c r="AM227" s="146"/>
      <c r="AN227" s="3" t="s">
        <v>484</v>
      </c>
      <c r="AO227" s="3" t="s">
        <v>8552</v>
      </c>
      <c r="AP227" t="s">
        <v>5091</v>
      </c>
      <c r="AQ227" s="9"/>
      <c r="AR227" s="9"/>
      <c r="AS227" s="15" t="s">
        <v>9041</v>
      </c>
      <c r="AT227" s="3"/>
      <c r="AU227" t="b">
        <v>0</v>
      </c>
      <c r="AV227" s="229">
        <v>422073</v>
      </c>
      <c r="AW227" s="3" t="s">
        <v>17</v>
      </c>
      <c r="AX227" s="9"/>
      <c r="AY227" s="9"/>
      <c r="AZ227" s="9"/>
      <c r="BA227" s="9"/>
      <c r="BB227" s="3" t="s">
        <v>708</v>
      </c>
      <c r="BC227" s="9"/>
      <c r="BD227" s="9"/>
      <c r="BE227" s="3" t="s">
        <v>37</v>
      </c>
      <c r="BF227" s="9"/>
      <c r="BG227" s="9"/>
      <c r="BH227" s="9" t="s">
        <v>6171</v>
      </c>
      <c r="BI227" s="3" t="s">
        <v>9049</v>
      </c>
      <c r="BJ227" s="9" t="s">
        <v>9076</v>
      </c>
      <c r="BK227" s="9" t="s">
        <v>9568</v>
      </c>
      <c r="BL227" s="9"/>
      <c r="BM227" s="243">
        <v>12377</v>
      </c>
      <c r="BN227" s="243">
        <v>12119</v>
      </c>
      <c r="BO227" s="3" t="s">
        <v>497</v>
      </c>
      <c r="BP227" s="9"/>
      <c r="BQ227" s="9"/>
      <c r="BR227" s="9"/>
      <c r="BS227" s="9"/>
      <c r="BT227" s="9"/>
      <c r="BU227" t="s">
        <v>13043</v>
      </c>
      <c r="BV227" s="9"/>
      <c r="BW227" s="229"/>
      <c r="BX227" s="9"/>
      <c r="BY227" s="9"/>
      <c r="BZ227" s="9" t="s">
        <v>6497</v>
      </c>
      <c r="CA227" t="s">
        <v>6212</v>
      </c>
      <c r="CB227" s="229">
        <v>2009</v>
      </c>
      <c r="CC227" s="3" t="s">
        <v>489</v>
      </c>
      <c r="CD227" s="3" t="s">
        <v>495</v>
      </c>
      <c r="CE227" s="3" t="s">
        <v>493</v>
      </c>
      <c r="CF227" s="3" t="s">
        <v>504</v>
      </c>
      <c r="CG227" s="3" t="s">
        <v>492</v>
      </c>
      <c r="CH227" s="3" t="s">
        <v>496</v>
      </c>
      <c r="CI227" s="3" t="s">
        <v>490</v>
      </c>
      <c r="CJ227" s="3" t="s">
        <v>491</v>
      </c>
      <c r="CK227" s="3" t="s">
        <v>17</v>
      </c>
      <c r="CL227" s="3" t="s">
        <v>517</v>
      </c>
      <c r="CM227" s="3" t="s">
        <v>555</v>
      </c>
      <c r="CN227" s="3" t="s">
        <v>546</v>
      </c>
      <c r="CO227" s="3" t="s">
        <v>10</v>
      </c>
      <c r="CP227" s="3" t="s">
        <v>48</v>
      </c>
      <c r="CQ227" s="3" t="s">
        <v>557</v>
      </c>
      <c r="CR227" s="3" t="s">
        <v>17</v>
      </c>
      <c r="CS227" s="3" t="s">
        <v>963</v>
      </c>
      <c r="CT227" s="3" t="s">
        <v>128</v>
      </c>
      <c r="CU227" s="3" t="s">
        <v>199</v>
      </c>
      <c r="CV227" s="3" t="s">
        <v>17</v>
      </c>
      <c r="CW227" s="3" t="s">
        <v>494</v>
      </c>
      <c r="CX227" s="6" t="s">
        <v>599</v>
      </c>
      <c r="CY227" s="3" t="s">
        <v>17</v>
      </c>
      <c r="CZ227" s="9" t="s">
        <v>3765</v>
      </c>
      <c r="DA227" s="3" t="s">
        <v>9218</v>
      </c>
      <c r="DB227" s="9" t="s">
        <v>10322</v>
      </c>
      <c r="DC227" s="9"/>
      <c r="DD227" s="226">
        <v>225</v>
      </c>
      <c r="DE227" s="15"/>
    </row>
    <row r="228" spans="1:109">
      <c r="A228" s="226">
        <v>216</v>
      </c>
      <c r="B228" s="68" t="s">
        <v>9088</v>
      </c>
      <c r="C228" s="280" t="s">
        <v>487</v>
      </c>
      <c r="D228" s="3" t="s">
        <v>3455</v>
      </c>
      <c r="E228" s="9"/>
      <c r="F228" s="9"/>
      <c r="G228" s="149" t="s">
        <v>6124</v>
      </c>
      <c r="H228" s="3" t="s">
        <v>709</v>
      </c>
      <c r="I228" s="3" t="s">
        <v>488</v>
      </c>
      <c r="J228" s="3" t="s">
        <v>3631</v>
      </c>
      <c r="K228" s="9" t="s">
        <v>10269</v>
      </c>
      <c r="L228" s="3">
        <v>19</v>
      </c>
      <c r="M228" t="b">
        <v>0</v>
      </c>
      <c r="N228" s="3" t="s">
        <v>549</v>
      </c>
      <c r="O228" s="3" t="s">
        <v>17</v>
      </c>
      <c r="P228" s="3" t="s">
        <v>9111</v>
      </c>
      <c r="Q228" s="229">
        <v>19</v>
      </c>
      <c r="R228" s="229">
        <v>19</v>
      </c>
      <c r="S228" s="9"/>
      <c r="T228" t="s">
        <v>17</v>
      </c>
      <c r="U228" s="3" t="s">
        <v>17</v>
      </c>
      <c r="V228" s="3" t="s">
        <v>17</v>
      </c>
      <c r="W228" s="9"/>
      <c r="X228" s="3" t="s">
        <v>17</v>
      </c>
      <c r="Y228" s="3" t="s">
        <v>17</v>
      </c>
      <c r="Z228" s="3" t="s">
        <v>4570</v>
      </c>
      <c r="AA228" s="15" t="s">
        <v>484</v>
      </c>
      <c r="AB228" s="3"/>
      <c r="AC228" s="3"/>
      <c r="AD228" s="3"/>
      <c r="AE228" s="3"/>
      <c r="AF228" s="3"/>
      <c r="AG228" s="3" t="s">
        <v>17</v>
      </c>
      <c r="AH228" s="3">
        <v>19</v>
      </c>
      <c r="AI228" s="177"/>
      <c r="AJ228" s="3" t="s">
        <v>481</v>
      </c>
      <c r="AK228" s="208" t="s">
        <v>481</v>
      </c>
      <c r="AL228" s="3"/>
      <c r="AM228" s="68"/>
      <c r="AN228" s="3" t="s">
        <v>484</v>
      </c>
      <c r="AO228" s="3" t="s">
        <v>8552</v>
      </c>
      <c r="AP228" t="s">
        <v>5091</v>
      </c>
      <c r="AQ228" s="3"/>
      <c r="AR228" s="3"/>
      <c r="AS228" s="15" t="s">
        <v>9041</v>
      </c>
      <c r="AT228" s="3"/>
      <c r="AU228" t="b">
        <v>0</v>
      </c>
      <c r="AV228" s="229">
        <v>433784</v>
      </c>
      <c r="AW228" s="3" t="s">
        <v>17</v>
      </c>
      <c r="AX228" s="9"/>
      <c r="AY228" s="9"/>
      <c r="AZ228" s="9"/>
      <c r="BA228" s="9"/>
      <c r="BB228" s="3" t="s">
        <v>708</v>
      </c>
      <c r="BC228" s="9"/>
      <c r="BD228" s="9"/>
      <c r="BE228" s="3" t="s">
        <v>37</v>
      </c>
      <c r="BF228" s="9"/>
      <c r="BG228" s="9"/>
      <c r="BH228" s="9" t="s">
        <v>6171</v>
      </c>
      <c r="BI228" s="3" t="s">
        <v>9049</v>
      </c>
      <c r="BJ228" s="9" t="s">
        <v>9076</v>
      </c>
      <c r="BK228" s="9" t="s">
        <v>9568</v>
      </c>
      <c r="BL228" s="9"/>
      <c r="BM228" s="243">
        <v>12985</v>
      </c>
      <c r="BN228" s="243">
        <v>12855</v>
      </c>
      <c r="BO228" s="3" t="s">
        <v>497</v>
      </c>
      <c r="BP228" s="9"/>
      <c r="BQ228" s="9"/>
      <c r="BR228" s="9"/>
      <c r="BS228" s="9"/>
      <c r="BT228" s="9"/>
      <c r="BU228" t="s">
        <v>13043</v>
      </c>
      <c r="BV228" s="9"/>
      <c r="BW228" s="229"/>
      <c r="BX228" s="9"/>
      <c r="BY228" s="9"/>
      <c r="BZ228" s="9" t="s">
        <v>6497</v>
      </c>
      <c r="CA228" t="s">
        <v>6212</v>
      </c>
      <c r="CB228" s="229">
        <v>2009</v>
      </c>
      <c r="CC228" s="3" t="s">
        <v>489</v>
      </c>
      <c r="CD228" s="3" t="s">
        <v>495</v>
      </c>
      <c r="CE228" s="3" t="s">
        <v>493</v>
      </c>
      <c r="CF228" s="3" t="s">
        <v>504</v>
      </c>
      <c r="CG228" s="3" t="s">
        <v>492</v>
      </c>
      <c r="CH228" s="3" t="s">
        <v>496</v>
      </c>
      <c r="CI228" s="3" t="s">
        <v>490</v>
      </c>
      <c r="CJ228" s="3" t="s">
        <v>491</v>
      </c>
      <c r="CK228" s="3" t="s">
        <v>17</v>
      </c>
      <c r="CL228" s="3" t="s">
        <v>517</v>
      </c>
      <c r="CM228" s="3" t="s">
        <v>555</v>
      </c>
      <c r="CN228" s="3" t="s">
        <v>546</v>
      </c>
      <c r="CO228" s="3" t="s">
        <v>10</v>
      </c>
      <c r="CP228" s="3" t="s">
        <v>48</v>
      </c>
      <c r="CQ228" s="3" t="s">
        <v>557</v>
      </c>
      <c r="CR228" s="3" t="s">
        <v>17</v>
      </c>
      <c r="CS228" s="3" t="s">
        <v>964</v>
      </c>
      <c r="CT228" s="3" t="s">
        <v>128</v>
      </c>
      <c r="CU228" s="3" t="s">
        <v>199</v>
      </c>
      <c r="CV228" s="3" t="s">
        <v>17</v>
      </c>
      <c r="CW228" s="3" t="s">
        <v>494</v>
      </c>
      <c r="CX228" s="6" t="s">
        <v>599</v>
      </c>
      <c r="CY228" s="3" t="s">
        <v>17</v>
      </c>
      <c r="CZ228" s="9" t="s">
        <v>3766</v>
      </c>
      <c r="DA228" s="3" t="s">
        <v>9218</v>
      </c>
      <c r="DB228" s="9" t="s">
        <v>10323</v>
      </c>
      <c r="DC228" s="9"/>
      <c r="DD228" s="226">
        <v>226</v>
      </c>
      <c r="DE228" s="15"/>
    </row>
    <row r="229" spans="1:109">
      <c r="A229" s="226">
        <v>217</v>
      </c>
      <c r="B229" s="68" t="s">
        <v>9088</v>
      </c>
      <c r="C229" s="280" t="s">
        <v>487</v>
      </c>
      <c r="D229" s="3" t="s">
        <v>3455</v>
      </c>
      <c r="E229" s="9"/>
      <c r="F229" s="9"/>
      <c r="G229" s="169" t="s">
        <v>6124</v>
      </c>
      <c r="H229" s="3" t="s">
        <v>709</v>
      </c>
      <c r="I229" s="3" t="s">
        <v>488</v>
      </c>
      <c r="J229" s="3" t="s">
        <v>3631</v>
      </c>
      <c r="K229" s="9" t="s">
        <v>10269</v>
      </c>
      <c r="L229" s="3">
        <v>20</v>
      </c>
      <c r="M229" t="b">
        <v>0</v>
      </c>
      <c r="N229" s="3" t="s">
        <v>549</v>
      </c>
      <c r="O229" s="3" t="s">
        <v>17</v>
      </c>
      <c r="P229" s="3" t="s">
        <v>9112</v>
      </c>
      <c r="Q229" s="229">
        <v>20</v>
      </c>
      <c r="R229" s="229">
        <v>20</v>
      </c>
      <c r="S229" s="9"/>
      <c r="T229" t="s">
        <v>17</v>
      </c>
      <c r="U229" s="3" t="s">
        <v>17</v>
      </c>
      <c r="V229" s="3" t="s">
        <v>17</v>
      </c>
      <c r="W229" s="9"/>
      <c r="X229" s="3" t="s">
        <v>17</v>
      </c>
      <c r="Y229" s="3" t="s">
        <v>17</v>
      </c>
      <c r="Z229" s="3" t="s">
        <v>4570</v>
      </c>
      <c r="AA229" s="15" t="s">
        <v>484</v>
      </c>
      <c r="AB229" s="9"/>
      <c r="AC229" s="9"/>
      <c r="AD229" s="9"/>
      <c r="AE229" s="9"/>
      <c r="AF229" s="9"/>
      <c r="AG229" s="3" t="s">
        <v>17</v>
      </c>
      <c r="AH229" s="3">
        <v>20</v>
      </c>
      <c r="AI229" s="139"/>
      <c r="AJ229" s="3" t="s">
        <v>481</v>
      </c>
      <c r="AK229" s="208" t="s">
        <v>481</v>
      </c>
      <c r="AL229" s="9"/>
      <c r="AM229" s="146"/>
      <c r="AN229" s="3" t="s">
        <v>484</v>
      </c>
      <c r="AO229" s="3" t="s">
        <v>8552</v>
      </c>
      <c r="AP229" t="s">
        <v>5091</v>
      </c>
      <c r="AQ229" s="9"/>
      <c r="AR229" s="9"/>
      <c r="AS229" s="15" t="s">
        <v>9041</v>
      </c>
      <c r="AT229" s="3"/>
      <c r="AU229" t="b">
        <v>0</v>
      </c>
      <c r="AV229" s="229">
        <v>422073</v>
      </c>
      <c r="AW229" s="3" t="s">
        <v>17</v>
      </c>
      <c r="AX229" s="9"/>
      <c r="AY229" s="9"/>
      <c r="AZ229" s="9"/>
      <c r="BA229" s="9"/>
      <c r="BB229" s="3" t="s">
        <v>708</v>
      </c>
      <c r="BC229" s="9"/>
      <c r="BD229" s="9"/>
      <c r="BE229" s="3" t="s">
        <v>37</v>
      </c>
      <c r="BF229" s="9"/>
      <c r="BG229" s="9"/>
      <c r="BH229" s="9" t="s">
        <v>6171</v>
      </c>
      <c r="BI229" s="3" t="s">
        <v>9049</v>
      </c>
      <c r="BJ229" s="9" t="s">
        <v>9076</v>
      </c>
      <c r="BK229" s="9" t="s">
        <v>9568</v>
      </c>
      <c r="BL229" s="9"/>
      <c r="BM229" s="243">
        <v>8604</v>
      </c>
      <c r="BN229" s="243">
        <v>8458</v>
      </c>
      <c r="BO229" s="3" t="s">
        <v>497</v>
      </c>
      <c r="BP229" s="9"/>
      <c r="BQ229" s="9"/>
      <c r="BR229" s="9"/>
      <c r="BS229" s="9"/>
      <c r="BT229" s="9"/>
      <c r="BU229" t="s">
        <v>13043</v>
      </c>
      <c r="BV229" s="9"/>
      <c r="BW229" s="229"/>
      <c r="BX229" s="9"/>
      <c r="BY229" s="9"/>
      <c r="BZ229" s="9" t="s">
        <v>6497</v>
      </c>
      <c r="CA229" t="s">
        <v>6212</v>
      </c>
      <c r="CB229" s="229">
        <v>2009</v>
      </c>
      <c r="CC229" s="3" t="s">
        <v>489</v>
      </c>
      <c r="CD229" s="3" t="s">
        <v>495</v>
      </c>
      <c r="CE229" s="3" t="s">
        <v>493</v>
      </c>
      <c r="CF229" s="3" t="s">
        <v>504</v>
      </c>
      <c r="CG229" s="3" t="s">
        <v>492</v>
      </c>
      <c r="CH229" s="3" t="s">
        <v>496</v>
      </c>
      <c r="CI229" s="3" t="s">
        <v>490</v>
      </c>
      <c r="CJ229" s="3" t="s">
        <v>491</v>
      </c>
      <c r="CK229" s="3" t="s">
        <v>17</v>
      </c>
      <c r="CL229" s="3" t="s">
        <v>517</v>
      </c>
      <c r="CM229" s="3" t="s">
        <v>555</v>
      </c>
      <c r="CN229" s="3" t="s">
        <v>546</v>
      </c>
      <c r="CO229" s="3" t="s">
        <v>10</v>
      </c>
      <c r="CP229" s="3" t="s">
        <v>48</v>
      </c>
      <c r="CQ229" s="3" t="s">
        <v>557</v>
      </c>
      <c r="CR229" s="3" t="s">
        <v>17</v>
      </c>
      <c r="CS229" s="3" t="s">
        <v>963</v>
      </c>
      <c r="CT229" s="3" t="s">
        <v>128</v>
      </c>
      <c r="CU229" s="3" t="s">
        <v>199</v>
      </c>
      <c r="CV229" s="3" t="s">
        <v>17</v>
      </c>
      <c r="CW229" s="3" t="s">
        <v>494</v>
      </c>
      <c r="CX229" s="6" t="s">
        <v>600</v>
      </c>
      <c r="CY229" s="3" t="s">
        <v>17</v>
      </c>
      <c r="CZ229" s="9" t="s">
        <v>3768</v>
      </c>
      <c r="DA229" s="3" t="s">
        <v>9218</v>
      </c>
      <c r="DB229" s="9" t="s">
        <v>10324</v>
      </c>
      <c r="DC229" s="9"/>
      <c r="DD229" s="226">
        <v>227</v>
      </c>
      <c r="DE229" s="15"/>
    </row>
    <row r="230" spans="1:109">
      <c r="A230" s="226">
        <v>218</v>
      </c>
      <c r="B230" s="68" t="s">
        <v>9088</v>
      </c>
      <c r="C230" s="280" t="s">
        <v>487</v>
      </c>
      <c r="D230" s="3" t="s">
        <v>3455</v>
      </c>
      <c r="E230" s="9"/>
      <c r="F230" s="9"/>
      <c r="G230" s="149" t="s">
        <v>6124</v>
      </c>
      <c r="H230" s="3" t="s">
        <v>709</v>
      </c>
      <c r="I230" s="3" t="s">
        <v>488</v>
      </c>
      <c r="J230" s="3" t="s">
        <v>3631</v>
      </c>
      <c r="K230" s="9" t="s">
        <v>10269</v>
      </c>
      <c r="L230" s="3">
        <v>20</v>
      </c>
      <c r="M230" t="b">
        <v>0</v>
      </c>
      <c r="N230" s="3" t="s">
        <v>549</v>
      </c>
      <c r="O230" s="3" t="s">
        <v>17</v>
      </c>
      <c r="P230" s="3" t="s">
        <v>9112</v>
      </c>
      <c r="Q230" s="229">
        <v>20</v>
      </c>
      <c r="R230" s="229">
        <v>20</v>
      </c>
      <c r="S230" s="9"/>
      <c r="T230" t="s">
        <v>17</v>
      </c>
      <c r="U230" s="3" t="s">
        <v>17</v>
      </c>
      <c r="V230" s="3" t="s">
        <v>17</v>
      </c>
      <c r="W230" s="9"/>
      <c r="X230" s="3" t="s">
        <v>17</v>
      </c>
      <c r="Y230" s="3" t="s">
        <v>17</v>
      </c>
      <c r="Z230" s="3" t="s">
        <v>4570</v>
      </c>
      <c r="AA230" s="15" t="s">
        <v>484</v>
      </c>
      <c r="AB230" s="3"/>
      <c r="AC230" s="3"/>
      <c r="AD230" s="3"/>
      <c r="AE230" s="3"/>
      <c r="AF230" s="3"/>
      <c r="AG230" s="3" t="s">
        <v>17</v>
      </c>
      <c r="AH230" s="3">
        <v>20</v>
      </c>
      <c r="AI230" s="177"/>
      <c r="AJ230" s="3" t="s">
        <v>481</v>
      </c>
      <c r="AK230" s="208" t="s">
        <v>481</v>
      </c>
      <c r="AL230" s="3"/>
      <c r="AM230" s="68"/>
      <c r="AN230" s="3" t="s">
        <v>484</v>
      </c>
      <c r="AO230" s="3" t="s">
        <v>8552</v>
      </c>
      <c r="AP230" t="s">
        <v>5091</v>
      </c>
      <c r="AQ230" s="3"/>
      <c r="AR230" s="3"/>
      <c r="AS230" s="15" t="s">
        <v>9041</v>
      </c>
      <c r="AT230" s="3"/>
      <c r="AU230" t="b">
        <v>0</v>
      </c>
      <c r="AV230" s="229">
        <v>433784</v>
      </c>
      <c r="AW230" s="3" t="s">
        <v>17</v>
      </c>
      <c r="AX230" s="9"/>
      <c r="AY230" s="9"/>
      <c r="AZ230" s="9"/>
      <c r="BA230" s="9"/>
      <c r="BB230" s="3" t="s">
        <v>708</v>
      </c>
      <c r="BC230" s="9"/>
      <c r="BD230" s="9"/>
      <c r="BE230" s="3" t="s">
        <v>37</v>
      </c>
      <c r="BF230" s="9"/>
      <c r="BG230" s="9"/>
      <c r="BH230" s="9" t="s">
        <v>6171</v>
      </c>
      <c r="BI230" s="3" t="s">
        <v>9049</v>
      </c>
      <c r="BJ230" s="9" t="s">
        <v>9076</v>
      </c>
      <c r="BK230" s="9" t="s">
        <v>9568</v>
      </c>
      <c r="BL230" s="9"/>
      <c r="BM230" s="243">
        <v>8749</v>
      </c>
      <c r="BN230" s="243">
        <v>8654</v>
      </c>
      <c r="BO230" s="3" t="s">
        <v>497</v>
      </c>
      <c r="BP230" s="9"/>
      <c r="BQ230" s="9"/>
      <c r="BR230" s="9"/>
      <c r="BS230" s="9"/>
      <c r="BT230" s="9"/>
      <c r="BU230" t="s">
        <v>13043</v>
      </c>
      <c r="BV230" s="9"/>
      <c r="BW230" s="229"/>
      <c r="BX230" s="9"/>
      <c r="BY230" s="9"/>
      <c r="BZ230" s="9" t="s">
        <v>6497</v>
      </c>
      <c r="CA230" t="s">
        <v>6212</v>
      </c>
      <c r="CB230" s="229">
        <v>2009</v>
      </c>
      <c r="CC230" s="3" t="s">
        <v>489</v>
      </c>
      <c r="CD230" s="3" t="s">
        <v>495</v>
      </c>
      <c r="CE230" s="3" t="s">
        <v>493</v>
      </c>
      <c r="CF230" s="3" t="s">
        <v>504</v>
      </c>
      <c r="CG230" s="3" t="s">
        <v>492</v>
      </c>
      <c r="CH230" s="3" t="s">
        <v>496</v>
      </c>
      <c r="CI230" s="3" t="s">
        <v>490</v>
      </c>
      <c r="CJ230" s="3" t="s">
        <v>491</v>
      </c>
      <c r="CK230" s="3" t="s">
        <v>17</v>
      </c>
      <c r="CL230" s="3" t="s">
        <v>517</v>
      </c>
      <c r="CM230" s="3" t="s">
        <v>555</v>
      </c>
      <c r="CN230" s="3" t="s">
        <v>546</v>
      </c>
      <c r="CO230" s="3" t="s">
        <v>10</v>
      </c>
      <c r="CP230" s="3" t="s">
        <v>48</v>
      </c>
      <c r="CQ230" s="3" t="s">
        <v>557</v>
      </c>
      <c r="CR230" s="3" t="s">
        <v>17</v>
      </c>
      <c r="CS230" s="3" t="s">
        <v>964</v>
      </c>
      <c r="CT230" s="3" t="s">
        <v>128</v>
      </c>
      <c r="CU230" s="3" t="s">
        <v>199</v>
      </c>
      <c r="CV230" s="3" t="s">
        <v>17</v>
      </c>
      <c r="CW230" s="3" t="s">
        <v>494</v>
      </c>
      <c r="CX230" s="6" t="s">
        <v>600</v>
      </c>
      <c r="CY230" s="3" t="s">
        <v>17</v>
      </c>
      <c r="CZ230" s="9" t="s">
        <v>3769</v>
      </c>
      <c r="DA230" s="3" t="s">
        <v>9218</v>
      </c>
      <c r="DB230" s="9" t="s">
        <v>10325</v>
      </c>
      <c r="DC230" s="9"/>
      <c r="DD230" s="226">
        <v>228</v>
      </c>
      <c r="DE230" s="15"/>
    </row>
    <row r="231" spans="1:109">
      <c r="A231" s="226">
        <v>219</v>
      </c>
      <c r="B231" s="68" t="s">
        <v>9088</v>
      </c>
      <c r="C231" s="280" t="s">
        <v>487</v>
      </c>
      <c r="D231" s="3" t="s">
        <v>3455</v>
      </c>
      <c r="E231" s="9"/>
      <c r="F231" s="9"/>
      <c r="G231" s="169" t="s">
        <v>6124</v>
      </c>
      <c r="H231" s="3" t="s">
        <v>709</v>
      </c>
      <c r="I231" s="3" t="s">
        <v>488</v>
      </c>
      <c r="J231" s="3" t="s">
        <v>3631</v>
      </c>
      <c r="K231" s="9" t="s">
        <v>10269</v>
      </c>
      <c r="L231" s="3">
        <v>23</v>
      </c>
      <c r="M231" t="b">
        <v>0</v>
      </c>
      <c r="N231" s="3" t="s">
        <v>549</v>
      </c>
      <c r="O231" s="3" t="s">
        <v>17</v>
      </c>
      <c r="P231" s="3" t="s">
        <v>9113</v>
      </c>
      <c r="Q231" s="229">
        <v>23</v>
      </c>
      <c r="R231" s="229">
        <v>23</v>
      </c>
      <c r="S231" s="9"/>
      <c r="T231" t="s">
        <v>17</v>
      </c>
      <c r="U231" s="3" t="s">
        <v>17</v>
      </c>
      <c r="V231" s="3" t="s">
        <v>17</v>
      </c>
      <c r="W231" s="9"/>
      <c r="X231" s="3" t="s">
        <v>17</v>
      </c>
      <c r="Y231" s="3" t="s">
        <v>17</v>
      </c>
      <c r="Z231" s="3" t="s">
        <v>4570</v>
      </c>
      <c r="AA231" s="15" t="s">
        <v>484</v>
      </c>
      <c r="AB231" s="9"/>
      <c r="AC231" s="9"/>
      <c r="AD231" s="9"/>
      <c r="AE231" s="9"/>
      <c r="AF231" s="9"/>
      <c r="AG231" s="3" t="s">
        <v>17</v>
      </c>
      <c r="AH231" s="3">
        <v>23</v>
      </c>
      <c r="AI231" s="139"/>
      <c r="AJ231" s="3" t="s">
        <v>481</v>
      </c>
      <c r="AK231" s="208" t="s">
        <v>481</v>
      </c>
      <c r="AL231" s="9"/>
      <c r="AM231" s="146"/>
      <c r="AN231" s="3" t="s">
        <v>484</v>
      </c>
      <c r="AO231" s="3" t="s">
        <v>8552</v>
      </c>
      <c r="AP231" t="s">
        <v>5091</v>
      </c>
      <c r="AQ231" s="9"/>
      <c r="AR231" s="9"/>
      <c r="AS231" s="15" t="s">
        <v>9041</v>
      </c>
      <c r="AT231" s="3"/>
      <c r="AU231" t="b">
        <v>0</v>
      </c>
      <c r="AV231" s="229">
        <v>422073</v>
      </c>
      <c r="AW231" s="3" t="s">
        <v>17</v>
      </c>
      <c r="AX231" s="9"/>
      <c r="AY231" s="9"/>
      <c r="AZ231" s="9"/>
      <c r="BA231" s="9"/>
      <c r="BB231" s="3" t="s">
        <v>708</v>
      </c>
      <c r="BC231" s="9"/>
      <c r="BD231" s="9"/>
      <c r="BE231" s="3" t="s">
        <v>37</v>
      </c>
      <c r="BF231" s="9"/>
      <c r="BG231" s="9"/>
      <c r="BH231" s="9" t="s">
        <v>6171</v>
      </c>
      <c r="BI231" s="3" t="s">
        <v>9049</v>
      </c>
      <c r="BJ231" s="9" t="s">
        <v>9076</v>
      </c>
      <c r="BK231" s="9" t="s">
        <v>9568</v>
      </c>
      <c r="BL231" s="9"/>
      <c r="BM231" s="243">
        <v>4696</v>
      </c>
      <c r="BN231" s="243">
        <v>4617</v>
      </c>
      <c r="BO231" s="3" t="s">
        <v>497</v>
      </c>
      <c r="BP231" s="9"/>
      <c r="BQ231" s="9"/>
      <c r="BR231" s="9"/>
      <c r="BS231" s="9"/>
      <c r="BT231" s="9"/>
      <c r="BU231" t="s">
        <v>13043</v>
      </c>
      <c r="BV231" s="9"/>
      <c r="BW231" s="229"/>
      <c r="BX231" s="9"/>
      <c r="BY231" s="9"/>
      <c r="BZ231" s="9" t="s">
        <v>6497</v>
      </c>
      <c r="CA231" t="s">
        <v>6212</v>
      </c>
      <c r="CB231" s="229">
        <v>2009</v>
      </c>
      <c r="CC231" s="3" t="s">
        <v>489</v>
      </c>
      <c r="CD231" s="3" t="s">
        <v>495</v>
      </c>
      <c r="CE231" s="3" t="s">
        <v>493</v>
      </c>
      <c r="CF231" s="3" t="s">
        <v>504</v>
      </c>
      <c r="CG231" s="3" t="s">
        <v>492</v>
      </c>
      <c r="CH231" s="3" t="s">
        <v>496</v>
      </c>
      <c r="CI231" s="3" t="s">
        <v>490</v>
      </c>
      <c r="CJ231" s="3" t="s">
        <v>491</v>
      </c>
      <c r="CK231" s="3" t="s">
        <v>17</v>
      </c>
      <c r="CL231" s="3" t="s">
        <v>517</v>
      </c>
      <c r="CM231" s="3" t="s">
        <v>555</v>
      </c>
      <c r="CN231" s="3" t="s">
        <v>546</v>
      </c>
      <c r="CO231" s="3" t="s">
        <v>10</v>
      </c>
      <c r="CP231" s="3" t="s">
        <v>48</v>
      </c>
      <c r="CQ231" s="3" t="s">
        <v>557</v>
      </c>
      <c r="CR231" s="3" t="s">
        <v>17</v>
      </c>
      <c r="CS231" s="3" t="s">
        <v>963</v>
      </c>
      <c r="CT231" s="3" t="s">
        <v>128</v>
      </c>
      <c r="CU231" s="3" t="s">
        <v>199</v>
      </c>
      <c r="CV231" s="3" t="s">
        <v>17</v>
      </c>
      <c r="CW231" s="3" t="s">
        <v>494</v>
      </c>
      <c r="CX231" s="6" t="s">
        <v>601</v>
      </c>
      <c r="CY231" s="3" t="s">
        <v>17</v>
      </c>
      <c r="CZ231" s="9" t="s">
        <v>3770</v>
      </c>
      <c r="DA231" s="3" t="s">
        <v>9218</v>
      </c>
      <c r="DB231" s="9" t="s">
        <v>10326</v>
      </c>
      <c r="DC231" s="9"/>
      <c r="DD231" s="226">
        <v>229</v>
      </c>
      <c r="DE231" s="15"/>
    </row>
    <row r="232" spans="1:109">
      <c r="A232" s="226">
        <v>220</v>
      </c>
      <c r="B232" s="68" t="s">
        <v>9088</v>
      </c>
      <c r="C232" s="280" t="s">
        <v>487</v>
      </c>
      <c r="D232" s="3" t="s">
        <v>3455</v>
      </c>
      <c r="E232" s="9"/>
      <c r="F232" s="9"/>
      <c r="G232" s="149" t="s">
        <v>6124</v>
      </c>
      <c r="H232" s="3" t="s">
        <v>709</v>
      </c>
      <c r="I232" s="3" t="s">
        <v>488</v>
      </c>
      <c r="J232" s="3" t="s">
        <v>3631</v>
      </c>
      <c r="K232" s="9" t="s">
        <v>10269</v>
      </c>
      <c r="L232" s="3">
        <v>23</v>
      </c>
      <c r="M232" t="b">
        <v>0</v>
      </c>
      <c r="N232" s="3" t="s">
        <v>549</v>
      </c>
      <c r="O232" s="3" t="s">
        <v>17</v>
      </c>
      <c r="P232" s="3" t="s">
        <v>9113</v>
      </c>
      <c r="Q232" s="229">
        <v>23</v>
      </c>
      <c r="R232" s="229">
        <v>23</v>
      </c>
      <c r="S232" s="9"/>
      <c r="T232" t="s">
        <v>17</v>
      </c>
      <c r="U232" s="3" t="s">
        <v>17</v>
      </c>
      <c r="V232" s="3" t="s">
        <v>17</v>
      </c>
      <c r="W232" s="9"/>
      <c r="X232" s="3" t="s">
        <v>17</v>
      </c>
      <c r="Y232" s="3" t="s">
        <v>17</v>
      </c>
      <c r="Z232" s="3" t="s">
        <v>4570</v>
      </c>
      <c r="AA232" s="15" t="s">
        <v>484</v>
      </c>
      <c r="AB232" s="3"/>
      <c r="AC232" s="3"/>
      <c r="AD232" s="3"/>
      <c r="AE232" s="3"/>
      <c r="AF232" s="3"/>
      <c r="AG232" s="3" t="s">
        <v>17</v>
      </c>
      <c r="AH232" s="3">
        <v>23</v>
      </c>
      <c r="AI232" s="177"/>
      <c r="AJ232" s="3" t="s">
        <v>481</v>
      </c>
      <c r="AK232" s="208" t="s">
        <v>481</v>
      </c>
      <c r="AL232" s="3"/>
      <c r="AM232" s="68"/>
      <c r="AN232" s="3" t="s">
        <v>484</v>
      </c>
      <c r="AO232" s="3" t="s">
        <v>8552</v>
      </c>
      <c r="AP232" t="s">
        <v>5091</v>
      </c>
      <c r="AQ232" s="3"/>
      <c r="AR232" s="3"/>
      <c r="AS232" s="15" t="s">
        <v>9041</v>
      </c>
      <c r="AT232" s="3"/>
      <c r="AU232" t="b">
        <v>0</v>
      </c>
      <c r="AV232" s="229">
        <v>433784</v>
      </c>
      <c r="AW232" s="3" t="s">
        <v>17</v>
      </c>
      <c r="AX232" s="9"/>
      <c r="AY232" s="9"/>
      <c r="AZ232" s="9"/>
      <c r="BA232" s="9"/>
      <c r="BB232" s="3" t="s">
        <v>708</v>
      </c>
      <c r="BC232" s="9"/>
      <c r="BD232" s="9"/>
      <c r="BE232" s="3" t="s">
        <v>37</v>
      </c>
      <c r="BF232" s="9"/>
      <c r="BG232" s="9"/>
      <c r="BH232" s="9" t="s">
        <v>6171</v>
      </c>
      <c r="BI232" s="3" t="s">
        <v>9049</v>
      </c>
      <c r="BJ232" s="9" t="s">
        <v>9076</v>
      </c>
      <c r="BK232" s="9" t="s">
        <v>9568</v>
      </c>
      <c r="BL232" s="9"/>
      <c r="BM232" s="243">
        <v>4866</v>
      </c>
      <c r="BN232" s="243">
        <v>4819</v>
      </c>
      <c r="BO232" s="3" t="s">
        <v>497</v>
      </c>
      <c r="BP232" s="9"/>
      <c r="BQ232" s="9"/>
      <c r="BR232" s="9"/>
      <c r="BS232" s="9"/>
      <c r="BT232" s="9"/>
      <c r="BU232" t="s">
        <v>13043</v>
      </c>
      <c r="BV232" s="9"/>
      <c r="BW232" s="229"/>
      <c r="BX232" s="9"/>
      <c r="BY232" s="9"/>
      <c r="BZ232" s="9" t="s">
        <v>6497</v>
      </c>
      <c r="CA232" t="s">
        <v>6212</v>
      </c>
      <c r="CB232" s="229">
        <v>2009</v>
      </c>
      <c r="CC232" s="3" t="s">
        <v>489</v>
      </c>
      <c r="CD232" s="3" t="s">
        <v>495</v>
      </c>
      <c r="CE232" s="3" t="s">
        <v>493</v>
      </c>
      <c r="CF232" s="3" t="s">
        <v>504</v>
      </c>
      <c r="CG232" s="3" t="s">
        <v>492</v>
      </c>
      <c r="CH232" s="3" t="s">
        <v>496</v>
      </c>
      <c r="CI232" s="3" t="s">
        <v>490</v>
      </c>
      <c r="CJ232" s="3" t="s">
        <v>491</v>
      </c>
      <c r="CK232" s="3" t="s">
        <v>17</v>
      </c>
      <c r="CL232" s="3" t="s">
        <v>517</v>
      </c>
      <c r="CM232" s="3" t="s">
        <v>555</v>
      </c>
      <c r="CN232" s="3" t="s">
        <v>546</v>
      </c>
      <c r="CO232" s="3" t="s">
        <v>10</v>
      </c>
      <c r="CP232" s="3" t="s">
        <v>48</v>
      </c>
      <c r="CQ232" s="3" t="s">
        <v>557</v>
      </c>
      <c r="CR232" s="3" t="s">
        <v>17</v>
      </c>
      <c r="CS232" s="3" t="s">
        <v>964</v>
      </c>
      <c r="CT232" s="3" t="s">
        <v>128</v>
      </c>
      <c r="CU232" s="3" t="s">
        <v>199</v>
      </c>
      <c r="CV232" s="3" t="s">
        <v>17</v>
      </c>
      <c r="CW232" s="3" t="s">
        <v>494</v>
      </c>
      <c r="CX232" s="6" t="s">
        <v>601</v>
      </c>
      <c r="CY232" s="3" t="s">
        <v>17</v>
      </c>
      <c r="CZ232" s="9" t="s">
        <v>3771</v>
      </c>
      <c r="DA232" s="3" t="s">
        <v>9218</v>
      </c>
      <c r="DB232" s="9" t="s">
        <v>10327</v>
      </c>
      <c r="DC232" s="9"/>
      <c r="DD232" s="226">
        <v>230</v>
      </c>
      <c r="DE232" s="15"/>
    </row>
    <row r="233" spans="1:109">
      <c r="A233" s="226">
        <v>221</v>
      </c>
      <c r="B233" s="68" t="s">
        <v>9088</v>
      </c>
      <c r="C233" s="280" t="s">
        <v>487</v>
      </c>
      <c r="D233" s="3" t="s">
        <v>3455</v>
      </c>
      <c r="E233" s="9"/>
      <c r="F233" s="9"/>
      <c r="G233" s="169" t="s">
        <v>6124</v>
      </c>
      <c r="H233" s="3" t="s">
        <v>709</v>
      </c>
      <c r="I233" s="3" t="s">
        <v>488</v>
      </c>
      <c r="J233" s="3" t="s">
        <v>3631</v>
      </c>
      <c r="K233" s="9" t="s">
        <v>10269</v>
      </c>
      <c r="L233" s="3">
        <v>25</v>
      </c>
      <c r="M233" t="b">
        <v>0</v>
      </c>
      <c r="N233" s="3" t="s">
        <v>549</v>
      </c>
      <c r="O233" s="3" t="s">
        <v>17</v>
      </c>
      <c r="P233" s="3" t="s">
        <v>9104</v>
      </c>
      <c r="Q233" s="229">
        <v>25</v>
      </c>
      <c r="R233" s="229">
        <v>25</v>
      </c>
      <c r="S233" s="9"/>
      <c r="T233" t="s">
        <v>17</v>
      </c>
      <c r="U233" s="3" t="s">
        <v>17</v>
      </c>
      <c r="V233" s="3" t="s">
        <v>17</v>
      </c>
      <c r="W233" s="9"/>
      <c r="X233" s="3" t="s">
        <v>17</v>
      </c>
      <c r="Y233" s="3" t="s">
        <v>17</v>
      </c>
      <c r="Z233" s="3" t="s">
        <v>4570</v>
      </c>
      <c r="AA233" s="15" t="s">
        <v>484</v>
      </c>
      <c r="AB233" s="9"/>
      <c r="AC233" s="9"/>
      <c r="AD233" s="9"/>
      <c r="AE233" s="9"/>
      <c r="AF233" s="9"/>
      <c r="AG233" s="3" t="s">
        <v>17</v>
      </c>
      <c r="AH233" s="3">
        <v>25</v>
      </c>
      <c r="AI233" s="139"/>
      <c r="AJ233" s="3" t="s">
        <v>481</v>
      </c>
      <c r="AK233" s="208" t="s">
        <v>481</v>
      </c>
      <c r="AL233" s="9"/>
      <c r="AM233" s="146"/>
      <c r="AN233" s="3" t="s">
        <v>484</v>
      </c>
      <c r="AO233" s="3" t="s">
        <v>8552</v>
      </c>
      <c r="AP233" t="s">
        <v>5091</v>
      </c>
      <c r="AQ233" s="9"/>
      <c r="AR233" s="9"/>
      <c r="AS233" s="15" t="s">
        <v>9041</v>
      </c>
      <c r="AT233" s="3"/>
      <c r="AU233" t="b">
        <v>0</v>
      </c>
      <c r="AV233" s="229">
        <v>422073</v>
      </c>
      <c r="AW233" s="3" t="s">
        <v>17</v>
      </c>
      <c r="AX233" s="9"/>
      <c r="AY233" s="9"/>
      <c r="AZ233" s="9"/>
      <c r="BA233" s="9"/>
      <c r="BB233" s="3" t="s">
        <v>708</v>
      </c>
      <c r="BC233" s="9"/>
      <c r="BD233" s="9"/>
      <c r="BE233" s="3" t="s">
        <v>37</v>
      </c>
      <c r="BF233" s="9"/>
      <c r="BG233" s="9"/>
      <c r="BH233" s="9" t="s">
        <v>6171</v>
      </c>
      <c r="BI233" s="3" t="s">
        <v>9049</v>
      </c>
      <c r="BJ233" s="9" t="s">
        <v>9076</v>
      </c>
      <c r="BK233" s="9" t="s">
        <v>9568</v>
      </c>
      <c r="BL233" s="9"/>
      <c r="BM233" s="243">
        <v>4227</v>
      </c>
      <c r="BN233" s="243">
        <v>4169</v>
      </c>
      <c r="BO233" s="3" t="s">
        <v>497</v>
      </c>
      <c r="BP233" s="9"/>
      <c r="BQ233" s="9"/>
      <c r="BR233" s="9"/>
      <c r="BS233" s="9"/>
      <c r="BT233" s="9"/>
      <c r="BU233" t="s">
        <v>13043</v>
      </c>
      <c r="BV233" s="9"/>
      <c r="BW233" s="229"/>
      <c r="BX233" s="9"/>
      <c r="BY233" s="9"/>
      <c r="BZ233" s="9" t="s">
        <v>6497</v>
      </c>
      <c r="CA233" t="s">
        <v>6212</v>
      </c>
      <c r="CB233" s="229">
        <v>2009</v>
      </c>
      <c r="CC233" s="3" t="s">
        <v>489</v>
      </c>
      <c r="CD233" s="3" t="s">
        <v>495</v>
      </c>
      <c r="CE233" s="3" t="s">
        <v>493</v>
      </c>
      <c r="CF233" s="3" t="s">
        <v>504</v>
      </c>
      <c r="CG233" s="3" t="s">
        <v>492</v>
      </c>
      <c r="CH233" s="3" t="s">
        <v>496</v>
      </c>
      <c r="CI233" s="3" t="s">
        <v>490</v>
      </c>
      <c r="CJ233" s="3" t="s">
        <v>491</v>
      </c>
      <c r="CK233" s="3" t="s">
        <v>17</v>
      </c>
      <c r="CL233" s="3" t="s">
        <v>517</v>
      </c>
      <c r="CM233" s="3" t="s">
        <v>555</v>
      </c>
      <c r="CN233" s="3" t="s">
        <v>546</v>
      </c>
      <c r="CO233" s="3" t="s">
        <v>10</v>
      </c>
      <c r="CP233" s="3" t="s">
        <v>48</v>
      </c>
      <c r="CQ233" s="3" t="s">
        <v>557</v>
      </c>
      <c r="CR233" s="3" t="s">
        <v>17</v>
      </c>
      <c r="CS233" s="3" t="s">
        <v>963</v>
      </c>
      <c r="CT233" s="3" t="s">
        <v>128</v>
      </c>
      <c r="CU233" s="3" t="s">
        <v>199</v>
      </c>
      <c r="CV233" s="3" t="s">
        <v>17</v>
      </c>
      <c r="CW233" s="3" t="s">
        <v>494</v>
      </c>
      <c r="CX233" s="6" t="s">
        <v>602</v>
      </c>
      <c r="CY233" s="3" t="s">
        <v>17</v>
      </c>
      <c r="CZ233" s="9" t="s">
        <v>3772</v>
      </c>
      <c r="DA233" s="3" t="s">
        <v>9218</v>
      </c>
      <c r="DB233" s="9" t="s">
        <v>10328</v>
      </c>
      <c r="DC233" s="9"/>
      <c r="DD233" s="226">
        <v>231</v>
      </c>
      <c r="DE233" s="15"/>
    </row>
    <row r="234" spans="1:109">
      <c r="A234" s="226">
        <v>222</v>
      </c>
      <c r="B234" s="68" t="s">
        <v>9088</v>
      </c>
      <c r="C234" s="280" t="s">
        <v>487</v>
      </c>
      <c r="D234" s="3" t="s">
        <v>3455</v>
      </c>
      <c r="E234" s="9"/>
      <c r="F234" s="9"/>
      <c r="G234" s="149" t="s">
        <v>6124</v>
      </c>
      <c r="H234" s="3" t="s">
        <v>709</v>
      </c>
      <c r="I234" s="3" t="s">
        <v>488</v>
      </c>
      <c r="J234" s="3" t="s">
        <v>3631</v>
      </c>
      <c r="K234" s="9" t="s">
        <v>10269</v>
      </c>
      <c r="L234" s="3">
        <v>25</v>
      </c>
      <c r="M234" t="b">
        <v>0</v>
      </c>
      <c r="N234" s="3" t="s">
        <v>549</v>
      </c>
      <c r="O234" s="3" t="s">
        <v>17</v>
      </c>
      <c r="P234" s="3" t="s">
        <v>9104</v>
      </c>
      <c r="Q234" s="229">
        <v>25</v>
      </c>
      <c r="R234" s="229">
        <v>25</v>
      </c>
      <c r="S234" s="9"/>
      <c r="T234" t="s">
        <v>17</v>
      </c>
      <c r="U234" s="3" t="s">
        <v>17</v>
      </c>
      <c r="V234" s="3" t="s">
        <v>17</v>
      </c>
      <c r="W234" s="9"/>
      <c r="X234" s="3" t="s">
        <v>17</v>
      </c>
      <c r="Y234" s="3" t="s">
        <v>17</v>
      </c>
      <c r="Z234" s="3" t="s">
        <v>4570</v>
      </c>
      <c r="AA234" s="15" t="s">
        <v>484</v>
      </c>
      <c r="AB234" s="3"/>
      <c r="AC234" s="3"/>
      <c r="AD234" s="3"/>
      <c r="AE234" s="3"/>
      <c r="AF234" s="3"/>
      <c r="AG234" s="3" t="s">
        <v>17</v>
      </c>
      <c r="AH234" s="3">
        <v>25</v>
      </c>
      <c r="AI234" s="177"/>
      <c r="AJ234" s="3" t="s">
        <v>481</v>
      </c>
      <c r="AK234" s="208" t="s">
        <v>481</v>
      </c>
      <c r="AL234" s="3"/>
      <c r="AM234" s="68"/>
      <c r="AN234" s="3" t="s">
        <v>484</v>
      </c>
      <c r="AO234" s="3" t="s">
        <v>8552</v>
      </c>
      <c r="AP234" t="s">
        <v>5091</v>
      </c>
      <c r="AQ234" s="3"/>
      <c r="AR234" s="3"/>
      <c r="AS234" s="15" t="s">
        <v>9041</v>
      </c>
      <c r="AT234" s="3"/>
      <c r="AU234" t="b">
        <v>0</v>
      </c>
      <c r="AV234" s="229">
        <v>433784</v>
      </c>
      <c r="AW234" s="3" t="s">
        <v>17</v>
      </c>
      <c r="AX234" s="9"/>
      <c r="AY234" s="9"/>
      <c r="AZ234" s="9"/>
      <c r="BA234" s="9"/>
      <c r="BB234" s="3" t="s">
        <v>708</v>
      </c>
      <c r="BC234" s="9"/>
      <c r="BD234" s="9"/>
      <c r="BE234" s="3" t="s">
        <v>37</v>
      </c>
      <c r="BF234" s="9"/>
      <c r="BG234" s="9"/>
      <c r="BH234" s="9" t="s">
        <v>6171</v>
      </c>
      <c r="BI234" s="3" t="s">
        <v>9049</v>
      </c>
      <c r="BJ234" s="9" t="s">
        <v>9076</v>
      </c>
      <c r="BK234" s="9" t="s">
        <v>9568</v>
      </c>
      <c r="BL234" s="9"/>
      <c r="BM234" s="243">
        <v>4530</v>
      </c>
      <c r="BN234" s="243">
        <v>4479</v>
      </c>
      <c r="BO234" s="3" t="s">
        <v>497</v>
      </c>
      <c r="BP234" s="9"/>
      <c r="BQ234" s="9"/>
      <c r="BR234" s="9"/>
      <c r="BS234" s="9"/>
      <c r="BT234" s="9"/>
      <c r="BU234" t="s">
        <v>13043</v>
      </c>
      <c r="BV234" s="9"/>
      <c r="BW234" s="229"/>
      <c r="BX234" s="9"/>
      <c r="BY234" s="9"/>
      <c r="BZ234" s="9" t="s">
        <v>6497</v>
      </c>
      <c r="CA234" t="s">
        <v>6212</v>
      </c>
      <c r="CB234" s="229">
        <v>2009</v>
      </c>
      <c r="CC234" s="3" t="s">
        <v>489</v>
      </c>
      <c r="CD234" s="3" t="s">
        <v>495</v>
      </c>
      <c r="CE234" s="3" t="s">
        <v>493</v>
      </c>
      <c r="CF234" s="3" t="s">
        <v>504</v>
      </c>
      <c r="CG234" s="3" t="s">
        <v>492</v>
      </c>
      <c r="CH234" s="3" t="s">
        <v>496</v>
      </c>
      <c r="CI234" s="3" t="s">
        <v>490</v>
      </c>
      <c r="CJ234" s="3" t="s">
        <v>491</v>
      </c>
      <c r="CK234" s="3" t="s">
        <v>17</v>
      </c>
      <c r="CL234" s="3" t="s">
        <v>517</v>
      </c>
      <c r="CM234" s="3" t="s">
        <v>555</v>
      </c>
      <c r="CN234" s="3" t="s">
        <v>546</v>
      </c>
      <c r="CO234" s="3" t="s">
        <v>10</v>
      </c>
      <c r="CP234" s="3" t="s">
        <v>48</v>
      </c>
      <c r="CQ234" s="3" t="s">
        <v>557</v>
      </c>
      <c r="CR234" s="3" t="s">
        <v>17</v>
      </c>
      <c r="CS234" s="3" t="s">
        <v>964</v>
      </c>
      <c r="CT234" s="3" t="s">
        <v>128</v>
      </c>
      <c r="CU234" s="3" t="s">
        <v>199</v>
      </c>
      <c r="CV234" s="3" t="s">
        <v>17</v>
      </c>
      <c r="CW234" s="3" t="s">
        <v>494</v>
      </c>
      <c r="CX234" s="6" t="s">
        <v>602</v>
      </c>
      <c r="CY234" s="3" t="s">
        <v>17</v>
      </c>
      <c r="CZ234" s="9" t="s">
        <v>3773</v>
      </c>
      <c r="DA234" s="3" t="s">
        <v>9218</v>
      </c>
      <c r="DB234" s="9" t="s">
        <v>10329</v>
      </c>
      <c r="DC234" s="9"/>
      <c r="DD234" s="226">
        <v>232</v>
      </c>
      <c r="DE234" s="15"/>
    </row>
    <row r="235" spans="1:109">
      <c r="A235" s="226">
        <v>223</v>
      </c>
      <c r="B235" s="68" t="s">
        <v>9088</v>
      </c>
      <c r="C235" s="280" t="s">
        <v>487</v>
      </c>
      <c r="D235" s="3" t="s">
        <v>3455</v>
      </c>
      <c r="E235" s="9"/>
      <c r="F235" s="9"/>
      <c r="G235" s="169" t="s">
        <v>6124</v>
      </c>
      <c r="H235" s="3" t="s">
        <v>709</v>
      </c>
      <c r="I235" s="3" t="s">
        <v>488</v>
      </c>
      <c r="J235" s="3" t="s">
        <v>3631</v>
      </c>
      <c r="K235" s="9" t="s">
        <v>10269</v>
      </c>
      <c r="L235" s="3">
        <v>31</v>
      </c>
      <c r="M235" t="b">
        <v>0</v>
      </c>
      <c r="N235" s="3" t="s">
        <v>549</v>
      </c>
      <c r="O235" s="3" t="s">
        <v>17</v>
      </c>
      <c r="P235" s="3" t="s">
        <v>9114</v>
      </c>
      <c r="Q235" s="229">
        <v>31</v>
      </c>
      <c r="R235" s="229">
        <v>31</v>
      </c>
      <c r="S235" s="9"/>
      <c r="T235" t="s">
        <v>17</v>
      </c>
      <c r="U235" s="3" t="s">
        <v>17</v>
      </c>
      <c r="V235" s="3" t="s">
        <v>17</v>
      </c>
      <c r="W235" s="9"/>
      <c r="X235" s="3" t="s">
        <v>17</v>
      </c>
      <c r="Y235" s="3" t="s">
        <v>17</v>
      </c>
      <c r="Z235" s="3" t="s">
        <v>4570</v>
      </c>
      <c r="AA235" s="15" t="s">
        <v>484</v>
      </c>
      <c r="AB235" s="9"/>
      <c r="AC235" s="9"/>
      <c r="AD235" s="9"/>
      <c r="AE235" s="9"/>
      <c r="AF235" s="9"/>
      <c r="AG235" s="3" t="s">
        <v>17</v>
      </c>
      <c r="AH235" s="3">
        <v>31</v>
      </c>
      <c r="AI235" s="139"/>
      <c r="AJ235" s="3" t="s">
        <v>481</v>
      </c>
      <c r="AK235" s="208" t="s">
        <v>481</v>
      </c>
      <c r="AL235" s="9"/>
      <c r="AM235" s="146"/>
      <c r="AN235" s="3" t="s">
        <v>484</v>
      </c>
      <c r="AO235" s="3" t="s">
        <v>8552</v>
      </c>
      <c r="AP235" t="s">
        <v>5091</v>
      </c>
      <c r="AQ235" s="9"/>
      <c r="AR235" s="9"/>
      <c r="AS235" s="15" t="s">
        <v>9041</v>
      </c>
      <c r="AT235" s="3"/>
      <c r="AU235" t="b">
        <v>0</v>
      </c>
      <c r="AV235" s="229">
        <v>422073</v>
      </c>
      <c r="AW235" s="3" t="s">
        <v>17</v>
      </c>
      <c r="AX235" s="9"/>
      <c r="AY235" s="9"/>
      <c r="AZ235" s="9"/>
      <c r="BA235" s="9"/>
      <c r="BB235" s="3" t="s">
        <v>708</v>
      </c>
      <c r="BC235" s="9"/>
      <c r="BD235" s="9"/>
      <c r="BE235" s="3" t="s">
        <v>37</v>
      </c>
      <c r="BF235" s="9"/>
      <c r="BG235" s="9"/>
      <c r="BH235" s="9" t="s">
        <v>6171</v>
      </c>
      <c r="BI235" s="3" t="s">
        <v>9049</v>
      </c>
      <c r="BJ235" s="9" t="s">
        <v>9076</v>
      </c>
      <c r="BK235" s="9" t="s">
        <v>9568</v>
      </c>
      <c r="BL235" s="9"/>
      <c r="BM235" s="243">
        <v>2868</v>
      </c>
      <c r="BN235" s="243">
        <v>2825</v>
      </c>
      <c r="BO235" s="3" t="s">
        <v>497</v>
      </c>
      <c r="BP235" s="9"/>
      <c r="BQ235" s="9"/>
      <c r="BR235" s="9"/>
      <c r="BS235" s="9"/>
      <c r="BT235" s="9"/>
      <c r="BU235" t="s">
        <v>13043</v>
      </c>
      <c r="BV235" s="9"/>
      <c r="BW235" s="229"/>
      <c r="BX235" s="9"/>
      <c r="BY235" s="9"/>
      <c r="BZ235" s="9" t="s">
        <v>6497</v>
      </c>
      <c r="CA235" t="s">
        <v>6212</v>
      </c>
      <c r="CB235" s="229">
        <v>2009</v>
      </c>
      <c r="CC235" s="3" t="s">
        <v>489</v>
      </c>
      <c r="CD235" s="3" t="s">
        <v>495</v>
      </c>
      <c r="CE235" s="3" t="s">
        <v>493</v>
      </c>
      <c r="CF235" s="3" t="s">
        <v>504</v>
      </c>
      <c r="CG235" s="3" t="s">
        <v>492</v>
      </c>
      <c r="CH235" s="3" t="s">
        <v>496</v>
      </c>
      <c r="CI235" s="3" t="s">
        <v>490</v>
      </c>
      <c r="CJ235" s="3" t="s">
        <v>491</v>
      </c>
      <c r="CK235" s="3" t="s">
        <v>17</v>
      </c>
      <c r="CL235" s="3" t="s">
        <v>517</v>
      </c>
      <c r="CM235" s="3" t="s">
        <v>555</v>
      </c>
      <c r="CN235" s="3" t="s">
        <v>546</v>
      </c>
      <c r="CO235" s="3" t="s">
        <v>10</v>
      </c>
      <c r="CP235" s="3" t="s">
        <v>48</v>
      </c>
      <c r="CQ235" s="3" t="s">
        <v>557</v>
      </c>
      <c r="CR235" s="3" t="s">
        <v>17</v>
      </c>
      <c r="CS235" s="3" t="s">
        <v>963</v>
      </c>
      <c r="CT235" s="3" t="s">
        <v>128</v>
      </c>
      <c r="CU235" s="3" t="s">
        <v>199</v>
      </c>
      <c r="CV235" s="3" t="s">
        <v>17</v>
      </c>
      <c r="CW235" s="3" t="s">
        <v>494</v>
      </c>
      <c r="CX235" s="6" t="s">
        <v>603</v>
      </c>
      <c r="CY235" s="3" t="s">
        <v>17</v>
      </c>
      <c r="CZ235" s="9" t="s">
        <v>3774</v>
      </c>
      <c r="DA235" s="3" t="s">
        <v>9218</v>
      </c>
      <c r="DB235" s="9" t="s">
        <v>10330</v>
      </c>
      <c r="DC235" s="9"/>
      <c r="DD235" s="226">
        <v>233</v>
      </c>
      <c r="DE235" s="15"/>
    </row>
    <row r="236" spans="1:109">
      <c r="A236" s="226">
        <v>224</v>
      </c>
      <c r="B236" s="68" t="s">
        <v>9088</v>
      </c>
      <c r="C236" s="280" t="s">
        <v>487</v>
      </c>
      <c r="D236" s="3" t="s">
        <v>3455</v>
      </c>
      <c r="E236" s="9"/>
      <c r="F236" s="9"/>
      <c r="G236" s="149" t="s">
        <v>6124</v>
      </c>
      <c r="H236" s="3" t="s">
        <v>709</v>
      </c>
      <c r="I236" s="3" t="s">
        <v>488</v>
      </c>
      <c r="J236" s="3" t="s">
        <v>3631</v>
      </c>
      <c r="K236" s="9" t="s">
        <v>10269</v>
      </c>
      <c r="L236" s="3">
        <v>31</v>
      </c>
      <c r="M236" t="b">
        <v>0</v>
      </c>
      <c r="N236" s="3" t="s">
        <v>549</v>
      </c>
      <c r="O236" s="3" t="s">
        <v>17</v>
      </c>
      <c r="P236" s="3" t="s">
        <v>9114</v>
      </c>
      <c r="Q236" s="229">
        <v>31</v>
      </c>
      <c r="R236" s="229">
        <v>31</v>
      </c>
      <c r="S236" s="9"/>
      <c r="T236" t="s">
        <v>17</v>
      </c>
      <c r="U236" s="3" t="s">
        <v>17</v>
      </c>
      <c r="V236" s="3" t="s">
        <v>17</v>
      </c>
      <c r="W236" s="9"/>
      <c r="X236" s="3" t="s">
        <v>17</v>
      </c>
      <c r="Y236" s="3" t="s">
        <v>17</v>
      </c>
      <c r="Z236" s="3" t="s">
        <v>4570</v>
      </c>
      <c r="AA236" s="15" t="s">
        <v>484</v>
      </c>
      <c r="AB236" s="3"/>
      <c r="AC236" s="3"/>
      <c r="AD236" s="3"/>
      <c r="AE236" s="3"/>
      <c r="AF236" s="3"/>
      <c r="AG236" s="3" t="s">
        <v>17</v>
      </c>
      <c r="AH236" s="3">
        <v>31</v>
      </c>
      <c r="AI236" s="177"/>
      <c r="AJ236" s="3" t="s">
        <v>481</v>
      </c>
      <c r="AK236" s="208" t="s">
        <v>481</v>
      </c>
      <c r="AL236" s="3"/>
      <c r="AM236" s="68"/>
      <c r="AN236" s="3" t="s">
        <v>484</v>
      </c>
      <c r="AO236" s="3" t="s">
        <v>8552</v>
      </c>
      <c r="AP236" t="s">
        <v>5091</v>
      </c>
      <c r="AQ236" s="3"/>
      <c r="AR236" s="3"/>
      <c r="AS236" s="15" t="s">
        <v>9041</v>
      </c>
      <c r="AT236" s="3"/>
      <c r="AU236" t="b">
        <v>0</v>
      </c>
      <c r="AV236" s="229">
        <v>433784</v>
      </c>
      <c r="AW236" s="3" t="s">
        <v>17</v>
      </c>
      <c r="AX236" s="9"/>
      <c r="AY236" s="9"/>
      <c r="AZ236" s="9"/>
      <c r="BA236" s="9"/>
      <c r="BB236" s="3" t="s">
        <v>708</v>
      </c>
      <c r="BC236" s="9"/>
      <c r="BD236" s="9"/>
      <c r="BE236" s="3" t="s">
        <v>37</v>
      </c>
      <c r="BF236" s="9"/>
      <c r="BG236" s="9"/>
      <c r="BH236" s="9" t="s">
        <v>6171</v>
      </c>
      <c r="BI236" s="3" t="s">
        <v>9049</v>
      </c>
      <c r="BJ236" s="9" t="s">
        <v>9076</v>
      </c>
      <c r="BK236" s="9" t="s">
        <v>9568</v>
      </c>
      <c r="BL236" s="9"/>
      <c r="BM236" s="243">
        <v>3037</v>
      </c>
      <c r="BN236" s="243">
        <v>3004</v>
      </c>
      <c r="BO236" s="3" t="s">
        <v>497</v>
      </c>
      <c r="BP236" s="9"/>
      <c r="BQ236" s="9"/>
      <c r="BR236" s="9"/>
      <c r="BS236" s="9"/>
      <c r="BT236" s="9"/>
      <c r="BU236" t="s">
        <v>13043</v>
      </c>
      <c r="BV236" s="9"/>
      <c r="BW236" s="229"/>
      <c r="BX236" s="9"/>
      <c r="BY236" s="9"/>
      <c r="BZ236" s="9" t="s">
        <v>6497</v>
      </c>
      <c r="CA236" t="s">
        <v>6212</v>
      </c>
      <c r="CB236" s="229">
        <v>2009</v>
      </c>
      <c r="CC236" s="3" t="s">
        <v>489</v>
      </c>
      <c r="CD236" s="3" t="s">
        <v>495</v>
      </c>
      <c r="CE236" s="3" t="s">
        <v>493</v>
      </c>
      <c r="CF236" s="3" t="s">
        <v>504</v>
      </c>
      <c r="CG236" s="3" t="s">
        <v>492</v>
      </c>
      <c r="CH236" s="3" t="s">
        <v>496</v>
      </c>
      <c r="CI236" s="3" t="s">
        <v>490</v>
      </c>
      <c r="CJ236" s="3" t="s">
        <v>491</v>
      </c>
      <c r="CK236" s="3" t="s">
        <v>17</v>
      </c>
      <c r="CL236" s="3" t="s">
        <v>517</v>
      </c>
      <c r="CM236" s="3" t="s">
        <v>555</v>
      </c>
      <c r="CN236" s="3" t="s">
        <v>546</v>
      </c>
      <c r="CO236" s="3" t="s">
        <v>10</v>
      </c>
      <c r="CP236" s="3" t="s">
        <v>48</v>
      </c>
      <c r="CQ236" s="3" t="s">
        <v>557</v>
      </c>
      <c r="CR236" s="3" t="s">
        <v>17</v>
      </c>
      <c r="CS236" s="3" t="s">
        <v>964</v>
      </c>
      <c r="CT236" s="3" t="s">
        <v>128</v>
      </c>
      <c r="CU236" s="3" t="s">
        <v>199</v>
      </c>
      <c r="CV236" s="3" t="s">
        <v>17</v>
      </c>
      <c r="CW236" s="3" t="s">
        <v>494</v>
      </c>
      <c r="CX236" s="6" t="s">
        <v>603</v>
      </c>
      <c r="CY236" s="3" t="s">
        <v>17</v>
      </c>
      <c r="CZ236" s="9" t="s">
        <v>3775</v>
      </c>
      <c r="DA236" s="3" t="s">
        <v>9218</v>
      </c>
      <c r="DB236" s="9" t="s">
        <v>10331</v>
      </c>
      <c r="DC236" s="9"/>
      <c r="DD236" s="226">
        <v>234</v>
      </c>
      <c r="DE236" s="15"/>
    </row>
    <row r="237" spans="1:109">
      <c r="A237" s="226">
        <v>225</v>
      </c>
      <c r="B237" s="68" t="s">
        <v>9088</v>
      </c>
      <c r="C237" s="280" t="s">
        <v>487</v>
      </c>
      <c r="D237" s="3" t="s">
        <v>3455</v>
      </c>
      <c r="E237" s="9"/>
      <c r="F237" s="9"/>
      <c r="G237" s="169" t="s">
        <v>6124</v>
      </c>
      <c r="H237" s="3" t="s">
        <v>709</v>
      </c>
      <c r="I237" s="3" t="s">
        <v>488</v>
      </c>
      <c r="J237" s="3" t="s">
        <v>3631</v>
      </c>
      <c r="K237" s="9" t="s">
        <v>10269</v>
      </c>
      <c r="L237" s="3">
        <v>32</v>
      </c>
      <c r="M237" t="b">
        <v>0</v>
      </c>
      <c r="N237" s="3" t="s">
        <v>549</v>
      </c>
      <c r="O237" s="3" t="s">
        <v>17</v>
      </c>
      <c r="P237" s="3" t="s">
        <v>9115</v>
      </c>
      <c r="Q237" s="229">
        <v>32</v>
      </c>
      <c r="R237" s="229">
        <v>32</v>
      </c>
      <c r="S237" s="9"/>
      <c r="T237" t="s">
        <v>17</v>
      </c>
      <c r="U237" s="3" t="s">
        <v>17</v>
      </c>
      <c r="V237" s="3" t="s">
        <v>17</v>
      </c>
      <c r="W237" s="9"/>
      <c r="X237" s="3" t="s">
        <v>17</v>
      </c>
      <c r="Y237" s="3" t="s">
        <v>17</v>
      </c>
      <c r="Z237" s="3" t="s">
        <v>4570</v>
      </c>
      <c r="AA237" s="15" t="s">
        <v>484</v>
      </c>
      <c r="AB237" s="9"/>
      <c r="AC237" s="9"/>
      <c r="AD237" s="9"/>
      <c r="AE237" s="9"/>
      <c r="AF237" s="9"/>
      <c r="AG237" s="3" t="s">
        <v>17</v>
      </c>
      <c r="AH237" s="3">
        <v>32</v>
      </c>
      <c r="AI237" s="139"/>
      <c r="AJ237" s="3" t="s">
        <v>481</v>
      </c>
      <c r="AK237" s="208" t="s">
        <v>481</v>
      </c>
      <c r="AL237" s="9"/>
      <c r="AM237" s="146"/>
      <c r="AN237" s="3" t="s">
        <v>484</v>
      </c>
      <c r="AO237" s="3" t="s">
        <v>8552</v>
      </c>
      <c r="AP237" t="s">
        <v>5091</v>
      </c>
      <c r="AQ237" s="9"/>
      <c r="AR237" s="9"/>
      <c r="AS237" s="15" t="s">
        <v>9041</v>
      </c>
      <c r="AT237" s="3"/>
      <c r="AU237" t="b">
        <v>0</v>
      </c>
      <c r="AV237" s="229">
        <v>422073</v>
      </c>
      <c r="AW237" s="3" t="s">
        <v>17</v>
      </c>
      <c r="AX237" s="9"/>
      <c r="AY237" s="9"/>
      <c r="AZ237" s="9"/>
      <c r="BA237" s="9"/>
      <c r="BB237" s="3" t="s">
        <v>708</v>
      </c>
      <c r="BC237" s="9"/>
      <c r="BD237" s="9"/>
      <c r="BE237" s="3" t="s">
        <v>37</v>
      </c>
      <c r="BF237" s="9"/>
      <c r="BG237" s="9"/>
      <c r="BH237" s="9" t="s">
        <v>6171</v>
      </c>
      <c r="BI237" s="3" t="s">
        <v>9049</v>
      </c>
      <c r="BJ237" s="9" t="s">
        <v>9076</v>
      </c>
      <c r="BK237" s="9" t="s">
        <v>9568</v>
      </c>
      <c r="BL237" s="9"/>
      <c r="BM237" s="243">
        <v>4134</v>
      </c>
      <c r="BN237" s="243">
        <v>4066</v>
      </c>
      <c r="BO237" s="3" t="s">
        <v>497</v>
      </c>
      <c r="BP237" s="9"/>
      <c r="BQ237" s="9"/>
      <c r="BR237" s="9"/>
      <c r="BS237" s="9"/>
      <c r="BT237" s="9"/>
      <c r="BU237" t="s">
        <v>13043</v>
      </c>
      <c r="BV237" s="9"/>
      <c r="BW237" s="229"/>
      <c r="BX237" s="9"/>
      <c r="BY237" s="9"/>
      <c r="BZ237" s="9" t="s">
        <v>6497</v>
      </c>
      <c r="CA237" t="s">
        <v>6212</v>
      </c>
      <c r="CB237" s="229">
        <v>2009</v>
      </c>
      <c r="CC237" s="3" t="s">
        <v>489</v>
      </c>
      <c r="CD237" s="3" t="s">
        <v>495</v>
      </c>
      <c r="CE237" s="3" t="s">
        <v>493</v>
      </c>
      <c r="CF237" s="3" t="s">
        <v>504</v>
      </c>
      <c r="CG237" s="3" t="s">
        <v>492</v>
      </c>
      <c r="CH237" s="3" t="s">
        <v>496</v>
      </c>
      <c r="CI237" s="3" t="s">
        <v>490</v>
      </c>
      <c r="CJ237" s="3" t="s">
        <v>491</v>
      </c>
      <c r="CK237" s="3" t="s">
        <v>17</v>
      </c>
      <c r="CL237" s="3" t="s">
        <v>517</v>
      </c>
      <c r="CM237" s="3" t="s">
        <v>555</v>
      </c>
      <c r="CN237" s="3" t="s">
        <v>546</v>
      </c>
      <c r="CO237" s="3" t="s">
        <v>10</v>
      </c>
      <c r="CP237" s="3" t="s">
        <v>48</v>
      </c>
      <c r="CQ237" s="3" t="s">
        <v>557</v>
      </c>
      <c r="CR237" s="3" t="s">
        <v>17</v>
      </c>
      <c r="CS237" s="3" t="s">
        <v>963</v>
      </c>
      <c r="CT237" s="3" t="s">
        <v>128</v>
      </c>
      <c r="CU237" s="3" t="s">
        <v>199</v>
      </c>
      <c r="CV237" s="3" t="s">
        <v>17</v>
      </c>
      <c r="CW237" s="3" t="s">
        <v>494</v>
      </c>
      <c r="CX237" s="6" t="s">
        <v>604</v>
      </c>
      <c r="CY237" s="3" t="s">
        <v>17</v>
      </c>
      <c r="CZ237" s="9" t="s">
        <v>3776</v>
      </c>
      <c r="DA237" s="3" t="s">
        <v>9218</v>
      </c>
      <c r="DB237" s="9" t="s">
        <v>10332</v>
      </c>
      <c r="DC237" s="9"/>
      <c r="DD237" s="226">
        <v>235</v>
      </c>
      <c r="DE237" s="15"/>
    </row>
    <row r="238" spans="1:109">
      <c r="A238" s="226">
        <v>226</v>
      </c>
      <c r="B238" s="68" t="s">
        <v>9088</v>
      </c>
      <c r="C238" s="280" t="s">
        <v>487</v>
      </c>
      <c r="D238" s="3" t="s">
        <v>3455</v>
      </c>
      <c r="E238" s="9"/>
      <c r="F238" s="9"/>
      <c r="G238" s="149" t="s">
        <v>6124</v>
      </c>
      <c r="H238" s="3" t="s">
        <v>709</v>
      </c>
      <c r="I238" s="3" t="s">
        <v>488</v>
      </c>
      <c r="J238" s="3" t="s">
        <v>3631</v>
      </c>
      <c r="K238" s="9" t="s">
        <v>10269</v>
      </c>
      <c r="L238" s="3">
        <v>32</v>
      </c>
      <c r="M238" t="b">
        <v>0</v>
      </c>
      <c r="N238" s="3" t="s">
        <v>549</v>
      </c>
      <c r="O238" s="3" t="s">
        <v>17</v>
      </c>
      <c r="P238" s="3" t="s">
        <v>9115</v>
      </c>
      <c r="Q238" s="229">
        <v>32</v>
      </c>
      <c r="R238" s="229">
        <v>32</v>
      </c>
      <c r="S238" s="9"/>
      <c r="T238" t="s">
        <v>17</v>
      </c>
      <c r="U238" s="3" t="s">
        <v>17</v>
      </c>
      <c r="V238" s="3" t="s">
        <v>17</v>
      </c>
      <c r="W238" s="9"/>
      <c r="X238" s="3" t="s">
        <v>17</v>
      </c>
      <c r="Y238" s="3" t="s">
        <v>17</v>
      </c>
      <c r="Z238" s="3" t="s">
        <v>4570</v>
      </c>
      <c r="AA238" s="15" t="s">
        <v>484</v>
      </c>
      <c r="AB238" s="3"/>
      <c r="AC238" s="3"/>
      <c r="AD238" s="3"/>
      <c r="AE238" s="3"/>
      <c r="AF238" s="3"/>
      <c r="AG238" s="3" t="s">
        <v>17</v>
      </c>
      <c r="AH238" s="3">
        <v>32</v>
      </c>
      <c r="AI238" s="177"/>
      <c r="AJ238" s="3" t="s">
        <v>481</v>
      </c>
      <c r="AK238" s="208" t="s">
        <v>481</v>
      </c>
      <c r="AL238" s="3"/>
      <c r="AM238" s="68"/>
      <c r="AN238" s="3" t="s">
        <v>484</v>
      </c>
      <c r="AO238" s="3" t="s">
        <v>8552</v>
      </c>
      <c r="AP238" t="s">
        <v>5091</v>
      </c>
      <c r="AQ238" s="3"/>
      <c r="AR238" s="3"/>
      <c r="AS238" s="15" t="s">
        <v>9041</v>
      </c>
      <c r="AT238" s="3"/>
      <c r="AU238" t="b">
        <v>0</v>
      </c>
      <c r="AV238" s="229">
        <v>433784</v>
      </c>
      <c r="AW238" s="3" t="s">
        <v>17</v>
      </c>
      <c r="AX238" s="9"/>
      <c r="AY238" s="9"/>
      <c r="AZ238" s="9"/>
      <c r="BA238" s="9"/>
      <c r="BB238" s="3" t="s">
        <v>708</v>
      </c>
      <c r="BC238" s="9"/>
      <c r="BD238" s="9"/>
      <c r="BE238" s="3" t="s">
        <v>37</v>
      </c>
      <c r="BF238" s="9"/>
      <c r="BG238" s="9"/>
      <c r="BH238" s="9" t="s">
        <v>6171</v>
      </c>
      <c r="BI238" s="3" t="s">
        <v>9049</v>
      </c>
      <c r="BJ238" s="9" t="s">
        <v>9076</v>
      </c>
      <c r="BK238" s="9" t="s">
        <v>9568</v>
      </c>
      <c r="BL238" s="9"/>
      <c r="BM238" s="243">
        <v>4219</v>
      </c>
      <c r="BN238" s="243">
        <v>4182</v>
      </c>
      <c r="BO238" s="3" t="s">
        <v>497</v>
      </c>
      <c r="BP238" s="9"/>
      <c r="BQ238" s="9"/>
      <c r="BR238" s="9"/>
      <c r="BS238" s="9"/>
      <c r="BT238" s="9"/>
      <c r="BU238" t="s">
        <v>13043</v>
      </c>
      <c r="BV238" s="9"/>
      <c r="BW238" s="229"/>
      <c r="BX238" s="9"/>
      <c r="BY238" s="9"/>
      <c r="BZ238" s="9" t="s">
        <v>6497</v>
      </c>
      <c r="CA238" t="s">
        <v>6212</v>
      </c>
      <c r="CB238" s="229">
        <v>2009</v>
      </c>
      <c r="CC238" s="3" t="s">
        <v>489</v>
      </c>
      <c r="CD238" s="3" t="s">
        <v>495</v>
      </c>
      <c r="CE238" s="3" t="s">
        <v>493</v>
      </c>
      <c r="CF238" s="3" t="s">
        <v>504</v>
      </c>
      <c r="CG238" s="3" t="s">
        <v>492</v>
      </c>
      <c r="CH238" s="3" t="s">
        <v>496</v>
      </c>
      <c r="CI238" s="3" t="s">
        <v>490</v>
      </c>
      <c r="CJ238" s="3" t="s">
        <v>491</v>
      </c>
      <c r="CK238" s="3" t="s">
        <v>17</v>
      </c>
      <c r="CL238" s="3" t="s">
        <v>517</v>
      </c>
      <c r="CM238" s="3" t="s">
        <v>555</v>
      </c>
      <c r="CN238" s="3" t="s">
        <v>546</v>
      </c>
      <c r="CO238" s="3" t="s">
        <v>10</v>
      </c>
      <c r="CP238" s="3" t="s">
        <v>48</v>
      </c>
      <c r="CQ238" s="3" t="s">
        <v>557</v>
      </c>
      <c r="CR238" s="3" t="s">
        <v>17</v>
      </c>
      <c r="CS238" s="3" t="s">
        <v>964</v>
      </c>
      <c r="CT238" s="3" t="s">
        <v>128</v>
      </c>
      <c r="CU238" s="3" t="s">
        <v>199</v>
      </c>
      <c r="CV238" s="3" t="s">
        <v>17</v>
      </c>
      <c r="CW238" s="3" t="s">
        <v>494</v>
      </c>
      <c r="CX238" s="6" t="s">
        <v>604</v>
      </c>
      <c r="CY238" s="3" t="s">
        <v>17</v>
      </c>
      <c r="CZ238" s="9" t="s">
        <v>3777</v>
      </c>
      <c r="DA238" s="3" t="s">
        <v>9218</v>
      </c>
      <c r="DB238" s="9" t="s">
        <v>10333</v>
      </c>
      <c r="DC238" s="9"/>
      <c r="DD238" s="226">
        <v>236</v>
      </c>
      <c r="DE238" s="15"/>
    </row>
    <row r="239" spans="1:109">
      <c r="A239" s="226">
        <v>227</v>
      </c>
      <c r="B239" s="68" t="s">
        <v>9088</v>
      </c>
      <c r="C239" s="280" t="s">
        <v>487</v>
      </c>
      <c r="D239" s="3" t="s">
        <v>3455</v>
      </c>
      <c r="E239" s="9"/>
      <c r="F239" s="9"/>
      <c r="G239" s="169" t="s">
        <v>6124</v>
      </c>
      <c r="H239" s="3" t="s">
        <v>709</v>
      </c>
      <c r="I239" s="3" t="s">
        <v>488</v>
      </c>
      <c r="J239" s="3" t="s">
        <v>3631</v>
      </c>
      <c r="K239" s="9" t="s">
        <v>10269</v>
      </c>
      <c r="L239" s="3">
        <v>35</v>
      </c>
      <c r="M239" t="b">
        <v>0</v>
      </c>
      <c r="N239" s="3" t="s">
        <v>549</v>
      </c>
      <c r="O239" s="3" t="s">
        <v>17</v>
      </c>
      <c r="P239" s="3" t="s">
        <v>9116</v>
      </c>
      <c r="Q239" s="229">
        <v>35</v>
      </c>
      <c r="R239" s="229">
        <v>35</v>
      </c>
      <c r="S239" s="9"/>
      <c r="T239" t="s">
        <v>17</v>
      </c>
      <c r="U239" s="3" t="s">
        <v>17</v>
      </c>
      <c r="V239" s="3" t="s">
        <v>17</v>
      </c>
      <c r="W239" s="9"/>
      <c r="X239" s="3" t="s">
        <v>17</v>
      </c>
      <c r="Y239" s="3" t="s">
        <v>17</v>
      </c>
      <c r="Z239" s="3" t="s">
        <v>4570</v>
      </c>
      <c r="AA239" s="15" t="s">
        <v>484</v>
      </c>
      <c r="AB239" s="9"/>
      <c r="AC239" s="9"/>
      <c r="AD239" s="9"/>
      <c r="AE239" s="9"/>
      <c r="AF239" s="9"/>
      <c r="AG239" s="3" t="s">
        <v>17</v>
      </c>
      <c r="AH239" s="3">
        <v>35</v>
      </c>
      <c r="AI239" s="139"/>
      <c r="AJ239" s="3" t="s">
        <v>481</v>
      </c>
      <c r="AK239" s="208" t="s">
        <v>481</v>
      </c>
      <c r="AL239" s="9"/>
      <c r="AM239" s="146"/>
      <c r="AN239" s="3" t="s">
        <v>484</v>
      </c>
      <c r="AO239" s="3" t="s">
        <v>8552</v>
      </c>
      <c r="AP239" t="s">
        <v>5091</v>
      </c>
      <c r="AQ239" s="9"/>
      <c r="AR239" s="9"/>
      <c r="AS239" s="15" t="s">
        <v>9041</v>
      </c>
      <c r="AT239" s="3"/>
      <c r="AU239" t="b">
        <v>0</v>
      </c>
      <c r="AV239" s="229">
        <v>422073</v>
      </c>
      <c r="AW239" s="3" t="s">
        <v>17</v>
      </c>
      <c r="AX239" s="9"/>
      <c r="AY239" s="9"/>
      <c r="AZ239" s="9"/>
      <c r="BA239" s="9"/>
      <c r="BB239" s="3" t="s">
        <v>708</v>
      </c>
      <c r="BC239" s="9"/>
      <c r="BD239" s="9"/>
      <c r="BE239" s="3" t="s">
        <v>37</v>
      </c>
      <c r="BF239" s="9"/>
      <c r="BG239" s="9"/>
      <c r="BH239" s="9" t="s">
        <v>6171</v>
      </c>
      <c r="BI239" s="3" t="s">
        <v>9049</v>
      </c>
      <c r="BJ239" s="9" t="s">
        <v>9076</v>
      </c>
      <c r="BK239" s="9" t="s">
        <v>9568</v>
      </c>
      <c r="BL239" s="9"/>
      <c r="BM239" s="243">
        <v>3690</v>
      </c>
      <c r="BN239" s="243">
        <v>3621</v>
      </c>
      <c r="BO239" s="3" t="s">
        <v>497</v>
      </c>
      <c r="BP239" s="9"/>
      <c r="BQ239" s="9"/>
      <c r="BR239" s="9"/>
      <c r="BS239" s="9"/>
      <c r="BT239" s="9"/>
      <c r="BU239" t="s">
        <v>13043</v>
      </c>
      <c r="BV239" s="9"/>
      <c r="BW239" s="229"/>
      <c r="BX239" s="9"/>
      <c r="BY239" s="9"/>
      <c r="BZ239" s="9" t="s">
        <v>6497</v>
      </c>
      <c r="CA239" t="s">
        <v>6212</v>
      </c>
      <c r="CB239" s="229">
        <v>2009</v>
      </c>
      <c r="CC239" s="3" t="s">
        <v>489</v>
      </c>
      <c r="CD239" s="3" t="s">
        <v>495</v>
      </c>
      <c r="CE239" s="3" t="s">
        <v>493</v>
      </c>
      <c r="CF239" s="3" t="s">
        <v>504</v>
      </c>
      <c r="CG239" s="3" t="s">
        <v>492</v>
      </c>
      <c r="CH239" s="3" t="s">
        <v>496</v>
      </c>
      <c r="CI239" s="3" t="s">
        <v>490</v>
      </c>
      <c r="CJ239" s="3" t="s">
        <v>491</v>
      </c>
      <c r="CK239" s="3" t="s">
        <v>17</v>
      </c>
      <c r="CL239" s="3" t="s">
        <v>517</v>
      </c>
      <c r="CM239" s="3" t="s">
        <v>555</v>
      </c>
      <c r="CN239" s="3" t="s">
        <v>546</v>
      </c>
      <c r="CO239" s="3" t="s">
        <v>10</v>
      </c>
      <c r="CP239" s="3" t="s">
        <v>48</v>
      </c>
      <c r="CQ239" s="3" t="s">
        <v>557</v>
      </c>
      <c r="CR239" s="3" t="s">
        <v>17</v>
      </c>
      <c r="CS239" s="3" t="s">
        <v>963</v>
      </c>
      <c r="CT239" s="3" t="s">
        <v>128</v>
      </c>
      <c r="CU239" s="3" t="s">
        <v>199</v>
      </c>
      <c r="CV239" s="3" t="s">
        <v>17</v>
      </c>
      <c r="CW239" s="3" t="s">
        <v>494</v>
      </c>
      <c r="CX239" s="6" t="s">
        <v>605</v>
      </c>
      <c r="CY239" s="3" t="s">
        <v>17</v>
      </c>
      <c r="CZ239" s="9" t="s">
        <v>3778</v>
      </c>
      <c r="DA239" s="3" t="s">
        <v>9218</v>
      </c>
      <c r="DB239" s="9" t="s">
        <v>10334</v>
      </c>
      <c r="DC239" s="9"/>
      <c r="DD239" s="226">
        <v>237</v>
      </c>
      <c r="DE239" s="15"/>
    </row>
    <row r="240" spans="1:109">
      <c r="A240" s="226">
        <v>228</v>
      </c>
      <c r="B240" s="68" t="s">
        <v>9088</v>
      </c>
      <c r="C240" s="280" t="s">
        <v>487</v>
      </c>
      <c r="D240" s="3" t="s">
        <v>3455</v>
      </c>
      <c r="E240" s="9"/>
      <c r="F240" s="9"/>
      <c r="G240" s="149" t="s">
        <v>6124</v>
      </c>
      <c r="H240" s="3" t="s">
        <v>709</v>
      </c>
      <c r="I240" s="3" t="s">
        <v>488</v>
      </c>
      <c r="J240" s="3" t="s">
        <v>3631</v>
      </c>
      <c r="K240" s="9" t="s">
        <v>10269</v>
      </c>
      <c r="L240" s="3">
        <v>35</v>
      </c>
      <c r="M240" t="b">
        <v>0</v>
      </c>
      <c r="N240" s="3" t="s">
        <v>549</v>
      </c>
      <c r="O240" s="3" t="s">
        <v>17</v>
      </c>
      <c r="P240" s="3" t="s">
        <v>9116</v>
      </c>
      <c r="Q240" s="229">
        <v>35</v>
      </c>
      <c r="R240" s="229">
        <v>35</v>
      </c>
      <c r="S240" s="9"/>
      <c r="T240" t="s">
        <v>17</v>
      </c>
      <c r="U240" s="3" t="s">
        <v>17</v>
      </c>
      <c r="V240" s="3" t="s">
        <v>17</v>
      </c>
      <c r="W240" s="9"/>
      <c r="X240" s="3" t="s">
        <v>17</v>
      </c>
      <c r="Y240" s="3" t="s">
        <v>17</v>
      </c>
      <c r="Z240" s="3" t="s">
        <v>4570</v>
      </c>
      <c r="AA240" s="15" t="s">
        <v>484</v>
      </c>
      <c r="AB240" s="3"/>
      <c r="AC240" s="3"/>
      <c r="AD240" s="3"/>
      <c r="AE240" s="3"/>
      <c r="AF240" s="3"/>
      <c r="AG240" s="3" t="s">
        <v>17</v>
      </c>
      <c r="AH240" s="3">
        <v>35</v>
      </c>
      <c r="AI240" s="177"/>
      <c r="AJ240" s="3" t="s">
        <v>481</v>
      </c>
      <c r="AK240" s="208" t="s">
        <v>481</v>
      </c>
      <c r="AL240" s="3"/>
      <c r="AM240" s="68"/>
      <c r="AN240" s="3" t="s">
        <v>484</v>
      </c>
      <c r="AO240" s="3" t="s">
        <v>8552</v>
      </c>
      <c r="AP240" t="s">
        <v>5091</v>
      </c>
      <c r="AQ240" s="3"/>
      <c r="AR240" s="3"/>
      <c r="AS240" s="15" t="s">
        <v>9041</v>
      </c>
      <c r="AT240" s="3"/>
      <c r="AU240" t="b">
        <v>0</v>
      </c>
      <c r="AV240" s="229">
        <v>433784</v>
      </c>
      <c r="AW240" s="3" t="s">
        <v>17</v>
      </c>
      <c r="AX240" s="9"/>
      <c r="AY240" s="9"/>
      <c r="AZ240" s="9"/>
      <c r="BA240" s="9"/>
      <c r="BB240" s="3" t="s">
        <v>708</v>
      </c>
      <c r="BC240" s="9"/>
      <c r="BD240" s="9"/>
      <c r="BE240" s="3" t="s">
        <v>37</v>
      </c>
      <c r="BF240" s="9"/>
      <c r="BG240" s="9"/>
      <c r="BH240" s="9" t="s">
        <v>6171</v>
      </c>
      <c r="BI240" s="3" t="s">
        <v>9049</v>
      </c>
      <c r="BJ240" s="9" t="s">
        <v>9076</v>
      </c>
      <c r="BK240" s="9" t="s">
        <v>9568</v>
      </c>
      <c r="BL240" s="9"/>
      <c r="BM240" s="243">
        <v>3765</v>
      </c>
      <c r="BN240" s="243">
        <v>3726</v>
      </c>
      <c r="BO240" s="3" t="s">
        <v>497</v>
      </c>
      <c r="BP240" s="9"/>
      <c r="BQ240" s="9"/>
      <c r="BR240" s="9"/>
      <c r="BS240" s="9"/>
      <c r="BT240" s="9"/>
      <c r="BU240" t="s">
        <v>13043</v>
      </c>
      <c r="BV240" s="9"/>
      <c r="BW240" s="229"/>
      <c r="BX240" s="9"/>
      <c r="BY240" s="9"/>
      <c r="BZ240" s="9" t="s">
        <v>6497</v>
      </c>
      <c r="CA240" t="s">
        <v>6212</v>
      </c>
      <c r="CB240" s="229">
        <v>2009</v>
      </c>
      <c r="CC240" s="3" t="s">
        <v>489</v>
      </c>
      <c r="CD240" s="3" t="s">
        <v>495</v>
      </c>
      <c r="CE240" s="3" t="s">
        <v>493</v>
      </c>
      <c r="CF240" s="3" t="s">
        <v>504</v>
      </c>
      <c r="CG240" s="3" t="s">
        <v>492</v>
      </c>
      <c r="CH240" s="3" t="s">
        <v>496</v>
      </c>
      <c r="CI240" s="3" t="s">
        <v>490</v>
      </c>
      <c r="CJ240" s="3" t="s">
        <v>491</v>
      </c>
      <c r="CK240" s="3" t="s">
        <v>17</v>
      </c>
      <c r="CL240" s="3" t="s">
        <v>517</v>
      </c>
      <c r="CM240" s="3" t="s">
        <v>555</v>
      </c>
      <c r="CN240" s="3" t="s">
        <v>546</v>
      </c>
      <c r="CO240" s="3" t="s">
        <v>10</v>
      </c>
      <c r="CP240" s="3" t="s">
        <v>48</v>
      </c>
      <c r="CQ240" s="3" t="s">
        <v>557</v>
      </c>
      <c r="CR240" s="3" t="s">
        <v>17</v>
      </c>
      <c r="CS240" s="3" t="s">
        <v>964</v>
      </c>
      <c r="CT240" s="3" t="s">
        <v>128</v>
      </c>
      <c r="CU240" s="3" t="s">
        <v>199</v>
      </c>
      <c r="CV240" s="3" t="s">
        <v>17</v>
      </c>
      <c r="CW240" s="3" t="s">
        <v>494</v>
      </c>
      <c r="CX240" s="6" t="s">
        <v>605</v>
      </c>
      <c r="CY240" s="3" t="s">
        <v>17</v>
      </c>
      <c r="CZ240" s="9" t="s">
        <v>3779</v>
      </c>
      <c r="DA240" s="3" t="s">
        <v>9218</v>
      </c>
      <c r="DB240" s="9" t="s">
        <v>10335</v>
      </c>
      <c r="DC240" s="9"/>
      <c r="DD240" s="226">
        <v>238</v>
      </c>
      <c r="DE240" s="15"/>
    </row>
    <row r="241" spans="1:109">
      <c r="A241" s="226">
        <v>229</v>
      </c>
      <c r="B241" s="68" t="s">
        <v>9088</v>
      </c>
      <c r="C241" s="280" t="s">
        <v>487</v>
      </c>
      <c r="D241" s="3" t="s">
        <v>3455</v>
      </c>
      <c r="E241" s="9"/>
      <c r="F241" s="9"/>
      <c r="G241" s="169" t="s">
        <v>6124</v>
      </c>
      <c r="H241" s="3" t="s">
        <v>709</v>
      </c>
      <c r="I241" s="3" t="s">
        <v>488</v>
      </c>
      <c r="J241" s="3" t="s">
        <v>3631</v>
      </c>
      <c r="K241" s="9" t="s">
        <v>10269</v>
      </c>
      <c r="L241" s="3">
        <v>37</v>
      </c>
      <c r="M241" t="b">
        <v>0</v>
      </c>
      <c r="N241" s="3" t="s">
        <v>549</v>
      </c>
      <c r="O241" s="3" t="s">
        <v>17</v>
      </c>
      <c r="P241" s="3" t="s">
        <v>9117</v>
      </c>
      <c r="Q241" s="229">
        <v>37</v>
      </c>
      <c r="R241" s="229">
        <v>37</v>
      </c>
      <c r="S241" s="9"/>
      <c r="T241" t="s">
        <v>17</v>
      </c>
      <c r="U241" s="3" t="s">
        <v>17</v>
      </c>
      <c r="V241" s="3" t="s">
        <v>17</v>
      </c>
      <c r="W241" s="9"/>
      <c r="X241" s="3" t="s">
        <v>17</v>
      </c>
      <c r="Y241" s="3" t="s">
        <v>17</v>
      </c>
      <c r="Z241" s="3" t="s">
        <v>4570</v>
      </c>
      <c r="AA241" s="15" t="s">
        <v>484</v>
      </c>
      <c r="AB241" s="9"/>
      <c r="AC241" s="9"/>
      <c r="AD241" s="9"/>
      <c r="AE241" s="9"/>
      <c r="AF241" s="9"/>
      <c r="AG241" s="3" t="s">
        <v>17</v>
      </c>
      <c r="AH241" s="3">
        <v>37</v>
      </c>
      <c r="AI241" s="139"/>
      <c r="AJ241" s="3" t="s">
        <v>481</v>
      </c>
      <c r="AK241" s="208" t="s">
        <v>481</v>
      </c>
      <c r="AL241" s="9"/>
      <c r="AM241" s="146"/>
      <c r="AN241" s="3" t="s">
        <v>484</v>
      </c>
      <c r="AO241" s="3" t="s">
        <v>8552</v>
      </c>
      <c r="AP241" t="s">
        <v>5091</v>
      </c>
      <c r="AQ241" s="9"/>
      <c r="AR241" s="9"/>
      <c r="AS241" s="15" t="s">
        <v>9041</v>
      </c>
      <c r="AT241" s="3"/>
      <c r="AU241" t="b">
        <v>0</v>
      </c>
      <c r="AV241" s="229">
        <v>422073</v>
      </c>
      <c r="AW241" s="3" t="s">
        <v>17</v>
      </c>
      <c r="AX241" s="9"/>
      <c r="AY241" s="9"/>
      <c r="AZ241" s="9"/>
      <c r="BA241" s="9"/>
      <c r="BB241" s="3" t="s">
        <v>708</v>
      </c>
      <c r="BC241" s="9"/>
      <c r="BD241" s="9"/>
      <c r="BE241" s="3" t="s">
        <v>37</v>
      </c>
      <c r="BF241" s="9"/>
      <c r="BG241" s="9"/>
      <c r="BH241" s="9" t="s">
        <v>6171</v>
      </c>
      <c r="BI241" s="3" t="s">
        <v>9049</v>
      </c>
      <c r="BJ241" s="9" t="s">
        <v>9076</v>
      </c>
      <c r="BK241" s="9" t="s">
        <v>9568</v>
      </c>
      <c r="BL241" s="9"/>
      <c r="BM241" s="243">
        <v>3531</v>
      </c>
      <c r="BN241" s="243">
        <v>3480</v>
      </c>
      <c r="BO241" s="3" t="s">
        <v>497</v>
      </c>
      <c r="BP241" s="9"/>
      <c r="BQ241" s="9"/>
      <c r="BR241" s="9"/>
      <c r="BS241" s="9"/>
      <c r="BT241" s="9"/>
      <c r="BU241" t="s">
        <v>13043</v>
      </c>
      <c r="BV241" s="9"/>
      <c r="BW241" s="229"/>
      <c r="BX241" s="9"/>
      <c r="BY241" s="9"/>
      <c r="BZ241" s="9" t="s">
        <v>6497</v>
      </c>
      <c r="CA241" t="s">
        <v>6212</v>
      </c>
      <c r="CB241" s="229">
        <v>2009</v>
      </c>
      <c r="CC241" s="3" t="s">
        <v>489</v>
      </c>
      <c r="CD241" s="3" t="s">
        <v>495</v>
      </c>
      <c r="CE241" s="3" t="s">
        <v>493</v>
      </c>
      <c r="CF241" s="3" t="s">
        <v>504</v>
      </c>
      <c r="CG241" s="3" t="s">
        <v>492</v>
      </c>
      <c r="CH241" s="3" t="s">
        <v>496</v>
      </c>
      <c r="CI241" s="3" t="s">
        <v>490</v>
      </c>
      <c r="CJ241" s="3" t="s">
        <v>491</v>
      </c>
      <c r="CK241" s="3" t="s">
        <v>17</v>
      </c>
      <c r="CL241" s="3" t="s">
        <v>517</v>
      </c>
      <c r="CM241" s="3" t="s">
        <v>555</v>
      </c>
      <c r="CN241" s="3" t="s">
        <v>546</v>
      </c>
      <c r="CO241" s="3" t="s">
        <v>10</v>
      </c>
      <c r="CP241" s="3" t="s">
        <v>48</v>
      </c>
      <c r="CQ241" s="3" t="s">
        <v>557</v>
      </c>
      <c r="CR241" s="3" t="s">
        <v>17</v>
      </c>
      <c r="CS241" s="3" t="s">
        <v>963</v>
      </c>
      <c r="CT241" s="3" t="s">
        <v>128</v>
      </c>
      <c r="CU241" s="3" t="s">
        <v>199</v>
      </c>
      <c r="CV241" s="3" t="s">
        <v>17</v>
      </c>
      <c r="CW241" s="3" t="s">
        <v>494</v>
      </c>
      <c r="CX241" s="6" t="s">
        <v>606</v>
      </c>
      <c r="CY241" s="3" t="s">
        <v>17</v>
      </c>
      <c r="CZ241" s="9" t="s">
        <v>3780</v>
      </c>
      <c r="DA241" s="3" t="s">
        <v>9218</v>
      </c>
      <c r="DB241" s="9" t="s">
        <v>10336</v>
      </c>
      <c r="DC241" s="9"/>
      <c r="DD241" s="226">
        <v>239</v>
      </c>
      <c r="DE241" s="15"/>
    </row>
    <row r="242" spans="1:109">
      <c r="A242" s="226">
        <v>230</v>
      </c>
      <c r="B242" s="68" t="s">
        <v>9088</v>
      </c>
      <c r="C242" s="280" t="s">
        <v>487</v>
      </c>
      <c r="D242" s="3" t="s">
        <v>3455</v>
      </c>
      <c r="E242" s="9"/>
      <c r="F242" s="9"/>
      <c r="G242" s="149" t="s">
        <v>6124</v>
      </c>
      <c r="H242" s="3" t="s">
        <v>709</v>
      </c>
      <c r="I242" s="3" t="s">
        <v>488</v>
      </c>
      <c r="J242" s="3" t="s">
        <v>3631</v>
      </c>
      <c r="K242" s="9" t="s">
        <v>10269</v>
      </c>
      <c r="L242" s="3">
        <v>37</v>
      </c>
      <c r="M242" t="b">
        <v>0</v>
      </c>
      <c r="N242" s="3" t="s">
        <v>549</v>
      </c>
      <c r="O242" s="3" t="s">
        <v>17</v>
      </c>
      <c r="P242" s="3" t="s">
        <v>9117</v>
      </c>
      <c r="Q242" s="229">
        <v>37</v>
      </c>
      <c r="R242" s="229">
        <v>37</v>
      </c>
      <c r="S242" s="9"/>
      <c r="T242" t="s">
        <v>17</v>
      </c>
      <c r="U242" s="3" t="s">
        <v>17</v>
      </c>
      <c r="V242" s="3" t="s">
        <v>17</v>
      </c>
      <c r="W242" s="9"/>
      <c r="X242" s="3" t="s">
        <v>17</v>
      </c>
      <c r="Y242" s="3" t="s">
        <v>17</v>
      </c>
      <c r="Z242" s="3" t="s">
        <v>4570</v>
      </c>
      <c r="AA242" s="15" t="s">
        <v>484</v>
      </c>
      <c r="AB242" s="3"/>
      <c r="AC242" s="3"/>
      <c r="AD242" s="3"/>
      <c r="AE242" s="3"/>
      <c r="AF242" s="3"/>
      <c r="AG242" s="3" t="s">
        <v>17</v>
      </c>
      <c r="AH242" s="3">
        <v>37</v>
      </c>
      <c r="AI242" s="177"/>
      <c r="AJ242" s="3" t="s">
        <v>481</v>
      </c>
      <c r="AK242" s="208" t="s">
        <v>481</v>
      </c>
      <c r="AL242" s="3"/>
      <c r="AM242" s="68"/>
      <c r="AN242" s="3" t="s">
        <v>484</v>
      </c>
      <c r="AO242" s="3" t="s">
        <v>8552</v>
      </c>
      <c r="AP242" t="s">
        <v>5091</v>
      </c>
      <c r="AQ242" s="3"/>
      <c r="AR242" s="3"/>
      <c r="AS242" s="15" t="s">
        <v>9041</v>
      </c>
      <c r="AT242" s="3"/>
      <c r="AU242" t="b">
        <v>0</v>
      </c>
      <c r="AV242" s="229">
        <v>433784</v>
      </c>
      <c r="AW242" s="3" t="s">
        <v>17</v>
      </c>
      <c r="AX242" s="9"/>
      <c r="AY242" s="9"/>
      <c r="AZ242" s="9"/>
      <c r="BA242" s="9"/>
      <c r="BB242" s="3" t="s">
        <v>708</v>
      </c>
      <c r="BC242" s="9"/>
      <c r="BD242" s="9"/>
      <c r="BE242" s="3" t="s">
        <v>37</v>
      </c>
      <c r="BF242" s="9"/>
      <c r="BG242" s="9"/>
      <c r="BH242" s="9" t="s">
        <v>6171</v>
      </c>
      <c r="BI242" s="3" t="s">
        <v>9049</v>
      </c>
      <c r="BJ242" s="9" t="s">
        <v>9076</v>
      </c>
      <c r="BK242" s="9" t="s">
        <v>9568</v>
      </c>
      <c r="BL242" s="9"/>
      <c r="BM242" s="243">
        <v>3811</v>
      </c>
      <c r="BN242" s="243">
        <v>3781</v>
      </c>
      <c r="BO242" s="3" t="s">
        <v>497</v>
      </c>
      <c r="BP242" s="9"/>
      <c r="BQ242" s="9"/>
      <c r="BR242" s="9"/>
      <c r="BS242" s="9"/>
      <c r="BT242" s="9"/>
      <c r="BU242" t="s">
        <v>13043</v>
      </c>
      <c r="BV242" s="9"/>
      <c r="BW242" s="229"/>
      <c r="BX242" s="9"/>
      <c r="BY242" s="9"/>
      <c r="BZ242" s="9" t="s">
        <v>6497</v>
      </c>
      <c r="CA242" t="s">
        <v>6212</v>
      </c>
      <c r="CB242" s="229">
        <v>2009</v>
      </c>
      <c r="CC242" s="3" t="s">
        <v>489</v>
      </c>
      <c r="CD242" s="3" t="s">
        <v>495</v>
      </c>
      <c r="CE242" s="3" t="s">
        <v>493</v>
      </c>
      <c r="CF242" s="3" t="s">
        <v>504</v>
      </c>
      <c r="CG242" s="3" t="s">
        <v>492</v>
      </c>
      <c r="CH242" s="3" t="s">
        <v>496</v>
      </c>
      <c r="CI242" s="3" t="s">
        <v>490</v>
      </c>
      <c r="CJ242" s="3" t="s">
        <v>491</v>
      </c>
      <c r="CK242" s="3" t="s">
        <v>17</v>
      </c>
      <c r="CL242" s="3" t="s">
        <v>517</v>
      </c>
      <c r="CM242" s="3" t="s">
        <v>555</v>
      </c>
      <c r="CN242" s="3" t="s">
        <v>546</v>
      </c>
      <c r="CO242" s="3" t="s">
        <v>10</v>
      </c>
      <c r="CP242" s="3" t="s">
        <v>48</v>
      </c>
      <c r="CQ242" s="3" t="s">
        <v>557</v>
      </c>
      <c r="CR242" s="3" t="s">
        <v>17</v>
      </c>
      <c r="CS242" s="3" t="s">
        <v>964</v>
      </c>
      <c r="CT242" s="3" t="s">
        <v>128</v>
      </c>
      <c r="CU242" s="3" t="s">
        <v>199</v>
      </c>
      <c r="CV242" s="3" t="s">
        <v>17</v>
      </c>
      <c r="CW242" s="3" t="s">
        <v>494</v>
      </c>
      <c r="CX242" s="6" t="s">
        <v>606</v>
      </c>
      <c r="CY242" s="3" t="s">
        <v>17</v>
      </c>
      <c r="CZ242" s="9" t="s">
        <v>3781</v>
      </c>
      <c r="DA242" s="3" t="s">
        <v>9218</v>
      </c>
      <c r="DB242" s="9" t="s">
        <v>10337</v>
      </c>
      <c r="DC242" s="9"/>
      <c r="DD242" s="226">
        <v>240</v>
      </c>
      <c r="DE242" s="15"/>
    </row>
    <row r="243" spans="1:109">
      <c r="A243" s="226">
        <v>231</v>
      </c>
      <c r="B243" s="68" t="s">
        <v>9088</v>
      </c>
      <c r="C243" s="280" t="s">
        <v>487</v>
      </c>
      <c r="D243" s="3" t="s">
        <v>3455</v>
      </c>
      <c r="E243" s="9"/>
      <c r="F243" s="9"/>
      <c r="G243" s="169" t="s">
        <v>6124</v>
      </c>
      <c r="H243" s="3" t="s">
        <v>709</v>
      </c>
      <c r="I243" s="3" t="s">
        <v>488</v>
      </c>
      <c r="J243" s="3" t="s">
        <v>3631</v>
      </c>
      <c r="K243" s="9" t="s">
        <v>10269</v>
      </c>
      <c r="L243" s="3">
        <v>38</v>
      </c>
      <c r="M243" t="b">
        <v>0</v>
      </c>
      <c r="N243" s="3" t="s">
        <v>549</v>
      </c>
      <c r="O243" s="3" t="s">
        <v>17</v>
      </c>
      <c r="P243" s="3" t="s">
        <v>9118</v>
      </c>
      <c r="Q243" s="229">
        <v>38</v>
      </c>
      <c r="R243" s="229">
        <v>38</v>
      </c>
      <c r="S243" s="9"/>
      <c r="T243" t="s">
        <v>17</v>
      </c>
      <c r="U243" s="3" t="s">
        <v>17</v>
      </c>
      <c r="V243" s="3" t="s">
        <v>17</v>
      </c>
      <c r="W243" s="9"/>
      <c r="X243" s="3" t="s">
        <v>17</v>
      </c>
      <c r="Y243" s="3" t="s">
        <v>17</v>
      </c>
      <c r="Z243" s="3" t="s">
        <v>4570</v>
      </c>
      <c r="AA243" s="15" t="s">
        <v>484</v>
      </c>
      <c r="AB243" s="9"/>
      <c r="AC243" s="9"/>
      <c r="AD243" s="9"/>
      <c r="AE243" s="9"/>
      <c r="AF243" s="9"/>
      <c r="AG243" s="3" t="s">
        <v>17</v>
      </c>
      <c r="AH243" s="3">
        <v>38</v>
      </c>
      <c r="AI243" s="139"/>
      <c r="AJ243" s="3" t="s">
        <v>481</v>
      </c>
      <c r="AK243" s="208" t="s">
        <v>481</v>
      </c>
      <c r="AL243" s="9"/>
      <c r="AM243" s="146"/>
      <c r="AN243" s="3" t="s">
        <v>484</v>
      </c>
      <c r="AO243" s="3" t="s">
        <v>8552</v>
      </c>
      <c r="AP243" t="s">
        <v>5091</v>
      </c>
      <c r="AQ243" s="9"/>
      <c r="AR243" s="9"/>
      <c r="AS243" s="15" t="s">
        <v>9041</v>
      </c>
      <c r="AT243" s="3"/>
      <c r="AU243" t="b">
        <v>0</v>
      </c>
      <c r="AV243" s="229">
        <v>422073</v>
      </c>
      <c r="AW243" s="3" t="s">
        <v>17</v>
      </c>
      <c r="AX243" s="9"/>
      <c r="AY243" s="9"/>
      <c r="AZ243" s="9"/>
      <c r="BA243" s="9"/>
      <c r="BB243" s="3" t="s">
        <v>708</v>
      </c>
      <c r="BC243" s="9"/>
      <c r="BD243" s="9"/>
      <c r="BE243" s="3" t="s">
        <v>37</v>
      </c>
      <c r="BF243" s="9"/>
      <c r="BG243" s="9"/>
      <c r="BH243" s="9" t="s">
        <v>6171</v>
      </c>
      <c r="BI243" s="3" t="s">
        <v>9049</v>
      </c>
      <c r="BJ243" s="9" t="s">
        <v>9076</v>
      </c>
      <c r="BK243" s="9" t="s">
        <v>9568</v>
      </c>
      <c r="BL243" s="9"/>
      <c r="BM243" s="243">
        <v>2843</v>
      </c>
      <c r="BN243" s="243">
        <v>2794</v>
      </c>
      <c r="BO243" s="3" t="s">
        <v>497</v>
      </c>
      <c r="BP243" s="9"/>
      <c r="BQ243" s="9"/>
      <c r="BR243" s="9"/>
      <c r="BS243" s="9"/>
      <c r="BT243" s="9"/>
      <c r="BU243" t="s">
        <v>13043</v>
      </c>
      <c r="BV243" s="9"/>
      <c r="BW243" s="229"/>
      <c r="BX243" s="9"/>
      <c r="BY243" s="9"/>
      <c r="BZ243" s="9" t="s">
        <v>6497</v>
      </c>
      <c r="CA243" t="s">
        <v>6212</v>
      </c>
      <c r="CB243" s="229">
        <v>2009</v>
      </c>
      <c r="CC243" s="3" t="s">
        <v>489</v>
      </c>
      <c r="CD243" s="3" t="s">
        <v>495</v>
      </c>
      <c r="CE243" s="3" t="s">
        <v>493</v>
      </c>
      <c r="CF243" s="3" t="s">
        <v>504</v>
      </c>
      <c r="CG243" s="3" t="s">
        <v>492</v>
      </c>
      <c r="CH243" s="3" t="s">
        <v>496</v>
      </c>
      <c r="CI243" s="3" t="s">
        <v>490</v>
      </c>
      <c r="CJ243" s="3" t="s">
        <v>491</v>
      </c>
      <c r="CK243" s="3" t="s">
        <v>17</v>
      </c>
      <c r="CL243" s="3" t="s">
        <v>517</v>
      </c>
      <c r="CM243" s="3" t="s">
        <v>555</v>
      </c>
      <c r="CN243" s="3" t="s">
        <v>546</v>
      </c>
      <c r="CO243" s="3" t="s">
        <v>10</v>
      </c>
      <c r="CP243" s="3" t="s">
        <v>48</v>
      </c>
      <c r="CQ243" s="3" t="s">
        <v>557</v>
      </c>
      <c r="CR243" s="3" t="s">
        <v>17</v>
      </c>
      <c r="CS243" s="3" t="s">
        <v>963</v>
      </c>
      <c r="CT243" s="3" t="s">
        <v>128</v>
      </c>
      <c r="CU243" s="3" t="s">
        <v>199</v>
      </c>
      <c r="CV243" s="3" t="s">
        <v>17</v>
      </c>
      <c r="CW243" s="3" t="s">
        <v>494</v>
      </c>
      <c r="CX243" s="6" t="s">
        <v>607</v>
      </c>
      <c r="CY243" s="3" t="s">
        <v>17</v>
      </c>
      <c r="CZ243" s="9" t="s">
        <v>3782</v>
      </c>
      <c r="DA243" s="3" t="s">
        <v>9218</v>
      </c>
      <c r="DB243" s="9" t="s">
        <v>10338</v>
      </c>
      <c r="DC243" s="9"/>
      <c r="DD243" s="226">
        <v>241</v>
      </c>
      <c r="DE243" s="15"/>
    </row>
    <row r="244" spans="1:109">
      <c r="A244" s="226">
        <v>232</v>
      </c>
      <c r="B244" s="68" t="s">
        <v>9088</v>
      </c>
      <c r="C244" s="280" t="s">
        <v>487</v>
      </c>
      <c r="D244" s="3" t="s">
        <v>3455</v>
      </c>
      <c r="E244" s="9"/>
      <c r="F244" s="9"/>
      <c r="G244" s="149" t="s">
        <v>6124</v>
      </c>
      <c r="H244" s="3" t="s">
        <v>709</v>
      </c>
      <c r="I244" s="3" t="s">
        <v>488</v>
      </c>
      <c r="J244" s="3" t="s">
        <v>3631</v>
      </c>
      <c r="K244" s="9" t="s">
        <v>10269</v>
      </c>
      <c r="L244" s="3">
        <v>38</v>
      </c>
      <c r="M244" t="b">
        <v>0</v>
      </c>
      <c r="N244" s="3" t="s">
        <v>549</v>
      </c>
      <c r="O244" s="3" t="s">
        <v>17</v>
      </c>
      <c r="P244" s="3" t="s">
        <v>9118</v>
      </c>
      <c r="Q244" s="229">
        <v>38</v>
      </c>
      <c r="R244" s="229">
        <v>38</v>
      </c>
      <c r="S244" s="9"/>
      <c r="T244" t="s">
        <v>17</v>
      </c>
      <c r="U244" s="3" t="s">
        <v>17</v>
      </c>
      <c r="V244" s="3" t="s">
        <v>17</v>
      </c>
      <c r="W244" s="9"/>
      <c r="X244" s="3" t="s">
        <v>17</v>
      </c>
      <c r="Y244" s="3" t="s">
        <v>17</v>
      </c>
      <c r="Z244" s="3" t="s">
        <v>4570</v>
      </c>
      <c r="AA244" s="15" t="s">
        <v>484</v>
      </c>
      <c r="AB244" s="3"/>
      <c r="AC244" s="3"/>
      <c r="AD244" s="3"/>
      <c r="AE244" s="3"/>
      <c r="AF244" s="3"/>
      <c r="AG244" s="3" t="s">
        <v>17</v>
      </c>
      <c r="AH244" s="3">
        <v>38</v>
      </c>
      <c r="AI244" s="177"/>
      <c r="AJ244" s="3" t="s">
        <v>481</v>
      </c>
      <c r="AK244" s="208" t="s">
        <v>481</v>
      </c>
      <c r="AL244" s="3"/>
      <c r="AM244" s="68"/>
      <c r="AN244" s="3" t="s">
        <v>484</v>
      </c>
      <c r="AO244" s="3" t="s">
        <v>8552</v>
      </c>
      <c r="AP244" t="s">
        <v>5091</v>
      </c>
      <c r="AQ244" s="3"/>
      <c r="AR244" s="3"/>
      <c r="AS244" s="15" t="s">
        <v>9041</v>
      </c>
      <c r="AT244" s="3"/>
      <c r="AU244" t="b">
        <v>0</v>
      </c>
      <c r="AV244" s="229">
        <v>433784</v>
      </c>
      <c r="AW244" s="3" t="s">
        <v>17</v>
      </c>
      <c r="AX244" s="9"/>
      <c r="AY244" s="9"/>
      <c r="AZ244" s="9"/>
      <c r="BA244" s="9"/>
      <c r="BB244" s="3" t="s">
        <v>708</v>
      </c>
      <c r="BC244" s="9"/>
      <c r="BD244" s="9"/>
      <c r="BE244" s="3" t="s">
        <v>37</v>
      </c>
      <c r="BF244" s="9"/>
      <c r="BG244" s="9"/>
      <c r="BH244" s="9" t="s">
        <v>6171</v>
      </c>
      <c r="BI244" s="3" t="s">
        <v>9049</v>
      </c>
      <c r="BJ244" s="9" t="s">
        <v>9076</v>
      </c>
      <c r="BK244" s="9" t="s">
        <v>9568</v>
      </c>
      <c r="BL244" s="9"/>
      <c r="BM244" s="243">
        <v>2877</v>
      </c>
      <c r="BN244" s="243">
        <v>2854</v>
      </c>
      <c r="BO244" s="3" t="s">
        <v>497</v>
      </c>
      <c r="BP244" s="9"/>
      <c r="BQ244" s="9"/>
      <c r="BR244" s="9"/>
      <c r="BS244" s="9"/>
      <c r="BT244" s="9"/>
      <c r="BU244" t="s">
        <v>13043</v>
      </c>
      <c r="BV244" s="9"/>
      <c r="BW244" s="229"/>
      <c r="BX244" s="9"/>
      <c r="BY244" s="9"/>
      <c r="BZ244" s="9" t="s">
        <v>6497</v>
      </c>
      <c r="CA244" t="s">
        <v>6212</v>
      </c>
      <c r="CB244" s="229">
        <v>2009</v>
      </c>
      <c r="CC244" s="3" t="s">
        <v>489</v>
      </c>
      <c r="CD244" s="3" t="s">
        <v>495</v>
      </c>
      <c r="CE244" s="3" t="s">
        <v>493</v>
      </c>
      <c r="CF244" s="3" t="s">
        <v>504</v>
      </c>
      <c r="CG244" s="3" t="s">
        <v>492</v>
      </c>
      <c r="CH244" s="3" t="s">
        <v>496</v>
      </c>
      <c r="CI244" s="3" t="s">
        <v>490</v>
      </c>
      <c r="CJ244" s="3" t="s">
        <v>491</v>
      </c>
      <c r="CK244" s="3" t="s">
        <v>17</v>
      </c>
      <c r="CL244" s="3" t="s">
        <v>517</v>
      </c>
      <c r="CM244" s="3" t="s">
        <v>555</v>
      </c>
      <c r="CN244" s="3" t="s">
        <v>546</v>
      </c>
      <c r="CO244" s="3" t="s">
        <v>10</v>
      </c>
      <c r="CP244" s="3" t="s">
        <v>48</v>
      </c>
      <c r="CQ244" s="3" t="s">
        <v>557</v>
      </c>
      <c r="CR244" s="3" t="s">
        <v>17</v>
      </c>
      <c r="CS244" s="3" t="s">
        <v>964</v>
      </c>
      <c r="CT244" s="3" t="s">
        <v>128</v>
      </c>
      <c r="CU244" s="3" t="s">
        <v>199</v>
      </c>
      <c r="CV244" s="3" t="s">
        <v>17</v>
      </c>
      <c r="CW244" s="3" t="s">
        <v>494</v>
      </c>
      <c r="CX244" s="6" t="s">
        <v>607</v>
      </c>
      <c r="CY244" s="3" t="s">
        <v>17</v>
      </c>
      <c r="CZ244" s="9" t="s">
        <v>3783</v>
      </c>
      <c r="DA244" s="3" t="s">
        <v>9218</v>
      </c>
      <c r="DB244" s="9" t="s">
        <v>10339</v>
      </c>
      <c r="DC244" s="9"/>
      <c r="DD244" s="226">
        <v>242</v>
      </c>
      <c r="DE244" s="15"/>
    </row>
    <row r="245" spans="1:109">
      <c r="A245" s="226">
        <v>233</v>
      </c>
      <c r="B245" s="68" t="s">
        <v>9088</v>
      </c>
      <c r="C245" s="280" t="s">
        <v>487</v>
      </c>
      <c r="D245" s="3" t="s">
        <v>3455</v>
      </c>
      <c r="E245" s="9"/>
      <c r="F245" s="9"/>
      <c r="G245" s="169" t="s">
        <v>6124</v>
      </c>
      <c r="H245" s="3" t="s">
        <v>709</v>
      </c>
      <c r="I245" s="3" t="s">
        <v>488</v>
      </c>
      <c r="J245" s="3" t="s">
        <v>3631</v>
      </c>
      <c r="K245" s="9" t="s">
        <v>10269</v>
      </c>
      <c r="L245" s="3">
        <v>42</v>
      </c>
      <c r="M245" t="b">
        <v>0</v>
      </c>
      <c r="N245" s="3" t="s">
        <v>549</v>
      </c>
      <c r="O245" s="3" t="s">
        <v>17</v>
      </c>
      <c r="P245" s="3" t="s">
        <v>9119</v>
      </c>
      <c r="Q245" s="229">
        <v>42</v>
      </c>
      <c r="R245" s="229">
        <v>42</v>
      </c>
      <c r="S245" s="9"/>
      <c r="T245" t="s">
        <v>17</v>
      </c>
      <c r="U245" s="3" t="s">
        <v>17</v>
      </c>
      <c r="V245" s="3" t="s">
        <v>17</v>
      </c>
      <c r="W245" s="9"/>
      <c r="X245" s="3" t="s">
        <v>17</v>
      </c>
      <c r="Y245" s="3" t="s">
        <v>17</v>
      </c>
      <c r="Z245" s="3" t="s">
        <v>4570</v>
      </c>
      <c r="AA245" s="15" t="s">
        <v>484</v>
      </c>
      <c r="AB245" s="9"/>
      <c r="AC245" s="9"/>
      <c r="AD245" s="9"/>
      <c r="AE245" s="9"/>
      <c r="AF245" s="9"/>
      <c r="AG245" s="3" t="s">
        <v>17</v>
      </c>
      <c r="AH245" s="3">
        <v>42</v>
      </c>
      <c r="AI245" s="139"/>
      <c r="AJ245" s="3" t="s">
        <v>481</v>
      </c>
      <c r="AK245" s="208" t="s">
        <v>481</v>
      </c>
      <c r="AL245" s="9"/>
      <c r="AM245" s="146"/>
      <c r="AN245" s="3" t="s">
        <v>484</v>
      </c>
      <c r="AO245" s="3" t="s">
        <v>8552</v>
      </c>
      <c r="AP245" t="s">
        <v>5091</v>
      </c>
      <c r="AQ245" s="9"/>
      <c r="AR245" s="9"/>
      <c r="AS245" s="15" t="s">
        <v>9041</v>
      </c>
      <c r="AT245" s="3"/>
      <c r="AU245" t="b">
        <v>0</v>
      </c>
      <c r="AV245" s="229">
        <v>422073</v>
      </c>
      <c r="AW245" s="3" t="s">
        <v>17</v>
      </c>
      <c r="AX245" s="9"/>
      <c r="AY245" s="9"/>
      <c r="AZ245" s="9"/>
      <c r="BA245" s="9"/>
      <c r="BB245" s="3" t="s">
        <v>708</v>
      </c>
      <c r="BC245" s="9"/>
      <c r="BD245" s="9"/>
      <c r="BE245" s="3" t="s">
        <v>37</v>
      </c>
      <c r="BF245" s="9"/>
      <c r="BG245" s="9"/>
      <c r="BH245" s="9" t="s">
        <v>6171</v>
      </c>
      <c r="BI245" s="3" t="s">
        <v>9049</v>
      </c>
      <c r="BJ245" s="9" t="s">
        <v>9076</v>
      </c>
      <c r="BK245" s="9" t="s">
        <v>9568</v>
      </c>
      <c r="BL245" s="9"/>
      <c r="BM245" s="243">
        <v>2359</v>
      </c>
      <c r="BN245" s="243">
        <v>2318</v>
      </c>
      <c r="BO245" s="3" t="s">
        <v>497</v>
      </c>
      <c r="BP245" s="9"/>
      <c r="BQ245" s="9"/>
      <c r="BR245" s="9"/>
      <c r="BS245" s="9"/>
      <c r="BT245" s="9"/>
      <c r="BU245" t="s">
        <v>13043</v>
      </c>
      <c r="BV245" s="9"/>
      <c r="BW245" s="229"/>
      <c r="BX245" s="9"/>
      <c r="BY245" s="9"/>
      <c r="BZ245" s="9" t="s">
        <v>6497</v>
      </c>
      <c r="CA245" t="s">
        <v>6212</v>
      </c>
      <c r="CB245" s="229">
        <v>2009</v>
      </c>
      <c r="CC245" s="3" t="s">
        <v>489</v>
      </c>
      <c r="CD245" s="3" t="s">
        <v>495</v>
      </c>
      <c r="CE245" s="3" t="s">
        <v>493</v>
      </c>
      <c r="CF245" s="3" t="s">
        <v>504</v>
      </c>
      <c r="CG245" s="3" t="s">
        <v>492</v>
      </c>
      <c r="CH245" s="3" t="s">
        <v>496</v>
      </c>
      <c r="CI245" s="3" t="s">
        <v>490</v>
      </c>
      <c r="CJ245" s="3" t="s">
        <v>491</v>
      </c>
      <c r="CK245" s="3" t="s">
        <v>17</v>
      </c>
      <c r="CL245" s="3" t="s">
        <v>517</v>
      </c>
      <c r="CM245" s="3" t="s">
        <v>555</v>
      </c>
      <c r="CN245" s="3" t="s">
        <v>546</v>
      </c>
      <c r="CO245" s="3" t="s">
        <v>10</v>
      </c>
      <c r="CP245" s="3" t="s">
        <v>48</v>
      </c>
      <c r="CQ245" s="3" t="s">
        <v>557</v>
      </c>
      <c r="CR245" s="3" t="s">
        <v>17</v>
      </c>
      <c r="CS245" s="3" t="s">
        <v>963</v>
      </c>
      <c r="CT245" s="3" t="s">
        <v>128</v>
      </c>
      <c r="CU245" s="3" t="s">
        <v>199</v>
      </c>
      <c r="CV245" s="3" t="s">
        <v>17</v>
      </c>
      <c r="CW245" s="3" t="s">
        <v>494</v>
      </c>
      <c r="CX245" s="6" t="s">
        <v>608</v>
      </c>
      <c r="CY245" s="3" t="s">
        <v>17</v>
      </c>
      <c r="CZ245" s="9" t="s">
        <v>3784</v>
      </c>
      <c r="DA245" s="3" t="s">
        <v>9218</v>
      </c>
      <c r="DB245" s="9" t="s">
        <v>10340</v>
      </c>
      <c r="DC245" s="9"/>
      <c r="DD245" s="226">
        <v>243</v>
      </c>
      <c r="DE245" s="15"/>
    </row>
    <row r="246" spans="1:109">
      <c r="A246" s="226">
        <v>234</v>
      </c>
      <c r="B246" s="68" t="s">
        <v>9088</v>
      </c>
      <c r="C246" s="280" t="s">
        <v>487</v>
      </c>
      <c r="D246" s="3" t="s">
        <v>3455</v>
      </c>
      <c r="E246" s="9"/>
      <c r="F246" s="9"/>
      <c r="G246" s="149" t="s">
        <v>6124</v>
      </c>
      <c r="H246" s="3" t="s">
        <v>709</v>
      </c>
      <c r="I246" s="3" t="s">
        <v>488</v>
      </c>
      <c r="J246" s="3" t="s">
        <v>3631</v>
      </c>
      <c r="K246" s="9" t="s">
        <v>10269</v>
      </c>
      <c r="L246" s="3">
        <v>42</v>
      </c>
      <c r="M246" t="b">
        <v>0</v>
      </c>
      <c r="N246" s="3" t="s">
        <v>549</v>
      </c>
      <c r="O246" s="3" t="s">
        <v>17</v>
      </c>
      <c r="P246" s="3" t="s">
        <v>9119</v>
      </c>
      <c r="Q246" s="229">
        <v>42</v>
      </c>
      <c r="R246" s="229">
        <v>42</v>
      </c>
      <c r="S246" s="9"/>
      <c r="T246" t="s">
        <v>17</v>
      </c>
      <c r="U246" s="3" t="s">
        <v>17</v>
      </c>
      <c r="V246" s="3" t="s">
        <v>17</v>
      </c>
      <c r="W246" s="9"/>
      <c r="X246" s="3" t="s">
        <v>17</v>
      </c>
      <c r="Y246" s="3" t="s">
        <v>17</v>
      </c>
      <c r="Z246" s="3" t="s">
        <v>4570</v>
      </c>
      <c r="AA246" s="15" t="s">
        <v>484</v>
      </c>
      <c r="AB246" s="3"/>
      <c r="AC246" s="3"/>
      <c r="AD246" s="3"/>
      <c r="AE246" s="3"/>
      <c r="AF246" s="3"/>
      <c r="AG246" s="3" t="s">
        <v>17</v>
      </c>
      <c r="AH246" s="3">
        <v>42</v>
      </c>
      <c r="AI246" s="177"/>
      <c r="AJ246" s="3" t="s">
        <v>481</v>
      </c>
      <c r="AK246" s="208" t="s">
        <v>481</v>
      </c>
      <c r="AL246" s="3"/>
      <c r="AM246" s="68"/>
      <c r="AN246" s="3" t="s">
        <v>484</v>
      </c>
      <c r="AO246" s="3" t="s">
        <v>8552</v>
      </c>
      <c r="AP246" t="s">
        <v>5091</v>
      </c>
      <c r="AQ246" s="3"/>
      <c r="AR246" s="3"/>
      <c r="AS246" s="15" t="s">
        <v>9041</v>
      </c>
      <c r="AT246" s="3"/>
      <c r="AU246" t="b">
        <v>0</v>
      </c>
      <c r="AV246" s="229">
        <v>433784</v>
      </c>
      <c r="AW246" s="3" t="s">
        <v>17</v>
      </c>
      <c r="AX246" s="9"/>
      <c r="AY246" s="9"/>
      <c r="AZ246" s="9"/>
      <c r="BA246" s="9"/>
      <c r="BB246" s="3" t="s">
        <v>708</v>
      </c>
      <c r="BC246" s="9"/>
      <c r="BD246" s="9"/>
      <c r="BE246" s="3" t="s">
        <v>37</v>
      </c>
      <c r="BF246" s="9"/>
      <c r="BG246" s="9"/>
      <c r="BH246" s="9" t="s">
        <v>6171</v>
      </c>
      <c r="BI246" s="3" t="s">
        <v>9049</v>
      </c>
      <c r="BJ246" s="9" t="s">
        <v>9076</v>
      </c>
      <c r="BK246" s="9" t="s">
        <v>9568</v>
      </c>
      <c r="BL246" s="9"/>
      <c r="BM246" s="243">
        <v>2482</v>
      </c>
      <c r="BN246" s="243">
        <v>2451</v>
      </c>
      <c r="BO246" s="3" t="s">
        <v>497</v>
      </c>
      <c r="BP246" s="9"/>
      <c r="BQ246" s="9"/>
      <c r="BR246" s="9"/>
      <c r="BS246" s="9"/>
      <c r="BT246" s="9"/>
      <c r="BU246" t="s">
        <v>13043</v>
      </c>
      <c r="BV246" s="9"/>
      <c r="BW246" s="229"/>
      <c r="BX246" s="9"/>
      <c r="BY246" s="9"/>
      <c r="BZ246" s="9" t="s">
        <v>6497</v>
      </c>
      <c r="CA246" t="s">
        <v>6212</v>
      </c>
      <c r="CB246" s="229">
        <v>2009</v>
      </c>
      <c r="CC246" s="3" t="s">
        <v>489</v>
      </c>
      <c r="CD246" s="3" t="s">
        <v>495</v>
      </c>
      <c r="CE246" s="3" t="s">
        <v>493</v>
      </c>
      <c r="CF246" s="3" t="s">
        <v>504</v>
      </c>
      <c r="CG246" s="3" t="s">
        <v>492</v>
      </c>
      <c r="CH246" s="3" t="s">
        <v>496</v>
      </c>
      <c r="CI246" s="3" t="s">
        <v>490</v>
      </c>
      <c r="CJ246" s="3" t="s">
        <v>491</v>
      </c>
      <c r="CK246" s="3" t="s">
        <v>17</v>
      </c>
      <c r="CL246" s="3" t="s">
        <v>517</v>
      </c>
      <c r="CM246" s="3" t="s">
        <v>555</v>
      </c>
      <c r="CN246" s="3" t="s">
        <v>546</v>
      </c>
      <c r="CO246" s="3" t="s">
        <v>10</v>
      </c>
      <c r="CP246" s="3" t="s">
        <v>48</v>
      </c>
      <c r="CQ246" s="3" t="s">
        <v>557</v>
      </c>
      <c r="CR246" s="3" t="s">
        <v>17</v>
      </c>
      <c r="CS246" s="3" t="s">
        <v>964</v>
      </c>
      <c r="CT246" s="3" t="s">
        <v>128</v>
      </c>
      <c r="CU246" s="3" t="s">
        <v>199</v>
      </c>
      <c r="CV246" s="3" t="s">
        <v>17</v>
      </c>
      <c r="CW246" s="3" t="s">
        <v>494</v>
      </c>
      <c r="CX246" s="6" t="s">
        <v>608</v>
      </c>
      <c r="CY246" s="3" t="s">
        <v>17</v>
      </c>
      <c r="CZ246" s="9" t="s">
        <v>3785</v>
      </c>
      <c r="DA246" s="3" t="s">
        <v>9218</v>
      </c>
      <c r="DB246" s="9" t="s">
        <v>10341</v>
      </c>
      <c r="DC246" s="9"/>
      <c r="DD246" s="226">
        <v>244</v>
      </c>
      <c r="DE246" s="15"/>
    </row>
    <row r="247" spans="1:109">
      <c r="A247" s="226">
        <v>235</v>
      </c>
      <c r="B247" s="68" t="s">
        <v>9088</v>
      </c>
      <c r="C247" s="280" t="s">
        <v>487</v>
      </c>
      <c r="D247" s="3" t="s">
        <v>3455</v>
      </c>
      <c r="E247" s="9"/>
      <c r="F247" s="9"/>
      <c r="G247" s="169" t="s">
        <v>6124</v>
      </c>
      <c r="H247" s="3" t="s">
        <v>709</v>
      </c>
      <c r="I247" s="3" t="s">
        <v>488</v>
      </c>
      <c r="J247" s="3" t="s">
        <v>3631</v>
      </c>
      <c r="K247" s="9" t="s">
        <v>10269</v>
      </c>
      <c r="L247" s="3">
        <v>44</v>
      </c>
      <c r="M247" t="b">
        <v>0</v>
      </c>
      <c r="N247" s="3" t="s">
        <v>549</v>
      </c>
      <c r="O247" s="3" t="s">
        <v>17</v>
      </c>
      <c r="P247" s="3" t="s">
        <v>9108</v>
      </c>
      <c r="Q247" s="229">
        <v>44</v>
      </c>
      <c r="R247" s="229">
        <v>44</v>
      </c>
      <c r="S247" s="9"/>
      <c r="T247" t="s">
        <v>17</v>
      </c>
      <c r="U247" s="3" t="s">
        <v>17</v>
      </c>
      <c r="V247" s="3" t="s">
        <v>17</v>
      </c>
      <c r="W247" s="9"/>
      <c r="X247" s="3" t="s">
        <v>17</v>
      </c>
      <c r="Y247" s="3" t="s">
        <v>17</v>
      </c>
      <c r="Z247" s="3" t="s">
        <v>4570</v>
      </c>
      <c r="AA247" s="15" t="s">
        <v>484</v>
      </c>
      <c r="AB247" s="9"/>
      <c r="AC247" s="9"/>
      <c r="AD247" s="9"/>
      <c r="AE247" s="9"/>
      <c r="AF247" s="9"/>
      <c r="AG247" s="3" t="s">
        <v>17</v>
      </c>
      <c r="AH247" s="3">
        <v>44</v>
      </c>
      <c r="AI247" s="139"/>
      <c r="AJ247" s="3" t="s">
        <v>481</v>
      </c>
      <c r="AK247" s="208" t="s">
        <v>481</v>
      </c>
      <c r="AL247" s="9"/>
      <c r="AM247" s="146"/>
      <c r="AN247" s="3" t="s">
        <v>484</v>
      </c>
      <c r="AO247" s="3" t="s">
        <v>8552</v>
      </c>
      <c r="AP247" t="s">
        <v>5091</v>
      </c>
      <c r="AQ247" s="9"/>
      <c r="AR247" s="9"/>
      <c r="AS247" s="15" t="s">
        <v>9041</v>
      </c>
      <c r="AT247" s="3"/>
      <c r="AU247" t="b">
        <v>0</v>
      </c>
      <c r="AV247" s="229">
        <v>422073</v>
      </c>
      <c r="AW247" s="3" t="s">
        <v>17</v>
      </c>
      <c r="AX247" s="9"/>
      <c r="AY247" s="9"/>
      <c r="AZ247" s="9"/>
      <c r="BA247" s="9"/>
      <c r="BB247" s="3" t="s">
        <v>708</v>
      </c>
      <c r="BC247" s="9"/>
      <c r="BD247" s="9"/>
      <c r="BE247" s="3" t="s">
        <v>37</v>
      </c>
      <c r="BF247" s="9"/>
      <c r="BG247" s="9"/>
      <c r="BH247" s="9" t="s">
        <v>6171</v>
      </c>
      <c r="BI247" s="3" t="s">
        <v>9049</v>
      </c>
      <c r="BJ247" s="9" t="s">
        <v>9076</v>
      </c>
      <c r="BK247" s="9" t="s">
        <v>9568</v>
      </c>
      <c r="BL247" s="9"/>
      <c r="BM247" s="243">
        <v>4464</v>
      </c>
      <c r="BN247" s="243">
        <v>4381</v>
      </c>
      <c r="BO247" s="3" t="s">
        <v>497</v>
      </c>
      <c r="BP247" s="9"/>
      <c r="BQ247" s="9"/>
      <c r="BR247" s="9"/>
      <c r="BS247" s="9"/>
      <c r="BT247" s="9"/>
      <c r="BU247" t="s">
        <v>13043</v>
      </c>
      <c r="BV247" s="9"/>
      <c r="BW247" s="229"/>
      <c r="BX247" s="9"/>
      <c r="BY247" s="9"/>
      <c r="BZ247" s="9" t="s">
        <v>6497</v>
      </c>
      <c r="CA247" t="s">
        <v>6212</v>
      </c>
      <c r="CB247" s="229">
        <v>2009</v>
      </c>
      <c r="CC247" s="3" t="s">
        <v>489</v>
      </c>
      <c r="CD247" s="3" t="s">
        <v>495</v>
      </c>
      <c r="CE247" s="3" t="s">
        <v>493</v>
      </c>
      <c r="CF247" s="3" t="s">
        <v>504</v>
      </c>
      <c r="CG247" s="3" t="s">
        <v>492</v>
      </c>
      <c r="CH247" s="3" t="s">
        <v>496</v>
      </c>
      <c r="CI247" s="3" t="s">
        <v>490</v>
      </c>
      <c r="CJ247" s="3" t="s">
        <v>491</v>
      </c>
      <c r="CK247" s="3" t="s">
        <v>17</v>
      </c>
      <c r="CL247" s="3" t="s">
        <v>517</v>
      </c>
      <c r="CM247" s="3" t="s">
        <v>555</v>
      </c>
      <c r="CN247" s="3" t="s">
        <v>546</v>
      </c>
      <c r="CO247" s="3" t="s">
        <v>10</v>
      </c>
      <c r="CP247" s="3" t="s">
        <v>48</v>
      </c>
      <c r="CQ247" s="3" t="s">
        <v>557</v>
      </c>
      <c r="CR247" s="3" t="s">
        <v>17</v>
      </c>
      <c r="CS247" s="3" t="s">
        <v>963</v>
      </c>
      <c r="CT247" s="3" t="s">
        <v>128</v>
      </c>
      <c r="CU247" s="3" t="s">
        <v>199</v>
      </c>
      <c r="CV247" s="3" t="s">
        <v>17</v>
      </c>
      <c r="CW247" s="3" t="s">
        <v>494</v>
      </c>
      <c r="CX247" s="6" t="s">
        <v>711</v>
      </c>
      <c r="CY247" s="3" t="s">
        <v>17</v>
      </c>
      <c r="CZ247" s="9" t="s">
        <v>3786</v>
      </c>
      <c r="DA247" s="3" t="s">
        <v>9218</v>
      </c>
      <c r="DB247" s="9" t="s">
        <v>10342</v>
      </c>
      <c r="DC247" s="9"/>
      <c r="DD247" s="226">
        <v>245</v>
      </c>
      <c r="DE247" s="15"/>
    </row>
    <row r="248" spans="1:109">
      <c r="A248" s="226">
        <v>236</v>
      </c>
      <c r="B248" s="68" t="s">
        <v>9088</v>
      </c>
      <c r="C248" s="280" t="s">
        <v>487</v>
      </c>
      <c r="D248" s="3" t="s">
        <v>3455</v>
      </c>
      <c r="E248" s="9"/>
      <c r="F248" s="9"/>
      <c r="G248" s="149" t="s">
        <v>6124</v>
      </c>
      <c r="H248" s="3" t="s">
        <v>709</v>
      </c>
      <c r="I248" s="3" t="s">
        <v>488</v>
      </c>
      <c r="J248" s="3" t="s">
        <v>3631</v>
      </c>
      <c r="K248" s="9" t="s">
        <v>10269</v>
      </c>
      <c r="L248" s="3">
        <v>44</v>
      </c>
      <c r="M248" t="b">
        <v>0</v>
      </c>
      <c r="N248" s="3" t="s">
        <v>549</v>
      </c>
      <c r="O248" s="3" t="s">
        <v>17</v>
      </c>
      <c r="P248" s="3" t="s">
        <v>9108</v>
      </c>
      <c r="Q248" s="229">
        <v>44</v>
      </c>
      <c r="R248" s="229">
        <v>44</v>
      </c>
      <c r="S248" s="9"/>
      <c r="T248" t="s">
        <v>17</v>
      </c>
      <c r="U248" s="3" t="s">
        <v>17</v>
      </c>
      <c r="V248" s="3" t="s">
        <v>17</v>
      </c>
      <c r="W248" s="9"/>
      <c r="X248" s="3" t="s">
        <v>17</v>
      </c>
      <c r="Y248" s="3" t="s">
        <v>17</v>
      </c>
      <c r="Z248" s="3" t="s">
        <v>4570</v>
      </c>
      <c r="AA248" s="15" t="s">
        <v>484</v>
      </c>
      <c r="AB248" s="3"/>
      <c r="AC248" s="3"/>
      <c r="AD248" s="3"/>
      <c r="AE248" s="3"/>
      <c r="AF248" s="3"/>
      <c r="AG248" s="3" t="s">
        <v>17</v>
      </c>
      <c r="AH248" s="3">
        <v>44</v>
      </c>
      <c r="AI248" s="177"/>
      <c r="AJ248" s="3" t="s">
        <v>481</v>
      </c>
      <c r="AK248" s="208" t="s">
        <v>481</v>
      </c>
      <c r="AL248" s="3"/>
      <c r="AM248" s="68"/>
      <c r="AN248" s="3" t="s">
        <v>484</v>
      </c>
      <c r="AO248" s="3" t="s">
        <v>8552</v>
      </c>
      <c r="AP248" t="s">
        <v>5091</v>
      </c>
      <c r="AQ248" s="3"/>
      <c r="AR248" s="3"/>
      <c r="AS248" s="15" t="s">
        <v>9041</v>
      </c>
      <c r="AT248" s="3"/>
      <c r="AU248" t="b">
        <v>0</v>
      </c>
      <c r="AV248" s="229">
        <v>433784</v>
      </c>
      <c r="AW248" s="3" t="s">
        <v>17</v>
      </c>
      <c r="AX248" s="9"/>
      <c r="AY248" s="9"/>
      <c r="AZ248" s="9"/>
      <c r="BA248" s="9"/>
      <c r="BB248" s="3" t="s">
        <v>708</v>
      </c>
      <c r="BC248" s="9"/>
      <c r="BD248" s="9"/>
      <c r="BE248" s="3" t="s">
        <v>37</v>
      </c>
      <c r="BF248" s="9"/>
      <c r="BG248" s="9"/>
      <c r="BH248" s="9" t="s">
        <v>6171</v>
      </c>
      <c r="BI248" s="3" t="s">
        <v>9049</v>
      </c>
      <c r="BJ248" s="9" t="s">
        <v>9076</v>
      </c>
      <c r="BK248" s="9" t="s">
        <v>9568</v>
      </c>
      <c r="BL248" s="9"/>
      <c r="BM248" s="243">
        <v>4562</v>
      </c>
      <c r="BN248" s="243">
        <v>4529</v>
      </c>
      <c r="BO248" s="3" t="s">
        <v>497</v>
      </c>
      <c r="BP248" s="9"/>
      <c r="BQ248" s="9"/>
      <c r="BR248" s="9"/>
      <c r="BS248" s="9"/>
      <c r="BT248" s="9"/>
      <c r="BU248" t="s">
        <v>13043</v>
      </c>
      <c r="BV248" s="9"/>
      <c r="BW248" s="253"/>
      <c r="BX248" s="9"/>
      <c r="BY248" s="9"/>
      <c r="BZ248" s="9" t="s">
        <v>6497</v>
      </c>
      <c r="CA248" t="s">
        <v>6212</v>
      </c>
      <c r="CB248" s="229">
        <v>2009</v>
      </c>
      <c r="CC248" s="3" t="s">
        <v>489</v>
      </c>
      <c r="CD248" s="3" t="s">
        <v>495</v>
      </c>
      <c r="CE248" s="3" t="s">
        <v>493</v>
      </c>
      <c r="CF248" s="3" t="s">
        <v>504</v>
      </c>
      <c r="CG248" s="3" t="s">
        <v>492</v>
      </c>
      <c r="CH248" s="3" t="s">
        <v>496</v>
      </c>
      <c r="CI248" s="3" t="s">
        <v>490</v>
      </c>
      <c r="CJ248" s="3" t="s">
        <v>491</v>
      </c>
      <c r="CK248" s="3" t="s">
        <v>17</v>
      </c>
      <c r="CL248" s="3" t="s">
        <v>517</v>
      </c>
      <c r="CM248" s="3" t="s">
        <v>555</v>
      </c>
      <c r="CN248" s="3" t="s">
        <v>546</v>
      </c>
      <c r="CO248" s="3" t="s">
        <v>10</v>
      </c>
      <c r="CP248" s="3" t="s">
        <v>48</v>
      </c>
      <c r="CQ248" s="3" t="s">
        <v>557</v>
      </c>
      <c r="CR248" s="3" t="s">
        <v>17</v>
      </c>
      <c r="CS248" s="3" t="s">
        <v>964</v>
      </c>
      <c r="CT248" s="3" t="s">
        <v>128</v>
      </c>
      <c r="CU248" s="3" t="s">
        <v>199</v>
      </c>
      <c r="CV248" s="3" t="s">
        <v>17</v>
      </c>
      <c r="CW248" s="3" t="s">
        <v>494</v>
      </c>
      <c r="CX248" s="6" t="s">
        <v>711</v>
      </c>
      <c r="CY248" s="3" t="s">
        <v>17</v>
      </c>
      <c r="CZ248" s="9" t="s">
        <v>3787</v>
      </c>
      <c r="DA248" s="3" t="s">
        <v>9218</v>
      </c>
      <c r="DB248" s="9" t="s">
        <v>10343</v>
      </c>
      <c r="DC248" s="9"/>
      <c r="DD248" s="226">
        <v>246</v>
      </c>
      <c r="DE248" s="15"/>
    </row>
    <row r="249" spans="1:109">
      <c r="A249" s="226">
        <v>237</v>
      </c>
      <c r="B249" s="68" t="s">
        <v>9088</v>
      </c>
      <c r="C249" s="280" t="s">
        <v>487</v>
      </c>
      <c r="D249" s="3" t="s">
        <v>3455</v>
      </c>
      <c r="E249" s="9"/>
      <c r="F249" s="9"/>
      <c r="G249" s="169" t="s">
        <v>6124</v>
      </c>
      <c r="H249" s="3" t="s">
        <v>709</v>
      </c>
      <c r="I249" s="3" t="s">
        <v>488</v>
      </c>
      <c r="J249" s="3" t="s">
        <v>3631</v>
      </c>
      <c r="K249" s="9" t="s">
        <v>10269</v>
      </c>
      <c r="L249" s="3">
        <v>45</v>
      </c>
      <c r="M249" t="b">
        <v>0</v>
      </c>
      <c r="N249" s="3" t="s">
        <v>549</v>
      </c>
      <c r="O249" s="3" t="s">
        <v>17</v>
      </c>
      <c r="P249" s="3" t="s">
        <v>9120</v>
      </c>
      <c r="Q249" s="229">
        <v>45</v>
      </c>
      <c r="R249" s="229">
        <v>45</v>
      </c>
      <c r="S249" s="9"/>
      <c r="T249" t="s">
        <v>17</v>
      </c>
      <c r="U249" s="3" t="s">
        <v>17</v>
      </c>
      <c r="V249" s="3" t="s">
        <v>17</v>
      </c>
      <c r="W249" s="9"/>
      <c r="X249" s="3" t="s">
        <v>17</v>
      </c>
      <c r="Y249" s="3" t="s">
        <v>17</v>
      </c>
      <c r="Z249" s="3" t="s">
        <v>4570</v>
      </c>
      <c r="AA249" s="15" t="s">
        <v>484</v>
      </c>
      <c r="AB249" s="3"/>
      <c r="AC249" s="3"/>
      <c r="AD249" s="3"/>
      <c r="AE249" s="3"/>
      <c r="AF249" s="3"/>
      <c r="AG249" s="3" t="s">
        <v>17</v>
      </c>
      <c r="AH249" s="3" t="s">
        <v>554</v>
      </c>
      <c r="AI249" s="177"/>
      <c r="AJ249" s="3" t="s">
        <v>481</v>
      </c>
      <c r="AK249" s="208" t="s">
        <v>481</v>
      </c>
      <c r="AL249" s="3"/>
      <c r="AM249" s="68"/>
      <c r="AN249" s="3" t="s">
        <v>484</v>
      </c>
      <c r="AO249" s="3" t="s">
        <v>8552</v>
      </c>
      <c r="AP249" t="s">
        <v>5091</v>
      </c>
      <c r="AQ249" s="3"/>
      <c r="AR249" s="3"/>
      <c r="AS249" s="15" t="s">
        <v>9041</v>
      </c>
      <c r="AT249" s="3"/>
      <c r="AU249" t="b">
        <v>0</v>
      </c>
      <c r="AV249" s="229">
        <v>422073</v>
      </c>
      <c r="AW249" s="3" t="s">
        <v>17</v>
      </c>
      <c r="AX249" s="9"/>
      <c r="AY249" s="9"/>
      <c r="AZ249" s="9"/>
      <c r="BA249" s="9"/>
      <c r="BB249" s="3" t="s">
        <v>708</v>
      </c>
      <c r="BC249" s="9"/>
      <c r="BD249" s="9"/>
      <c r="BE249" s="3" t="s">
        <v>37</v>
      </c>
      <c r="BF249" s="9"/>
      <c r="BG249" s="9"/>
      <c r="BH249" s="9" t="s">
        <v>6171</v>
      </c>
      <c r="BI249" s="3" t="s">
        <v>9049</v>
      </c>
      <c r="BJ249" s="9" t="s">
        <v>9076</v>
      </c>
      <c r="BK249" s="9" t="s">
        <v>9568</v>
      </c>
      <c r="BL249" s="9"/>
      <c r="BM249" s="243">
        <v>5473</v>
      </c>
      <c r="BN249" s="243">
        <v>5389</v>
      </c>
      <c r="BO249" s="3" t="s">
        <v>497</v>
      </c>
      <c r="BP249" s="9"/>
      <c r="BQ249" s="9"/>
      <c r="BR249" s="9"/>
      <c r="BS249" s="9"/>
      <c r="BT249" s="9"/>
      <c r="BU249" t="s">
        <v>13043</v>
      </c>
      <c r="BV249" s="9"/>
      <c r="BW249" s="253"/>
      <c r="BX249" s="9"/>
      <c r="BY249" s="9"/>
      <c r="BZ249" s="9" t="s">
        <v>6497</v>
      </c>
      <c r="CA249" t="s">
        <v>6212</v>
      </c>
      <c r="CB249" s="229">
        <v>2009</v>
      </c>
      <c r="CC249" s="3" t="s">
        <v>489</v>
      </c>
      <c r="CD249" s="3" t="s">
        <v>495</v>
      </c>
      <c r="CE249" s="3" t="s">
        <v>493</v>
      </c>
      <c r="CF249" s="3" t="s">
        <v>504</v>
      </c>
      <c r="CG249" s="3" t="s">
        <v>492</v>
      </c>
      <c r="CH249" s="3" t="s">
        <v>496</v>
      </c>
      <c r="CI249" s="3" t="s">
        <v>490</v>
      </c>
      <c r="CJ249" s="3" t="s">
        <v>491</v>
      </c>
      <c r="CK249" s="3" t="s">
        <v>17</v>
      </c>
      <c r="CL249" s="3" t="s">
        <v>517</v>
      </c>
      <c r="CM249" s="3" t="s">
        <v>555</v>
      </c>
      <c r="CN249" s="3" t="s">
        <v>546</v>
      </c>
      <c r="CO249" s="3" t="s">
        <v>10</v>
      </c>
      <c r="CP249" s="3" t="s">
        <v>48</v>
      </c>
      <c r="CQ249" s="3" t="s">
        <v>557</v>
      </c>
      <c r="CR249" s="3" t="s">
        <v>17</v>
      </c>
      <c r="CS249" s="3" t="s">
        <v>963</v>
      </c>
      <c r="CT249" s="3" t="s">
        <v>128</v>
      </c>
      <c r="CU249" s="3" t="s">
        <v>199</v>
      </c>
      <c r="CV249" s="3" t="s">
        <v>17</v>
      </c>
      <c r="CW249" s="3" t="s">
        <v>494</v>
      </c>
      <c r="CX249" s="6" t="s">
        <v>712</v>
      </c>
      <c r="CY249" s="3" t="s">
        <v>17</v>
      </c>
      <c r="CZ249" s="9" t="s">
        <v>3788</v>
      </c>
      <c r="DA249" s="3" t="s">
        <v>9218</v>
      </c>
      <c r="DB249" s="9" t="s">
        <v>10344</v>
      </c>
      <c r="DC249" s="9"/>
      <c r="DD249" s="226">
        <v>247</v>
      </c>
      <c r="DE249" s="15"/>
    </row>
    <row r="250" spans="1:109">
      <c r="A250" s="226">
        <v>238</v>
      </c>
      <c r="B250" s="68" t="s">
        <v>9088</v>
      </c>
      <c r="C250" s="280" t="s">
        <v>487</v>
      </c>
      <c r="D250" s="3" t="s">
        <v>3455</v>
      </c>
      <c r="E250" s="9"/>
      <c r="F250" s="9"/>
      <c r="G250" s="149" t="s">
        <v>6124</v>
      </c>
      <c r="H250" s="3" t="s">
        <v>709</v>
      </c>
      <c r="I250" s="3" t="s">
        <v>488</v>
      </c>
      <c r="J250" s="3" t="s">
        <v>3631</v>
      </c>
      <c r="K250" s="9" t="s">
        <v>10269</v>
      </c>
      <c r="L250" s="3">
        <v>45</v>
      </c>
      <c r="M250" t="b">
        <v>0</v>
      </c>
      <c r="N250" s="3" t="s">
        <v>549</v>
      </c>
      <c r="O250" s="3" t="s">
        <v>17</v>
      </c>
      <c r="P250" s="3" t="s">
        <v>9120</v>
      </c>
      <c r="Q250" s="229">
        <v>45</v>
      </c>
      <c r="R250" s="229">
        <v>45</v>
      </c>
      <c r="S250" s="9"/>
      <c r="T250" t="s">
        <v>17</v>
      </c>
      <c r="U250" s="3" t="s">
        <v>17</v>
      </c>
      <c r="V250" s="3" t="s">
        <v>17</v>
      </c>
      <c r="W250" s="9"/>
      <c r="X250" s="3" t="s">
        <v>17</v>
      </c>
      <c r="Y250" s="3" t="s">
        <v>17</v>
      </c>
      <c r="Z250" s="3" t="s">
        <v>4570</v>
      </c>
      <c r="AA250" s="15" t="s">
        <v>484</v>
      </c>
      <c r="AB250" s="3"/>
      <c r="AC250" s="3"/>
      <c r="AD250" s="3"/>
      <c r="AE250" s="3"/>
      <c r="AF250" s="3"/>
      <c r="AG250" s="3" t="s">
        <v>17</v>
      </c>
      <c r="AH250" s="3" t="s">
        <v>554</v>
      </c>
      <c r="AI250" s="177"/>
      <c r="AJ250" s="3" t="s">
        <v>481</v>
      </c>
      <c r="AK250" s="208" t="s">
        <v>481</v>
      </c>
      <c r="AL250" s="3"/>
      <c r="AM250" s="68"/>
      <c r="AN250" s="3" t="s">
        <v>484</v>
      </c>
      <c r="AO250" s="3" t="s">
        <v>8552</v>
      </c>
      <c r="AP250" t="s">
        <v>5091</v>
      </c>
      <c r="AQ250" s="3"/>
      <c r="AR250" s="3"/>
      <c r="AS250" s="15" t="s">
        <v>9041</v>
      </c>
      <c r="AT250" s="3"/>
      <c r="AU250" t="b">
        <v>0</v>
      </c>
      <c r="AV250" s="229">
        <v>433784</v>
      </c>
      <c r="AW250" s="3" t="s">
        <v>17</v>
      </c>
      <c r="AX250" s="9"/>
      <c r="AY250" s="9"/>
      <c r="AZ250" s="9"/>
      <c r="BA250" s="9"/>
      <c r="BB250" s="3" t="s">
        <v>708</v>
      </c>
      <c r="BC250" s="9"/>
      <c r="BD250" s="9"/>
      <c r="BE250" s="3" t="s">
        <v>37</v>
      </c>
      <c r="BF250" s="9"/>
      <c r="BG250" s="9"/>
      <c r="BH250" s="9" t="s">
        <v>6171</v>
      </c>
      <c r="BI250" s="3" t="s">
        <v>9049</v>
      </c>
      <c r="BJ250" s="9" t="s">
        <v>9076</v>
      </c>
      <c r="BK250" s="9" t="s">
        <v>9568</v>
      </c>
      <c r="BL250" s="9"/>
      <c r="BM250" s="243">
        <v>5311</v>
      </c>
      <c r="BN250" s="243">
        <v>5265</v>
      </c>
      <c r="BO250" s="3" t="s">
        <v>497</v>
      </c>
      <c r="BP250" s="9"/>
      <c r="BQ250" s="9"/>
      <c r="BR250" s="9"/>
      <c r="BS250" s="9"/>
      <c r="BT250" s="9"/>
      <c r="BU250" t="s">
        <v>13043</v>
      </c>
      <c r="BV250" s="9"/>
      <c r="BW250" s="253"/>
      <c r="BX250" s="9"/>
      <c r="BY250" s="9"/>
      <c r="BZ250" s="9" t="s">
        <v>6497</v>
      </c>
      <c r="CA250" t="s">
        <v>6212</v>
      </c>
      <c r="CB250" s="229">
        <v>2009</v>
      </c>
      <c r="CC250" s="3" t="s">
        <v>489</v>
      </c>
      <c r="CD250" s="3" t="s">
        <v>495</v>
      </c>
      <c r="CE250" s="3" t="s">
        <v>493</v>
      </c>
      <c r="CF250" s="3" t="s">
        <v>504</v>
      </c>
      <c r="CG250" s="3" t="s">
        <v>492</v>
      </c>
      <c r="CH250" s="3" t="s">
        <v>496</v>
      </c>
      <c r="CI250" s="3" t="s">
        <v>490</v>
      </c>
      <c r="CJ250" s="3" t="s">
        <v>491</v>
      </c>
      <c r="CK250" s="3" t="s">
        <v>17</v>
      </c>
      <c r="CL250" s="3" t="s">
        <v>517</v>
      </c>
      <c r="CM250" s="3" t="s">
        <v>555</v>
      </c>
      <c r="CN250" s="3" t="s">
        <v>546</v>
      </c>
      <c r="CO250" s="3" t="s">
        <v>10</v>
      </c>
      <c r="CP250" s="3" t="s">
        <v>48</v>
      </c>
      <c r="CQ250" s="3" t="s">
        <v>557</v>
      </c>
      <c r="CR250" s="3" t="s">
        <v>17</v>
      </c>
      <c r="CS250" s="3" t="s">
        <v>964</v>
      </c>
      <c r="CT250" s="3" t="s">
        <v>128</v>
      </c>
      <c r="CU250" s="3" t="s">
        <v>199</v>
      </c>
      <c r="CV250" s="3" t="s">
        <v>17</v>
      </c>
      <c r="CW250" s="3" t="s">
        <v>494</v>
      </c>
      <c r="CX250" s="6" t="s">
        <v>712</v>
      </c>
      <c r="CY250" s="3" t="s">
        <v>17</v>
      </c>
      <c r="CZ250" s="9" t="s">
        <v>3789</v>
      </c>
      <c r="DA250" s="3" t="s">
        <v>9218</v>
      </c>
      <c r="DB250" s="9" t="s">
        <v>10345</v>
      </c>
      <c r="DC250" s="9"/>
      <c r="DD250" s="226">
        <v>248</v>
      </c>
      <c r="DE250" s="15"/>
    </row>
    <row r="251" spans="1:109">
      <c r="A251" s="226">
        <v>239</v>
      </c>
      <c r="B251" s="68" t="s">
        <v>9088</v>
      </c>
      <c r="C251" s="280" t="s">
        <v>487</v>
      </c>
      <c r="D251" s="3" t="s">
        <v>3455</v>
      </c>
      <c r="E251" s="9"/>
      <c r="F251" s="9"/>
      <c r="G251" s="169" t="s">
        <v>6124</v>
      </c>
      <c r="H251" s="3" t="s">
        <v>709</v>
      </c>
      <c r="I251" s="3" t="s">
        <v>488</v>
      </c>
      <c r="J251" s="3" t="s">
        <v>3631</v>
      </c>
      <c r="K251" s="9" t="s">
        <v>10269</v>
      </c>
      <c r="L251" s="3">
        <v>45</v>
      </c>
      <c r="M251" t="b">
        <v>0</v>
      </c>
      <c r="N251" s="3" t="s">
        <v>549</v>
      </c>
      <c r="O251" s="3" t="s">
        <v>17</v>
      </c>
      <c r="P251" s="3" t="s">
        <v>9120</v>
      </c>
      <c r="Q251" s="229">
        <v>45</v>
      </c>
      <c r="R251" s="229">
        <v>45</v>
      </c>
      <c r="S251" s="9"/>
      <c r="T251" t="s">
        <v>17</v>
      </c>
      <c r="U251" s="3" t="s">
        <v>17</v>
      </c>
      <c r="V251" s="3" t="s">
        <v>17</v>
      </c>
      <c r="W251" s="9"/>
      <c r="X251" s="3" t="s">
        <v>17</v>
      </c>
      <c r="Y251" s="3" t="s">
        <v>17</v>
      </c>
      <c r="Z251" s="3" t="s">
        <v>4570</v>
      </c>
      <c r="AA251" s="15" t="s">
        <v>484</v>
      </c>
      <c r="AB251" s="9"/>
      <c r="AC251" s="9"/>
      <c r="AD251" s="9"/>
      <c r="AE251" s="9"/>
      <c r="AF251" s="9"/>
      <c r="AG251" s="3" t="s">
        <v>17</v>
      </c>
      <c r="AH251" s="3" t="s">
        <v>553</v>
      </c>
      <c r="AI251" s="139"/>
      <c r="AJ251" s="3" t="s">
        <v>481</v>
      </c>
      <c r="AK251" s="208" t="s">
        <v>481</v>
      </c>
      <c r="AL251" s="9"/>
      <c r="AM251" s="146"/>
      <c r="AN251" s="3" t="s">
        <v>484</v>
      </c>
      <c r="AO251" s="3" t="s">
        <v>8552</v>
      </c>
      <c r="AP251" t="s">
        <v>5091</v>
      </c>
      <c r="AQ251" s="9"/>
      <c r="AR251" s="9"/>
      <c r="AS251" s="15" t="s">
        <v>9041</v>
      </c>
      <c r="AT251" s="3"/>
      <c r="AU251" t="b">
        <v>0</v>
      </c>
      <c r="AV251" s="229">
        <v>422073</v>
      </c>
      <c r="AW251" s="3" t="s">
        <v>17</v>
      </c>
      <c r="AX251" s="9"/>
      <c r="AY251" s="9"/>
      <c r="AZ251" s="9"/>
      <c r="BA251" s="9"/>
      <c r="BB251" s="3" t="s">
        <v>708</v>
      </c>
      <c r="BC251" s="9"/>
      <c r="BD251" s="9"/>
      <c r="BE251" s="3" t="s">
        <v>37</v>
      </c>
      <c r="BF251" s="9"/>
      <c r="BG251" s="9"/>
      <c r="BH251" s="9" t="s">
        <v>6171</v>
      </c>
      <c r="BI251" s="3" t="s">
        <v>9049</v>
      </c>
      <c r="BJ251" s="9" t="s">
        <v>9076</v>
      </c>
      <c r="BK251" s="9" t="s">
        <v>9568</v>
      </c>
      <c r="BL251" s="9"/>
      <c r="BM251" s="243">
        <v>5028</v>
      </c>
      <c r="BN251" s="243">
        <v>4950</v>
      </c>
      <c r="BO251" s="3" t="s">
        <v>497</v>
      </c>
      <c r="BP251" s="9"/>
      <c r="BQ251" s="9"/>
      <c r="BR251" s="9"/>
      <c r="BS251" s="9"/>
      <c r="BT251" s="9"/>
      <c r="BU251" t="s">
        <v>13043</v>
      </c>
      <c r="BV251" s="9"/>
      <c r="BW251" s="253"/>
      <c r="BX251" s="9"/>
      <c r="BY251" s="9"/>
      <c r="BZ251" s="9" t="s">
        <v>6497</v>
      </c>
      <c r="CA251" t="s">
        <v>6212</v>
      </c>
      <c r="CB251" s="229">
        <v>2009</v>
      </c>
      <c r="CC251" s="3" t="s">
        <v>489</v>
      </c>
      <c r="CD251" s="3" t="s">
        <v>495</v>
      </c>
      <c r="CE251" s="3" t="s">
        <v>493</v>
      </c>
      <c r="CF251" s="3" t="s">
        <v>504</v>
      </c>
      <c r="CG251" s="3" t="s">
        <v>492</v>
      </c>
      <c r="CH251" s="3" t="s">
        <v>496</v>
      </c>
      <c r="CI251" s="3" t="s">
        <v>490</v>
      </c>
      <c r="CJ251" s="3" t="s">
        <v>491</v>
      </c>
      <c r="CK251" s="3" t="s">
        <v>17</v>
      </c>
      <c r="CL251" s="3" t="s">
        <v>517</v>
      </c>
      <c r="CM251" s="3" t="s">
        <v>555</v>
      </c>
      <c r="CN251" s="3" t="s">
        <v>546</v>
      </c>
      <c r="CO251" s="3" t="s">
        <v>10</v>
      </c>
      <c r="CP251" s="3" t="s">
        <v>48</v>
      </c>
      <c r="CQ251" s="3" t="s">
        <v>557</v>
      </c>
      <c r="CR251" s="3" t="s">
        <v>17</v>
      </c>
      <c r="CS251" s="3" t="s">
        <v>963</v>
      </c>
      <c r="CT251" s="3" t="s">
        <v>128</v>
      </c>
      <c r="CU251" s="3" t="s">
        <v>199</v>
      </c>
      <c r="CV251" s="3" t="s">
        <v>17</v>
      </c>
      <c r="CW251" s="3" t="s">
        <v>494</v>
      </c>
      <c r="CX251" s="6" t="s">
        <v>609</v>
      </c>
      <c r="CY251" s="3" t="s">
        <v>17</v>
      </c>
      <c r="CZ251" s="9" t="s">
        <v>3790</v>
      </c>
      <c r="DA251" s="3" t="s">
        <v>9218</v>
      </c>
      <c r="DB251" s="9" t="s">
        <v>10346</v>
      </c>
      <c r="DC251" s="9"/>
      <c r="DD251" s="226">
        <v>249</v>
      </c>
      <c r="DE251" s="15"/>
    </row>
    <row r="252" spans="1:109">
      <c r="A252" s="226">
        <v>240</v>
      </c>
      <c r="B252" s="68" t="s">
        <v>9088</v>
      </c>
      <c r="C252" s="280" t="s">
        <v>487</v>
      </c>
      <c r="D252" s="3" t="s">
        <v>3455</v>
      </c>
      <c r="E252" s="9"/>
      <c r="F252" s="9"/>
      <c r="G252" s="149" t="s">
        <v>6124</v>
      </c>
      <c r="H252" s="3" t="s">
        <v>709</v>
      </c>
      <c r="I252" s="3" t="s">
        <v>488</v>
      </c>
      <c r="J252" s="3" t="s">
        <v>3631</v>
      </c>
      <c r="K252" s="9" t="s">
        <v>10269</v>
      </c>
      <c r="L252" s="3">
        <v>45</v>
      </c>
      <c r="M252" t="b">
        <v>0</v>
      </c>
      <c r="N252" s="3" t="s">
        <v>549</v>
      </c>
      <c r="O252" s="3" t="s">
        <v>17</v>
      </c>
      <c r="P252" s="3" t="s">
        <v>9120</v>
      </c>
      <c r="Q252" s="229">
        <v>45</v>
      </c>
      <c r="R252" s="229">
        <v>45</v>
      </c>
      <c r="S252" s="9"/>
      <c r="T252" t="s">
        <v>17</v>
      </c>
      <c r="U252" s="3" t="s">
        <v>17</v>
      </c>
      <c r="V252" s="3" t="s">
        <v>17</v>
      </c>
      <c r="W252" s="9"/>
      <c r="X252" s="3" t="s">
        <v>17</v>
      </c>
      <c r="Y252" s="3" t="s">
        <v>17</v>
      </c>
      <c r="Z252" s="3" t="s">
        <v>4570</v>
      </c>
      <c r="AA252" s="15" t="s">
        <v>484</v>
      </c>
      <c r="AB252" s="3"/>
      <c r="AC252" s="3"/>
      <c r="AD252" s="3"/>
      <c r="AE252" s="3"/>
      <c r="AF252" s="3"/>
      <c r="AG252" s="3" t="s">
        <v>17</v>
      </c>
      <c r="AH252" s="3" t="s">
        <v>553</v>
      </c>
      <c r="AI252" s="177"/>
      <c r="AJ252" s="3" t="s">
        <v>481</v>
      </c>
      <c r="AK252" s="208" t="s">
        <v>481</v>
      </c>
      <c r="AL252" s="3"/>
      <c r="AM252" s="68"/>
      <c r="AN252" s="3" t="s">
        <v>484</v>
      </c>
      <c r="AO252" s="3" t="s">
        <v>8552</v>
      </c>
      <c r="AP252" t="s">
        <v>5091</v>
      </c>
      <c r="AQ252" s="3"/>
      <c r="AR252" s="3"/>
      <c r="AS252" s="15" t="s">
        <v>9041</v>
      </c>
      <c r="AT252" s="3"/>
      <c r="AU252" t="b">
        <v>0</v>
      </c>
      <c r="AV252" s="229">
        <v>433784</v>
      </c>
      <c r="AW252" s="3" t="s">
        <v>17</v>
      </c>
      <c r="AX252" s="9"/>
      <c r="AY252" s="9"/>
      <c r="AZ252" s="9"/>
      <c r="BA252" s="9"/>
      <c r="BB252" s="3" t="s">
        <v>708</v>
      </c>
      <c r="BC252" s="9"/>
      <c r="BD252" s="9"/>
      <c r="BE252" s="3" t="s">
        <v>37</v>
      </c>
      <c r="BF252" s="9"/>
      <c r="BG252" s="9"/>
      <c r="BH252" s="9" t="s">
        <v>6171</v>
      </c>
      <c r="BI252" s="3" t="s">
        <v>9049</v>
      </c>
      <c r="BJ252" s="9" t="s">
        <v>9076</v>
      </c>
      <c r="BK252" s="9" t="s">
        <v>9568</v>
      </c>
      <c r="BL252" s="9"/>
      <c r="BM252" s="243">
        <v>5098</v>
      </c>
      <c r="BN252" s="243">
        <v>5047</v>
      </c>
      <c r="BO252" s="3" t="s">
        <v>497</v>
      </c>
      <c r="BP252" s="9"/>
      <c r="BQ252" s="9"/>
      <c r="BR252" s="9"/>
      <c r="BS252" s="9"/>
      <c r="BT252" s="9"/>
      <c r="BU252" t="s">
        <v>13043</v>
      </c>
      <c r="BV252" s="9"/>
      <c r="BW252" s="253"/>
      <c r="BX252" s="9"/>
      <c r="BY252" s="9"/>
      <c r="BZ252" s="9" t="s">
        <v>6497</v>
      </c>
      <c r="CA252" t="s">
        <v>6212</v>
      </c>
      <c r="CB252" s="229">
        <v>2009</v>
      </c>
      <c r="CC252" s="3" t="s">
        <v>489</v>
      </c>
      <c r="CD252" s="3" t="s">
        <v>495</v>
      </c>
      <c r="CE252" s="3" t="s">
        <v>493</v>
      </c>
      <c r="CF252" s="3" t="s">
        <v>504</v>
      </c>
      <c r="CG252" s="3" t="s">
        <v>492</v>
      </c>
      <c r="CH252" s="3" t="s">
        <v>496</v>
      </c>
      <c r="CI252" s="3" t="s">
        <v>490</v>
      </c>
      <c r="CJ252" s="3" t="s">
        <v>491</v>
      </c>
      <c r="CK252" s="3" t="s">
        <v>17</v>
      </c>
      <c r="CL252" s="3" t="s">
        <v>517</v>
      </c>
      <c r="CM252" s="3" t="s">
        <v>555</v>
      </c>
      <c r="CN252" s="3" t="s">
        <v>546</v>
      </c>
      <c r="CO252" s="3" t="s">
        <v>10</v>
      </c>
      <c r="CP252" s="3" t="s">
        <v>48</v>
      </c>
      <c r="CQ252" s="3" t="s">
        <v>557</v>
      </c>
      <c r="CR252" s="3" t="s">
        <v>17</v>
      </c>
      <c r="CS252" s="3" t="s">
        <v>964</v>
      </c>
      <c r="CT252" s="3" t="s">
        <v>128</v>
      </c>
      <c r="CU252" s="3" t="s">
        <v>199</v>
      </c>
      <c r="CV252" s="3" t="s">
        <v>17</v>
      </c>
      <c r="CW252" s="3" t="s">
        <v>494</v>
      </c>
      <c r="CX252" s="6" t="s">
        <v>609</v>
      </c>
      <c r="CY252" s="3" t="s">
        <v>17</v>
      </c>
      <c r="CZ252" s="9" t="s">
        <v>3791</v>
      </c>
      <c r="DA252" s="3" t="s">
        <v>9218</v>
      </c>
      <c r="DB252" s="9" t="s">
        <v>10347</v>
      </c>
      <c r="DC252" s="9"/>
      <c r="DD252" s="226">
        <v>250</v>
      </c>
      <c r="DE252" s="15"/>
    </row>
    <row r="253" spans="1:109">
      <c r="A253" s="226">
        <v>241</v>
      </c>
      <c r="B253" s="68" t="s">
        <v>9088</v>
      </c>
      <c r="C253" s="280" t="s">
        <v>487</v>
      </c>
      <c r="D253" s="3" t="s">
        <v>3455</v>
      </c>
      <c r="E253" s="9"/>
      <c r="F253" s="9"/>
      <c r="G253" s="169" t="s">
        <v>6124</v>
      </c>
      <c r="H253" s="3" t="s">
        <v>709</v>
      </c>
      <c r="I253" s="3" t="s">
        <v>488</v>
      </c>
      <c r="J253" s="3" t="s">
        <v>3631</v>
      </c>
      <c r="K253" s="9" t="s">
        <v>10269</v>
      </c>
      <c r="L253" s="3">
        <v>50</v>
      </c>
      <c r="M253" t="b">
        <v>0</v>
      </c>
      <c r="N253" s="3" t="s">
        <v>549</v>
      </c>
      <c r="O253" s="3" t="s">
        <v>17</v>
      </c>
      <c r="P253" s="3" t="s">
        <v>9102</v>
      </c>
      <c r="Q253" s="229">
        <v>50</v>
      </c>
      <c r="R253" s="229">
        <v>50</v>
      </c>
      <c r="S253" s="9"/>
      <c r="T253" t="s">
        <v>17</v>
      </c>
      <c r="U253" s="3" t="s">
        <v>17</v>
      </c>
      <c r="V253" s="3" t="s">
        <v>17</v>
      </c>
      <c r="W253" s="9"/>
      <c r="X253" s="3" t="s">
        <v>17</v>
      </c>
      <c r="Y253" s="3" t="s">
        <v>17</v>
      </c>
      <c r="Z253" s="3" t="s">
        <v>4570</v>
      </c>
      <c r="AA253" s="15" t="s">
        <v>484</v>
      </c>
      <c r="AB253" s="9"/>
      <c r="AC253" s="9"/>
      <c r="AD253" s="9"/>
      <c r="AE253" s="9"/>
      <c r="AF253" s="9"/>
      <c r="AG253" s="3" t="s">
        <v>17</v>
      </c>
      <c r="AH253" s="3">
        <v>50</v>
      </c>
      <c r="AI253" s="139"/>
      <c r="AJ253" s="3" t="s">
        <v>481</v>
      </c>
      <c r="AK253" s="208" t="s">
        <v>481</v>
      </c>
      <c r="AL253" s="9"/>
      <c r="AM253" s="146"/>
      <c r="AN253" s="3" t="s">
        <v>484</v>
      </c>
      <c r="AO253" s="3" t="s">
        <v>8552</v>
      </c>
      <c r="AP253" t="s">
        <v>5091</v>
      </c>
      <c r="AQ253" s="9"/>
      <c r="AR253" s="9"/>
      <c r="AS253" s="15" t="s">
        <v>9041</v>
      </c>
      <c r="AT253" s="3"/>
      <c r="AU253" t="b">
        <v>0</v>
      </c>
      <c r="AV253" s="229">
        <v>422073</v>
      </c>
      <c r="AW253" s="3" t="s">
        <v>17</v>
      </c>
      <c r="AX253" s="9"/>
      <c r="AY253" s="9"/>
      <c r="AZ253" s="9"/>
      <c r="BA253" s="9"/>
      <c r="BB253" s="3" t="s">
        <v>708</v>
      </c>
      <c r="BC253" s="9"/>
      <c r="BD253" s="9"/>
      <c r="BE253" s="3" t="s">
        <v>37</v>
      </c>
      <c r="BF253" s="9"/>
      <c r="BG253" s="9"/>
      <c r="BH253" s="9" t="s">
        <v>6171</v>
      </c>
      <c r="BI253" s="3" t="s">
        <v>9049</v>
      </c>
      <c r="BJ253" s="9" t="s">
        <v>9076</v>
      </c>
      <c r="BK253" s="9" t="s">
        <v>9568</v>
      </c>
      <c r="BL253" s="9"/>
      <c r="BM253" s="243">
        <v>7211</v>
      </c>
      <c r="BN253" s="243">
        <v>7083</v>
      </c>
      <c r="BO253" s="3" t="s">
        <v>497</v>
      </c>
      <c r="BP253" s="9"/>
      <c r="BQ253" s="9"/>
      <c r="BR253" s="9"/>
      <c r="BS253" s="9"/>
      <c r="BT253" s="9"/>
      <c r="BU253" t="s">
        <v>13043</v>
      </c>
      <c r="BV253" s="9"/>
      <c r="BW253" s="253"/>
      <c r="BX253" s="9"/>
      <c r="BY253" s="9"/>
      <c r="BZ253" s="9" t="s">
        <v>6497</v>
      </c>
      <c r="CA253" t="s">
        <v>6212</v>
      </c>
      <c r="CB253" s="229">
        <v>2009</v>
      </c>
      <c r="CC253" s="3" t="s">
        <v>489</v>
      </c>
      <c r="CD253" s="3" t="s">
        <v>495</v>
      </c>
      <c r="CE253" s="3" t="s">
        <v>493</v>
      </c>
      <c r="CF253" s="3" t="s">
        <v>504</v>
      </c>
      <c r="CG253" s="3" t="s">
        <v>492</v>
      </c>
      <c r="CH253" s="3" t="s">
        <v>496</v>
      </c>
      <c r="CI253" s="3" t="s">
        <v>490</v>
      </c>
      <c r="CJ253" s="3" t="s">
        <v>491</v>
      </c>
      <c r="CK253" s="3" t="s">
        <v>17</v>
      </c>
      <c r="CL253" s="3" t="s">
        <v>517</v>
      </c>
      <c r="CM253" s="3" t="s">
        <v>555</v>
      </c>
      <c r="CN253" s="3" t="s">
        <v>546</v>
      </c>
      <c r="CO253" s="3" t="s">
        <v>10</v>
      </c>
      <c r="CP253" s="3" t="s">
        <v>48</v>
      </c>
      <c r="CQ253" s="3" t="s">
        <v>557</v>
      </c>
      <c r="CR253" s="3" t="s">
        <v>17</v>
      </c>
      <c r="CS253" s="3" t="s">
        <v>963</v>
      </c>
      <c r="CT253" s="3" t="s">
        <v>128</v>
      </c>
      <c r="CU253" s="3" t="s">
        <v>199</v>
      </c>
      <c r="CV253" s="3" t="s">
        <v>17</v>
      </c>
      <c r="CW253" s="3" t="s">
        <v>494</v>
      </c>
      <c r="CX253" s="6" t="s">
        <v>610</v>
      </c>
      <c r="CY253" s="3" t="s">
        <v>17</v>
      </c>
      <c r="CZ253" s="9" t="s">
        <v>3792</v>
      </c>
      <c r="DA253" s="3" t="s">
        <v>9218</v>
      </c>
      <c r="DB253" s="9" t="s">
        <v>10348</v>
      </c>
      <c r="DC253" s="9"/>
      <c r="DD253" s="226">
        <v>251</v>
      </c>
      <c r="DE253" s="15"/>
    </row>
    <row r="254" spans="1:109">
      <c r="A254" s="226">
        <v>242</v>
      </c>
      <c r="B254" s="68" t="s">
        <v>9088</v>
      </c>
      <c r="C254" s="280" t="s">
        <v>487</v>
      </c>
      <c r="D254" s="3" t="s">
        <v>3455</v>
      </c>
      <c r="E254" s="9"/>
      <c r="F254" s="9"/>
      <c r="G254" s="149" t="s">
        <v>6124</v>
      </c>
      <c r="H254" s="3" t="s">
        <v>709</v>
      </c>
      <c r="I254" s="3" t="s">
        <v>488</v>
      </c>
      <c r="J254" s="3" t="s">
        <v>3631</v>
      </c>
      <c r="K254" s="9" t="s">
        <v>10269</v>
      </c>
      <c r="L254" s="3">
        <v>50</v>
      </c>
      <c r="M254" t="b">
        <v>0</v>
      </c>
      <c r="N254" s="3" t="s">
        <v>549</v>
      </c>
      <c r="O254" s="3" t="s">
        <v>17</v>
      </c>
      <c r="P254" s="3" t="s">
        <v>9102</v>
      </c>
      <c r="Q254" s="229">
        <v>50</v>
      </c>
      <c r="R254" s="229">
        <v>50</v>
      </c>
      <c r="S254" s="9"/>
      <c r="T254" t="s">
        <v>17</v>
      </c>
      <c r="U254" s="3" t="s">
        <v>17</v>
      </c>
      <c r="V254" s="3" t="s">
        <v>17</v>
      </c>
      <c r="W254" s="9"/>
      <c r="X254" s="3" t="s">
        <v>17</v>
      </c>
      <c r="Y254" s="3" t="s">
        <v>17</v>
      </c>
      <c r="Z254" s="3" t="s">
        <v>4570</v>
      </c>
      <c r="AA254" s="15" t="s">
        <v>484</v>
      </c>
      <c r="AB254" s="3"/>
      <c r="AC254" s="3"/>
      <c r="AD254" s="3"/>
      <c r="AE254" s="3"/>
      <c r="AF254" s="3"/>
      <c r="AG254" s="3" t="s">
        <v>17</v>
      </c>
      <c r="AH254" s="3">
        <v>50</v>
      </c>
      <c r="AI254" s="177"/>
      <c r="AJ254" s="3" t="s">
        <v>481</v>
      </c>
      <c r="AK254" s="208" t="s">
        <v>481</v>
      </c>
      <c r="AL254" s="3"/>
      <c r="AM254" s="68"/>
      <c r="AN254" s="3" t="s">
        <v>484</v>
      </c>
      <c r="AO254" s="3" t="s">
        <v>8552</v>
      </c>
      <c r="AP254" t="s">
        <v>5091</v>
      </c>
      <c r="AQ254" s="3"/>
      <c r="AR254" s="3"/>
      <c r="AS254" s="15" t="s">
        <v>9041</v>
      </c>
      <c r="AT254" s="3"/>
      <c r="AU254" t="b">
        <v>0</v>
      </c>
      <c r="AV254" s="229">
        <v>433784</v>
      </c>
      <c r="AW254" s="3" t="s">
        <v>17</v>
      </c>
      <c r="AX254" s="9"/>
      <c r="AY254" s="9"/>
      <c r="AZ254" s="9"/>
      <c r="BA254" s="9"/>
      <c r="BB254" s="3" t="s">
        <v>708</v>
      </c>
      <c r="BC254" s="9"/>
      <c r="BD254" s="9"/>
      <c r="BE254" s="3" t="s">
        <v>37</v>
      </c>
      <c r="BF254" s="9"/>
      <c r="BG254" s="9"/>
      <c r="BH254" s="9" t="s">
        <v>6171</v>
      </c>
      <c r="BI254" s="3" t="s">
        <v>9049</v>
      </c>
      <c r="BJ254" s="9" t="s">
        <v>9076</v>
      </c>
      <c r="BK254" s="9" t="s">
        <v>9568</v>
      </c>
      <c r="BL254" s="9"/>
      <c r="BM254" s="243">
        <v>7240</v>
      </c>
      <c r="BN254" s="243">
        <v>7168</v>
      </c>
      <c r="BO254" s="3" t="s">
        <v>497</v>
      </c>
      <c r="BP254" s="9"/>
      <c r="BQ254" s="9"/>
      <c r="BR254" s="9"/>
      <c r="BS254" s="9"/>
      <c r="BT254" s="9"/>
      <c r="BU254" t="s">
        <v>13043</v>
      </c>
      <c r="BV254" s="9"/>
      <c r="BW254" s="253"/>
      <c r="BX254" s="9"/>
      <c r="BY254" s="9"/>
      <c r="BZ254" s="9" t="s">
        <v>6497</v>
      </c>
      <c r="CA254" t="s">
        <v>6212</v>
      </c>
      <c r="CB254" s="229">
        <v>2009</v>
      </c>
      <c r="CC254" s="3" t="s">
        <v>489</v>
      </c>
      <c r="CD254" s="3" t="s">
        <v>495</v>
      </c>
      <c r="CE254" s="3" t="s">
        <v>493</v>
      </c>
      <c r="CF254" s="3" t="s">
        <v>504</v>
      </c>
      <c r="CG254" s="3" t="s">
        <v>492</v>
      </c>
      <c r="CH254" s="3" t="s">
        <v>496</v>
      </c>
      <c r="CI254" s="3" t="s">
        <v>490</v>
      </c>
      <c r="CJ254" s="3" t="s">
        <v>491</v>
      </c>
      <c r="CK254" s="3" t="s">
        <v>17</v>
      </c>
      <c r="CL254" s="3" t="s">
        <v>517</v>
      </c>
      <c r="CM254" s="3" t="s">
        <v>555</v>
      </c>
      <c r="CN254" s="3" t="s">
        <v>546</v>
      </c>
      <c r="CO254" s="3" t="s">
        <v>10</v>
      </c>
      <c r="CP254" s="3" t="s">
        <v>48</v>
      </c>
      <c r="CQ254" s="3" t="s">
        <v>557</v>
      </c>
      <c r="CR254" s="3" t="s">
        <v>17</v>
      </c>
      <c r="CS254" s="3" t="s">
        <v>964</v>
      </c>
      <c r="CT254" s="3" t="s">
        <v>128</v>
      </c>
      <c r="CU254" s="3" t="s">
        <v>199</v>
      </c>
      <c r="CV254" s="3" t="s">
        <v>17</v>
      </c>
      <c r="CW254" s="3" t="s">
        <v>494</v>
      </c>
      <c r="CX254" s="6" t="s">
        <v>610</v>
      </c>
      <c r="CY254" s="3" t="s">
        <v>17</v>
      </c>
      <c r="CZ254" s="9" t="s">
        <v>3793</v>
      </c>
      <c r="DA254" s="3" t="s">
        <v>9218</v>
      </c>
      <c r="DB254" s="9" t="s">
        <v>10349</v>
      </c>
      <c r="DC254" s="9"/>
      <c r="DD254" s="226">
        <v>252</v>
      </c>
      <c r="DE254" s="15"/>
    </row>
    <row r="255" spans="1:109">
      <c r="A255" s="226">
        <v>243</v>
      </c>
      <c r="B255" s="68" t="s">
        <v>9088</v>
      </c>
      <c r="C255" s="280" t="s">
        <v>487</v>
      </c>
      <c r="D255" s="3" t="s">
        <v>3455</v>
      </c>
      <c r="E255" s="9"/>
      <c r="F255" s="9"/>
      <c r="G255" s="169" t="s">
        <v>6124</v>
      </c>
      <c r="H255" s="3" t="s">
        <v>709</v>
      </c>
      <c r="I255" s="3" t="s">
        <v>488</v>
      </c>
      <c r="J255" s="3" t="s">
        <v>3631</v>
      </c>
      <c r="K255" s="9" t="s">
        <v>10269</v>
      </c>
      <c r="L255" s="3">
        <v>54</v>
      </c>
      <c r="M255" t="b">
        <v>0</v>
      </c>
      <c r="N255" s="3" t="s">
        <v>549</v>
      </c>
      <c r="O255" s="3" t="s">
        <v>17</v>
      </c>
      <c r="P255" s="3" t="s">
        <v>9107</v>
      </c>
      <c r="Q255" s="229">
        <v>54</v>
      </c>
      <c r="R255" s="229">
        <v>54</v>
      </c>
      <c r="S255" s="9"/>
      <c r="T255" t="s">
        <v>17</v>
      </c>
      <c r="U255" s="3" t="s">
        <v>17</v>
      </c>
      <c r="V255" s="3" t="s">
        <v>17</v>
      </c>
      <c r="W255" s="9"/>
      <c r="X255" s="3" t="s">
        <v>17</v>
      </c>
      <c r="Y255" s="3" t="s">
        <v>17</v>
      </c>
      <c r="Z255" s="3" t="s">
        <v>4570</v>
      </c>
      <c r="AA255" s="15" t="s">
        <v>484</v>
      </c>
      <c r="AB255" s="9"/>
      <c r="AC255" s="9"/>
      <c r="AD255" s="9"/>
      <c r="AE255" s="9"/>
      <c r="AF255" s="9"/>
      <c r="AG255" s="3" t="s">
        <v>17</v>
      </c>
      <c r="AH255" s="3">
        <v>54</v>
      </c>
      <c r="AI255" s="139"/>
      <c r="AJ255" s="3" t="s">
        <v>481</v>
      </c>
      <c r="AK255" s="208" t="s">
        <v>481</v>
      </c>
      <c r="AL255" s="9"/>
      <c r="AM255" s="146"/>
      <c r="AN255" s="3" t="s">
        <v>484</v>
      </c>
      <c r="AO255" s="3" t="s">
        <v>8552</v>
      </c>
      <c r="AP255" t="s">
        <v>5091</v>
      </c>
      <c r="AQ255" s="9"/>
      <c r="AR255" s="9"/>
      <c r="AS255" s="15" t="s">
        <v>9041</v>
      </c>
      <c r="AT255" s="3"/>
      <c r="AU255" t="b">
        <v>0</v>
      </c>
      <c r="AV255" s="229">
        <v>422073</v>
      </c>
      <c r="AW255" s="3" t="s">
        <v>17</v>
      </c>
      <c r="AX255" s="9"/>
      <c r="AY255" s="9"/>
      <c r="AZ255" s="9"/>
      <c r="BA255" s="9"/>
      <c r="BB255" s="3" t="s">
        <v>708</v>
      </c>
      <c r="BC255" s="9"/>
      <c r="BD255" s="9"/>
      <c r="BE255" s="3" t="s">
        <v>37</v>
      </c>
      <c r="BF255" s="9"/>
      <c r="BG255" s="9"/>
      <c r="BH255" s="9" t="s">
        <v>6171</v>
      </c>
      <c r="BI255" s="3" t="s">
        <v>9049</v>
      </c>
      <c r="BJ255" s="9" t="s">
        <v>9076</v>
      </c>
      <c r="BK255" s="9" t="s">
        <v>9568</v>
      </c>
      <c r="BL255" s="9"/>
      <c r="BM255" s="243">
        <v>5768</v>
      </c>
      <c r="BN255" s="243">
        <v>5645</v>
      </c>
      <c r="BO255" s="3" t="s">
        <v>497</v>
      </c>
      <c r="BP255" s="9"/>
      <c r="BQ255" s="9"/>
      <c r="BR255" s="9"/>
      <c r="BS255" s="9"/>
      <c r="BT255" s="9"/>
      <c r="BU255" t="s">
        <v>13043</v>
      </c>
      <c r="BV255" s="9"/>
      <c r="BW255" s="253"/>
      <c r="BX255" s="9"/>
      <c r="BY255" s="9"/>
      <c r="BZ255" s="9" t="s">
        <v>6497</v>
      </c>
      <c r="CA255" t="s">
        <v>6212</v>
      </c>
      <c r="CB255" s="229">
        <v>2009</v>
      </c>
      <c r="CC255" s="3" t="s">
        <v>489</v>
      </c>
      <c r="CD255" s="3" t="s">
        <v>495</v>
      </c>
      <c r="CE255" s="3" t="s">
        <v>493</v>
      </c>
      <c r="CF255" s="3" t="s">
        <v>504</v>
      </c>
      <c r="CG255" s="3" t="s">
        <v>492</v>
      </c>
      <c r="CH255" s="3" t="s">
        <v>496</v>
      </c>
      <c r="CI255" s="3" t="s">
        <v>490</v>
      </c>
      <c r="CJ255" s="3" t="s">
        <v>491</v>
      </c>
      <c r="CK255" s="3" t="s">
        <v>17</v>
      </c>
      <c r="CL255" s="3" t="s">
        <v>517</v>
      </c>
      <c r="CM255" s="3" t="s">
        <v>555</v>
      </c>
      <c r="CN255" s="3" t="s">
        <v>546</v>
      </c>
      <c r="CO255" s="3" t="s">
        <v>10</v>
      </c>
      <c r="CP255" s="3" t="s">
        <v>48</v>
      </c>
      <c r="CQ255" s="3" t="s">
        <v>557</v>
      </c>
      <c r="CR255" s="3" t="s">
        <v>17</v>
      </c>
      <c r="CS255" s="3" t="s">
        <v>963</v>
      </c>
      <c r="CT255" s="3" t="s">
        <v>128</v>
      </c>
      <c r="CU255" s="3" t="s">
        <v>199</v>
      </c>
      <c r="CV255" s="3" t="s">
        <v>17</v>
      </c>
      <c r="CW255" s="3" t="s">
        <v>494</v>
      </c>
      <c r="CX255" s="6" t="s">
        <v>611</v>
      </c>
      <c r="CY255" s="3" t="s">
        <v>17</v>
      </c>
      <c r="CZ255" s="9" t="s">
        <v>3794</v>
      </c>
      <c r="DA255" s="3" t="s">
        <v>9218</v>
      </c>
      <c r="DB255" s="9" t="s">
        <v>10350</v>
      </c>
      <c r="DC255" s="9"/>
      <c r="DD255" s="226">
        <v>253</v>
      </c>
      <c r="DE255" s="15"/>
    </row>
    <row r="256" spans="1:109">
      <c r="A256" s="226">
        <v>244</v>
      </c>
      <c r="B256" s="68" t="s">
        <v>9088</v>
      </c>
      <c r="C256" s="280" t="s">
        <v>487</v>
      </c>
      <c r="D256" s="3" t="s">
        <v>3455</v>
      </c>
      <c r="E256" s="9"/>
      <c r="F256" s="9"/>
      <c r="G256" s="149" t="s">
        <v>6124</v>
      </c>
      <c r="H256" s="3" t="s">
        <v>709</v>
      </c>
      <c r="I256" s="3" t="s">
        <v>488</v>
      </c>
      <c r="J256" s="3" t="s">
        <v>3631</v>
      </c>
      <c r="K256" s="9" t="s">
        <v>10269</v>
      </c>
      <c r="L256" s="3">
        <v>54</v>
      </c>
      <c r="M256" t="b">
        <v>0</v>
      </c>
      <c r="N256" s="3" t="s">
        <v>549</v>
      </c>
      <c r="O256" s="3" t="s">
        <v>17</v>
      </c>
      <c r="P256" s="3" t="s">
        <v>9107</v>
      </c>
      <c r="Q256" s="229">
        <v>54</v>
      </c>
      <c r="R256" s="229">
        <v>54</v>
      </c>
      <c r="S256" s="9"/>
      <c r="T256" t="s">
        <v>17</v>
      </c>
      <c r="U256" s="3" t="s">
        <v>17</v>
      </c>
      <c r="V256" s="3" t="s">
        <v>17</v>
      </c>
      <c r="W256" s="9"/>
      <c r="X256" s="3" t="s">
        <v>17</v>
      </c>
      <c r="Y256" s="3" t="s">
        <v>17</v>
      </c>
      <c r="Z256" s="3" t="s">
        <v>4570</v>
      </c>
      <c r="AA256" s="15" t="s">
        <v>484</v>
      </c>
      <c r="AB256" s="3"/>
      <c r="AC256" s="3"/>
      <c r="AD256" s="3"/>
      <c r="AE256" s="3"/>
      <c r="AF256" s="3"/>
      <c r="AG256" s="3" t="s">
        <v>17</v>
      </c>
      <c r="AH256" s="3">
        <v>54</v>
      </c>
      <c r="AI256" s="177"/>
      <c r="AJ256" s="3" t="s">
        <v>481</v>
      </c>
      <c r="AK256" s="208" t="s">
        <v>481</v>
      </c>
      <c r="AL256" s="3"/>
      <c r="AM256" s="68"/>
      <c r="AN256" s="3" t="s">
        <v>484</v>
      </c>
      <c r="AO256" s="3" t="s">
        <v>8552</v>
      </c>
      <c r="AP256" t="s">
        <v>5091</v>
      </c>
      <c r="AQ256" s="3"/>
      <c r="AR256" s="3"/>
      <c r="AS256" s="15" t="s">
        <v>9041</v>
      </c>
      <c r="AT256" s="3"/>
      <c r="AU256" t="b">
        <v>0</v>
      </c>
      <c r="AV256" s="229">
        <v>433784</v>
      </c>
      <c r="AW256" s="3" t="s">
        <v>17</v>
      </c>
      <c r="AX256" s="9"/>
      <c r="AY256" s="9"/>
      <c r="AZ256" s="9"/>
      <c r="BA256" s="9"/>
      <c r="BB256" s="3" t="s">
        <v>708</v>
      </c>
      <c r="BC256" s="9"/>
      <c r="BD256" s="9"/>
      <c r="BE256" s="3" t="s">
        <v>37</v>
      </c>
      <c r="BF256" s="9"/>
      <c r="BG256" s="9"/>
      <c r="BH256" s="9" t="s">
        <v>6171</v>
      </c>
      <c r="BI256" s="3" t="s">
        <v>9049</v>
      </c>
      <c r="BJ256" s="9" t="s">
        <v>9076</v>
      </c>
      <c r="BK256" s="9" t="s">
        <v>9568</v>
      </c>
      <c r="BL256" s="9"/>
      <c r="BM256" s="243">
        <v>5911</v>
      </c>
      <c r="BN256" s="243">
        <v>5842</v>
      </c>
      <c r="BO256" s="3" t="s">
        <v>497</v>
      </c>
      <c r="BP256" s="9"/>
      <c r="BQ256" s="9"/>
      <c r="BR256" s="9"/>
      <c r="BS256" s="9"/>
      <c r="BT256" s="9"/>
      <c r="BU256" t="s">
        <v>13043</v>
      </c>
      <c r="BV256" s="9"/>
      <c r="BW256" s="253"/>
      <c r="BX256" s="9"/>
      <c r="BY256" s="9"/>
      <c r="BZ256" s="9" t="s">
        <v>6497</v>
      </c>
      <c r="CA256" t="s">
        <v>6212</v>
      </c>
      <c r="CB256" s="229">
        <v>2009</v>
      </c>
      <c r="CC256" s="3" t="s">
        <v>489</v>
      </c>
      <c r="CD256" s="3" t="s">
        <v>495</v>
      </c>
      <c r="CE256" s="3" t="s">
        <v>493</v>
      </c>
      <c r="CF256" s="3" t="s">
        <v>504</v>
      </c>
      <c r="CG256" s="3" t="s">
        <v>492</v>
      </c>
      <c r="CH256" s="3" t="s">
        <v>496</v>
      </c>
      <c r="CI256" s="3" t="s">
        <v>490</v>
      </c>
      <c r="CJ256" s="3" t="s">
        <v>491</v>
      </c>
      <c r="CK256" s="3" t="s">
        <v>17</v>
      </c>
      <c r="CL256" s="3" t="s">
        <v>517</v>
      </c>
      <c r="CM256" s="3" t="s">
        <v>555</v>
      </c>
      <c r="CN256" s="3" t="s">
        <v>546</v>
      </c>
      <c r="CO256" s="3" t="s">
        <v>10</v>
      </c>
      <c r="CP256" s="3" t="s">
        <v>48</v>
      </c>
      <c r="CQ256" s="3" t="s">
        <v>557</v>
      </c>
      <c r="CR256" s="3" t="s">
        <v>17</v>
      </c>
      <c r="CS256" s="3" t="s">
        <v>964</v>
      </c>
      <c r="CT256" s="3" t="s">
        <v>128</v>
      </c>
      <c r="CU256" s="3" t="s">
        <v>199</v>
      </c>
      <c r="CV256" s="3" t="s">
        <v>17</v>
      </c>
      <c r="CW256" s="3" t="s">
        <v>494</v>
      </c>
      <c r="CX256" s="6" t="s">
        <v>611</v>
      </c>
      <c r="CY256" s="3" t="s">
        <v>17</v>
      </c>
      <c r="CZ256" s="9" t="s">
        <v>3795</v>
      </c>
      <c r="DA256" s="3" t="s">
        <v>9218</v>
      </c>
      <c r="DB256" s="9" t="s">
        <v>10351</v>
      </c>
      <c r="DC256" s="9"/>
      <c r="DD256" s="226">
        <v>254</v>
      </c>
      <c r="DE256" s="15"/>
    </row>
    <row r="257" spans="1:109">
      <c r="A257" s="226">
        <v>245</v>
      </c>
      <c r="B257" s="68" t="s">
        <v>9088</v>
      </c>
      <c r="C257" s="280" t="s">
        <v>487</v>
      </c>
      <c r="D257" s="3" t="s">
        <v>3455</v>
      </c>
      <c r="E257" s="9"/>
      <c r="F257" s="9"/>
      <c r="G257" s="169" t="s">
        <v>6124</v>
      </c>
      <c r="H257" s="3" t="s">
        <v>709</v>
      </c>
      <c r="I257" s="3" t="s">
        <v>488</v>
      </c>
      <c r="J257" s="3" t="s">
        <v>3631</v>
      </c>
      <c r="K257" s="9" t="s">
        <v>10269</v>
      </c>
      <c r="L257" s="3">
        <v>55</v>
      </c>
      <c r="M257" t="b">
        <v>0</v>
      </c>
      <c r="N257" s="3" t="s">
        <v>549</v>
      </c>
      <c r="O257" s="3" t="s">
        <v>17</v>
      </c>
      <c r="P257" s="3" t="s">
        <v>9121</v>
      </c>
      <c r="Q257" s="229">
        <v>55</v>
      </c>
      <c r="R257" s="229">
        <v>55</v>
      </c>
      <c r="S257" s="9"/>
      <c r="T257" t="s">
        <v>17</v>
      </c>
      <c r="U257" s="3" t="s">
        <v>17</v>
      </c>
      <c r="V257" s="3" t="s">
        <v>17</v>
      </c>
      <c r="W257" s="9"/>
      <c r="X257" s="3" t="s">
        <v>17</v>
      </c>
      <c r="Y257" s="3" t="s">
        <v>17</v>
      </c>
      <c r="Z257" s="3" t="s">
        <v>4570</v>
      </c>
      <c r="AA257" s="15" t="s">
        <v>484</v>
      </c>
      <c r="AB257" s="9"/>
      <c r="AC257" s="9"/>
      <c r="AD257" s="9"/>
      <c r="AE257" s="9"/>
      <c r="AF257" s="9"/>
      <c r="AG257" s="3" t="s">
        <v>17</v>
      </c>
      <c r="AH257" s="3">
        <v>55</v>
      </c>
      <c r="AI257" s="139"/>
      <c r="AJ257" s="3" t="s">
        <v>481</v>
      </c>
      <c r="AK257" s="208" t="s">
        <v>481</v>
      </c>
      <c r="AL257" s="9"/>
      <c r="AM257" s="146"/>
      <c r="AN257" s="3" t="s">
        <v>484</v>
      </c>
      <c r="AO257" s="3" t="s">
        <v>8552</v>
      </c>
      <c r="AP257" t="s">
        <v>5091</v>
      </c>
      <c r="AQ257" s="9"/>
      <c r="AR257" s="9"/>
      <c r="AS257" s="15" t="s">
        <v>9041</v>
      </c>
      <c r="AT257" s="3"/>
      <c r="AU257" t="b">
        <v>0</v>
      </c>
      <c r="AV257" s="229">
        <v>422073</v>
      </c>
      <c r="AW257" s="3" t="s">
        <v>17</v>
      </c>
      <c r="AX257" s="9"/>
      <c r="AY257" s="9"/>
      <c r="AZ257" s="9"/>
      <c r="BA257" s="9"/>
      <c r="BB257" s="3" t="s">
        <v>708</v>
      </c>
      <c r="BC257" s="9"/>
      <c r="BD257" s="9"/>
      <c r="BE257" s="3" t="s">
        <v>37</v>
      </c>
      <c r="BF257" s="9"/>
      <c r="BG257" s="9"/>
      <c r="BH257" s="9" t="s">
        <v>6171</v>
      </c>
      <c r="BI257" s="3" t="s">
        <v>9049</v>
      </c>
      <c r="BJ257" s="9" t="s">
        <v>9076</v>
      </c>
      <c r="BK257" s="9" t="s">
        <v>9568</v>
      </c>
      <c r="BL257" s="9"/>
      <c r="BM257" s="243">
        <v>6217</v>
      </c>
      <c r="BN257" s="243">
        <v>6097</v>
      </c>
      <c r="BO257" s="3" t="s">
        <v>497</v>
      </c>
      <c r="BP257" s="9"/>
      <c r="BQ257" s="9"/>
      <c r="BR257" s="9"/>
      <c r="BS257" s="9"/>
      <c r="BT257" s="9"/>
      <c r="BU257" t="s">
        <v>13043</v>
      </c>
      <c r="BV257" s="9"/>
      <c r="BW257" s="253"/>
      <c r="BX257" s="9"/>
      <c r="BY257" s="9"/>
      <c r="BZ257" s="9" t="s">
        <v>6497</v>
      </c>
      <c r="CA257" t="s">
        <v>6212</v>
      </c>
      <c r="CB257" s="229">
        <v>2009</v>
      </c>
      <c r="CC257" s="3" t="s">
        <v>489</v>
      </c>
      <c r="CD257" s="3" t="s">
        <v>495</v>
      </c>
      <c r="CE257" s="3" t="s">
        <v>493</v>
      </c>
      <c r="CF257" s="3" t="s">
        <v>504</v>
      </c>
      <c r="CG257" s="3" t="s">
        <v>492</v>
      </c>
      <c r="CH257" s="3" t="s">
        <v>496</v>
      </c>
      <c r="CI257" s="3" t="s">
        <v>490</v>
      </c>
      <c r="CJ257" s="3" t="s">
        <v>491</v>
      </c>
      <c r="CK257" s="3" t="s">
        <v>17</v>
      </c>
      <c r="CL257" s="3" t="s">
        <v>517</v>
      </c>
      <c r="CM257" s="3" t="s">
        <v>555</v>
      </c>
      <c r="CN257" s="3" t="s">
        <v>546</v>
      </c>
      <c r="CO257" s="3" t="s">
        <v>10</v>
      </c>
      <c r="CP257" s="3" t="s">
        <v>48</v>
      </c>
      <c r="CQ257" s="3" t="s">
        <v>557</v>
      </c>
      <c r="CR257" s="3" t="s">
        <v>17</v>
      </c>
      <c r="CS257" s="3" t="s">
        <v>963</v>
      </c>
      <c r="CT257" s="3" t="s">
        <v>128</v>
      </c>
      <c r="CU257" s="3" t="s">
        <v>199</v>
      </c>
      <c r="CV257" s="3" t="s">
        <v>17</v>
      </c>
      <c r="CW257" s="3" t="s">
        <v>494</v>
      </c>
      <c r="CX257" s="6" t="s">
        <v>612</v>
      </c>
      <c r="CY257" s="3" t="s">
        <v>17</v>
      </c>
      <c r="CZ257" s="9" t="s">
        <v>3796</v>
      </c>
      <c r="DA257" s="3" t="s">
        <v>9218</v>
      </c>
      <c r="DB257" s="9" t="s">
        <v>10352</v>
      </c>
      <c r="DC257" s="9"/>
      <c r="DD257" s="226">
        <v>255</v>
      </c>
      <c r="DE257" s="15"/>
    </row>
    <row r="258" spans="1:109">
      <c r="A258" s="226">
        <v>246</v>
      </c>
      <c r="B258" s="68" t="s">
        <v>9088</v>
      </c>
      <c r="C258" s="280" t="s">
        <v>487</v>
      </c>
      <c r="D258" s="3" t="s">
        <v>3455</v>
      </c>
      <c r="E258" s="9"/>
      <c r="F258" s="9"/>
      <c r="G258" s="149" t="s">
        <v>6124</v>
      </c>
      <c r="H258" s="3" t="s">
        <v>709</v>
      </c>
      <c r="I258" s="3" t="s">
        <v>488</v>
      </c>
      <c r="J258" s="3" t="s">
        <v>3631</v>
      </c>
      <c r="K258" s="9" t="s">
        <v>10269</v>
      </c>
      <c r="L258" s="3">
        <v>55</v>
      </c>
      <c r="M258" t="b">
        <v>0</v>
      </c>
      <c r="N258" s="3" t="s">
        <v>549</v>
      </c>
      <c r="O258" s="3" t="s">
        <v>17</v>
      </c>
      <c r="P258" s="3" t="s">
        <v>9121</v>
      </c>
      <c r="Q258" s="229">
        <v>55</v>
      </c>
      <c r="R258" s="229">
        <v>55</v>
      </c>
      <c r="S258" s="9"/>
      <c r="T258" t="s">
        <v>17</v>
      </c>
      <c r="U258" s="3" t="s">
        <v>17</v>
      </c>
      <c r="V258" s="3" t="s">
        <v>17</v>
      </c>
      <c r="W258" s="9"/>
      <c r="X258" s="3" t="s">
        <v>17</v>
      </c>
      <c r="Y258" s="3" t="s">
        <v>17</v>
      </c>
      <c r="Z258" s="3" t="s">
        <v>4570</v>
      </c>
      <c r="AA258" s="15" t="s">
        <v>484</v>
      </c>
      <c r="AB258" s="3"/>
      <c r="AC258" s="3"/>
      <c r="AD258" s="3"/>
      <c r="AE258" s="3"/>
      <c r="AF258" s="3"/>
      <c r="AG258" s="3" t="s">
        <v>17</v>
      </c>
      <c r="AH258" s="3">
        <v>55</v>
      </c>
      <c r="AI258" s="177"/>
      <c r="AJ258" s="3" t="s">
        <v>481</v>
      </c>
      <c r="AK258" s="208" t="s">
        <v>481</v>
      </c>
      <c r="AL258" s="3"/>
      <c r="AM258" s="68"/>
      <c r="AN258" s="3" t="s">
        <v>484</v>
      </c>
      <c r="AO258" s="3" t="s">
        <v>8552</v>
      </c>
      <c r="AP258" t="s">
        <v>5091</v>
      </c>
      <c r="AQ258" s="3"/>
      <c r="AR258" s="3"/>
      <c r="AS258" s="15" t="s">
        <v>9041</v>
      </c>
      <c r="AT258" s="3"/>
      <c r="AU258" t="b">
        <v>0</v>
      </c>
      <c r="AV258" s="229">
        <v>433784</v>
      </c>
      <c r="AW258" s="3" t="s">
        <v>17</v>
      </c>
      <c r="AX258" s="9"/>
      <c r="AY258" s="9"/>
      <c r="AZ258" s="9"/>
      <c r="BA258" s="9"/>
      <c r="BB258" s="3" t="s">
        <v>708</v>
      </c>
      <c r="BC258" s="9"/>
      <c r="BD258" s="9"/>
      <c r="BE258" s="3" t="s">
        <v>37</v>
      </c>
      <c r="BF258" s="9"/>
      <c r="BG258" s="9"/>
      <c r="BH258" s="9" t="s">
        <v>6171</v>
      </c>
      <c r="BI258" s="3" t="s">
        <v>9049</v>
      </c>
      <c r="BJ258" s="9" t="s">
        <v>9076</v>
      </c>
      <c r="BK258" s="9" t="s">
        <v>9568</v>
      </c>
      <c r="BL258" s="9"/>
      <c r="BM258" s="243">
        <v>6331</v>
      </c>
      <c r="BN258" s="243">
        <v>6253</v>
      </c>
      <c r="BO258" s="3" t="s">
        <v>497</v>
      </c>
      <c r="BP258" s="9"/>
      <c r="BQ258" s="9"/>
      <c r="BR258" s="9"/>
      <c r="BS258" s="9"/>
      <c r="BT258" s="9"/>
      <c r="BU258" t="s">
        <v>13043</v>
      </c>
      <c r="BV258" s="9"/>
      <c r="BW258" s="253"/>
      <c r="BX258" s="9"/>
      <c r="BY258" s="9"/>
      <c r="BZ258" s="9" t="s">
        <v>6497</v>
      </c>
      <c r="CA258" t="s">
        <v>6212</v>
      </c>
      <c r="CB258" s="229">
        <v>2009</v>
      </c>
      <c r="CC258" s="3" t="s">
        <v>489</v>
      </c>
      <c r="CD258" s="3" t="s">
        <v>495</v>
      </c>
      <c r="CE258" s="3" t="s">
        <v>493</v>
      </c>
      <c r="CF258" s="3" t="s">
        <v>504</v>
      </c>
      <c r="CG258" s="3" t="s">
        <v>492</v>
      </c>
      <c r="CH258" s="3" t="s">
        <v>496</v>
      </c>
      <c r="CI258" s="3" t="s">
        <v>490</v>
      </c>
      <c r="CJ258" s="3" t="s">
        <v>491</v>
      </c>
      <c r="CK258" s="3" t="s">
        <v>17</v>
      </c>
      <c r="CL258" s="3" t="s">
        <v>517</v>
      </c>
      <c r="CM258" s="3" t="s">
        <v>555</v>
      </c>
      <c r="CN258" s="3" t="s">
        <v>546</v>
      </c>
      <c r="CO258" s="3" t="s">
        <v>10</v>
      </c>
      <c r="CP258" s="3" t="s">
        <v>48</v>
      </c>
      <c r="CQ258" s="3" t="s">
        <v>557</v>
      </c>
      <c r="CR258" s="3" t="s">
        <v>17</v>
      </c>
      <c r="CS258" s="3" t="s">
        <v>964</v>
      </c>
      <c r="CT258" s="3" t="s">
        <v>128</v>
      </c>
      <c r="CU258" s="3" t="s">
        <v>199</v>
      </c>
      <c r="CV258" s="3" t="s">
        <v>17</v>
      </c>
      <c r="CW258" s="3" t="s">
        <v>494</v>
      </c>
      <c r="CX258" s="6" t="s">
        <v>612</v>
      </c>
      <c r="CY258" s="3" t="s">
        <v>17</v>
      </c>
      <c r="CZ258" s="9" t="s">
        <v>3797</v>
      </c>
      <c r="DA258" s="3" t="s">
        <v>9218</v>
      </c>
      <c r="DB258" s="9" t="s">
        <v>10353</v>
      </c>
      <c r="DC258" s="9"/>
      <c r="DD258" s="226">
        <v>256</v>
      </c>
      <c r="DE258" s="15"/>
    </row>
    <row r="259" spans="1:109">
      <c r="A259" s="226">
        <v>247</v>
      </c>
      <c r="B259" s="68" t="s">
        <v>9088</v>
      </c>
      <c r="C259" s="280" t="s">
        <v>487</v>
      </c>
      <c r="D259" s="3" t="s">
        <v>3455</v>
      </c>
      <c r="E259" s="9"/>
      <c r="F259" s="9"/>
      <c r="G259" s="169" t="s">
        <v>6124</v>
      </c>
      <c r="H259" s="3" t="s">
        <v>709</v>
      </c>
      <c r="I259" s="3" t="s">
        <v>488</v>
      </c>
      <c r="J259" s="3" t="s">
        <v>3631</v>
      </c>
      <c r="K259" s="9" t="s">
        <v>10269</v>
      </c>
      <c r="L259" s="3">
        <v>60</v>
      </c>
      <c r="M259" t="b">
        <v>0</v>
      </c>
      <c r="N259" s="3" t="s">
        <v>549</v>
      </c>
      <c r="O259" s="3" t="s">
        <v>17</v>
      </c>
      <c r="P259" s="3" t="s">
        <v>9122</v>
      </c>
      <c r="Q259" s="229">
        <v>60</v>
      </c>
      <c r="R259" s="229">
        <v>60</v>
      </c>
      <c r="S259" s="9"/>
      <c r="T259" t="s">
        <v>17</v>
      </c>
      <c r="U259" s="3" t="s">
        <v>17</v>
      </c>
      <c r="V259" s="3" t="s">
        <v>17</v>
      </c>
      <c r="W259" s="9"/>
      <c r="X259" s="3" t="s">
        <v>17</v>
      </c>
      <c r="Y259" s="3" t="s">
        <v>17</v>
      </c>
      <c r="Z259" s="3" t="s">
        <v>4570</v>
      </c>
      <c r="AA259" s="15" t="s">
        <v>484</v>
      </c>
      <c r="AB259" s="9"/>
      <c r="AC259" s="9"/>
      <c r="AD259" s="9"/>
      <c r="AE259" s="9"/>
      <c r="AF259" s="9"/>
      <c r="AG259" s="3" t="s">
        <v>17</v>
      </c>
      <c r="AH259" s="3">
        <v>60</v>
      </c>
      <c r="AI259" s="139"/>
      <c r="AJ259" s="3" t="s">
        <v>481</v>
      </c>
      <c r="AK259" s="208" t="s">
        <v>481</v>
      </c>
      <c r="AL259" s="9"/>
      <c r="AM259" s="146"/>
      <c r="AN259" s="3" t="s">
        <v>484</v>
      </c>
      <c r="AO259" s="3" t="s">
        <v>8552</v>
      </c>
      <c r="AP259" t="s">
        <v>5091</v>
      </c>
      <c r="AQ259" s="9"/>
      <c r="AR259" s="9"/>
      <c r="AS259" s="15" t="s">
        <v>9041</v>
      </c>
      <c r="AT259" s="3"/>
      <c r="AU259" t="b">
        <v>0</v>
      </c>
      <c r="AV259" s="229">
        <v>422073</v>
      </c>
      <c r="AW259" s="3" t="s">
        <v>17</v>
      </c>
      <c r="AX259" s="9"/>
      <c r="AY259" s="9"/>
      <c r="AZ259" s="9"/>
      <c r="BA259" s="9"/>
      <c r="BB259" s="3" t="s">
        <v>708</v>
      </c>
      <c r="BC259" s="9"/>
      <c r="BD259" s="9"/>
      <c r="BE259" s="3" t="s">
        <v>37</v>
      </c>
      <c r="BF259" s="9"/>
      <c r="BG259" s="9"/>
      <c r="BH259" s="9" t="s">
        <v>6171</v>
      </c>
      <c r="BI259" s="3" t="s">
        <v>9049</v>
      </c>
      <c r="BJ259" s="9" t="s">
        <v>9076</v>
      </c>
      <c r="BK259" s="9" t="s">
        <v>9568</v>
      </c>
      <c r="BL259" s="9"/>
      <c r="BM259" s="243">
        <v>5621</v>
      </c>
      <c r="BN259" s="243">
        <v>5527</v>
      </c>
      <c r="BO259" s="3" t="s">
        <v>497</v>
      </c>
      <c r="BP259" s="9"/>
      <c r="BQ259" s="9"/>
      <c r="BR259" s="9"/>
      <c r="BS259" s="9"/>
      <c r="BT259" s="9"/>
      <c r="BU259" t="s">
        <v>13043</v>
      </c>
      <c r="BV259" s="9"/>
      <c r="BW259" s="253"/>
      <c r="BX259" s="9"/>
      <c r="BY259" s="9"/>
      <c r="BZ259" s="9" t="s">
        <v>6497</v>
      </c>
      <c r="CA259" t="s">
        <v>6212</v>
      </c>
      <c r="CB259" s="229">
        <v>2009</v>
      </c>
      <c r="CC259" s="3" t="s">
        <v>489</v>
      </c>
      <c r="CD259" s="3" t="s">
        <v>495</v>
      </c>
      <c r="CE259" s="3" t="s">
        <v>493</v>
      </c>
      <c r="CF259" s="3" t="s">
        <v>504</v>
      </c>
      <c r="CG259" s="3" t="s">
        <v>492</v>
      </c>
      <c r="CH259" s="3" t="s">
        <v>496</v>
      </c>
      <c r="CI259" s="3" t="s">
        <v>490</v>
      </c>
      <c r="CJ259" s="3" t="s">
        <v>491</v>
      </c>
      <c r="CK259" s="3" t="s">
        <v>17</v>
      </c>
      <c r="CL259" s="3" t="s">
        <v>517</v>
      </c>
      <c r="CM259" s="3" t="s">
        <v>555</v>
      </c>
      <c r="CN259" s="3" t="s">
        <v>546</v>
      </c>
      <c r="CO259" s="3" t="s">
        <v>10</v>
      </c>
      <c r="CP259" s="3" t="s">
        <v>48</v>
      </c>
      <c r="CQ259" s="3" t="s">
        <v>557</v>
      </c>
      <c r="CR259" s="3" t="s">
        <v>17</v>
      </c>
      <c r="CS259" s="3" t="s">
        <v>963</v>
      </c>
      <c r="CT259" s="3" t="s">
        <v>128</v>
      </c>
      <c r="CU259" s="3" t="s">
        <v>199</v>
      </c>
      <c r="CV259" s="3" t="s">
        <v>17</v>
      </c>
      <c r="CW259" s="3" t="s">
        <v>494</v>
      </c>
      <c r="CX259" s="6" t="s">
        <v>613</v>
      </c>
      <c r="CY259" s="3" t="s">
        <v>17</v>
      </c>
      <c r="CZ259" s="9" t="s">
        <v>3798</v>
      </c>
      <c r="DA259" s="3" t="s">
        <v>9218</v>
      </c>
      <c r="DB259" s="9" t="s">
        <v>10354</v>
      </c>
      <c r="DC259" s="9"/>
      <c r="DD259" s="226">
        <v>257</v>
      </c>
      <c r="DE259" s="15"/>
    </row>
    <row r="260" spans="1:109">
      <c r="A260" s="226">
        <v>248</v>
      </c>
      <c r="B260" s="68" t="s">
        <v>9088</v>
      </c>
      <c r="C260" s="280" t="s">
        <v>487</v>
      </c>
      <c r="D260" s="3" t="s">
        <v>3455</v>
      </c>
      <c r="E260" s="9"/>
      <c r="F260" s="9"/>
      <c r="G260" s="149" t="s">
        <v>6124</v>
      </c>
      <c r="H260" s="3" t="s">
        <v>709</v>
      </c>
      <c r="I260" s="3" t="s">
        <v>488</v>
      </c>
      <c r="J260" s="3" t="s">
        <v>3631</v>
      </c>
      <c r="K260" s="9" t="s">
        <v>10269</v>
      </c>
      <c r="L260" s="3">
        <v>60</v>
      </c>
      <c r="M260" t="b">
        <v>0</v>
      </c>
      <c r="N260" s="3" t="s">
        <v>549</v>
      </c>
      <c r="O260" s="3" t="s">
        <v>17</v>
      </c>
      <c r="P260" s="3" t="s">
        <v>9122</v>
      </c>
      <c r="Q260" s="229">
        <v>60</v>
      </c>
      <c r="R260" s="229">
        <v>60</v>
      </c>
      <c r="S260" s="9"/>
      <c r="T260" t="s">
        <v>17</v>
      </c>
      <c r="U260" s="3" t="s">
        <v>17</v>
      </c>
      <c r="V260" s="3" t="s">
        <v>17</v>
      </c>
      <c r="W260" s="9"/>
      <c r="X260" s="3" t="s">
        <v>17</v>
      </c>
      <c r="Y260" s="3" t="s">
        <v>17</v>
      </c>
      <c r="Z260" s="3" t="s">
        <v>4570</v>
      </c>
      <c r="AA260" s="15" t="s">
        <v>484</v>
      </c>
      <c r="AB260" s="9"/>
      <c r="AC260" s="9"/>
      <c r="AD260" s="9"/>
      <c r="AE260" s="9"/>
      <c r="AF260" s="9"/>
      <c r="AG260" s="3" t="s">
        <v>17</v>
      </c>
      <c r="AH260" s="3">
        <v>60</v>
      </c>
      <c r="AI260" s="139"/>
      <c r="AJ260" s="3" t="s">
        <v>481</v>
      </c>
      <c r="AK260" s="208" t="s">
        <v>481</v>
      </c>
      <c r="AL260" s="9"/>
      <c r="AM260" s="146"/>
      <c r="AN260" s="3" t="s">
        <v>484</v>
      </c>
      <c r="AO260" s="3" t="s">
        <v>8552</v>
      </c>
      <c r="AP260" t="s">
        <v>5091</v>
      </c>
      <c r="AQ260" s="9"/>
      <c r="AR260" s="9"/>
      <c r="AS260" s="15" t="s">
        <v>9041</v>
      </c>
      <c r="AT260" s="3"/>
      <c r="AU260" t="b">
        <v>0</v>
      </c>
      <c r="AV260" s="229">
        <v>433784</v>
      </c>
      <c r="AW260" s="3" t="s">
        <v>17</v>
      </c>
      <c r="AX260" s="9"/>
      <c r="AY260" s="9"/>
      <c r="AZ260" s="9"/>
      <c r="BA260" s="9"/>
      <c r="BB260" s="3" t="s">
        <v>708</v>
      </c>
      <c r="BC260" s="9"/>
      <c r="BD260" s="9"/>
      <c r="BE260" s="3" t="s">
        <v>37</v>
      </c>
      <c r="BF260" s="9"/>
      <c r="BG260" s="9"/>
      <c r="BH260" s="9" t="s">
        <v>6171</v>
      </c>
      <c r="BI260" s="3" t="s">
        <v>9049</v>
      </c>
      <c r="BJ260" s="9" t="s">
        <v>9076</v>
      </c>
      <c r="BK260" s="9" t="s">
        <v>9568</v>
      </c>
      <c r="BL260" s="9"/>
      <c r="BM260" s="243">
        <v>5553</v>
      </c>
      <c r="BN260" s="243">
        <v>5493</v>
      </c>
      <c r="BO260" s="3" t="s">
        <v>497</v>
      </c>
      <c r="BP260" s="9"/>
      <c r="BQ260" s="9"/>
      <c r="BR260" s="9"/>
      <c r="BS260" s="9"/>
      <c r="BT260" s="9"/>
      <c r="BU260" t="s">
        <v>13043</v>
      </c>
      <c r="BV260" s="9"/>
      <c r="BW260" s="253"/>
      <c r="BX260" s="9"/>
      <c r="BY260" s="9"/>
      <c r="BZ260" s="9" t="s">
        <v>6497</v>
      </c>
      <c r="CA260" t="s">
        <v>6212</v>
      </c>
      <c r="CB260" s="229">
        <v>2009</v>
      </c>
      <c r="CC260" s="3" t="s">
        <v>489</v>
      </c>
      <c r="CD260" s="3" t="s">
        <v>495</v>
      </c>
      <c r="CE260" s="3" t="s">
        <v>493</v>
      </c>
      <c r="CF260" s="3" t="s">
        <v>504</v>
      </c>
      <c r="CG260" s="3" t="s">
        <v>492</v>
      </c>
      <c r="CH260" s="3" t="s">
        <v>496</v>
      </c>
      <c r="CI260" s="3" t="s">
        <v>490</v>
      </c>
      <c r="CJ260" s="3" t="s">
        <v>491</v>
      </c>
      <c r="CK260" s="3" t="s">
        <v>17</v>
      </c>
      <c r="CL260" s="3" t="s">
        <v>517</v>
      </c>
      <c r="CM260" s="3" t="s">
        <v>555</v>
      </c>
      <c r="CN260" s="3" t="s">
        <v>546</v>
      </c>
      <c r="CO260" s="3" t="s">
        <v>10</v>
      </c>
      <c r="CP260" s="3" t="s">
        <v>48</v>
      </c>
      <c r="CQ260" s="3" t="s">
        <v>557</v>
      </c>
      <c r="CR260" s="3" t="s">
        <v>17</v>
      </c>
      <c r="CS260" s="3" t="s">
        <v>964</v>
      </c>
      <c r="CT260" s="3" t="s">
        <v>128</v>
      </c>
      <c r="CU260" s="3" t="s">
        <v>199</v>
      </c>
      <c r="CV260" s="3" t="s">
        <v>17</v>
      </c>
      <c r="CW260" s="3" t="s">
        <v>494</v>
      </c>
      <c r="CX260" s="6" t="s">
        <v>613</v>
      </c>
      <c r="CY260" s="3" t="s">
        <v>17</v>
      </c>
      <c r="CZ260" s="9" t="s">
        <v>3799</v>
      </c>
      <c r="DA260" s="3" t="s">
        <v>9218</v>
      </c>
      <c r="DB260" s="9" t="s">
        <v>10355</v>
      </c>
      <c r="DC260" s="9"/>
      <c r="DD260" s="226">
        <v>258</v>
      </c>
      <c r="DE260" s="15"/>
    </row>
    <row r="261" spans="1:109">
      <c r="A261" s="226">
        <v>249</v>
      </c>
      <c r="B261" s="68" t="s">
        <v>9088</v>
      </c>
      <c r="C261" s="280" t="s">
        <v>487</v>
      </c>
      <c r="D261" s="3" t="s">
        <v>3455</v>
      </c>
      <c r="E261" s="9"/>
      <c r="F261" s="9"/>
      <c r="G261" s="169" t="s">
        <v>6124</v>
      </c>
      <c r="H261" s="3" t="s">
        <v>709</v>
      </c>
      <c r="I261" s="3" t="s">
        <v>488</v>
      </c>
      <c r="J261" s="3" t="s">
        <v>3631</v>
      </c>
      <c r="K261" s="9" t="s">
        <v>10269</v>
      </c>
      <c r="L261" s="3">
        <v>61</v>
      </c>
      <c r="M261" t="b">
        <v>0</v>
      </c>
      <c r="N261" s="3" t="s">
        <v>549</v>
      </c>
      <c r="O261" s="3" t="s">
        <v>17</v>
      </c>
      <c r="P261" s="3" t="s">
        <v>9089</v>
      </c>
      <c r="Q261" s="229">
        <v>61</v>
      </c>
      <c r="R261" s="229">
        <v>61</v>
      </c>
      <c r="S261" s="9"/>
      <c r="T261" t="s">
        <v>17</v>
      </c>
      <c r="U261" s="3" t="s">
        <v>17</v>
      </c>
      <c r="V261" s="3" t="s">
        <v>17</v>
      </c>
      <c r="W261" s="9"/>
      <c r="X261" s="3" t="s">
        <v>17</v>
      </c>
      <c r="Y261" s="3" t="s">
        <v>17</v>
      </c>
      <c r="Z261" s="3" t="s">
        <v>4570</v>
      </c>
      <c r="AA261" s="15" t="s">
        <v>484</v>
      </c>
      <c r="AB261" s="9"/>
      <c r="AC261" s="9"/>
      <c r="AD261" s="9"/>
      <c r="AE261" s="9"/>
      <c r="AF261" s="9"/>
      <c r="AG261" s="3" t="s">
        <v>17</v>
      </c>
      <c r="AH261" s="3">
        <v>61</v>
      </c>
      <c r="AI261" s="139"/>
      <c r="AJ261" s="3" t="s">
        <v>481</v>
      </c>
      <c r="AK261" s="208" t="s">
        <v>481</v>
      </c>
      <c r="AL261" s="9"/>
      <c r="AM261" s="146"/>
      <c r="AN261" s="3" t="s">
        <v>484</v>
      </c>
      <c r="AO261" s="3" t="s">
        <v>8552</v>
      </c>
      <c r="AP261" t="s">
        <v>5091</v>
      </c>
      <c r="AQ261" s="9"/>
      <c r="AR261" s="9"/>
      <c r="AS261" s="15" t="s">
        <v>9041</v>
      </c>
      <c r="AT261" s="3"/>
      <c r="AU261" t="b">
        <v>0</v>
      </c>
      <c r="AV261" s="229">
        <v>422073</v>
      </c>
      <c r="AW261" s="3" t="s">
        <v>17</v>
      </c>
      <c r="AX261" s="9"/>
      <c r="AY261" s="9"/>
      <c r="AZ261" s="9"/>
      <c r="BA261" s="9"/>
      <c r="BB261" s="3" t="s">
        <v>708</v>
      </c>
      <c r="BC261" s="9"/>
      <c r="BD261" s="9"/>
      <c r="BE261" s="3" t="s">
        <v>37</v>
      </c>
      <c r="BF261" s="9"/>
      <c r="BG261" s="9"/>
      <c r="BH261" s="9" t="s">
        <v>6171</v>
      </c>
      <c r="BI261" s="3" t="s">
        <v>9049</v>
      </c>
      <c r="BJ261" s="9" t="s">
        <v>9076</v>
      </c>
      <c r="BK261" s="9" t="s">
        <v>9568</v>
      </c>
      <c r="BL261" s="9"/>
      <c r="BM261" s="243">
        <v>9586</v>
      </c>
      <c r="BN261" s="243">
        <v>9382</v>
      </c>
      <c r="BO261" s="3" t="s">
        <v>497</v>
      </c>
      <c r="BP261" s="9"/>
      <c r="BQ261" s="9"/>
      <c r="BR261" s="9"/>
      <c r="BS261" s="9"/>
      <c r="BT261" s="9"/>
      <c r="BU261" t="s">
        <v>13043</v>
      </c>
      <c r="BV261" s="9"/>
      <c r="BW261" s="253"/>
      <c r="BX261" s="9"/>
      <c r="BY261" s="9"/>
      <c r="BZ261" s="9" t="s">
        <v>6497</v>
      </c>
      <c r="CA261" t="s">
        <v>6212</v>
      </c>
      <c r="CB261" s="229">
        <v>2009</v>
      </c>
      <c r="CC261" s="3" t="s">
        <v>489</v>
      </c>
      <c r="CD261" s="3" t="s">
        <v>495</v>
      </c>
      <c r="CE261" s="3" t="s">
        <v>493</v>
      </c>
      <c r="CF261" s="3" t="s">
        <v>504</v>
      </c>
      <c r="CG261" s="3" t="s">
        <v>492</v>
      </c>
      <c r="CH261" s="3" t="s">
        <v>496</v>
      </c>
      <c r="CI261" s="3" t="s">
        <v>490</v>
      </c>
      <c r="CJ261" s="3" t="s">
        <v>491</v>
      </c>
      <c r="CK261" s="3" t="s">
        <v>17</v>
      </c>
      <c r="CL261" s="3" t="s">
        <v>517</v>
      </c>
      <c r="CM261" s="3" t="s">
        <v>555</v>
      </c>
      <c r="CN261" s="3" t="s">
        <v>546</v>
      </c>
      <c r="CO261" s="3" t="s">
        <v>10</v>
      </c>
      <c r="CP261" s="3" t="s">
        <v>48</v>
      </c>
      <c r="CQ261" s="3" t="s">
        <v>557</v>
      </c>
      <c r="CR261" s="3" t="s">
        <v>17</v>
      </c>
      <c r="CS261" s="3" t="s">
        <v>963</v>
      </c>
      <c r="CT261" s="3" t="s">
        <v>128</v>
      </c>
      <c r="CU261" s="3" t="s">
        <v>199</v>
      </c>
      <c r="CV261" s="3" t="s">
        <v>17</v>
      </c>
      <c r="CW261" s="3" t="s">
        <v>494</v>
      </c>
      <c r="CX261" s="6" t="s">
        <v>614</v>
      </c>
      <c r="CY261" s="3" t="s">
        <v>17</v>
      </c>
      <c r="CZ261" s="9" t="s">
        <v>3800</v>
      </c>
      <c r="DA261" s="3" t="s">
        <v>9218</v>
      </c>
      <c r="DB261" s="9" t="s">
        <v>10356</v>
      </c>
      <c r="DC261" s="9"/>
      <c r="DD261" s="226">
        <v>259</v>
      </c>
      <c r="DE261" s="15"/>
    </row>
    <row r="262" spans="1:109">
      <c r="A262" s="226">
        <v>250</v>
      </c>
      <c r="B262" s="68" t="s">
        <v>9088</v>
      </c>
      <c r="C262" s="280" t="s">
        <v>487</v>
      </c>
      <c r="D262" s="3" t="s">
        <v>3455</v>
      </c>
      <c r="E262" s="9"/>
      <c r="F262" s="9"/>
      <c r="G262" s="149" t="s">
        <v>6124</v>
      </c>
      <c r="H262" s="3" t="s">
        <v>709</v>
      </c>
      <c r="I262" s="3" t="s">
        <v>488</v>
      </c>
      <c r="J262" s="3" t="s">
        <v>3631</v>
      </c>
      <c r="K262" s="9" t="s">
        <v>10269</v>
      </c>
      <c r="L262" s="3">
        <v>61</v>
      </c>
      <c r="M262" t="b">
        <v>0</v>
      </c>
      <c r="N262" s="3" t="s">
        <v>549</v>
      </c>
      <c r="O262" s="3" t="s">
        <v>17</v>
      </c>
      <c r="P262" s="3" t="s">
        <v>9089</v>
      </c>
      <c r="Q262" s="229">
        <v>61</v>
      </c>
      <c r="R262" s="229">
        <v>61</v>
      </c>
      <c r="S262" s="9"/>
      <c r="T262" t="s">
        <v>17</v>
      </c>
      <c r="U262" s="3" t="s">
        <v>17</v>
      </c>
      <c r="V262" s="3" t="s">
        <v>17</v>
      </c>
      <c r="W262" s="9"/>
      <c r="X262" s="3" t="s">
        <v>17</v>
      </c>
      <c r="Y262" s="3" t="s">
        <v>17</v>
      </c>
      <c r="Z262" s="3" t="s">
        <v>4570</v>
      </c>
      <c r="AA262" s="15" t="s">
        <v>484</v>
      </c>
      <c r="AB262" s="9"/>
      <c r="AC262" s="9"/>
      <c r="AD262" s="9"/>
      <c r="AE262" s="9"/>
      <c r="AF262" s="9"/>
      <c r="AG262" s="3" t="s">
        <v>17</v>
      </c>
      <c r="AH262" s="3">
        <v>61</v>
      </c>
      <c r="AI262" s="139"/>
      <c r="AJ262" s="3" t="s">
        <v>481</v>
      </c>
      <c r="AK262" s="208" t="s">
        <v>481</v>
      </c>
      <c r="AL262" s="9"/>
      <c r="AM262" s="146"/>
      <c r="AN262" s="3" t="s">
        <v>484</v>
      </c>
      <c r="AO262" s="3" t="s">
        <v>8552</v>
      </c>
      <c r="AP262" t="s">
        <v>5091</v>
      </c>
      <c r="AQ262" s="9"/>
      <c r="AR262" s="9"/>
      <c r="AS262" s="15" t="s">
        <v>9041</v>
      </c>
      <c r="AT262" s="3"/>
      <c r="AU262" t="b">
        <v>0</v>
      </c>
      <c r="AV262" s="229">
        <v>433784</v>
      </c>
      <c r="AW262" s="3" t="s">
        <v>17</v>
      </c>
      <c r="AX262" s="9"/>
      <c r="AY262" s="9"/>
      <c r="AZ262" s="9"/>
      <c r="BA262" s="9"/>
      <c r="BB262" s="3" t="s">
        <v>708</v>
      </c>
      <c r="BC262" s="9"/>
      <c r="BD262" s="9"/>
      <c r="BE262" s="3" t="s">
        <v>37</v>
      </c>
      <c r="BF262" s="9"/>
      <c r="BG262" s="9"/>
      <c r="BH262" s="9" t="s">
        <v>6171</v>
      </c>
      <c r="BI262" s="3" t="s">
        <v>9049</v>
      </c>
      <c r="BJ262" s="9" t="s">
        <v>9076</v>
      </c>
      <c r="BK262" s="9" t="s">
        <v>9568</v>
      </c>
      <c r="BL262" s="9"/>
      <c r="BM262" s="243">
        <v>9806</v>
      </c>
      <c r="BN262" s="243">
        <v>9693</v>
      </c>
      <c r="BO262" s="3" t="s">
        <v>497</v>
      </c>
      <c r="BP262" s="9"/>
      <c r="BQ262" s="9"/>
      <c r="BR262" s="9"/>
      <c r="BS262" s="9"/>
      <c r="BT262" s="9"/>
      <c r="BU262" t="s">
        <v>13043</v>
      </c>
      <c r="BV262" s="9"/>
      <c r="BW262" s="253"/>
      <c r="BX262" s="9"/>
      <c r="BY262" s="9"/>
      <c r="BZ262" s="9" t="s">
        <v>6497</v>
      </c>
      <c r="CA262" t="s">
        <v>6212</v>
      </c>
      <c r="CB262" s="229">
        <v>2009</v>
      </c>
      <c r="CC262" s="3" t="s">
        <v>489</v>
      </c>
      <c r="CD262" s="3" t="s">
        <v>495</v>
      </c>
      <c r="CE262" s="3" t="s">
        <v>493</v>
      </c>
      <c r="CF262" s="3" t="s">
        <v>504</v>
      </c>
      <c r="CG262" s="3" t="s">
        <v>492</v>
      </c>
      <c r="CH262" s="3" t="s">
        <v>496</v>
      </c>
      <c r="CI262" s="3" t="s">
        <v>490</v>
      </c>
      <c r="CJ262" s="3" t="s">
        <v>491</v>
      </c>
      <c r="CK262" s="3" t="s">
        <v>17</v>
      </c>
      <c r="CL262" s="3" t="s">
        <v>517</v>
      </c>
      <c r="CM262" s="3" t="s">
        <v>555</v>
      </c>
      <c r="CN262" s="3" t="s">
        <v>546</v>
      </c>
      <c r="CO262" s="3" t="s">
        <v>10</v>
      </c>
      <c r="CP262" s="3" t="s">
        <v>48</v>
      </c>
      <c r="CQ262" s="3" t="s">
        <v>557</v>
      </c>
      <c r="CR262" s="3" t="s">
        <v>17</v>
      </c>
      <c r="CS262" s="3" t="s">
        <v>964</v>
      </c>
      <c r="CT262" s="3" t="s">
        <v>128</v>
      </c>
      <c r="CU262" s="3" t="s">
        <v>199</v>
      </c>
      <c r="CV262" s="3" t="s">
        <v>17</v>
      </c>
      <c r="CW262" s="3" t="s">
        <v>494</v>
      </c>
      <c r="CX262" s="6" t="s">
        <v>614</v>
      </c>
      <c r="CY262" s="3" t="s">
        <v>17</v>
      </c>
      <c r="CZ262" s="9" t="s">
        <v>3801</v>
      </c>
      <c r="DA262" s="3" t="s">
        <v>9218</v>
      </c>
      <c r="DB262" s="9" t="s">
        <v>10357</v>
      </c>
      <c r="DC262" s="9"/>
      <c r="DD262" s="226">
        <v>260</v>
      </c>
      <c r="DE262" s="15"/>
    </row>
    <row r="263" spans="1:109">
      <c r="A263" s="226">
        <v>251</v>
      </c>
      <c r="B263" s="68" t="s">
        <v>9088</v>
      </c>
      <c r="C263" s="280" t="s">
        <v>487</v>
      </c>
      <c r="D263" s="3" t="s">
        <v>3455</v>
      </c>
      <c r="E263" s="9"/>
      <c r="F263" s="9"/>
      <c r="G263" s="169" t="s">
        <v>6124</v>
      </c>
      <c r="H263" s="3" t="s">
        <v>709</v>
      </c>
      <c r="I263" s="3" t="s">
        <v>488</v>
      </c>
      <c r="J263" s="3" t="s">
        <v>3631</v>
      </c>
      <c r="K263" s="9" t="s">
        <v>10269</v>
      </c>
      <c r="L263" s="3">
        <v>68</v>
      </c>
      <c r="M263" t="b">
        <v>0</v>
      </c>
      <c r="N263" s="3" t="s">
        <v>549</v>
      </c>
      <c r="O263" s="3" t="s">
        <v>17</v>
      </c>
      <c r="P263" s="3" t="s">
        <v>9106</v>
      </c>
      <c r="Q263" s="229">
        <v>68</v>
      </c>
      <c r="R263" s="229">
        <v>68</v>
      </c>
      <c r="S263" s="9"/>
      <c r="T263" t="s">
        <v>17</v>
      </c>
      <c r="U263" s="3" t="s">
        <v>17</v>
      </c>
      <c r="V263" s="3" t="s">
        <v>17</v>
      </c>
      <c r="W263" s="9"/>
      <c r="X263" s="3" t="s">
        <v>17</v>
      </c>
      <c r="Y263" s="3" t="s">
        <v>17</v>
      </c>
      <c r="Z263" s="3" t="s">
        <v>4570</v>
      </c>
      <c r="AA263" s="15" t="s">
        <v>484</v>
      </c>
      <c r="AB263" s="9"/>
      <c r="AC263" s="9"/>
      <c r="AD263" s="9"/>
      <c r="AE263" s="9"/>
      <c r="AF263" s="9"/>
      <c r="AG263" s="3" t="s">
        <v>17</v>
      </c>
      <c r="AH263" s="3">
        <v>68</v>
      </c>
      <c r="AI263" s="139"/>
      <c r="AJ263" s="3" t="s">
        <v>481</v>
      </c>
      <c r="AK263" s="208" t="s">
        <v>481</v>
      </c>
      <c r="AL263" s="9"/>
      <c r="AM263" s="146"/>
      <c r="AN263" s="3" t="s">
        <v>484</v>
      </c>
      <c r="AO263" s="3" t="s">
        <v>8552</v>
      </c>
      <c r="AP263" t="s">
        <v>5091</v>
      </c>
      <c r="AQ263" s="9"/>
      <c r="AR263" s="9"/>
      <c r="AS263" s="15" t="s">
        <v>9041</v>
      </c>
      <c r="AT263" s="3"/>
      <c r="AU263" t="b">
        <v>0</v>
      </c>
      <c r="AV263" s="229">
        <v>422073</v>
      </c>
      <c r="AW263" s="3" t="s">
        <v>17</v>
      </c>
      <c r="AX263" s="9"/>
      <c r="AY263" s="9"/>
      <c r="AZ263" s="9"/>
      <c r="BA263" s="9"/>
      <c r="BB263" s="3" t="s">
        <v>708</v>
      </c>
      <c r="BC263" s="9"/>
      <c r="BD263" s="9"/>
      <c r="BE263" s="3" t="s">
        <v>37</v>
      </c>
      <c r="BF263" s="9"/>
      <c r="BG263" s="9"/>
      <c r="BH263" s="9" t="s">
        <v>6171</v>
      </c>
      <c r="BI263" s="3" t="s">
        <v>9049</v>
      </c>
      <c r="BJ263" s="9" t="s">
        <v>9076</v>
      </c>
      <c r="BK263" s="9" t="s">
        <v>9568</v>
      </c>
      <c r="BL263" s="9"/>
      <c r="BM263" s="243">
        <v>8255</v>
      </c>
      <c r="BN263" s="243">
        <v>8082</v>
      </c>
      <c r="BO263" s="3" t="s">
        <v>497</v>
      </c>
      <c r="BP263" s="9"/>
      <c r="BQ263" s="9"/>
      <c r="BR263" s="9"/>
      <c r="BS263" s="9"/>
      <c r="BT263" s="9"/>
      <c r="BU263" t="s">
        <v>13043</v>
      </c>
      <c r="BV263" s="9"/>
      <c r="BW263" s="253"/>
      <c r="BX263" s="9"/>
      <c r="BY263" s="9"/>
      <c r="BZ263" s="9" t="s">
        <v>6497</v>
      </c>
      <c r="CA263" t="s">
        <v>6212</v>
      </c>
      <c r="CB263" s="229">
        <v>2009</v>
      </c>
      <c r="CC263" s="3" t="s">
        <v>489</v>
      </c>
      <c r="CD263" s="3" t="s">
        <v>495</v>
      </c>
      <c r="CE263" s="3" t="s">
        <v>493</v>
      </c>
      <c r="CF263" s="3" t="s">
        <v>504</v>
      </c>
      <c r="CG263" s="3" t="s">
        <v>492</v>
      </c>
      <c r="CH263" s="3" t="s">
        <v>496</v>
      </c>
      <c r="CI263" s="3" t="s">
        <v>490</v>
      </c>
      <c r="CJ263" s="3" t="s">
        <v>491</v>
      </c>
      <c r="CK263" s="3" t="s">
        <v>17</v>
      </c>
      <c r="CL263" s="3" t="s">
        <v>517</v>
      </c>
      <c r="CM263" s="3" t="s">
        <v>555</v>
      </c>
      <c r="CN263" s="3" t="s">
        <v>546</v>
      </c>
      <c r="CO263" s="3" t="s">
        <v>10</v>
      </c>
      <c r="CP263" s="3" t="s">
        <v>48</v>
      </c>
      <c r="CQ263" s="3" t="s">
        <v>557</v>
      </c>
      <c r="CR263" s="3" t="s">
        <v>17</v>
      </c>
      <c r="CS263" s="3" t="s">
        <v>963</v>
      </c>
      <c r="CT263" s="3" t="s">
        <v>128</v>
      </c>
      <c r="CU263" s="3" t="s">
        <v>199</v>
      </c>
      <c r="CV263" s="3" t="s">
        <v>17</v>
      </c>
      <c r="CW263" s="3" t="s">
        <v>494</v>
      </c>
      <c r="CX263" s="6" t="s">
        <v>615</v>
      </c>
      <c r="CY263" s="3" t="s">
        <v>17</v>
      </c>
      <c r="CZ263" s="9" t="s">
        <v>3802</v>
      </c>
      <c r="DA263" s="3" t="s">
        <v>9218</v>
      </c>
      <c r="DB263" s="9" t="s">
        <v>10358</v>
      </c>
      <c r="DC263" s="9"/>
      <c r="DD263" s="226">
        <v>261</v>
      </c>
      <c r="DE263" s="15"/>
    </row>
    <row r="264" spans="1:109">
      <c r="A264" s="226">
        <v>252</v>
      </c>
      <c r="B264" s="68" t="s">
        <v>9088</v>
      </c>
      <c r="C264" s="280" t="s">
        <v>487</v>
      </c>
      <c r="D264" s="3" t="s">
        <v>3455</v>
      </c>
      <c r="E264" s="9"/>
      <c r="F264" s="9"/>
      <c r="G264" s="149" t="s">
        <v>6124</v>
      </c>
      <c r="H264" s="3" t="s">
        <v>709</v>
      </c>
      <c r="I264" s="3" t="s">
        <v>488</v>
      </c>
      <c r="J264" s="3" t="s">
        <v>3631</v>
      </c>
      <c r="K264" s="9" t="s">
        <v>10269</v>
      </c>
      <c r="L264" s="3">
        <v>68</v>
      </c>
      <c r="M264" t="b">
        <v>0</v>
      </c>
      <c r="N264" s="3" t="s">
        <v>549</v>
      </c>
      <c r="O264" s="3" t="s">
        <v>17</v>
      </c>
      <c r="P264" s="3" t="s">
        <v>9106</v>
      </c>
      <c r="Q264" s="229">
        <v>68</v>
      </c>
      <c r="R264" s="229">
        <v>68</v>
      </c>
      <c r="S264" s="9"/>
      <c r="T264" t="s">
        <v>17</v>
      </c>
      <c r="U264" s="3" t="s">
        <v>17</v>
      </c>
      <c r="V264" s="3" t="s">
        <v>17</v>
      </c>
      <c r="W264" s="9"/>
      <c r="X264" s="3" t="s">
        <v>17</v>
      </c>
      <c r="Y264" s="3" t="s">
        <v>17</v>
      </c>
      <c r="Z264" s="3" t="s">
        <v>4570</v>
      </c>
      <c r="AA264" s="15" t="s">
        <v>484</v>
      </c>
      <c r="AB264" s="9"/>
      <c r="AC264" s="9"/>
      <c r="AD264" s="9"/>
      <c r="AE264" s="9"/>
      <c r="AF264" s="9"/>
      <c r="AG264" s="3" t="s">
        <v>17</v>
      </c>
      <c r="AH264" s="3">
        <v>68</v>
      </c>
      <c r="AI264" s="139"/>
      <c r="AJ264" s="3" t="s">
        <v>481</v>
      </c>
      <c r="AK264" s="208" t="s">
        <v>481</v>
      </c>
      <c r="AL264" s="9"/>
      <c r="AM264" s="146"/>
      <c r="AN264" s="3" t="s">
        <v>484</v>
      </c>
      <c r="AO264" s="3" t="s">
        <v>8552</v>
      </c>
      <c r="AP264" t="s">
        <v>5091</v>
      </c>
      <c r="AQ264" s="9"/>
      <c r="AR264" s="9"/>
      <c r="AS264" s="15" t="s">
        <v>9041</v>
      </c>
      <c r="AT264" s="3"/>
      <c r="AU264" t="b">
        <v>0</v>
      </c>
      <c r="AV264" s="229">
        <v>433784</v>
      </c>
      <c r="AW264" s="3" t="s">
        <v>17</v>
      </c>
      <c r="AX264" s="9"/>
      <c r="AY264" s="9"/>
      <c r="AZ264" s="9"/>
      <c r="BA264" s="9"/>
      <c r="BB264" s="3" t="s">
        <v>708</v>
      </c>
      <c r="BC264" s="9"/>
      <c r="BD264" s="9"/>
      <c r="BE264" s="3" t="s">
        <v>37</v>
      </c>
      <c r="BF264" s="9"/>
      <c r="BG264" s="9"/>
      <c r="BH264" s="9" t="s">
        <v>6171</v>
      </c>
      <c r="BI264" s="3" t="s">
        <v>9049</v>
      </c>
      <c r="BJ264" s="9" t="s">
        <v>9076</v>
      </c>
      <c r="BK264" s="9" t="s">
        <v>9568</v>
      </c>
      <c r="BL264" s="9"/>
      <c r="BM264" s="243">
        <v>8297</v>
      </c>
      <c r="BN264" s="243">
        <v>8198</v>
      </c>
      <c r="BO264" s="3" t="s">
        <v>497</v>
      </c>
      <c r="BP264" s="9"/>
      <c r="BQ264" s="9"/>
      <c r="BR264" s="9"/>
      <c r="BS264" s="9"/>
      <c r="BT264" s="9"/>
      <c r="BU264" t="s">
        <v>13043</v>
      </c>
      <c r="BV264" s="9"/>
      <c r="BW264" s="253"/>
      <c r="BX264" s="9"/>
      <c r="BY264" s="9"/>
      <c r="BZ264" s="9" t="s">
        <v>6497</v>
      </c>
      <c r="CA264" t="s">
        <v>6212</v>
      </c>
      <c r="CB264" s="229">
        <v>2009</v>
      </c>
      <c r="CC264" s="3" t="s">
        <v>489</v>
      </c>
      <c r="CD264" s="3" t="s">
        <v>495</v>
      </c>
      <c r="CE264" s="3" t="s">
        <v>493</v>
      </c>
      <c r="CF264" s="3" t="s">
        <v>504</v>
      </c>
      <c r="CG264" s="3" t="s">
        <v>492</v>
      </c>
      <c r="CH264" s="3" t="s">
        <v>496</v>
      </c>
      <c r="CI264" s="3" t="s">
        <v>490</v>
      </c>
      <c r="CJ264" s="3" t="s">
        <v>491</v>
      </c>
      <c r="CK264" s="3" t="s">
        <v>17</v>
      </c>
      <c r="CL264" s="3" t="s">
        <v>517</v>
      </c>
      <c r="CM264" s="3" t="s">
        <v>555</v>
      </c>
      <c r="CN264" s="3" t="s">
        <v>546</v>
      </c>
      <c r="CO264" s="3" t="s">
        <v>10</v>
      </c>
      <c r="CP264" s="3" t="s">
        <v>48</v>
      </c>
      <c r="CQ264" s="3" t="s">
        <v>557</v>
      </c>
      <c r="CR264" s="3" t="s">
        <v>17</v>
      </c>
      <c r="CS264" s="3" t="s">
        <v>964</v>
      </c>
      <c r="CT264" s="3" t="s">
        <v>128</v>
      </c>
      <c r="CU264" s="3" t="s">
        <v>199</v>
      </c>
      <c r="CV264" s="3" t="s">
        <v>17</v>
      </c>
      <c r="CW264" s="3" t="s">
        <v>494</v>
      </c>
      <c r="CX264" s="6" t="s">
        <v>615</v>
      </c>
      <c r="CY264" s="3" t="s">
        <v>17</v>
      </c>
      <c r="CZ264" s="9" t="s">
        <v>3803</v>
      </c>
      <c r="DA264" s="3" t="s">
        <v>9218</v>
      </c>
      <c r="DB264" s="9" t="s">
        <v>10359</v>
      </c>
      <c r="DC264" s="9"/>
      <c r="DD264" s="226">
        <v>262</v>
      </c>
      <c r="DE264" s="15"/>
    </row>
    <row r="265" spans="1:109">
      <c r="A265" s="226">
        <v>253</v>
      </c>
      <c r="B265" s="68" t="s">
        <v>9088</v>
      </c>
      <c r="C265" s="280" t="s">
        <v>487</v>
      </c>
      <c r="D265" s="3" t="s">
        <v>3455</v>
      </c>
      <c r="E265" s="9"/>
      <c r="F265" s="9"/>
      <c r="G265" s="169" t="s">
        <v>6124</v>
      </c>
      <c r="H265" s="3" t="s">
        <v>709</v>
      </c>
      <c r="I265" s="3" t="s">
        <v>488</v>
      </c>
      <c r="J265" s="3" t="s">
        <v>3631</v>
      </c>
      <c r="K265" s="9" t="s">
        <v>10269</v>
      </c>
      <c r="L265" s="3">
        <v>70</v>
      </c>
      <c r="M265" t="b">
        <v>0</v>
      </c>
      <c r="N265" s="3" t="s">
        <v>549</v>
      </c>
      <c r="O265" s="3" t="s">
        <v>17</v>
      </c>
      <c r="P265" s="3" t="s">
        <v>9093</v>
      </c>
      <c r="Q265" s="229">
        <v>70</v>
      </c>
      <c r="R265" s="229">
        <v>70</v>
      </c>
      <c r="S265" s="9"/>
      <c r="T265" t="s">
        <v>17</v>
      </c>
      <c r="U265" s="3" t="s">
        <v>17</v>
      </c>
      <c r="V265" s="3" t="s">
        <v>17</v>
      </c>
      <c r="W265" s="9"/>
      <c r="X265" s="3" t="s">
        <v>17</v>
      </c>
      <c r="Y265" s="3" t="s">
        <v>17</v>
      </c>
      <c r="Z265" s="3" t="s">
        <v>4570</v>
      </c>
      <c r="AA265" s="15" t="s">
        <v>484</v>
      </c>
      <c r="AB265" s="9"/>
      <c r="AC265" s="9"/>
      <c r="AD265" s="9"/>
      <c r="AE265" s="9"/>
      <c r="AF265" s="9"/>
      <c r="AG265" s="3" t="s">
        <v>17</v>
      </c>
      <c r="AH265" s="3">
        <v>70</v>
      </c>
      <c r="AI265" s="139"/>
      <c r="AJ265" s="3" t="s">
        <v>481</v>
      </c>
      <c r="AK265" s="208" t="s">
        <v>481</v>
      </c>
      <c r="AL265" s="9"/>
      <c r="AM265" s="146"/>
      <c r="AN265" s="3" t="s">
        <v>484</v>
      </c>
      <c r="AO265" s="3" t="s">
        <v>8552</v>
      </c>
      <c r="AP265" t="s">
        <v>5091</v>
      </c>
      <c r="AQ265" s="9"/>
      <c r="AR265" s="9"/>
      <c r="AS265" s="15" t="s">
        <v>9041</v>
      </c>
      <c r="AT265" s="3"/>
      <c r="AU265" t="b">
        <v>0</v>
      </c>
      <c r="AV265" s="229">
        <v>422073</v>
      </c>
      <c r="AW265" s="3" t="s">
        <v>17</v>
      </c>
      <c r="AX265" s="9"/>
      <c r="AY265" s="9"/>
      <c r="AZ265" s="9"/>
      <c r="BA265" s="9"/>
      <c r="BB265" s="3" t="s">
        <v>708</v>
      </c>
      <c r="BC265" s="9"/>
      <c r="BD265" s="9"/>
      <c r="BE265" s="3" t="s">
        <v>37</v>
      </c>
      <c r="BF265" s="9"/>
      <c r="BG265" s="9"/>
      <c r="BH265" s="9" t="s">
        <v>6171</v>
      </c>
      <c r="BI265" s="3" t="s">
        <v>9049</v>
      </c>
      <c r="BJ265" s="9" t="s">
        <v>9076</v>
      </c>
      <c r="BK265" s="9" t="s">
        <v>9568</v>
      </c>
      <c r="BL265" s="9"/>
      <c r="BM265" s="243">
        <v>6018</v>
      </c>
      <c r="BN265" s="243">
        <v>5915</v>
      </c>
      <c r="BO265" s="3" t="s">
        <v>497</v>
      </c>
      <c r="BP265" s="9"/>
      <c r="BQ265" s="9"/>
      <c r="BR265" s="9"/>
      <c r="BS265" s="9"/>
      <c r="BT265" s="9"/>
      <c r="BU265" t="s">
        <v>13043</v>
      </c>
      <c r="BV265" s="9"/>
      <c r="BW265" s="253"/>
      <c r="BX265" s="9"/>
      <c r="BY265" s="9"/>
      <c r="BZ265" s="9" t="s">
        <v>6497</v>
      </c>
      <c r="CA265" t="s">
        <v>6212</v>
      </c>
      <c r="CB265" s="229">
        <v>2009</v>
      </c>
      <c r="CC265" s="3" t="s">
        <v>489</v>
      </c>
      <c r="CD265" s="3" t="s">
        <v>495</v>
      </c>
      <c r="CE265" s="3" t="s">
        <v>493</v>
      </c>
      <c r="CF265" s="3" t="s">
        <v>504</v>
      </c>
      <c r="CG265" s="3" t="s">
        <v>492</v>
      </c>
      <c r="CH265" s="3" t="s">
        <v>496</v>
      </c>
      <c r="CI265" s="3" t="s">
        <v>490</v>
      </c>
      <c r="CJ265" s="3" t="s">
        <v>491</v>
      </c>
      <c r="CK265" s="3" t="s">
        <v>17</v>
      </c>
      <c r="CL265" s="3" t="s">
        <v>517</v>
      </c>
      <c r="CM265" s="3" t="s">
        <v>555</v>
      </c>
      <c r="CN265" s="3" t="s">
        <v>546</v>
      </c>
      <c r="CO265" s="3" t="s">
        <v>10</v>
      </c>
      <c r="CP265" s="3" t="s">
        <v>48</v>
      </c>
      <c r="CQ265" s="3" t="s">
        <v>557</v>
      </c>
      <c r="CR265" s="3" t="s">
        <v>17</v>
      </c>
      <c r="CS265" s="3" t="s">
        <v>963</v>
      </c>
      <c r="CT265" s="3" t="s">
        <v>128</v>
      </c>
      <c r="CU265" s="3" t="s">
        <v>199</v>
      </c>
      <c r="CV265" s="3" t="s">
        <v>17</v>
      </c>
      <c r="CW265" s="3" t="s">
        <v>494</v>
      </c>
      <c r="CX265" s="6" t="s">
        <v>616</v>
      </c>
      <c r="CY265" s="3" t="s">
        <v>17</v>
      </c>
      <c r="CZ265" s="9" t="s">
        <v>3805</v>
      </c>
      <c r="DA265" s="3" t="s">
        <v>9218</v>
      </c>
      <c r="DB265" s="9" t="s">
        <v>10360</v>
      </c>
      <c r="DC265" s="9"/>
      <c r="DD265" s="226">
        <v>263</v>
      </c>
      <c r="DE265" s="15"/>
    </row>
    <row r="266" spans="1:109">
      <c r="A266" s="226">
        <v>254</v>
      </c>
      <c r="B266" s="68" t="s">
        <v>9088</v>
      </c>
      <c r="C266" s="280" t="s">
        <v>487</v>
      </c>
      <c r="D266" s="3" t="s">
        <v>3455</v>
      </c>
      <c r="E266" s="9"/>
      <c r="F266" s="9"/>
      <c r="G266" s="149" t="s">
        <v>6124</v>
      </c>
      <c r="H266" s="3" t="s">
        <v>709</v>
      </c>
      <c r="I266" s="3" t="s">
        <v>488</v>
      </c>
      <c r="J266" s="3" t="s">
        <v>3631</v>
      </c>
      <c r="K266" s="9" t="s">
        <v>10269</v>
      </c>
      <c r="L266" s="3">
        <v>70</v>
      </c>
      <c r="M266" t="b">
        <v>0</v>
      </c>
      <c r="N266" s="3" t="s">
        <v>549</v>
      </c>
      <c r="O266" s="3" t="s">
        <v>17</v>
      </c>
      <c r="P266" s="3" t="s">
        <v>9093</v>
      </c>
      <c r="Q266" s="229">
        <v>70</v>
      </c>
      <c r="R266" s="229">
        <v>70</v>
      </c>
      <c r="S266" s="9"/>
      <c r="T266" t="s">
        <v>17</v>
      </c>
      <c r="U266" s="3" t="s">
        <v>17</v>
      </c>
      <c r="V266" s="3" t="s">
        <v>17</v>
      </c>
      <c r="W266" s="9"/>
      <c r="X266" s="3" t="s">
        <v>17</v>
      </c>
      <c r="Y266" s="3" t="s">
        <v>17</v>
      </c>
      <c r="Z266" s="3" t="s">
        <v>4570</v>
      </c>
      <c r="AA266" s="15" t="s">
        <v>484</v>
      </c>
      <c r="AB266" s="3"/>
      <c r="AC266" s="3"/>
      <c r="AD266" s="3"/>
      <c r="AE266" s="3"/>
      <c r="AF266" s="3"/>
      <c r="AG266" s="3" t="s">
        <v>17</v>
      </c>
      <c r="AH266" s="3">
        <v>70</v>
      </c>
      <c r="AI266" s="177"/>
      <c r="AJ266" s="3" t="s">
        <v>481</v>
      </c>
      <c r="AK266" s="208" t="s">
        <v>481</v>
      </c>
      <c r="AL266" s="3"/>
      <c r="AM266" s="68"/>
      <c r="AN266" s="3" t="s">
        <v>484</v>
      </c>
      <c r="AO266" s="3" t="s">
        <v>8552</v>
      </c>
      <c r="AP266" t="s">
        <v>5091</v>
      </c>
      <c r="AQ266" s="3"/>
      <c r="AR266" s="3"/>
      <c r="AS266" s="15" t="s">
        <v>9041</v>
      </c>
      <c r="AT266" s="3"/>
      <c r="AU266" t="b">
        <v>0</v>
      </c>
      <c r="AV266" s="229">
        <v>433784</v>
      </c>
      <c r="AW266" s="3" t="s">
        <v>17</v>
      </c>
      <c r="AX266" s="9"/>
      <c r="AY266" s="9"/>
      <c r="AZ266" s="9"/>
      <c r="BA266" s="9"/>
      <c r="BB266" s="3" t="s">
        <v>708</v>
      </c>
      <c r="BC266" s="9"/>
      <c r="BD266" s="9"/>
      <c r="BE266" s="3" t="s">
        <v>37</v>
      </c>
      <c r="BF266" s="9"/>
      <c r="BG266" s="9"/>
      <c r="BH266" s="9" t="s">
        <v>6171</v>
      </c>
      <c r="BI266" s="3" t="s">
        <v>9049</v>
      </c>
      <c r="BJ266" s="9" t="s">
        <v>9076</v>
      </c>
      <c r="BK266" s="9" t="s">
        <v>9568</v>
      </c>
      <c r="BL266" s="9"/>
      <c r="BM266" s="243">
        <v>6325</v>
      </c>
      <c r="BN266" s="243">
        <v>6260</v>
      </c>
      <c r="BO266" s="3" t="s">
        <v>497</v>
      </c>
      <c r="BP266" s="9"/>
      <c r="BQ266" s="9"/>
      <c r="BR266" s="9"/>
      <c r="BS266" s="9"/>
      <c r="BT266" s="9"/>
      <c r="BU266" t="s">
        <v>13043</v>
      </c>
      <c r="BV266" s="9"/>
      <c r="BW266" s="253"/>
      <c r="BX266" s="9"/>
      <c r="BY266" s="9"/>
      <c r="BZ266" s="9" t="s">
        <v>6497</v>
      </c>
      <c r="CA266" t="s">
        <v>6212</v>
      </c>
      <c r="CB266" s="229">
        <v>2009</v>
      </c>
      <c r="CC266" s="3" t="s">
        <v>489</v>
      </c>
      <c r="CD266" s="3" t="s">
        <v>495</v>
      </c>
      <c r="CE266" s="3" t="s">
        <v>493</v>
      </c>
      <c r="CF266" s="3" t="s">
        <v>504</v>
      </c>
      <c r="CG266" s="3" t="s">
        <v>492</v>
      </c>
      <c r="CH266" s="3" t="s">
        <v>496</v>
      </c>
      <c r="CI266" s="3" t="s">
        <v>490</v>
      </c>
      <c r="CJ266" s="3" t="s">
        <v>491</v>
      </c>
      <c r="CK266" s="3" t="s">
        <v>17</v>
      </c>
      <c r="CL266" s="3" t="s">
        <v>517</v>
      </c>
      <c r="CM266" s="3" t="s">
        <v>555</v>
      </c>
      <c r="CN266" s="3" t="s">
        <v>546</v>
      </c>
      <c r="CO266" s="3" t="s">
        <v>10</v>
      </c>
      <c r="CP266" s="3" t="s">
        <v>48</v>
      </c>
      <c r="CQ266" s="3" t="s">
        <v>557</v>
      </c>
      <c r="CR266" s="3" t="s">
        <v>17</v>
      </c>
      <c r="CS266" s="3" t="s">
        <v>964</v>
      </c>
      <c r="CT266" s="3" t="s">
        <v>128</v>
      </c>
      <c r="CU266" s="3" t="s">
        <v>199</v>
      </c>
      <c r="CV266" s="3" t="s">
        <v>17</v>
      </c>
      <c r="CW266" s="3" t="s">
        <v>494</v>
      </c>
      <c r="CX266" s="6" t="s">
        <v>616</v>
      </c>
      <c r="CY266" s="3" t="s">
        <v>17</v>
      </c>
      <c r="CZ266" s="9" t="s">
        <v>3804</v>
      </c>
      <c r="DA266" s="3" t="s">
        <v>9218</v>
      </c>
      <c r="DB266" s="9" t="s">
        <v>10361</v>
      </c>
      <c r="DC266" s="9"/>
      <c r="DD266" s="226">
        <v>264</v>
      </c>
      <c r="DE266" s="15"/>
    </row>
    <row r="267" spans="1:109">
      <c r="A267" s="226">
        <v>255</v>
      </c>
      <c r="B267" s="68" t="s">
        <v>9088</v>
      </c>
      <c r="C267" s="280" t="s">
        <v>487</v>
      </c>
      <c r="D267" s="3" t="s">
        <v>3455</v>
      </c>
      <c r="E267" s="9"/>
      <c r="F267" s="9"/>
      <c r="G267" s="169" t="s">
        <v>6124</v>
      </c>
      <c r="H267" s="3" t="s">
        <v>709</v>
      </c>
      <c r="I267" s="3" t="s">
        <v>488</v>
      </c>
      <c r="J267" s="3" t="s">
        <v>3631</v>
      </c>
      <c r="K267" s="9" t="s">
        <v>10269</v>
      </c>
      <c r="L267" s="3">
        <v>75</v>
      </c>
      <c r="M267" t="b">
        <v>0</v>
      </c>
      <c r="N267" s="3" t="s">
        <v>549</v>
      </c>
      <c r="O267" s="3" t="s">
        <v>17</v>
      </c>
      <c r="P267" s="3" t="s">
        <v>9100</v>
      </c>
      <c r="Q267" s="229">
        <v>75</v>
      </c>
      <c r="R267" s="229">
        <v>75</v>
      </c>
      <c r="S267" s="9"/>
      <c r="T267" t="s">
        <v>17</v>
      </c>
      <c r="U267" s="3" t="s">
        <v>17</v>
      </c>
      <c r="V267" s="3" t="s">
        <v>17</v>
      </c>
      <c r="W267" s="9"/>
      <c r="X267" s="3" t="s">
        <v>17</v>
      </c>
      <c r="Y267" s="3" t="s">
        <v>17</v>
      </c>
      <c r="Z267" s="3" t="s">
        <v>4570</v>
      </c>
      <c r="AA267" s="15" t="s">
        <v>484</v>
      </c>
      <c r="AB267" s="9"/>
      <c r="AC267" s="9"/>
      <c r="AD267" s="9"/>
      <c r="AE267" s="9"/>
      <c r="AF267" s="9"/>
      <c r="AG267" s="3" t="s">
        <v>17</v>
      </c>
      <c r="AH267" s="3">
        <v>75</v>
      </c>
      <c r="AI267" s="139"/>
      <c r="AJ267" s="3" t="s">
        <v>481</v>
      </c>
      <c r="AK267" s="208" t="s">
        <v>481</v>
      </c>
      <c r="AL267" s="9"/>
      <c r="AM267" s="146"/>
      <c r="AN267" s="3" t="s">
        <v>484</v>
      </c>
      <c r="AO267" s="3" t="s">
        <v>8552</v>
      </c>
      <c r="AP267" t="s">
        <v>5091</v>
      </c>
      <c r="AQ267" s="9"/>
      <c r="AR267" s="9"/>
      <c r="AS267" s="15" t="s">
        <v>9041</v>
      </c>
      <c r="AT267" s="3"/>
      <c r="AU267" t="b">
        <v>0</v>
      </c>
      <c r="AV267" s="229">
        <v>422073</v>
      </c>
      <c r="AW267" s="3" t="s">
        <v>17</v>
      </c>
      <c r="AX267" s="9"/>
      <c r="AY267" s="9"/>
      <c r="AZ267" s="9"/>
      <c r="BA267" s="9"/>
      <c r="BB267" s="3" t="s">
        <v>708</v>
      </c>
      <c r="BC267" s="9"/>
      <c r="BD267" s="9"/>
      <c r="BE267" s="3" t="s">
        <v>37</v>
      </c>
      <c r="BF267" s="9"/>
      <c r="BG267" s="9"/>
      <c r="BH267" s="9" t="s">
        <v>6171</v>
      </c>
      <c r="BI267" s="3" t="s">
        <v>9049</v>
      </c>
      <c r="BJ267" s="9" t="s">
        <v>9076</v>
      </c>
      <c r="BK267" s="9" t="s">
        <v>9568</v>
      </c>
      <c r="BL267" s="9"/>
      <c r="BM267" s="243">
        <v>6392</v>
      </c>
      <c r="BN267" s="243">
        <v>6263</v>
      </c>
      <c r="BO267" s="3" t="s">
        <v>497</v>
      </c>
      <c r="BP267" s="9"/>
      <c r="BQ267" s="9"/>
      <c r="BR267" s="9"/>
      <c r="BS267" s="9"/>
      <c r="BT267" s="9"/>
      <c r="BU267" t="s">
        <v>13043</v>
      </c>
      <c r="BV267" s="9"/>
      <c r="BW267" s="253"/>
      <c r="BX267" s="9"/>
      <c r="BY267" s="9"/>
      <c r="BZ267" s="9" t="s">
        <v>6497</v>
      </c>
      <c r="CA267" t="s">
        <v>6212</v>
      </c>
      <c r="CB267" s="229">
        <v>2009</v>
      </c>
      <c r="CC267" s="3" t="s">
        <v>489</v>
      </c>
      <c r="CD267" s="3" t="s">
        <v>495</v>
      </c>
      <c r="CE267" s="3" t="s">
        <v>493</v>
      </c>
      <c r="CF267" s="3" t="s">
        <v>504</v>
      </c>
      <c r="CG267" s="3" t="s">
        <v>492</v>
      </c>
      <c r="CH267" s="3" t="s">
        <v>496</v>
      </c>
      <c r="CI267" s="3" t="s">
        <v>490</v>
      </c>
      <c r="CJ267" s="3" t="s">
        <v>491</v>
      </c>
      <c r="CK267" s="3" t="s">
        <v>17</v>
      </c>
      <c r="CL267" s="3" t="s">
        <v>517</v>
      </c>
      <c r="CM267" s="3" t="s">
        <v>555</v>
      </c>
      <c r="CN267" s="3" t="s">
        <v>546</v>
      </c>
      <c r="CO267" s="3" t="s">
        <v>10</v>
      </c>
      <c r="CP267" s="3" t="s">
        <v>48</v>
      </c>
      <c r="CQ267" s="3" t="s">
        <v>557</v>
      </c>
      <c r="CR267" s="3" t="s">
        <v>17</v>
      </c>
      <c r="CS267" s="3" t="s">
        <v>963</v>
      </c>
      <c r="CT267" s="3" t="s">
        <v>128</v>
      </c>
      <c r="CU267" s="3" t="s">
        <v>199</v>
      </c>
      <c r="CV267" s="3" t="s">
        <v>17</v>
      </c>
      <c r="CW267" s="3" t="s">
        <v>494</v>
      </c>
      <c r="CX267" s="6" t="s">
        <v>617</v>
      </c>
      <c r="CY267" s="3" t="s">
        <v>17</v>
      </c>
      <c r="CZ267" s="9" t="s">
        <v>3806</v>
      </c>
      <c r="DA267" s="3" t="s">
        <v>9218</v>
      </c>
      <c r="DB267" s="9" t="s">
        <v>10362</v>
      </c>
      <c r="DC267" s="9"/>
      <c r="DD267" s="226">
        <v>265</v>
      </c>
      <c r="DE267" s="15"/>
    </row>
    <row r="268" spans="1:109">
      <c r="A268" s="226">
        <v>256</v>
      </c>
      <c r="B268" s="68" t="s">
        <v>9088</v>
      </c>
      <c r="C268" s="280" t="s">
        <v>487</v>
      </c>
      <c r="D268" s="3" t="s">
        <v>3455</v>
      </c>
      <c r="E268" s="9"/>
      <c r="F268" s="9"/>
      <c r="G268" s="149" t="s">
        <v>6124</v>
      </c>
      <c r="H268" s="3" t="s">
        <v>709</v>
      </c>
      <c r="I268" s="3" t="s">
        <v>488</v>
      </c>
      <c r="J268" s="3" t="s">
        <v>3631</v>
      </c>
      <c r="K268" s="9" t="s">
        <v>10269</v>
      </c>
      <c r="L268" s="3">
        <v>75</v>
      </c>
      <c r="M268" t="b">
        <v>0</v>
      </c>
      <c r="N268" s="3" t="s">
        <v>549</v>
      </c>
      <c r="O268" s="3" t="s">
        <v>17</v>
      </c>
      <c r="P268" s="3" t="s">
        <v>9100</v>
      </c>
      <c r="Q268" s="229">
        <v>75</v>
      </c>
      <c r="R268" s="229">
        <v>75</v>
      </c>
      <c r="S268" s="9"/>
      <c r="T268" t="s">
        <v>17</v>
      </c>
      <c r="U268" s="3" t="s">
        <v>17</v>
      </c>
      <c r="V268" s="3" t="s">
        <v>17</v>
      </c>
      <c r="W268" s="9"/>
      <c r="X268" s="3" t="s">
        <v>17</v>
      </c>
      <c r="Y268" s="3" t="s">
        <v>17</v>
      </c>
      <c r="Z268" s="3" t="s">
        <v>4570</v>
      </c>
      <c r="AA268" s="15" t="s">
        <v>484</v>
      </c>
      <c r="AB268" s="3"/>
      <c r="AC268" s="3"/>
      <c r="AD268" s="3"/>
      <c r="AE268" s="3"/>
      <c r="AF268" s="3"/>
      <c r="AG268" s="3" t="s">
        <v>17</v>
      </c>
      <c r="AH268" s="3">
        <v>75</v>
      </c>
      <c r="AI268" s="177"/>
      <c r="AJ268" s="3" t="s">
        <v>481</v>
      </c>
      <c r="AK268" s="208" t="s">
        <v>481</v>
      </c>
      <c r="AL268" s="3"/>
      <c r="AM268" s="68"/>
      <c r="AN268" s="3" t="s">
        <v>484</v>
      </c>
      <c r="AO268" s="3" t="s">
        <v>8552</v>
      </c>
      <c r="AP268" t="s">
        <v>5091</v>
      </c>
      <c r="AQ268" s="3"/>
      <c r="AR268" s="3"/>
      <c r="AS268" s="15" t="s">
        <v>9041</v>
      </c>
      <c r="AT268" s="3"/>
      <c r="AU268" t="b">
        <v>0</v>
      </c>
      <c r="AV268" s="229">
        <v>433784</v>
      </c>
      <c r="AW268" s="3" t="s">
        <v>17</v>
      </c>
      <c r="AX268" s="9"/>
      <c r="AY268" s="9"/>
      <c r="AZ268" s="9"/>
      <c r="BA268" s="9"/>
      <c r="BB268" s="3" t="s">
        <v>708</v>
      </c>
      <c r="BC268" s="9"/>
      <c r="BD268" s="9"/>
      <c r="BE268" s="3" t="s">
        <v>37</v>
      </c>
      <c r="BF268" s="9"/>
      <c r="BG268" s="9"/>
      <c r="BH268" s="9" t="s">
        <v>6171</v>
      </c>
      <c r="BI268" s="3" t="s">
        <v>9049</v>
      </c>
      <c r="BJ268" s="9" t="s">
        <v>9076</v>
      </c>
      <c r="BK268" s="9" t="s">
        <v>9568</v>
      </c>
      <c r="BL268" s="9"/>
      <c r="BM268" s="243">
        <v>6541</v>
      </c>
      <c r="BN268" s="243">
        <v>6455</v>
      </c>
      <c r="BO268" s="3" t="s">
        <v>497</v>
      </c>
      <c r="BP268" s="9"/>
      <c r="BQ268" s="9"/>
      <c r="BR268" s="9"/>
      <c r="BS268" s="9"/>
      <c r="BT268" s="9"/>
      <c r="BU268" t="s">
        <v>13043</v>
      </c>
      <c r="BV268" s="9"/>
      <c r="BW268" s="253"/>
      <c r="BX268" s="9"/>
      <c r="BY268" s="9"/>
      <c r="BZ268" s="9" t="s">
        <v>6497</v>
      </c>
      <c r="CA268" t="s">
        <v>6212</v>
      </c>
      <c r="CB268" s="229">
        <v>2009</v>
      </c>
      <c r="CC268" s="3" t="s">
        <v>489</v>
      </c>
      <c r="CD268" s="3" t="s">
        <v>495</v>
      </c>
      <c r="CE268" s="3" t="s">
        <v>493</v>
      </c>
      <c r="CF268" s="3" t="s">
        <v>504</v>
      </c>
      <c r="CG268" s="3" t="s">
        <v>492</v>
      </c>
      <c r="CH268" s="3" t="s">
        <v>496</v>
      </c>
      <c r="CI268" s="3" t="s">
        <v>490</v>
      </c>
      <c r="CJ268" s="3" t="s">
        <v>491</v>
      </c>
      <c r="CK268" s="3" t="s">
        <v>17</v>
      </c>
      <c r="CL268" s="3" t="s">
        <v>517</v>
      </c>
      <c r="CM268" s="3" t="s">
        <v>555</v>
      </c>
      <c r="CN268" s="3" t="s">
        <v>546</v>
      </c>
      <c r="CO268" s="3" t="s">
        <v>10</v>
      </c>
      <c r="CP268" s="3" t="s">
        <v>48</v>
      </c>
      <c r="CQ268" s="3" t="s">
        <v>557</v>
      </c>
      <c r="CR268" s="3" t="s">
        <v>17</v>
      </c>
      <c r="CS268" s="3" t="s">
        <v>964</v>
      </c>
      <c r="CT268" s="3" t="s">
        <v>128</v>
      </c>
      <c r="CU268" s="3" t="s">
        <v>199</v>
      </c>
      <c r="CV268" s="3" t="s">
        <v>17</v>
      </c>
      <c r="CW268" s="3" t="s">
        <v>494</v>
      </c>
      <c r="CX268" s="6" t="s">
        <v>617</v>
      </c>
      <c r="CY268" s="3" t="s">
        <v>17</v>
      </c>
      <c r="CZ268" s="9" t="s">
        <v>3807</v>
      </c>
      <c r="DA268" s="3" t="s">
        <v>9218</v>
      </c>
      <c r="DB268" s="9" t="s">
        <v>10363</v>
      </c>
      <c r="DC268" s="9"/>
      <c r="DD268" s="226">
        <v>266</v>
      </c>
      <c r="DE268" s="15"/>
    </row>
    <row r="269" spans="1:109">
      <c r="A269" s="226">
        <v>257</v>
      </c>
      <c r="B269" s="68" t="s">
        <v>9088</v>
      </c>
      <c r="C269" s="280" t="s">
        <v>487</v>
      </c>
      <c r="D269" s="3" t="s">
        <v>3455</v>
      </c>
      <c r="E269" s="9"/>
      <c r="F269" s="9"/>
      <c r="G269" s="169" t="s">
        <v>6124</v>
      </c>
      <c r="H269" s="3" t="s">
        <v>709</v>
      </c>
      <c r="I269" s="3" t="s">
        <v>488</v>
      </c>
      <c r="J269" s="3" t="s">
        <v>3631</v>
      </c>
      <c r="K269" s="9" t="s">
        <v>10269</v>
      </c>
      <c r="L269" s="3">
        <v>78</v>
      </c>
      <c r="M269" t="b">
        <v>0</v>
      </c>
      <c r="N269" s="3" t="s">
        <v>549</v>
      </c>
      <c r="O269" s="3" t="s">
        <v>17</v>
      </c>
      <c r="P269" s="3" t="s">
        <v>9123</v>
      </c>
      <c r="Q269" s="229">
        <v>78</v>
      </c>
      <c r="R269" s="229">
        <v>78</v>
      </c>
      <c r="S269" s="9"/>
      <c r="T269" t="s">
        <v>17</v>
      </c>
      <c r="U269" s="3" t="s">
        <v>17</v>
      </c>
      <c r="V269" s="3" t="s">
        <v>17</v>
      </c>
      <c r="W269" s="9"/>
      <c r="X269" s="3" t="s">
        <v>17</v>
      </c>
      <c r="Y269" s="3" t="s">
        <v>17</v>
      </c>
      <c r="Z269" s="3" t="s">
        <v>4570</v>
      </c>
      <c r="AA269" s="15" t="s">
        <v>484</v>
      </c>
      <c r="AB269" s="9"/>
      <c r="AC269" s="9"/>
      <c r="AD269" s="9"/>
      <c r="AE269" s="9"/>
      <c r="AF269" s="9"/>
      <c r="AG269" s="3" t="s">
        <v>17</v>
      </c>
      <c r="AH269" s="3">
        <v>78</v>
      </c>
      <c r="AI269" s="139"/>
      <c r="AJ269" s="3" t="s">
        <v>481</v>
      </c>
      <c r="AK269" s="208" t="s">
        <v>481</v>
      </c>
      <c r="AL269" s="9"/>
      <c r="AM269" s="146"/>
      <c r="AN269" s="3" t="s">
        <v>484</v>
      </c>
      <c r="AO269" s="3" t="s">
        <v>8552</v>
      </c>
      <c r="AP269" t="s">
        <v>5091</v>
      </c>
      <c r="AQ269" s="9"/>
      <c r="AR269" s="9"/>
      <c r="AS269" s="15" t="s">
        <v>9041</v>
      </c>
      <c r="AT269" s="3"/>
      <c r="AU269" t="b">
        <v>0</v>
      </c>
      <c r="AV269" s="229">
        <v>422073</v>
      </c>
      <c r="AW269" s="3" t="s">
        <v>17</v>
      </c>
      <c r="AX269" s="9"/>
      <c r="AY269" s="9"/>
      <c r="AZ269" s="9"/>
      <c r="BA269" s="9"/>
      <c r="BB269" s="3" t="s">
        <v>708</v>
      </c>
      <c r="BC269" s="9"/>
      <c r="BD269" s="9"/>
      <c r="BE269" s="3" t="s">
        <v>37</v>
      </c>
      <c r="BF269" s="9"/>
      <c r="BG269" s="9"/>
      <c r="BH269" s="9" t="s">
        <v>6171</v>
      </c>
      <c r="BI269" s="3" t="s">
        <v>9049</v>
      </c>
      <c r="BJ269" s="9" t="s">
        <v>9076</v>
      </c>
      <c r="BK269" s="9" t="s">
        <v>9568</v>
      </c>
      <c r="BL269" s="9"/>
      <c r="BM269" s="243">
        <v>4901</v>
      </c>
      <c r="BN269" s="243">
        <v>4831</v>
      </c>
      <c r="BO269" s="3" t="s">
        <v>497</v>
      </c>
      <c r="BP269" s="9"/>
      <c r="BQ269" s="9"/>
      <c r="BR269" s="9"/>
      <c r="BS269" s="9"/>
      <c r="BT269" s="9"/>
      <c r="BU269" t="s">
        <v>13043</v>
      </c>
      <c r="BV269" s="9"/>
      <c r="BW269" s="253"/>
      <c r="BX269" s="9"/>
      <c r="BY269" s="9"/>
      <c r="BZ269" s="9" t="s">
        <v>6497</v>
      </c>
      <c r="CA269" t="s">
        <v>6212</v>
      </c>
      <c r="CB269" s="229">
        <v>2009</v>
      </c>
      <c r="CC269" s="3" t="s">
        <v>489</v>
      </c>
      <c r="CD269" s="3" t="s">
        <v>495</v>
      </c>
      <c r="CE269" s="3" t="s">
        <v>493</v>
      </c>
      <c r="CF269" s="3" t="s">
        <v>504</v>
      </c>
      <c r="CG269" s="3" t="s">
        <v>492</v>
      </c>
      <c r="CH269" s="3" t="s">
        <v>496</v>
      </c>
      <c r="CI269" s="3" t="s">
        <v>490</v>
      </c>
      <c r="CJ269" s="3" t="s">
        <v>491</v>
      </c>
      <c r="CK269" s="3" t="s">
        <v>17</v>
      </c>
      <c r="CL269" s="3" t="s">
        <v>517</v>
      </c>
      <c r="CM269" s="3" t="s">
        <v>555</v>
      </c>
      <c r="CN269" s="3" t="s">
        <v>546</v>
      </c>
      <c r="CO269" s="3" t="s">
        <v>10</v>
      </c>
      <c r="CP269" s="3" t="s">
        <v>48</v>
      </c>
      <c r="CQ269" s="3" t="s">
        <v>557</v>
      </c>
      <c r="CR269" s="3" t="s">
        <v>17</v>
      </c>
      <c r="CS269" s="3" t="s">
        <v>963</v>
      </c>
      <c r="CT269" s="3" t="s">
        <v>128</v>
      </c>
      <c r="CU269" s="3" t="s">
        <v>199</v>
      </c>
      <c r="CV269" s="3" t="s">
        <v>17</v>
      </c>
      <c r="CW269" s="3" t="s">
        <v>494</v>
      </c>
      <c r="CX269" s="6" t="s">
        <v>618</v>
      </c>
      <c r="CY269" s="3" t="s">
        <v>17</v>
      </c>
      <c r="CZ269" s="9" t="s">
        <v>3808</v>
      </c>
      <c r="DA269" s="3" t="s">
        <v>9218</v>
      </c>
      <c r="DB269" s="9" t="s">
        <v>10364</v>
      </c>
      <c r="DC269" s="9"/>
      <c r="DD269" s="226">
        <v>267</v>
      </c>
      <c r="DE269" s="15"/>
    </row>
    <row r="270" spans="1:109">
      <c r="A270" s="226">
        <v>258</v>
      </c>
      <c r="B270" s="68" t="s">
        <v>9088</v>
      </c>
      <c r="C270" s="280" t="s">
        <v>487</v>
      </c>
      <c r="D270" s="3" t="s">
        <v>3455</v>
      </c>
      <c r="E270" s="9"/>
      <c r="F270" s="9"/>
      <c r="G270" s="149" t="s">
        <v>6124</v>
      </c>
      <c r="H270" s="3" t="s">
        <v>709</v>
      </c>
      <c r="I270" s="3" t="s">
        <v>488</v>
      </c>
      <c r="J270" s="3" t="s">
        <v>3631</v>
      </c>
      <c r="K270" s="9" t="s">
        <v>10269</v>
      </c>
      <c r="L270" s="3">
        <v>78</v>
      </c>
      <c r="M270" t="b">
        <v>0</v>
      </c>
      <c r="N270" s="3" t="s">
        <v>549</v>
      </c>
      <c r="O270" s="3" t="s">
        <v>17</v>
      </c>
      <c r="P270" s="3" t="s">
        <v>9123</v>
      </c>
      <c r="Q270" s="229">
        <v>78</v>
      </c>
      <c r="R270" s="229">
        <v>78</v>
      </c>
      <c r="S270" s="9"/>
      <c r="T270" t="s">
        <v>17</v>
      </c>
      <c r="U270" s="3" t="s">
        <v>17</v>
      </c>
      <c r="V270" s="3" t="s">
        <v>17</v>
      </c>
      <c r="W270" s="9"/>
      <c r="X270" s="3" t="s">
        <v>17</v>
      </c>
      <c r="Y270" s="3" t="s">
        <v>17</v>
      </c>
      <c r="Z270" s="3" t="s">
        <v>4570</v>
      </c>
      <c r="AA270" s="15" t="s">
        <v>484</v>
      </c>
      <c r="AB270" s="3"/>
      <c r="AC270" s="3"/>
      <c r="AD270" s="3"/>
      <c r="AE270" s="3"/>
      <c r="AF270" s="3"/>
      <c r="AG270" s="3" t="s">
        <v>17</v>
      </c>
      <c r="AH270" s="3">
        <v>78</v>
      </c>
      <c r="AI270" s="177"/>
      <c r="AJ270" s="3" t="s">
        <v>481</v>
      </c>
      <c r="AK270" s="208" t="s">
        <v>481</v>
      </c>
      <c r="AL270" s="3"/>
      <c r="AM270" s="68"/>
      <c r="AN270" s="3" t="s">
        <v>484</v>
      </c>
      <c r="AO270" s="3" t="s">
        <v>8552</v>
      </c>
      <c r="AP270" t="s">
        <v>5091</v>
      </c>
      <c r="AQ270" s="3"/>
      <c r="AR270" s="3"/>
      <c r="AS270" s="15" t="s">
        <v>9041</v>
      </c>
      <c r="AT270" s="3"/>
      <c r="AU270" t="b">
        <v>0</v>
      </c>
      <c r="AV270" s="229">
        <v>433784</v>
      </c>
      <c r="AW270" s="3" t="s">
        <v>17</v>
      </c>
      <c r="AX270" s="9"/>
      <c r="AY270" s="9"/>
      <c r="AZ270" s="9"/>
      <c r="BA270" s="9"/>
      <c r="BB270" s="3" t="s">
        <v>708</v>
      </c>
      <c r="BC270" s="9"/>
      <c r="BD270" s="9"/>
      <c r="BE270" s="3" t="s">
        <v>37</v>
      </c>
      <c r="BF270" s="9"/>
      <c r="BG270" s="9"/>
      <c r="BH270" s="9" t="s">
        <v>6171</v>
      </c>
      <c r="BI270" s="3" t="s">
        <v>9049</v>
      </c>
      <c r="BJ270" s="9" t="s">
        <v>9076</v>
      </c>
      <c r="BK270" s="9" t="s">
        <v>9568</v>
      </c>
      <c r="BL270" s="9"/>
      <c r="BM270" s="243">
        <v>5147</v>
      </c>
      <c r="BN270" s="243">
        <v>5101</v>
      </c>
      <c r="BO270" s="3" t="s">
        <v>497</v>
      </c>
      <c r="BP270" s="9"/>
      <c r="BQ270" s="9"/>
      <c r="BR270" s="9"/>
      <c r="BS270" s="9"/>
      <c r="BT270" s="9"/>
      <c r="BU270" t="s">
        <v>13043</v>
      </c>
      <c r="BV270" s="9"/>
      <c r="BW270" s="253"/>
      <c r="BX270" s="9"/>
      <c r="BY270" s="9"/>
      <c r="BZ270" s="9" t="s">
        <v>6497</v>
      </c>
      <c r="CA270" t="s">
        <v>6212</v>
      </c>
      <c r="CB270" s="229">
        <v>2009</v>
      </c>
      <c r="CC270" s="3" t="s">
        <v>489</v>
      </c>
      <c r="CD270" s="3" t="s">
        <v>495</v>
      </c>
      <c r="CE270" s="3" t="s">
        <v>493</v>
      </c>
      <c r="CF270" s="3" t="s">
        <v>504</v>
      </c>
      <c r="CG270" s="3" t="s">
        <v>492</v>
      </c>
      <c r="CH270" s="3" t="s">
        <v>496</v>
      </c>
      <c r="CI270" s="3" t="s">
        <v>490</v>
      </c>
      <c r="CJ270" s="3" t="s">
        <v>491</v>
      </c>
      <c r="CK270" s="3" t="s">
        <v>17</v>
      </c>
      <c r="CL270" s="3" t="s">
        <v>517</v>
      </c>
      <c r="CM270" s="3" t="s">
        <v>555</v>
      </c>
      <c r="CN270" s="3" t="s">
        <v>546</v>
      </c>
      <c r="CO270" s="3" t="s">
        <v>10</v>
      </c>
      <c r="CP270" s="3" t="s">
        <v>48</v>
      </c>
      <c r="CQ270" s="3" t="s">
        <v>557</v>
      </c>
      <c r="CR270" s="3" t="s">
        <v>17</v>
      </c>
      <c r="CS270" s="3" t="s">
        <v>964</v>
      </c>
      <c r="CT270" s="3" t="s">
        <v>128</v>
      </c>
      <c r="CU270" s="3" t="s">
        <v>199</v>
      </c>
      <c r="CV270" s="3" t="s">
        <v>17</v>
      </c>
      <c r="CW270" s="3" t="s">
        <v>494</v>
      </c>
      <c r="CX270" s="6" t="s">
        <v>618</v>
      </c>
      <c r="CY270" s="3" t="s">
        <v>17</v>
      </c>
      <c r="CZ270" s="9" t="s">
        <v>3809</v>
      </c>
      <c r="DA270" s="3" t="s">
        <v>9218</v>
      </c>
      <c r="DB270" s="9" t="s">
        <v>10365</v>
      </c>
      <c r="DC270" s="9"/>
      <c r="DD270" s="226">
        <v>268</v>
      </c>
      <c r="DE270" s="15"/>
    </row>
    <row r="271" spans="1:109">
      <c r="A271" s="226">
        <v>259</v>
      </c>
      <c r="B271" s="68" t="s">
        <v>620</v>
      </c>
      <c r="C271" s="280" t="s">
        <v>634</v>
      </c>
      <c r="D271" s="6" t="s">
        <v>3456</v>
      </c>
      <c r="E271" s="9"/>
      <c r="F271" s="9"/>
      <c r="G271" s="169" t="s">
        <v>6125</v>
      </c>
      <c r="H271" s="3" t="s">
        <v>682</v>
      </c>
      <c r="I271" s="194" t="s">
        <v>690</v>
      </c>
      <c r="J271" s="3" t="s">
        <v>9219</v>
      </c>
      <c r="K271" s="9" t="s">
        <v>10270</v>
      </c>
      <c r="L271" s="3" t="s">
        <v>619</v>
      </c>
      <c r="M271" t="b">
        <v>0</v>
      </c>
      <c r="N271" s="3" t="s">
        <v>549</v>
      </c>
      <c r="O271" s="3" t="s">
        <v>8168</v>
      </c>
      <c r="P271" s="53" t="s">
        <v>9124</v>
      </c>
      <c r="Q271" s="226">
        <v>16</v>
      </c>
      <c r="R271" s="226">
        <v>16</v>
      </c>
      <c r="S271" s="9"/>
      <c r="T271" t="s">
        <v>17</v>
      </c>
      <c r="U271" s="3" t="s">
        <v>133</v>
      </c>
      <c r="V271" s="3" t="s">
        <v>17</v>
      </c>
      <c r="W271" s="9"/>
      <c r="X271" s="3" t="s">
        <v>4561</v>
      </c>
      <c r="Y271" s="3" t="s">
        <v>9184</v>
      </c>
      <c r="Z271" s="3" t="s">
        <v>4570</v>
      </c>
      <c r="AA271" s="15" t="s">
        <v>484</v>
      </c>
      <c r="AB271" s="9"/>
      <c r="AC271" s="9"/>
      <c r="AD271" s="9"/>
      <c r="AE271" s="9"/>
      <c r="AF271" s="9"/>
      <c r="AG271" s="3" t="s">
        <v>17</v>
      </c>
      <c r="AH271" s="3" t="s">
        <v>619</v>
      </c>
      <c r="AI271" s="139"/>
      <c r="AJ271" s="3" t="s">
        <v>481</v>
      </c>
      <c r="AK271" s="208" t="s">
        <v>481</v>
      </c>
      <c r="AL271" s="9"/>
      <c r="AM271" s="146"/>
      <c r="AN271" s="3" t="s">
        <v>484</v>
      </c>
      <c r="AO271" t="s">
        <v>9206</v>
      </c>
      <c r="AP271" s="9" t="s">
        <v>4572</v>
      </c>
      <c r="AQ271" s="9"/>
      <c r="AR271" s="9"/>
      <c r="AS271" s="15" t="s">
        <v>9041</v>
      </c>
      <c r="AT271" s="3" t="s">
        <v>331</v>
      </c>
      <c r="AU271" t="b">
        <v>0</v>
      </c>
      <c r="AV271" s="229">
        <v>4564646</v>
      </c>
      <c r="AW271" s="117" t="s">
        <v>17</v>
      </c>
      <c r="AX271" s="9"/>
      <c r="AY271" s="9"/>
      <c r="AZ271" s="9"/>
      <c r="BA271" s="9"/>
      <c r="BB271" s="3" t="s">
        <v>5202</v>
      </c>
      <c r="BC271" s="9"/>
      <c r="BD271" s="9"/>
      <c r="BE271" s="3" t="s">
        <v>37</v>
      </c>
      <c r="BF271" s="9"/>
      <c r="BG271" s="9"/>
      <c r="BH271" s="9" t="s">
        <v>9567</v>
      </c>
      <c r="BI271" s="3" t="s">
        <v>4479</v>
      </c>
      <c r="BJ271" s="3" t="s">
        <v>4478</v>
      </c>
      <c r="BK271" s="9" t="s">
        <v>9568</v>
      </c>
      <c r="BL271" s="9"/>
      <c r="BM271" s="246">
        <v>4564646</v>
      </c>
      <c r="BN271" s="246">
        <v>3701705</v>
      </c>
      <c r="BO271" s="3" t="s">
        <v>687</v>
      </c>
      <c r="BP271" s="9"/>
      <c r="BQ271" s="9"/>
      <c r="BR271" s="9"/>
      <c r="BS271" s="9"/>
      <c r="BT271" s="9"/>
      <c r="BU271" t="s">
        <v>6697</v>
      </c>
      <c r="BV271" s="9"/>
      <c r="BW271" s="254">
        <v>30</v>
      </c>
      <c r="BX271" s="9"/>
      <c r="BY271" s="9"/>
      <c r="BZ271" s="9" t="s">
        <v>6498</v>
      </c>
      <c r="CA271" t="s">
        <v>6212</v>
      </c>
      <c r="CB271" s="229">
        <v>2014</v>
      </c>
      <c r="CC271" s="3" t="s">
        <v>4703</v>
      </c>
      <c r="CD271" s="116" t="s">
        <v>683</v>
      </c>
      <c r="CE271" s="3" t="s">
        <v>628</v>
      </c>
      <c r="CF271" s="3" t="s">
        <v>619</v>
      </c>
      <c r="CG271" s="3" t="s">
        <v>684</v>
      </c>
      <c r="CH271" s="3" t="s">
        <v>131</v>
      </c>
      <c r="CI271" s="3" t="s">
        <v>619</v>
      </c>
      <c r="CJ271" s="116" t="s">
        <v>621</v>
      </c>
      <c r="CK271" s="3" t="s">
        <v>626</v>
      </c>
      <c r="CL271" s="3" t="s">
        <v>331</v>
      </c>
      <c r="CM271" s="3" t="s">
        <v>685</v>
      </c>
      <c r="CN271" s="3" t="s">
        <v>624</v>
      </c>
      <c r="CO271" s="3" t="s">
        <v>686</v>
      </c>
      <c r="CP271" s="3" t="s">
        <v>48</v>
      </c>
      <c r="CQ271" s="3" t="s">
        <v>202</v>
      </c>
      <c r="CR271" s="3" t="s">
        <v>331</v>
      </c>
      <c r="CS271" s="3" t="s">
        <v>688</v>
      </c>
      <c r="CT271" s="3" t="s">
        <v>128</v>
      </c>
      <c r="CU271" s="3" t="s">
        <v>333</v>
      </c>
      <c r="CV271" s="3" t="s">
        <v>331</v>
      </c>
      <c r="CW271" s="3" t="s">
        <v>689</v>
      </c>
      <c r="CX271" s="3" t="s">
        <v>17</v>
      </c>
      <c r="CY271" s="3" t="s">
        <v>17</v>
      </c>
      <c r="CZ271" s="17" t="s">
        <v>817</v>
      </c>
      <c r="DA271" s="17" t="s">
        <v>8549</v>
      </c>
      <c r="DB271" s="15" t="s">
        <v>10418</v>
      </c>
      <c r="DC271" s="15" t="s">
        <v>6665</v>
      </c>
      <c r="DD271" s="226">
        <v>269</v>
      </c>
    </row>
    <row r="272" spans="1:109">
      <c r="A272" s="226">
        <v>260</v>
      </c>
      <c r="B272" s="68" t="s">
        <v>620</v>
      </c>
      <c r="C272" s="280" t="s">
        <v>634</v>
      </c>
      <c r="D272" s="6" t="s">
        <v>3456</v>
      </c>
      <c r="E272" s="9"/>
      <c r="F272" s="9"/>
      <c r="G272" s="149" t="s">
        <v>6125</v>
      </c>
      <c r="H272" s="3" t="s">
        <v>682</v>
      </c>
      <c r="I272" s="15" t="s">
        <v>690</v>
      </c>
      <c r="J272" s="3" t="s">
        <v>9219</v>
      </c>
      <c r="K272" s="9" t="s">
        <v>10270</v>
      </c>
      <c r="L272" s="3" t="s">
        <v>633</v>
      </c>
      <c r="M272" t="b">
        <v>0</v>
      </c>
      <c r="N272" s="3" t="s">
        <v>549</v>
      </c>
      <c r="O272" s="3" t="s">
        <v>8269</v>
      </c>
      <c r="P272" s="53" t="s">
        <v>9125</v>
      </c>
      <c r="Q272" s="226">
        <v>6</v>
      </c>
      <c r="R272" s="226">
        <v>6</v>
      </c>
      <c r="S272" s="9"/>
      <c r="T272" t="s">
        <v>17</v>
      </c>
      <c r="U272" s="3" t="s">
        <v>133</v>
      </c>
      <c r="V272" s="3" t="s">
        <v>17</v>
      </c>
      <c r="W272" s="9"/>
      <c r="X272" s="3" t="s">
        <v>4562</v>
      </c>
      <c r="Y272" s="3" t="s">
        <v>9184</v>
      </c>
      <c r="Z272" s="3" t="s">
        <v>4570</v>
      </c>
      <c r="AA272" s="15" t="s">
        <v>484</v>
      </c>
      <c r="AB272" s="3"/>
      <c r="AC272" s="3"/>
      <c r="AD272" s="3"/>
      <c r="AE272" s="3"/>
      <c r="AF272" s="3"/>
      <c r="AG272" s="3" t="s">
        <v>17</v>
      </c>
      <c r="AH272" s="3" t="s">
        <v>633</v>
      </c>
      <c r="AI272" s="177"/>
      <c r="AJ272" s="3" t="s">
        <v>481</v>
      </c>
      <c r="AK272" s="208" t="s">
        <v>481</v>
      </c>
      <c r="AL272" s="3"/>
      <c r="AM272" s="68"/>
      <c r="AN272" s="3" t="s">
        <v>484</v>
      </c>
      <c r="AO272" t="s">
        <v>9206</v>
      </c>
      <c r="AP272" s="9" t="s">
        <v>4572</v>
      </c>
      <c r="AQ272" s="3"/>
      <c r="AR272" s="3"/>
      <c r="AS272" s="15" t="s">
        <v>9041</v>
      </c>
      <c r="AT272" s="3" t="s">
        <v>331</v>
      </c>
      <c r="AU272" t="b">
        <v>0</v>
      </c>
      <c r="AV272" s="229">
        <v>6081365</v>
      </c>
      <c r="AW272" s="117" t="s">
        <v>17</v>
      </c>
      <c r="AX272" s="9"/>
      <c r="AY272" s="9"/>
      <c r="AZ272" s="9"/>
      <c r="BA272" s="9"/>
      <c r="BB272" s="3" t="s">
        <v>5202</v>
      </c>
      <c r="BC272" s="9"/>
      <c r="BD272" s="9"/>
      <c r="BE272" s="3" t="s">
        <v>37</v>
      </c>
      <c r="BF272" s="9"/>
      <c r="BG272" s="9"/>
      <c r="BH272" s="9" t="s">
        <v>9567</v>
      </c>
      <c r="BI272" s="3" t="s">
        <v>4479</v>
      </c>
      <c r="BJ272" s="3" t="s">
        <v>4478</v>
      </c>
      <c r="BK272" s="9" t="s">
        <v>9568</v>
      </c>
      <c r="BL272" s="9"/>
      <c r="BM272" s="246">
        <v>6081365</v>
      </c>
      <c r="BN272" s="246">
        <v>4867547</v>
      </c>
      <c r="BO272" s="3" t="s">
        <v>687</v>
      </c>
      <c r="BP272" s="9"/>
      <c r="BQ272" s="9"/>
      <c r="BR272" s="9"/>
      <c r="BS272" s="9"/>
      <c r="BT272" s="9"/>
      <c r="BU272" t="s">
        <v>6697</v>
      </c>
      <c r="BV272" s="9"/>
      <c r="BW272" s="254">
        <v>30</v>
      </c>
      <c r="BX272" s="9"/>
      <c r="BY272" s="9"/>
      <c r="BZ272" s="9" t="s">
        <v>6498</v>
      </c>
      <c r="CA272" t="s">
        <v>6212</v>
      </c>
      <c r="CB272" s="229">
        <v>2014</v>
      </c>
      <c r="CC272" s="3" t="s">
        <v>4703</v>
      </c>
      <c r="CD272" s="3" t="s">
        <v>691</v>
      </c>
      <c r="CE272" s="3" t="s">
        <v>638</v>
      </c>
      <c r="CF272" s="3" t="s">
        <v>633</v>
      </c>
      <c r="CG272" s="3" t="s">
        <v>692</v>
      </c>
      <c r="CH272" s="3" t="s">
        <v>131</v>
      </c>
      <c r="CI272" s="3" t="s">
        <v>633</v>
      </c>
      <c r="CJ272" s="3" t="s">
        <v>635</v>
      </c>
      <c r="CK272" s="3" t="s">
        <v>637</v>
      </c>
      <c r="CL272" s="3" t="s">
        <v>331</v>
      </c>
      <c r="CM272" s="3" t="s">
        <v>685</v>
      </c>
      <c r="CN272" s="3" t="s">
        <v>624</v>
      </c>
      <c r="CO272" s="3" t="s">
        <v>686</v>
      </c>
      <c r="CP272" s="3" t="s">
        <v>48</v>
      </c>
      <c r="CQ272" s="3" t="s">
        <v>202</v>
      </c>
      <c r="CR272" s="3" t="s">
        <v>331</v>
      </c>
      <c r="CS272" s="3" t="s">
        <v>638</v>
      </c>
      <c r="CT272" s="3" t="s">
        <v>128</v>
      </c>
      <c r="CU272" s="3" t="s">
        <v>333</v>
      </c>
      <c r="CV272" s="3" t="s">
        <v>331</v>
      </c>
      <c r="CW272" s="3" t="s">
        <v>689</v>
      </c>
      <c r="CX272" s="3" t="s">
        <v>17</v>
      </c>
      <c r="CY272" s="3" t="s">
        <v>17</v>
      </c>
      <c r="CZ272" s="17" t="s">
        <v>818</v>
      </c>
      <c r="DA272" s="17" t="s">
        <v>8549</v>
      </c>
      <c r="DB272" s="15" t="s">
        <v>10419</v>
      </c>
      <c r="DC272" s="15" t="s">
        <v>6666</v>
      </c>
      <c r="DD272" s="226">
        <v>270</v>
      </c>
    </row>
    <row r="273" spans="1:108">
      <c r="A273" s="226">
        <v>261</v>
      </c>
      <c r="B273" s="68" t="s">
        <v>620</v>
      </c>
      <c r="C273" s="280" t="s">
        <v>634</v>
      </c>
      <c r="D273" s="6" t="s">
        <v>3456</v>
      </c>
      <c r="E273" s="9"/>
      <c r="F273" s="9"/>
      <c r="G273" s="169" t="s">
        <v>6125</v>
      </c>
      <c r="H273" s="3" t="s">
        <v>682</v>
      </c>
      <c r="I273" s="15" t="s">
        <v>690</v>
      </c>
      <c r="J273" s="3" t="s">
        <v>9219</v>
      </c>
      <c r="K273" s="9" t="s">
        <v>10270</v>
      </c>
      <c r="L273" s="3" t="s">
        <v>642</v>
      </c>
      <c r="M273" t="b">
        <v>0</v>
      </c>
      <c r="N273" s="3" t="s">
        <v>549</v>
      </c>
      <c r="O273" s="3" t="s">
        <v>8168</v>
      </c>
      <c r="P273" s="53" t="s">
        <v>9126</v>
      </c>
      <c r="Q273" s="226">
        <v>10</v>
      </c>
      <c r="R273" s="226">
        <v>10</v>
      </c>
      <c r="S273" s="9"/>
      <c r="T273" t="s">
        <v>17</v>
      </c>
      <c r="U273" s="3" t="s">
        <v>133</v>
      </c>
      <c r="V273" s="3" t="s">
        <v>17</v>
      </c>
      <c r="W273" s="9"/>
      <c r="X273" s="3" t="s">
        <v>4563</v>
      </c>
      <c r="Y273" s="3" t="s">
        <v>9184</v>
      </c>
      <c r="Z273" s="3" t="s">
        <v>4570</v>
      </c>
      <c r="AA273" s="15" t="s">
        <v>484</v>
      </c>
      <c r="AB273" s="9"/>
      <c r="AC273" s="9"/>
      <c r="AD273" s="9"/>
      <c r="AE273" s="9"/>
      <c r="AF273" s="9"/>
      <c r="AG273" s="3" t="s">
        <v>17</v>
      </c>
      <c r="AH273" s="3" t="s">
        <v>642</v>
      </c>
      <c r="AI273" s="139"/>
      <c r="AJ273" s="3" t="s">
        <v>481</v>
      </c>
      <c r="AK273" s="208" t="s">
        <v>481</v>
      </c>
      <c r="AL273" s="9"/>
      <c r="AM273" s="146"/>
      <c r="AN273" s="3" t="s">
        <v>484</v>
      </c>
      <c r="AO273" t="s">
        <v>9206</v>
      </c>
      <c r="AP273" s="9" t="s">
        <v>4572</v>
      </c>
      <c r="AQ273" s="9"/>
      <c r="AR273" s="9"/>
      <c r="AS273" s="15" t="s">
        <v>9041</v>
      </c>
      <c r="AT273" s="3" t="s">
        <v>331</v>
      </c>
      <c r="AU273" t="b">
        <v>0</v>
      </c>
      <c r="AV273" s="229">
        <v>4615093</v>
      </c>
      <c r="AW273" s="117" t="s">
        <v>17</v>
      </c>
      <c r="AX273" s="9"/>
      <c r="AY273" s="9"/>
      <c r="AZ273" s="9"/>
      <c r="BA273" s="9"/>
      <c r="BB273" s="3" t="s">
        <v>5202</v>
      </c>
      <c r="BC273" s="9"/>
      <c r="BD273" s="9"/>
      <c r="BE273" s="3" t="s">
        <v>37</v>
      </c>
      <c r="BF273" s="9"/>
      <c r="BG273" s="9"/>
      <c r="BH273" s="9" t="s">
        <v>9567</v>
      </c>
      <c r="BI273" s="3" t="s">
        <v>4479</v>
      </c>
      <c r="BJ273" s="3" t="s">
        <v>4478</v>
      </c>
      <c r="BK273" s="9" t="s">
        <v>9568</v>
      </c>
      <c r="BL273" s="9"/>
      <c r="BM273" s="246">
        <v>4615093</v>
      </c>
      <c r="BN273" s="246">
        <v>3582672</v>
      </c>
      <c r="BO273" s="3" t="s">
        <v>687</v>
      </c>
      <c r="BP273" s="9"/>
      <c r="BQ273" s="9"/>
      <c r="BR273" s="9"/>
      <c r="BS273" s="9"/>
      <c r="BT273" s="9"/>
      <c r="BU273" t="s">
        <v>6697</v>
      </c>
      <c r="BV273" s="9"/>
      <c r="BW273" s="254">
        <v>30</v>
      </c>
      <c r="BX273" s="9"/>
      <c r="BY273" s="9"/>
      <c r="BZ273" s="9" t="s">
        <v>6498</v>
      </c>
      <c r="CA273" t="s">
        <v>6212</v>
      </c>
      <c r="CB273" s="229">
        <v>2014</v>
      </c>
      <c r="CC273" s="3" t="s">
        <v>4703</v>
      </c>
      <c r="CD273" s="3" t="s">
        <v>693</v>
      </c>
      <c r="CE273" s="3" t="s">
        <v>644</v>
      </c>
      <c r="CF273" s="3" t="s">
        <v>642</v>
      </c>
      <c r="CG273" s="3" t="s">
        <v>694</v>
      </c>
      <c r="CH273" s="3" t="s">
        <v>131</v>
      </c>
      <c r="CI273" s="3" t="s">
        <v>642</v>
      </c>
      <c r="CJ273" s="3" t="s">
        <v>643</v>
      </c>
      <c r="CK273" s="3" t="s">
        <v>626</v>
      </c>
      <c r="CL273" s="3" t="s">
        <v>331</v>
      </c>
      <c r="CM273" s="3" t="s">
        <v>685</v>
      </c>
      <c r="CN273" s="3" t="s">
        <v>624</v>
      </c>
      <c r="CO273" s="3" t="s">
        <v>686</v>
      </c>
      <c r="CP273" s="3" t="s">
        <v>48</v>
      </c>
      <c r="CQ273" s="3" t="s">
        <v>202</v>
      </c>
      <c r="CR273" s="3" t="s">
        <v>331</v>
      </c>
      <c r="CS273" s="3" t="s">
        <v>644</v>
      </c>
      <c r="CT273" s="3" t="s">
        <v>128</v>
      </c>
      <c r="CU273" s="3" t="s">
        <v>333</v>
      </c>
      <c r="CV273" s="3" t="s">
        <v>331</v>
      </c>
      <c r="CW273" s="3" t="s">
        <v>689</v>
      </c>
      <c r="CX273" s="3" t="s">
        <v>17</v>
      </c>
      <c r="CY273" s="3" t="s">
        <v>17</v>
      </c>
      <c r="CZ273" s="17" t="s">
        <v>819</v>
      </c>
      <c r="DA273" s="17" t="s">
        <v>8549</v>
      </c>
      <c r="DB273" s="15" t="s">
        <v>10420</v>
      </c>
      <c r="DC273" s="15" t="s">
        <v>6667</v>
      </c>
      <c r="DD273" s="226">
        <v>271</v>
      </c>
    </row>
    <row r="274" spans="1:108">
      <c r="A274" s="226">
        <v>262</v>
      </c>
      <c r="B274" s="68" t="s">
        <v>620</v>
      </c>
      <c r="C274" s="280" t="s">
        <v>634</v>
      </c>
      <c r="D274" s="6" t="s">
        <v>3456</v>
      </c>
      <c r="E274" s="9"/>
      <c r="F274" s="9"/>
      <c r="G274" s="169" t="s">
        <v>6125</v>
      </c>
      <c r="H274" s="3" t="s">
        <v>682</v>
      </c>
      <c r="I274" s="15" t="s">
        <v>690</v>
      </c>
      <c r="J274" s="3" t="s">
        <v>9219</v>
      </c>
      <c r="K274" s="9" t="s">
        <v>10270</v>
      </c>
      <c r="L274" s="3" t="s">
        <v>648</v>
      </c>
      <c r="M274" t="b">
        <v>0</v>
      </c>
      <c r="N274" s="3" t="s">
        <v>549</v>
      </c>
      <c r="O274" s="3" t="s">
        <v>8168</v>
      </c>
      <c r="P274" s="53" t="s">
        <v>9124</v>
      </c>
      <c r="Q274" s="226">
        <v>16</v>
      </c>
      <c r="R274" s="226">
        <v>16</v>
      </c>
      <c r="S274" s="9"/>
      <c r="T274" t="s">
        <v>17</v>
      </c>
      <c r="U274" s="3" t="s">
        <v>133</v>
      </c>
      <c r="V274" s="3" t="s">
        <v>17</v>
      </c>
      <c r="W274" s="9"/>
      <c r="X274" s="3" t="s">
        <v>4564</v>
      </c>
      <c r="Y274" s="3" t="s">
        <v>9184</v>
      </c>
      <c r="Z274" s="3" t="s">
        <v>4570</v>
      </c>
      <c r="AA274" s="15" t="s">
        <v>484</v>
      </c>
      <c r="AB274" s="3"/>
      <c r="AC274" s="3"/>
      <c r="AD274" s="3"/>
      <c r="AE274" s="3"/>
      <c r="AF274" s="3"/>
      <c r="AG274" s="3" t="s">
        <v>17</v>
      </c>
      <c r="AH274" s="3" t="s">
        <v>648</v>
      </c>
      <c r="AI274" s="177"/>
      <c r="AJ274" s="3" t="s">
        <v>481</v>
      </c>
      <c r="AK274" s="208" t="s">
        <v>481</v>
      </c>
      <c r="AL274" s="3"/>
      <c r="AM274" s="68"/>
      <c r="AN274" s="3" t="s">
        <v>484</v>
      </c>
      <c r="AO274" t="s">
        <v>9206</v>
      </c>
      <c r="AP274" s="9" t="s">
        <v>4572</v>
      </c>
      <c r="AQ274" s="3"/>
      <c r="AR274" s="3"/>
      <c r="AS274" s="15" t="s">
        <v>9041</v>
      </c>
      <c r="AT274" s="3" t="s">
        <v>331</v>
      </c>
      <c r="AU274" t="b">
        <v>0</v>
      </c>
      <c r="AV274" s="229">
        <v>4830536</v>
      </c>
      <c r="AW274" s="117" t="s">
        <v>17</v>
      </c>
      <c r="AX274" s="9"/>
      <c r="AY274" s="9"/>
      <c r="AZ274" s="9"/>
      <c r="BA274" s="9"/>
      <c r="BB274" s="3" t="s">
        <v>5202</v>
      </c>
      <c r="BC274" s="9"/>
      <c r="BD274" s="9"/>
      <c r="BE274" s="3" t="s">
        <v>37</v>
      </c>
      <c r="BF274" s="9"/>
      <c r="BG274" s="9"/>
      <c r="BH274" s="9" t="s">
        <v>9567</v>
      </c>
      <c r="BI274" s="3" t="s">
        <v>4479</v>
      </c>
      <c r="BJ274" s="3" t="s">
        <v>4478</v>
      </c>
      <c r="BK274" s="9" t="s">
        <v>9568</v>
      </c>
      <c r="BL274" s="9"/>
      <c r="BM274" s="246">
        <v>4830536</v>
      </c>
      <c r="BN274" s="265">
        <v>3873361</v>
      </c>
      <c r="BO274" s="3" t="s">
        <v>687</v>
      </c>
      <c r="BP274" s="9"/>
      <c r="BQ274" s="9"/>
      <c r="BR274" s="9"/>
      <c r="BS274" s="9"/>
      <c r="BT274" s="9"/>
      <c r="BU274" t="s">
        <v>6697</v>
      </c>
      <c r="BV274" s="9"/>
      <c r="BW274" s="254">
        <v>30</v>
      </c>
      <c r="BX274" s="9"/>
      <c r="BY274" s="9"/>
      <c r="BZ274" s="9" t="s">
        <v>6498</v>
      </c>
      <c r="CA274" t="s">
        <v>6212</v>
      </c>
      <c r="CB274" s="229">
        <v>2014</v>
      </c>
      <c r="CC274" s="3" t="s">
        <v>4703</v>
      </c>
      <c r="CD274" s="3" t="s">
        <v>695</v>
      </c>
      <c r="CE274" s="3" t="s">
        <v>650</v>
      </c>
      <c r="CF274" s="3" t="s">
        <v>648</v>
      </c>
      <c r="CG274" s="3" t="s">
        <v>696</v>
      </c>
      <c r="CH274" s="3" t="s">
        <v>131</v>
      </c>
      <c r="CI274" s="3" t="s">
        <v>648</v>
      </c>
      <c r="CJ274" s="3" t="s">
        <v>649</v>
      </c>
      <c r="CK274" s="3" t="s">
        <v>626</v>
      </c>
      <c r="CL274" s="3" t="s">
        <v>331</v>
      </c>
      <c r="CM274" s="3" t="s">
        <v>685</v>
      </c>
      <c r="CN274" s="3" t="s">
        <v>624</v>
      </c>
      <c r="CO274" s="3" t="s">
        <v>686</v>
      </c>
      <c r="CP274" s="3" t="s">
        <v>48</v>
      </c>
      <c r="CQ274" s="3" t="s">
        <v>202</v>
      </c>
      <c r="CR274" s="3" t="s">
        <v>331</v>
      </c>
      <c r="CS274" s="3" t="s">
        <v>650</v>
      </c>
      <c r="CT274" s="3" t="s">
        <v>128</v>
      </c>
      <c r="CU274" s="3" t="s">
        <v>333</v>
      </c>
      <c r="CV274" s="3" t="s">
        <v>331</v>
      </c>
      <c r="CW274" s="3" t="s">
        <v>689</v>
      </c>
      <c r="CX274" s="3" t="s">
        <v>17</v>
      </c>
      <c r="CY274" s="3" t="s">
        <v>17</v>
      </c>
      <c r="CZ274" s="17" t="s">
        <v>820</v>
      </c>
      <c r="DA274" s="17" t="s">
        <v>8549</v>
      </c>
      <c r="DB274" s="15" t="s">
        <v>10421</v>
      </c>
      <c r="DC274" s="15" t="s">
        <v>6668</v>
      </c>
      <c r="DD274" s="226">
        <v>272</v>
      </c>
    </row>
    <row r="275" spans="1:108">
      <c r="A275" s="226">
        <v>263</v>
      </c>
      <c r="B275" s="68" t="s">
        <v>620</v>
      </c>
      <c r="C275" s="280" t="s">
        <v>634</v>
      </c>
      <c r="D275" s="6" t="s">
        <v>3456</v>
      </c>
      <c r="E275" s="9"/>
      <c r="F275" s="9"/>
      <c r="G275" s="169" t="s">
        <v>6125</v>
      </c>
      <c r="H275" s="3" t="s">
        <v>682</v>
      </c>
      <c r="I275" s="15" t="s">
        <v>690</v>
      </c>
      <c r="J275" s="3" t="s">
        <v>9219</v>
      </c>
      <c r="K275" s="9" t="s">
        <v>10270</v>
      </c>
      <c r="L275" s="3" t="s">
        <v>654</v>
      </c>
      <c r="M275" t="b">
        <v>0</v>
      </c>
      <c r="N275" s="3" t="s">
        <v>549</v>
      </c>
      <c r="O275" s="3" t="s">
        <v>8168</v>
      </c>
      <c r="P275" s="53" t="s">
        <v>9127</v>
      </c>
      <c r="Q275" s="226">
        <v>9</v>
      </c>
      <c r="R275" s="226">
        <v>9</v>
      </c>
      <c r="S275" s="9"/>
      <c r="T275" t="s">
        <v>17</v>
      </c>
      <c r="U275" s="3" t="s">
        <v>133</v>
      </c>
      <c r="V275" s="3" t="s">
        <v>17</v>
      </c>
      <c r="W275" s="9"/>
      <c r="X275" s="3" t="s">
        <v>4565</v>
      </c>
      <c r="Y275" s="3" t="s">
        <v>9184</v>
      </c>
      <c r="Z275" s="3" t="s">
        <v>4570</v>
      </c>
      <c r="AA275" s="15" t="s">
        <v>484</v>
      </c>
      <c r="AB275" s="9"/>
      <c r="AC275" s="9"/>
      <c r="AD275" s="9"/>
      <c r="AE275" s="9"/>
      <c r="AF275" s="9"/>
      <c r="AG275" s="3" t="s">
        <v>17</v>
      </c>
      <c r="AH275" s="3" t="s">
        <v>654</v>
      </c>
      <c r="AI275" s="139"/>
      <c r="AJ275" s="3" t="s">
        <v>481</v>
      </c>
      <c r="AK275" s="208" t="s">
        <v>481</v>
      </c>
      <c r="AL275" s="9"/>
      <c r="AM275" s="146"/>
      <c r="AN275" s="3" t="s">
        <v>484</v>
      </c>
      <c r="AO275" t="s">
        <v>9206</v>
      </c>
      <c r="AP275" s="9" t="s">
        <v>4572</v>
      </c>
      <c r="AQ275" s="9"/>
      <c r="AR275" s="9"/>
      <c r="AS275" s="15" t="s">
        <v>9041</v>
      </c>
      <c r="AT275" s="3" t="s">
        <v>331</v>
      </c>
      <c r="AU275" t="b">
        <v>0</v>
      </c>
      <c r="AV275" s="229">
        <v>4202419</v>
      </c>
      <c r="AW275" s="117" t="s">
        <v>17</v>
      </c>
      <c r="AX275" s="9"/>
      <c r="AY275" s="9"/>
      <c r="AZ275" s="9"/>
      <c r="BA275" s="9"/>
      <c r="BB275" s="3" t="s">
        <v>5202</v>
      </c>
      <c r="BC275" s="9"/>
      <c r="BD275" s="9"/>
      <c r="BE275" s="3" t="s">
        <v>37</v>
      </c>
      <c r="BF275" s="9"/>
      <c r="BG275" s="9"/>
      <c r="BH275" s="9" t="s">
        <v>9567</v>
      </c>
      <c r="BI275" s="3" t="s">
        <v>4479</v>
      </c>
      <c r="BJ275" s="3" t="s">
        <v>4478</v>
      </c>
      <c r="BK275" s="9" t="s">
        <v>9568</v>
      </c>
      <c r="BL275" s="9"/>
      <c r="BM275" s="246">
        <v>4202419</v>
      </c>
      <c r="BN275" s="246">
        <v>3030212</v>
      </c>
      <c r="BO275" s="3" t="s">
        <v>687</v>
      </c>
      <c r="BP275" s="9"/>
      <c r="BQ275" s="9"/>
      <c r="BR275" s="9"/>
      <c r="BS275" s="9"/>
      <c r="BT275" s="9"/>
      <c r="BU275" t="s">
        <v>6697</v>
      </c>
      <c r="BV275" s="9"/>
      <c r="BW275" s="254">
        <v>30</v>
      </c>
      <c r="BX275" s="9"/>
      <c r="BY275" s="9"/>
      <c r="BZ275" s="9" t="s">
        <v>6498</v>
      </c>
      <c r="CA275" t="s">
        <v>6212</v>
      </c>
      <c r="CB275" s="229">
        <v>2014</v>
      </c>
      <c r="CC275" s="3" t="s">
        <v>4703</v>
      </c>
      <c r="CD275" s="3" t="s">
        <v>697</v>
      </c>
      <c r="CE275" s="3" t="s">
        <v>656</v>
      </c>
      <c r="CF275" s="3" t="s">
        <v>654</v>
      </c>
      <c r="CG275" s="3" t="s">
        <v>698</v>
      </c>
      <c r="CH275" s="3" t="s">
        <v>131</v>
      </c>
      <c r="CI275" s="3" t="s">
        <v>654</v>
      </c>
      <c r="CJ275" s="3" t="s">
        <v>655</v>
      </c>
      <c r="CK275" s="3" t="s">
        <v>626</v>
      </c>
      <c r="CL275" s="3" t="s">
        <v>331</v>
      </c>
      <c r="CM275" s="3" t="s">
        <v>685</v>
      </c>
      <c r="CN275" s="3" t="s">
        <v>624</v>
      </c>
      <c r="CO275" s="3" t="s">
        <v>686</v>
      </c>
      <c r="CP275" s="3" t="s">
        <v>48</v>
      </c>
      <c r="CQ275" s="3" t="s">
        <v>202</v>
      </c>
      <c r="CR275" s="3" t="s">
        <v>331</v>
      </c>
      <c r="CS275" s="3" t="s">
        <v>656</v>
      </c>
      <c r="CT275" s="3" t="s">
        <v>128</v>
      </c>
      <c r="CU275" s="3" t="s">
        <v>333</v>
      </c>
      <c r="CV275" s="3" t="s">
        <v>331</v>
      </c>
      <c r="CW275" s="3" t="s">
        <v>689</v>
      </c>
      <c r="CX275" s="3" t="s">
        <v>17</v>
      </c>
      <c r="CY275" s="3" t="s">
        <v>17</v>
      </c>
      <c r="CZ275" s="17" t="s">
        <v>816</v>
      </c>
      <c r="DA275" s="17" t="s">
        <v>8549</v>
      </c>
      <c r="DB275" s="15" t="s">
        <v>10422</v>
      </c>
      <c r="DC275" s="15" t="s">
        <v>6669</v>
      </c>
      <c r="DD275" s="226">
        <v>273</v>
      </c>
    </row>
    <row r="276" spans="1:108">
      <c r="A276" s="226">
        <v>264</v>
      </c>
      <c r="B276" s="68" t="s">
        <v>620</v>
      </c>
      <c r="C276" s="280" t="s">
        <v>634</v>
      </c>
      <c r="D276" s="6" t="s">
        <v>3456</v>
      </c>
      <c r="E276" s="9"/>
      <c r="F276" s="9"/>
      <c r="G276" s="169" t="s">
        <v>6125</v>
      </c>
      <c r="H276" s="3" t="s">
        <v>682</v>
      </c>
      <c r="I276" s="15" t="s">
        <v>690</v>
      </c>
      <c r="J276" s="3" t="s">
        <v>9219</v>
      </c>
      <c r="K276" s="9" t="s">
        <v>10270</v>
      </c>
      <c r="L276" s="3" t="s">
        <v>660</v>
      </c>
      <c r="M276" t="b">
        <v>0</v>
      </c>
      <c r="N276" s="3" t="s">
        <v>549</v>
      </c>
      <c r="O276" s="3" t="s">
        <v>8168</v>
      </c>
      <c r="P276" s="53" t="s">
        <v>9128</v>
      </c>
      <c r="Q276" s="226">
        <v>11</v>
      </c>
      <c r="R276" s="226">
        <v>11</v>
      </c>
      <c r="S276" s="9"/>
      <c r="T276" t="s">
        <v>17</v>
      </c>
      <c r="U276" s="3" t="s">
        <v>133</v>
      </c>
      <c r="V276" s="3" t="s">
        <v>17</v>
      </c>
      <c r="W276" s="9"/>
      <c r="X276" s="3" t="s">
        <v>4566</v>
      </c>
      <c r="Y276" s="3" t="s">
        <v>9184</v>
      </c>
      <c r="Z276" s="3" t="s">
        <v>4570</v>
      </c>
      <c r="AA276" s="15" t="s">
        <v>484</v>
      </c>
      <c r="AB276" s="3"/>
      <c r="AC276" s="3"/>
      <c r="AD276" s="3"/>
      <c r="AE276" s="3"/>
      <c r="AF276" s="3"/>
      <c r="AG276" s="3" t="s">
        <v>17</v>
      </c>
      <c r="AH276" s="3" t="s">
        <v>660</v>
      </c>
      <c r="AI276" s="177"/>
      <c r="AJ276" s="3" t="s">
        <v>481</v>
      </c>
      <c r="AK276" s="208" t="s">
        <v>481</v>
      </c>
      <c r="AL276" s="3"/>
      <c r="AM276" s="68"/>
      <c r="AN276" s="3" t="s">
        <v>484</v>
      </c>
      <c r="AO276" t="s">
        <v>9206</v>
      </c>
      <c r="AP276" s="9" t="s">
        <v>4572</v>
      </c>
      <c r="AQ276" s="3"/>
      <c r="AR276" s="3"/>
      <c r="AS276" s="15" t="s">
        <v>9041</v>
      </c>
      <c r="AT276" s="3" t="s">
        <v>331</v>
      </c>
      <c r="AU276" t="b">
        <v>0</v>
      </c>
      <c r="AV276" s="229">
        <v>4687578</v>
      </c>
      <c r="AW276" s="117" t="s">
        <v>17</v>
      </c>
      <c r="AX276" s="9"/>
      <c r="AY276" s="9"/>
      <c r="AZ276" s="9"/>
      <c r="BA276" s="9"/>
      <c r="BB276" s="3" t="s">
        <v>5202</v>
      </c>
      <c r="BC276" s="9"/>
      <c r="BD276" s="9"/>
      <c r="BE276" s="3" t="s">
        <v>37</v>
      </c>
      <c r="BF276" s="9"/>
      <c r="BG276" s="9"/>
      <c r="BH276" s="9" t="s">
        <v>9567</v>
      </c>
      <c r="BI276" s="3" t="s">
        <v>4479</v>
      </c>
      <c r="BJ276" s="3" t="s">
        <v>4478</v>
      </c>
      <c r="BK276" s="9" t="s">
        <v>9568</v>
      </c>
      <c r="BL276" s="9"/>
      <c r="BM276" s="246">
        <v>4687578</v>
      </c>
      <c r="BN276" s="246">
        <v>3132256</v>
      </c>
      <c r="BO276" s="3" t="s">
        <v>687</v>
      </c>
      <c r="BP276" s="9"/>
      <c r="BQ276" s="9"/>
      <c r="BR276" s="9"/>
      <c r="BS276" s="9"/>
      <c r="BT276" s="9"/>
      <c r="BU276" t="s">
        <v>6697</v>
      </c>
      <c r="BV276" s="9"/>
      <c r="BW276" s="254">
        <v>30</v>
      </c>
      <c r="BX276" s="9"/>
      <c r="BY276" s="9"/>
      <c r="BZ276" s="9" t="s">
        <v>6498</v>
      </c>
      <c r="CA276" t="s">
        <v>6212</v>
      </c>
      <c r="CB276" s="229">
        <v>2014</v>
      </c>
      <c r="CC276" s="3" t="s">
        <v>4703</v>
      </c>
      <c r="CD276" s="3" t="s">
        <v>699</v>
      </c>
      <c r="CE276" s="3" t="s">
        <v>662</v>
      </c>
      <c r="CF276" s="3" t="s">
        <v>660</v>
      </c>
      <c r="CG276" s="3" t="s">
        <v>700</v>
      </c>
      <c r="CH276" s="3" t="s">
        <v>131</v>
      </c>
      <c r="CI276" s="3" t="s">
        <v>660</v>
      </c>
      <c r="CJ276" s="3" t="s">
        <v>661</v>
      </c>
      <c r="CK276" s="3" t="s">
        <v>626</v>
      </c>
      <c r="CL276" s="3" t="s">
        <v>331</v>
      </c>
      <c r="CM276" s="3" t="s">
        <v>685</v>
      </c>
      <c r="CN276" s="3" t="s">
        <v>624</v>
      </c>
      <c r="CO276" s="3" t="s">
        <v>686</v>
      </c>
      <c r="CP276" s="3" t="s">
        <v>48</v>
      </c>
      <c r="CQ276" s="3" t="s">
        <v>202</v>
      </c>
      <c r="CR276" s="3" t="s">
        <v>331</v>
      </c>
      <c r="CS276" s="3" t="s">
        <v>662</v>
      </c>
      <c r="CT276" s="3" t="s">
        <v>128</v>
      </c>
      <c r="CU276" s="3" t="s">
        <v>333</v>
      </c>
      <c r="CV276" s="3" t="s">
        <v>331</v>
      </c>
      <c r="CW276" s="3" t="s">
        <v>689</v>
      </c>
      <c r="CX276" s="3" t="s">
        <v>17</v>
      </c>
      <c r="CY276" s="3" t="s">
        <v>17</v>
      </c>
      <c r="CZ276" s="17" t="s">
        <v>815</v>
      </c>
      <c r="DA276" s="17" t="s">
        <v>8549</v>
      </c>
      <c r="DB276" s="15" t="s">
        <v>10423</v>
      </c>
      <c r="DC276" s="15" t="s">
        <v>10385</v>
      </c>
      <c r="DD276" s="226">
        <v>274</v>
      </c>
    </row>
    <row r="277" spans="1:108">
      <c r="A277" s="226">
        <v>265</v>
      </c>
      <c r="B277" s="68" t="s">
        <v>620</v>
      </c>
      <c r="C277" s="280" t="s">
        <v>634</v>
      </c>
      <c r="D277" s="6" t="s">
        <v>3456</v>
      </c>
      <c r="E277" s="9"/>
      <c r="F277" s="9"/>
      <c r="G277" s="149" t="s">
        <v>6125</v>
      </c>
      <c r="H277" s="3" t="s">
        <v>682</v>
      </c>
      <c r="I277" s="15" t="s">
        <v>690</v>
      </c>
      <c r="J277" s="3" t="s">
        <v>9219</v>
      </c>
      <c r="K277" s="9" t="s">
        <v>10270</v>
      </c>
      <c r="L277" s="3" t="s">
        <v>666</v>
      </c>
      <c r="M277" t="b">
        <v>0</v>
      </c>
      <c r="N277" s="3" t="s">
        <v>549</v>
      </c>
      <c r="O277" s="3" t="s">
        <v>8269</v>
      </c>
      <c r="P277" s="53" t="s">
        <v>9129</v>
      </c>
      <c r="Q277" s="226">
        <v>43</v>
      </c>
      <c r="R277" s="226">
        <v>43</v>
      </c>
      <c r="S277" s="9"/>
      <c r="T277" t="s">
        <v>17</v>
      </c>
      <c r="U277" s="3" t="s">
        <v>133</v>
      </c>
      <c r="V277" s="3" t="s">
        <v>17</v>
      </c>
      <c r="W277" s="9"/>
      <c r="X277" s="3" t="s">
        <v>4567</v>
      </c>
      <c r="Y277" s="3" t="s">
        <v>9185</v>
      </c>
      <c r="Z277" s="3" t="s">
        <v>4570</v>
      </c>
      <c r="AA277" s="15" t="s">
        <v>484</v>
      </c>
      <c r="AB277" s="9"/>
      <c r="AC277" s="9"/>
      <c r="AD277" s="9"/>
      <c r="AE277" s="9"/>
      <c r="AF277" s="9"/>
      <c r="AG277" s="3" t="s">
        <v>17</v>
      </c>
      <c r="AH277" s="3" t="s">
        <v>666</v>
      </c>
      <c r="AI277" s="139"/>
      <c r="AJ277" s="3" t="s">
        <v>481</v>
      </c>
      <c r="AK277" s="208" t="s">
        <v>481</v>
      </c>
      <c r="AL277" s="9"/>
      <c r="AM277" s="146"/>
      <c r="AN277" s="3" t="s">
        <v>484</v>
      </c>
      <c r="AO277" t="s">
        <v>9206</v>
      </c>
      <c r="AP277" s="9" t="s">
        <v>4572</v>
      </c>
      <c r="AQ277" s="9"/>
      <c r="AR277" s="9"/>
      <c r="AS277" s="15" t="s">
        <v>9041</v>
      </c>
      <c r="AT277" s="3" t="s">
        <v>331</v>
      </c>
      <c r="AU277" t="b">
        <v>0</v>
      </c>
      <c r="AV277" s="229">
        <v>11167059</v>
      </c>
      <c r="AW277" s="117" t="s">
        <v>17</v>
      </c>
      <c r="AX277" s="9"/>
      <c r="AY277" s="9"/>
      <c r="AZ277" s="9"/>
      <c r="BA277" s="9"/>
      <c r="BB277" s="3" t="s">
        <v>5202</v>
      </c>
      <c r="BC277" s="9"/>
      <c r="BD277" s="9"/>
      <c r="BE277" s="3" t="s">
        <v>37</v>
      </c>
      <c r="BF277" s="9"/>
      <c r="BG277" s="9"/>
      <c r="BH277" s="9" t="s">
        <v>9567</v>
      </c>
      <c r="BI277" s="3" t="s">
        <v>4479</v>
      </c>
      <c r="BJ277" s="3" t="s">
        <v>4478</v>
      </c>
      <c r="BK277" s="9" t="s">
        <v>9568</v>
      </c>
      <c r="BL277" s="9"/>
      <c r="BM277" s="247">
        <v>10344067</v>
      </c>
      <c r="BN277" s="247">
        <v>10063432</v>
      </c>
      <c r="BO277" s="3" t="s">
        <v>687</v>
      </c>
      <c r="BP277" s="9"/>
      <c r="BQ277" s="9"/>
      <c r="BR277" s="9"/>
      <c r="BS277" s="9"/>
      <c r="BT277" s="9"/>
      <c r="BU277" t="s">
        <v>6697</v>
      </c>
      <c r="BV277" s="9"/>
      <c r="BW277" s="254">
        <v>30</v>
      </c>
      <c r="BX277" s="9"/>
      <c r="BY277" s="9"/>
      <c r="BZ277" s="9" t="s">
        <v>6498</v>
      </c>
      <c r="CA277" t="s">
        <v>6212</v>
      </c>
      <c r="CB277" s="229">
        <v>2014</v>
      </c>
      <c r="CC277" s="3" t="s">
        <v>4703</v>
      </c>
      <c r="CD277" s="3" t="s">
        <v>701</v>
      </c>
      <c r="CE277" s="3" t="s">
        <v>668</v>
      </c>
      <c r="CF277" s="3" t="s">
        <v>666</v>
      </c>
      <c r="CG277" s="3" t="s">
        <v>702</v>
      </c>
      <c r="CH277" s="3" t="s">
        <v>131</v>
      </c>
      <c r="CI277" s="3" t="s">
        <v>666</v>
      </c>
      <c r="CJ277" s="3" t="s">
        <v>667</v>
      </c>
      <c r="CK277" s="3" t="s">
        <v>331</v>
      </c>
      <c r="CL277" s="3" t="s">
        <v>331</v>
      </c>
      <c r="CM277" s="3" t="s">
        <v>685</v>
      </c>
      <c r="CN277" s="3" t="s">
        <v>624</v>
      </c>
      <c r="CO277" s="3" t="s">
        <v>686</v>
      </c>
      <c r="CP277" s="3" t="s">
        <v>48</v>
      </c>
      <c r="CQ277" s="3" t="s">
        <v>202</v>
      </c>
      <c r="CR277" s="3" t="s">
        <v>331</v>
      </c>
      <c r="CS277" s="3" t="s">
        <v>668</v>
      </c>
      <c r="CT277" s="3" t="s">
        <v>128</v>
      </c>
      <c r="CU277" s="3" t="s">
        <v>333</v>
      </c>
      <c r="CV277" s="3" t="s">
        <v>331</v>
      </c>
      <c r="CW277" s="3" t="s">
        <v>689</v>
      </c>
      <c r="CX277" s="3" t="s">
        <v>17</v>
      </c>
      <c r="CY277" s="3" t="s">
        <v>17</v>
      </c>
      <c r="CZ277" s="17" t="s">
        <v>3894</v>
      </c>
      <c r="DA277" s="17" t="s">
        <v>8549</v>
      </c>
      <c r="DB277" s="15" t="s">
        <v>10424</v>
      </c>
      <c r="DC277" s="15" t="s">
        <v>3899</v>
      </c>
      <c r="DD277" s="226">
        <v>275</v>
      </c>
    </row>
    <row r="278" spans="1:108">
      <c r="A278" s="226">
        <v>266</v>
      </c>
      <c r="B278" s="68" t="s">
        <v>620</v>
      </c>
      <c r="C278" s="280" t="s">
        <v>634</v>
      </c>
      <c r="D278" s="6" t="s">
        <v>3456</v>
      </c>
      <c r="E278" s="9"/>
      <c r="F278" s="9"/>
      <c r="G278" s="169" t="s">
        <v>6125</v>
      </c>
      <c r="H278" s="3" t="s">
        <v>682</v>
      </c>
      <c r="I278" s="15" t="s">
        <v>690</v>
      </c>
      <c r="J278" s="3" t="s">
        <v>9219</v>
      </c>
      <c r="K278" s="9" t="s">
        <v>10270</v>
      </c>
      <c r="L278" s="3" t="s">
        <v>671</v>
      </c>
      <c r="M278" t="b">
        <v>0</v>
      </c>
      <c r="N278" s="3" t="s">
        <v>549</v>
      </c>
      <c r="O278" s="3" t="s">
        <v>8269</v>
      </c>
      <c r="P278" s="53" t="s">
        <v>9129</v>
      </c>
      <c r="Q278" s="226">
        <v>43</v>
      </c>
      <c r="R278" s="226">
        <v>43</v>
      </c>
      <c r="S278" s="9"/>
      <c r="T278" t="s">
        <v>17</v>
      </c>
      <c r="U278" s="3" t="s">
        <v>133</v>
      </c>
      <c r="V278" s="3" t="s">
        <v>17</v>
      </c>
      <c r="W278" s="9"/>
      <c r="X278" s="3" t="s">
        <v>4568</v>
      </c>
      <c r="Y278" s="3" t="s">
        <v>9185</v>
      </c>
      <c r="Z278" s="3" t="s">
        <v>4570</v>
      </c>
      <c r="AA278" s="15" t="s">
        <v>484</v>
      </c>
      <c r="AB278" s="3"/>
      <c r="AC278" s="3"/>
      <c r="AD278" s="3"/>
      <c r="AE278" s="3"/>
      <c r="AF278" s="3"/>
      <c r="AG278" s="3" t="s">
        <v>17</v>
      </c>
      <c r="AH278" s="3" t="s">
        <v>671</v>
      </c>
      <c r="AI278" s="177"/>
      <c r="AJ278" s="3" t="s">
        <v>481</v>
      </c>
      <c r="AK278" s="208" t="s">
        <v>481</v>
      </c>
      <c r="AL278" s="3"/>
      <c r="AM278" s="68"/>
      <c r="AN278" s="3" t="s">
        <v>484</v>
      </c>
      <c r="AO278" t="s">
        <v>9206</v>
      </c>
      <c r="AP278" s="9" t="s">
        <v>4572</v>
      </c>
      <c r="AQ278" s="3"/>
      <c r="AR278" s="3"/>
      <c r="AS278" s="15" t="s">
        <v>9041</v>
      </c>
      <c r="AT278" s="3" t="s">
        <v>331</v>
      </c>
      <c r="AU278" t="b">
        <v>0</v>
      </c>
      <c r="AV278" s="229">
        <v>13872805</v>
      </c>
      <c r="AW278" s="117" t="s">
        <v>17</v>
      </c>
      <c r="AX278" s="9"/>
      <c r="AY278" s="9"/>
      <c r="AZ278" s="9"/>
      <c r="BA278" s="9"/>
      <c r="BB278" s="3" t="s">
        <v>5202</v>
      </c>
      <c r="BC278" s="9"/>
      <c r="BD278" s="9"/>
      <c r="BE278" s="3" t="s">
        <v>37</v>
      </c>
      <c r="BF278" s="9"/>
      <c r="BG278" s="9"/>
      <c r="BH278" s="9" t="s">
        <v>9567</v>
      </c>
      <c r="BI278" s="3" t="s">
        <v>4479</v>
      </c>
      <c r="BJ278" s="3" t="s">
        <v>4478</v>
      </c>
      <c r="BK278" s="9" t="s">
        <v>9568</v>
      </c>
      <c r="BL278" s="9"/>
      <c r="BM278" s="247">
        <v>11313287</v>
      </c>
      <c r="BN278" s="247">
        <v>10399769</v>
      </c>
      <c r="BO278" s="3" t="s">
        <v>687</v>
      </c>
      <c r="BP278" s="9"/>
      <c r="BQ278" s="9"/>
      <c r="BR278" s="9"/>
      <c r="BS278" s="9"/>
      <c r="BT278" s="9"/>
      <c r="BU278" t="s">
        <v>6697</v>
      </c>
      <c r="BV278" s="77" t="s">
        <v>1379</v>
      </c>
      <c r="BW278" s="234">
        <v>30</v>
      </c>
      <c r="BX278" s="9"/>
      <c r="BY278" s="9"/>
      <c r="BZ278" s="9" t="s">
        <v>6498</v>
      </c>
      <c r="CA278" t="s">
        <v>6212</v>
      </c>
      <c r="CB278" s="229">
        <v>2014</v>
      </c>
      <c r="CC278" s="3" t="s">
        <v>4703</v>
      </c>
      <c r="CD278" s="3" t="s">
        <v>703</v>
      </c>
      <c r="CE278" s="3" t="s">
        <v>673</v>
      </c>
      <c r="CF278" s="3" t="s">
        <v>671</v>
      </c>
      <c r="CG278" s="3" t="s">
        <v>704</v>
      </c>
      <c r="CH278" s="3" t="s">
        <v>131</v>
      </c>
      <c r="CI278" s="3" t="s">
        <v>671</v>
      </c>
      <c r="CJ278" s="3" t="s">
        <v>672</v>
      </c>
      <c r="CK278" s="3" t="s">
        <v>331</v>
      </c>
      <c r="CL278" s="3" t="s">
        <v>331</v>
      </c>
      <c r="CM278" s="3" t="s">
        <v>685</v>
      </c>
      <c r="CN278" s="3" t="s">
        <v>624</v>
      </c>
      <c r="CO278" s="3" t="s">
        <v>686</v>
      </c>
      <c r="CP278" s="3" t="s">
        <v>48</v>
      </c>
      <c r="CQ278" s="3" t="s">
        <v>202</v>
      </c>
      <c r="CR278" s="3" t="s">
        <v>331</v>
      </c>
      <c r="CS278" s="3" t="s">
        <v>673</v>
      </c>
      <c r="CT278" s="3" t="s">
        <v>128</v>
      </c>
      <c r="CU278" s="3" t="s">
        <v>333</v>
      </c>
      <c r="CV278" s="3" t="s">
        <v>331</v>
      </c>
      <c r="CW278" s="3" t="s">
        <v>689</v>
      </c>
      <c r="CX278" s="3" t="s">
        <v>17</v>
      </c>
      <c r="CY278" s="3" t="s">
        <v>17</v>
      </c>
      <c r="CZ278" s="17" t="s">
        <v>3895</v>
      </c>
      <c r="DA278" s="17" t="s">
        <v>8549</v>
      </c>
      <c r="DB278" s="15" t="s">
        <v>10425</v>
      </c>
      <c r="DC278" s="15" t="s">
        <v>3898</v>
      </c>
      <c r="DD278" s="226">
        <v>276</v>
      </c>
    </row>
    <row r="279" spans="1:108">
      <c r="A279" s="226">
        <v>267</v>
      </c>
      <c r="B279" s="68" t="s">
        <v>620</v>
      </c>
      <c r="C279" s="280" t="s">
        <v>634</v>
      </c>
      <c r="D279" s="6" t="s">
        <v>3456</v>
      </c>
      <c r="E279" s="9"/>
      <c r="F279" s="9"/>
      <c r="G279" s="169" t="s">
        <v>6125</v>
      </c>
      <c r="H279" s="3" t="s">
        <v>682</v>
      </c>
      <c r="I279" s="15" t="s">
        <v>690</v>
      </c>
      <c r="J279" s="3" t="s">
        <v>9219</v>
      </c>
      <c r="K279" s="9" t="s">
        <v>10270</v>
      </c>
      <c r="L279" s="3" t="s">
        <v>676</v>
      </c>
      <c r="M279" t="b">
        <v>0</v>
      </c>
      <c r="N279" s="3" t="s">
        <v>549</v>
      </c>
      <c r="O279" s="3" t="s">
        <v>8269</v>
      </c>
      <c r="P279" s="53" t="s">
        <v>9103</v>
      </c>
      <c r="Q279" s="226">
        <v>36</v>
      </c>
      <c r="R279" s="226">
        <v>36</v>
      </c>
      <c r="S279" s="9"/>
      <c r="T279" t="s">
        <v>17</v>
      </c>
      <c r="U279" s="3" t="s">
        <v>133</v>
      </c>
      <c r="V279" s="3" t="s">
        <v>17</v>
      </c>
      <c r="W279" s="9"/>
      <c r="X279" s="3" t="s">
        <v>4569</v>
      </c>
      <c r="Y279" s="3" t="s">
        <v>9185</v>
      </c>
      <c r="Z279" s="3" t="s">
        <v>4570</v>
      </c>
      <c r="AA279" s="15" t="s">
        <v>484</v>
      </c>
      <c r="AB279" s="9"/>
      <c r="AC279" s="9"/>
      <c r="AD279" s="9"/>
      <c r="AE279" s="9"/>
      <c r="AF279" s="9"/>
      <c r="AG279" s="3" t="s">
        <v>17</v>
      </c>
      <c r="AH279" s="3" t="s">
        <v>676</v>
      </c>
      <c r="AI279" s="139"/>
      <c r="AJ279" s="3" t="s">
        <v>481</v>
      </c>
      <c r="AK279" s="208" t="s">
        <v>481</v>
      </c>
      <c r="AL279" s="9"/>
      <c r="AM279" s="146"/>
      <c r="AN279" s="3" t="s">
        <v>484</v>
      </c>
      <c r="AO279" t="s">
        <v>9206</v>
      </c>
      <c r="AP279" s="9" t="s">
        <v>4572</v>
      </c>
      <c r="AQ279" s="9"/>
      <c r="AR279" s="9"/>
      <c r="AS279" s="15" t="s">
        <v>9041</v>
      </c>
      <c r="AT279" s="3" t="s">
        <v>331</v>
      </c>
      <c r="AU279" t="b">
        <v>0</v>
      </c>
      <c r="AV279" s="229">
        <v>13656054</v>
      </c>
      <c r="AW279" s="117" t="s">
        <v>17</v>
      </c>
      <c r="AX279" s="9"/>
      <c r="AY279" s="9"/>
      <c r="AZ279" s="9"/>
      <c r="BA279" s="9"/>
      <c r="BB279" s="3" t="s">
        <v>5202</v>
      </c>
      <c r="BC279" s="9"/>
      <c r="BD279" s="9"/>
      <c r="BE279" s="3" t="s">
        <v>37</v>
      </c>
      <c r="BF279" s="9"/>
      <c r="BG279" s="9"/>
      <c r="BH279" s="9" t="s">
        <v>9567</v>
      </c>
      <c r="BI279" s="3" t="s">
        <v>4479</v>
      </c>
      <c r="BJ279" s="3" t="s">
        <v>4478</v>
      </c>
      <c r="BK279" s="9" t="s">
        <v>9568</v>
      </c>
      <c r="BL279" s="9"/>
      <c r="BM279" s="247">
        <v>13502141</v>
      </c>
      <c r="BN279" s="247">
        <v>12443081</v>
      </c>
      <c r="BO279" s="3" t="s">
        <v>687</v>
      </c>
      <c r="BP279" s="9"/>
      <c r="BQ279" s="9"/>
      <c r="BR279" s="9"/>
      <c r="BS279" s="9"/>
      <c r="BT279" s="9"/>
      <c r="BU279" t="s">
        <v>6697</v>
      </c>
      <c r="BV279" s="77" t="s">
        <v>1379</v>
      </c>
      <c r="BW279" s="234">
        <v>30</v>
      </c>
      <c r="BX279" s="9"/>
      <c r="BY279" s="9"/>
      <c r="BZ279" s="9" t="s">
        <v>6498</v>
      </c>
      <c r="CA279" t="s">
        <v>6212</v>
      </c>
      <c r="CB279" s="229">
        <v>2014</v>
      </c>
      <c r="CC279" s="3" t="s">
        <v>4703</v>
      </c>
      <c r="CD279" s="3" t="s">
        <v>705</v>
      </c>
      <c r="CE279" s="3" t="s">
        <v>678</v>
      </c>
      <c r="CF279" s="3" t="s">
        <v>676</v>
      </c>
      <c r="CG279" s="3" t="s">
        <v>706</v>
      </c>
      <c r="CH279" s="3" t="s">
        <v>131</v>
      </c>
      <c r="CI279" s="3" t="s">
        <v>676</v>
      </c>
      <c r="CJ279" s="3" t="s">
        <v>677</v>
      </c>
      <c r="CK279" s="3" t="s">
        <v>331</v>
      </c>
      <c r="CL279" s="3" t="s">
        <v>331</v>
      </c>
      <c r="CM279" s="3" t="s">
        <v>685</v>
      </c>
      <c r="CN279" s="3" t="s">
        <v>624</v>
      </c>
      <c r="CO279" s="3" t="s">
        <v>686</v>
      </c>
      <c r="CP279" s="3" t="s">
        <v>48</v>
      </c>
      <c r="CQ279" s="3" t="s">
        <v>202</v>
      </c>
      <c r="CR279" s="3" t="s">
        <v>331</v>
      </c>
      <c r="CS279" s="3" t="s">
        <v>678</v>
      </c>
      <c r="CT279" s="3" t="s">
        <v>128</v>
      </c>
      <c r="CU279" s="3" t="s">
        <v>333</v>
      </c>
      <c r="CV279" s="3" t="s">
        <v>331</v>
      </c>
      <c r="CW279" s="3" t="s">
        <v>689</v>
      </c>
      <c r="CX279" s="3" t="s">
        <v>17</v>
      </c>
      <c r="CY279" s="3" t="s">
        <v>17</v>
      </c>
      <c r="CZ279" s="17" t="s">
        <v>3896</v>
      </c>
      <c r="DA279" s="17" t="s">
        <v>8549</v>
      </c>
      <c r="DB279" s="15" t="s">
        <v>10426</v>
      </c>
      <c r="DC279" s="15" t="s">
        <v>3897</v>
      </c>
      <c r="DD279" s="226">
        <v>277</v>
      </c>
    </row>
    <row r="280" spans="1:108">
      <c r="A280" s="226">
        <v>268</v>
      </c>
      <c r="B280" s="205" t="s">
        <v>2038</v>
      </c>
      <c r="C280" s="281" t="s">
        <v>1365</v>
      </c>
      <c r="D280" s="3" t="s">
        <v>3455</v>
      </c>
      <c r="E280" s="9"/>
      <c r="F280" s="9"/>
      <c r="G280" s="9" t="s">
        <v>6126</v>
      </c>
      <c r="H280" s="118" t="s">
        <v>2035</v>
      </c>
      <c r="I280" s="118" t="s">
        <v>2036</v>
      </c>
      <c r="J280" s="119" t="s">
        <v>3632</v>
      </c>
      <c r="K280" s="267" t="s">
        <v>10271</v>
      </c>
      <c r="L280" s="75" t="s">
        <v>1364</v>
      </c>
      <c r="M280" t="b">
        <v>0</v>
      </c>
      <c r="N280" s="117" t="s">
        <v>549</v>
      </c>
      <c r="O280" s="3" t="s">
        <v>8269</v>
      </c>
      <c r="P280" s="108" t="s">
        <v>9129</v>
      </c>
      <c r="Q280" s="233">
        <v>43</v>
      </c>
      <c r="R280" s="233">
        <v>43</v>
      </c>
      <c r="S280" s="9"/>
      <c r="T280" t="s">
        <v>17</v>
      </c>
      <c r="U280" s="117" t="s">
        <v>17</v>
      </c>
      <c r="V280" s="3" t="s">
        <v>17</v>
      </c>
      <c r="W280" s="9"/>
      <c r="X280" s="3" t="s">
        <v>17</v>
      </c>
      <c r="Y280" s="3" t="s">
        <v>17</v>
      </c>
      <c r="Z280" s="3" t="s">
        <v>4571</v>
      </c>
      <c r="AA280" s="196" t="s">
        <v>4115</v>
      </c>
      <c r="AB280" s="3"/>
      <c r="AC280" s="197" t="s">
        <v>2037</v>
      </c>
      <c r="AD280" s="3"/>
      <c r="AE280" s="3"/>
      <c r="AF280" s="3"/>
      <c r="AG280" s="3" t="s">
        <v>17</v>
      </c>
      <c r="AH280" s="75" t="s">
        <v>2034</v>
      </c>
      <c r="AI280" s="177"/>
      <c r="AJ280" s="119" t="s">
        <v>6475</v>
      </c>
      <c r="AK280" s="209" t="s">
        <v>6475</v>
      </c>
      <c r="AL280" s="102" t="s">
        <v>6491</v>
      </c>
      <c r="AM280" s="68"/>
      <c r="AN280" s="3" t="s">
        <v>4115</v>
      </c>
      <c r="AO280" t="s">
        <v>9206</v>
      </c>
      <c r="AP280" s="9" t="s">
        <v>4572</v>
      </c>
      <c r="AQ280" s="3"/>
      <c r="AR280" s="3"/>
      <c r="AS280" s="215" t="s">
        <v>9043</v>
      </c>
      <c r="AT280" s="117" t="s">
        <v>2044</v>
      </c>
      <c r="AU280" t="b">
        <v>0</v>
      </c>
      <c r="AV280" s="234">
        <v>12098941</v>
      </c>
      <c r="AW280" s="117" t="s">
        <v>17</v>
      </c>
      <c r="AX280" s="9"/>
      <c r="AY280" s="9"/>
      <c r="AZ280" s="9"/>
      <c r="BA280" s="9"/>
      <c r="BB280" s="3" t="s">
        <v>708</v>
      </c>
      <c r="BC280" s="9"/>
      <c r="BD280" s="9"/>
      <c r="BE280" s="75" t="s">
        <v>37</v>
      </c>
      <c r="BF280" s="9"/>
      <c r="BG280" s="9"/>
      <c r="BH280" s="9" t="s">
        <v>9567</v>
      </c>
      <c r="BI280" s="108" t="s">
        <v>4480</v>
      </c>
      <c r="BJ280" s="3" t="s">
        <v>9078</v>
      </c>
      <c r="BK280" s="9" t="s">
        <v>9568</v>
      </c>
      <c r="BL280" s="9"/>
      <c r="BM280" s="229">
        <f>SUM(1716035, 1958439, 1903037, 1694625)</f>
        <v>7272136</v>
      </c>
      <c r="BN280" s="229">
        <f>SUM(1660042, 2703017, 2375838, 2637440)</f>
        <v>9376337</v>
      </c>
      <c r="BO280" s="117" t="s">
        <v>2045</v>
      </c>
      <c r="BP280" s="9"/>
      <c r="BQ280" s="9"/>
      <c r="BR280" s="9"/>
      <c r="BS280" s="9"/>
      <c r="BT280" s="9"/>
      <c r="BU280" t="s">
        <v>6697</v>
      </c>
      <c r="BV280" s="77" t="s">
        <v>1379</v>
      </c>
      <c r="BW280" s="234">
        <v>30</v>
      </c>
      <c r="BX280" s="9"/>
      <c r="BY280" s="9"/>
      <c r="BZ280" s="9" t="s">
        <v>6499</v>
      </c>
      <c r="CA280" t="s">
        <v>6212</v>
      </c>
      <c r="CB280" s="229">
        <v>2016</v>
      </c>
      <c r="CC280" s="117" t="s">
        <v>1366</v>
      </c>
      <c r="CD280" s="117" t="s">
        <v>2039</v>
      </c>
      <c r="CE280" s="117" t="s">
        <v>2040</v>
      </c>
      <c r="CF280" s="117" t="s">
        <v>2041</v>
      </c>
      <c r="CG280" s="117" t="s">
        <v>2042</v>
      </c>
      <c r="CH280" s="75" t="s">
        <v>35</v>
      </c>
      <c r="CI280" s="117" t="s">
        <v>2043</v>
      </c>
      <c r="CJ280" s="117" t="s">
        <v>1367</v>
      </c>
      <c r="CK280" s="117" t="s">
        <v>1368</v>
      </c>
      <c r="CL280" s="117" t="s">
        <v>1369</v>
      </c>
      <c r="CM280" s="108" t="s">
        <v>1370</v>
      </c>
      <c r="CN280" s="108" t="s">
        <v>1371</v>
      </c>
      <c r="CO280" s="117" t="s">
        <v>382</v>
      </c>
      <c r="CP280" s="117" t="s">
        <v>48</v>
      </c>
      <c r="CQ280" s="117" t="s">
        <v>382</v>
      </c>
      <c r="CR280" s="117" t="s">
        <v>17</v>
      </c>
      <c r="CS280" s="108" t="s">
        <v>1372</v>
      </c>
      <c r="CT280" s="117" t="s">
        <v>430</v>
      </c>
      <c r="CU280" s="3" t="s">
        <v>333</v>
      </c>
      <c r="CV280" s="117" t="s">
        <v>17</v>
      </c>
      <c r="CW280" s="117" t="s">
        <v>1374</v>
      </c>
      <c r="CX280" s="3" t="s">
        <v>17</v>
      </c>
      <c r="CY280" s="3" t="s">
        <v>17</v>
      </c>
      <c r="CZ280" s="110" t="s">
        <v>6408</v>
      </c>
      <c r="DA280" s="17" t="s">
        <v>8549</v>
      </c>
      <c r="DB280" s="15" t="s">
        <v>10427</v>
      </c>
      <c r="DC280" s="15" t="s">
        <v>6410</v>
      </c>
      <c r="DD280" s="226">
        <v>278</v>
      </c>
    </row>
    <row r="281" spans="1:108">
      <c r="A281" s="226">
        <v>269</v>
      </c>
      <c r="B281" s="205" t="s">
        <v>2038</v>
      </c>
      <c r="C281" s="282" t="s">
        <v>1365</v>
      </c>
      <c r="D281" s="3" t="s">
        <v>3455</v>
      </c>
      <c r="E281" s="9"/>
      <c r="F281" s="9"/>
      <c r="G281" s="9" t="s">
        <v>6126</v>
      </c>
      <c r="H281" s="118" t="s">
        <v>2035</v>
      </c>
      <c r="I281" s="118" t="s">
        <v>2036</v>
      </c>
      <c r="J281" s="119" t="s">
        <v>3632</v>
      </c>
      <c r="K281" s="267" t="s">
        <v>10271</v>
      </c>
      <c r="L281" s="75" t="s">
        <v>1395</v>
      </c>
      <c r="M281" t="b">
        <v>0</v>
      </c>
      <c r="N281" s="117" t="s">
        <v>549</v>
      </c>
      <c r="O281" s="3" t="s">
        <v>8269</v>
      </c>
      <c r="P281" s="108" t="s">
        <v>9130</v>
      </c>
      <c r="Q281" s="233">
        <v>56</v>
      </c>
      <c r="R281" s="233">
        <v>56</v>
      </c>
      <c r="S281" s="9"/>
      <c r="T281" t="s">
        <v>17</v>
      </c>
      <c r="U281" s="117" t="s">
        <v>17</v>
      </c>
      <c r="V281" s="3" t="s">
        <v>17</v>
      </c>
      <c r="W281" s="9"/>
      <c r="X281" s="3" t="s">
        <v>17</v>
      </c>
      <c r="Y281" s="3" t="s">
        <v>17</v>
      </c>
      <c r="Z281" s="3" t="s">
        <v>4571</v>
      </c>
      <c r="AA281" s="196" t="s">
        <v>4115</v>
      </c>
      <c r="AB281" s="3"/>
      <c r="AC281" s="197" t="s">
        <v>2050</v>
      </c>
      <c r="AD281" s="3"/>
      <c r="AE281" s="3"/>
      <c r="AF281" s="3"/>
      <c r="AG281" s="3" t="s">
        <v>17</v>
      </c>
      <c r="AH281" s="75" t="s">
        <v>2049</v>
      </c>
      <c r="AI281" s="177"/>
      <c r="AJ281" s="119" t="s">
        <v>6475</v>
      </c>
      <c r="AK281" s="209" t="s">
        <v>6475</v>
      </c>
      <c r="AL281" s="102" t="s">
        <v>6491</v>
      </c>
      <c r="AM281" s="68"/>
      <c r="AN281" s="3" t="s">
        <v>4115</v>
      </c>
      <c r="AO281" t="s">
        <v>9206</v>
      </c>
      <c r="AP281" s="9" t="s">
        <v>4572</v>
      </c>
      <c r="AQ281" s="3"/>
      <c r="AR281" s="3"/>
      <c r="AS281" s="215" t="s">
        <v>9043</v>
      </c>
      <c r="AT281" s="117" t="s">
        <v>2044</v>
      </c>
      <c r="AU281" t="b">
        <v>0</v>
      </c>
      <c r="AV281" s="234">
        <v>13602893</v>
      </c>
      <c r="AW281" s="117" t="s">
        <v>17</v>
      </c>
      <c r="AX281" s="9"/>
      <c r="AY281" s="9"/>
      <c r="AZ281" s="9"/>
      <c r="BA281" s="9"/>
      <c r="BB281" s="3" t="s">
        <v>708</v>
      </c>
      <c r="BC281" s="9"/>
      <c r="BD281" s="9"/>
      <c r="BE281" s="75" t="s">
        <v>37</v>
      </c>
      <c r="BF281" s="9"/>
      <c r="BG281" s="9"/>
      <c r="BH281" s="9" t="s">
        <v>9567</v>
      </c>
      <c r="BI281" s="108" t="s">
        <v>4480</v>
      </c>
      <c r="BJ281" s="3" t="s">
        <v>9078</v>
      </c>
      <c r="BK281" s="9" t="s">
        <v>9568</v>
      </c>
      <c r="BL281" s="9"/>
      <c r="BM281" s="229">
        <f>SUM(2528736, 2612604, 2527754, 2309605)</f>
        <v>9978699</v>
      </c>
      <c r="BN281" s="229">
        <f>SUM(2440958, 2565583, 2430909, 2267124)</f>
        <v>9704574</v>
      </c>
      <c r="BO281" s="117" t="s">
        <v>2045</v>
      </c>
      <c r="BP281" s="9"/>
      <c r="BQ281" s="9"/>
      <c r="BR281" s="9"/>
      <c r="BS281" s="9"/>
      <c r="BT281" s="9"/>
      <c r="BU281" t="s">
        <v>6697</v>
      </c>
      <c r="BV281" s="77" t="s">
        <v>1379</v>
      </c>
      <c r="BW281" s="234">
        <v>30</v>
      </c>
      <c r="BX281" s="9"/>
      <c r="BY281" s="9"/>
      <c r="BZ281" s="9" t="s">
        <v>6499</v>
      </c>
      <c r="CA281" t="s">
        <v>6212</v>
      </c>
      <c r="CB281" s="229">
        <v>2016</v>
      </c>
      <c r="CC281" s="117" t="s">
        <v>1366</v>
      </c>
      <c r="CD281" s="117" t="s">
        <v>2046</v>
      </c>
      <c r="CE281" s="117" t="s">
        <v>2052</v>
      </c>
      <c r="CF281" s="117" t="s">
        <v>2053</v>
      </c>
      <c r="CG281" s="117" t="s">
        <v>2054</v>
      </c>
      <c r="CH281" s="75" t="s">
        <v>35</v>
      </c>
      <c r="CI281" s="117" t="s">
        <v>2043</v>
      </c>
      <c r="CJ281" s="117" t="s">
        <v>1396</v>
      </c>
      <c r="CK281" s="117" t="s">
        <v>1368</v>
      </c>
      <c r="CL281" s="117" t="s">
        <v>1369</v>
      </c>
      <c r="CM281" s="117" t="s">
        <v>1370</v>
      </c>
      <c r="CN281" s="117" t="s">
        <v>1371</v>
      </c>
      <c r="CO281" s="117" t="s">
        <v>382</v>
      </c>
      <c r="CP281" s="117" t="s">
        <v>48</v>
      </c>
      <c r="CQ281" s="117" t="s">
        <v>382</v>
      </c>
      <c r="CR281" s="117" t="s">
        <v>17</v>
      </c>
      <c r="CS281" s="117" t="s">
        <v>1397</v>
      </c>
      <c r="CT281" s="117" t="s">
        <v>430</v>
      </c>
      <c r="CU281" s="3" t="s">
        <v>333</v>
      </c>
      <c r="CV281" s="117" t="s">
        <v>17</v>
      </c>
      <c r="CW281" s="117" t="s">
        <v>1374</v>
      </c>
      <c r="CX281" s="3" t="s">
        <v>17</v>
      </c>
      <c r="CY281" s="3" t="s">
        <v>17</v>
      </c>
      <c r="CZ281" s="110" t="s">
        <v>6409</v>
      </c>
      <c r="DA281" s="17" t="s">
        <v>8549</v>
      </c>
      <c r="DB281" s="15" t="s">
        <v>10428</v>
      </c>
      <c r="DC281" s="15" t="s">
        <v>6411</v>
      </c>
      <c r="DD281" s="226">
        <v>279</v>
      </c>
    </row>
    <row r="282" spans="1:108">
      <c r="A282" s="226">
        <v>270</v>
      </c>
      <c r="B282" s="205" t="s">
        <v>2038</v>
      </c>
      <c r="C282" s="282" t="s">
        <v>1365</v>
      </c>
      <c r="D282" s="3" t="s">
        <v>3455</v>
      </c>
      <c r="E282" s="9"/>
      <c r="F282" s="9"/>
      <c r="G282" s="9" t="s">
        <v>6126</v>
      </c>
      <c r="H282" s="118" t="s">
        <v>2035</v>
      </c>
      <c r="I282" s="118" t="s">
        <v>2036</v>
      </c>
      <c r="J282" s="119" t="s">
        <v>3632</v>
      </c>
      <c r="K282" s="267" t="s">
        <v>10271</v>
      </c>
      <c r="L282" s="75" t="s">
        <v>1414</v>
      </c>
      <c r="M282" t="b">
        <v>0</v>
      </c>
      <c r="N282" s="117" t="s">
        <v>549</v>
      </c>
      <c r="O282" s="3" t="s">
        <v>8269</v>
      </c>
      <c r="P282" s="108" t="s">
        <v>9131</v>
      </c>
      <c r="Q282" s="233">
        <v>46</v>
      </c>
      <c r="R282" s="233">
        <v>46</v>
      </c>
      <c r="S282" s="9"/>
      <c r="T282" t="s">
        <v>17</v>
      </c>
      <c r="U282" s="117" t="s">
        <v>17</v>
      </c>
      <c r="V282" s="3" t="s">
        <v>17</v>
      </c>
      <c r="W282" s="9"/>
      <c r="X282" s="3" t="s">
        <v>17</v>
      </c>
      <c r="Y282" s="3" t="s">
        <v>17</v>
      </c>
      <c r="Z282" s="3" t="s">
        <v>4571</v>
      </c>
      <c r="AA282" s="196" t="s">
        <v>4115</v>
      </c>
      <c r="AB282" s="3"/>
      <c r="AC282" s="197" t="s">
        <v>2059</v>
      </c>
      <c r="AD282" s="3"/>
      <c r="AE282" s="3"/>
      <c r="AF282" s="3"/>
      <c r="AG282" s="3" t="s">
        <v>17</v>
      </c>
      <c r="AH282" s="75" t="s">
        <v>2058</v>
      </c>
      <c r="AI282" s="177"/>
      <c r="AJ282" s="119" t="s">
        <v>6475</v>
      </c>
      <c r="AK282" s="209" t="s">
        <v>6475</v>
      </c>
      <c r="AL282" s="102" t="s">
        <v>6491</v>
      </c>
      <c r="AM282" s="68"/>
      <c r="AN282" s="3" t="s">
        <v>4115</v>
      </c>
      <c r="AO282" t="s">
        <v>9206</v>
      </c>
      <c r="AP282" s="9" t="s">
        <v>4572</v>
      </c>
      <c r="AQ282" s="3"/>
      <c r="AR282" s="3"/>
      <c r="AS282" s="215" t="s">
        <v>9043</v>
      </c>
      <c r="AT282" s="117" t="s">
        <v>2044</v>
      </c>
      <c r="AU282" t="b">
        <v>0</v>
      </c>
      <c r="AV282" s="234">
        <v>15670806</v>
      </c>
      <c r="AW282" s="117" t="s">
        <v>17</v>
      </c>
      <c r="AX282" s="9"/>
      <c r="AY282" s="9"/>
      <c r="AZ282" s="9"/>
      <c r="BA282" s="9"/>
      <c r="BB282" s="3" t="s">
        <v>708</v>
      </c>
      <c r="BC282" s="9"/>
      <c r="BD282" s="9"/>
      <c r="BE282" s="75" t="s">
        <v>37</v>
      </c>
      <c r="BF282" s="9"/>
      <c r="BG282" s="9"/>
      <c r="BH282" s="9" t="s">
        <v>9567</v>
      </c>
      <c r="BI282" s="108" t="s">
        <v>4480</v>
      </c>
      <c r="BJ282" s="3" t="s">
        <v>9078</v>
      </c>
      <c r="BK282" s="9" t="s">
        <v>9568</v>
      </c>
      <c r="BL282" s="9"/>
      <c r="BM282" s="229">
        <f>SUM(2645655, 2736653, 2666885, 2640069)</f>
        <v>10689262</v>
      </c>
      <c r="BN282" s="229">
        <f>SUM(2509216, 2648010, 636804, 2577477)</f>
        <v>8371507</v>
      </c>
      <c r="BO282" s="117" t="s">
        <v>2045</v>
      </c>
      <c r="BP282" s="9"/>
      <c r="BQ282" s="9"/>
      <c r="BR282" s="9"/>
      <c r="BS282" s="9"/>
      <c r="BT282" s="9"/>
      <c r="BU282" t="s">
        <v>6697</v>
      </c>
      <c r="BV282" s="77" t="s">
        <v>1379</v>
      </c>
      <c r="BW282" s="234">
        <v>30</v>
      </c>
      <c r="BX282" s="9"/>
      <c r="BY282" s="9"/>
      <c r="BZ282" s="9" t="s">
        <v>6499</v>
      </c>
      <c r="CA282" t="s">
        <v>6212</v>
      </c>
      <c r="CB282" s="229">
        <v>2016</v>
      </c>
      <c r="CC282" s="117" t="s">
        <v>1366</v>
      </c>
      <c r="CD282" s="108" t="s">
        <v>2047</v>
      </c>
      <c r="CE282" s="117" t="s">
        <v>2061</v>
      </c>
      <c r="CF282" s="117" t="s">
        <v>2062</v>
      </c>
      <c r="CG282" s="117" t="s">
        <v>2063</v>
      </c>
      <c r="CH282" s="75" t="s">
        <v>35</v>
      </c>
      <c r="CI282" s="117" t="s">
        <v>2043</v>
      </c>
      <c r="CJ282" s="117" t="s">
        <v>1415</v>
      </c>
      <c r="CK282" s="117" t="s">
        <v>1368</v>
      </c>
      <c r="CL282" s="117" t="s">
        <v>1369</v>
      </c>
      <c r="CM282" s="117" t="s">
        <v>1370</v>
      </c>
      <c r="CN282" s="117" t="s">
        <v>1371</v>
      </c>
      <c r="CO282" s="117" t="s">
        <v>382</v>
      </c>
      <c r="CP282" s="117" t="s">
        <v>48</v>
      </c>
      <c r="CQ282" s="117" t="s">
        <v>382</v>
      </c>
      <c r="CR282" s="117" t="s">
        <v>17</v>
      </c>
      <c r="CS282" s="117" t="s">
        <v>1416</v>
      </c>
      <c r="CT282" s="117" t="s">
        <v>430</v>
      </c>
      <c r="CU282" s="3" t="s">
        <v>333</v>
      </c>
      <c r="CV282" s="117" t="s">
        <v>17</v>
      </c>
      <c r="CW282" s="117" t="s">
        <v>1374</v>
      </c>
      <c r="CX282" s="3" t="s">
        <v>17</v>
      </c>
      <c r="CY282" s="3" t="s">
        <v>17</v>
      </c>
      <c r="CZ282" s="110" t="s">
        <v>6412</v>
      </c>
      <c r="DA282" s="17" t="s">
        <v>8549</v>
      </c>
      <c r="DB282" s="15" t="s">
        <v>10429</v>
      </c>
      <c r="DC282" s="15" t="s">
        <v>6413</v>
      </c>
      <c r="DD282" s="226">
        <v>280</v>
      </c>
    </row>
    <row r="283" spans="1:108">
      <c r="A283" s="226">
        <v>271</v>
      </c>
      <c r="B283" s="74" t="s">
        <v>2038</v>
      </c>
      <c r="C283" s="281" t="s">
        <v>1365</v>
      </c>
      <c r="D283" s="3" t="s">
        <v>3455</v>
      </c>
      <c r="E283" s="9"/>
      <c r="F283" s="9"/>
      <c r="G283" s="9" t="s">
        <v>6126</v>
      </c>
      <c r="H283" s="118" t="s">
        <v>2035</v>
      </c>
      <c r="I283" s="118" t="s">
        <v>2036</v>
      </c>
      <c r="J283" s="119" t="s">
        <v>3632</v>
      </c>
      <c r="K283" s="267" t="s">
        <v>10271</v>
      </c>
      <c r="L283" s="75" t="s">
        <v>1433</v>
      </c>
      <c r="M283" t="b">
        <v>0</v>
      </c>
      <c r="N283" s="117" t="s">
        <v>549</v>
      </c>
      <c r="O283" s="3" t="s">
        <v>8269</v>
      </c>
      <c r="P283" s="108" t="s">
        <v>9098</v>
      </c>
      <c r="Q283" s="233">
        <v>47</v>
      </c>
      <c r="R283" s="233">
        <v>47</v>
      </c>
      <c r="S283" s="9"/>
      <c r="T283" t="s">
        <v>17</v>
      </c>
      <c r="U283" s="117" t="s">
        <v>17</v>
      </c>
      <c r="V283" s="3" t="s">
        <v>17</v>
      </c>
      <c r="W283" s="9"/>
      <c r="X283" s="3" t="s">
        <v>17</v>
      </c>
      <c r="Y283" s="3" t="s">
        <v>17</v>
      </c>
      <c r="Z283" s="3" t="s">
        <v>4571</v>
      </c>
      <c r="AA283" s="196" t="s">
        <v>4115</v>
      </c>
      <c r="AB283" s="3"/>
      <c r="AC283" s="197" t="s">
        <v>2068</v>
      </c>
      <c r="AD283" s="3"/>
      <c r="AE283" s="3"/>
      <c r="AF283" s="3"/>
      <c r="AG283" s="3" t="s">
        <v>17</v>
      </c>
      <c r="AH283" s="75" t="s">
        <v>2067</v>
      </c>
      <c r="AI283" s="177"/>
      <c r="AJ283" s="119" t="s">
        <v>6475</v>
      </c>
      <c r="AK283" s="209" t="s">
        <v>6475</v>
      </c>
      <c r="AL283" s="102" t="s">
        <v>6491</v>
      </c>
      <c r="AM283" s="68"/>
      <c r="AN283" s="3" t="s">
        <v>4115</v>
      </c>
      <c r="AO283" t="s">
        <v>9206</v>
      </c>
      <c r="AP283" s="9" t="s">
        <v>4572</v>
      </c>
      <c r="AQ283" s="3"/>
      <c r="AR283" s="3"/>
      <c r="AS283" s="215" t="s">
        <v>9043</v>
      </c>
      <c r="AT283" s="117" t="s">
        <v>2044</v>
      </c>
      <c r="AU283" t="b">
        <v>0</v>
      </c>
      <c r="AV283" s="234">
        <v>11072424</v>
      </c>
      <c r="AW283" s="117" t="s">
        <v>17</v>
      </c>
      <c r="AX283" s="9"/>
      <c r="AY283" s="9"/>
      <c r="AZ283" s="9"/>
      <c r="BA283" s="9"/>
      <c r="BB283" s="3" t="s">
        <v>708</v>
      </c>
      <c r="BC283" s="9"/>
      <c r="BD283" s="9"/>
      <c r="BE283" s="75" t="s">
        <v>37</v>
      </c>
      <c r="BF283" s="9"/>
      <c r="BG283" s="9"/>
      <c r="BH283" s="9" t="s">
        <v>9567</v>
      </c>
      <c r="BI283" s="108" t="s">
        <v>4480</v>
      </c>
      <c r="BJ283" s="3" t="s">
        <v>9078</v>
      </c>
      <c r="BK283" s="9" t="s">
        <v>9568</v>
      </c>
      <c r="BL283" s="9"/>
      <c r="BM283" s="229">
        <f>SUM(1745768, 1827475, 1704617, 1708821)</f>
        <v>6986681</v>
      </c>
      <c r="BN283" s="229">
        <f>SUM(1699673, 1781601, 1655914, 1662853)</f>
        <v>6800041</v>
      </c>
      <c r="BO283" s="117" t="s">
        <v>2045</v>
      </c>
      <c r="BP283" s="9"/>
      <c r="BQ283" s="9"/>
      <c r="BR283" s="9"/>
      <c r="BS283" s="9"/>
      <c r="BT283" s="9"/>
      <c r="BU283" t="s">
        <v>6697</v>
      </c>
      <c r="BV283" s="77" t="s">
        <v>1379</v>
      </c>
      <c r="BW283" s="234">
        <v>30</v>
      </c>
      <c r="BX283" s="9"/>
      <c r="BY283" s="9"/>
      <c r="BZ283" s="9" t="s">
        <v>6499</v>
      </c>
      <c r="CA283" t="s">
        <v>6212</v>
      </c>
      <c r="CB283" s="229">
        <v>2016</v>
      </c>
      <c r="CC283" s="117" t="s">
        <v>1366</v>
      </c>
      <c r="CD283" s="108" t="s">
        <v>2048</v>
      </c>
      <c r="CE283" s="117" t="s">
        <v>2070</v>
      </c>
      <c r="CF283" s="117" t="s">
        <v>2071</v>
      </c>
      <c r="CG283" s="117" t="s">
        <v>2072</v>
      </c>
      <c r="CH283" s="75" t="s">
        <v>35</v>
      </c>
      <c r="CI283" s="117" t="s">
        <v>2043</v>
      </c>
      <c r="CJ283" s="117" t="s">
        <v>1434</v>
      </c>
      <c r="CK283" s="117" t="s">
        <v>1368</v>
      </c>
      <c r="CL283" s="117" t="s">
        <v>1369</v>
      </c>
      <c r="CM283" s="117" t="s">
        <v>1370</v>
      </c>
      <c r="CN283" s="117" t="s">
        <v>1371</v>
      </c>
      <c r="CO283" s="117" t="s">
        <v>382</v>
      </c>
      <c r="CP283" s="117" t="s">
        <v>48</v>
      </c>
      <c r="CQ283" s="117" t="s">
        <v>382</v>
      </c>
      <c r="CR283" s="117" t="s">
        <v>17</v>
      </c>
      <c r="CS283" s="117" t="s">
        <v>1435</v>
      </c>
      <c r="CT283" s="117" t="s">
        <v>430</v>
      </c>
      <c r="CU283" s="3" t="s">
        <v>333</v>
      </c>
      <c r="CV283" s="117" t="s">
        <v>17</v>
      </c>
      <c r="CW283" s="117" t="s">
        <v>1374</v>
      </c>
      <c r="CX283" s="3" t="s">
        <v>17</v>
      </c>
      <c r="CY283" s="3" t="s">
        <v>17</v>
      </c>
      <c r="CZ283" s="110" t="s">
        <v>6414</v>
      </c>
      <c r="DA283" s="17" t="s">
        <v>8549</v>
      </c>
      <c r="DB283" s="15" t="s">
        <v>10430</v>
      </c>
      <c r="DC283" s="15" t="s">
        <v>6415</v>
      </c>
      <c r="DD283" s="226">
        <v>281</v>
      </c>
    </row>
    <row r="284" spans="1:108">
      <c r="A284" s="226">
        <v>272</v>
      </c>
      <c r="B284" s="74" t="s">
        <v>2038</v>
      </c>
      <c r="C284" s="282" t="s">
        <v>1365</v>
      </c>
      <c r="D284" s="3" t="s">
        <v>3455</v>
      </c>
      <c r="E284" s="9"/>
      <c r="F284" s="9"/>
      <c r="G284" s="9" t="s">
        <v>6126</v>
      </c>
      <c r="H284" s="118" t="s">
        <v>2035</v>
      </c>
      <c r="I284" s="118" t="s">
        <v>2036</v>
      </c>
      <c r="J284" s="119" t="s">
        <v>3632</v>
      </c>
      <c r="K284" s="267" t="s">
        <v>10271</v>
      </c>
      <c r="L284" s="75" t="s">
        <v>1452</v>
      </c>
      <c r="M284" t="b">
        <v>0</v>
      </c>
      <c r="N284" s="117" t="s">
        <v>549</v>
      </c>
      <c r="O284" s="3" t="s">
        <v>8269</v>
      </c>
      <c r="P284" s="108" t="s">
        <v>9132</v>
      </c>
      <c r="Q284" s="233">
        <v>53</v>
      </c>
      <c r="R284" s="233">
        <v>53</v>
      </c>
      <c r="S284" s="9"/>
      <c r="T284" t="s">
        <v>17</v>
      </c>
      <c r="U284" s="117" t="s">
        <v>17</v>
      </c>
      <c r="V284" s="3" t="s">
        <v>17</v>
      </c>
      <c r="W284" s="9"/>
      <c r="X284" s="3" t="s">
        <v>17</v>
      </c>
      <c r="Y284" s="3" t="s">
        <v>17</v>
      </c>
      <c r="Z284" s="3" t="s">
        <v>4571</v>
      </c>
      <c r="AA284" s="196" t="s">
        <v>4115</v>
      </c>
      <c r="AB284" s="3"/>
      <c r="AC284" s="197" t="s">
        <v>2077</v>
      </c>
      <c r="AD284" s="3"/>
      <c r="AE284" s="3"/>
      <c r="AF284" s="3"/>
      <c r="AG284" s="3" t="s">
        <v>17</v>
      </c>
      <c r="AH284" s="75" t="s">
        <v>2076</v>
      </c>
      <c r="AI284" s="177"/>
      <c r="AJ284" s="119" t="s">
        <v>6475</v>
      </c>
      <c r="AK284" s="209" t="s">
        <v>6475</v>
      </c>
      <c r="AL284" s="102" t="s">
        <v>6491</v>
      </c>
      <c r="AM284" s="68"/>
      <c r="AN284" s="3" t="s">
        <v>4115</v>
      </c>
      <c r="AO284" t="s">
        <v>9206</v>
      </c>
      <c r="AP284" s="9" t="s">
        <v>4572</v>
      </c>
      <c r="AQ284" s="3"/>
      <c r="AR284" s="3"/>
      <c r="AS284" s="215" t="s">
        <v>9043</v>
      </c>
      <c r="AT284" s="117" t="s">
        <v>2044</v>
      </c>
      <c r="AU284" t="b">
        <v>0</v>
      </c>
      <c r="AV284" s="234">
        <v>14242</v>
      </c>
      <c r="AW284" s="117" t="s">
        <v>17</v>
      </c>
      <c r="AX284" s="9"/>
      <c r="AY284" s="9"/>
      <c r="AZ284" s="9"/>
      <c r="BA284" s="9"/>
      <c r="BB284" s="3" t="s">
        <v>708</v>
      </c>
      <c r="BC284" s="9"/>
      <c r="BD284" s="9"/>
      <c r="BE284" s="75" t="s">
        <v>37</v>
      </c>
      <c r="BF284" s="9"/>
      <c r="BG284" s="9"/>
      <c r="BH284" s="9" t="s">
        <v>9567</v>
      </c>
      <c r="BI284" s="108" t="s">
        <v>4480</v>
      </c>
      <c r="BJ284" s="3" t="s">
        <v>9078</v>
      </c>
      <c r="BK284" s="9" t="s">
        <v>9568</v>
      </c>
      <c r="BL284" s="9"/>
      <c r="BM284" s="229">
        <f>SUM(2225207, 2607816, 2198889, 2369698)</f>
        <v>9401610</v>
      </c>
      <c r="BN284" s="229">
        <f>SUM(2106845, 2477380, 2074158, 2243932)</f>
        <v>8902315</v>
      </c>
      <c r="BO284" s="117" t="s">
        <v>2045</v>
      </c>
      <c r="BP284" s="9"/>
      <c r="BQ284" s="9"/>
      <c r="BR284" s="9"/>
      <c r="BS284" s="9"/>
      <c r="BT284" s="9"/>
      <c r="BU284" t="s">
        <v>6697</v>
      </c>
      <c r="BV284" s="77" t="s">
        <v>1379</v>
      </c>
      <c r="BW284" s="234">
        <v>30</v>
      </c>
      <c r="BX284" s="9"/>
      <c r="BY284" s="9"/>
      <c r="BZ284" s="9" t="s">
        <v>6499</v>
      </c>
      <c r="CA284" t="s">
        <v>6212</v>
      </c>
      <c r="CB284" s="229">
        <v>2016</v>
      </c>
      <c r="CC284" s="117" t="s">
        <v>1366</v>
      </c>
      <c r="CD284" s="108" t="s">
        <v>2051</v>
      </c>
      <c r="CE284" s="117" t="s">
        <v>2078</v>
      </c>
      <c r="CF284" s="117" t="s">
        <v>2079</v>
      </c>
      <c r="CG284" s="117" t="s">
        <v>2080</v>
      </c>
      <c r="CH284" s="75" t="s">
        <v>35</v>
      </c>
      <c r="CI284" s="117" t="s">
        <v>2043</v>
      </c>
      <c r="CJ284" s="117" t="s">
        <v>1453</v>
      </c>
      <c r="CK284" s="117" t="s">
        <v>1368</v>
      </c>
      <c r="CL284" s="117" t="s">
        <v>1369</v>
      </c>
      <c r="CM284" s="117" t="s">
        <v>1370</v>
      </c>
      <c r="CN284" s="117" t="s">
        <v>1371</v>
      </c>
      <c r="CO284" s="117" t="s">
        <v>382</v>
      </c>
      <c r="CP284" s="117" t="s">
        <v>48</v>
      </c>
      <c r="CQ284" s="117" t="s">
        <v>382</v>
      </c>
      <c r="CR284" s="117" t="s">
        <v>17</v>
      </c>
      <c r="CS284" s="117" t="s">
        <v>1454</v>
      </c>
      <c r="CT284" s="117" t="s">
        <v>430</v>
      </c>
      <c r="CU284" s="3" t="s">
        <v>333</v>
      </c>
      <c r="CV284" s="117" t="s">
        <v>17</v>
      </c>
      <c r="CW284" s="117" t="s">
        <v>1374</v>
      </c>
      <c r="CX284" s="3" t="s">
        <v>17</v>
      </c>
      <c r="CY284" s="3" t="s">
        <v>17</v>
      </c>
      <c r="CZ284" s="110" t="s">
        <v>6416</v>
      </c>
      <c r="DA284" s="17" t="s">
        <v>8549</v>
      </c>
      <c r="DB284" s="15" t="s">
        <v>10431</v>
      </c>
      <c r="DC284" s="15" t="s">
        <v>6417</v>
      </c>
      <c r="DD284" s="226">
        <v>282</v>
      </c>
    </row>
    <row r="285" spans="1:108">
      <c r="A285" s="226">
        <v>273</v>
      </c>
      <c r="B285" s="74" t="s">
        <v>2038</v>
      </c>
      <c r="C285" s="282" t="s">
        <v>1365</v>
      </c>
      <c r="D285" s="3" t="s">
        <v>3455</v>
      </c>
      <c r="E285" s="9"/>
      <c r="F285" s="9"/>
      <c r="G285" s="9" t="s">
        <v>6126</v>
      </c>
      <c r="H285" s="118" t="s">
        <v>2035</v>
      </c>
      <c r="I285" s="118" t="s">
        <v>2036</v>
      </c>
      <c r="J285" s="119" t="s">
        <v>3632</v>
      </c>
      <c r="K285" s="267" t="s">
        <v>10271</v>
      </c>
      <c r="L285" s="75" t="s">
        <v>1467</v>
      </c>
      <c r="M285" t="b">
        <v>0</v>
      </c>
      <c r="N285" s="117" t="s">
        <v>549</v>
      </c>
      <c r="O285" s="3" t="s">
        <v>8269</v>
      </c>
      <c r="P285" s="108" t="s">
        <v>8796</v>
      </c>
      <c r="Q285" s="233">
        <v>52</v>
      </c>
      <c r="R285" s="233">
        <v>52</v>
      </c>
      <c r="S285" s="9"/>
      <c r="T285" t="s">
        <v>17</v>
      </c>
      <c r="U285" s="117" t="s">
        <v>17</v>
      </c>
      <c r="V285" s="3" t="s">
        <v>17</v>
      </c>
      <c r="W285" s="9"/>
      <c r="X285" s="3" t="s">
        <v>17</v>
      </c>
      <c r="Y285" s="3" t="s">
        <v>17</v>
      </c>
      <c r="Z285" s="3" t="s">
        <v>4571</v>
      </c>
      <c r="AA285" s="196" t="s">
        <v>4115</v>
      </c>
      <c r="AB285" s="3"/>
      <c r="AC285" s="197" t="s">
        <v>2082</v>
      </c>
      <c r="AD285" s="3"/>
      <c r="AE285" s="3"/>
      <c r="AF285" s="3"/>
      <c r="AG285" s="3" t="s">
        <v>17</v>
      </c>
      <c r="AH285" s="75" t="s">
        <v>2081</v>
      </c>
      <c r="AI285" s="177"/>
      <c r="AJ285" s="119" t="s">
        <v>6475</v>
      </c>
      <c r="AK285" s="209" t="s">
        <v>6475</v>
      </c>
      <c r="AL285" s="102" t="s">
        <v>6491</v>
      </c>
      <c r="AM285" s="68"/>
      <c r="AN285" s="3" t="s">
        <v>4115</v>
      </c>
      <c r="AO285" t="s">
        <v>9206</v>
      </c>
      <c r="AP285" s="9" t="s">
        <v>4572</v>
      </c>
      <c r="AQ285" s="3"/>
      <c r="AR285" s="3"/>
      <c r="AS285" s="215" t="s">
        <v>9043</v>
      </c>
      <c r="AT285" s="117" t="s">
        <v>2044</v>
      </c>
      <c r="AU285" t="b">
        <v>0</v>
      </c>
      <c r="AV285" s="234">
        <v>13292840</v>
      </c>
      <c r="AW285" s="117" t="s">
        <v>17</v>
      </c>
      <c r="AX285" s="9"/>
      <c r="AY285" s="9"/>
      <c r="AZ285" s="9"/>
      <c r="BA285" s="9"/>
      <c r="BB285" s="3" t="s">
        <v>708</v>
      </c>
      <c r="BC285" s="9"/>
      <c r="BD285" s="9"/>
      <c r="BE285" s="75" t="s">
        <v>37</v>
      </c>
      <c r="BF285" s="9"/>
      <c r="BG285" s="9"/>
      <c r="BH285" s="9" t="s">
        <v>9567</v>
      </c>
      <c r="BI285" s="108" t="s">
        <v>4480</v>
      </c>
      <c r="BJ285" s="3" t="s">
        <v>9078</v>
      </c>
      <c r="BK285" s="9" t="s">
        <v>9568</v>
      </c>
      <c r="BL285" s="9"/>
      <c r="BM285" s="229">
        <f>SUM(2062343, 2155262, 2072604, 2146280)</f>
        <v>8436489</v>
      </c>
      <c r="BN285" s="229">
        <f>SUM(1963730, 2092151, 1967348, 2079005)</f>
        <v>8102234</v>
      </c>
      <c r="BO285" s="117" t="s">
        <v>2045</v>
      </c>
      <c r="BP285" s="9"/>
      <c r="BQ285" s="9"/>
      <c r="BR285" s="9"/>
      <c r="BS285" s="9"/>
      <c r="BT285" s="9"/>
      <c r="BU285" t="s">
        <v>6697</v>
      </c>
      <c r="BV285" s="77" t="s">
        <v>1379</v>
      </c>
      <c r="BW285" s="234">
        <v>30</v>
      </c>
      <c r="BX285" s="9"/>
      <c r="BY285" s="9"/>
      <c r="BZ285" s="9" t="s">
        <v>6499</v>
      </c>
      <c r="CA285" t="s">
        <v>6212</v>
      </c>
      <c r="CB285" s="229">
        <v>2016</v>
      </c>
      <c r="CC285" s="117" t="s">
        <v>1366</v>
      </c>
      <c r="CD285" s="117" t="s">
        <v>2055</v>
      </c>
      <c r="CE285" s="117" t="s">
        <v>2083</v>
      </c>
      <c r="CF285" s="117" t="s">
        <v>2084</v>
      </c>
      <c r="CG285" s="117" t="s">
        <v>2085</v>
      </c>
      <c r="CH285" s="75" t="s">
        <v>35</v>
      </c>
      <c r="CI285" s="117" t="s">
        <v>2043</v>
      </c>
      <c r="CJ285" s="117" t="s">
        <v>1468</v>
      </c>
      <c r="CK285" s="117" t="s">
        <v>1368</v>
      </c>
      <c r="CL285" s="117" t="s">
        <v>1369</v>
      </c>
      <c r="CM285" s="117" t="s">
        <v>1370</v>
      </c>
      <c r="CN285" s="117" t="s">
        <v>1371</v>
      </c>
      <c r="CO285" s="117" t="s">
        <v>382</v>
      </c>
      <c r="CP285" s="117" t="s">
        <v>48</v>
      </c>
      <c r="CQ285" s="117" t="s">
        <v>382</v>
      </c>
      <c r="CR285" s="117" t="s">
        <v>17</v>
      </c>
      <c r="CS285" s="117" t="s">
        <v>1469</v>
      </c>
      <c r="CT285" s="117" t="s">
        <v>430</v>
      </c>
      <c r="CU285" s="3" t="s">
        <v>333</v>
      </c>
      <c r="CV285" s="117" t="s">
        <v>17</v>
      </c>
      <c r="CW285" s="117" t="s">
        <v>1374</v>
      </c>
      <c r="CX285" s="3" t="s">
        <v>17</v>
      </c>
      <c r="CY285" s="3" t="s">
        <v>17</v>
      </c>
      <c r="CZ285" s="110" t="s">
        <v>6418</v>
      </c>
      <c r="DA285" s="17" t="s">
        <v>8549</v>
      </c>
      <c r="DB285" s="15" t="s">
        <v>10432</v>
      </c>
      <c r="DC285" s="15" t="s">
        <v>6419</v>
      </c>
      <c r="DD285" s="226">
        <v>283</v>
      </c>
    </row>
    <row r="286" spans="1:108">
      <c r="A286" s="226">
        <v>274</v>
      </c>
      <c r="B286" s="74" t="s">
        <v>2038</v>
      </c>
      <c r="C286" s="282" t="s">
        <v>1365</v>
      </c>
      <c r="D286" s="3" t="s">
        <v>3455</v>
      </c>
      <c r="E286" s="9"/>
      <c r="F286" s="9"/>
      <c r="G286" s="9" t="s">
        <v>6126</v>
      </c>
      <c r="H286" s="118" t="s">
        <v>2035</v>
      </c>
      <c r="I286" s="118" t="s">
        <v>2036</v>
      </c>
      <c r="J286" s="119" t="s">
        <v>3632</v>
      </c>
      <c r="K286" s="267" t="s">
        <v>10271</v>
      </c>
      <c r="L286" s="75" t="s">
        <v>1482</v>
      </c>
      <c r="M286" t="b">
        <v>0</v>
      </c>
      <c r="N286" s="117" t="s">
        <v>549</v>
      </c>
      <c r="O286" s="3" t="s">
        <v>8269</v>
      </c>
      <c r="P286" s="108" t="s">
        <v>9120</v>
      </c>
      <c r="Q286" s="233">
        <v>45</v>
      </c>
      <c r="R286" s="233">
        <v>45</v>
      </c>
      <c r="S286" s="9"/>
      <c r="T286" t="s">
        <v>17</v>
      </c>
      <c r="U286" s="117" t="s">
        <v>17</v>
      </c>
      <c r="V286" s="3" t="s">
        <v>17</v>
      </c>
      <c r="W286" s="9"/>
      <c r="X286" s="3" t="s">
        <v>17</v>
      </c>
      <c r="Y286" s="3" t="s">
        <v>17</v>
      </c>
      <c r="Z286" s="3" t="s">
        <v>4571</v>
      </c>
      <c r="AA286" s="196" t="s">
        <v>4115</v>
      </c>
      <c r="AB286" s="3"/>
      <c r="AC286" s="197" t="s">
        <v>2087</v>
      </c>
      <c r="AD286" s="3"/>
      <c r="AE286" s="3"/>
      <c r="AF286" s="3"/>
      <c r="AG286" s="3" t="s">
        <v>17</v>
      </c>
      <c r="AH286" s="75" t="s">
        <v>2086</v>
      </c>
      <c r="AI286" s="177"/>
      <c r="AJ286" s="119" t="s">
        <v>6475</v>
      </c>
      <c r="AK286" s="209" t="s">
        <v>6475</v>
      </c>
      <c r="AL286" s="102" t="s">
        <v>6491</v>
      </c>
      <c r="AM286" s="68"/>
      <c r="AN286" s="3" t="s">
        <v>4115</v>
      </c>
      <c r="AO286" t="s">
        <v>9206</v>
      </c>
      <c r="AP286" s="9" t="s">
        <v>4572</v>
      </c>
      <c r="AQ286" s="3"/>
      <c r="AR286" s="3"/>
      <c r="AS286" s="215" t="s">
        <v>9043</v>
      </c>
      <c r="AT286" s="117" t="s">
        <v>2044</v>
      </c>
      <c r="AU286" t="b">
        <v>0</v>
      </c>
      <c r="AV286" s="234">
        <v>3738301</v>
      </c>
      <c r="AW286" s="117" t="s">
        <v>17</v>
      </c>
      <c r="AX286" s="9"/>
      <c r="AY286" s="9"/>
      <c r="AZ286" s="9"/>
      <c r="BA286" s="9"/>
      <c r="BB286" s="3" t="s">
        <v>708</v>
      </c>
      <c r="BC286" s="9"/>
      <c r="BD286" s="9"/>
      <c r="BE286" s="75" t="s">
        <v>37</v>
      </c>
      <c r="BF286" s="9"/>
      <c r="BG286" s="9"/>
      <c r="BH286" s="9" t="s">
        <v>9567</v>
      </c>
      <c r="BI286" s="108" t="s">
        <v>4480</v>
      </c>
      <c r="BJ286" s="3" t="s">
        <v>9078</v>
      </c>
      <c r="BK286" s="9" t="s">
        <v>9568</v>
      </c>
      <c r="BL286" s="9"/>
      <c r="BM286" s="229">
        <v>2993999</v>
      </c>
      <c r="BN286" s="229">
        <v>2968003</v>
      </c>
      <c r="BO286" s="117" t="s">
        <v>2045</v>
      </c>
      <c r="BP286" s="9"/>
      <c r="BQ286" s="9"/>
      <c r="BR286" s="9"/>
      <c r="BS286" s="9"/>
      <c r="BT286" s="9"/>
      <c r="BU286" t="s">
        <v>6697</v>
      </c>
      <c r="BV286" s="77" t="s">
        <v>1379</v>
      </c>
      <c r="BW286" s="234">
        <v>30</v>
      </c>
      <c r="BX286" s="9"/>
      <c r="BY286" s="9"/>
      <c r="BZ286" s="9" t="s">
        <v>6499</v>
      </c>
      <c r="CA286" t="s">
        <v>6212</v>
      </c>
      <c r="CB286" s="229">
        <v>2016</v>
      </c>
      <c r="CC286" s="117" t="s">
        <v>1366</v>
      </c>
      <c r="CD286" s="108" t="s">
        <v>2056</v>
      </c>
      <c r="CE286" s="117" t="s">
        <v>2088</v>
      </c>
      <c r="CF286" s="117" t="s">
        <v>2089</v>
      </c>
      <c r="CG286" s="117" t="s">
        <v>2090</v>
      </c>
      <c r="CH286" s="75" t="s">
        <v>35</v>
      </c>
      <c r="CI286" s="117" t="s">
        <v>2043</v>
      </c>
      <c r="CJ286" s="117" t="s">
        <v>1483</v>
      </c>
      <c r="CK286" s="117" t="s">
        <v>1368</v>
      </c>
      <c r="CL286" s="117" t="s">
        <v>1369</v>
      </c>
      <c r="CM286" s="117" t="s">
        <v>1370</v>
      </c>
      <c r="CN286" s="117" t="s">
        <v>1371</v>
      </c>
      <c r="CO286" s="117" t="s">
        <v>382</v>
      </c>
      <c r="CP286" s="117" t="s">
        <v>48</v>
      </c>
      <c r="CQ286" s="117" t="s">
        <v>382</v>
      </c>
      <c r="CR286" s="117" t="s">
        <v>17</v>
      </c>
      <c r="CS286" s="117" t="s">
        <v>1484</v>
      </c>
      <c r="CT286" s="117" t="s">
        <v>430</v>
      </c>
      <c r="CU286" s="3" t="s">
        <v>333</v>
      </c>
      <c r="CV286" s="117" t="s">
        <v>17</v>
      </c>
      <c r="CW286" s="117" t="s">
        <v>2091</v>
      </c>
      <c r="CX286" s="3" t="s">
        <v>17</v>
      </c>
      <c r="CY286" s="3" t="s">
        <v>17</v>
      </c>
      <c r="CZ286" s="110" t="s">
        <v>1486</v>
      </c>
      <c r="DA286" s="17" t="s">
        <v>8549</v>
      </c>
      <c r="DB286" s="15" t="s">
        <v>10433</v>
      </c>
      <c r="DC286" s="15" t="s">
        <v>3900</v>
      </c>
      <c r="DD286" s="226">
        <v>284</v>
      </c>
    </row>
    <row r="287" spans="1:108">
      <c r="A287" s="226">
        <v>275</v>
      </c>
      <c r="B287" s="74" t="s">
        <v>2038</v>
      </c>
      <c r="C287" s="282" t="s">
        <v>1365</v>
      </c>
      <c r="D287" s="3" t="s">
        <v>3455</v>
      </c>
      <c r="E287" s="9"/>
      <c r="F287" s="9"/>
      <c r="G287" s="9" t="s">
        <v>6126</v>
      </c>
      <c r="H287" s="118" t="s">
        <v>2035</v>
      </c>
      <c r="I287" s="118" t="s">
        <v>2036</v>
      </c>
      <c r="J287" s="119" t="s">
        <v>3632</v>
      </c>
      <c r="K287" s="267" t="s">
        <v>10271</v>
      </c>
      <c r="L287" s="75" t="s">
        <v>1490</v>
      </c>
      <c r="M287" t="b">
        <v>0</v>
      </c>
      <c r="N287" s="117" t="s">
        <v>549</v>
      </c>
      <c r="O287" s="3" t="s">
        <v>8269</v>
      </c>
      <c r="P287" s="108" t="s">
        <v>9107</v>
      </c>
      <c r="Q287" s="233">
        <v>54</v>
      </c>
      <c r="R287" s="233">
        <v>54</v>
      </c>
      <c r="S287" s="9"/>
      <c r="T287" t="s">
        <v>17</v>
      </c>
      <c r="U287" s="117" t="s">
        <v>17</v>
      </c>
      <c r="V287" s="3" t="s">
        <v>17</v>
      </c>
      <c r="W287" s="9"/>
      <c r="X287" s="3" t="s">
        <v>17</v>
      </c>
      <c r="Y287" s="3" t="s">
        <v>17</v>
      </c>
      <c r="Z287" s="3" t="s">
        <v>4571</v>
      </c>
      <c r="AA287" s="196" t="s">
        <v>4115</v>
      </c>
      <c r="AB287" s="3"/>
      <c r="AC287" s="197" t="s">
        <v>2093</v>
      </c>
      <c r="AD287" s="3"/>
      <c r="AE287" s="3"/>
      <c r="AF287" s="3"/>
      <c r="AG287" s="3" t="s">
        <v>17</v>
      </c>
      <c r="AH287" s="75" t="s">
        <v>2092</v>
      </c>
      <c r="AI287" s="177"/>
      <c r="AJ287" s="119" t="s">
        <v>6475</v>
      </c>
      <c r="AK287" s="209" t="s">
        <v>6475</v>
      </c>
      <c r="AL287" s="102" t="s">
        <v>6491</v>
      </c>
      <c r="AM287" s="68"/>
      <c r="AN287" s="3" t="s">
        <v>4115</v>
      </c>
      <c r="AO287" t="s">
        <v>9206</v>
      </c>
      <c r="AP287" s="9" t="s">
        <v>4572</v>
      </c>
      <c r="AQ287" s="3"/>
      <c r="AR287" s="3"/>
      <c r="AS287" s="215" t="s">
        <v>9043</v>
      </c>
      <c r="AT287" s="117" t="s">
        <v>2044</v>
      </c>
      <c r="AU287" t="b">
        <v>0</v>
      </c>
      <c r="AV287" s="234">
        <v>3809515</v>
      </c>
      <c r="AW287" s="117" t="s">
        <v>17</v>
      </c>
      <c r="AX287" s="9"/>
      <c r="AY287" s="9"/>
      <c r="AZ287" s="9"/>
      <c r="BA287" s="9"/>
      <c r="BB287" s="3" t="s">
        <v>708</v>
      </c>
      <c r="BC287" s="9"/>
      <c r="BD287" s="9"/>
      <c r="BE287" s="75" t="s">
        <v>37</v>
      </c>
      <c r="BF287" s="9"/>
      <c r="BG287" s="9"/>
      <c r="BH287" s="9" t="s">
        <v>9567</v>
      </c>
      <c r="BI287" s="108" t="s">
        <v>4480</v>
      </c>
      <c r="BJ287" s="3" t="s">
        <v>9078</v>
      </c>
      <c r="BK287" s="9" t="s">
        <v>9568</v>
      </c>
      <c r="BL287" s="9"/>
      <c r="BM287" s="229">
        <v>2868431</v>
      </c>
      <c r="BN287" s="229">
        <v>2783159</v>
      </c>
      <c r="BO287" s="117" t="s">
        <v>2045</v>
      </c>
      <c r="BP287" s="9"/>
      <c r="BQ287" s="9"/>
      <c r="BR287" s="9"/>
      <c r="BS287" s="9"/>
      <c r="BT287" s="9"/>
      <c r="BU287" t="s">
        <v>6697</v>
      </c>
      <c r="BV287" s="77" t="s">
        <v>1379</v>
      </c>
      <c r="BW287" s="234">
        <v>30</v>
      </c>
      <c r="BX287" s="9"/>
      <c r="BY287" s="9"/>
      <c r="BZ287" s="9" t="s">
        <v>6499</v>
      </c>
      <c r="CA287" t="s">
        <v>6212</v>
      </c>
      <c r="CB287" s="229">
        <v>2016</v>
      </c>
      <c r="CC287" s="117" t="s">
        <v>1366</v>
      </c>
      <c r="CD287" s="108" t="s">
        <v>2057</v>
      </c>
      <c r="CE287" s="117" t="s">
        <v>2094</v>
      </c>
      <c r="CF287" s="117" t="s">
        <v>2095</v>
      </c>
      <c r="CG287" s="117" t="s">
        <v>2096</v>
      </c>
      <c r="CH287" s="75" t="s">
        <v>35</v>
      </c>
      <c r="CI287" s="117" t="s">
        <v>2043</v>
      </c>
      <c r="CJ287" s="117" t="s">
        <v>1491</v>
      </c>
      <c r="CK287" s="117" t="s">
        <v>1368</v>
      </c>
      <c r="CL287" s="117" t="s">
        <v>1369</v>
      </c>
      <c r="CM287" s="117" t="s">
        <v>1370</v>
      </c>
      <c r="CN287" s="117" t="s">
        <v>1371</v>
      </c>
      <c r="CO287" s="117" t="s">
        <v>382</v>
      </c>
      <c r="CP287" s="117" t="s">
        <v>48</v>
      </c>
      <c r="CQ287" s="117" t="s">
        <v>382</v>
      </c>
      <c r="CR287" s="117" t="s">
        <v>17</v>
      </c>
      <c r="CS287" s="117" t="s">
        <v>1492</v>
      </c>
      <c r="CT287" s="117" t="s">
        <v>430</v>
      </c>
      <c r="CU287" s="3" t="s">
        <v>333</v>
      </c>
      <c r="CV287" s="117" t="s">
        <v>17</v>
      </c>
      <c r="CW287" s="117" t="s">
        <v>2091</v>
      </c>
      <c r="CX287" s="3" t="s">
        <v>17</v>
      </c>
      <c r="CY287" s="3" t="s">
        <v>17</v>
      </c>
      <c r="CZ287" s="77" t="s">
        <v>1493</v>
      </c>
      <c r="DA287" s="17" t="s">
        <v>8549</v>
      </c>
      <c r="DB287" s="15" t="s">
        <v>10434</v>
      </c>
      <c r="DC287" s="15" t="s">
        <v>3901</v>
      </c>
      <c r="DD287" s="226">
        <v>285</v>
      </c>
    </row>
    <row r="288" spans="1:108">
      <c r="A288" s="226">
        <v>276</v>
      </c>
      <c r="B288" s="74" t="s">
        <v>2038</v>
      </c>
      <c r="C288" s="282" t="s">
        <v>1365</v>
      </c>
      <c r="D288" s="3" t="s">
        <v>3455</v>
      </c>
      <c r="E288" s="9"/>
      <c r="F288" s="9"/>
      <c r="G288" s="9" t="s">
        <v>6126</v>
      </c>
      <c r="H288" s="118" t="s">
        <v>2035</v>
      </c>
      <c r="I288" s="118" t="s">
        <v>2036</v>
      </c>
      <c r="J288" s="119" t="s">
        <v>3632</v>
      </c>
      <c r="K288" s="267" t="s">
        <v>10271</v>
      </c>
      <c r="L288" s="75" t="s">
        <v>1497</v>
      </c>
      <c r="M288" t="b">
        <v>0</v>
      </c>
      <c r="N288" s="117" t="s">
        <v>549</v>
      </c>
      <c r="O288" s="3" t="s">
        <v>8269</v>
      </c>
      <c r="P288" s="108" t="s">
        <v>9133</v>
      </c>
      <c r="Q288" s="233">
        <v>40</v>
      </c>
      <c r="R288" s="233">
        <v>40</v>
      </c>
      <c r="S288" s="9"/>
      <c r="T288" t="s">
        <v>17</v>
      </c>
      <c r="U288" s="117" t="s">
        <v>17</v>
      </c>
      <c r="V288" s="3" t="s">
        <v>17</v>
      </c>
      <c r="W288" s="9"/>
      <c r="X288" s="3" t="s">
        <v>17</v>
      </c>
      <c r="Y288" s="3" t="s">
        <v>17</v>
      </c>
      <c r="Z288" s="3" t="s">
        <v>4571</v>
      </c>
      <c r="AA288" s="196" t="s">
        <v>4115</v>
      </c>
      <c r="AB288" s="3"/>
      <c r="AC288" s="197" t="s">
        <v>2098</v>
      </c>
      <c r="AD288" s="3"/>
      <c r="AE288" s="3"/>
      <c r="AF288" s="3"/>
      <c r="AG288" s="3" t="s">
        <v>17</v>
      </c>
      <c r="AH288" s="75" t="s">
        <v>2097</v>
      </c>
      <c r="AI288" s="177"/>
      <c r="AJ288" s="119" t="s">
        <v>6475</v>
      </c>
      <c r="AK288" s="209" t="s">
        <v>6475</v>
      </c>
      <c r="AL288" s="102" t="s">
        <v>6491</v>
      </c>
      <c r="AM288" s="68"/>
      <c r="AN288" s="3" t="s">
        <v>4115</v>
      </c>
      <c r="AO288" t="s">
        <v>9206</v>
      </c>
      <c r="AP288" s="9" t="s">
        <v>4572</v>
      </c>
      <c r="AQ288" s="3"/>
      <c r="AR288" s="3"/>
      <c r="AS288" s="215" t="s">
        <v>9043</v>
      </c>
      <c r="AT288" s="117" t="s">
        <v>2044</v>
      </c>
      <c r="AU288" t="b">
        <v>0</v>
      </c>
      <c r="AV288" s="234">
        <v>4272653</v>
      </c>
      <c r="AW288" s="117" t="s">
        <v>17</v>
      </c>
      <c r="AX288" s="9"/>
      <c r="AY288" s="9"/>
      <c r="AZ288" s="9"/>
      <c r="BA288" s="9"/>
      <c r="BB288" s="3" t="s">
        <v>708</v>
      </c>
      <c r="BC288" s="9"/>
      <c r="BD288" s="9"/>
      <c r="BE288" s="75" t="s">
        <v>37</v>
      </c>
      <c r="BF288" s="9"/>
      <c r="BG288" s="9"/>
      <c r="BH288" s="9" t="s">
        <v>9567</v>
      </c>
      <c r="BI288" s="108" t="s">
        <v>4480</v>
      </c>
      <c r="BJ288" s="3" t="s">
        <v>9078</v>
      </c>
      <c r="BK288" s="9" t="s">
        <v>9568</v>
      </c>
      <c r="BL288" s="9"/>
      <c r="BM288" s="229">
        <v>3034860</v>
      </c>
      <c r="BN288" s="229">
        <v>2964200</v>
      </c>
      <c r="BO288" s="117" t="s">
        <v>2045</v>
      </c>
      <c r="BP288" s="9"/>
      <c r="BQ288" s="9"/>
      <c r="BR288" s="9"/>
      <c r="BS288" s="9"/>
      <c r="BT288" s="9"/>
      <c r="BU288" t="s">
        <v>6697</v>
      </c>
      <c r="BV288" s="77" t="s">
        <v>1379</v>
      </c>
      <c r="BW288" s="234">
        <v>30</v>
      </c>
      <c r="BX288" s="9"/>
      <c r="BY288" s="9"/>
      <c r="BZ288" s="9" t="s">
        <v>6499</v>
      </c>
      <c r="CA288" t="s">
        <v>6212</v>
      </c>
      <c r="CB288" s="229">
        <v>2016</v>
      </c>
      <c r="CC288" s="117" t="s">
        <v>1366</v>
      </c>
      <c r="CD288" s="108" t="s">
        <v>2060</v>
      </c>
      <c r="CE288" s="117" t="s">
        <v>2099</v>
      </c>
      <c r="CF288" s="117" t="s">
        <v>2100</v>
      </c>
      <c r="CG288" s="117" t="s">
        <v>2101</v>
      </c>
      <c r="CH288" s="75" t="s">
        <v>35</v>
      </c>
      <c r="CI288" s="117" t="s">
        <v>2043</v>
      </c>
      <c r="CJ288" s="117" t="s">
        <v>1498</v>
      </c>
      <c r="CK288" s="117" t="s">
        <v>1368</v>
      </c>
      <c r="CL288" s="117" t="s">
        <v>1369</v>
      </c>
      <c r="CM288" s="117" t="s">
        <v>1370</v>
      </c>
      <c r="CN288" s="117" t="s">
        <v>1371</v>
      </c>
      <c r="CO288" s="117" t="s">
        <v>382</v>
      </c>
      <c r="CP288" s="117" t="s">
        <v>48</v>
      </c>
      <c r="CQ288" s="117" t="s">
        <v>382</v>
      </c>
      <c r="CR288" s="117" t="s">
        <v>17</v>
      </c>
      <c r="CS288" s="117" t="s">
        <v>1499</v>
      </c>
      <c r="CT288" s="117" t="s">
        <v>430</v>
      </c>
      <c r="CU288" s="3" t="s">
        <v>333</v>
      </c>
      <c r="CV288" s="117" t="s">
        <v>17</v>
      </c>
      <c r="CW288" s="117" t="s">
        <v>2091</v>
      </c>
      <c r="CX288" s="3" t="s">
        <v>17</v>
      </c>
      <c r="CY288" s="3" t="s">
        <v>17</v>
      </c>
      <c r="CZ288" s="77" t="s">
        <v>1500</v>
      </c>
      <c r="DA288" s="17" t="s">
        <v>8549</v>
      </c>
      <c r="DB288" s="15" t="s">
        <v>10435</v>
      </c>
      <c r="DC288" s="15" t="s">
        <v>3902</v>
      </c>
      <c r="DD288" s="226">
        <v>286</v>
      </c>
    </row>
    <row r="289" spans="1:108">
      <c r="A289" s="226">
        <v>277</v>
      </c>
      <c r="B289" s="74" t="s">
        <v>2038</v>
      </c>
      <c r="C289" s="282" t="s">
        <v>1365</v>
      </c>
      <c r="D289" s="3" t="s">
        <v>3455</v>
      </c>
      <c r="E289" s="9"/>
      <c r="F289" s="9"/>
      <c r="G289" s="9" t="s">
        <v>6126</v>
      </c>
      <c r="H289" s="118" t="s">
        <v>2035</v>
      </c>
      <c r="I289" s="118" t="s">
        <v>2036</v>
      </c>
      <c r="J289" s="119" t="s">
        <v>3632</v>
      </c>
      <c r="K289" s="267" t="s">
        <v>10271</v>
      </c>
      <c r="L289" s="119" t="s">
        <v>1504</v>
      </c>
      <c r="M289" t="b">
        <v>0</v>
      </c>
      <c r="N289" s="117" t="s">
        <v>549</v>
      </c>
      <c r="O289" s="3" t="s">
        <v>8269</v>
      </c>
      <c r="P289" s="108" t="s">
        <v>9121</v>
      </c>
      <c r="Q289" s="233">
        <v>55</v>
      </c>
      <c r="R289" s="233">
        <v>55</v>
      </c>
      <c r="S289" s="9"/>
      <c r="T289" t="s">
        <v>17</v>
      </c>
      <c r="U289" s="117" t="s">
        <v>17</v>
      </c>
      <c r="V289" s="3" t="s">
        <v>17</v>
      </c>
      <c r="W289" s="9"/>
      <c r="X289" s="3" t="s">
        <v>17</v>
      </c>
      <c r="Y289" s="3" t="s">
        <v>17</v>
      </c>
      <c r="Z289" s="3" t="s">
        <v>4571</v>
      </c>
      <c r="AA289" s="196" t="s">
        <v>4115</v>
      </c>
      <c r="AB289" s="3"/>
      <c r="AC289" s="197" t="s">
        <v>2102</v>
      </c>
      <c r="AD289" s="3"/>
      <c r="AE289" s="3"/>
      <c r="AF289" s="3"/>
      <c r="AG289" s="3" t="s">
        <v>17</v>
      </c>
      <c r="AH289" s="119" t="s">
        <v>10392</v>
      </c>
      <c r="AI289" s="177"/>
      <c r="AJ289" s="119" t="s">
        <v>6475</v>
      </c>
      <c r="AK289" s="209" t="s">
        <v>6475</v>
      </c>
      <c r="AL289" s="102" t="s">
        <v>6491</v>
      </c>
      <c r="AM289" s="68"/>
      <c r="AN289" s="3" t="s">
        <v>4115</v>
      </c>
      <c r="AO289" t="s">
        <v>9206</v>
      </c>
      <c r="AP289" s="9" t="s">
        <v>4572</v>
      </c>
      <c r="AQ289" s="3"/>
      <c r="AR289" s="3"/>
      <c r="AS289" s="215" t="s">
        <v>9043</v>
      </c>
      <c r="AT289" s="117" t="s">
        <v>2044</v>
      </c>
      <c r="AU289" t="b">
        <v>0</v>
      </c>
      <c r="AV289" s="234">
        <v>14776724</v>
      </c>
      <c r="AW289" s="117" t="s">
        <v>17</v>
      </c>
      <c r="AX289" s="9"/>
      <c r="AY289" s="9"/>
      <c r="AZ289" s="9"/>
      <c r="BA289" s="9"/>
      <c r="BB289" s="3" t="s">
        <v>708</v>
      </c>
      <c r="BC289" s="9"/>
      <c r="BD289" s="9"/>
      <c r="BE289" s="75" t="s">
        <v>37</v>
      </c>
      <c r="BF289" s="9"/>
      <c r="BG289" s="9"/>
      <c r="BH289" s="9" t="s">
        <v>9567</v>
      </c>
      <c r="BI289" s="108" t="s">
        <v>4480</v>
      </c>
      <c r="BJ289" s="3" t="s">
        <v>9078</v>
      </c>
      <c r="BK289" s="9" t="s">
        <v>9568</v>
      </c>
      <c r="BL289" s="9"/>
      <c r="BM289" s="229">
        <f>SUM(2474870, 2724434, 2472674, 2662335)</f>
        <v>10334313</v>
      </c>
      <c r="BN289" s="229">
        <f>SUM(2376257, 2627117, 2370149, 2562852)</f>
        <v>9936375</v>
      </c>
      <c r="BO289" s="117" t="s">
        <v>2045</v>
      </c>
      <c r="BP289" s="9"/>
      <c r="BQ289" s="9"/>
      <c r="BR289" s="9"/>
      <c r="BS289" s="9"/>
      <c r="BT289" s="9"/>
      <c r="BU289" t="s">
        <v>6697</v>
      </c>
      <c r="BV289" s="77" t="s">
        <v>1379</v>
      </c>
      <c r="BW289" s="234">
        <v>30</v>
      </c>
      <c r="BX289" s="9"/>
      <c r="BY289" s="9"/>
      <c r="BZ289" s="9" t="s">
        <v>6499</v>
      </c>
      <c r="CA289" t="s">
        <v>6212</v>
      </c>
      <c r="CB289" s="229">
        <v>2016</v>
      </c>
      <c r="CC289" s="117" t="s">
        <v>1366</v>
      </c>
      <c r="CD289" s="108" t="s">
        <v>2064</v>
      </c>
      <c r="CE289" s="117" t="s">
        <v>2103</v>
      </c>
      <c r="CF289" s="108" t="s">
        <v>10396</v>
      </c>
      <c r="CG289" s="117" t="s">
        <v>2104</v>
      </c>
      <c r="CH289" s="75" t="s">
        <v>35</v>
      </c>
      <c r="CI289" s="117" t="s">
        <v>2043</v>
      </c>
      <c r="CJ289" s="117" t="s">
        <v>1505</v>
      </c>
      <c r="CK289" s="117" t="s">
        <v>1368</v>
      </c>
      <c r="CL289" s="117" t="s">
        <v>1369</v>
      </c>
      <c r="CM289" s="117" t="s">
        <v>1370</v>
      </c>
      <c r="CN289" s="117" t="s">
        <v>1371</v>
      </c>
      <c r="CO289" s="117" t="s">
        <v>382</v>
      </c>
      <c r="CP289" s="117" t="s">
        <v>48</v>
      </c>
      <c r="CQ289" s="117" t="s">
        <v>382</v>
      </c>
      <c r="CR289" s="117" t="s">
        <v>17</v>
      </c>
      <c r="CS289" s="117" t="s">
        <v>1506</v>
      </c>
      <c r="CT289" s="117" t="s">
        <v>430</v>
      </c>
      <c r="CU289" s="3" t="s">
        <v>333</v>
      </c>
      <c r="CV289" s="117" t="s">
        <v>17</v>
      </c>
      <c r="CW289" s="117" t="s">
        <v>1374</v>
      </c>
      <c r="CX289" s="3" t="s">
        <v>17</v>
      </c>
      <c r="CY289" s="3" t="s">
        <v>17</v>
      </c>
      <c r="CZ289" s="110" t="s">
        <v>6420</v>
      </c>
      <c r="DA289" s="17" t="s">
        <v>8549</v>
      </c>
      <c r="DB289" s="15" t="s">
        <v>10436</v>
      </c>
      <c r="DC289" s="15" t="s">
        <v>6421</v>
      </c>
      <c r="DD289" s="226">
        <v>287</v>
      </c>
    </row>
    <row r="290" spans="1:108">
      <c r="A290" s="226">
        <v>278</v>
      </c>
      <c r="B290" s="74" t="s">
        <v>2038</v>
      </c>
      <c r="C290" s="282" t="s">
        <v>1365</v>
      </c>
      <c r="D290" s="3" t="s">
        <v>3455</v>
      </c>
      <c r="E290" s="9"/>
      <c r="F290" s="9"/>
      <c r="G290" s="9" t="s">
        <v>6126</v>
      </c>
      <c r="H290" s="118" t="s">
        <v>2035</v>
      </c>
      <c r="I290" s="118" t="s">
        <v>2036</v>
      </c>
      <c r="J290" s="119" t="s">
        <v>3632</v>
      </c>
      <c r="K290" s="267" t="s">
        <v>10271</v>
      </c>
      <c r="L290" s="75" t="s">
        <v>1523</v>
      </c>
      <c r="M290" t="b">
        <v>0</v>
      </c>
      <c r="N290" s="117" t="s">
        <v>549</v>
      </c>
      <c r="O290" s="3" t="s">
        <v>8269</v>
      </c>
      <c r="P290" s="108" t="s">
        <v>9119</v>
      </c>
      <c r="Q290" s="233">
        <v>42</v>
      </c>
      <c r="R290" s="233">
        <v>42</v>
      </c>
      <c r="S290" s="9"/>
      <c r="T290" t="s">
        <v>17</v>
      </c>
      <c r="U290" s="117" t="s">
        <v>17</v>
      </c>
      <c r="V290" s="3" t="s">
        <v>17</v>
      </c>
      <c r="W290" s="9"/>
      <c r="X290" s="3" t="s">
        <v>17</v>
      </c>
      <c r="Y290" s="3" t="s">
        <v>17</v>
      </c>
      <c r="Z290" s="3" t="s">
        <v>4571</v>
      </c>
      <c r="AA290" s="196" t="s">
        <v>4115</v>
      </c>
      <c r="AB290" s="3"/>
      <c r="AC290" s="197" t="s">
        <v>2106</v>
      </c>
      <c r="AD290" s="3"/>
      <c r="AE290" s="3"/>
      <c r="AF290" s="3"/>
      <c r="AG290" s="3" t="s">
        <v>17</v>
      </c>
      <c r="AH290" s="75" t="s">
        <v>2105</v>
      </c>
      <c r="AI290" s="177"/>
      <c r="AJ290" s="119" t="s">
        <v>6475</v>
      </c>
      <c r="AK290" s="209" t="s">
        <v>6475</v>
      </c>
      <c r="AL290" s="102" t="s">
        <v>6491</v>
      </c>
      <c r="AM290" s="68"/>
      <c r="AN290" s="3" t="s">
        <v>4115</v>
      </c>
      <c r="AO290" t="s">
        <v>9206</v>
      </c>
      <c r="AP290" s="9" t="s">
        <v>4572</v>
      </c>
      <c r="AQ290" s="3"/>
      <c r="AR290" s="3"/>
      <c r="AS290" s="215" t="s">
        <v>9043</v>
      </c>
      <c r="AT290" s="117" t="s">
        <v>2044</v>
      </c>
      <c r="AU290" t="b">
        <v>0</v>
      </c>
      <c r="AV290" s="234">
        <v>13390030</v>
      </c>
      <c r="AW290" s="117" t="s">
        <v>17</v>
      </c>
      <c r="AX290" s="9"/>
      <c r="AY290" s="9"/>
      <c r="AZ290" s="9"/>
      <c r="BA290" s="9"/>
      <c r="BB290" s="3" t="s">
        <v>708</v>
      </c>
      <c r="BC290" s="9"/>
      <c r="BD290" s="9"/>
      <c r="BE290" s="75" t="s">
        <v>37</v>
      </c>
      <c r="BF290" s="9"/>
      <c r="BG290" s="9"/>
      <c r="BH290" s="9" t="s">
        <v>9567</v>
      </c>
      <c r="BI290" s="108" t="s">
        <v>4480</v>
      </c>
      <c r="BJ290" s="3" t="s">
        <v>9078</v>
      </c>
      <c r="BK290" s="9" t="s">
        <v>9568</v>
      </c>
      <c r="BL290" s="9"/>
      <c r="BM290" s="229">
        <f>SUM(2238565, 2219848, 2226397, 2305615)</f>
        <v>8990425</v>
      </c>
      <c r="BN290" s="229">
        <f>SUM(2097299, 2188425, 2082116, 2142822)</f>
        <v>8510662</v>
      </c>
      <c r="BO290" s="117" t="s">
        <v>2045</v>
      </c>
      <c r="BP290" s="9"/>
      <c r="BQ290" s="9"/>
      <c r="BR290" s="9"/>
      <c r="BS290" s="9"/>
      <c r="BT290" s="9"/>
      <c r="BU290" t="s">
        <v>6697</v>
      </c>
      <c r="BV290" s="77" t="s">
        <v>1379</v>
      </c>
      <c r="BW290" s="234">
        <v>30</v>
      </c>
      <c r="BX290" s="9"/>
      <c r="BY290" s="9"/>
      <c r="BZ290" s="9" t="s">
        <v>6499</v>
      </c>
      <c r="CA290" t="s">
        <v>6212</v>
      </c>
      <c r="CB290" s="229">
        <v>2016</v>
      </c>
      <c r="CC290" s="117" t="s">
        <v>1366</v>
      </c>
      <c r="CD290" s="108" t="s">
        <v>2065</v>
      </c>
      <c r="CE290" s="117" t="s">
        <v>2107</v>
      </c>
      <c r="CF290" s="117" t="s">
        <v>2108</v>
      </c>
      <c r="CG290" s="117" t="s">
        <v>2109</v>
      </c>
      <c r="CH290" s="75" t="s">
        <v>35</v>
      </c>
      <c r="CI290" s="117" t="s">
        <v>2043</v>
      </c>
      <c r="CJ290" s="117" t="s">
        <v>1524</v>
      </c>
      <c r="CK290" s="117" t="s">
        <v>1368</v>
      </c>
      <c r="CL290" s="117" t="s">
        <v>1369</v>
      </c>
      <c r="CM290" s="117" t="s">
        <v>1370</v>
      </c>
      <c r="CN290" s="117" t="s">
        <v>1371</v>
      </c>
      <c r="CO290" s="117" t="s">
        <v>382</v>
      </c>
      <c r="CP290" s="117" t="s">
        <v>48</v>
      </c>
      <c r="CQ290" s="117" t="s">
        <v>382</v>
      </c>
      <c r="CR290" s="117" t="s">
        <v>17</v>
      </c>
      <c r="CS290" s="117" t="s">
        <v>1525</v>
      </c>
      <c r="CT290" s="117" t="s">
        <v>430</v>
      </c>
      <c r="CU290" s="3" t="s">
        <v>333</v>
      </c>
      <c r="CV290" s="117" t="s">
        <v>17</v>
      </c>
      <c r="CW290" s="117" t="s">
        <v>1374</v>
      </c>
      <c r="CX290" s="3" t="s">
        <v>17</v>
      </c>
      <c r="CY290" s="3" t="s">
        <v>17</v>
      </c>
      <c r="CZ290" s="110" t="s">
        <v>6422</v>
      </c>
      <c r="DA290" s="17" t="s">
        <v>8549</v>
      </c>
      <c r="DB290" s="15" t="s">
        <v>10437</v>
      </c>
      <c r="DC290" s="15" t="s">
        <v>6448</v>
      </c>
      <c r="DD290" s="226">
        <v>288</v>
      </c>
    </row>
    <row r="291" spans="1:108">
      <c r="A291" s="226">
        <v>279</v>
      </c>
      <c r="B291" s="74" t="s">
        <v>2038</v>
      </c>
      <c r="C291" s="282" t="s">
        <v>1365</v>
      </c>
      <c r="D291" s="3" t="s">
        <v>3455</v>
      </c>
      <c r="E291" s="9"/>
      <c r="F291" s="9"/>
      <c r="G291" s="9" t="s">
        <v>6126</v>
      </c>
      <c r="H291" s="118" t="s">
        <v>2035</v>
      </c>
      <c r="I291" s="118" t="s">
        <v>2036</v>
      </c>
      <c r="J291" s="119" t="s">
        <v>3632</v>
      </c>
      <c r="K291" s="267" t="s">
        <v>10271</v>
      </c>
      <c r="L291" s="75" t="s">
        <v>1542</v>
      </c>
      <c r="M291" t="b">
        <v>0</v>
      </c>
      <c r="N291" s="117" t="s">
        <v>549</v>
      </c>
      <c r="O291" s="3" t="s">
        <v>8269</v>
      </c>
      <c r="P291" s="108" t="s">
        <v>9098</v>
      </c>
      <c r="Q291" s="233">
        <v>47</v>
      </c>
      <c r="R291" s="233">
        <v>47</v>
      </c>
      <c r="S291" s="9"/>
      <c r="T291" t="s">
        <v>17</v>
      </c>
      <c r="U291" s="117" t="s">
        <v>17</v>
      </c>
      <c r="V291" s="3" t="s">
        <v>17</v>
      </c>
      <c r="W291" s="9"/>
      <c r="X291" s="3" t="s">
        <v>17</v>
      </c>
      <c r="Y291" s="3" t="s">
        <v>17</v>
      </c>
      <c r="Z291" s="3" t="s">
        <v>4571</v>
      </c>
      <c r="AA291" s="196" t="s">
        <v>4115</v>
      </c>
      <c r="AB291" s="3"/>
      <c r="AC291" s="197" t="s">
        <v>2111</v>
      </c>
      <c r="AD291" s="3"/>
      <c r="AE291" s="3"/>
      <c r="AF291" s="3"/>
      <c r="AG291" s="3" t="s">
        <v>17</v>
      </c>
      <c r="AH291" s="75" t="s">
        <v>2110</v>
      </c>
      <c r="AI291" s="177"/>
      <c r="AJ291" s="119" t="s">
        <v>6475</v>
      </c>
      <c r="AK291" s="209" t="s">
        <v>6475</v>
      </c>
      <c r="AL291" s="102" t="s">
        <v>6491</v>
      </c>
      <c r="AM291" s="68"/>
      <c r="AN291" s="3" t="s">
        <v>4115</v>
      </c>
      <c r="AO291" t="s">
        <v>9206</v>
      </c>
      <c r="AP291" s="9" t="s">
        <v>4572</v>
      </c>
      <c r="AQ291" s="3"/>
      <c r="AR291" s="3"/>
      <c r="AS291" s="215" t="s">
        <v>9043</v>
      </c>
      <c r="AT291" s="117" t="s">
        <v>2044</v>
      </c>
      <c r="AU291" t="b">
        <v>0</v>
      </c>
      <c r="AV291" s="234">
        <v>13197320</v>
      </c>
      <c r="AW291" s="117" t="s">
        <v>17</v>
      </c>
      <c r="AX291" s="9"/>
      <c r="AY291" s="9"/>
      <c r="AZ291" s="9"/>
      <c r="BA291" s="9"/>
      <c r="BB291" s="3" t="s">
        <v>708</v>
      </c>
      <c r="BC291" s="9"/>
      <c r="BD291" s="9"/>
      <c r="BE291" s="75" t="s">
        <v>37</v>
      </c>
      <c r="BF291" s="9"/>
      <c r="BG291" s="9"/>
      <c r="BH291" s="9" t="s">
        <v>9567</v>
      </c>
      <c r="BI291" s="108" t="s">
        <v>4480</v>
      </c>
      <c r="BJ291" s="3" t="s">
        <v>9078</v>
      </c>
      <c r="BK291" s="9" t="s">
        <v>9568</v>
      </c>
      <c r="BL291" s="9"/>
      <c r="BM291" s="229">
        <f>SUM(2255008, 2356195, 2249752, 2327896)</f>
        <v>9188851</v>
      </c>
      <c r="BN291" s="229">
        <f>SUM(2172515, 2299800, 2162870, 2271030)</f>
        <v>8906215</v>
      </c>
      <c r="BO291" s="117" t="s">
        <v>2045</v>
      </c>
      <c r="BP291" s="9"/>
      <c r="BQ291" s="9"/>
      <c r="BR291" s="9"/>
      <c r="BS291" s="9"/>
      <c r="BT291" s="9"/>
      <c r="BU291" t="s">
        <v>6697</v>
      </c>
      <c r="BV291" s="77" t="s">
        <v>1379</v>
      </c>
      <c r="BW291" s="234">
        <v>30</v>
      </c>
      <c r="BX291" s="9"/>
      <c r="BY291" s="9"/>
      <c r="BZ291" s="9" t="s">
        <v>6499</v>
      </c>
      <c r="CA291" t="s">
        <v>6212</v>
      </c>
      <c r="CB291" s="229">
        <v>2016</v>
      </c>
      <c r="CC291" s="117" t="s">
        <v>1366</v>
      </c>
      <c r="CD291" s="108" t="s">
        <v>2066</v>
      </c>
      <c r="CE291" s="117" t="s">
        <v>2112</v>
      </c>
      <c r="CF291" s="117" t="s">
        <v>2113</v>
      </c>
      <c r="CG291" s="117" t="s">
        <v>2114</v>
      </c>
      <c r="CH291" s="75" t="s">
        <v>35</v>
      </c>
      <c r="CI291" s="117" t="s">
        <v>2043</v>
      </c>
      <c r="CJ291" s="117" t="s">
        <v>1543</v>
      </c>
      <c r="CK291" s="117" t="s">
        <v>1368</v>
      </c>
      <c r="CL291" s="117" t="s">
        <v>1369</v>
      </c>
      <c r="CM291" s="117" t="s">
        <v>1370</v>
      </c>
      <c r="CN291" s="117" t="s">
        <v>1371</v>
      </c>
      <c r="CO291" s="117" t="s">
        <v>382</v>
      </c>
      <c r="CP291" s="117" t="s">
        <v>48</v>
      </c>
      <c r="CQ291" s="117" t="s">
        <v>382</v>
      </c>
      <c r="CR291" s="117" t="s">
        <v>17</v>
      </c>
      <c r="CS291" s="117" t="s">
        <v>1544</v>
      </c>
      <c r="CT291" s="117" t="s">
        <v>430</v>
      </c>
      <c r="CU291" s="3" t="s">
        <v>333</v>
      </c>
      <c r="CV291" s="117" t="s">
        <v>17</v>
      </c>
      <c r="CW291" s="117" t="s">
        <v>1374</v>
      </c>
      <c r="CX291" s="3" t="s">
        <v>17</v>
      </c>
      <c r="CY291" s="3" t="s">
        <v>17</v>
      </c>
      <c r="CZ291" s="110" t="s">
        <v>6423</v>
      </c>
      <c r="DA291" s="17" t="s">
        <v>8549</v>
      </c>
      <c r="DB291" s="15" t="s">
        <v>10438</v>
      </c>
      <c r="DC291" s="15" t="s">
        <v>6449</v>
      </c>
      <c r="DD291" s="226">
        <v>289</v>
      </c>
    </row>
    <row r="292" spans="1:108">
      <c r="A292" s="226">
        <v>280</v>
      </c>
      <c r="B292" s="74" t="s">
        <v>2038</v>
      </c>
      <c r="C292" s="282" t="s">
        <v>1365</v>
      </c>
      <c r="D292" s="3" t="s">
        <v>3455</v>
      </c>
      <c r="E292" s="9"/>
      <c r="F292" s="9"/>
      <c r="G292" s="9" t="s">
        <v>6126</v>
      </c>
      <c r="H292" s="118" t="s">
        <v>2035</v>
      </c>
      <c r="I292" s="118" t="s">
        <v>2036</v>
      </c>
      <c r="J292" s="119" t="s">
        <v>3632</v>
      </c>
      <c r="K292" s="267" t="s">
        <v>10271</v>
      </c>
      <c r="L292" s="75" t="s">
        <v>1561</v>
      </c>
      <c r="M292" t="b">
        <v>0</v>
      </c>
      <c r="N292" s="117" t="s">
        <v>549</v>
      </c>
      <c r="O292" s="3" t="s">
        <v>8269</v>
      </c>
      <c r="P292" s="108" t="s">
        <v>9129</v>
      </c>
      <c r="Q292" s="233">
        <v>43</v>
      </c>
      <c r="R292" s="233">
        <v>43</v>
      </c>
      <c r="S292" s="9"/>
      <c r="T292" t="s">
        <v>17</v>
      </c>
      <c r="U292" s="117" t="s">
        <v>17</v>
      </c>
      <c r="V292" s="3" t="s">
        <v>17</v>
      </c>
      <c r="W292" s="9"/>
      <c r="X292" s="3" t="s">
        <v>17</v>
      </c>
      <c r="Y292" s="3" t="s">
        <v>17</v>
      </c>
      <c r="Z292" s="3" t="s">
        <v>4571</v>
      </c>
      <c r="AA292" s="196" t="s">
        <v>4115</v>
      </c>
      <c r="AB292" s="3"/>
      <c r="AC292" s="197" t="s">
        <v>2116</v>
      </c>
      <c r="AD292" s="3"/>
      <c r="AE292" s="3"/>
      <c r="AF292" s="3"/>
      <c r="AG292" s="3" t="s">
        <v>17</v>
      </c>
      <c r="AH292" s="75" t="s">
        <v>2115</v>
      </c>
      <c r="AI292" s="177"/>
      <c r="AJ292" s="119" t="s">
        <v>6475</v>
      </c>
      <c r="AK292" s="209" t="s">
        <v>6475</v>
      </c>
      <c r="AL292" s="102" t="s">
        <v>6491</v>
      </c>
      <c r="AM292" s="68"/>
      <c r="AN292" s="3" t="s">
        <v>4115</v>
      </c>
      <c r="AO292" t="s">
        <v>9206</v>
      </c>
      <c r="AP292" s="9" t="s">
        <v>4572</v>
      </c>
      <c r="AQ292" s="3"/>
      <c r="AR292" s="3"/>
      <c r="AS292" s="215" t="s">
        <v>9043</v>
      </c>
      <c r="AT292" s="117" t="s">
        <v>2044</v>
      </c>
      <c r="AU292" t="b">
        <v>0</v>
      </c>
      <c r="AV292" s="234">
        <v>12370394</v>
      </c>
      <c r="AW292" s="117" t="s">
        <v>17</v>
      </c>
      <c r="AX292" s="9"/>
      <c r="AY292" s="9"/>
      <c r="AZ292" s="9"/>
      <c r="BA292" s="9"/>
      <c r="BB292" s="3" t="s">
        <v>708</v>
      </c>
      <c r="BC292" s="9"/>
      <c r="BD292" s="9"/>
      <c r="BE292" s="75" t="s">
        <v>37</v>
      </c>
      <c r="BF292" s="9"/>
      <c r="BG292" s="9"/>
      <c r="BH292" s="9" t="s">
        <v>9567</v>
      </c>
      <c r="BI292" s="108" t="s">
        <v>4480</v>
      </c>
      <c r="BJ292" s="3" t="s">
        <v>9078</v>
      </c>
      <c r="BK292" s="9" t="s">
        <v>9568</v>
      </c>
      <c r="BL292" s="9"/>
      <c r="BM292" s="229">
        <f>SUM(2371650, 2475749, 2369267, 2428527)</f>
        <v>9645193</v>
      </c>
      <c r="BN292" s="229">
        <f>SUM(2317994, 2444214, 2311160, 2396959)</f>
        <v>9470327</v>
      </c>
      <c r="BO292" s="117" t="s">
        <v>2045</v>
      </c>
      <c r="BP292" s="9"/>
      <c r="BQ292" s="9"/>
      <c r="BR292" s="9"/>
      <c r="BS292" s="9"/>
      <c r="BT292" s="9"/>
      <c r="BU292" t="s">
        <v>6697</v>
      </c>
      <c r="BV292" s="77" t="s">
        <v>1379</v>
      </c>
      <c r="BW292" s="234">
        <v>30</v>
      </c>
      <c r="BX292" s="9"/>
      <c r="BY292" s="9"/>
      <c r="BZ292" s="9" t="s">
        <v>6499</v>
      </c>
      <c r="CA292" t="s">
        <v>6212</v>
      </c>
      <c r="CB292" s="229">
        <v>2016</v>
      </c>
      <c r="CC292" s="117" t="s">
        <v>1366</v>
      </c>
      <c r="CD292" s="108" t="s">
        <v>2069</v>
      </c>
      <c r="CE292" s="117" t="s">
        <v>2117</v>
      </c>
      <c r="CF292" s="117" t="s">
        <v>2118</v>
      </c>
      <c r="CG292" s="117" t="s">
        <v>2119</v>
      </c>
      <c r="CH292" s="75" t="s">
        <v>35</v>
      </c>
      <c r="CI292" s="117" t="s">
        <v>2043</v>
      </c>
      <c r="CJ292" s="117" t="s">
        <v>1562</v>
      </c>
      <c r="CK292" s="117" t="s">
        <v>1368</v>
      </c>
      <c r="CL292" s="117" t="s">
        <v>1369</v>
      </c>
      <c r="CM292" s="117" t="s">
        <v>1370</v>
      </c>
      <c r="CN292" s="117" t="s">
        <v>1371</v>
      </c>
      <c r="CO292" s="117" t="s">
        <v>382</v>
      </c>
      <c r="CP292" s="117" t="s">
        <v>48</v>
      </c>
      <c r="CQ292" s="117" t="s">
        <v>382</v>
      </c>
      <c r="CR292" s="117" t="s">
        <v>17</v>
      </c>
      <c r="CS292" s="117" t="s">
        <v>1563</v>
      </c>
      <c r="CT292" s="117" t="s">
        <v>430</v>
      </c>
      <c r="CU292" s="3" t="s">
        <v>333</v>
      </c>
      <c r="CV292" s="117" t="s">
        <v>17</v>
      </c>
      <c r="CW292" s="117" t="s">
        <v>1374</v>
      </c>
      <c r="CX292" s="3" t="s">
        <v>17</v>
      </c>
      <c r="CY292" s="3" t="s">
        <v>17</v>
      </c>
      <c r="CZ292" s="110" t="s">
        <v>6424</v>
      </c>
      <c r="DA292" s="17" t="s">
        <v>8549</v>
      </c>
      <c r="DB292" s="15" t="s">
        <v>10439</v>
      </c>
      <c r="DC292" s="15" t="s">
        <v>6450</v>
      </c>
      <c r="DD292" s="226">
        <v>290</v>
      </c>
    </row>
    <row r="293" spans="1:108">
      <c r="A293" s="226">
        <v>281</v>
      </c>
      <c r="B293" s="74" t="s">
        <v>2038</v>
      </c>
      <c r="C293" s="282" t="s">
        <v>1365</v>
      </c>
      <c r="D293" s="3" t="s">
        <v>3455</v>
      </c>
      <c r="E293" s="9"/>
      <c r="F293" s="9"/>
      <c r="G293" s="9" t="s">
        <v>6126</v>
      </c>
      <c r="H293" s="118" t="s">
        <v>2035</v>
      </c>
      <c r="I293" s="118" t="s">
        <v>2036</v>
      </c>
      <c r="J293" s="119" t="s">
        <v>3632</v>
      </c>
      <c r="K293" s="267" t="s">
        <v>10271</v>
      </c>
      <c r="L293" s="75" t="s">
        <v>1580</v>
      </c>
      <c r="M293" t="b">
        <v>0</v>
      </c>
      <c r="N293" s="117" t="s">
        <v>549</v>
      </c>
      <c r="O293" s="3" t="s">
        <v>8269</v>
      </c>
      <c r="P293" s="108" t="s">
        <v>9107</v>
      </c>
      <c r="Q293" s="233">
        <v>54</v>
      </c>
      <c r="R293" s="233">
        <v>54</v>
      </c>
      <c r="S293" s="9"/>
      <c r="T293" t="s">
        <v>17</v>
      </c>
      <c r="U293" s="117" t="s">
        <v>17</v>
      </c>
      <c r="V293" s="3" t="s">
        <v>17</v>
      </c>
      <c r="W293" s="9"/>
      <c r="X293" s="3" t="s">
        <v>17</v>
      </c>
      <c r="Y293" s="3" t="s">
        <v>17</v>
      </c>
      <c r="Z293" s="3" t="s">
        <v>4571</v>
      </c>
      <c r="AA293" s="196" t="s">
        <v>4115</v>
      </c>
      <c r="AB293" s="3"/>
      <c r="AC293" s="197" t="s">
        <v>2121</v>
      </c>
      <c r="AD293" s="3"/>
      <c r="AE293" s="3"/>
      <c r="AF293" s="3"/>
      <c r="AG293" s="3" t="s">
        <v>17</v>
      </c>
      <c r="AH293" s="75" t="s">
        <v>2120</v>
      </c>
      <c r="AI293" s="177"/>
      <c r="AJ293" s="119" t="s">
        <v>6475</v>
      </c>
      <c r="AK293" s="209" t="s">
        <v>6475</v>
      </c>
      <c r="AL293" s="102" t="s">
        <v>6491</v>
      </c>
      <c r="AM293" s="68"/>
      <c r="AN293" s="3" t="s">
        <v>4115</v>
      </c>
      <c r="AO293" t="s">
        <v>9206</v>
      </c>
      <c r="AP293" s="9" t="s">
        <v>4572</v>
      </c>
      <c r="AQ293" s="3"/>
      <c r="AR293" s="3"/>
      <c r="AS293" s="215" t="s">
        <v>9043</v>
      </c>
      <c r="AT293" s="117" t="s">
        <v>2044</v>
      </c>
      <c r="AU293" t="b">
        <v>0</v>
      </c>
      <c r="AV293" s="234">
        <v>3310725</v>
      </c>
      <c r="AW293" s="117" t="s">
        <v>17</v>
      </c>
      <c r="AX293" s="9"/>
      <c r="AY293" s="9"/>
      <c r="AZ293" s="9"/>
      <c r="BA293" s="9"/>
      <c r="BB293" s="3" t="s">
        <v>708</v>
      </c>
      <c r="BC293" s="9"/>
      <c r="BD293" s="9"/>
      <c r="BE293" s="75" t="s">
        <v>37</v>
      </c>
      <c r="BF293" s="9"/>
      <c r="BG293" s="9"/>
      <c r="BH293" s="9" t="s">
        <v>9567</v>
      </c>
      <c r="BI293" s="108" t="s">
        <v>4480</v>
      </c>
      <c r="BJ293" s="3" t="s">
        <v>9078</v>
      </c>
      <c r="BK293" s="9" t="s">
        <v>9568</v>
      </c>
      <c r="BL293" s="9"/>
      <c r="BM293" s="229">
        <v>2490212</v>
      </c>
      <c r="BN293" s="229">
        <v>2409355</v>
      </c>
      <c r="BO293" s="117" t="s">
        <v>2045</v>
      </c>
      <c r="BP293" s="9"/>
      <c r="BQ293" s="9"/>
      <c r="BR293" s="9"/>
      <c r="BS293" s="9"/>
      <c r="BT293" s="9"/>
      <c r="BU293" t="s">
        <v>6697</v>
      </c>
      <c r="BV293" s="77" t="s">
        <v>1379</v>
      </c>
      <c r="BW293" s="234">
        <v>30</v>
      </c>
      <c r="BX293" s="9"/>
      <c r="BY293" s="9"/>
      <c r="BZ293" s="9" t="s">
        <v>6499</v>
      </c>
      <c r="CA293" t="s">
        <v>6212</v>
      </c>
      <c r="CB293" s="229">
        <v>2016</v>
      </c>
      <c r="CC293" s="117" t="s">
        <v>1366</v>
      </c>
      <c r="CD293" s="108" t="s">
        <v>2073</v>
      </c>
      <c r="CE293" s="117" t="s">
        <v>2122</v>
      </c>
      <c r="CF293" s="117" t="s">
        <v>2123</v>
      </c>
      <c r="CG293" s="117" t="s">
        <v>2124</v>
      </c>
      <c r="CH293" s="75" t="s">
        <v>35</v>
      </c>
      <c r="CI293" s="117" t="s">
        <v>2043</v>
      </c>
      <c r="CJ293" s="117" t="s">
        <v>1581</v>
      </c>
      <c r="CK293" s="117" t="s">
        <v>1368</v>
      </c>
      <c r="CL293" s="117" t="s">
        <v>1369</v>
      </c>
      <c r="CM293" s="117" t="s">
        <v>1370</v>
      </c>
      <c r="CN293" s="117" t="s">
        <v>1371</v>
      </c>
      <c r="CO293" s="117" t="s">
        <v>382</v>
      </c>
      <c r="CP293" s="117" t="s">
        <v>48</v>
      </c>
      <c r="CQ293" s="117" t="s">
        <v>382</v>
      </c>
      <c r="CR293" s="117" t="s">
        <v>17</v>
      </c>
      <c r="CS293" s="117" t="s">
        <v>1582</v>
      </c>
      <c r="CT293" s="117" t="s">
        <v>430</v>
      </c>
      <c r="CU293" s="3" t="s">
        <v>333</v>
      </c>
      <c r="CV293" s="117" t="s">
        <v>17</v>
      </c>
      <c r="CW293" s="117" t="s">
        <v>2091</v>
      </c>
      <c r="CX293" s="3" t="s">
        <v>17</v>
      </c>
      <c r="CY293" s="3" t="s">
        <v>17</v>
      </c>
      <c r="CZ293" s="77" t="s">
        <v>1583</v>
      </c>
      <c r="DA293" s="17" t="s">
        <v>8549</v>
      </c>
      <c r="DB293" s="15" t="s">
        <v>10440</v>
      </c>
      <c r="DC293" s="15" t="s">
        <v>3903</v>
      </c>
      <c r="DD293" s="226">
        <v>291</v>
      </c>
    </row>
    <row r="294" spans="1:108">
      <c r="A294" s="226">
        <v>282</v>
      </c>
      <c r="B294" s="74" t="s">
        <v>2038</v>
      </c>
      <c r="C294" s="282" t="s">
        <v>1365</v>
      </c>
      <c r="D294" s="3" t="s">
        <v>3455</v>
      </c>
      <c r="E294" s="9"/>
      <c r="F294" s="9"/>
      <c r="G294" s="9" t="s">
        <v>6126</v>
      </c>
      <c r="H294" s="118" t="s">
        <v>2035</v>
      </c>
      <c r="I294" s="118" t="s">
        <v>2036</v>
      </c>
      <c r="J294" s="119" t="s">
        <v>3632</v>
      </c>
      <c r="K294" s="267" t="s">
        <v>10271</v>
      </c>
      <c r="L294" s="75" t="s">
        <v>1587</v>
      </c>
      <c r="M294" t="b">
        <v>0</v>
      </c>
      <c r="N294" s="117" t="s">
        <v>549</v>
      </c>
      <c r="O294" s="3" t="s">
        <v>8269</v>
      </c>
      <c r="P294" s="108" t="s">
        <v>9134</v>
      </c>
      <c r="Q294" s="233">
        <v>41</v>
      </c>
      <c r="R294" s="233">
        <v>41</v>
      </c>
      <c r="S294" s="9"/>
      <c r="T294" t="s">
        <v>17</v>
      </c>
      <c r="U294" s="117" t="s">
        <v>17</v>
      </c>
      <c r="V294" s="3" t="s">
        <v>17</v>
      </c>
      <c r="W294" s="9"/>
      <c r="X294" s="3" t="s">
        <v>17</v>
      </c>
      <c r="Y294" s="3" t="s">
        <v>17</v>
      </c>
      <c r="Z294" s="3" t="s">
        <v>4571</v>
      </c>
      <c r="AA294" s="196" t="s">
        <v>4115</v>
      </c>
      <c r="AB294" s="3"/>
      <c r="AC294" s="197" t="s">
        <v>2126</v>
      </c>
      <c r="AD294" s="3"/>
      <c r="AE294" s="3"/>
      <c r="AF294" s="3"/>
      <c r="AG294" s="3" t="s">
        <v>17</v>
      </c>
      <c r="AH294" s="75" t="s">
        <v>2125</v>
      </c>
      <c r="AI294" s="177"/>
      <c r="AJ294" s="119" t="s">
        <v>6475</v>
      </c>
      <c r="AK294" s="209" t="s">
        <v>6475</v>
      </c>
      <c r="AL294" s="102" t="s">
        <v>6491</v>
      </c>
      <c r="AM294" s="68"/>
      <c r="AN294" s="3" t="s">
        <v>4115</v>
      </c>
      <c r="AO294" t="s">
        <v>9206</v>
      </c>
      <c r="AP294" s="9" t="s">
        <v>4572</v>
      </c>
      <c r="AQ294" s="3"/>
      <c r="AR294" s="3"/>
      <c r="AS294" s="215" t="s">
        <v>9043</v>
      </c>
      <c r="AT294" s="117" t="s">
        <v>2044</v>
      </c>
      <c r="AU294" t="b">
        <v>0</v>
      </c>
      <c r="AV294" s="234">
        <v>3503798</v>
      </c>
      <c r="AW294" s="117" t="s">
        <v>17</v>
      </c>
      <c r="AX294" s="9"/>
      <c r="AY294" s="9"/>
      <c r="AZ294" s="9"/>
      <c r="BA294" s="9"/>
      <c r="BB294" s="3" t="s">
        <v>708</v>
      </c>
      <c r="BC294" s="9"/>
      <c r="BD294" s="9"/>
      <c r="BE294" s="75" t="s">
        <v>37</v>
      </c>
      <c r="BF294" s="9"/>
      <c r="BG294" s="9"/>
      <c r="BH294" s="9" t="s">
        <v>9567</v>
      </c>
      <c r="BI294" s="108" t="s">
        <v>4480</v>
      </c>
      <c r="BJ294" s="3" t="s">
        <v>9078</v>
      </c>
      <c r="BK294" s="9" t="s">
        <v>9568</v>
      </c>
      <c r="BL294" s="9"/>
      <c r="BM294" s="229">
        <v>2636472</v>
      </c>
      <c r="BN294" s="229">
        <v>2612672</v>
      </c>
      <c r="BO294" s="117" t="s">
        <v>2045</v>
      </c>
      <c r="BP294" s="9"/>
      <c r="BQ294" s="9"/>
      <c r="BR294" s="9"/>
      <c r="BS294" s="9"/>
      <c r="BT294" s="9"/>
      <c r="BU294" t="s">
        <v>6697</v>
      </c>
      <c r="BV294" s="77" t="s">
        <v>1379</v>
      </c>
      <c r="BW294" s="249">
        <v>30</v>
      </c>
      <c r="BX294" s="9"/>
      <c r="BY294" s="9"/>
      <c r="BZ294" s="9" t="s">
        <v>6499</v>
      </c>
      <c r="CA294" t="s">
        <v>6212</v>
      </c>
      <c r="CB294" s="229">
        <v>2016</v>
      </c>
      <c r="CC294" s="117" t="s">
        <v>1366</v>
      </c>
      <c r="CD294" s="108" t="s">
        <v>2074</v>
      </c>
      <c r="CE294" s="117" t="s">
        <v>2127</v>
      </c>
      <c r="CF294" s="117" t="s">
        <v>2128</v>
      </c>
      <c r="CG294" s="117" t="s">
        <v>2129</v>
      </c>
      <c r="CH294" s="75" t="s">
        <v>35</v>
      </c>
      <c r="CI294" s="117" t="s">
        <v>2043</v>
      </c>
      <c r="CJ294" s="117" t="s">
        <v>1588</v>
      </c>
      <c r="CK294" s="117" t="s">
        <v>1368</v>
      </c>
      <c r="CL294" s="117" t="s">
        <v>1369</v>
      </c>
      <c r="CM294" s="117" t="s">
        <v>1370</v>
      </c>
      <c r="CN294" s="117" t="s">
        <v>1371</v>
      </c>
      <c r="CO294" s="117" t="s">
        <v>382</v>
      </c>
      <c r="CP294" s="117" t="s">
        <v>48</v>
      </c>
      <c r="CQ294" s="117" t="s">
        <v>382</v>
      </c>
      <c r="CR294" s="117" t="s">
        <v>17</v>
      </c>
      <c r="CS294" s="117" t="s">
        <v>1589</v>
      </c>
      <c r="CT294" s="117" t="s">
        <v>430</v>
      </c>
      <c r="CU294" s="3" t="s">
        <v>333</v>
      </c>
      <c r="CV294" s="117" t="s">
        <v>17</v>
      </c>
      <c r="CW294" s="117" t="s">
        <v>2091</v>
      </c>
      <c r="CX294" s="3" t="s">
        <v>17</v>
      </c>
      <c r="CY294" s="3" t="s">
        <v>17</v>
      </c>
      <c r="CZ294" s="77" t="s">
        <v>1590</v>
      </c>
      <c r="DA294" s="17" t="s">
        <v>8549</v>
      </c>
      <c r="DB294" s="15" t="s">
        <v>10441</v>
      </c>
      <c r="DC294" s="15" t="s">
        <v>3904</v>
      </c>
      <c r="DD294" s="226">
        <v>292</v>
      </c>
    </row>
    <row r="295" spans="1:108">
      <c r="A295" s="226">
        <v>283</v>
      </c>
      <c r="B295" s="74" t="s">
        <v>2038</v>
      </c>
      <c r="C295" s="282" t="s">
        <v>1365</v>
      </c>
      <c r="D295" s="3" t="s">
        <v>3455</v>
      </c>
      <c r="E295" s="9"/>
      <c r="F295" s="9"/>
      <c r="G295" s="9" t="s">
        <v>6126</v>
      </c>
      <c r="H295" s="118" t="s">
        <v>2035</v>
      </c>
      <c r="I295" s="118" t="s">
        <v>2036</v>
      </c>
      <c r="J295" s="119" t="s">
        <v>3632</v>
      </c>
      <c r="K295" s="267" t="s">
        <v>10271</v>
      </c>
      <c r="L295" s="75" t="s">
        <v>1594</v>
      </c>
      <c r="M295" t="b">
        <v>0</v>
      </c>
      <c r="N295" s="117" t="s">
        <v>549</v>
      </c>
      <c r="O295" s="3" t="s">
        <v>8269</v>
      </c>
      <c r="P295" s="108" t="s">
        <v>9110</v>
      </c>
      <c r="Q295" s="233">
        <v>48</v>
      </c>
      <c r="R295" s="233">
        <v>48</v>
      </c>
      <c r="S295" s="9"/>
      <c r="T295" t="s">
        <v>17</v>
      </c>
      <c r="U295" s="117" t="s">
        <v>17</v>
      </c>
      <c r="V295" s="3" t="s">
        <v>17</v>
      </c>
      <c r="W295" s="9"/>
      <c r="X295" s="3" t="s">
        <v>17</v>
      </c>
      <c r="Y295" s="3" t="s">
        <v>17</v>
      </c>
      <c r="Z295" s="3" t="s">
        <v>4571</v>
      </c>
      <c r="AA295" s="196" t="s">
        <v>4115</v>
      </c>
      <c r="AB295" s="3"/>
      <c r="AC295" s="197" t="s">
        <v>2131</v>
      </c>
      <c r="AD295" s="3"/>
      <c r="AE295" s="3"/>
      <c r="AF295" s="3"/>
      <c r="AG295" s="3" t="s">
        <v>17</v>
      </c>
      <c r="AH295" s="75" t="s">
        <v>2130</v>
      </c>
      <c r="AI295" s="177"/>
      <c r="AJ295" s="119" t="s">
        <v>6475</v>
      </c>
      <c r="AK295" s="209" t="s">
        <v>6475</v>
      </c>
      <c r="AL295" s="102" t="s">
        <v>6491</v>
      </c>
      <c r="AM295" s="68"/>
      <c r="AN295" s="3" t="s">
        <v>4115</v>
      </c>
      <c r="AO295" t="s">
        <v>9206</v>
      </c>
      <c r="AP295" s="9" t="s">
        <v>4572</v>
      </c>
      <c r="AQ295" s="3"/>
      <c r="AR295" s="3"/>
      <c r="AS295" s="215" t="s">
        <v>9043</v>
      </c>
      <c r="AT295" s="117" t="s">
        <v>2044</v>
      </c>
      <c r="AU295" t="b">
        <v>0</v>
      </c>
      <c r="AV295" s="234">
        <v>2950139</v>
      </c>
      <c r="AW295" s="117" t="s">
        <v>17</v>
      </c>
      <c r="AX295" s="9"/>
      <c r="AY295" s="9"/>
      <c r="AZ295" s="9"/>
      <c r="BA295" s="9"/>
      <c r="BB295" s="3" t="s">
        <v>708</v>
      </c>
      <c r="BC295" s="9"/>
      <c r="BD295" s="9"/>
      <c r="BE295" s="75" t="s">
        <v>37</v>
      </c>
      <c r="BF295" s="9"/>
      <c r="BG295" s="9"/>
      <c r="BH295" s="9" t="s">
        <v>9567</v>
      </c>
      <c r="BI295" s="108" t="s">
        <v>4480</v>
      </c>
      <c r="BJ295" s="3" t="s">
        <v>9078</v>
      </c>
      <c r="BK295" s="9" t="s">
        <v>9568</v>
      </c>
      <c r="BL295" s="9"/>
      <c r="BM295" s="229">
        <v>2240755</v>
      </c>
      <c r="BN295" s="229">
        <v>2220388</v>
      </c>
      <c r="BO295" s="117" t="s">
        <v>2045</v>
      </c>
      <c r="BP295" s="9"/>
      <c r="BQ295" s="9"/>
      <c r="BR295" s="9"/>
      <c r="BS295" s="9"/>
      <c r="BT295" s="9"/>
      <c r="BU295" t="s">
        <v>6697</v>
      </c>
      <c r="BV295" s="77" t="s">
        <v>1379</v>
      </c>
      <c r="BW295" s="249">
        <v>30</v>
      </c>
      <c r="BX295" s="9"/>
      <c r="BY295" s="9"/>
      <c r="BZ295" s="9" t="s">
        <v>6499</v>
      </c>
      <c r="CA295" t="s">
        <v>6212</v>
      </c>
      <c r="CB295" s="229">
        <v>2016</v>
      </c>
      <c r="CC295" s="117" t="s">
        <v>1366</v>
      </c>
      <c r="CD295" s="108" t="s">
        <v>2075</v>
      </c>
      <c r="CE295" s="117" t="s">
        <v>2132</v>
      </c>
      <c r="CF295" s="117" t="s">
        <v>2133</v>
      </c>
      <c r="CG295" s="117" t="s">
        <v>2134</v>
      </c>
      <c r="CH295" s="75" t="s">
        <v>35</v>
      </c>
      <c r="CI295" s="117" t="s">
        <v>2043</v>
      </c>
      <c r="CJ295" s="117" t="s">
        <v>1595</v>
      </c>
      <c r="CK295" s="117" t="s">
        <v>1368</v>
      </c>
      <c r="CL295" s="117" t="s">
        <v>1369</v>
      </c>
      <c r="CM295" s="117" t="s">
        <v>1370</v>
      </c>
      <c r="CN295" s="117" t="s">
        <v>1371</v>
      </c>
      <c r="CO295" s="117" t="s">
        <v>382</v>
      </c>
      <c r="CP295" s="117" t="s">
        <v>48</v>
      </c>
      <c r="CQ295" s="117" t="s">
        <v>382</v>
      </c>
      <c r="CR295" s="117" t="s">
        <v>17</v>
      </c>
      <c r="CS295" s="108" t="s">
        <v>1596</v>
      </c>
      <c r="CT295" s="117" t="s">
        <v>430</v>
      </c>
      <c r="CU295" s="3" t="s">
        <v>333</v>
      </c>
      <c r="CV295" s="117" t="s">
        <v>17</v>
      </c>
      <c r="CW295" s="117" t="s">
        <v>2091</v>
      </c>
      <c r="CX295" s="3" t="s">
        <v>17</v>
      </c>
      <c r="CY295" s="3" t="s">
        <v>17</v>
      </c>
      <c r="CZ295" s="77" t="s">
        <v>1597</v>
      </c>
      <c r="DA295" s="17" t="s">
        <v>8549</v>
      </c>
      <c r="DB295" s="15" t="s">
        <v>10442</v>
      </c>
      <c r="DC295" s="15" t="s">
        <v>3905</v>
      </c>
      <c r="DD295" s="226">
        <v>293</v>
      </c>
    </row>
    <row r="296" spans="1:108">
      <c r="A296" s="226">
        <v>284</v>
      </c>
      <c r="B296" s="74" t="s">
        <v>2038</v>
      </c>
      <c r="C296" s="283" t="s">
        <v>1365</v>
      </c>
      <c r="D296" s="3" t="s">
        <v>3455</v>
      </c>
      <c r="E296" s="9"/>
      <c r="F296" s="9"/>
      <c r="G296" s="9" t="s">
        <v>6126</v>
      </c>
      <c r="H296" s="118" t="s">
        <v>2035</v>
      </c>
      <c r="I296" s="118" t="s">
        <v>2036</v>
      </c>
      <c r="J296" s="119" t="s">
        <v>3632</v>
      </c>
      <c r="K296" s="267" t="s">
        <v>10271</v>
      </c>
      <c r="L296" s="75" t="s">
        <v>1364</v>
      </c>
      <c r="M296" t="b">
        <v>0</v>
      </c>
      <c r="N296" s="118" t="s">
        <v>549</v>
      </c>
      <c r="O296" s="3" t="s">
        <v>8269</v>
      </c>
      <c r="P296" s="119" t="s">
        <v>9129</v>
      </c>
      <c r="Q296" s="234">
        <v>43</v>
      </c>
      <c r="R296" s="234">
        <v>43</v>
      </c>
      <c r="S296" s="9"/>
      <c r="T296" t="s">
        <v>17</v>
      </c>
      <c r="U296" s="75" t="s">
        <v>17</v>
      </c>
      <c r="V296" s="3" t="s">
        <v>17</v>
      </c>
      <c r="W296" s="9"/>
      <c r="X296" s="3" t="s">
        <v>17</v>
      </c>
      <c r="Y296" s="3" t="s">
        <v>17</v>
      </c>
      <c r="Z296" s="3" t="s">
        <v>4571</v>
      </c>
      <c r="AA296" s="196" t="s">
        <v>4115</v>
      </c>
      <c r="AB296" s="3"/>
      <c r="AC296" s="198" t="s">
        <v>2037</v>
      </c>
      <c r="AD296" s="3"/>
      <c r="AE296" s="3"/>
      <c r="AF296" s="3"/>
      <c r="AG296" s="3" t="s">
        <v>17</v>
      </c>
      <c r="AH296" s="75" t="s">
        <v>2135</v>
      </c>
      <c r="AI296" s="177"/>
      <c r="AJ296" s="119" t="s">
        <v>6473</v>
      </c>
      <c r="AK296" s="209" t="s">
        <v>6473</v>
      </c>
      <c r="AL296" s="102" t="s">
        <v>6491</v>
      </c>
      <c r="AM296" s="68"/>
      <c r="AN296" s="3" t="s">
        <v>4115</v>
      </c>
      <c r="AO296" t="s">
        <v>9206</v>
      </c>
      <c r="AP296" s="9" t="s">
        <v>4572</v>
      </c>
      <c r="AQ296" s="3"/>
      <c r="AR296" s="3"/>
      <c r="AS296" s="215" t="s">
        <v>9043</v>
      </c>
      <c r="AT296" s="75" t="s">
        <v>2044</v>
      </c>
      <c r="AU296" t="b">
        <v>0</v>
      </c>
      <c r="AV296" s="234">
        <v>12922349</v>
      </c>
      <c r="AW296" s="75" t="s">
        <v>17</v>
      </c>
      <c r="AX296" s="9"/>
      <c r="AY296" s="9"/>
      <c r="AZ296" s="9"/>
      <c r="BA296" s="9"/>
      <c r="BB296" s="3" t="s">
        <v>708</v>
      </c>
      <c r="BC296" s="9"/>
      <c r="BD296" s="9"/>
      <c r="BE296" s="75" t="s">
        <v>37</v>
      </c>
      <c r="BF296" s="9"/>
      <c r="BG296" s="9"/>
      <c r="BH296" s="9" t="s">
        <v>9567</v>
      </c>
      <c r="BI296" s="108" t="s">
        <v>4480</v>
      </c>
      <c r="BJ296" s="3" t="s">
        <v>9078</v>
      </c>
      <c r="BK296" s="9" t="s">
        <v>9568</v>
      </c>
      <c r="BL296" s="9"/>
      <c r="BM296" s="248">
        <f>SUM(2139787, 2214058, 2133556, 2146264)</f>
        <v>8633665</v>
      </c>
      <c r="BN296" s="229">
        <f>SUM(1985525, 2095807, 1974976, 2028079)</f>
        <v>8084387</v>
      </c>
      <c r="BO296" s="75" t="s">
        <v>2045</v>
      </c>
      <c r="BP296" s="9"/>
      <c r="BQ296" s="9"/>
      <c r="BR296" s="9"/>
      <c r="BS296" s="9"/>
      <c r="BT296" s="9"/>
      <c r="BU296" t="s">
        <v>6697</v>
      </c>
      <c r="BV296" s="77" t="s">
        <v>1379</v>
      </c>
      <c r="BW296" s="249">
        <v>30</v>
      </c>
      <c r="BX296" s="9"/>
      <c r="BY296" s="9"/>
      <c r="BZ296" s="9" t="s">
        <v>6499</v>
      </c>
      <c r="CA296" t="s">
        <v>6212</v>
      </c>
      <c r="CB296" s="229">
        <v>2016</v>
      </c>
      <c r="CC296" s="117" t="s">
        <v>1366</v>
      </c>
      <c r="CD296" s="119" t="s">
        <v>2136</v>
      </c>
      <c r="CE296" s="75" t="s">
        <v>2137</v>
      </c>
      <c r="CF296" s="75" t="s">
        <v>2138</v>
      </c>
      <c r="CG296" s="75" t="s">
        <v>2139</v>
      </c>
      <c r="CH296" s="75" t="s">
        <v>35</v>
      </c>
      <c r="CI296" s="75" t="s">
        <v>2043</v>
      </c>
      <c r="CJ296" s="75" t="s">
        <v>1601</v>
      </c>
      <c r="CK296" s="75" t="s">
        <v>1368</v>
      </c>
      <c r="CL296" s="75" t="s">
        <v>1369</v>
      </c>
      <c r="CM296" s="75" t="s">
        <v>1370</v>
      </c>
      <c r="CN296" s="75" t="s">
        <v>1371</v>
      </c>
      <c r="CO296" s="75" t="s">
        <v>382</v>
      </c>
      <c r="CP296" s="75" t="s">
        <v>48</v>
      </c>
      <c r="CQ296" s="117" t="s">
        <v>382</v>
      </c>
      <c r="CR296" s="75" t="s">
        <v>17</v>
      </c>
      <c r="CS296" s="119" t="s">
        <v>1602</v>
      </c>
      <c r="CT296" s="75" t="s">
        <v>430</v>
      </c>
      <c r="CU296" s="3" t="s">
        <v>333</v>
      </c>
      <c r="CV296" s="75" t="s">
        <v>17</v>
      </c>
      <c r="CW296" s="75" t="s">
        <v>1374</v>
      </c>
      <c r="CX296" s="3" t="s">
        <v>17</v>
      </c>
      <c r="CY296" s="3" t="s">
        <v>17</v>
      </c>
      <c r="CZ296" s="110" t="s">
        <v>6425</v>
      </c>
      <c r="DA296" s="17" t="s">
        <v>8549</v>
      </c>
      <c r="DB296" s="15" t="s">
        <v>10443</v>
      </c>
      <c r="DC296" s="15" t="s">
        <v>6451</v>
      </c>
      <c r="DD296" s="226">
        <v>294</v>
      </c>
    </row>
    <row r="297" spans="1:108">
      <c r="A297" s="226">
        <v>285</v>
      </c>
      <c r="B297" s="74" t="s">
        <v>2038</v>
      </c>
      <c r="C297" s="283" t="s">
        <v>1365</v>
      </c>
      <c r="D297" s="3" t="s">
        <v>3455</v>
      </c>
      <c r="E297" s="9"/>
      <c r="F297" s="9"/>
      <c r="G297" s="9" t="s">
        <v>6126</v>
      </c>
      <c r="H297" s="118" t="s">
        <v>2035</v>
      </c>
      <c r="I297" s="118" t="s">
        <v>2036</v>
      </c>
      <c r="J297" s="119" t="s">
        <v>3632</v>
      </c>
      <c r="K297" s="267" t="s">
        <v>10271</v>
      </c>
      <c r="L297" s="75" t="s">
        <v>1395</v>
      </c>
      <c r="M297" t="b">
        <v>0</v>
      </c>
      <c r="N297" s="118" t="s">
        <v>549</v>
      </c>
      <c r="O297" s="3" t="s">
        <v>8269</v>
      </c>
      <c r="P297" s="119" t="s">
        <v>9130</v>
      </c>
      <c r="Q297" s="234">
        <v>56</v>
      </c>
      <c r="R297" s="234">
        <v>56</v>
      </c>
      <c r="S297" s="9"/>
      <c r="T297" t="s">
        <v>17</v>
      </c>
      <c r="U297" s="75" t="s">
        <v>17</v>
      </c>
      <c r="V297" s="3" t="s">
        <v>17</v>
      </c>
      <c r="W297" s="9"/>
      <c r="X297" s="3" t="s">
        <v>17</v>
      </c>
      <c r="Y297" s="3" t="s">
        <v>17</v>
      </c>
      <c r="Z297" s="3" t="s">
        <v>4571</v>
      </c>
      <c r="AA297" s="196" t="s">
        <v>4115</v>
      </c>
      <c r="AB297" s="3"/>
      <c r="AC297" s="198" t="s">
        <v>2050</v>
      </c>
      <c r="AD297" s="3"/>
      <c r="AE297" s="3"/>
      <c r="AF297" s="3"/>
      <c r="AG297" s="3" t="s">
        <v>17</v>
      </c>
      <c r="AH297" s="75" t="s">
        <v>2140</v>
      </c>
      <c r="AI297" s="177"/>
      <c r="AJ297" s="119" t="s">
        <v>6473</v>
      </c>
      <c r="AK297" s="209" t="s">
        <v>6473</v>
      </c>
      <c r="AL297" s="102" t="s">
        <v>6491</v>
      </c>
      <c r="AM297" s="68"/>
      <c r="AN297" s="3" t="s">
        <v>4115</v>
      </c>
      <c r="AO297" t="s">
        <v>9206</v>
      </c>
      <c r="AP297" s="9" t="s">
        <v>4572</v>
      </c>
      <c r="AQ297" s="3"/>
      <c r="AR297" s="3"/>
      <c r="AS297" s="215" t="s">
        <v>9043</v>
      </c>
      <c r="AT297" s="75" t="s">
        <v>2044</v>
      </c>
      <c r="AU297" t="b">
        <v>0</v>
      </c>
      <c r="AV297" s="234">
        <v>12679191</v>
      </c>
      <c r="AW297" s="75" t="s">
        <v>17</v>
      </c>
      <c r="AX297" s="9"/>
      <c r="AY297" s="9"/>
      <c r="AZ297" s="9"/>
      <c r="BA297" s="9"/>
      <c r="BB297" s="3" t="s">
        <v>708</v>
      </c>
      <c r="BC297" s="9"/>
      <c r="BD297" s="9"/>
      <c r="BE297" s="75" t="s">
        <v>37</v>
      </c>
      <c r="BF297" s="9"/>
      <c r="BG297" s="9"/>
      <c r="BH297" s="9" t="s">
        <v>9567</v>
      </c>
      <c r="BI297" s="108" t="s">
        <v>4480</v>
      </c>
      <c r="BJ297" s="3" t="s">
        <v>9078</v>
      </c>
      <c r="BK297" s="9" t="s">
        <v>9568</v>
      </c>
      <c r="BL297" s="9"/>
      <c r="BM297" s="248">
        <f>SUM(1977712, 2269897, 1953619, 2187098)</f>
        <v>8388326</v>
      </c>
      <c r="BN297" s="229">
        <f>SUM(1922878, 2224123, 1892309, 2136213)</f>
        <v>8175523</v>
      </c>
      <c r="BO297" s="75" t="s">
        <v>2045</v>
      </c>
      <c r="BP297" s="9"/>
      <c r="BQ297" s="9"/>
      <c r="BR297" s="9"/>
      <c r="BS297" s="9"/>
      <c r="BT297" s="9"/>
      <c r="BU297" t="s">
        <v>6697</v>
      </c>
      <c r="BV297" s="77" t="s">
        <v>1379</v>
      </c>
      <c r="BW297" s="249">
        <v>30</v>
      </c>
      <c r="BX297" s="9"/>
      <c r="BY297" s="9"/>
      <c r="BZ297" s="9" t="s">
        <v>6499</v>
      </c>
      <c r="CA297" t="s">
        <v>6212</v>
      </c>
      <c r="CB297" s="229">
        <v>2016</v>
      </c>
      <c r="CC297" s="117" t="s">
        <v>1366</v>
      </c>
      <c r="CD297" s="75" t="s">
        <v>2141</v>
      </c>
      <c r="CE297" s="75" t="s">
        <v>2142</v>
      </c>
      <c r="CF297" s="75" t="s">
        <v>2143</v>
      </c>
      <c r="CG297" s="75" t="s">
        <v>2144</v>
      </c>
      <c r="CH297" s="75" t="s">
        <v>35</v>
      </c>
      <c r="CI297" s="75" t="s">
        <v>2043</v>
      </c>
      <c r="CJ297" s="75" t="s">
        <v>1619</v>
      </c>
      <c r="CK297" s="75" t="s">
        <v>1368</v>
      </c>
      <c r="CL297" s="75" t="s">
        <v>1369</v>
      </c>
      <c r="CM297" s="75" t="s">
        <v>1370</v>
      </c>
      <c r="CN297" s="75" t="s">
        <v>1371</v>
      </c>
      <c r="CO297" s="75" t="s">
        <v>382</v>
      </c>
      <c r="CP297" s="75" t="s">
        <v>48</v>
      </c>
      <c r="CQ297" s="117" t="s">
        <v>382</v>
      </c>
      <c r="CR297" s="75" t="s">
        <v>17</v>
      </c>
      <c r="CS297" s="75" t="s">
        <v>1620</v>
      </c>
      <c r="CT297" s="75" t="s">
        <v>430</v>
      </c>
      <c r="CU297" s="3" t="s">
        <v>333</v>
      </c>
      <c r="CV297" s="75" t="s">
        <v>17</v>
      </c>
      <c r="CW297" s="75" t="s">
        <v>1374</v>
      </c>
      <c r="CX297" s="3" t="s">
        <v>17</v>
      </c>
      <c r="CY297" s="3" t="s">
        <v>17</v>
      </c>
      <c r="CZ297" s="110" t="s">
        <v>6426</v>
      </c>
      <c r="DA297" s="17" t="s">
        <v>8549</v>
      </c>
      <c r="DB297" s="15" t="s">
        <v>10444</v>
      </c>
      <c r="DC297" s="15" t="s">
        <v>6452</v>
      </c>
      <c r="DD297" s="226">
        <v>295</v>
      </c>
    </row>
    <row r="298" spans="1:108">
      <c r="A298" s="226">
        <v>286</v>
      </c>
      <c r="B298" s="74" t="s">
        <v>2038</v>
      </c>
      <c r="C298" s="283" t="s">
        <v>1365</v>
      </c>
      <c r="D298" s="3" t="s">
        <v>3455</v>
      </c>
      <c r="E298" s="9"/>
      <c r="F298" s="9"/>
      <c r="G298" s="9" t="s">
        <v>6126</v>
      </c>
      <c r="H298" s="118" t="s">
        <v>2035</v>
      </c>
      <c r="I298" s="118" t="s">
        <v>2036</v>
      </c>
      <c r="J298" s="119" t="s">
        <v>3632</v>
      </c>
      <c r="K298" s="267" t="s">
        <v>10271</v>
      </c>
      <c r="L298" s="75" t="s">
        <v>1414</v>
      </c>
      <c r="M298" t="b">
        <v>0</v>
      </c>
      <c r="N298" s="118" t="s">
        <v>549</v>
      </c>
      <c r="O298" s="3" t="s">
        <v>8269</v>
      </c>
      <c r="P298" s="119" t="s">
        <v>9131</v>
      </c>
      <c r="Q298" s="234">
        <v>46</v>
      </c>
      <c r="R298" s="234">
        <v>46</v>
      </c>
      <c r="S298" s="9"/>
      <c r="T298" t="s">
        <v>17</v>
      </c>
      <c r="U298" s="75" t="s">
        <v>17</v>
      </c>
      <c r="V298" s="3" t="s">
        <v>17</v>
      </c>
      <c r="W298" s="9"/>
      <c r="X298" s="3" t="s">
        <v>17</v>
      </c>
      <c r="Y298" s="3" t="s">
        <v>17</v>
      </c>
      <c r="Z298" s="3" t="s">
        <v>4571</v>
      </c>
      <c r="AA298" s="196" t="s">
        <v>4115</v>
      </c>
      <c r="AB298" s="3"/>
      <c r="AC298" s="198" t="s">
        <v>2059</v>
      </c>
      <c r="AD298" s="3"/>
      <c r="AE298" s="3"/>
      <c r="AF298" s="3"/>
      <c r="AG298" s="3" t="s">
        <v>17</v>
      </c>
      <c r="AH298" s="75" t="s">
        <v>2145</v>
      </c>
      <c r="AI298" s="177"/>
      <c r="AJ298" s="119" t="s">
        <v>6473</v>
      </c>
      <c r="AK298" s="209" t="s">
        <v>6473</v>
      </c>
      <c r="AL298" s="102" t="s">
        <v>6491</v>
      </c>
      <c r="AM298" s="68"/>
      <c r="AN298" s="3" t="s">
        <v>4115</v>
      </c>
      <c r="AO298" t="s">
        <v>9206</v>
      </c>
      <c r="AP298" s="9" t="s">
        <v>4572</v>
      </c>
      <c r="AQ298" s="3"/>
      <c r="AR298" s="3"/>
      <c r="AS298" s="215" t="s">
        <v>9043</v>
      </c>
      <c r="AT298" s="75" t="s">
        <v>2044</v>
      </c>
      <c r="AU298" t="b">
        <v>0</v>
      </c>
      <c r="AV298" s="234">
        <v>13107044</v>
      </c>
      <c r="AW298" s="75" t="s">
        <v>17</v>
      </c>
      <c r="AX298" s="9"/>
      <c r="AY298" s="9"/>
      <c r="AZ298" s="9"/>
      <c r="BA298" s="9"/>
      <c r="BB298" s="3" t="s">
        <v>708</v>
      </c>
      <c r="BC298" s="9"/>
      <c r="BD298" s="9"/>
      <c r="BE298" s="75" t="s">
        <v>37</v>
      </c>
      <c r="BF298" s="9"/>
      <c r="BG298" s="9"/>
      <c r="BH298" s="9" t="s">
        <v>9567</v>
      </c>
      <c r="BI298" s="108" t="s">
        <v>4480</v>
      </c>
      <c r="BJ298" s="3" t="s">
        <v>9078</v>
      </c>
      <c r="BK298" s="9" t="s">
        <v>9568</v>
      </c>
      <c r="BL298" s="9"/>
      <c r="BM298" s="248">
        <f>SUM(2327703, 2404783, 2322802, 2360039)</f>
        <v>9415327</v>
      </c>
      <c r="BN298" s="229">
        <f>SUM(2161088, 2276044, 2150138, 2228868)</f>
        <v>8816138</v>
      </c>
      <c r="BO298" s="75" t="s">
        <v>2045</v>
      </c>
      <c r="BP298" s="9"/>
      <c r="BQ298" s="9"/>
      <c r="BR298" s="9"/>
      <c r="BS298" s="9"/>
      <c r="BT298" s="9"/>
      <c r="BU298" t="s">
        <v>6697</v>
      </c>
      <c r="BV298" s="77" t="s">
        <v>1379</v>
      </c>
      <c r="BW298" s="249">
        <v>30</v>
      </c>
      <c r="BX298" s="9"/>
      <c r="BY298" s="9"/>
      <c r="BZ298" s="9" t="s">
        <v>6499</v>
      </c>
      <c r="CA298" t="s">
        <v>6212</v>
      </c>
      <c r="CB298" s="229">
        <v>2016</v>
      </c>
      <c r="CC298" s="117" t="s">
        <v>1366</v>
      </c>
      <c r="CD298" s="75" t="s">
        <v>2146</v>
      </c>
      <c r="CE298" s="75" t="s">
        <v>2147</v>
      </c>
      <c r="CF298" s="75" t="s">
        <v>2148</v>
      </c>
      <c r="CG298" s="75" t="s">
        <v>2149</v>
      </c>
      <c r="CH298" s="75" t="s">
        <v>35</v>
      </c>
      <c r="CI298" s="75" t="s">
        <v>2043</v>
      </c>
      <c r="CJ298" s="75" t="s">
        <v>1637</v>
      </c>
      <c r="CK298" s="75" t="s">
        <v>1368</v>
      </c>
      <c r="CL298" s="75" t="s">
        <v>1369</v>
      </c>
      <c r="CM298" s="75" t="s">
        <v>1370</v>
      </c>
      <c r="CN298" s="75" t="s">
        <v>1371</v>
      </c>
      <c r="CO298" s="75" t="s">
        <v>382</v>
      </c>
      <c r="CP298" s="75" t="s">
        <v>48</v>
      </c>
      <c r="CQ298" s="117" t="s">
        <v>382</v>
      </c>
      <c r="CR298" s="75" t="s">
        <v>17</v>
      </c>
      <c r="CS298" s="75" t="s">
        <v>1638</v>
      </c>
      <c r="CT298" s="75" t="s">
        <v>430</v>
      </c>
      <c r="CU298" s="3" t="s">
        <v>333</v>
      </c>
      <c r="CV298" s="75" t="s">
        <v>17</v>
      </c>
      <c r="CW298" s="75" t="s">
        <v>1374</v>
      </c>
      <c r="CX298" s="3" t="s">
        <v>17</v>
      </c>
      <c r="CY298" s="3" t="s">
        <v>17</v>
      </c>
      <c r="CZ298" s="110" t="s">
        <v>6427</v>
      </c>
      <c r="DA298" s="17" t="s">
        <v>8549</v>
      </c>
      <c r="DB298" s="15" t="s">
        <v>10445</v>
      </c>
      <c r="DC298" s="15" t="s">
        <v>6453</v>
      </c>
      <c r="DD298" s="226">
        <v>296</v>
      </c>
    </row>
    <row r="299" spans="1:108">
      <c r="A299" s="226">
        <v>287</v>
      </c>
      <c r="B299" s="74" t="s">
        <v>2038</v>
      </c>
      <c r="C299" s="283" t="s">
        <v>1365</v>
      </c>
      <c r="D299" s="3" t="s">
        <v>3455</v>
      </c>
      <c r="E299" s="9"/>
      <c r="F299" s="9"/>
      <c r="G299" s="9" t="s">
        <v>6126</v>
      </c>
      <c r="H299" s="118" t="s">
        <v>2035</v>
      </c>
      <c r="I299" s="118" t="s">
        <v>2036</v>
      </c>
      <c r="J299" s="119" t="s">
        <v>3632</v>
      </c>
      <c r="K299" s="267" t="s">
        <v>10271</v>
      </c>
      <c r="L299" s="75" t="s">
        <v>1433</v>
      </c>
      <c r="M299" t="b">
        <v>0</v>
      </c>
      <c r="N299" s="118" t="s">
        <v>549</v>
      </c>
      <c r="O299" s="3" t="s">
        <v>8269</v>
      </c>
      <c r="P299" s="119" t="s">
        <v>9098</v>
      </c>
      <c r="Q299" s="234">
        <v>47</v>
      </c>
      <c r="R299" s="234">
        <v>47</v>
      </c>
      <c r="S299" s="9"/>
      <c r="T299" t="s">
        <v>17</v>
      </c>
      <c r="U299" s="75" t="s">
        <v>17</v>
      </c>
      <c r="V299" s="3" t="s">
        <v>17</v>
      </c>
      <c r="W299" s="9"/>
      <c r="X299" s="3" t="s">
        <v>17</v>
      </c>
      <c r="Y299" s="3" t="s">
        <v>17</v>
      </c>
      <c r="Z299" s="3" t="s">
        <v>4571</v>
      </c>
      <c r="AA299" s="196" t="s">
        <v>4115</v>
      </c>
      <c r="AB299" s="3"/>
      <c r="AC299" s="198" t="s">
        <v>2068</v>
      </c>
      <c r="AD299" s="3"/>
      <c r="AE299" s="3"/>
      <c r="AF299" s="3"/>
      <c r="AG299" s="3" t="s">
        <v>17</v>
      </c>
      <c r="AH299" s="75" t="s">
        <v>2150</v>
      </c>
      <c r="AI299" s="177"/>
      <c r="AJ299" s="119" t="s">
        <v>6473</v>
      </c>
      <c r="AK299" s="209" t="s">
        <v>6473</v>
      </c>
      <c r="AL299" s="102" t="s">
        <v>6491</v>
      </c>
      <c r="AM299" s="68"/>
      <c r="AN299" s="3" t="s">
        <v>4115</v>
      </c>
      <c r="AO299" t="s">
        <v>9206</v>
      </c>
      <c r="AP299" s="9" t="s">
        <v>4572</v>
      </c>
      <c r="AQ299" s="3"/>
      <c r="AR299" s="3"/>
      <c r="AS299" s="215" t="s">
        <v>9043</v>
      </c>
      <c r="AT299" s="75" t="s">
        <v>2044</v>
      </c>
      <c r="AU299" t="b">
        <v>0</v>
      </c>
      <c r="AV299" s="234">
        <v>14013759</v>
      </c>
      <c r="AW299" s="75" t="s">
        <v>17</v>
      </c>
      <c r="AX299" s="9"/>
      <c r="AY299" s="9"/>
      <c r="AZ299" s="9"/>
      <c r="BA299" s="9"/>
      <c r="BB299" s="3" t="s">
        <v>708</v>
      </c>
      <c r="BC299" s="9"/>
      <c r="BD299" s="9"/>
      <c r="BE299" s="75" t="s">
        <v>37</v>
      </c>
      <c r="BF299" s="9"/>
      <c r="BG299" s="9"/>
      <c r="BH299" s="9" t="s">
        <v>9567</v>
      </c>
      <c r="BI299" s="108" t="s">
        <v>4480</v>
      </c>
      <c r="BJ299" s="3" t="s">
        <v>9078</v>
      </c>
      <c r="BK299" s="9" t="s">
        <v>9568</v>
      </c>
      <c r="BL299" s="9"/>
      <c r="BM299" s="248">
        <f>SUM(2109943, 2105233, 2120007, 2184467)</f>
        <v>8519650</v>
      </c>
      <c r="BN299" s="229">
        <f>SUM(2023141, 2135357, 2012625, 2068274)</f>
        <v>8239397</v>
      </c>
      <c r="BO299" s="75" t="s">
        <v>2045</v>
      </c>
      <c r="BP299" s="9"/>
      <c r="BQ299" s="9"/>
      <c r="BR299" s="9"/>
      <c r="BS299" s="9"/>
      <c r="BT299" s="9"/>
      <c r="BU299" t="s">
        <v>6697</v>
      </c>
      <c r="BV299" s="77" t="s">
        <v>1379</v>
      </c>
      <c r="BW299" s="249">
        <v>30</v>
      </c>
      <c r="BX299" s="9"/>
      <c r="BY299" s="9"/>
      <c r="BZ299" s="9" t="s">
        <v>6499</v>
      </c>
      <c r="CA299" t="s">
        <v>6212</v>
      </c>
      <c r="CB299" s="229">
        <v>2016</v>
      </c>
      <c r="CC299" s="117" t="s">
        <v>1366</v>
      </c>
      <c r="CD299" s="75" t="s">
        <v>2151</v>
      </c>
      <c r="CE299" s="75" t="s">
        <v>2152</v>
      </c>
      <c r="CF299" s="75" t="s">
        <v>2153</v>
      </c>
      <c r="CG299" s="75" t="s">
        <v>2154</v>
      </c>
      <c r="CH299" s="75" t="s">
        <v>35</v>
      </c>
      <c r="CI299" s="75" t="s">
        <v>2043</v>
      </c>
      <c r="CJ299" s="75" t="s">
        <v>1655</v>
      </c>
      <c r="CK299" s="75" t="s">
        <v>1368</v>
      </c>
      <c r="CL299" s="75" t="s">
        <v>1369</v>
      </c>
      <c r="CM299" s="75" t="s">
        <v>1370</v>
      </c>
      <c r="CN299" s="75" t="s">
        <v>1371</v>
      </c>
      <c r="CO299" s="75" t="s">
        <v>382</v>
      </c>
      <c r="CP299" s="75" t="s">
        <v>48</v>
      </c>
      <c r="CQ299" s="117" t="s">
        <v>382</v>
      </c>
      <c r="CR299" s="75" t="s">
        <v>17</v>
      </c>
      <c r="CS299" s="75" t="s">
        <v>1656</v>
      </c>
      <c r="CT299" s="75" t="s">
        <v>430</v>
      </c>
      <c r="CU299" s="3" t="s">
        <v>333</v>
      </c>
      <c r="CV299" s="75" t="s">
        <v>17</v>
      </c>
      <c r="CW299" s="75" t="s">
        <v>1374</v>
      </c>
      <c r="CX299" s="3" t="s">
        <v>17</v>
      </c>
      <c r="CY299" s="3" t="s">
        <v>17</v>
      </c>
      <c r="CZ299" s="110" t="s">
        <v>6428</v>
      </c>
      <c r="DA299" s="17" t="s">
        <v>8549</v>
      </c>
      <c r="DB299" s="15" t="s">
        <v>10446</v>
      </c>
      <c r="DC299" s="15" t="s">
        <v>6454</v>
      </c>
      <c r="DD299" s="226">
        <v>297</v>
      </c>
    </row>
    <row r="300" spans="1:108">
      <c r="A300" s="226">
        <v>288</v>
      </c>
      <c r="B300" s="74" t="s">
        <v>2038</v>
      </c>
      <c r="C300" s="283" t="s">
        <v>1365</v>
      </c>
      <c r="D300" s="3" t="s">
        <v>3455</v>
      </c>
      <c r="E300" s="9"/>
      <c r="F300" s="9"/>
      <c r="G300" s="9" t="s">
        <v>6126</v>
      </c>
      <c r="H300" s="118" t="s">
        <v>2035</v>
      </c>
      <c r="I300" s="118" t="s">
        <v>2036</v>
      </c>
      <c r="J300" s="119" t="s">
        <v>3632</v>
      </c>
      <c r="K300" s="267" t="s">
        <v>10271</v>
      </c>
      <c r="L300" s="75" t="s">
        <v>1452</v>
      </c>
      <c r="M300" t="b">
        <v>0</v>
      </c>
      <c r="N300" s="118" t="s">
        <v>549</v>
      </c>
      <c r="O300" s="3" t="s">
        <v>8269</v>
      </c>
      <c r="P300" s="119" t="s">
        <v>9132</v>
      </c>
      <c r="Q300" s="234">
        <v>53</v>
      </c>
      <c r="R300" s="234">
        <v>53</v>
      </c>
      <c r="S300" s="9"/>
      <c r="T300" t="s">
        <v>17</v>
      </c>
      <c r="U300" s="75" t="s">
        <v>17</v>
      </c>
      <c r="V300" s="3" t="s">
        <v>17</v>
      </c>
      <c r="W300" s="9"/>
      <c r="X300" s="3" t="s">
        <v>17</v>
      </c>
      <c r="Y300" s="3" t="s">
        <v>17</v>
      </c>
      <c r="Z300" s="3" t="s">
        <v>4571</v>
      </c>
      <c r="AA300" s="196" t="s">
        <v>4115</v>
      </c>
      <c r="AB300" s="3"/>
      <c r="AC300" s="198" t="s">
        <v>2077</v>
      </c>
      <c r="AD300" s="3"/>
      <c r="AE300" s="3"/>
      <c r="AF300" s="3"/>
      <c r="AG300" s="3" t="s">
        <v>17</v>
      </c>
      <c r="AH300" s="75" t="s">
        <v>2155</v>
      </c>
      <c r="AI300" s="177"/>
      <c r="AJ300" s="119" t="s">
        <v>6473</v>
      </c>
      <c r="AK300" s="209" t="s">
        <v>6473</v>
      </c>
      <c r="AL300" s="102" t="s">
        <v>6491</v>
      </c>
      <c r="AM300" s="68"/>
      <c r="AN300" s="3" t="s">
        <v>4115</v>
      </c>
      <c r="AO300" t="s">
        <v>9206</v>
      </c>
      <c r="AP300" s="9" t="s">
        <v>4572</v>
      </c>
      <c r="AQ300" s="3"/>
      <c r="AR300" s="3"/>
      <c r="AS300" s="215" t="s">
        <v>9043</v>
      </c>
      <c r="AT300" s="75" t="s">
        <v>2044</v>
      </c>
      <c r="AU300" t="b">
        <v>0</v>
      </c>
      <c r="AV300" s="234">
        <v>12905299</v>
      </c>
      <c r="AW300" s="75" t="s">
        <v>17</v>
      </c>
      <c r="AX300" s="9"/>
      <c r="AY300" s="9"/>
      <c r="AZ300" s="9"/>
      <c r="BA300" s="9"/>
      <c r="BB300" s="3" t="s">
        <v>708</v>
      </c>
      <c r="BC300" s="9"/>
      <c r="BD300" s="9"/>
      <c r="BE300" s="75" t="s">
        <v>37</v>
      </c>
      <c r="BF300" s="9"/>
      <c r="BG300" s="9"/>
      <c r="BH300" s="9" t="s">
        <v>9567</v>
      </c>
      <c r="BI300" s="108" t="s">
        <v>4480</v>
      </c>
      <c r="BJ300" s="3" t="s">
        <v>9078</v>
      </c>
      <c r="BK300" s="9" t="s">
        <v>9568</v>
      </c>
      <c r="BL300" s="9"/>
      <c r="BM300" s="248">
        <f>SUM(1877996, 2184843, 1854648, 2060544)</f>
        <v>7978031</v>
      </c>
      <c r="BN300" s="229">
        <f>SUM(1814336, 2123956, 1785542, 1997063)</f>
        <v>7720897</v>
      </c>
      <c r="BO300" s="75" t="s">
        <v>2045</v>
      </c>
      <c r="BP300" s="9"/>
      <c r="BQ300" s="9"/>
      <c r="BR300" s="9"/>
      <c r="BS300" s="9"/>
      <c r="BT300" s="9"/>
      <c r="BU300" t="s">
        <v>6697</v>
      </c>
      <c r="BV300" s="77" t="s">
        <v>1379</v>
      </c>
      <c r="BW300" s="249">
        <v>30</v>
      </c>
      <c r="BX300" s="9"/>
      <c r="BY300" s="9"/>
      <c r="BZ300" s="9" t="s">
        <v>6499</v>
      </c>
      <c r="CA300" t="s">
        <v>6212</v>
      </c>
      <c r="CB300" s="229">
        <v>2016</v>
      </c>
      <c r="CC300" s="117" t="s">
        <v>1366</v>
      </c>
      <c r="CD300" s="75" t="s">
        <v>2156</v>
      </c>
      <c r="CE300" s="75" t="s">
        <v>2157</v>
      </c>
      <c r="CF300" s="75" t="s">
        <v>2158</v>
      </c>
      <c r="CG300" s="75" t="s">
        <v>2159</v>
      </c>
      <c r="CH300" s="75" t="s">
        <v>35</v>
      </c>
      <c r="CI300" s="75" t="s">
        <v>2043</v>
      </c>
      <c r="CJ300" s="75" t="s">
        <v>1673</v>
      </c>
      <c r="CK300" s="75" t="s">
        <v>1368</v>
      </c>
      <c r="CL300" s="75" t="s">
        <v>1369</v>
      </c>
      <c r="CM300" s="75" t="s">
        <v>1370</v>
      </c>
      <c r="CN300" s="75" t="s">
        <v>1371</v>
      </c>
      <c r="CO300" s="75" t="s">
        <v>382</v>
      </c>
      <c r="CP300" s="75" t="s">
        <v>48</v>
      </c>
      <c r="CQ300" s="117" t="s">
        <v>382</v>
      </c>
      <c r="CR300" s="75" t="s">
        <v>17</v>
      </c>
      <c r="CS300" s="75" t="s">
        <v>1674</v>
      </c>
      <c r="CT300" s="75" t="s">
        <v>430</v>
      </c>
      <c r="CU300" s="3" t="s">
        <v>333</v>
      </c>
      <c r="CV300" s="75" t="s">
        <v>17</v>
      </c>
      <c r="CW300" s="75" t="s">
        <v>1374</v>
      </c>
      <c r="CX300" s="3" t="s">
        <v>17</v>
      </c>
      <c r="CY300" s="3" t="s">
        <v>17</v>
      </c>
      <c r="CZ300" s="110" t="s">
        <v>6429</v>
      </c>
      <c r="DA300" s="17" t="s">
        <v>8549</v>
      </c>
      <c r="DB300" s="15" t="s">
        <v>10447</v>
      </c>
      <c r="DC300" s="15" t="s">
        <v>6455</v>
      </c>
      <c r="DD300" s="226">
        <v>298</v>
      </c>
    </row>
    <row r="301" spans="1:108">
      <c r="A301" s="226">
        <v>289</v>
      </c>
      <c r="B301" s="74" t="s">
        <v>2038</v>
      </c>
      <c r="C301" s="283" t="s">
        <v>1365</v>
      </c>
      <c r="D301" s="3" t="s">
        <v>3455</v>
      </c>
      <c r="E301" s="9"/>
      <c r="F301" s="9"/>
      <c r="G301" s="9" t="s">
        <v>6126</v>
      </c>
      <c r="H301" s="118" t="s">
        <v>2035</v>
      </c>
      <c r="I301" s="118" t="s">
        <v>2036</v>
      </c>
      <c r="J301" s="119" t="s">
        <v>3632</v>
      </c>
      <c r="K301" s="267" t="s">
        <v>10271</v>
      </c>
      <c r="L301" s="75" t="s">
        <v>1467</v>
      </c>
      <c r="M301" t="b">
        <v>0</v>
      </c>
      <c r="N301" s="118" t="s">
        <v>549</v>
      </c>
      <c r="O301" s="3" t="s">
        <v>8269</v>
      </c>
      <c r="P301" s="119" t="s">
        <v>8796</v>
      </c>
      <c r="Q301" s="234">
        <v>52</v>
      </c>
      <c r="R301" s="234">
        <v>52</v>
      </c>
      <c r="S301" s="9"/>
      <c r="T301" t="s">
        <v>17</v>
      </c>
      <c r="U301" s="75" t="s">
        <v>17</v>
      </c>
      <c r="V301" s="3" t="s">
        <v>17</v>
      </c>
      <c r="W301" s="9"/>
      <c r="X301" s="3" t="s">
        <v>17</v>
      </c>
      <c r="Y301" s="3" t="s">
        <v>17</v>
      </c>
      <c r="Z301" s="3" t="s">
        <v>4571</v>
      </c>
      <c r="AA301" s="196" t="s">
        <v>4115</v>
      </c>
      <c r="AB301" s="3"/>
      <c r="AC301" s="198" t="s">
        <v>2082</v>
      </c>
      <c r="AD301" s="3"/>
      <c r="AE301" s="3"/>
      <c r="AF301" s="3"/>
      <c r="AG301" s="3" t="s">
        <v>17</v>
      </c>
      <c r="AH301" s="75" t="s">
        <v>2160</v>
      </c>
      <c r="AI301" s="177"/>
      <c r="AJ301" s="119" t="s">
        <v>6473</v>
      </c>
      <c r="AK301" s="209" t="s">
        <v>6473</v>
      </c>
      <c r="AL301" s="102" t="s">
        <v>6491</v>
      </c>
      <c r="AM301" s="68"/>
      <c r="AN301" s="3" t="s">
        <v>4115</v>
      </c>
      <c r="AO301" t="s">
        <v>9206</v>
      </c>
      <c r="AP301" s="9" t="s">
        <v>4572</v>
      </c>
      <c r="AQ301" s="3"/>
      <c r="AR301" s="3"/>
      <c r="AS301" s="215" t="s">
        <v>9043</v>
      </c>
      <c r="AT301" s="75" t="s">
        <v>2044</v>
      </c>
      <c r="AU301" t="b">
        <v>0</v>
      </c>
      <c r="AV301" s="234">
        <v>14920796</v>
      </c>
      <c r="AW301" s="75" t="s">
        <v>17</v>
      </c>
      <c r="AX301" s="9"/>
      <c r="AY301" s="9"/>
      <c r="AZ301" s="9"/>
      <c r="BA301" s="9"/>
      <c r="BB301" s="3" t="s">
        <v>708</v>
      </c>
      <c r="BC301" s="9"/>
      <c r="BD301" s="9"/>
      <c r="BE301" s="75" t="s">
        <v>37</v>
      </c>
      <c r="BF301" s="9"/>
      <c r="BG301" s="9"/>
      <c r="BH301" s="9" t="s">
        <v>9567</v>
      </c>
      <c r="BI301" s="108" t="s">
        <v>4480</v>
      </c>
      <c r="BJ301" s="3" t="s">
        <v>9078</v>
      </c>
      <c r="BK301" s="9" t="s">
        <v>9568</v>
      </c>
      <c r="BL301" s="9"/>
      <c r="BM301" s="248">
        <f>SUM(2050502, 2324962, 2025176, 2212259)</f>
        <v>8612899</v>
      </c>
      <c r="BN301" s="269">
        <f>SUM(1703576, 1954173, 1675599, 1851160)</f>
        <v>7184508</v>
      </c>
      <c r="BO301" s="75" t="s">
        <v>2045</v>
      </c>
      <c r="BP301" s="9"/>
      <c r="BQ301" s="9"/>
      <c r="BR301" s="9"/>
      <c r="BS301" s="9"/>
      <c r="BT301" s="9"/>
      <c r="BU301" t="s">
        <v>6697</v>
      </c>
      <c r="BV301" s="77" t="s">
        <v>1379</v>
      </c>
      <c r="BW301" s="249">
        <v>30</v>
      </c>
      <c r="BX301" s="9"/>
      <c r="BY301" s="9"/>
      <c r="BZ301" s="9" t="s">
        <v>6499</v>
      </c>
      <c r="CA301" t="s">
        <v>6212</v>
      </c>
      <c r="CB301" s="229">
        <v>2016</v>
      </c>
      <c r="CC301" s="117" t="s">
        <v>1366</v>
      </c>
      <c r="CD301" s="75" t="s">
        <v>2161</v>
      </c>
      <c r="CE301" s="75" t="s">
        <v>2162</v>
      </c>
      <c r="CF301" s="75" t="s">
        <v>2163</v>
      </c>
      <c r="CG301" s="75" t="s">
        <v>2164</v>
      </c>
      <c r="CH301" s="75" t="s">
        <v>35</v>
      </c>
      <c r="CI301" s="75" t="s">
        <v>2043</v>
      </c>
      <c r="CJ301" s="75" t="s">
        <v>1691</v>
      </c>
      <c r="CK301" s="75" t="s">
        <v>1368</v>
      </c>
      <c r="CL301" s="75" t="s">
        <v>1369</v>
      </c>
      <c r="CM301" s="75" t="s">
        <v>1370</v>
      </c>
      <c r="CN301" s="75" t="s">
        <v>1371</v>
      </c>
      <c r="CO301" s="75" t="s">
        <v>382</v>
      </c>
      <c r="CP301" s="75" t="s">
        <v>48</v>
      </c>
      <c r="CQ301" s="117" t="s">
        <v>382</v>
      </c>
      <c r="CR301" s="75" t="s">
        <v>17</v>
      </c>
      <c r="CS301" s="75" t="s">
        <v>1692</v>
      </c>
      <c r="CT301" s="75" t="s">
        <v>430</v>
      </c>
      <c r="CU301" s="3" t="s">
        <v>333</v>
      </c>
      <c r="CV301" s="75" t="s">
        <v>17</v>
      </c>
      <c r="CW301" s="75" t="s">
        <v>1374</v>
      </c>
      <c r="CX301" s="3" t="s">
        <v>17</v>
      </c>
      <c r="CY301" s="3" t="s">
        <v>17</v>
      </c>
      <c r="CZ301" s="110" t="s">
        <v>6430</v>
      </c>
      <c r="DA301" s="17" t="s">
        <v>8549</v>
      </c>
      <c r="DB301" s="15" t="s">
        <v>10448</v>
      </c>
      <c r="DC301" s="15" t="s">
        <v>6456</v>
      </c>
      <c r="DD301" s="226">
        <v>299</v>
      </c>
    </row>
    <row r="302" spans="1:108">
      <c r="A302" s="226">
        <v>290</v>
      </c>
      <c r="B302" s="74" t="s">
        <v>2038</v>
      </c>
      <c r="C302" s="283" t="s">
        <v>1365</v>
      </c>
      <c r="D302" s="3" t="s">
        <v>3455</v>
      </c>
      <c r="E302" s="9"/>
      <c r="F302" s="9"/>
      <c r="G302" s="9" t="s">
        <v>6126</v>
      </c>
      <c r="H302" s="118" t="s">
        <v>2035</v>
      </c>
      <c r="I302" s="118" t="s">
        <v>2036</v>
      </c>
      <c r="J302" s="119" t="s">
        <v>3632</v>
      </c>
      <c r="K302" s="267" t="s">
        <v>10271</v>
      </c>
      <c r="L302" s="75" t="s">
        <v>1482</v>
      </c>
      <c r="M302" t="b">
        <v>0</v>
      </c>
      <c r="N302" s="118" t="s">
        <v>549</v>
      </c>
      <c r="O302" s="3" t="s">
        <v>8269</v>
      </c>
      <c r="P302" s="119" t="s">
        <v>9120</v>
      </c>
      <c r="Q302" s="234">
        <v>45</v>
      </c>
      <c r="R302" s="234">
        <v>45</v>
      </c>
      <c r="S302" s="9"/>
      <c r="T302" t="s">
        <v>17</v>
      </c>
      <c r="U302" s="75" t="s">
        <v>17</v>
      </c>
      <c r="V302" s="3" t="s">
        <v>17</v>
      </c>
      <c r="W302" s="9"/>
      <c r="X302" s="3" t="s">
        <v>17</v>
      </c>
      <c r="Y302" s="3" t="s">
        <v>17</v>
      </c>
      <c r="Z302" s="3" t="s">
        <v>4571</v>
      </c>
      <c r="AA302" s="196" t="s">
        <v>4115</v>
      </c>
      <c r="AB302" s="3"/>
      <c r="AC302" s="198" t="s">
        <v>2087</v>
      </c>
      <c r="AD302" s="3"/>
      <c r="AE302" s="3"/>
      <c r="AF302" s="3"/>
      <c r="AG302" s="3" t="s">
        <v>17</v>
      </c>
      <c r="AH302" s="75" t="s">
        <v>2165</v>
      </c>
      <c r="AI302" s="177"/>
      <c r="AJ302" s="119" t="s">
        <v>6473</v>
      </c>
      <c r="AK302" s="209" t="s">
        <v>6473</v>
      </c>
      <c r="AL302" s="102" t="s">
        <v>6491</v>
      </c>
      <c r="AM302" s="68"/>
      <c r="AN302" s="3" t="s">
        <v>4115</v>
      </c>
      <c r="AO302" t="s">
        <v>9206</v>
      </c>
      <c r="AP302" s="9" t="s">
        <v>4572</v>
      </c>
      <c r="AQ302" s="3"/>
      <c r="AR302" s="3"/>
      <c r="AS302" s="215" t="s">
        <v>9043</v>
      </c>
      <c r="AT302" s="75" t="s">
        <v>2044</v>
      </c>
      <c r="AU302" t="b">
        <v>0</v>
      </c>
      <c r="AV302" s="234">
        <v>3972477</v>
      </c>
      <c r="AW302" s="75" t="s">
        <v>17</v>
      </c>
      <c r="AX302" s="9"/>
      <c r="AY302" s="9"/>
      <c r="AZ302" s="9"/>
      <c r="BA302" s="9"/>
      <c r="BB302" s="3" t="s">
        <v>708</v>
      </c>
      <c r="BC302" s="9"/>
      <c r="BD302" s="9"/>
      <c r="BE302" s="75" t="s">
        <v>37</v>
      </c>
      <c r="BF302" s="9"/>
      <c r="BG302" s="9"/>
      <c r="BH302" s="9" t="s">
        <v>9567</v>
      </c>
      <c r="BI302" s="108" t="s">
        <v>4480</v>
      </c>
      <c r="BJ302" s="3" t="s">
        <v>9078</v>
      </c>
      <c r="BK302" s="9" t="s">
        <v>9568</v>
      </c>
      <c r="BL302" s="9"/>
      <c r="BM302" s="249">
        <v>2895260</v>
      </c>
      <c r="BN302" s="270">
        <v>2795188</v>
      </c>
      <c r="BO302" s="75" t="s">
        <v>2045</v>
      </c>
      <c r="BP302" s="9"/>
      <c r="BQ302" s="9"/>
      <c r="BR302" s="9"/>
      <c r="BS302" s="9"/>
      <c r="BT302" s="9"/>
      <c r="BU302" t="s">
        <v>6697</v>
      </c>
      <c r="BV302" s="77" t="s">
        <v>1379</v>
      </c>
      <c r="BW302" s="249">
        <v>30</v>
      </c>
      <c r="BX302" s="9"/>
      <c r="BY302" s="9"/>
      <c r="BZ302" s="9" t="s">
        <v>6499</v>
      </c>
      <c r="CA302" t="s">
        <v>6212</v>
      </c>
      <c r="CB302" s="229">
        <v>2016</v>
      </c>
      <c r="CC302" s="117" t="s">
        <v>1366</v>
      </c>
      <c r="CD302" s="75" t="s">
        <v>2166</v>
      </c>
      <c r="CE302" s="75" t="s">
        <v>2167</v>
      </c>
      <c r="CF302" s="75" t="s">
        <v>2168</v>
      </c>
      <c r="CG302" s="75" t="s">
        <v>2169</v>
      </c>
      <c r="CH302" s="75" t="s">
        <v>35</v>
      </c>
      <c r="CI302" s="75" t="s">
        <v>2043</v>
      </c>
      <c r="CJ302" s="75" t="s">
        <v>1709</v>
      </c>
      <c r="CK302" s="75" t="s">
        <v>1368</v>
      </c>
      <c r="CL302" s="75" t="s">
        <v>1369</v>
      </c>
      <c r="CM302" s="75" t="s">
        <v>1370</v>
      </c>
      <c r="CN302" s="75" t="s">
        <v>1371</v>
      </c>
      <c r="CO302" s="75" t="s">
        <v>382</v>
      </c>
      <c r="CP302" s="75" t="s">
        <v>48</v>
      </c>
      <c r="CQ302" s="117" t="s">
        <v>382</v>
      </c>
      <c r="CR302" s="75" t="s">
        <v>17</v>
      </c>
      <c r="CS302" s="75" t="s">
        <v>1710</v>
      </c>
      <c r="CT302" s="75" t="s">
        <v>430</v>
      </c>
      <c r="CU302" s="3" t="s">
        <v>333</v>
      </c>
      <c r="CV302" s="75" t="s">
        <v>17</v>
      </c>
      <c r="CW302" s="75" t="s">
        <v>1485</v>
      </c>
      <c r="CX302" s="3" t="s">
        <v>17</v>
      </c>
      <c r="CY302" s="3" t="s">
        <v>17</v>
      </c>
      <c r="CZ302" s="77" t="s">
        <v>1711</v>
      </c>
      <c r="DA302" s="17" t="s">
        <v>8549</v>
      </c>
      <c r="DB302" s="15" t="s">
        <v>10449</v>
      </c>
      <c r="DC302" s="15" t="s">
        <v>3906</v>
      </c>
      <c r="DD302" s="226">
        <v>300</v>
      </c>
    </row>
    <row r="303" spans="1:108">
      <c r="A303" s="226">
        <v>291</v>
      </c>
      <c r="B303" s="74" t="s">
        <v>2038</v>
      </c>
      <c r="C303" s="283" t="s">
        <v>1365</v>
      </c>
      <c r="D303" s="3" t="s">
        <v>3455</v>
      </c>
      <c r="E303" s="9"/>
      <c r="F303" s="9"/>
      <c r="G303" s="9" t="s">
        <v>6126</v>
      </c>
      <c r="H303" s="118" t="s">
        <v>2035</v>
      </c>
      <c r="I303" s="118" t="s">
        <v>2036</v>
      </c>
      <c r="J303" s="119" t="s">
        <v>3632</v>
      </c>
      <c r="K303" s="267" t="s">
        <v>10271</v>
      </c>
      <c r="L303" s="75" t="s">
        <v>1490</v>
      </c>
      <c r="M303" t="b">
        <v>0</v>
      </c>
      <c r="N303" s="118" t="s">
        <v>549</v>
      </c>
      <c r="O303" s="3" t="s">
        <v>8269</v>
      </c>
      <c r="P303" s="119" t="s">
        <v>9107</v>
      </c>
      <c r="Q303" s="234">
        <v>54</v>
      </c>
      <c r="R303" s="234">
        <v>54</v>
      </c>
      <c r="S303" s="9"/>
      <c r="T303" t="s">
        <v>17</v>
      </c>
      <c r="U303" s="75" t="s">
        <v>17</v>
      </c>
      <c r="V303" s="3" t="s">
        <v>17</v>
      </c>
      <c r="W303" s="9"/>
      <c r="X303" s="3" t="s">
        <v>17</v>
      </c>
      <c r="Y303" s="3" t="s">
        <v>17</v>
      </c>
      <c r="Z303" s="3" t="s">
        <v>4571</v>
      </c>
      <c r="AA303" s="196" t="s">
        <v>4115</v>
      </c>
      <c r="AB303" s="3"/>
      <c r="AC303" s="198" t="s">
        <v>2093</v>
      </c>
      <c r="AD303" s="3"/>
      <c r="AE303" s="3"/>
      <c r="AF303" s="3"/>
      <c r="AG303" s="3" t="s">
        <v>17</v>
      </c>
      <c r="AH303" s="75" t="s">
        <v>2170</v>
      </c>
      <c r="AI303" s="177"/>
      <c r="AJ303" s="119" t="s">
        <v>6473</v>
      </c>
      <c r="AK303" s="209" t="s">
        <v>6473</v>
      </c>
      <c r="AL303" s="102" t="s">
        <v>6491</v>
      </c>
      <c r="AM303" s="68"/>
      <c r="AN303" s="3" t="s">
        <v>4115</v>
      </c>
      <c r="AO303" t="s">
        <v>9206</v>
      </c>
      <c r="AP303" s="9" t="s">
        <v>4572</v>
      </c>
      <c r="AQ303" s="3"/>
      <c r="AR303" s="3"/>
      <c r="AS303" s="215" t="s">
        <v>9043</v>
      </c>
      <c r="AT303" s="75" t="s">
        <v>2044</v>
      </c>
      <c r="AU303" t="b">
        <v>0</v>
      </c>
      <c r="AV303" s="234">
        <v>3704794</v>
      </c>
      <c r="AW303" s="75" t="s">
        <v>17</v>
      </c>
      <c r="AX303" s="9"/>
      <c r="AY303" s="9"/>
      <c r="AZ303" s="9"/>
      <c r="BA303" s="9"/>
      <c r="BB303" s="3" t="s">
        <v>708</v>
      </c>
      <c r="BC303" s="9"/>
      <c r="BD303" s="9"/>
      <c r="BE303" s="75" t="s">
        <v>37</v>
      </c>
      <c r="BF303" s="9"/>
      <c r="BG303" s="9"/>
      <c r="BH303" s="9" t="s">
        <v>9567</v>
      </c>
      <c r="BI303" s="108" t="s">
        <v>4480</v>
      </c>
      <c r="BJ303" s="3" t="s">
        <v>9078</v>
      </c>
      <c r="BK303" s="9" t="s">
        <v>9568</v>
      </c>
      <c r="BL303" s="9"/>
      <c r="BM303" s="223">
        <v>3099757</v>
      </c>
      <c r="BN303" s="223">
        <v>3019687</v>
      </c>
      <c r="BO303" s="75" t="s">
        <v>2045</v>
      </c>
      <c r="BP303" s="9"/>
      <c r="BQ303" s="9"/>
      <c r="BR303" s="9"/>
      <c r="BS303" s="9"/>
      <c r="BT303" s="9"/>
      <c r="BU303" t="s">
        <v>6697</v>
      </c>
      <c r="BV303" s="77" t="s">
        <v>1379</v>
      </c>
      <c r="BW303" s="249">
        <v>30</v>
      </c>
      <c r="BX303" s="9"/>
      <c r="BY303" s="9"/>
      <c r="BZ303" s="9" t="s">
        <v>6499</v>
      </c>
      <c r="CA303" t="s">
        <v>6212</v>
      </c>
      <c r="CB303" s="229">
        <v>2016</v>
      </c>
      <c r="CC303" s="117" t="s">
        <v>1366</v>
      </c>
      <c r="CD303" s="75" t="s">
        <v>2171</v>
      </c>
      <c r="CE303" s="75" t="s">
        <v>2172</v>
      </c>
      <c r="CF303" s="75" t="s">
        <v>2173</v>
      </c>
      <c r="CG303" s="75" t="s">
        <v>2174</v>
      </c>
      <c r="CH303" s="75" t="s">
        <v>35</v>
      </c>
      <c r="CI303" s="75" t="s">
        <v>2043</v>
      </c>
      <c r="CJ303" s="75" t="s">
        <v>1715</v>
      </c>
      <c r="CK303" s="75" t="s">
        <v>1368</v>
      </c>
      <c r="CL303" s="75" t="s">
        <v>1369</v>
      </c>
      <c r="CM303" s="75" t="s">
        <v>1370</v>
      </c>
      <c r="CN303" s="75" t="s">
        <v>1371</v>
      </c>
      <c r="CO303" s="75" t="s">
        <v>382</v>
      </c>
      <c r="CP303" s="75" t="s">
        <v>48</v>
      </c>
      <c r="CQ303" s="117" t="s">
        <v>382</v>
      </c>
      <c r="CR303" s="75" t="s">
        <v>17</v>
      </c>
      <c r="CS303" s="75" t="s">
        <v>1716</v>
      </c>
      <c r="CT303" s="75" t="s">
        <v>430</v>
      </c>
      <c r="CU303" s="3" t="s">
        <v>333</v>
      </c>
      <c r="CV303" s="75" t="s">
        <v>17</v>
      </c>
      <c r="CW303" s="75" t="s">
        <v>1485</v>
      </c>
      <c r="CX303" s="3" t="s">
        <v>17</v>
      </c>
      <c r="CY303" s="3" t="s">
        <v>17</v>
      </c>
      <c r="CZ303" s="77" t="s">
        <v>1717</v>
      </c>
      <c r="DA303" s="17" t="s">
        <v>8549</v>
      </c>
      <c r="DB303" s="15" t="s">
        <v>10450</v>
      </c>
      <c r="DC303" s="15" t="s">
        <v>3907</v>
      </c>
      <c r="DD303" s="226">
        <v>301</v>
      </c>
    </row>
    <row r="304" spans="1:108">
      <c r="A304" s="226">
        <v>292</v>
      </c>
      <c r="B304" s="74" t="s">
        <v>2038</v>
      </c>
      <c r="C304" s="283" t="s">
        <v>1365</v>
      </c>
      <c r="D304" s="3" t="s">
        <v>3455</v>
      </c>
      <c r="E304" s="9"/>
      <c r="F304" s="9"/>
      <c r="G304" s="9" t="s">
        <v>6126</v>
      </c>
      <c r="H304" s="118" t="s">
        <v>2035</v>
      </c>
      <c r="I304" s="118" t="s">
        <v>2036</v>
      </c>
      <c r="J304" s="119" t="s">
        <v>3632</v>
      </c>
      <c r="K304" s="267" t="s">
        <v>10271</v>
      </c>
      <c r="L304" s="75" t="s">
        <v>1497</v>
      </c>
      <c r="M304" t="b">
        <v>0</v>
      </c>
      <c r="N304" s="118" t="s">
        <v>549</v>
      </c>
      <c r="O304" s="3" t="s">
        <v>8269</v>
      </c>
      <c r="P304" s="119" t="s">
        <v>9133</v>
      </c>
      <c r="Q304" s="234">
        <v>40</v>
      </c>
      <c r="R304" s="234">
        <v>40</v>
      </c>
      <c r="S304" s="9"/>
      <c r="T304" t="s">
        <v>17</v>
      </c>
      <c r="U304" s="75" t="s">
        <v>17</v>
      </c>
      <c r="V304" s="3" t="s">
        <v>17</v>
      </c>
      <c r="W304" s="9"/>
      <c r="X304" s="3" t="s">
        <v>17</v>
      </c>
      <c r="Y304" s="3" t="s">
        <v>17</v>
      </c>
      <c r="Z304" s="3" t="s">
        <v>4571</v>
      </c>
      <c r="AA304" s="196" t="s">
        <v>4115</v>
      </c>
      <c r="AB304" s="3"/>
      <c r="AC304" s="198" t="s">
        <v>2098</v>
      </c>
      <c r="AD304" s="3"/>
      <c r="AE304" s="3"/>
      <c r="AF304" s="3"/>
      <c r="AG304" s="3" t="s">
        <v>17</v>
      </c>
      <c r="AH304" s="75" t="s">
        <v>2175</v>
      </c>
      <c r="AI304" s="177"/>
      <c r="AJ304" s="119" t="s">
        <v>6473</v>
      </c>
      <c r="AK304" s="209" t="s">
        <v>6473</v>
      </c>
      <c r="AL304" s="102" t="s">
        <v>6491</v>
      </c>
      <c r="AM304" s="68"/>
      <c r="AN304" s="3" t="s">
        <v>4115</v>
      </c>
      <c r="AO304" t="s">
        <v>9206</v>
      </c>
      <c r="AP304" s="9" t="s">
        <v>4572</v>
      </c>
      <c r="AQ304" s="3"/>
      <c r="AR304" s="3"/>
      <c r="AS304" s="215" t="s">
        <v>9043</v>
      </c>
      <c r="AT304" s="75" t="s">
        <v>2044</v>
      </c>
      <c r="AU304" t="b">
        <v>0</v>
      </c>
      <c r="AV304" s="234">
        <v>3027032</v>
      </c>
      <c r="AW304" s="75" t="s">
        <v>17</v>
      </c>
      <c r="AX304" s="9"/>
      <c r="AY304" s="9"/>
      <c r="AZ304" s="9"/>
      <c r="BA304" s="9"/>
      <c r="BB304" s="3" t="s">
        <v>708</v>
      </c>
      <c r="BC304" s="9"/>
      <c r="BD304" s="9"/>
      <c r="BE304" s="75" t="s">
        <v>37</v>
      </c>
      <c r="BF304" s="9"/>
      <c r="BG304" s="9"/>
      <c r="BH304" s="9" t="s">
        <v>9567</v>
      </c>
      <c r="BI304" s="108" t="s">
        <v>4480</v>
      </c>
      <c r="BJ304" s="3" t="s">
        <v>9078</v>
      </c>
      <c r="BK304" s="9" t="s">
        <v>9568</v>
      </c>
      <c r="BL304" s="9"/>
      <c r="BM304" s="249">
        <v>2562225</v>
      </c>
      <c r="BN304" s="270">
        <v>2525640</v>
      </c>
      <c r="BO304" s="75" t="s">
        <v>2045</v>
      </c>
      <c r="BP304" s="9"/>
      <c r="BQ304" s="9"/>
      <c r="BR304" s="9"/>
      <c r="BS304" s="9"/>
      <c r="BT304" s="9"/>
      <c r="BU304" t="s">
        <v>6697</v>
      </c>
      <c r="BV304" s="77" t="s">
        <v>1379</v>
      </c>
      <c r="BW304" s="249">
        <v>30</v>
      </c>
      <c r="BX304" s="9"/>
      <c r="BY304" s="9"/>
      <c r="BZ304" s="9" t="s">
        <v>6499</v>
      </c>
      <c r="CA304" t="s">
        <v>6212</v>
      </c>
      <c r="CB304" s="229">
        <v>2016</v>
      </c>
      <c r="CC304" s="117" t="s">
        <v>1366</v>
      </c>
      <c r="CD304" s="75" t="s">
        <v>2176</v>
      </c>
      <c r="CE304" s="75" t="s">
        <v>2177</v>
      </c>
      <c r="CF304" s="75" t="s">
        <v>2178</v>
      </c>
      <c r="CG304" s="75" t="s">
        <v>2179</v>
      </c>
      <c r="CH304" s="75" t="s">
        <v>35</v>
      </c>
      <c r="CI304" s="75" t="s">
        <v>2043</v>
      </c>
      <c r="CJ304" s="75" t="s">
        <v>1721</v>
      </c>
      <c r="CK304" s="75" t="s">
        <v>1368</v>
      </c>
      <c r="CL304" s="75" t="s">
        <v>1369</v>
      </c>
      <c r="CM304" s="75" t="s">
        <v>1370</v>
      </c>
      <c r="CN304" s="75" t="s">
        <v>1371</v>
      </c>
      <c r="CO304" s="75" t="s">
        <v>382</v>
      </c>
      <c r="CP304" s="75" t="s">
        <v>48</v>
      </c>
      <c r="CQ304" s="117" t="s">
        <v>382</v>
      </c>
      <c r="CR304" s="75" t="s">
        <v>17</v>
      </c>
      <c r="CS304" s="75" t="s">
        <v>1722</v>
      </c>
      <c r="CT304" s="75" t="s">
        <v>430</v>
      </c>
      <c r="CU304" s="3" t="s">
        <v>333</v>
      </c>
      <c r="CV304" s="75" t="s">
        <v>17</v>
      </c>
      <c r="CW304" s="75" t="s">
        <v>1485</v>
      </c>
      <c r="CX304" s="3" t="s">
        <v>17</v>
      </c>
      <c r="CY304" s="3" t="s">
        <v>17</v>
      </c>
      <c r="CZ304" s="77" t="s">
        <v>1723</v>
      </c>
      <c r="DA304" s="17" t="s">
        <v>8549</v>
      </c>
      <c r="DB304" s="15" t="s">
        <v>10451</v>
      </c>
      <c r="DC304" s="15" t="s">
        <v>3908</v>
      </c>
      <c r="DD304" s="226">
        <v>302</v>
      </c>
    </row>
    <row r="305" spans="1:108">
      <c r="A305" s="226">
        <v>293</v>
      </c>
      <c r="B305" s="74" t="s">
        <v>2038</v>
      </c>
      <c r="C305" s="283" t="s">
        <v>1365</v>
      </c>
      <c r="D305" s="3" t="s">
        <v>3455</v>
      </c>
      <c r="E305" s="9"/>
      <c r="F305" s="9"/>
      <c r="G305" s="9" t="s">
        <v>6126</v>
      </c>
      <c r="H305" s="118" t="s">
        <v>2035</v>
      </c>
      <c r="I305" s="118" t="s">
        <v>2036</v>
      </c>
      <c r="J305" s="119" t="s">
        <v>3632</v>
      </c>
      <c r="K305" s="267" t="s">
        <v>10271</v>
      </c>
      <c r="L305" s="119" t="s">
        <v>1504</v>
      </c>
      <c r="M305" t="b">
        <v>0</v>
      </c>
      <c r="N305" s="118" t="s">
        <v>549</v>
      </c>
      <c r="O305" s="3" t="s">
        <v>8269</v>
      </c>
      <c r="P305" s="119" t="s">
        <v>9121</v>
      </c>
      <c r="Q305" s="234">
        <v>55</v>
      </c>
      <c r="R305" s="234">
        <v>55</v>
      </c>
      <c r="S305" s="9"/>
      <c r="T305" t="s">
        <v>17</v>
      </c>
      <c r="U305" s="75" t="s">
        <v>17</v>
      </c>
      <c r="V305" s="3" t="s">
        <v>17</v>
      </c>
      <c r="W305" s="9"/>
      <c r="X305" s="3" t="s">
        <v>17</v>
      </c>
      <c r="Y305" s="3" t="s">
        <v>17</v>
      </c>
      <c r="Z305" s="3" t="s">
        <v>4571</v>
      </c>
      <c r="AA305" s="196" t="s">
        <v>4115</v>
      </c>
      <c r="AB305" s="3"/>
      <c r="AC305" s="198" t="s">
        <v>2102</v>
      </c>
      <c r="AD305" s="3"/>
      <c r="AE305" s="3"/>
      <c r="AF305" s="3"/>
      <c r="AG305" s="3" t="s">
        <v>17</v>
      </c>
      <c r="AH305" s="119" t="s">
        <v>10393</v>
      </c>
      <c r="AI305" s="177"/>
      <c r="AJ305" s="119" t="s">
        <v>6473</v>
      </c>
      <c r="AK305" s="209" t="s">
        <v>6473</v>
      </c>
      <c r="AL305" s="102" t="s">
        <v>6491</v>
      </c>
      <c r="AM305" s="68"/>
      <c r="AN305" s="3" t="s">
        <v>4115</v>
      </c>
      <c r="AO305" t="s">
        <v>9206</v>
      </c>
      <c r="AP305" s="9" t="s">
        <v>4572</v>
      </c>
      <c r="AQ305" s="3"/>
      <c r="AR305" s="3"/>
      <c r="AS305" s="215" t="s">
        <v>9043</v>
      </c>
      <c r="AT305" s="75" t="s">
        <v>2044</v>
      </c>
      <c r="AU305" t="b">
        <v>0</v>
      </c>
      <c r="AV305" s="234">
        <v>13697782</v>
      </c>
      <c r="AW305" s="75" t="s">
        <v>17</v>
      </c>
      <c r="AX305" s="9"/>
      <c r="AY305" s="9"/>
      <c r="AZ305" s="9"/>
      <c r="BA305" s="9"/>
      <c r="BB305" s="3" t="s">
        <v>708</v>
      </c>
      <c r="BC305" s="9"/>
      <c r="BD305" s="9"/>
      <c r="BE305" s="75" t="s">
        <v>37</v>
      </c>
      <c r="BF305" s="9"/>
      <c r="BG305" s="9"/>
      <c r="BH305" s="9" t="s">
        <v>9567</v>
      </c>
      <c r="BI305" s="108" t="s">
        <v>4480</v>
      </c>
      <c r="BJ305" s="3" t="s">
        <v>9078</v>
      </c>
      <c r="BK305" s="9" t="s">
        <v>9568</v>
      </c>
      <c r="BL305" s="9"/>
      <c r="BM305" s="248">
        <f>SUM(2247294, 2457586, 2249941, 2416011)</f>
        <v>9370832</v>
      </c>
      <c r="BN305" s="269">
        <f>SUM(2127948, 2338053, 2125675, 2294572)</f>
        <v>8886248</v>
      </c>
      <c r="BO305" s="75" t="s">
        <v>2045</v>
      </c>
      <c r="BP305" s="9"/>
      <c r="BQ305" s="9"/>
      <c r="BR305" s="9"/>
      <c r="BS305" s="9"/>
      <c r="BT305" s="9"/>
      <c r="BU305" t="s">
        <v>6697</v>
      </c>
      <c r="BV305" s="77" t="s">
        <v>1379</v>
      </c>
      <c r="BW305" s="249">
        <v>30</v>
      </c>
      <c r="BX305" s="9"/>
      <c r="BY305" s="9"/>
      <c r="BZ305" s="9" t="s">
        <v>6499</v>
      </c>
      <c r="CA305" t="s">
        <v>6212</v>
      </c>
      <c r="CB305" s="229">
        <v>2016</v>
      </c>
      <c r="CC305" s="117" t="s">
        <v>1366</v>
      </c>
      <c r="CD305" s="75" t="s">
        <v>2180</v>
      </c>
      <c r="CE305" s="75" t="s">
        <v>2181</v>
      </c>
      <c r="CF305" s="119" t="s">
        <v>10395</v>
      </c>
      <c r="CG305" s="75" t="s">
        <v>2182</v>
      </c>
      <c r="CH305" s="75" t="s">
        <v>35</v>
      </c>
      <c r="CI305" s="75" t="s">
        <v>2043</v>
      </c>
      <c r="CJ305" s="75" t="s">
        <v>1727</v>
      </c>
      <c r="CK305" s="75" t="s">
        <v>1368</v>
      </c>
      <c r="CL305" s="75" t="s">
        <v>1369</v>
      </c>
      <c r="CM305" s="75" t="s">
        <v>1370</v>
      </c>
      <c r="CN305" s="75" t="s">
        <v>1371</v>
      </c>
      <c r="CO305" s="75" t="s">
        <v>382</v>
      </c>
      <c r="CP305" s="75" t="s">
        <v>48</v>
      </c>
      <c r="CQ305" s="117" t="s">
        <v>382</v>
      </c>
      <c r="CR305" s="75" t="s">
        <v>17</v>
      </c>
      <c r="CS305" s="75" t="s">
        <v>1728</v>
      </c>
      <c r="CT305" s="75" t="s">
        <v>430</v>
      </c>
      <c r="CU305" s="3" t="s">
        <v>333</v>
      </c>
      <c r="CV305" s="75" t="s">
        <v>17</v>
      </c>
      <c r="CW305" s="75" t="s">
        <v>1374</v>
      </c>
      <c r="CX305" s="3" t="s">
        <v>17</v>
      </c>
      <c r="CY305" s="3" t="s">
        <v>17</v>
      </c>
      <c r="CZ305" s="110" t="s">
        <v>6431</v>
      </c>
      <c r="DA305" s="17" t="s">
        <v>8549</v>
      </c>
      <c r="DB305" s="15" t="s">
        <v>10452</v>
      </c>
      <c r="DC305" s="15" t="s">
        <v>6457</v>
      </c>
      <c r="DD305" s="226">
        <v>303</v>
      </c>
    </row>
    <row r="306" spans="1:108">
      <c r="A306" s="226">
        <v>294</v>
      </c>
      <c r="B306" s="74" t="s">
        <v>2038</v>
      </c>
      <c r="C306" s="283" t="s">
        <v>1365</v>
      </c>
      <c r="D306" s="3" t="s">
        <v>3455</v>
      </c>
      <c r="E306" s="9"/>
      <c r="F306" s="9"/>
      <c r="G306" s="9" t="s">
        <v>6126</v>
      </c>
      <c r="H306" s="118" t="s">
        <v>2035</v>
      </c>
      <c r="I306" s="118" t="s">
        <v>2036</v>
      </c>
      <c r="J306" s="119" t="s">
        <v>3632</v>
      </c>
      <c r="K306" s="267" t="s">
        <v>10271</v>
      </c>
      <c r="L306" s="75" t="s">
        <v>1523</v>
      </c>
      <c r="M306" t="b">
        <v>0</v>
      </c>
      <c r="N306" s="118" t="s">
        <v>549</v>
      </c>
      <c r="O306" s="3" t="s">
        <v>8269</v>
      </c>
      <c r="P306" s="119" t="s">
        <v>9119</v>
      </c>
      <c r="Q306" s="234">
        <v>42</v>
      </c>
      <c r="R306" s="234">
        <v>42</v>
      </c>
      <c r="S306" s="9"/>
      <c r="T306" t="s">
        <v>17</v>
      </c>
      <c r="U306" s="75" t="s">
        <v>17</v>
      </c>
      <c r="V306" s="3" t="s">
        <v>17</v>
      </c>
      <c r="W306" s="9"/>
      <c r="X306" s="3" t="s">
        <v>17</v>
      </c>
      <c r="Y306" s="3" t="s">
        <v>17</v>
      </c>
      <c r="Z306" s="3" t="s">
        <v>4571</v>
      </c>
      <c r="AA306" s="196" t="s">
        <v>4115</v>
      </c>
      <c r="AB306" s="3"/>
      <c r="AC306" s="198" t="s">
        <v>2106</v>
      </c>
      <c r="AD306" s="3"/>
      <c r="AE306" s="3"/>
      <c r="AF306" s="3"/>
      <c r="AG306" s="3" t="s">
        <v>17</v>
      </c>
      <c r="AH306" s="75" t="s">
        <v>2183</v>
      </c>
      <c r="AI306" s="177"/>
      <c r="AJ306" s="119" t="s">
        <v>6473</v>
      </c>
      <c r="AK306" s="209" t="s">
        <v>6473</v>
      </c>
      <c r="AL306" s="102" t="s">
        <v>6491</v>
      </c>
      <c r="AM306" s="68"/>
      <c r="AN306" s="3" t="s">
        <v>4115</v>
      </c>
      <c r="AO306" t="s">
        <v>9206</v>
      </c>
      <c r="AP306" s="9" t="s">
        <v>4572</v>
      </c>
      <c r="AQ306" s="3"/>
      <c r="AR306" s="3"/>
      <c r="AS306" s="215" t="s">
        <v>9043</v>
      </c>
      <c r="AT306" s="75" t="s">
        <v>2044</v>
      </c>
      <c r="AU306" t="b">
        <v>0</v>
      </c>
      <c r="AV306" s="234">
        <v>12027376</v>
      </c>
      <c r="AW306" s="75" t="s">
        <v>17</v>
      </c>
      <c r="AX306" s="9"/>
      <c r="AY306" s="9"/>
      <c r="AZ306" s="9"/>
      <c r="BA306" s="9"/>
      <c r="BB306" s="3" t="s">
        <v>708</v>
      </c>
      <c r="BC306" s="9"/>
      <c r="BD306" s="9"/>
      <c r="BE306" s="75" t="s">
        <v>37</v>
      </c>
      <c r="BF306" s="9"/>
      <c r="BG306" s="9"/>
      <c r="BH306" s="9" t="s">
        <v>9567</v>
      </c>
      <c r="BI306" s="108" t="s">
        <v>4480</v>
      </c>
      <c r="BJ306" s="3" t="s">
        <v>9078</v>
      </c>
      <c r="BK306" s="9" t="s">
        <v>9568</v>
      </c>
      <c r="BL306" s="9"/>
      <c r="BM306" s="248">
        <f>SUM(1974486, 2146081, 1970757, 2069524)</f>
        <v>8160848</v>
      </c>
      <c r="BN306" s="269">
        <f>SUM(1923493, 2096786, 1916499, 2018403)</f>
        <v>7955181</v>
      </c>
      <c r="BO306" s="75" t="s">
        <v>2045</v>
      </c>
      <c r="BP306" s="9"/>
      <c r="BQ306" s="9"/>
      <c r="BR306" s="9"/>
      <c r="BS306" s="9"/>
      <c r="BT306" s="9"/>
      <c r="BU306" t="s">
        <v>6697</v>
      </c>
      <c r="BV306" s="77" t="s">
        <v>1379</v>
      </c>
      <c r="BW306" s="249">
        <v>30</v>
      </c>
      <c r="BX306" s="9"/>
      <c r="BY306" s="9"/>
      <c r="BZ306" s="9" t="s">
        <v>6499</v>
      </c>
      <c r="CA306" t="s">
        <v>6212</v>
      </c>
      <c r="CB306" s="229">
        <v>2016</v>
      </c>
      <c r="CC306" s="117" t="s">
        <v>1366</v>
      </c>
      <c r="CD306" s="75" t="s">
        <v>2184</v>
      </c>
      <c r="CE306" s="75" t="s">
        <v>2185</v>
      </c>
      <c r="CF306" s="75" t="s">
        <v>2186</v>
      </c>
      <c r="CG306" s="75" t="s">
        <v>2187</v>
      </c>
      <c r="CH306" s="75" t="s">
        <v>35</v>
      </c>
      <c r="CI306" s="75" t="s">
        <v>2043</v>
      </c>
      <c r="CJ306" s="75" t="s">
        <v>1745</v>
      </c>
      <c r="CK306" s="75" t="s">
        <v>1368</v>
      </c>
      <c r="CL306" s="75" t="s">
        <v>1369</v>
      </c>
      <c r="CM306" s="75" t="s">
        <v>1370</v>
      </c>
      <c r="CN306" s="75" t="s">
        <v>1371</v>
      </c>
      <c r="CO306" s="75" t="s">
        <v>382</v>
      </c>
      <c r="CP306" s="75" t="s">
        <v>48</v>
      </c>
      <c r="CQ306" s="117" t="s">
        <v>382</v>
      </c>
      <c r="CR306" s="75" t="s">
        <v>17</v>
      </c>
      <c r="CS306" s="75" t="s">
        <v>1746</v>
      </c>
      <c r="CT306" s="75" t="s">
        <v>430</v>
      </c>
      <c r="CU306" s="3" t="s">
        <v>333</v>
      </c>
      <c r="CV306" s="75" t="s">
        <v>17</v>
      </c>
      <c r="CW306" s="75" t="s">
        <v>1374</v>
      </c>
      <c r="CX306" s="3" t="s">
        <v>17</v>
      </c>
      <c r="CY306" s="3" t="s">
        <v>17</v>
      </c>
      <c r="CZ306" s="110" t="s">
        <v>6432</v>
      </c>
      <c r="DA306" s="17" t="s">
        <v>8549</v>
      </c>
      <c r="DB306" s="15" t="s">
        <v>10453</v>
      </c>
      <c r="DC306" s="15" t="s">
        <v>6458</v>
      </c>
      <c r="DD306" s="226">
        <v>304</v>
      </c>
    </row>
    <row r="307" spans="1:108">
      <c r="A307" s="226">
        <v>295</v>
      </c>
      <c r="B307" s="74" t="s">
        <v>2038</v>
      </c>
      <c r="C307" s="283" t="s">
        <v>1365</v>
      </c>
      <c r="D307" s="3" t="s">
        <v>3455</v>
      </c>
      <c r="E307" s="9"/>
      <c r="F307" s="9"/>
      <c r="G307" s="9" t="s">
        <v>6126</v>
      </c>
      <c r="H307" s="118" t="s">
        <v>2035</v>
      </c>
      <c r="I307" s="118" t="s">
        <v>2036</v>
      </c>
      <c r="J307" s="119" t="s">
        <v>3632</v>
      </c>
      <c r="K307" s="267" t="s">
        <v>10271</v>
      </c>
      <c r="L307" s="75" t="s">
        <v>1542</v>
      </c>
      <c r="M307" t="b">
        <v>0</v>
      </c>
      <c r="N307" s="118" t="s">
        <v>549</v>
      </c>
      <c r="O307" s="3" t="s">
        <v>8269</v>
      </c>
      <c r="P307" s="119" t="s">
        <v>9098</v>
      </c>
      <c r="Q307" s="234">
        <v>47</v>
      </c>
      <c r="R307" s="234">
        <v>47</v>
      </c>
      <c r="S307" s="9"/>
      <c r="T307" t="s">
        <v>17</v>
      </c>
      <c r="U307" s="75" t="s">
        <v>17</v>
      </c>
      <c r="V307" s="3" t="s">
        <v>17</v>
      </c>
      <c r="W307" s="9"/>
      <c r="X307" s="3" t="s">
        <v>17</v>
      </c>
      <c r="Y307" s="3" t="s">
        <v>17</v>
      </c>
      <c r="Z307" s="3" t="s">
        <v>4571</v>
      </c>
      <c r="AA307" s="196" t="s">
        <v>4115</v>
      </c>
      <c r="AB307" s="3"/>
      <c r="AC307" s="198" t="s">
        <v>2111</v>
      </c>
      <c r="AD307" s="3"/>
      <c r="AE307" s="3"/>
      <c r="AF307" s="3"/>
      <c r="AG307" s="3" t="s">
        <v>17</v>
      </c>
      <c r="AH307" s="75" t="s">
        <v>2188</v>
      </c>
      <c r="AI307" s="177"/>
      <c r="AJ307" s="119" t="s">
        <v>6473</v>
      </c>
      <c r="AK307" s="209" t="s">
        <v>6473</v>
      </c>
      <c r="AL307" s="102" t="s">
        <v>6491</v>
      </c>
      <c r="AM307" s="68"/>
      <c r="AN307" s="3" t="s">
        <v>4115</v>
      </c>
      <c r="AO307" t="s">
        <v>9206</v>
      </c>
      <c r="AP307" s="9" t="s">
        <v>4572</v>
      </c>
      <c r="AQ307" s="3"/>
      <c r="AR307" s="3"/>
      <c r="AS307" s="215" t="s">
        <v>9043</v>
      </c>
      <c r="AT307" s="75" t="s">
        <v>2044</v>
      </c>
      <c r="AU307" t="b">
        <v>0</v>
      </c>
      <c r="AV307" s="234">
        <v>12320798</v>
      </c>
      <c r="AW307" s="75" t="s">
        <v>17</v>
      </c>
      <c r="AX307" s="9"/>
      <c r="AY307" s="9"/>
      <c r="AZ307" s="9"/>
      <c r="BA307" s="9"/>
      <c r="BB307" s="3" t="s">
        <v>708</v>
      </c>
      <c r="BC307" s="9"/>
      <c r="BD307" s="9"/>
      <c r="BE307" s="75" t="s">
        <v>37</v>
      </c>
      <c r="BF307" s="9"/>
      <c r="BG307" s="9"/>
      <c r="BH307" s="9" t="s">
        <v>9567</v>
      </c>
      <c r="BI307" s="108" t="s">
        <v>4480</v>
      </c>
      <c r="BJ307" s="3" t="s">
        <v>9078</v>
      </c>
      <c r="BK307" s="9" t="s">
        <v>9568</v>
      </c>
      <c r="BL307" s="9"/>
      <c r="BM307" s="248">
        <f>SUM(2330415, 2433397, 2325467, 2344397)</f>
        <v>9433676</v>
      </c>
      <c r="BN307" s="269">
        <f>SUM(2251823, 2381079, 2241027, 2293306)</f>
        <v>9167235</v>
      </c>
      <c r="BO307" s="75" t="s">
        <v>2045</v>
      </c>
      <c r="BP307" s="9"/>
      <c r="BQ307" s="9"/>
      <c r="BR307" s="9"/>
      <c r="BS307" s="9"/>
      <c r="BT307" s="9"/>
      <c r="BU307" t="s">
        <v>6697</v>
      </c>
      <c r="BV307" s="77" t="s">
        <v>1379</v>
      </c>
      <c r="BW307" s="249">
        <v>30</v>
      </c>
      <c r="BX307" s="9"/>
      <c r="BY307" s="9"/>
      <c r="BZ307" s="9" t="s">
        <v>6499</v>
      </c>
      <c r="CA307" t="s">
        <v>6212</v>
      </c>
      <c r="CB307" s="229">
        <v>2016</v>
      </c>
      <c r="CC307" s="117" t="s">
        <v>1366</v>
      </c>
      <c r="CD307" s="75" t="s">
        <v>2189</v>
      </c>
      <c r="CE307" s="75" t="s">
        <v>2190</v>
      </c>
      <c r="CF307" s="75" t="s">
        <v>2191</v>
      </c>
      <c r="CG307" s="75" t="s">
        <v>2192</v>
      </c>
      <c r="CH307" s="75" t="s">
        <v>35</v>
      </c>
      <c r="CI307" s="75" t="s">
        <v>2043</v>
      </c>
      <c r="CJ307" s="75" t="s">
        <v>1763</v>
      </c>
      <c r="CK307" s="75" t="s">
        <v>1368</v>
      </c>
      <c r="CL307" s="75" t="s">
        <v>1369</v>
      </c>
      <c r="CM307" s="75" t="s">
        <v>1370</v>
      </c>
      <c r="CN307" s="75" t="s">
        <v>1371</v>
      </c>
      <c r="CO307" s="75" t="s">
        <v>382</v>
      </c>
      <c r="CP307" s="75" t="s">
        <v>48</v>
      </c>
      <c r="CQ307" s="117" t="s">
        <v>382</v>
      </c>
      <c r="CR307" s="75" t="s">
        <v>17</v>
      </c>
      <c r="CS307" s="75" t="s">
        <v>1764</v>
      </c>
      <c r="CT307" s="75" t="s">
        <v>430</v>
      </c>
      <c r="CU307" s="3" t="s">
        <v>333</v>
      </c>
      <c r="CV307" s="75" t="s">
        <v>17</v>
      </c>
      <c r="CW307" s="75" t="s">
        <v>1374</v>
      </c>
      <c r="CX307" s="3" t="s">
        <v>17</v>
      </c>
      <c r="CY307" s="3" t="s">
        <v>17</v>
      </c>
      <c r="CZ307" s="110" t="s">
        <v>6433</v>
      </c>
      <c r="DA307" s="17" t="s">
        <v>8549</v>
      </c>
      <c r="DB307" s="15" t="s">
        <v>10454</v>
      </c>
      <c r="DC307" s="15" t="s">
        <v>6459</v>
      </c>
      <c r="DD307" s="226">
        <v>305</v>
      </c>
    </row>
    <row r="308" spans="1:108">
      <c r="A308" s="226">
        <v>296</v>
      </c>
      <c r="B308" s="74" t="s">
        <v>2038</v>
      </c>
      <c r="C308" s="283" t="s">
        <v>1365</v>
      </c>
      <c r="D308" s="3" t="s">
        <v>3455</v>
      </c>
      <c r="E308" s="9"/>
      <c r="F308" s="9"/>
      <c r="G308" s="9" t="s">
        <v>6126</v>
      </c>
      <c r="H308" s="118" t="s">
        <v>2035</v>
      </c>
      <c r="I308" s="118" t="s">
        <v>2036</v>
      </c>
      <c r="J308" s="119" t="s">
        <v>3632</v>
      </c>
      <c r="K308" s="267" t="s">
        <v>10271</v>
      </c>
      <c r="L308" s="75" t="s">
        <v>1561</v>
      </c>
      <c r="M308" t="b">
        <v>0</v>
      </c>
      <c r="N308" s="118" t="s">
        <v>549</v>
      </c>
      <c r="O308" s="3" t="s">
        <v>8269</v>
      </c>
      <c r="P308" s="119" t="s">
        <v>9129</v>
      </c>
      <c r="Q308" s="234">
        <v>43</v>
      </c>
      <c r="R308" s="234">
        <v>43</v>
      </c>
      <c r="S308" s="9"/>
      <c r="T308" t="s">
        <v>17</v>
      </c>
      <c r="U308" s="75" t="s">
        <v>17</v>
      </c>
      <c r="V308" s="3" t="s">
        <v>17</v>
      </c>
      <c r="W308" s="9"/>
      <c r="X308" s="3" t="s">
        <v>17</v>
      </c>
      <c r="Y308" s="3" t="s">
        <v>17</v>
      </c>
      <c r="Z308" s="3" t="s">
        <v>4571</v>
      </c>
      <c r="AA308" s="196" t="s">
        <v>4115</v>
      </c>
      <c r="AB308" s="3"/>
      <c r="AC308" s="198" t="s">
        <v>2116</v>
      </c>
      <c r="AD308" s="3"/>
      <c r="AE308" s="3"/>
      <c r="AF308" s="3"/>
      <c r="AG308" s="3" t="s">
        <v>17</v>
      </c>
      <c r="AH308" s="75" t="s">
        <v>2193</v>
      </c>
      <c r="AI308" s="177"/>
      <c r="AJ308" s="119" t="s">
        <v>6473</v>
      </c>
      <c r="AK308" s="209" t="s">
        <v>6473</v>
      </c>
      <c r="AL308" s="102" t="s">
        <v>6491</v>
      </c>
      <c r="AM308" s="68"/>
      <c r="AN308" s="3" t="s">
        <v>4115</v>
      </c>
      <c r="AO308" t="s">
        <v>9206</v>
      </c>
      <c r="AP308" s="9" t="s">
        <v>4572</v>
      </c>
      <c r="AQ308" s="3"/>
      <c r="AR308" s="3"/>
      <c r="AS308" s="215" t="s">
        <v>9043</v>
      </c>
      <c r="AT308" s="75" t="s">
        <v>2044</v>
      </c>
      <c r="AU308" t="b">
        <v>0</v>
      </c>
      <c r="AV308" s="234">
        <v>13055739</v>
      </c>
      <c r="AW308" s="75" t="s">
        <v>17</v>
      </c>
      <c r="AX308" s="9"/>
      <c r="AY308" s="9"/>
      <c r="AZ308" s="9"/>
      <c r="BA308" s="9"/>
      <c r="BB308" s="3" t="s">
        <v>708</v>
      </c>
      <c r="BC308" s="9"/>
      <c r="BD308" s="9"/>
      <c r="BE308" s="75" t="s">
        <v>37</v>
      </c>
      <c r="BF308" s="9"/>
      <c r="BG308" s="9"/>
      <c r="BH308" s="9" t="s">
        <v>9567</v>
      </c>
      <c r="BI308" s="108" t="s">
        <v>4480</v>
      </c>
      <c r="BJ308" s="3" t="s">
        <v>9078</v>
      </c>
      <c r="BK308" s="9" t="s">
        <v>9568</v>
      </c>
      <c r="BL308" s="9"/>
      <c r="BM308" s="248">
        <f>SUM(2269212, 2385122, 2270971, 2333026)</f>
        <v>9258331</v>
      </c>
      <c r="BN308" s="269">
        <f>SUM(1842784, 1966129, 1840249, 1924950)</f>
        <v>7574112</v>
      </c>
      <c r="BO308" s="75" t="s">
        <v>2045</v>
      </c>
      <c r="BP308" s="9"/>
      <c r="BQ308" s="9"/>
      <c r="BR308" s="9"/>
      <c r="BS308" s="9"/>
      <c r="BT308" s="9"/>
      <c r="BU308" t="s">
        <v>6697</v>
      </c>
      <c r="BV308" s="77" t="s">
        <v>1379</v>
      </c>
      <c r="BW308" s="249">
        <v>30</v>
      </c>
      <c r="BX308" s="9"/>
      <c r="BY308" s="9"/>
      <c r="BZ308" s="9" t="s">
        <v>6499</v>
      </c>
      <c r="CA308" t="s">
        <v>6212</v>
      </c>
      <c r="CB308" s="229">
        <v>2016</v>
      </c>
      <c r="CC308" s="117" t="s">
        <v>1366</v>
      </c>
      <c r="CD308" s="75" t="s">
        <v>2194</v>
      </c>
      <c r="CE308" s="75" t="s">
        <v>2195</v>
      </c>
      <c r="CF308" s="75" t="s">
        <v>2196</v>
      </c>
      <c r="CG308" s="75" t="s">
        <v>2197</v>
      </c>
      <c r="CH308" s="75" t="s">
        <v>35</v>
      </c>
      <c r="CI308" s="75" t="s">
        <v>2043</v>
      </c>
      <c r="CJ308" s="75" t="s">
        <v>1781</v>
      </c>
      <c r="CK308" s="75" t="s">
        <v>1368</v>
      </c>
      <c r="CL308" s="75" t="s">
        <v>1369</v>
      </c>
      <c r="CM308" s="75" t="s">
        <v>1370</v>
      </c>
      <c r="CN308" s="75" t="s">
        <v>1371</v>
      </c>
      <c r="CO308" s="75" t="s">
        <v>382</v>
      </c>
      <c r="CP308" s="75" t="s">
        <v>48</v>
      </c>
      <c r="CQ308" s="117" t="s">
        <v>382</v>
      </c>
      <c r="CR308" s="75" t="s">
        <v>17</v>
      </c>
      <c r="CS308" s="75" t="s">
        <v>1782</v>
      </c>
      <c r="CT308" s="75" t="s">
        <v>430</v>
      </c>
      <c r="CU308" s="3" t="s">
        <v>333</v>
      </c>
      <c r="CV308" s="75" t="s">
        <v>17</v>
      </c>
      <c r="CW308" s="75" t="s">
        <v>1374</v>
      </c>
      <c r="CX308" s="3" t="s">
        <v>17</v>
      </c>
      <c r="CY308" s="3" t="s">
        <v>17</v>
      </c>
      <c r="CZ308" s="110" t="s">
        <v>6434</v>
      </c>
      <c r="DA308" s="17" t="s">
        <v>8549</v>
      </c>
      <c r="DB308" s="15" t="s">
        <v>10455</v>
      </c>
      <c r="DC308" s="15" t="s">
        <v>6460</v>
      </c>
      <c r="DD308" s="226">
        <v>306</v>
      </c>
    </row>
    <row r="309" spans="1:108">
      <c r="A309" s="226">
        <v>297</v>
      </c>
      <c r="B309" s="74" t="s">
        <v>2038</v>
      </c>
      <c r="C309" s="283" t="s">
        <v>1365</v>
      </c>
      <c r="D309" s="3" t="s">
        <v>3455</v>
      </c>
      <c r="E309" s="9"/>
      <c r="F309" s="9"/>
      <c r="G309" s="9" t="s">
        <v>6126</v>
      </c>
      <c r="H309" s="118" t="s">
        <v>2035</v>
      </c>
      <c r="I309" s="118" t="s">
        <v>2036</v>
      </c>
      <c r="J309" s="119" t="s">
        <v>3632</v>
      </c>
      <c r="K309" s="267" t="s">
        <v>10271</v>
      </c>
      <c r="L309" s="75" t="s">
        <v>1580</v>
      </c>
      <c r="M309" t="b">
        <v>0</v>
      </c>
      <c r="N309" s="118" t="s">
        <v>549</v>
      </c>
      <c r="O309" s="3" t="s">
        <v>8269</v>
      </c>
      <c r="P309" s="119" t="s">
        <v>9107</v>
      </c>
      <c r="Q309" s="234">
        <v>54</v>
      </c>
      <c r="R309" s="234">
        <v>54</v>
      </c>
      <c r="S309" s="9"/>
      <c r="T309" t="s">
        <v>17</v>
      </c>
      <c r="U309" s="75" t="s">
        <v>17</v>
      </c>
      <c r="V309" s="3" t="s">
        <v>17</v>
      </c>
      <c r="W309" s="9"/>
      <c r="X309" s="3" t="s">
        <v>17</v>
      </c>
      <c r="Y309" s="3" t="s">
        <v>17</v>
      </c>
      <c r="Z309" s="3" t="s">
        <v>4571</v>
      </c>
      <c r="AA309" s="196" t="s">
        <v>4115</v>
      </c>
      <c r="AB309" s="3"/>
      <c r="AC309" s="198" t="s">
        <v>2121</v>
      </c>
      <c r="AD309" s="3"/>
      <c r="AE309" s="3"/>
      <c r="AF309" s="3"/>
      <c r="AG309" s="3" t="s">
        <v>17</v>
      </c>
      <c r="AH309" s="75" t="s">
        <v>2198</v>
      </c>
      <c r="AI309" s="177"/>
      <c r="AJ309" s="119" t="s">
        <v>6473</v>
      </c>
      <c r="AK309" s="209" t="s">
        <v>6473</v>
      </c>
      <c r="AL309" s="102" t="s">
        <v>6491</v>
      </c>
      <c r="AM309" s="68"/>
      <c r="AN309" s="3" t="s">
        <v>4115</v>
      </c>
      <c r="AO309" t="s">
        <v>9206</v>
      </c>
      <c r="AP309" s="9" t="s">
        <v>4572</v>
      </c>
      <c r="AQ309" s="3"/>
      <c r="AR309" s="3"/>
      <c r="AS309" s="215" t="s">
        <v>9043</v>
      </c>
      <c r="AT309" s="75" t="s">
        <v>2044</v>
      </c>
      <c r="AU309" t="b">
        <v>0</v>
      </c>
      <c r="AV309" s="234">
        <v>3799539</v>
      </c>
      <c r="AW309" s="75" t="s">
        <v>17</v>
      </c>
      <c r="AX309" s="9"/>
      <c r="AY309" s="9"/>
      <c r="AZ309" s="9"/>
      <c r="BA309" s="9"/>
      <c r="BB309" s="3" t="s">
        <v>708</v>
      </c>
      <c r="BC309" s="9"/>
      <c r="BD309" s="9"/>
      <c r="BE309" s="75" t="s">
        <v>37</v>
      </c>
      <c r="BF309" s="9"/>
      <c r="BG309" s="9"/>
      <c r="BH309" s="9" t="s">
        <v>9567</v>
      </c>
      <c r="BI309" s="108" t="s">
        <v>4480</v>
      </c>
      <c r="BJ309" s="3" t="s">
        <v>9078</v>
      </c>
      <c r="BK309" s="9" t="s">
        <v>9568</v>
      </c>
      <c r="BL309" s="9"/>
      <c r="BM309" s="250">
        <v>3178548</v>
      </c>
      <c r="BN309" s="271">
        <v>3121564</v>
      </c>
      <c r="BO309" s="75" t="s">
        <v>2045</v>
      </c>
      <c r="BP309" s="9"/>
      <c r="BQ309" s="9"/>
      <c r="BR309" s="9"/>
      <c r="BS309" s="9"/>
      <c r="BT309" s="9"/>
      <c r="BU309" t="s">
        <v>6697</v>
      </c>
      <c r="BV309" s="77" t="s">
        <v>1805</v>
      </c>
      <c r="BW309" s="249">
        <v>30</v>
      </c>
      <c r="BX309" s="9"/>
      <c r="BY309" s="9"/>
      <c r="BZ309" s="9" t="s">
        <v>6499</v>
      </c>
      <c r="CA309" t="s">
        <v>6212</v>
      </c>
      <c r="CB309" s="229">
        <v>2016</v>
      </c>
      <c r="CC309" s="117" t="s">
        <v>1366</v>
      </c>
      <c r="CD309" s="75" t="s">
        <v>2199</v>
      </c>
      <c r="CE309" s="75" t="s">
        <v>2200</v>
      </c>
      <c r="CF309" s="75" t="s">
        <v>2201</v>
      </c>
      <c r="CG309" s="75" t="s">
        <v>2179</v>
      </c>
      <c r="CH309" s="75" t="s">
        <v>35</v>
      </c>
      <c r="CI309" s="75" t="s">
        <v>2043</v>
      </c>
      <c r="CJ309" s="75" t="s">
        <v>1799</v>
      </c>
      <c r="CK309" s="75" t="s">
        <v>1368</v>
      </c>
      <c r="CL309" s="75" t="s">
        <v>1369</v>
      </c>
      <c r="CM309" s="75" t="s">
        <v>1370</v>
      </c>
      <c r="CN309" s="75" t="s">
        <v>1371</v>
      </c>
      <c r="CO309" s="75" t="s">
        <v>382</v>
      </c>
      <c r="CP309" s="75" t="s">
        <v>48</v>
      </c>
      <c r="CQ309" s="117" t="s">
        <v>382</v>
      </c>
      <c r="CR309" s="75" t="s">
        <v>17</v>
      </c>
      <c r="CS309" s="75" t="s">
        <v>1800</v>
      </c>
      <c r="CT309" s="75" t="s">
        <v>430</v>
      </c>
      <c r="CU309" s="3" t="s">
        <v>333</v>
      </c>
      <c r="CV309" s="75" t="s">
        <v>17</v>
      </c>
      <c r="CW309" s="75" t="s">
        <v>1485</v>
      </c>
      <c r="CX309" s="3" t="s">
        <v>17</v>
      </c>
      <c r="CY309" s="3" t="s">
        <v>17</v>
      </c>
      <c r="CZ309" s="77" t="s">
        <v>1801</v>
      </c>
      <c r="DA309" s="17" t="s">
        <v>8549</v>
      </c>
      <c r="DB309" s="15" t="s">
        <v>10456</v>
      </c>
      <c r="DC309" s="15" t="s">
        <v>3909</v>
      </c>
      <c r="DD309" s="226">
        <v>307</v>
      </c>
    </row>
    <row r="310" spans="1:108">
      <c r="A310" s="226">
        <v>298</v>
      </c>
      <c r="B310" s="74" t="s">
        <v>2038</v>
      </c>
      <c r="C310" s="283" t="s">
        <v>1365</v>
      </c>
      <c r="D310" s="3" t="s">
        <v>3455</v>
      </c>
      <c r="E310" s="9"/>
      <c r="F310" s="9"/>
      <c r="G310" s="9" t="s">
        <v>6126</v>
      </c>
      <c r="H310" s="118" t="s">
        <v>2035</v>
      </c>
      <c r="I310" s="118" t="s">
        <v>2036</v>
      </c>
      <c r="J310" s="119" t="s">
        <v>3632</v>
      </c>
      <c r="K310" s="267" t="s">
        <v>10271</v>
      </c>
      <c r="L310" s="75" t="s">
        <v>1587</v>
      </c>
      <c r="M310" t="b">
        <v>0</v>
      </c>
      <c r="N310" s="118" t="s">
        <v>549</v>
      </c>
      <c r="O310" s="3" t="s">
        <v>8269</v>
      </c>
      <c r="P310" s="119" t="s">
        <v>9134</v>
      </c>
      <c r="Q310" s="234">
        <v>41</v>
      </c>
      <c r="R310" s="234">
        <v>41</v>
      </c>
      <c r="S310" s="9"/>
      <c r="T310" t="s">
        <v>17</v>
      </c>
      <c r="U310" s="75" t="s">
        <v>17</v>
      </c>
      <c r="V310" s="3" t="s">
        <v>17</v>
      </c>
      <c r="W310" s="9"/>
      <c r="X310" s="3" t="s">
        <v>17</v>
      </c>
      <c r="Y310" s="3" t="s">
        <v>17</v>
      </c>
      <c r="Z310" s="3" t="s">
        <v>4571</v>
      </c>
      <c r="AA310" s="196" t="s">
        <v>4115</v>
      </c>
      <c r="AB310" s="3"/>
      <c r="AC310" s="198" t="s">
        <v>2126</v>
      </c>
      <c r="AD310" s="3"/>
      <c r="AE310" s="3"/>
      <c r="AF310" s="3"/>
      <c r="AG310" s="3" t="s">
        <v>17</v>
      </c>
      <c r="AH310" s="75" t="s">
        <v>2202</v>
      </c>
      <c r="AI310" s="177"/>
      <c r="AJ310" s="119" t="s">
        <v>6473</v>
      </c>
      <c r="AK310" s="209" t="s">
        <v>6473</v>
      </c>
      <c r="AL310" s="102" t="s">
        <v>6491</v>
      </c>
      <c r="AM310" s="68"/>
      <c r="AN310" s="3" t="s">
        <v>4115</v>
      </c>
      <c r="AO310" t="s">
        <v>9206</v>
      </c>
      <c r="AP310" s="9" t="s">
        <v>4572</v>
      </c>
      <c r="AQ310" s="3"/>
      <c r="AR310" s="3"/>
      <c r="AS310" s="215" t="s">
        <v>9043</v>
      </c>
      <c r="AT310" s="75" t="s">
        <v>2044</v>
      </c>
      <c r="AU310" t="b">
        <v>0</v>
      </c>
      <c r="AV310" s="234">
        <v>4005987</v>
      </c>
      <c r="AW310" s="75" t="s">
        <v>17</v>
      </c>
      <c r="AX310" s="9"/>
      <c r="AY310" s="9"/>
      <c r="AZ310" s="9"/>
      <c r="BA310" s="9"/>
      <c r="BB310" s="3" t="s">
        <v>708</v>
      </c>
      <c r="BC310" s="9"/>
      <c r="BD310" s="9"/>
      <c r="BE310" s="75" t="s">
        <v>37</v>
      </c>
      <c r="BF310" s="9"/>
      <c r="BG310" s="9"/>
      <c r="BH310" s="9" t="s">
        <v>9567</v>
      </c>
      <c r="BI310" s="108" t="s">
        <v>4480</v>
      </c>
      <c r="BJ310" s="3" t="s">
        <v>9078</v>
      </c>
      <c r="BK310" s="9" t="s">
        <v>9568</v>
      </c>
      <c r="BL310" s="9"/>
      <c r="BM310" s="250">
        <v>3404133</v>
      </c>
      <c r="BN310" s="271">
        <v>3364080</v>
      </c>
      <c r="BO310" s="75" t="s">
        <v>2045</v>
      </c>
      <c r="BP310" s="9"/>
      <c r="BQ310" s="9"/>
      <c r="BR310" s="9"/>
      <c r="BS310" s="9"/>
      <c r="BT310" s="9"/>
      <c r="BU310" t="s">
        <v>6697</v>
      </c>
      <c r="BV310" s="77" t="s">
        <v>1379</v>
      </c>
      <c r="BW310" s="234">
        <v>30</v>
      </c>
      <c r="BX310" s="9"/>
      <c r="BY310" s="9"/>
      <c r="BZ310" s="9" t="s">
        <v>6499</v>
      </c>
      <c r="CA310" t="s">
        <v>6212</v>
      </c>
      <c r="CB310" s="229">
        <v>2016</v>
      </c>
      <c r="CC310" s="117" t="s">
        <v>1366</v>
      </c>
      <c r="CD310" s="75" t="s">
        <v>2203</v>
      </c>
      <c r="CE310" s="75" t="s">
        <v>2204</v>
      </c>
      <c r="CF310" s="75" t="s">
        <v>2205</v>
      </c>
      <c r="CG310" s="75" t="s">
        <v>2206</v>
      </c>
      <c r="CH310" s="75" t="s">
        <v>35</v>
      </c>
      <c r="CI310" s="75" t="s">
        <v>2043</v>
      </c>
      <c r="CJ310" s="75" t="s">
        <v>1806</v>
      </c>
      <c r="CK310" s="75" t="s">
        <v>1368</v>
      </c>
      <c r="CL310" s="75" t="s">
        <v>1369</v>
      </c>
      <c r="CM310" s="75" t="s">
        <v>1370</v>
      </c>
      <c r="CN310" s="75" t="s">
        <v>1371</v>
      </c>
      <c r="CO310" s="75" t="s">
        <v>382</v>
      </c>
      <c r="CP310" s="75" t="s">
        <v>48</v>
      </c>
      <c r="CQ310" s="117" t="s">
        <v>382</v>
      </c>
      <c r="CR310" s="75" t="s">
        <v>17</v>
      </c>
      <c r="CS310" s="75" t="s">
        <v>1807</v>
      </c>
      <c r="CT310" s="75" t="s">
        <v>430</v>
      </c>
      <c r="CU310" s="3" t="s">
        <v>333</v>
      </c>
      <c r="CV310" s="75" t="s">
        <v>17</v>
      </c>
      <c r="CW310" s="75" t="s">
        <v>1485</v>
      </c>
      <c r="CX310" s="3" t="s">
        <v>17</v>
      </c>
      <c r="CY310" s="3" t="s">
        <v>17</v>
      </c>
      <c r="CZ310" s="77" t="s">
        <v>1808</v>
      </c>
      <c r="DA310" s="17" t="s">
        <v>8549</v>
      </c>
      <c r="DB310" s="15" t="s">
        <v>10457</v>
      </c>
      <c r="DC310" s="15" t="s">
        <v>3910</v>
      </c>
      <c r="DD310" s="226">
        <v>308</v>
      </c>
    </row>
    <row r="311" spans="1:108">
      <c r="A311" s="226">
        <v>299</v>
      </c>
      <c r="B311" s="74" t="s">
        <v>2038</v>
      </c>
      <c r="C311" s="283" t="s">
        <v>1365</v>
      </c>
      <c r="D311" s="3" t="s">
        <v>3455</v>
      </c>
      <c r="E311" s="9"/>
      <c r="F311" s="9"/>
      <c r="G311" s="9" t="s">
        <v>6126</v>
      </c>
      <c r="H311" s="118" t="s">
        <v>2035</v>
      </c>
      <c r="I311" s="118" t="s">
        <v>2036</v>
      </c>
      <c r="J311" s="119" t="s">
        <v>3632</v>
      </c>
      <c r="K311" s="267" t="s">
        <v>10271</v>
      </c>
      <c r="L311" s="75" t="s">
        <v>1594</v>
      </c>
      <c r="M311" t="b">
        <v>0</v>
      </c>
      <c r="N311" s="118" t="s">
        <v>549</v>
      </c>
      <c r="O311" s="3" t="s">
        <v>8269</v>
      </c>
      <c r="P311" s="119" t="s">
        <v>9110</v>
      </c>
      <c r="Q311" s="234">
        <v>48</v>
      </c>
      <c r="R311" s="234">
        <v>48</v>
      </c>
      <c r="S311" s="9"/>
      <c r="T311" t="s">
        <v>17</v>
      </c>
      <c r="U311" s="75" t="s">
        <v>17</v>
      </c>
      <c r="V311" s="3" t="s">
        <v>17</v>
      </c>
      <c r="W311" s="9"/>
      <c r="X311" s="3" t="s">
        <v>17</v>
      </c>
      <c r="Y311" s="3" t="s">
        <v>17</v>
      </c>
      <c r="Z311" s="3" t="s">
        <v>4571</v>
      </c>
      <c r="AA311" s="196" t="s">
        <v>4115</v>
      </c>
      <c r="AB311" s="3"/>
      <c r="AC311" s="198" t="s">
        <v>2131</v>
      </c>
      <c r="AD311" s="3"/>
      <c r="AE311" s="3"/>
      <c r="AF311" s="3"/>
      <c r="AG311" s="3" t="s">
        <v>17</v>
      </c>
      <c r="AH311" s="75" t="s">
        <v>2207</v>
      </c>
      <c r="AI311" s="177"/>
      <c r="AJ311" s="119" t="s">
        <v>6473</v>
      </c>
      <c r="AK311" s="209" t="s">
        <v>6473</v>
      </c>
      <c r="AL311" s="102" t="s">
        <v>6491</v>
      </c>
      <c r="AM311" s="68"/>
      <c r="AN311" s="3" t="s">
        <v>4115</v>
      </c>
      <c r="AO311" t="s">
        <v>9206</v>
      </c>
      <c r="AP311" s="9" t="s">
        <v>4572</v>
      </c>
      <c r="AQ311" s="3"/>
      <c r="AR311" s="3"/>
      <c r="AS311" s="215" t="s">
        <v>9043</v>
      </c>
      <c r="AT311" s="75" t="s">
        <v>2044</v>
      </c>
      <c r="AU311" t="b">
        <v>0</v>
      </c>
      <c r="AV311" s="234">
        <v>3738258</v>
      </c>
      <c r="AW311" s="75" t="s">
        <v>17</v>
      </c>
      <c r="AX311" s="9"/>
      <c r="AY311" s="9"/>
      <c r="AZ311" s="9"/>
      <c r="BA311" s="9"/>
      <c r="BB311" s="3" t="s">
        <v>708</v>
      </c>
      <c r="BC311" s="9"/>
      <c r="BD311" s="9"/>
      <c r="BE311" s="75" t="s">
        <v>37</v>
      </c>
      <c r="BF311" s="9"/>
      <c r="BG311" s="9"/>
      <c r="BH311" s="9" t="s">
        <v>9567</v>
      </c>
      <c r="BI311" s="108" t="s">
        <v>4480</v>
      </c>
      <c r="BJ311" s="3" t="s">
        <v>9078</v>
      </c>
      <c r="BK311" s="9" t="s">
        <v>9568</v>
      </c>
      <c r="BL311" s="9"/>
      <c r="BM311" s="251">
        <v>3197556</v>
      </c>
      <c r="BN311" s="272">
        <v>3165603</v>
      </c>
      <c r="BO311" s="75" t="s">
        <v>2045</v>
      </c>
      <c r="BP311" s="9"/>
      <c r="BQ311" s="9"/>
      <c r="BR311" s="9"/>
      <c r="BS311" s="9"/>
      <c r="BT311" s="9"/>
      <c r="BU311" t="s">
        <v>6697</v>
      </c>
      <c r="BV311" s="77" t="s">
        <v>1379</v>
      </c>
      <c r="BW311" s="234">
        <v>30</v>
      </c>
      <c r="BX311" s="9"/>
      <c r="BY311" s="9"/>
      <c r="BZ311" s="9" t="s">
        <v>6499</v>
      </c>
      <c r="CA311" t="s">
        <v>6212</v>
      </c>
      <c r="CB311" s="229">
        <v>2016</v>
      </c>
      <c r="CC311" s="117" t="s">
        <v>1366</v>
      </c>
      <c r="CD311" s="75" t="s">
        <v>2208</v>
      </c>
      <c r="CE311" s="75" t="s">
        <v>2209</v>
      </c>
      <c r="CF311" s="75" t="s">
        <v>2210</v>
      </c>
      <c r="CG311" s="75" t="s">
        <v>2211</v>
      </c>
      <c r="CH311" s="75" t="s">
        <v>35</v>
      </c>
      <c r="CI311" s="75" t="s">
        <v>2043</v>
      </c>
      <c r="CJ311" s="75" t="s">
        <v>1812</v>
      </c>
      <c r="CK311" s="75" t="s">
        <v>1368</v>
      </c>
      <c r="CL311" s="75" t="s">
        <v>1369</v>
      </c>
      <c r="CM311" s="75" t="s">
        <v>1370</v>
      </c>
      <c r="CN311" s="75" t="s">
        <v>1371</v>
      </c>
      <c r="CO311" s="75" t="s">
        <v>382</v>
      </c>
      <c r="CP311" s="75" t="s">
        <v>48</v>
      </c>
      <c r="CQ311" s="117" t="s">
        <v>382</v>
      </c>
      <c r="CR311" s="75" t="s">
        <v>17</v>
      </c>
      <c r="CS311" s="75" t="s">
        <v>1813</v>
      </c>
      <c r="CT311" s="75" t="s">
        <v>430</v>
      </c>
      <c r="CU311" s="3" t="s">
        <v>333</v>
      </c>
      <c r="CV311" s="75" t="s">
        <v>17</v>
      </c>
      <c r="CW311" s="75" t="s">
        <v>1485</v>
      </c>
      <c r="CX311" s="3" t="s">
        <v>17</v>
      </c>
      <c r="CY311" s="3" t="s">
        <v>17</v>
      </c>
      <c r="CZ311" s="77" t="s">
        <v>1814</v>
      </c>
      <c r="DA311" s="17" t="s">
        <v>8549</v>
      </c>
      <c r="DB311" s="15" t="s">
        <v>10458</v>
      </c>
      <c r="DC311" s="15" t="s">
        <v>3911</v>
      </c>
      <c r="DD311" s="226">
        <v>309</v>
      </c>
    </row>
    <row r="312" spans="1:108">
      <c r="A312" s="226">
        <v>300</v>
      </c>
      <c r="B312" s="74" t="s">
        <v>2038</v>
      </c>
      <c r="C312" s="283" t="s">
        <v>1365</v>
      </c>
      <c r="D312" s="3" t="s">
        <v>3455</v>
      </c>
      <c r="E312" s="9"/>
      <c r="F312" s="9"/>
      <c r="G312" s="9" t="s">
        <v>6126</v>
      </c>
      <c r="H312" s="118" t="s">
        <v>2035</v>
      </c>
      <c r="I312" s="118" t="s">
        <v>2036</v>
      </c>
      <c r="J312" s="119" t="s">
        <v>3632</v>
      </c>
      <c r="K312" s="267" t="s">
        <v>10271</v>
      </c>
      <c r="L312" s="75" t="s">
        <v>1364</v>
      </c>
      <c r="M312" t="b">
        <v>0</v>
      </c>
      <c r="N312" s="118" t="s">
        <v>549</v>
      </c>
      <c r="O312" s="3" t="s">
        <v>8269</v>
      </c>
      <c r="P312" s="119" t="s">
        <v>9129</v>
      </c>
      <c r="Q312" s="234">
        <v>43</v>
      </c>
      <c r="R312" s="234">
        <v>43</v>
      </c>
      <c r="S312" s="9"/>
      <c r="T312" t="s">
        <v>17</v>
      </c>
      <c r="U312" s="75" t="s">
        <v>17</v>
      </c>
      <c r="V312" s="3" t="s">
        <v>17</v>
      </c>
      <c r="W312" s="9"/>
      <c r="X312" s="3" t="s">
        <v>17</v>
      </c>
      <c r="Y312" s="3" t="s">
        <v>17</v>
      </c>
      <c r="Z312" s="3" t="s">
        <v>4571</v>
      </c>
      <c r="AA312" s="196" t="s">
        <v>4115</v>
      </c>
      <c r="AB312" s="3"/>
      <c r="AC312" s="198" t="s">
        <v>2037</v>
      </c>
      <c r="AD312" s="3"/>
      <c r="AE312" s="3"/>
      <c r="AF312" s="3"/>
      <c r="AG312" s="3" t="s">
        <v>17</v>
      </c>
      <c r="AH312" s="75" t="s">
        <v>2212</v>
      </c>
      <c r="AI312" s="177"/>
      <c r="AJ312" s="119" t="s">
        <v>6470</v>
      </c>
      <c r="AK312" s="209" t="s">
        <v>6470</v>
      </c>
      <c r="AL312" s="102" t="s">
        <v>6491</v>
      </c>
      <c r="AM312" s="68"/>
      <c r="AN312" s="3" t="s">
        <v>4115</v>
      </c>
      <c r="AO312" t="s">
        <v>9206</v>
      </c>
      <c r="AP312" s="9" t="s">
        <v>4572</v>
      </c>
      <c r="AQ312" s="3"/>
      <c r="AR312" s="3"/>
      <c r="AS312" s="215" t="s">
        <v>9043</v>
      </c>
      <c r="AT312" s="75" t="s">
        <v>2044</v>
      </c>
      <c r="AU312" t="b">
        <v>0</v>
      </c>
      <c r="AV312" s="234">
        <v>12776741</v>
      </c>
      <c r="AW312" s="75" t="s">
        <v>17</v>
      </c>
      <c r="AX312" s="9"/>
      <c r="AY312" s="9"/>
      <c r="AZ312" s="9"/>
      <c r="BA312" s="9"/>
      <c r="BB312" s="3" t="s">
        <v>708</v>
      </c>
      <c r="BC312" s="9"/>
      <c r="BD312" s="9"/>
      <c r="BE312" s="75" t="s">
        <v>37</v>
      </c>
      <c r="BF312" s="9"/>
      <c r="BG312" s="9"/>
      <c r="BH312" s="9" t="s">
        <v>9567</v>
      </c>
      <c r="BI312" s="108" t="s">
        <v>4480</v>
      </c>
      <c r="BJ312" s="3" t="s">
        <v>9078</v>
      </c>
      <c r="BK312" s="9" t="s">
        <v>9568</v>
      </c>
      <c r="BL312" s="9"/>
      <c r="BM312" s="248">
        <f>SUM(2207044, 2284695, 2206486, 2119300)</f>
        <v>8817525</v>
      </c>
      <c r="BN312" s="269">
        <f>SUM(2106001, 2216470, 2098831, 2055987)</f>
        <v>8477289</v>
      </c>
      <c r="BO312" s="75" t="s">
        <v>2045</v>
      </c>
      <c r="BP312" s="9"/>
      <c r="BQ312" s="9"/>
      <c r="BR312" s="9"/>
      <c r="BS312" s="9"/>
      <c r="BT312" s="9"/>
      <c r="BU312" t="s">
        <v>6697</v>
      </c>
      <c r="BV312" s="77" t="s">
        <v>1379</v>
      </c>
      <c r="BW312" s="234">
        <v>30</v>
      </c>
      <c r="BX312" s="9"/>
      <c r="BY312" s="9"/>
      <c r="BZ312" s="9" t="s">
        <v>6499</v>
      </c>
      <c r="CA312" t="s">
        <v>6212</v>
      </c>
      <c r="CB312" s="229">
        <v>2016</v>
      </c>
      <c r="CC312" s="117" t="s">
        <v>1366</v>
      </c>
      <c r="CD312" s="75" t="s">
        <v>2213</v>
      </c>
      <c r="CE312" s="75" t="s">
        <v>2214</v>
      </c>
      <c r="CF312" s="75" t="s">
        <v>2138</v>
      </c>
      <c r="CG312" s="75" t="s">
        <v>2215</v>
      </c>
      <c r="CH312" s="75" t="s">
        <v>35</v>
      </c>
      <c r="CI312" s="75" t="s">
        <v>2043</v>
      </c>
      <c r="CJ312" s="75" t="s">
        <v>1818</v>
      </c>
      <c r="CK312" s="75" t="s">
        <v>1368</v>
      </c>
      <c r="CL312" s="75" t="s">
        <v>1369</v>
      </c>
      <c r="CM312" s="75" t="s">
        <v>1370</v>
      </c>
      <c r="CN312" s="75" t="s">
        <v>1371</v>
      </c>
      <c r="CO312" s="75" t="s">
        <v>382</v>
      </c>
      <c r="CP312" s="75" t="s">
        <v>48</v>
      </c>
      <c r="CQ312" s="117" t="s">
        <v>382</v>
      </c>
      <c r="CR312" s="75" t="s">
        <v>17</v>
      </c>
      <c r="CS312" s="75" t="s">
        <v>1819</v>
      </c>
      <c r="CT312" s="75" t="s">
        <v>430</v>
      </c>
      <c r="CU312" s="3" t="s">
        <v>333</v>
      </c>
      <c r="CV312" s="75" t="s">
        <v>17</v>
      </c>
      <c r="CW312" s="75" t="s">
        <v>1374</v>
      </c>
      <c r="CX312" s="3" t="s">
        <v>17</v>
      </c>
      <c r="CY312" s="3" t="s">
        <v>17</v>
      </c>
      <c r="CZ312" s="110" t="s">
        <v>6435</v>
      </c>
      <c r="DA312" s="17" t="s">
        <v>8549</v>
      </c>
      <c r="DB312" s="15" t="s">
        <v>10459</v>
      </c>
      <c r="DC312" s="15" t="s">
        <v>6461</v>
      </c>
      <c r="DD312" s="226">
        <v>310</v>
      </c>
    </row>
    <row r="313" spans="1:108">
      <c r="A313" s="226">
        <v>301</v>
      </c>
      <c r="B313" s="74" t="s">
        <v>2038</v>
      </c>
      <c r="C313" s="283" t="s">
        <v>1365</v>
      </c>
      <c r="D313" s="3" t="s">
        <v>3455</v>
      </c>
      <c r="E313" s="9"/>
      <c r="F313" s="9"/>
      <c r="G313" s="9" t="s">
        <v>6126</v>
      </c>
      <c r="H313" s="118" t="s">
        <v>2035</v>
      </c>
      <c r="I313" s="118" t="s">
        <v>2036</v>
      </c>
      <c r="J313" s="119" t="s">
        <v>3632</v>
      </c>
      <c r="K313" s="267" t="s">
        <v>10271</v>
      </c>
      <c r="L313" s="75" t="s">
        <v>1395</v>
      </c>
      <c r="M313" t="b">
        <v>0</v>
      </c>
      <c r="N313" s="118" t="s">
        <v>549</v>
      </c>
      <c r="O313" s="3" t="s">
        <v>8269</v>
      </c>
      <c r="P313" s="119" t="s">
        <v>9130</v>
      </c>
      <c r="Q313" s="234">
        <v>56</v>
      </c>
      <c r="R313" s="234">
        <v>56</v>
      </c>
      <c r="S313" s="9"/>
      <c r="T313" t="s">
        <v>17</v>
      </c>
      <c r="U313" s="75" t="s">
        <v>17</v>
      </c>
      <c r="V313" s="3" t="s">
        <v>17</v>
      </c>
      <c r="W313" s="9"/>
      <c r="X313" s="3" t="s">
        <v>17</v>
      </c>
      <c r="Y313" s="3" t="s">
        <v>17</v>
      </c>
      <c r="Z313" s="3" t="s">
        <v>4571</v>
      </c>
      <c r="AA313" s="196" t="s">
        <v>4115</v>
      </c>
      <c r="AB313" s="3"/>
      <c r="AC313" s="198" t="s">
        <v>2050</v>
      </c>
      <c r="AD313" s="3"/>
      <c r="AE313" s="3"/>
      <c r="AF313" s="3"/>
      <c r="AG313" s="3" t="s">
        <v>17</v>
      </c>
      <c r="AH313" s="75" t="s">
        <v>2216</v>
      </c>
      <c r="AI313" s="177"/>
      <c r="AJ313" s="119" t="s">
        <v>6470</v>
      </c>
      <c r="AK313" s="209" t="s">
        <v>6470</v>
      </c>
      <c r="AL313" s="102" t="s">
        <v>6491</v>
      </c>
      <c r="AM313" s="68"/>
      <c r="AN313" s="3" t="s">
        <v>4115</v>
      </c>
      <c r="AO313" t="s">
        <v>9206</v>
      </c>
      <c r="AP313" s="9" t="s">
        <v>4572</v>
      </c>
      <c r="AQ313" s="3"/>
      <c r="AR313" s="3"/>
      <c r="AS313" s="215" t="s">
        <v>9043</v>
      </c>
      <c r="AT313" s="75" t="s">
        <v>2044</v>
      </c>
      <c r="AU313" t="b">
        <v>0</v>
      </c>
      <c r="AV313" s="234">
        <v>10952523</v>
      </c>
      <c r="AW313" s="75" t="s">
        <v>17</v>
      </c>
      <c r="AX313" s="9"/>
      <c r="AY313" s="9"/>
      <c r="AZ313" s="9"/>
      <c r="BA313" s="9"/>
      <c r="BB313" s="3" t="s">
        <v>708</v>
      </c>
      <c r="BC313" s="9"/>
      <c r="BD313" s="9"/>
      <c r="BE313" s="75" t="s">
        <v>37</v>
      </c>
      <c r="BF313" s="9"/>
      <c r="BG313" s="9"/>
      <c r="BH313" s="9" t="s">
        <v>9567</v>
      </c>
      <c r="BI313" s="108" t="s">
        <v>4480</v>
      </c>
      <c r="BJ313" s="3" t="s">
        <v>9078</v>
      </c>
      <c r="BK313" s="9" t="s">
        <v>9568</v>
      </c>
      <c r="BL313" s="9"/>
      <c r="BM313" s="248">
        <f>SUM(1898222, 1972561, 1896996, 1927395)</f>
        <v>7695174</v>
      </c>
      <c r="BN313" s="269">
        <f>SUM(1780465, 1880235, 1774517, 1834644)</f>
        <v>7269861</v>
      </c>
      <c r="BO313" s="75" t="s">
        <v>2045</v>
      </c>
      <c r="BP313" s="9"/>
      <c r="BQ313" s="9"/>
      <c r="BR313" s="9"/>
      <c r="BS313" s="9"/>
      <c r="BT313" s="9"/>
      <c r="BU313" t="s">
        <v>6697</v>
      </c>
      <c r="BV313" s="77" t="s">
        <v>1379</v>
      </c>
      <c r="BW313" s="234">
        <v>30</v>
      </c>
      <c r="BX313" s="9"/>
      <c r="BY313" s="9"/>
      <c r="BZ313" s="9" t="s">
        <v>6499</v>
      </c>
      <c r="CA313" t="s">
        <v>6212</v>
      </c>
      <c r="CB313" s="229">
        <v>2016</v>
      </c>
      <c r="CC313" s="117" t="s">
        <v>1366</v>
      </c>
      <c r="CD313" s="75" t="s">
        <v>2217</v>
      </c>
      <c r="CE313" s="75" t="s">
        <v>2218</v>
      </c>
      <c r="CF313" s="75" t="s">
        <v>2143</v>
      </c>
      <c r="CG313" s="75" t="s">
        <v>2219</v>
      </c>
      <c r="CH313" s="75" t="s">
        <v>35</v>
      </c>
      <c r="CI313" s="75" t="s">
        <v>2043</v>
      </c>
      <c r="CJ313" s="75" t="s">
        <v>1836</v>
      </c>
      <c r="CK313" s="75" t="s">
        <v>1368</v>
      </c>
      <c r="CL313" s="75" t="s">
        <v>1369</v>
      </c>
      <c r="CM313" s="75" t="s">
        <v>1370</v>
      </c>
      <c r="CN313" s="75" t="s">
        <v>1371</v>
      </c>
      <c r="CO313" s="75" t="s">
        <v>382</v>
      </c>
      <c r="CP313" s="75" t="s">
        <v>48</v>
      </c>
      <c r="CQ313" s="117" t="s">
        <v>382</v>
      </c>
      <c r="CR313" s="75" t="s">
        <v>17</v>
      </c>
      <c r="CS313" s="75" t="s">
        <v>1837</v>
      </c>
      <c r="CT313" s="75" t="s">
        <v>430</v>
      </c>
      <c r="CU313" s="3" t="s">
        <v>333</v>
      </c>
      <c r="CV313" s="75" t="s">
        <v>17</v>
      </c>
      <c r="CW313" s="75" t="s">
        <v>1374</v>
      </c>
      <c r="CX313" s="3" t="s">
        <v>17</v>
      </c>
      <c r="CY313" s="3" t="s">
        <v>17</v>
      </c>
      <c r="CZ313" s="110" t="s">
        <v>6436</v>
      </c>
      <c r="DA313" s="17" t="s">
        <v>8549</v>
      </c>
      <c r="DB313" s="15" t="s">
        <v>10460</v>
      </c>
      <c r="DC313" s="15" t="s">
        <v>6462</v>
      </c>
      <c r="DD313" s="226">
        <v>311</v>
      </c>
    </row>
    <row r="314" spans="1:108">
      <c r="A314" s="226">
        <v>302</v>
      </c>
      <c r="B314" s="74" t="s">
        <v>2038</v>
      </c>
      <c r="C314" s="283" t="s">
        <v>1365</v>
      </c>
      <c r="D314" s="3" t="s">
        <v>3455</v>
      </c>
      <c r="E314" s="9"/>
      <c r="F314" s="9"/>
      <c r="G314" s="9" t="s">
        <v>6126</v>
      </c>
      <c r="H314" s="118" t="s">
        <v>2035</v>
      </c>
      <c r="I314" s="118" t="s">
        <v>2036</v>
      </c>
      <c r="J314" s="119" t="s">
        <v>3632</v>
      </c>
      <c r="K314" s="267" t="s">
        <v>10271</v>
      </c>
      <c r="L314" s="75" t="s">
        <v>1414</v>
      </c>
      <c r="M314" t="b">
        <v>0</v>
      </c>
      <c r="N314" s="118" t="s">
        <v>549</v>
      </c>
      <c r="O314" s="3" t="s">
        <v>8269</v>
      </c>
      <c r="P314" s="119" t="s">
        <v>9131</v>
      </c>
      <c r="Q314" s="234">
        <v>46</v>
      </c>
      <c r="R314" s="234">
        <v>46</v>
      </c>
      <c r="S314" s="9"/>
      <c r="T314" t="s">
        <v>17</v>
      </c>
      <c r="U314" s="75" t="s">
        <v>17</v>
      </c>
      <c r="V314" s="3" t="s">
        <v>17</v>
      </c>
      <c r="W314" s="9"/>
      <c r="X314" s="3" t="s">
        <v>17</v>
      </c>
      <c r="Y314" s="3" t="s">
        <v>17</v>
      </c>
      <c r="Z314" s="3" t="s">
        <v>4571</v>
      </c>
      <c r="AA314" s="196" t="s">
        <v>4115</v>
      </c>
      <c r="AB314" s="3"/>
      <c r="AC314" s="198" t="s">
        <v>2059</v>
      </c>
      <c r="AD314" s="3"/>
      <c r="AE314" s="3"/>
      <c r="AF314" s="3"/>
      <c r="AG314" s="3" t="s">
        <v>17</v>
      </c>
      <c r="AH314" s="75" t="s">
        <v>2220</v>
      </c>
      <c r="AI314" s="177"/>
      <c r="AJ314" s="119" t="s">
        <v>6470</v>
      </c>
      <c r="AK314" s="209" t="s">
        <v>6470</v>
      </c>
      <c r="AL314" s="102" t="s">
        <v>6491</v>
      </c>
      <c r="AM314" s="68"/>
      <c r="AN314" s="3" t="s">
        <v>4115</v>
      </c>
      <c r="AO314" t="s">
        <v>9206</v>
      </c>
      <c r="AP314" s="9" t="s">
        <v>4572</v>
      </c>
      <c r="AQ314" s="3"/>
      <c r="AR314" s="3"/>
      <c r="AS314" s="215" t="s">
        <v>9043</v>
      </c>
      <c r="AT314" s="75" t="s">
        <v>2044</v>
      </c>
      <c r="AU314" t="b">
        <v>0</v>
      </c>
      <c r="AV314" s="234">
        <v>12408354</v>
      </c>
      <c r="AW314" s="75" t="s">
        <v>17</v>
      </c>
      <c r="AX314" s="9"/>
      <c r="AY314" s="9"/>
      <c r="AZ314" s="9"/>
      <c r="BA314" s="9"/>
      <c r="BB314" s="3" t="s">
        <v>708</v>
      </c>
      <c r="BC314" s="9"/>
      <c r="BD314" s="9"/>
      <c r="BE314" s="75" t="s">
        <v>37</v>
      </c>
      <c r="BF314" s="9"/>
      <c r="BG314" s="9"/>
      <c r="BH314" s="9" t="s">
        <v>9567</v>
      </c>
      <c r="BI314" s="108" t="s">
        <v>4480</v>
      </c>
      <c r="BJ314" s="3" t="s">
        <v>9078</v>
      </c>
      <c r="BK314" s="9" t="s">
        <v>9568</v>
      </c>
      <c r="BL314" s="9"/>
      <c r="BM314" s="248">
        <f>SUM(2183530, 2267875, 2185125, 2190207)</f>
        <v>8826737</v>
      </c>
      <c r="BN314" s="269">
        <f>SUM(2061094, 2177118, 2057094, 2099948)</f>
        <v>8395254</v>
      </c>
      <c r="BO314" s="75" t="s">
        <v>2045</v>
      </c>
      <c r="BP314" s="9"/>
      <c r="BQ314" s="9"/>
      <c r="BR314" s="9"/>
      <c r="BS314" s="9"/>
      <c r="BT314" s="9"/>
      <c r="BU314" t="s">
        <v>6697</v>
      </c>
      <c r="BV314" s="77" t="s">
        <v>1379</v>
      </c>
      <c r="BW314" s="234">
        <v>30</v>
      </c>
      <c r="BX314" s="9"/>
      <c r="BY314" s="9"/>
      <c r="BZ314" s="9" t="s">
        <v>6499</v>
      </c>
      <c r="CA314" t="s">
        <v>6212</v>
      </c>
      <c r="CB314" s="229">
        <v>2016</v>
      </c>
      <c r="CC314" s="117" t="s">
        <v>1366</v>
      </c>
      <c r="CD314" s="75" t="s">
        <v>2221</v>
      </c>
      <c r="CE314" s="75" t="s">
        <v>2222</v>
      </c>
      <c r="CF314" s="75" t="s">
        <v>2148</v>
      </c>
      <c r="CG314" s="75" t="s">
        <v>2223</v>
      </c>
      <c r="CH314" s="75" t="s">
        <v>35</v>
      </c>
      <c r="CI314" s="75" t="s">
        <v>2043</v>
      </c>
      <c r="CJ314" s="75" t="s">
        <v>1854</v>
      </c>
      <c r="CK314" s="75" t="s">
        <v>1368</v>
      </c>
      <c r="CL314" s="75" t="s">
        <v>1369</v>
      </c>
      <c r="CM314" s="75" t="s">
        <v>1370</v>
      </c>
      <c r="CN314" s="75" t="s">
        <v>1371</v>
      </c>
      <c r="CO314" s="75" t="s">
        <v>382</v>
      </c>
      <c r="CP314" s="75" t="s">
        <v>48</v>
      </c>
      <c r="CQ314" s="117" t="s">
        <v>382</v>
      </c>
      <c r="CR314" s="75" t="s">
        <v>17</v>
      </c>
      <c r="CS314" s="75" t="s">
        <v>1855</v>
      </c>
      <c r="CT314" s="75" t="s">
        <v>430</v>
      </c>
      <c r="CU314" s="3" t="s">
        <v>333</v>
      </c>
      <c r="CV314" s="75" t="s">
        <v>17</v>
      </c>
      <c r="CW314" s="75" t="s">
        <v>1374</v>
      </c>
      <c r="CX314" s="3" t="s">
        <v>17</v>
      </c>
      <c r="CY314" s="3" t="s">
        <v>17</v>
      </c>
      <c r="CZ314" s="110" t="s">
        <v>6437</v>
      </c>
      <c r="DA314" s="17" t="s">
        <v>8549</v>
      </c>
      <c r="DB314" s="15" t="s">
        <v>10461</v>
      </c>
      <c r="DC314" s="15" t="s">
        <v>6463</v>
      </c>
      <c r="DD314" s="226">
        <v>312</v>
      </c>
    </row>
    <row r="315" spans="1:108">
      <c r="A315" s="226">
        <v>303</v>
      </c>
      <c r="B315" s="205" t="s">
        <v>2038</v>
      </c>
      <c r="C315" s="283" t="s">
        <v>1365</v>
      </c>
      <c r="D315" s="3" t="s">
        <v>3455</v>
      </c>
      <c r="E315" s="9"/>
      <c r="F315" s="9"/>
      <c r="G315" s="9" t="s">
        <v>6126</v>
      </c>
      <c r="H315" s="118" t="s">
        <v>2035</v>
      </c>
      <c r="I315" s="118" t="s">
        <v>2036</v>
      </c>
      <c r="J315" s="119" t="s">
        <v>3632</v>
      </c>
      <c r="K315" s="267" t="s">
        <v>10271</v>
      </c>
      <c r="L315" s="75" t="s">
        <v>1433</v>
      </c>
      <c r="M315" t="b">
        <v>0</v>
      </c>
      <c r="N315" s="118" t="s">
        <v>549</v>
      </c>
      <c r="O315" s="3" t="s">
        <v>8269</v>
      </c>
      <c r="P315" s="119" t="s">
        <v>9098</v>
      </c>
      <c r="Q315" s="234">
        <v>47</v>
      </c>
      <c r="R315" s="234">
        <v>47</v>
      </c>
      <c r="S315" s="9"/>
      <c r="T315" t="s">
        <v>17</v>
      </c>
      <c r="U315" s="75" t="s">
        <v>17</v>
      </c>
      <c r="V315" s="3" t="s">
        <v>17</v>
      </c>
      <c r="W315" s="9"/>
      <c r="X315" s="3" t="s">
        <v>17</v>
      </c>
      <c r="Y315" s="3" t="s">
        <v>17</v>
      </c>
      <c r="Z315" s="3" t="s">
        <v>4571</v>
      </c>
      <c r="AA315" s="196" t="s">
        <v>4115</v>
      </c>
      <c r="AB315" s="3"/>
      <c r="AC315" s="198" t="s">
        <v>2068</v>
      </c>
      <c r="AD315" s="3"/>
      <c r="AE315" s="3"/>
      <c r="AF315" s="3"/>
      <c r="AG315" s="3" t="s">
        <v>17</v>
      </c>
      <c r="AH315" s="75" t="s">
        <v>2224</v>
      </c>
      <c r="AI315" s="177"/>
      <c r="AJ315" s="119" t="s">
        <v>6470</v>
      </c>
      <c r="AK315" s="209" t="s">
        <v>6470</v>
      </c>
      <c r="AL315" s="102" t="s">
        <v>6491</v>
      </c>
      <c r="AM315" s="68"/>
      <c r="AN315" s="3" t="s">
        <v>4115</v>
      </c>
      <c r="AO315" t="s">
        <v>9206</v>
      </c>
      <c r="AP315" s="9" t="s">
        <v>4572</v>
      </c>
      <c r="AQ315" s="3"/>
      <c r="AR315" s="3"/>
      <c r="AS315" s="215" t="s">
        <v>9043</v>
      </c>
      <c r="AT315" s="75" t="s">
        <v>2044</v>
      </c>
      <c r="AU315" t="b">
        <v>0</v>
      </c>
      <c r="AV315" s="234">
        <v>12165627</v>
      </c>
      <c r="AW315" s="75" t="s">
        <v>17</v>
      </c>
      <c r="AX315" s="9"/>
      <c r="AY315" s="9"/>
      <c r="AZ315" s="9"/>
      <c r="BA315" s="9"/>
      <c r="BB315" s="3" t="s">
        <v>708</v>
      </c>
      <c r="BC315" s="9"/>
      <c r="BD315" s="9"/>
      <c r="BE315" s="75" t="s">
        <v>37</v>
      </c>
      <c r="BF315" s="9"/>
      <c r="BG315" s="9"/>
      <c r="BH315" s="9" t="s">
        <v>9567</v>
      </c>
      <c r="BI315" s="108" t="s">
        <v>4480</v>
      </c>
      <c r="BJ315" s="3" t="s">
        <v>9078</v>
      </c>
      <c r="BK315" s="9" t="s">
        <v>9568</v>
      </c>
      <c r="BL315" s="9"/>
      <c r="BM315" s="248">
        <f>SUM(2138105, 2234059, 2145575, 2198493)</f>
        <v>8716232</v>
      </c>
      <c r="BN315" s="269">
        <f>SUM(2054231, 2183143, 2056024, 2143901)</f>
        <v>8437299</v>
      </c>
      <c r="BO315" s="75" t="s">
        <v>2045</v>
      </c>
      <c r="BP315" s="9"/>
      <c r="BQ315" s="9"/>
      <c r="BR315" s="9"/>
      <c r="BS315" s="9"/>
      <c r="BT315" s="9"/>
      <c r="BU315" t="s">
        <v>6697</v>
      </c>
      <c r="BV315" s="77" t="s">
        <v>1379</v>
      </c>
      <c r="BW315" s="234">
        <v>30</v>
      </c>
      <c r="BX315" s="9"/>
      <c r="BY315" s="9"/>
      <c r="BZ315" s="9" t="s">
        <v>6499</v>
      </c>
      <c r="CA315" t="s">
        <v>6212</v>
      </c>
      <c r="CB315" s="229">
        <v>2016</v>
      </c>
      <c r="CC315" s="117" t="s">
        <v>1366</v>
      </c>
      <c r="CD315" s="75" t="s">
        <v>2225</v>
      </c>
      <c r="CE315" s="75" t="s">
        <v>2226</v>
      </c>
      <c r="CF315" s="75" t="s">
        <v>2153</v>
      </c>
      <c r="CG315" s="75" t="s">
        <v>2227</v>
      </c>
      <c r="CH315" s="75" t="s">
        <v>35</v>
      </c>
      <c r="CI315" s="75" t="s">
        <v>2043</v>
      </c>
      <c r="CJ315" s="75" t="s">
        <v>1872</v>
      </c>
      <c r="CK315" s="75" t="s">
        <v>1368</v>
      </c>
      <c r="CL315" s="75" t="s">
        <v>1369</v>
      </c>
      <c r="CM315" s="75" t="s">
        <v>1370</v>
      </c>
      <c r="CN315" s="75" t="s">
        <v>1371</v>
      </c>
      <c r="CO315" s="75" t="s">
        <v>382</v>
      </c>
      <c r="CP315" s="75" t="s">
        <v>48</v>
      </c>
      <c r="CQ315" s="117" t="s">
        <v>382</v>
      </c>
      <c r="CR315" s="75" t="s">
        <v>17</v>
      </c>
      <c r="CS315" s="75" t="s">
        <v>1873</v>
      </c>
      <c r="CT315" s="75" t="s">
        <v>430</v>
      </c>
      <c r="CU315" s="3" t="s">
        <v>333</v>
      </c>
      <c r="CV315" s="75" t="s">
        <v>17</v>
      </c>
      <c r="CW315" s="75" t="s">
        <v>1374</v>
      </c>
      <c r="CX315" s="3" t="s">
        <v>17</v>
      </c>
      <c r="CY315" s="3" t="s">
        <v>17</v>
      </c>
      <c r="CZ315" s="110" t="s">
        <v>6438</v>
      </c>
      <c r="DA315" s="17" t="s">
        <v>8549</v>
      </c>
      <c r="DB315" s="15" t="s">
        <v>10462</v>
      </c>
      <c r="DC315" s="15" t="s">
        <v>6464</v>
      </c>
      <c r="DD315" s="226">
        <v>313</v>
      </c>
    </row>
    <row r="316" spans="1:108">
      <c r="A316" s="226">
        <v>304</v>
      </c>
      <c r="B316" s="74" t="s">
        <v>2038</v>
      </c>
      <c r="C316" s="284" t="s">
        <v>1365</v>
      </c>
      <c r="D316" s="3" t="s">
        <v>3455</v>
      </c>
      <c r="E316" s="9"/>
      <c r="F316" s="9"/>
      <c r="G316" s="9" t="s">
        <v>6126</v>
      </c>
      <c r="H316" s="118" t="s">
        <v>2035</v>
      </c>
      <c r="I316" s="118" t="s">
        <v>2036</v>
      </c>
      <c r="J316" s="119" t="s">
        <v>3632</v>
      </c>
      <c r="K316" s="267" t="s">
        <v>10271</v>
      </c>
      <c r="L316" s="75" t="s">
        <v>1452</v>
      </c>
      <c r="M316" t="b">
        <v>0</v>
      </c>
      <c r="N316" s="118" t="s">
        <v>549</v>
      </c>
      <c r="O316" s="3" t="s">
        <v>8269</v>
      </c>
      <c r="P316" s="119" t="s">
        <v>9132</v>
      </c>
      <c r="Q316" s="234">
        <v>53</v>
      </c>
      <c r="R316" s="234">
        <v>53</v>
      </c>
      <c r="S316" s="9"/>
      <c r="T316" t="s">
        <v>17</v>
      </c>
      <c r="U316" s="75" t="s">
        <v>17</v>
      </c>
      <c r="V316" s="3" t="s">
        <v>17</v>
      </c>
      <c r="W316" s="9"/>
      <c r="X316" s="3" t="s">
        <v>17</v>
      </c>
      <c r="Y316" s="3" t="s">
        <v>17</v>
      </c>
      <c r="Z316" s="3" t="s">
        <v>4571</v>
      </c>
      <c r="AA316" s="196" t="s">
        <v>4115</v>
      </c>
      <c r="AB316" s="3"/>
      <c r="AC316" s="198" t="s">
        <v>2077</v>
      </c>
      <c r="AD316" s="3"/>
      <c r="AE316" s="3"/>
      <c r="AF316" s="3"/>
      <c r="AG316" s="3" t="s">
        <v>17</v>
      </c>
      <c r="AH316" s="75" t="s">
        <v>2228</v>
      </c>
      <c r="AI316" s="177"/>
      <c r="AJ316" s="119" t="s">
        <v>6470</v>
      </c>
      <c r="AK316" s="209" t="s">
        <v>6470</v>
      </c>
      <c r="AL316" s="102" t="s">
        <v>6491</v>
      </c>
      <c r="AM316" s="68"/>
      <c r="AN316" s="3" t="s">
        <v>4115</v>
      </c>
      <c r="AO316" t="s">
        <v>9206</v>
      </c>
      <c r="AP316" s="9" t="s">
        <v>4572</v>
      </c>
      <c r="AQ316" s="3"/>
      <c r="AR316" s="3"/>
      <c r="AS316" s="215" t="s">
        <v>9043</v>
      </c>
      <c r="AT316" s="75" t="s">
        <v>2044</v>
      </c>
      <c r="AU316" t="b">
        <v>0</v>
      </c>
      <c r="AV316" s="234">
        <v>18179502</v>
      </c>
      <c r="AW316" s="75" t="s">
        <v>17</v>
      </c>
      <c r="AX316" s="9"/>
      <c r="AY316" s="9"/>
      <c r="AZ316" s="9"/>
      <c r="BA316" s="9"/>
      <c r="BB316" s="3" t="s">
        <v>708</v>
      </c>
      <c r="BC316" s="9"/>
      <c r="BD316" s="9"/>
      <c r="BE316" s="75" t="s">
        <v>37</v>
      </c>
      <c r="BF316" s="9"/>
      <c r="BG316" s="9"/>
      <c r="BH316" s="9" t="s">
        <v>9567</v>
      </c>
      <c r="BI316" s="108" t="s">
        <v>4480</v>
      </c>
      <c r="BJ316" s="3" t="s">
        <v>9078</v>
      </c>
      <c r="BK316" s="9" t="s">
        <v>9568</v>
      </c>
      <c r="BL316" s="9"/>
      <c r="BM316" s="248">
        <f>SUM(3177692, 3300751, 3261971, 3174423)</f>
        <v>12914837</v>
      </c>
      <c r="BN316" s="269">
        <f>SUM(3024814, 3197528, 3197695, 3151661)</f>
        <v>12571698</v>
      </c>
      <c r="BO316" s="75" t="s">
        <v>2045</v>
      </c>
      <c r="BP316" s="9"/>
      <c r="BQ316" s="9"/>
      <c r="BR316" s="9"/>
      <c r="BS316" s="9"/>
      <c r="BT316" s="9"/>
      <c r="BU316" t="s">
        <v>6697</v>
      </c>
      <c r="BV316" s="77" t="s">
        <v>1379</v>
      </c>
      <c r="BW316" s="234">
        <v>30</v>
      </c>
      <c r="BX316" s="9"/>
      <c r="BY316" s="9"/>
      <c r="BZ316" s="9" t="s">
        <v>6499</v>
      </c>
      <c r="CA316" t="s">
        <v>6212</v>
      </c>
      <c r="CB316" s="229">
        <v>2016</v>
      </c>
      <c r="CC316" s="117" t="s">
        <v>1366</v>
      </c>
      <c r="CD316" s="75" t="s">
        <v>2229</v>
      </c>
      <c r="CE316" s="75" t="s">
        <v>2230</v>
      </c>
      <c r="CF316" s="75" t="s">
        <v>2158</v>
      </c>
      <c r="CG316" s="75" t="s">
        <v>2231</v>
      </c>
      <c r="CH316" s="75" t="s">
        <v>35</v>
      </c>
      <c r="CI316" s="75" t="s">
        <v>2043</v>
      </c>
      <c r="CJ316" s="75" t="s">
        <v>1890</v>
      </c>
      <c r="CK316" s="75" t="s">
        <v>1368</v>
      </c>
      <c r="CL316" s="75" t="s">
        <v>1369</v>
      </c>
      <c r="CM316" s="75" t="s">
        <v>1370</v>
      </c>
      <c r="CN316" s="75" t="s">
        <v>1371</v>
      </c>
      <c r="CO316" s="75" t="s">
        <v>382</v>
      </c>
      <c r="CP316" s="75" t="s">
        <v>48</v>
      </c>
      <c r="CQ316" s="117" t="s">
        <v>382</v>
      </c>
      <c r="CR316" s="75" t="s">
        <v>17</v>
      </c>
      <c r="CS316" s="75" t="s">
        <v>1891</v>
      </c>
      <c r="CT316" s="75" t="s">
        <v>430</v>
      </c>
      <c r="CU316" s="3" t="s">
        <v>333</v>
      </c>
      <c r="CV316" s="75" t="s">
        <v>17</v>
      </c>
      <c r="CW316" s="75" t="s">
        <v>1374</v>
      </c>
      <c r="CX316" s="3" t="s">
        <v>17</v>
      </c>
      <c r="CY316" s="3" t="s">
        <v>17</v>
      </c>
      <c r="CZ316" s="110" t="s">
        <v>6439</v>
      </c>
      <c r="DA316" s="17" t="s">
        <v>8549</v>
      </c>
      <c r="DB316" s="15" t="s">
        <v>10463</v>
      </c>
      <c r="DC316" s="15" t="s">
        <v>6465</v>
      </c>
      <c r="DD316" s="226">
        <v>314</v>
      </c>
    </row>
    <row r="317" spans="1:108">
      <c r="A317" s="226">
        <v>305</v>
      </c>
      <c r="B317" s="74" t="s">
        <v>2038</v>
      </c>
      <c r="C317" s="283" t="s">
        <v>1365</v>
      </c>
      <c r="D317" s="3" t="s">
        <v>3455</v>
      </c>
      <c r="E317" s="9"/>
      <c r="F317" s="9"/>
      <c r="G317" s="9" t="s">
        <v>6126</v>
      </c>
      <c r="H317" s="118" t="s">
        <v>2035</v>
      </c>
      <c r="I317" s="118" t="s">
        <v>2036</v>
      </c>
      <c r="J317" s="119" t="s">
        <v>3632</v>
      </c>
      <c r="K317" s="267" t="s">
        <v>10271</v>
      </c>
      <c r="L317" s="75" t="s">
        <v>1467</v>
      </c>
      <c r="M317" t="b">
        <v>0</v>
      </c>
      <c r="N317" s="118" t="s">
        <v>549</v>
      </c>
      <c r="O317" s="3" t="s">
        <v>8269</v>
      </c>
      <c r="P317" s="119" t="s">
        <v>8796</v>
      </c>
      <c r="Q317" s="234">
        <v>52</v>
      </c>
      <c r="R317" s="234">
        <v>52</v>
      </c>
      <c r="S317" s="9"/>
      <c r="T317" t="s">
        <v>17</v>
      </c>
      <c r="U317" s="75" t="s">
        <v>17</v>
      </c>
      <c r="V317" s="3" t="s">
        <v>17</v>
      </c>
      <c r="W317" s="9"/>
      <c r="X317" s="3" t="s">
        <v>17</v>
      </c>
      <c r="Y317" s="3" t="s">
        <v>17</v>
      </c>
      <c r="Z317" s="3" t="s">
        <v>4571</v>
      </c>
      <c r="AA317" s="196" t="s">
        <v>4115</v>
      </c>
      <c r="AB317" s="3"/>
      <c r="AC317" s="198" t="s">
        <v>2082</v>
      </c>
      <c r="AD317" s="3"/>
      <c r="AE317" s="3"/>
      <c r="AF317" s="3"/>
      <c r="AG317" s="3" t="s">
        <v>17</v>
      </c>
      <c r="AH317" s="75" t="s">
        <v>2232</v>
      </c>
      <c r="AI317" s="177"/>
      <c r="AJ317" s="119" t="s">
        <v>6470</v>
      </c>
      <c r="AK317" s="209" t="s">
        <v>6470</v>
      </c>
      <c r="AL317" s="102" t="s">
        <v>6491</v>
      </c>
      <c r="AM317" s="68"/>
      <c r="AN317" s="3" t="s">
        <v>4115</v>
      </c>
      <c r="AO317" t="s">
        <v>9206</v>
      </c>
      <c r="AP317" s="9" t="s">
        <v>4572</v>
      </c>
      <c r="AQ317" s="3"/>
      <c r="AR317" s="3"/>
      <c r="AS317" s="215" t="s">
        <v>9043</v>
      </c>
      <c r="AT317" s="75" t="s">
        <v>2044</v>
      </c>
      <c r="AU317" t="b">
        <v>0</v>
      </c>
      <c r="AV317" s="234">
        <v>12944950</v>
      </c>
      <c r="AW317" s="75" t="s">
        <v>17</v>
      </c>
      <c r="AX317" s="9"/>
      <c r="AY317" s="9"/>
      <c r="AZ317" s="9"/>
      <c r="BA317" s="9"/>
      <c r="BB317" s="3" t="s">
        <v>708</v>
      </c>
      <c r="BC317" s="9"/>
      <c r="BD317" s="9"/>
      <c r="BE317" s="75" t="s">
        <v>37</v>
      </c>
      <c r="BF317" s="9"/>
      <c r="BG317" s="9"/>
      <c r="BH317" s="9" t="s">
        <v>9567</v>
      </c>
      <c r="BI317" s="108" t="s">
        <v>4480</v>
      </c>
      <c r="BJ317" s="3" t="s">
        <v>9078</v>
      </c>
      <c r="BK317" s="9" t="s">
        <v>9568</v>
      </c>
      <c r="BL317" s="9"/>
      <c r="BM317" s="248">
        <f>SUM(2229747, 2313990, 2229618, 2265844)</f>
        <v>9039199</v>
      </c>
      <c r="BN317" s="269">
        <f>SUM(2119986, 2240934, 2115010, 2190077)</f>
        <v>8666007</v>
      </c>
      <c r="BO317" s="75" t="s">
        <v>2045</v>
      </c>
      <c r="BP317" s="9"/>
      <c r="BQ317" s="9"/>
      <c r="BR317" s="9"/>
      <c r="BS317" s="9"/>
      <c r="BT317" s="9"/>
      <c r="BU317" t="s">
        <v>6697</v>
      </c>
      <c r="BV317" s="77" t="s">
        <v>1379</v>
      </c>
      <c r="BW317" s="234">
        <v>30</v>
      </c>
      <c r="BX317" s="9"/>
      <c r="BY317" s="9"/>
      <c r="BZ317" s="9" t="s">
        <v>6499</v>
      </c>
      <c r="CA317" t="s">
        <v>6212</v>
      </c>
      <c r="CB317" s="229">
        <v>2016</v>
      </c>
      <c r="CC317" s="117" t="s">
        <v>1366</v>
      </c>
      <c r="CD317" s="75" t="s">
        <v>2233</v>
      </c>
      <c r="CE317" s="75" t="s">
        <v>2234</v>
      </c>
      <c r="CF317" s="75" t="s">
        <v>2163</v>
      </c>
      <c r="CG317" s="75" t="s">
        <v>2235</v>
      </c>
      <c r="CH317" s="75" t="s">
        <v>35</v>
      </c>
      <c r="CI317" s="75" t="s">
        <v>2043</v>
      </c>
      <c r="CJ317" s="75" t="s">
        <v>1908</v>
      </c>
      <c r="CK317" s="75" t="s">
        <v>1368</v>
      </c>
      <c r="CL317" s="75" t="s">
        <v>1369</v>
      </c>
      <c r="CM317" s="75" t="s">
        <v>1370</v>
      </c>
      <c r="CN317" s="75" t="s">
        <v>1371</v>
      </c>
      <c r="CO317" s="75" t="s">
        <v>382</v>
      </c>
      <c r="CP317" s="75" t="s">
        <v>48</v>
      </c>
      <c r="CQ317" s="117" t="s">
        <v>382</v>
      </c>
      <c r="CR317" s="75" t="s">
        <v>17</v>
      </c>
      <c r="CS317" s="75" t="s">
        <v>1909</v>
      </c>
      <c r="CT317" s="75" t="s">
        <v>430</v>
      </c>
      <c r="CU317" s="3" t="s">
        <v>333</v>
      </c>
      <c r="CV317" s="75" t="s">
        <v>17</v>
      </c>
      <c r="CW317" s="75" t="s">
        <v>1374</v>
      </c>
      <c r="CX317" s="3" t="s">
        <v>17</v>
      </c>
      <c r="CY317" s="3" t="s">
        <v>17</v>
      </c>
      <c r="CZ317" s="110" t="s">
        <v>6440</v>
      </c>
      <c r="DA317" s="17" t="s">
        <v>8549</v>
      </c>
      <c r="DB317" s="15" t="s">
        <v>10464</v>
      </c>
      <c r="DC317" s="15" t="s">
        <v>6466</v>
      </c>
      <c r="DD317" s="226">
        <v>315</v>
      </c>
    </row>
    <row r="318" spans="1:108">
      <c r="A318" s="226">
        <v>306</v>
      </c>
      <c r="B318" s="74" t="s">
        <v>2038</v>
      </c>
      <c r="C318" s="283" t="s">
        <v>1365</v>
      </c>
      <c r="D318" s="3" t="s">
        <v>3455</v>
      </c>
      <c r="E318" s="9"/>
      <c r="F318" s="9"/>
      <c r="G318" s="9" t="s">
        <v>6126</v>
      </c>
      <c r="H318" s="118" t="s">
        <v>2035</v>
      </c>
      <c r="I318" s="118" t="s">
        <v>2036</v>
      </c>
      <c r="J318" s="119" t="s">
        <v>3632</v>
      </c>
      <c r="K318" s="267" t="s">
        <v>10271</v>
      </c>
      <c r="L318" s="75" t="s">
        <v>1482</v>
      </c>
      <c r="M318" t="b">
        <v>0</v>
      </c>
      <c r="N318" s="118" t="s">
        <v>549</v>
      </c>
      <c r="O318" s="3" t="s">
        <v>8269</v>
      </c>
      <c r="P318" s="119" t="s">
        <v>9120</v>
      </c>
      <c r="Q318" s="234">
        <v>45</v>
      </c>
      <c r="R318" s="234">
        <v>45</v>
      </c>
      <c r="S318" s="9"/>
      <c r="T318" t="s">
        <v>17</v>
      </c>
      <c r="U318" s="75" t="s">
        <v>17</v>
      </c>
      <c r="V318" s="3" t="s">
        <v>17</v>
      </c>
      <c r="W318" s="9"/>
      <c r="X318" s="3" t="s">
        <v>17</v>
      </c>
      <c r="Y318" s="3" t="s">
        <v>17</v>
      </c>
      <c r="Z318" s="3" t="s">
        <v>4571</v>
      </c>
      <c r="AA318" s="196" t="s">
        <v>4115</v>
      </c>
      <c r="AB318" s="3"/>
      <c r="AC318" s="198" t="s">
        <v>2087</v>
      </c>
      <c r="AD318" s="3"/>
      <c r="AE318" s="3"/>
      <c r="AF318" s="3"/>
      <c r="AG318" s="3" t="s">
        <v>17</v>
      </c>
      <c r="AH318" s="75" t="s">
        <v>2236</v>
      </c>
      <c r="AI318" s="177"/>
      <c r="AJ318" s="119" t="s">
        <v>6470</v>
      </c>
      <c r="AK318" s="209" t="s">
        <v>6470</v>
      </c>
      <c r="AL318" s="102" t="s">
        <v>6491</v>
      </c>
      <c r="AM318" s="68"/>
      <c r="AN318" s="3" t="s">
        <v>4115</v>
      </c>
      <c r="AO318" t="s">
        <v>9206</v>
      </c>
      <c r="AP318" s="9" t="s">
        <v>4572</v>
      </c>
      <c r="AQ318" s="3"/>
      <c r="AR318" s="3"/>
      <c r="AS318" s="215" t="s">
        <v>9043</v>
      </c>
      <c r="AT318" s="75" t="s">
        <v>2044</v>
      </c>
      <c r="AU318" t="b">
        <v>0</v>
      </c>
      <c r="AV318" s="234">
        <v>4306794</v>
      </c>
      <c r="AW318" s="75" t="s">
        <v>17</v>
      </c>
      <c r="AX318" s="9"/>
      <c r="AY318" s="9"/>
      <c r="AZ318" s="9"/>
      <c r="BA318" s="9"/>
      <c r="BB318" s="3" t="s">
        <v>708</v>
      </c>
      <c r="BC318" s="9"/>
      <c r="BD318" s="9"/>
      <c r="BE318" s="75" t="s">
        <v>37</v>
      </c>
      <c r="BF318" s="9"/>
      <c r="BG318" s="9"/>
      <c r="BH318" s="9" t="s">
        <v>9567</v>
      </c>
      <c r="BI318" s="108" t="s">
        <v>4480</v>
      </c>
      <c r="BJ318" s="3" t="s">
        <v>9078</v>
      </c>
      <c r="BK318" s="9" t="s">
        <v>9568</v>
      </c>
      <c r="BL318" s="9"/>
      <c r="BM318" s="249">
        <v>3775056</v>
      </c>
      <c r="BN318" s="270">
        <v>3701394</v>
      </c>
      <c r="BO318" s="75" t="s">
        <v>2045</v>
      </c>
      <c r="BP318" s="9"/>
      <c r="BQ318" s="9"/>
      <c r="BR318" s="9"/>
      <c r="BS318" s="9"/>
      <c r="BT318" s="9"/>
      <c r="BU318" t="s">
        <v>6697</v>
      </c>
      <c r="BV318" s="77" t="s">
        <v>1379</v>
      </c>
      <c r="BW318" s="234">
        <v>30</v>
      </c>
      <c r="BX318" s="9"/>
      <c r="BY318" s="9"/>
      <c r="BZ318" s="9" t="s">
        <v>6499</v>
      </c>
      <c r="CA318" t="s">
        <v>6212</v>
      </c>
      <c r="CB318" s="229">
        <v>2016</v>
      </c>
      <c r="CC318" s="117" t="s">
        <v>1366</v>
      </c>
      <c r="CD318" s="75" t="s">
        <v>2237</v>
      </c>
      <c r="CE318" s="75" t="s">
        <v>2238</v>
      </c>
      <c r="CF318" s="75" t="s">
        <v>2168</v>
      </c>
      <c r="CG318" s="75" t="s">
        <v>2239</v>
      </c>
      <c r="CH318" s="75" t="s">
        <v>35</v>
      </c>
      <c r="CI318" s="75" t="s">
        <v>2043</v>
      </c>
      <c r="CJ318" s="75" t="s">
        <v>1926</v>
      </c>
      <c r="CK318" s="75" t="s">
        <v>1368</v>
      </c>
      <c r="CL318" s="75" t="s">
        <v>1369</v>
      </c>
      <c r="CM318" s="75" t="s">
        <v>1370</v>
      </c>
      <c r="CN318" s="75" t="s">
        <v>1371</v>
      </c>
      <c r="CO318" s="75" t="s">
        <v>382</v>
      </c>
      <c r="CP318" s="75" t="s">
        <v>48</v>
      </c>
      <c r="CQ318" s="117" t="s">
        <v>382</v>
      </c>
      <c r="CR318" s="75" t="s">
        <v>17</v>
      </c>
      <c r="CS318" s="75" t="s">
        <v>1927</v>
      </c>
      <c r="CT318" s="75" t="s">
        <v>430</v>
      </c>
      <c r="CU318" s="3" t="s">
        <v>333</v>
      </c>
      <c r="CV318" s="75" t="s">
        <v>17</v>
      </c>
      <c r="CW318" s="75" t="s">
        <v>1485</v>
      </c>
      <c r="CX318" s="3" t="s">
        <v>17</v>
      </c>
      <c r="CY318" s="3" t="s">
        <v>17</v>
      </c>
      <c r="CZ318" s="77" t="s">
        <v>1928</v>
      </c>
      <c r="DA318" s="17" t="s">
        <v>8549</v>
      </c>
      <c r="DB318" s="15" t="s">
        <v>10465</v>
      </c>
      <c r="DC318" s="15" t="s">
        <v>3912</v>
      </c>
      <c r="DD318" s="226">
        <v>316</v>
      </c>
    </row>
    <row r="319" spans="1:108">
      <c r="A319" s="226">
        <v>307</v>
      </c>
      <c r="B319" s="74" t="s">
        <v>2038</v>
      </c>
      <c r="C319" s="283" t="s">
        <v>1365</v>
      </c>
      <c r="D319" s="3" t="s">
        <v>3455</v>
      </c>
      <c r="E319" s="9"/>
      <c r="F319" s="9"/>
      <c r="G319" s="9" t="s">
        <v>6126</v>
      </c>
      <c r="H319" s="118" t="s">
        <v>2035</v>
      </c>
      <c r="I319" s="118" t="s">
        <v>2036</v>
      </c>
      <c r="J319" s="119" t="s">
        <v>3632</v>
      </c>
      <c r="K319" s="267" t="s">
        <v>10271</v>
      </c>
      <c r="L319" s="75" t="s">
        <v>1490</v>
      </c>
      <c r="M319" t="b">
        <v>0</v>
      </c>
      <c r="N319" s="118" t="s">
        <v>549</v>
      </c>
      <c r="O319" s="3" t="s">
        <v>8269</v>
      </c>
      <c r="P319" s="119" t="s">
        <v>9107</v>
      </c>
      <c r="Q319" s="234">
        <v>54</v>
      </c>
      <c r="R319" s="234">
        <v>54</v>
      </c>
      <c r="S319" s="9"/>
      <c r="T319" t="s">
        <v>17</v>
      </c>
      <c r="U319" s="75" t="s">
        <v>17</v>
      </c>
      <c r="V319" s="3" t="s">
        <v>17</v>
      </c>
      <c r="W319" s="9"/>
      <c r="X319" s="3" t="s">
        <v>17</v>
      </c>
      <c r="Y319" s="3" t="s">
        <v>17</v>
      </c>
      <c r="Z319" s="3" t="s">
        <v>4571</v>
      </c>
      <c r="AA319" s="196" t="s">
        <v>4115</v>
      </c>
      <c r="AB319" s="3"/>
      <c r="AC319" s="198" t="s">
        <v>2093</v>
      </c>
      <c r="AD319" s="3"/>
      <c r="AE319" s="3"/>
      <c r="AF319" s="3"/>
      <c r="AG319" s="3" t="s">
        <v>17</v>
      </c>
      <c r="AH319" s="75" t="s">
        <v>2240</v>
      </c>
      <c r="AI319" s="177"/>
      <c r="AJ319" s="119" t="s">
        <v>6470</v>
      </c>
      <c r="AK319" s="209" t="s">
        <v>6470</v>
      </c>
      <c r="AL319" s="102" t="s">
        <v>6491</v>
      </c>
      <c r="AM319" s="68"/>
      <c r="AN319" s="3" t="s">
        <v>4115</v>
      </c>
      <c r="AO319" t="s">
        <v>9206</v>
      </c>
      <c r="AP319" s="9" t="s">
        <v>4572</v>
      </c>
      <c r="AQ319" s="3"/>
      <c r="AR319" s="3"/>
      <c r="AS319" s="215" t="s">
        <v>9043</v>
      </c>
      <c r="AT319" s="75" t="s">
        <v>2044</v>
      </c>
      <c r="AU319" t="b">
        <v>0</v>
      </c>
      <c r="AV319" s="234">
        <v>3716643</v>
      </c>
      <c r="AW319" s="75" t="s">
        <v>17</v>
      </c>
      <c r="AX319" s="9"/>
      <c r="AY319" s="9"/>
      <c r="AZ319" s="9"/>
      <c r="BA319" s="9"/>
      <c r="BB319" s="3" t="s">
        <v>708</v>
      </c>
      <c r="BC319" s="9"/>
      <c r="BD319" s="9"/>
      <c r="BE319" s="75" t="s">
        <v>37</v>
      </c>
      <c r="BF319" s="9"/>
      <c r="BG319" s="9"/>
      <c r="BH319" s="9" t="s">
        <v>9567</v>
      </c>
      <c r="BI319" s="108" t="s">
        <v>4480</v>
      </c>
      <c r="BJ319" s="3" t="s">
        <v>9078</v>
      </c>
      <c r="BK319" s="9" t="s">
        <v>9568</v>
      </c>
      <c r="BL319" s="9"/>
      <c r="BM319" s="249">
        <v>3265718</v>
      </c>
      <c r="BN319" s="270">
        <v>3176110</v>
      </c>
      <c r="BO319" s="75" t="s">
        <v>2045</v>
      </c>
      <c r="BP319" s="9"/>
      <c r="BQ319" s="9"/>
      <c r="BR319" s="9"/>
      <c r="BS319" s="9"/>
      <c r="BT319" s="9"/>
      <c r="BU319" t="s">
        <v>6697</v>
      </c>
      <c r="BV319" s="77" t="s">
        <v>1379</v>
      </c>
      <c r="BW319" s="234">
        <v>30</v>
      </c>
      <c r="BX319" s="9"/>
      <c r="BY319" s="9"/>
      <c r="BZ319" s="9" t="s">
        <v>6499</v>
      </c>
      <c r="CA319" t="s">
        <v>6212</v>
      </c>
      <c r="CB319" s="229">
        <v>2016</v>
      </c>
      <c r="CC319" s="117" t="s">
        <v>1366</v>
      </c>
      <c r="CD319" s="75" t="s">
        <v>2241</v>
      </c>
      <c r="CE319" s="75" t="s">
        <v>2242</v>
      </c>
      <c r="CF319" s="75" t="s">
        <v>2173</v>
      </c>
      <c r="CG319" s="75" t="s">
        <v>2243</v>
      </c>
      <c r="CH319" s="75" t="s">
        <v>35</v>
      </c>
      <c r="CI319" s="75" t="s">
        <v>2043</v>
      </c>
      <c r="CJ319" s="75" t="s">
        <v>1932</v>
      </c>
      <c r="CK319" s="75" t="s">
        <v>1368</v>
      </c>
      <c r="CL319" s="75" t="s">
        <v>1369</v>
      </c>
      <c r="CM319" s="75" t="s">
        <v>1370</v>
      </c>
      <c r="CN319" s="75" t="s">
        <v>1371</v>
      </c>
      <c r="CO319" s="75" t="s">
        <v>382</v>
      </c>
      <c r="CP319" s="75" t="s">
        <v>48</v>
      </c>
      <c r="CQ319" s="117" t="s">
        <v>382</v>
      </c>
      <c r="CR319" s="75" t="s">
        <v>17</v>
      </c>
      <c r="CS319" s="75" t="s">
        <v>1933</v>
      </c>
      <c r="CT319" s="75" t="s">
        <v>430</v>
      </c>
      <c r="CU319" s="3" t="s">
        <v>333</v>
      </c>
      <c r="CV319" s="75" t="s">
        <v>17</v>
      </c>
      <c r="CW319" s="75" t="s">
        <v>1485</v>
      </c>
      <c r="CX319" s="3" t="s">
        <v>17</v>
      </c>
      <c r="CY319" s="3" t="s">
        <v>17</v>
      </c>
      <c r="CZ319" s="77" t="s">
        <v>1934</v>
      </c>
      <c r="DA319" s="17" t="s">
        <v>8549</v>
      </c>
      <c r="DB319" s="15" t="s">
        <v>10466</v>
      </c>
      <c r="DC319" s="15" t="s">
        <v>3913</v>
      </c>
      <c r="DD319" s="226">
        <v>317</v>
      </c>
    </row>
    <row r="320" spans="1:108" ht="15" customHeight="1">
      <c r="A320" s="226">
        <v>308</v>
      </c>
      <c r="B320" s="74" t="s">
        <v>2038</v>
      </c>
      <c r="C320" s="283" t="s">
        <v>1365</v>
      </c>
      <c r="D320" s="3" t="s">
        <v>3455</v>
      </c>
      <c r="E320" s="9"/>
      <c r="F320" s="9"/>
      <c r="G320" s="9" t="s">
        <v>6126</v>
      </c>
      <c r="H320" s="118" t="s">
        <v>2035</v>
      </c>
      <c r="I320" s="225" t="s">
        <v>2036</v>
      </c>
      <c r="J320" s="119" t="s">
        <v>3632</v>
      </c>
      <c r="K320" s="267" t="s">
        <v>10271</v>
      </c>
      <c r="L320" s="75" t="s">
        <v>1497</v>
      </c>
      <c r="M320" t="b">
        <v>0</v>
      </c>
      <c r="N320" s="118" t="s">
        <v>549</v>
      </c>
      <c r="O320" s="3" t="s">
        <v>8269</v>
      </c>
      <c r="P320" s="119" t="s">
        <v>9133</v>
      </c>
      <c r="Q320" s="234">
        <v>40</v>
      </c>
      <c r="R320" s="234">
        <v>40</v>
      </c>
      <c r="S320" s="9"/>
      <c r="T320" t="s">
        <v>17</v>
      </c>
      <c r="U320" s="75" t="s">
        <v>17</v>
      </c>
      <c r="V320" s="3" t="s">
        <v>17</v>
      </c>
      <c r="W320" s="9"/>
      <c r="X320" s="3" t="s">
        <v>17</v>
      </c>
      <c r="Y320" s="3" t="s">
        <v>17</v>
      </c>
      <c r="Z320" s="3" t="s">
        <v>4571</v>
      </c>
      <c r="AA320" s="196" t="s">
        <v>4115</v>
      </c>
      <c r="AB320" s="3"/>
      <c r="AC320" s="198" t="s">
        <v>2098</v>
      </c>
      <c r="AD320" s="3"/>
      <c r="AE320" s="3"/>
      <c r="AF320" s="3"/>
      <c r="AG320" s="3" t="s">
        <v>17</v>
      </c>
      <c r="AH320" s="75" t="s">
        <v>2244</v>
      </c>
      <c r="AI320" s="177"/>
      <c r="AJ320" s="119" t="s">
        <v>6470</v>
      </c>
      <c r="AK320" s="209" t="s">
        <v>6470</v>
      </c>
      <c r="AL320" s="102" t="s">
        <v>6491</v>
      </c>
      <c r="AM320" s="68"/>
      <c r="AN320" s="3" t="s">
        <v>4115</v>
      </c>
      <c r="AO320" t="s">
        <v>9206</v>
      </c>
      <c r="AP320" s="9" t="s">
        <v>4572</v>
      </c>
      <c r="AQ320" s="3"/>
      <c r="AR320" s="3"/>
      <c r="AS320" s="215" t="s">
        <v>9043</v>
      </c>
      <c r="AT320" s="75" t="s">
        <v>2044</v>
      </c>
      <c r="AU320" t="b">
        <v>0</v>
      </c>
      <c r="AV320" s="234">
        <v>3896859</v>
      </c>
      <c r="AW320" s="75" t="s">
        <v>17</v>
      </c>
      <c r="AX320" s="9"/>
      <c r="AY320" s="9"/>
      <c r="AZ320" s="9"/>
      <c r="BA320" s="9"/>
      <c r="BB320" s="3" t="s">
        <v>708</v>
      </c>
      <c r="BC320" s="9"/>
      <c r="BD320" s="9"/>
      <c r="BE320" s="75" t="s">
        <v>37</v>
      </c>
      <c r="BF320" s="9"/>
      <c r="BG320" s="9"/>
      <c r="BH320" s="9" t="s">
        <v>9567</v>
      </c>
      <c r="BI320" s="108" t="s">
        <v>4480</v>
      </c>
      <c r="BJ320" s="3" t="s">
        <v>9078</v>
      </c>
      <c r="BK320" s="9" t="s">
        <v>9568</v>
      </c>
      <c r="BL320" s="9"/>
      <c r="BM320" s="249">
        <v>3318222</v>
      </c>
      <c r="BN320" s="270">
        <v>3184079</v>
      </c>
      <c r="BO320" s="75" t="s">
        <v>2045</v>
      </c>
      <c r="BP320" s="9"/>
      <c r="BQ320" s="9"/>
      <c r="BR320" s="9"/>
      <c r="BS320" s="9"/>
      <c r="BT320" s="9"/>
      <c r="BU320" t="s">
        <v>6697</v>
      </c>
      <c r="BV320" s="77" t="s">
        <v>1379</v>
      </c>
      <c r="BW320" s="234">
        <v>30</v>
      </c>
      <c r="BX320" s="9"/>
      <c r="BY320" s="9"/>
      <c r="BZ320" s="9" t="s">
        <v>6499</v>
      </c>
      <c r="CA320" t="s">
        <v>6212</v>
      </c>
      <c r="CB320" s="229">
        <v>2016</v>
      </c>
      <c r="CC320" s="117" t="s">
        <v>1366</v>
      </c>
      <c r="CD320" s="75" t="s">
        <v>2245</v>
      </c>
      <c r="CE320" s="75" t="s">
        <v>2246</v>
      </c>
      <c r="CF320" s="75" t="s">
        <v>2178</v>
      </c>
      <c r="CG320" s="75" t="s">
        <v>2247</v>
      </c>
      <c r="CH320" s="75" t="s">
        <v>35</v>
      </c>
      <c r="CI320" s="75" t="s">
        <v>2043</v>
      </c>
      <c r="CJ320" s="75" t="s">
        <v>1938</v>
      </c>
      <c r="CK320" s="75" t="s">
        <v>1368</v>
      </c>
      <c r="CL320" s="75" t="s">
        <v>1369</v>
      </c>
      <c r="CM320" s="75" t="s">
        <v>1370</v>
      </c>
      <c r="CN320" s="75" t="s">
        <v>1371</v>
      </c>
      <c r="CO320" s="75" t="s">
        <v>382</v>
      </c>
      <c r="CP320" s="75" t="s">
        <v>48</v>
      </c>
      <c r="CQ320" s="117" t="s">
        <v>382</v>
      </c>
      <c r="CR320" s="75" t="s">
        <v>17</v>
      </c>
      <c r="CS320" s="75" t="s">
        <v>1939</v>
      </c>
      <c r="CT320" s="75" t="s">
        <v>430</v>
      </c>
      <c r="CU320" s="3" t="s">
        <v>333</v>
      </c>
      <c r="CV320" s="75" t="s">
        <v>17</v>
      </c>
      <c r="CW320" s="75" t="s">
        <v>1485</v>
      </c>
      <c r="CX320" s="3" t="s">
        <v>17</v>
      </c>
      <c r="CY320" s="3" t="s">
        <v>17</v>
      </c>
      <c r="CZ320" s="77" t="s">
        <v>1940</v>
      </c>
      <c r="DA320" s="17" t="s">
        <v>8549</v>
      </c>
      <c r="DB320" s="15" t="s">
        <v>10467</v>
      </c>
      <c r="DC320" s="15" t="s">
        <v>3914</v>
      </c>
      <c r="DD320" s="226">
        <v>318</v>
      </c>
    </row>
    <row r="321" spans="1:109">
      <c r="A321" s="226">
        <v>309</v>
      </c>
      <c r="B321" s="74" t="s">
        <v>2038</v>
      </c>
      <c r="C321" s="283" t="s">
        <v>1365</v>
      </c>
      <c r="D321" s="3" t="s">
        <v>3455</v>
      </c>
      <c r="E321" s="9"/>
      <c r="F321" s="9"/>
      <c r="G321" s="9" t="s">
        <v>6126</v>
      </c>
      <c r="H321" s="118" t="s">
        <v>2035</v>
      </c>
      <c r="I321" s="118" t="s">
        <v>2036</v>
      </c>
      <c r="J321" s="119" t="s">
        <v>3632</v>
      </c>
      <c r="K321" s="267" t="s">
        <v>10271</v>
      </c>
      <c r="L321" s="119" t="s">
        <v>1504</v>
      </c>
      <c r="M321" t="b">
        <v>0</v>
      </c>
      <c r="N321" s="118" t="s">
        <v>549</v>
      </c>
      <c r="O321" s="3" t="s">
        <v>8269</v>
      </c>
      <c r="P321" s="119" t="s">
        <v>9121</v>
      </c>
      <c r="Q321" s="234">
        <v>55</v>
      </c>
      <c r="R321" s="234">
        <v>55</v>
      </c>
      <c r="S321" s="9"/>
      <c r="T321" t="s">
        <v>17</v>
      </c>
      <c r="U321" s="75" t="s">
        <v>17</v>
      </c>
      <c r="V321" s="3" t="s">
        <v>17</v>
      </c>
      <c r="W321" s="9"/>
      <c r="X321" s="3" t="s">
        <v>17</v>
      </c>
      <c r="Y321" s="3" t="s">
        <v>17</v>
      </c>
      <c r="Z321" s="3" t="s">
        <v>4571</v>
      </c>
      <c r="AA321" s="196" t="s">
        <v>4115</v>
      </c>
      <c r="AB321" s="3"/>
      <c r="AC321" s="198" t="s">
        <v>2102</v>
      </c>
      <c r="AD321" s="3"/>
      <c r="AE321" s="3"/>
      <c r="AF321" s="3"/>
      <c r="AG321" s="3" t="s">
        <v>17</v>
      </c>
      <c r="AH321" s="119" t="s">
        <v>10394</v>
      </c>
      <c r="AI321" s="177"/>
      <c r="AJ321" s="119" t="s">
        <v>6470</v>
      </c>
      <c r="AK321" s="209" t="s">
        <v>6470</v>
      </c>
      <c r="AL321" s="102" t="s">
        <v>6491</v>
      </c>
      <c r="AM321" s="68"/>
      <c r="AN321" s="3" t="s">
        <v>4115</v>
      </c>
      <c r="AO321" t="s">
        <v>9206</v>
      </c>
      <c r="AP321" s="9" t="s">
        <v>4572</v>
      </c>
      <c r="AQ321" s="3"/>
      <c r="AR321" s="3"/>
      <c r="AS321" s="215" t="s">
        <v>9043</v>
      </c>
      <c r="AT321" s="75" t="s">
        <v>2044</v>
      </c>
      <c r="AU321" t="b">
        <v>0</v>
      </c>
      <c r="AV321" s="234">
        <v>11475363</v>
      </c>
      <c r="AW321" s="75" t="s">
        <v>17</v>
      </c>
      <c r="AX321" s="9"/>
      <c r="AY321" s="9"/>
      <c r="AZ321" s="9"/>
      <c r="BA321" s="9"/>
      <c r="BB321" s="3" t="s">
        <v>708</v>
      </c>
      <c r="BC321" s="9"/>
      <c r="BD321" s="9"/>
      <c r="BE321" s="75" t="s">
        <v>37</v>
      </c>
      <c r="BF321" s="9"/>
      <c r="BG321" s="9"/>
      <c r="BH321" s="9" t="s">
        <v>9567</v>
      </c>
      <c r="BI321" s="108" t="s">
        <v>4480</v>
      </c>
      <c r="BJ321" s="3" t="s">
        <v>9078</v>
      </c>
      <c r="BK321" s="9" t="s">
        <v>9568</v>
      </c>
      <c r="BL321" s="9"/>
      <c r="BM321" s="248">
        <f>SUM(2014967, 2088772, 2001572, 2045800)</f>
        <v>8151111</v>
      </c>
      <c r="BN321" s="269">
        <f>SUM(1911612, 1978978, 1896159, 1935249)</f>
        <v>7721998</v>
      </c>
      <c r="BO321" s="75" t="s">
        <v>2045</v>
      </c>
      <c r="BP321" s="9"/>
      <c r="BQ321" s="9"/>
      <c r="BR321" s="9"/>
      <c r="BS321" s="9"/>
      <c r="BT321" s="9"/>
      <c r="BU321" t="s">
        <v>6697</v>
      </c>
      <c r="BV321" s="77" t="s">
        <v>1379</v>
      </c>
      <c r="BW321" s="234">
        <v>30</v>
      </c>
      <c r="BX321" s="9"/>
      <c r="BY321" s="9"/>
      <c r="BZ321" s="9" t="s">
        <v>6499</v>
      </c>
      <c r="CA321" t="s">
        <v>6212</v>
      </c>
      <c r="CB321" s="229">
        <v>2016</v>
      </c>
      <c r="CC321" s="117" t="s">
        <v>1366</v>
      </c>
      <c r="CD321" s="75" t="s">
        <v>2248</v>
      </c>
      <c r="CE321" s="57" t="s">
        <v>2249</v>
      </c>
      <c r="CF321" s="119" t="s">
        <v>10395</v>
      </c>
      <c r="CG321" s="75" t="s">
        <v>2250</v>
      </c>
      <c r="CH321" s="75" t="s">
        <v>35</v>
      </c>
      <c r="CI321" s="75" t="s">
        <v>2043</v>
      </c>
      <c r="CJ321" s="75" t="s">
        <v>1944</v>
      </c>
      <c r="CK321" s="75" t="s">
        <v>1368</v>
      </c>
      <c r="CL321" s="75" t="s">
        <v>1369</v>
      </c>
      <c r="CM321" s="75" t="s">
        <v>1370</v>
      </c>
      <c r="CN321" s="75" t="s">
        <v>1371</v>
      </c>
      <c r="CO321" s="75" t="s">
        <v>382</v>
      </c>
      <c r="CP321" s="75" t="s">
        <v>48</v>
      </c>
      <c r="CQ321" s="117" t="s">
        <v>382</v>
      </c>
      <c r="CR321" s="75" t="s">
        <v>17</v>
      </c>
      <c r="CS321" s="75" t="s">
        <v>1945</v>
      </c>
      <c r="CT321" s="75" t="s">
        <v>430</v>
      </c>
      <c r="CU321" s="3" t="s">
        <v>333</v>
      </c>
      <c r="CV321" s="75" t="s">
        <v>17</v>
      </c>
      <c r="CW321" s="75" t="s">
        <v>1374</v>
      </c>
      <c r="CX321" s="3" t="s">
        <v>17</v>
      </c>
      <c r="CY321" s="3" t="s">
        <v>17</v>
      </c>
      <c r="CZ321" s="110" t="s">
        <v>6441</v>
      </c>
      <c r="DA321" s="17" t="s">
        <v>8549</v>
      </c>
      <c r="DB321" s="15" t="s">
        <v>10468</v>
      </c>
      <c r="DC321" s="15" t="s">
        <v>6467</v>
      </c>
      <c r="DD321" s="226">
        <v>319</v>
      </c>
    </row>
    <row r="322" spans="1:109" ht="17.45" customHeight="1">
      <c r="A322" s="226">
        <v>310</v>
      </c>
      <c r="B322" s="74" t="s">
        <v>2038</v>
      </c>
      <c r="C322" s="284" t="s">
        <v>1365</v>
      </c>
      <c r="D322" s="3" t="s">
        <v>3455</v>
      </c>
      <c r="E322" s="9"/>
      <c r="F322" s="9"/>
      <c r="G322" s="9" t="s">
        <v>6126</v>
      </c>
      <c r="H322" s="118" t="s">
        <v>2035</v>
      </c>
      <c r="I322" s="225" t="s">
        <v>2036</v>
      </c>
      <c r="J322" s="119" t="s">
        <v>3632</v>
      </c>
      <c r="K322" s="267" t="s">
        <v>10271</v>
      </c>
      <c r="L322" s="75" t="s">
        <v>1523</v>
      </c>
      <c r="M322" t="b">
        <v>0</v>
      </c>
      <c r="N322" s="118" t="s">
        <v>549</v>
      </c>
      <c r="O322" s="3" t="s">
        <v>8269</v>
      </c>
      <c r="P322" s="119" t="s">
        <v>9119</v>
      </c>
      <c r="Q322" s="234">
        <v>42</v>
      </c>
      <c r="R322" s="234">
        <v>42</v>
      </c>
      <c r="S322" s="9"/>
      <c r="T322" t="s">
        <v>17</v>
      </c>
      <c r="U322" s="75" t="s">
        <v>17</v>
      </c>
      <c r="V322" s="3" t="s">
        <v>17</v>
      </c>
      <c r="W322" s="9"/>
      <c r="X322" s="3" t="s">
        <v>17</v>
      </c>
      <c r="Y322" s="3" t="s">
        <v>17</v>
      </c>
      <c r="Z322" s="3" t="s">
        <v>4571</v>
      </c>
      <c r="AA322" s="196" t="s">
        <v>4115</v>
      </c>
      <c r="AB322" s="3"/>
      <c r="AC322" s="198" t="s">
        <v>2106</v>
      </c>
      <c r="AD322" s="3"/>
      <c r="AE322" s="3"/>
      <c r="AF322" s="3"/>
      <c r="AG322" s="3" t="s">
        <v>17</v>
      </c>
      <c r="AH322" s="75" t="s">
        <v>2251</v>
      </c>
      <c r="AI322" s="177"/>
      <c r="AJ322" s="119" t="s">
        <v>6470</v>
      </c>
      <c r="AK322" s="209" t="s">
        <v>6470</v>
      </c>
      <c r="AL322" s="102" t="s">
        <v>6491</v>
      </c>
      <c r="AM322" s="68"/>
      <c r="AN322" s="3" t="s">
        <v>4115</v>
      </c>
      <c r="AO322" t="s">
        <v>9206</v>
      </c>
      <c r="AP322" s="9" t="s">
        <v>4572</v>
      </c>
      <c r="AQ322" s="3"/>
      <c r="AR322" s="3"/>
      <c r="AS322" s="215" t="s">
        <v>9043</v>
      </c>
      <c r="AT322" s="75" t="s">
        <v>2044</v>
      </c>
      <c r="AU322" t="b">
        <v>0</v>
      </c>
      <c r="AV322" s="234">
        <v>14093458</v>
      </c>
      <c r="AW322" s="75" t="s">
        <v>17</v>
      </c>
      <c r="AX322" s="9"/>
      <c r="AY322" s="9"/>
      <c r="AZ322" s="9"/>
      <c r="BA322" s="9"/>
      <c r="BB322" s="3" t="s">
        <v>708</v>
      </c>
      <c r="BC322" s="9"/>
      <c r="BD322" s="9"/>
      <c r="BE322" s="75" t="s">
        <v>37</v>
      </c>
      <c r="BF322" s="9"/>
      <c r="BG322" s="9"/>
      <c r="BH322" s="9" t="s">
        <v>9567</v>
      </c>
      <c r="BI322" s="108" t="s">
        <v>4480</v>
      </c>
      <c r="BJ322" s="3" t="s">
        <v>9078</v>
      </c>
      <c r="BK322" s="9" t="s">
        <v>9568</v>
      </c>
      <c r="BL322" s="9"/>
      <c r="BM322" s="248">
        <f>SUM(2334431, 2530810, 2329727, 2486854)</f>
        <v>9681822</v>
      </c>
      <c r="BN322" s="269">
        <f>SUM(2195493, 2388238, 2186313, 2342563)</f>
        <v>9112607</v>
      </c>
      <c r="BO322" s="75" t="s">
        <v>2045</v>
      </c>
      <c r="BP322" s="9"/>
      <c r="BQ322" s="9"/>
      <c r="BR322" s="9"/>
      <c r="BS322" s="9"/>
      <c r="BT322" s="9"/>
      <c r="BU322" t="s">
        <v>6697</v>
      </c>
      <c r="BV322" s="77" t="s">
        <v>1379</v>
      </c>
      <c r="BW322" s="234">
        <v>30</v>
      </c>
      <c r="BX322" s="9"/>
      <c r="BY322" s="9"/>
      <c r="BZ322" s="9" t="s">
        <v>6499</v>
      </c>
      <c r="CA322" t="s">
        <v>6212</v>
      </c>
      <c r="CB322" s="229">
        <v>2016</v>
      </c>
      <c r="CC322" s="117" t="s">
        <v>1366</v>
      </c>
      <c r="CD322" s="75" t="s">
        <v>2252</v>
      </c>
      <c r="CE322" s="57" t="s">
        <v>2253</v>
      </c>
      <c r="CF322" s="75" t="s">
        <v>2186</v>
      </c>
      <c r="CG322" s="75" t="s">
        <v>2254</v>
      </c>
      <c r="CH322" s="75" t="s">
        <v>35</v>
      </c>
      <c r="CI322" s="75" t="s">
        <v>2043</v>
      </c>
      <c r="CJ322" s="75" t="s">
        <v>1962</v>
      </c>
      <c r="CK322" s="75" t="s">
        <v>1368</v>
      </c>
      <c r="CL322" s="75" t="s">
        <v>1369</v>
      </c>
      <c r="CM322" s="75" t="s">
        <v>1370</v>
      </c>
      <c r="CN322" s="75" t="s">
        <v>1371</v>
      </c>
      <c r="CO322" s="75" t="s">
        <v>382</v>
      </c>
      <c r="CP322" s="75" t="s">
        <v>48</v>
      </c>
      <c r="CQ322" s="117" t="s">
        <v>382</v>
      </c>
      <c r="CR322" s="75" t="s">
        <v>17</v>
      </c>
      <c r="CS322" s="75" t="s">
        <v>1963</v>
      </c>
      <c r="CT322" s="75" t="s">
        <v>430</v>
      </c>
      <c r="CU322" s="3" t="s">
        <v>333</v>
      </c>
      <c r="CV322" s="75" t="s">
        <v>17</v>
      </c>
      <c r="CW322" s="75" t="s">
        <v>1374</v>
      </c>
      <c r="CX322" s="3" t="s">
        <v>17</v>
      </c>
      <c r="CY322" s="3" t="s">
        <v>17</v>
      </c>
      <c r="CZ322" s="110" t="s">
        <v>6442</v>
      </c>
      <c r="DA322" s="17" t="s">
        <v>8549</v>
      </c>
      <c r="DB322" s="15" t="s">
        <v>10469</v>
      </c>
      <c r="DC322" s="15" t="s">
        <v>6447</v>
      </c>
      <c r="DD322" s="226">
        <v>320</v>
      </c>
    </row>
    <row r="323" spans="1:109">
      <c r="A323" s="226">
        <v>311</v>
      </c>
      <c r="B323" s="74" t="s">
        <v>2038</v>
      </c>
      <c r="C323" s="283" t="s">
        <v>1365</v>
      </c>
      <c r="D323" s="3" t="s">
        <v>3455</v>
      </c>
      <c r="E323" s="9"/>
      <c r="F323" s="9"/>
      <c r="G323" s="9" t="s">
        <v>6126</v>
      </c>
      <c r="H323" s="118" t="s">
        <v>2035</v>
      </c>
      <c r="I323" s="118" t="s">
        <v>2036</v>
      </c>
      <c r="J323" s="119" t="s">
        <v>3632</v>
      </c>
      <c r="K323" s="267" t="s">
        <v>10271</v>
      </c>
      <c r="L323" s="75" t="s">
        <v>1542</v>
      </c>
      <c r="M323" t="b">
        <v>0</v>
      </c>
      <c r="N323" s="118" t="s">
        <v>549</v>
      </c>
      <c r="O323" s="3" t="s">
        <v>8269</v>
      </c>
      <c r="P323" s="119" t="s">
        <v>9098</v>
      </c>
      <c r="Q323" s="234">
        <v>47</v>
      </c>
      <c r="R323" s="234">
        <v>47</v>
      </c>
      <c r="S323" s="9"/>
      <c r="T323" t="s">
        <v>17</v>
      </c>
      <c r="U323" s="75" t="s">
        <v>17</v>
      </c>
      <c r="V323" s="3" t="s">
        <v>17</v>
      </c>
      <c r="W323" s="9"/>
      <c r="X323" s="3" t="s">
        <v>17</v>
      </c>
      <c r="Y323" s="3" t="s">
        <v>17</v>
      </c>
      <c r="Z323" s="3" t="s">
        <v>4571</v>
      </c>
      <c r="AA323" s="196" t="s">
        <v>4115</v>
      </c>
      <c r="AB323" s="3"/>
      <c r="AC323" s="198" t="s">
        <v>2111</v>
      </c>
      <c r="AD323" s="3"/>
      <c r="AE323" s="3"/>
      <c r="AF323" s="3"/>
      <c r="AG323" s="3" t="s">
        <v>17</v>
      </c>
      <c r="AH323" s="75" t="s">
        <v>2255</v>
      </c>
      <c r="AI323" s="177"/>
      <c r="AJ323" s="119" t="s">
        <v>6470</v>
      </c>
      <c r="AK323" s="209" t="s">
        <v>6470</v>
      </c>
      <c r="AL323" s="102" t="s">
        <v>6491</v>
      </c>
      <c r="AM323" s="68"/>
      <c r="AN323" s="3" t="s">
        <v>4115</v>
      </c>
      <c r="AO323" t="s">
        <v>9206</v>
      </c>
      <c r="AP323" s="9" t="s">
        <v>4572</v>
      </c>
      <c r="AQ323" s="3"/>
      <c r="AR323" s="3"/>
      <c r="AS323" s="215" t="s">
        <v>9043</v>
      </c>
      <c r="AT323" s="75" t="s">
        <v>2044</v>
      </c>
      <c r="AU323" t="b">
        <v>0</v>
      </c>
      <c r="AV323" s="234">
        <v>13343663</v>
      </c>
      <c r="AW323" s="75" t="s">
        <v>17</v>
      </c>
      <c r="AX323" s="9"/>
      <c r="AY323" s="9"/>
      <c r="AZ323" s="9"/>
      <c r="BA323" s="9"/>
      <c r="BB323" s="3" t="s">
        <v>708</v>
      </c>
      <c r="BC323" s="9"/>
      <c r="BD323" s="9"/>
      <c r="BE323" s="75" t="s">
        <v>37</v>
      </c>
      <c r="BF323" s="9"/>
      <c r="BG323" s="9"/>
      <c r="BH323" s="9" t="s">
        <v>9567</v>
      </c>
      <c r="BI323" s="108" t="s">
        <v>4480</v>
      </c>
      <c r="BJ323" s="3" t="s">
        <v>9078</v>
      </c>
      <c r="BK323" s="9" t="s">
        <v>9568</v>
      </c>
      <c r="BL323" s="9"/>
      <c r="BM323" s="250">
        <f>SUM(2428253, 2532700, 2423347, 2497821)</f>
        <v>9882121</v>
      </c>
      <c r="BN323" s="271">
        <f>SUM(2342736, 2476952, 2332174, 2442135)</f>
        <v>9593997</v>
      </c>
      <c r="BO323" s="75" t="s">
        <v>2045</v>
      </c>
      <c r="BP323" s="9"/>
      <c r="BQ323" s="9"/>
      <c r="BR323" s="9"/>
      <c r="BS323" s="9"/>
      <c r="BT323" s="9"/>
      <c r="BU323" t="s">
        <v>6697</v>
      </c>
      <c r="BV323" s="77" t="s">
        <v>1379</v>
      </c>
      <c r="BW323" s="234">
        <v>30</v>
      </c>
      <c r="BX323" s="9"/>
      <c r="BY323" s="9"/>
      <c r="BZ323" s="9" t="s">
        <v>6499</v>
      </c>
      <c r="CA323" t="s">
        <v>6212</v>
      </c>
      <c r="CB323" s="229">
        <v>2016</v>
      </c>
      <c r="CC323" s="117" t="s">
        <v>1366</v>
      </c>
      <c r="CD323" s="75" t="s">
        <v>2256</v>
      </c>
      <c r="CE323" s="57" t="s">
        <v>2257</v>
      </c>
      <c r="CF323" s="75" t="s">
        <v>2191</v>
      </c>
      <c r="CG323" s="75" t="s">
        <v>2254</v>
      </c>
      <c r="CH323" s="75" t="s">
        <v>35</v>
      </c>
      <c r="CI323" s="75" t="s">
        <v>2043</v>
      </c>
      <c r="CJ323" s="75" t="s">
        <v>1980</v>
      </c>
      <c r="CK323" s="75" t="s">
        <v>1368</v>
      </c>
      <c r="CL323" s="75" t="s">
        <v>1369</v>
      </c>
      <c r="CM323" s="75" t="s">
        <v>1370</v>
      </c>
      <c r="CN323" s="75" t="s">
        <v>1371</v>
      </c>
      <c r="CO323" s="75" t="s">
        <v>382</v>
      </c>
      <c r="CP323" s="75" t="s">
        <v>48</v>
      </c>
      <c r="CQ323" s="117" t="s">
        <v>382</v>
      </c>
      <c r="CR323" s="75" t="s">
        <v>17</v>
      </c>
      <c r="CS323" s="75" t="s">
        <v>1981</v>
      </c>
      <c r="CT323" s="75" t="s">
        <v>430</v>
      </c>
      <c r="CU323" s="3" t="s">
        <v>333</v>
      </c>
      <c r="CV323" s="75" t="s">
        <v>17</v>
      </c>
      <c r="CW323" s="75" t="s">
        <v>1374</v>
      </c>
      <c r="CX323" s="3" t="s">
        <v>17</v>
      </c>
      <c r="CY323" s="3" t="s">
        <v>17</v>
      </c>
      <c r="CZ323" s="110" t="s">
        <v>6443</v>
      </c>
      <c r="DA323" s="17" t="s">
        <v>8549</v>
      </c>
      <c r="DB323" s="15" t="s">
        <v>10470</v>
      </c>
      <c r="DC323" s="15" t="s">
        <v>6446</v>
      </c>
      <c r="DD323" s="226">
        <v>321</v>
      </c>
    </row>
    <row r="324" spans="1:109">
      <c r="A324" s="226">
        <v>312</v>
      </c>
      <c r="B324" s="74" t="s">
        <v>2038</v>
      </c>
      <c r="C324" s="283" t="s">
        <v>1365</v>
      </c>
      <c r="D324" s="3" t="s">
        <v>3455</v>
      </c>
      <c r="E324" s="9"/>
      <c r="F324" s="9"/>
      <c r="G324" s="9" t="s">
        <v>6126</v>
      </c>
      <c r="H324" s="118" t="s">
        <v>2035</v>
      </c>
      <c r="I324" s="118" t="s">
        <v>2036</v>
      </c>
      <c r="J324" s="119" t="s">
        <v>3632</v>
      </c>
      <c r="K324" s="267" t="s">
        <v>10271</v>
      </c>
      <c r="L324" s="75" t="s">
        <v>1561</v>
      </c>
      <c r="M324" t="b">
        <v>0</v>
      </c>
      <c r="N324" s="118" t="s">
        <v>549</v>
      </c>
      <c r="O324" s="3" t="s">
        <v>8269</v>
      </c>
      <c r="P324" s="119" t="s">
        <v>9129</v>
      </c>
      <c r="Q324" s="234">
        <v>43</v>
      </c>
      <c r="R324" s="234">
        <v>43</v>
      </c>
      <c r="S324" s="9"/>
      <c r="T324" t="s">
        <v>17</v>
      </c>
      <c r="U324" s="75" t="s">
        <v>17</v>
      </c>
      <c r="V324" s="3" t="s">
        <v>17</v>
      </c>
      <c r="W324" s="9"/>
      <c r="X324" s="3" t="s">
        <v>17</v>
      </c>
      <c r="Y324" s="3" t="s">
        <v>17</v>
      </c>
      <c r="Z324" s="3" t="s">
        <v>4571</v>
      </c>
      <c r="AA324" s="196" t="s">
        <v>4115</v>
      </c>
      <c r="AB324" s="3"/>
      <c r="AC324" s="198" t="s">
        <v>2116</v>
      </c>
      <c r="AD324" s="3"/>
      <c r="AE324" s="3"/>
      <c r="AF324" s="3"/>
      <c r="AG324" s="3" t="s">
        <v>17</v>
      </c>
      <c r="AH324" s="75" t="s">
        <v>2258</v>
      </c>
      <c r="AI324" s="177"/>
      <c r="AJ324" s="119" t="s">
        <v>6470</v>
      </c>
      <c r="AK324" s="209" t="s">
        <v>6470</v>
      </c>
      <c r="AL324" s="102" t="s">
        <v>6491</v>
      </c>
      <c r="AM324" s="68"/>
      <c r="AN324" s="3" t="s">
        <v>4115</v>
      </c>
      <c r="AO324" t="s">
        <v>9206</v>
      </c>
      <c r="AP324" s="9" t="s">
        <v>4572</v>
      </c>
      <c r="AQ324" s="3"/>
      <c r="AR324" s="3"/>
      <c r="AS324" s="215" t="s">
        <v>9043</v>
      </c>
      <c r="AT324" s="75" t="s">
        <v>2044</v>
      </c>
      <c r="AU324" t="b">
        <v>0</v>
      </c>
      <c r="AV324" s="234">
        <v>11967479</v>
      </c>
      <c r="AW324" s="75" t="s">
        <v>17</v>
      </c>
      <c r="AX324" s="9"/>
      <c r="AY324" s="9"/>
      <c r="AZ324" s="9"/>
      <c r="BA324" s="9"/>
      <c r="BB324" s="3" t="s">
        <v>708</v>
      </c>
      <c r="BC324" s="9"/>
      <c r="BD324" s="9"/>
      <c r="BE324" s="75" t="s">
        <v>37</v>
      </c>
      <c r="BF324" s="9"/>
      <c r="BG324" s="9"/>
      <c r="BH324" s="9" t="s">
        <v>9567</v>
      </c>
      <c r="BI324" s="108" t="s">
        <v>4480</v>
      </c>
      <c r="BJ324" s="3" t="s">
        <v>9078</v>
      </c>
      <c r="BK324" s="9" t="s">
        <v>9568</v>
      </c>
      <c r="BL324" s="9"/>
      <c r="BM324" s="248">
        <f>SUM(2158913, 2262929, 2217611, 2159686)</f>
        <v>8799139</v>
      </c>
      <c r="BN324" s="269">
        <f>SUM(2062914, 2186930, 2058992, 2142214)</f>
        <v>8451050</v>
      </c>
      <c r="BO324" s="75" t="s">
        <v>2045</v>
      </c>
      <c r="BP324" s="9"/>
      <c r="BQ324" s="9"/>
      <c r="BR324" s="9"/>
      <c r="BS324" s="9"/>
      <c r="BT324" s="9"/>
      <c r="BU324" t="s">
        <v>6697</v>
      </c>
      <c r="BV324" s="77" t="s">
        <v>1379</v>
      </c>
      <c r="BW324" s="234">
        <v>30</v>
      </c>
      <c r="BX324" s="9"/>
      <c r="BY324" s="9"/>
      <c r="BZ324" s="9" t="s">
        <v>6499</v>
      </c>
      <c r="CA324" t="s">
        <v>6212</v>
      </c>
      <c r="CB324" s="229">
        <v>2016</v>
      </c>
      <c r="CC324" s="117" t="s">
        <v>1366</v>
      </c>
      <c r="CD324" s="75" t="s">
        <v>2259</v>
      </c>
      <c r="CE324" s="57" t="s">
        <v>2260</v>
      </c>
      <c r="CF324" s="75" t="s">
        <v>2196</v>
      </c>
      <c r="CG324" s="75" t="s">
        <v>2261</v>
      </c>
      <c r="CH324" s="75" t="s">
        <v>35</v>
      </c>
      <c r="CI324" s="75" t="s">
        <v>2043</v>
      </c>
      <c r="CJ324" s="75" t="s">
        <v>1998</v>
      </c>
      <c r="CK324" s="75" t="s">
        <v>1368</v>
      </c>
      <c r="CL324" s="75" t="s">
        <v>1369</v>
      </c>
      <c r="CM324" s="75" t="s">
        <v>1370</v>
      </c>
      <c r="CN324" s="75" t="s">
        <v>1371</v>
      </c>
      <c r="CO324" s="75" t="s">
        <v>382</v>
      </c>
      <c r="CP324" s="75" t="s">
        <v>48</v>
      </c>
      <c r="CQ324" s="117" t="s">
        <v>382</v>
      </c>
      <c r="CR324" s="75" t="s">
        <v>17</v>
      </c>
      <c r="CS324" s="75" t="s">
        <v>1999</v>
      </c>
      <c r="CT324" s="75" t="s">
        <v>430</v>
      </c>
      <c r="CU324" s="3" t="s">
        <v>333</v>
      </c>
      <c r="CV324" s="75" t="s">
        <v>17</v>
      </c>
      <c r="CW324" s="75" t="s">
        <v>1374</v>
      </c>
      <c r="CX324" s="3" t="s">
        <v>17</v>
      </c>
      <c r="CY324" s="3" t="s">
        <v>17</v>
      </c>
      <c r="CZ324" s="110" t="s">
        <v>6444</v>
      </c>
      <c r="DA324" s="17" t="s">
        <v>8549</v>
      </c>
      <c r="DB324" s="15" t="s">
        <v>10471</v>
      </c>
      <c r="DC324" s="15" t="s">
        <v>6445</v>
      </c>
      <c r="DD324" s="226">
        <v>322</v>
      </c>
    </row>
    <row r="325" spans="1:109">
      <c r="A325" s="226">
        <v>313</v>
      </c>
      <c r="B325" s="74" t="s">
        <v>2038</v>
      </c>
      <c r="C325" s="283" t="s">
        <v>1365</v>
      </c>
      <c r="D325" s="3" t="s">
        <v>3455</v>
      </c>
      <c r="E325" s="9"/>
      <c r="F325" s="9"/>
      <c r="G325" s="9" t="s">
        <v>6126</v>
      </c>
      <c r="H325" s="118" t="s">
        <v>2035</v>
      </c>
      <c r="I325" s="118" t="s">
        <v>2036</v>
      </c>
      <c r="J325" s="119" t="s">
        <v>3632</v>
      </c>
      <c r="K325" s="267" t="s">
        <v>10271</v>
      </c>
      <c r="L325" s="75" t="s">
        <v>1580</v>
      </c>
      <c r="M325" t="b">
        <v>0</v>
      </c>
      <c r="N325" s="118" t="s">
        <v>549</v>
      </c>
      <c r="O325" s="3" t="s">
        <v>8269</v>
      </c>
      <c r="P325" s="119" t="s">
        <v>9107</v>
      </c>
      <c r="Q325" s="234">
        <v>54</v>
      </c>
      <c r="R325" s="234">
        <v>54</v>
      </c>
      <c r="S325" s="9"/>
      <c r="T325" t="s">
        <v>17</v>
      </c>
      <c r="U325" s="75" t="s">
        <v>17</v>
      </c>
      <c r="V325" s="3" t="s">
        <v>17</v>
      </c>
      <c r="W325" s="9"/>
      <c r="X325" s="3" t="s">
        <v>17</v>
      </c>
      <c r="Y325" s="3" t="s">
        <v>17</v>
      </c>
      <c r="Z325" s="3" t="s">
        <v>4571</v>
      </c>
      <c r="AA325" s="196" t="s">
        <v>4115</v>
      </c>
      <c r="AB325" s="3"/>
      <c r="AC325" s="198" t="s">
        <v>2121</v>
      </c>
      <c r="AD325" s="3"/>
      <c r="AE325" s="3"/>
      <c r="AF325" s="3"/>
      <c r="AG325" s="3" t="s">
        <v>17</v>
      </c>
      <c r="AH325" s="75" t="s">
        <v>2262</v>
      </c>
      <c r="AI325" s="177"/>
      <c r="AJ325" s="119" t="s">
        <v>6470</v>
      </c>
      <c r="AK325" s="209" t="s">
        <v>6470</v>
      </c>
      <c r="AL325" s="102" t="s">
        <v>6491</v>
      </c>
      <c r="AM325" s="68"/>
      <c r="AN325" s="3" t="s">
        <v>4115</v>
      </c>
      <c r="AO325" t="s">
        <v>9206</v>
      </c>
      <c r="AP325" s="9" t="s">
        <v>4572</v>
      </c>
      <c r="AQ325" s="3"/>
      <c r="AR325" s="3"/>
      <c r="AS325" s="215" t="s">
        <v>9043</v>
      </c>
      <c r="AT325" s="75" t="s">
        <v>2044</v>
      </c>
      <c r="AU325" t="b">
        <v>0</v>
      </c>
      <c r="AV325" s="234">
        <v>3424502</v>
      </c>
      <c r="AW325" s="75" t="s">
        <v>17</v>
      </c>
      <c r="AX325" s="9"/>
      <c r="AY325" s="9"/>
      <c r="AZ325" s="9"/>
      <c r="BA325" s="9"/>
      <c r="BB325" s="3" t="s">
        <v>708</v>
      </c>
      <c r="BC325" s="9"/>
      <c r="BD325" s="9"/>
      <c r="BE325" s="75" t="s">
        <v>37</v>
      </c>
      <c r="BF325" s="9"/>
      <c r="BG325" s="9"/>
      <c r="BH325" s="9" t="s">
        <v>9567</v>
      </c>
      <c r="BI325" s="108" t="s">
        <v>4480</v>
      </c>
      <c r="BJ325" s="3" t="s">
        <v>9078</v>
      </c>
      <c r="BK325" s="9" t="s">
        <v>9568</v>
      </c>
      <c r="BL325" s="9"/>
      <c r="BM325" s="250">
        <v>2949520</v>
      </c>
      <c r="BN325" s="271">
        <v>2892014</v>
      </c>
      <c r="BO325" s="75" t="s">
        <v>2045</v>
      </c>
      <c r="BP325" s="9"/>
      <c r="BQ325" s="9"/>
      <c r="BR325" s="9"/>
      <c r="BS325" s="9"/>
      <c r="BT325" s="9"/>
      <c r="BU325" t="s">
        <v>6697</v>
      </c>
      <c r="BV325" s="77" t="s">
        <v>1805</v>
      </c>
      <c r="BW325" s="234">
        <v>30</v>
      </c>
      <c r="BX325" s="9"/>
      <c r="BY325" s="9"/>
      <c r="BZ325" s="9" t="s">
        <v>6499</v>
      </c>
      <c r="CA325" t="s">
        <v>6212</v>
      </c>
      <c r="CB325" s="229">
        <v>2016</v>
      </c>
      <c r="CC325" s="117" t="s">
        <v>1366</v>
      </c>
      <c r="CD325" s="75" t="s">
        <v>2263</v>
      </c>
      <c r="CE325" s="57" t="s">
        <v>2264</v>
      </c>
      <c r="CF325" s="75" t="s">
        <v>2201</v>
      </c>
      <c r="CG325" s="120" t="s">
        <v>2265</v>
      </c>
      <c r="CH325" s="75" t="s">
        <v>35</v>
      </c>
      <c r="CI325" s="75" t="s">
        <v>2043</v>
      </c>
      <c r="CJ325" s="75" t="s">
        <v>2016</v>
      </c>
      <c r="CK325" s="75" t="s">
        <v>1368</v>
      </c>
      <c r="CL325" s="75" t="s">
        <v>1369</v>
      </c>
      <c r="CM325" s="75" t="s">
        <v>1370</v>
      </c>
      <c r="CN325" s="75" t="s">
        <v>1371</v>
      </c>
      <c r="CO325" s="75" t="s">
        <v>382</v>
      </c>
      <c r="CP325" s="75" t="s">
        <v>48</v>
      </c>
      <c r="CQ325" s="117" t="s">
        <v>382</v>
      </c>
      <c r="CR325" s="75" t="s">
        <v>17</v>
      </c>
      <c r="CS325" s="75" t="s">
        <v>2017</v>
      </c>
      <c r="CT325" s="75" t="s">
        <v>430</v>
      </c>
      <c r="CU325" s="3" t="s">
        <v>333</v>
      </c>
      <c r="CV325" s="75" t="s">
        <v>17</v>
      </c>
      <c r="CW325" s="75" t="s">
        <v>1485</v>
      </c>
      <c r="CX325" s="3" t="s">
        <v>17</v>
      </c>
      <c r="CY325" s="3" t="s">
        <v>17</v>
      </c>
      <c r="CZ325" s="77" t="s">
        <v>2018</v>
      </c>
      <c r="DA325" s="17" t="s">
        <v>8549</v>
      </c>
      <c r="DB325" s="15" t="s">
        <v>10472</v>
      </c>
      <c r="DC325" s="15" t="s">
        <v>3915</v>
      </c>
      <c r="DD325" s="226">
        <v>323</v>
      </c>
    </row>
    <row r="326" spans="1:109">
      <c r="A326" s="226">
        <v>314</v>
      </c>
      <c r="B326" s="74" t="s">
        <v>2038</v>
      </c>
      <c r="C326" s="283" t="s">
        <v>1365</v>
      </c>
      <c r="D326" s="3" t="s">
        <v>3455</v>
      </c>
      <c r="E326" s="9"/>
      <c r="F326" s="9"/>
      <c r="G326" s="9" t="s">
        <v>6126</v>
      </c>
      <c r="H326" s="118" t="s">
        <v>2035</v>
      </c>
      <c r="I326" s="118" t="s">
        <v>2036</v>
      </c>
      <c r="J326" s="119" t="s">
        <v>3632</v>
      </c>
      <c r="K326" s="267" t="s">
        <v>10271</v>
      </c>
      <c r="L326" s="75" t="s">
        <v>1587</v>
      </c>
      <c r="M326" t="b">
        <v>0</v>
      </c>
      <c r="N326" s="118" t="s">
        <v>549</v>
      </c>
      <c r="O326" s="3" t="s">
        <v>8269</v>
      </c>
      <c r="P326" s="119" t="s">
        <v>9134</v>
      </c>
      <c r="Q326" s="234">
        <v>41</v>
      </c>
      <c r="R326" s="234">
        <v>41</v>
      </c>
      <c r="S326" s="9"/>
      <c r="T326" t="s">
        <v>17</v>
      </c>
      <c r="U326" s="75" t="s">
        <v>17</v>
      </c>
      <c r="V326" s="3" t="s">
        <v>17</v>
      </c>
      <c r="W326" s="9"/>
      <c r="X326" s="3" t="s">
        <v>17</v>
      </c>
      <c r="Y326" s="3" t="s">
        <v>17</v>
      </c>
      <c r="Z326" s="3" t="s">
        <v>4571</v>
      </c>
      <c r="AA326" s="196" t="s">
        <v>4115</v>
      </c>
      <c r="AB326" s="3"/>
      <c r="AC326" s="198" t="s">
        <v>2126</v>
      </c>
      <c r="AD326" s="3"/>
      <c r="AE326" s="3"/>
      <c r="AF326" s="3"/>
      <c r="AG326" s="3" t="s">
        <v>17</v>
      </c>
      <c r="AH326" s="75" t="s">
        <v>2266</v>
      </c>
      <c r="AI326" s="177"/>
      <c r="AJ326" s="119" t="s">
        <v>6470</v>
      </c>
      <c r="AK326" s="209" t="s">
        <v>6470</v>
      </c>
      <c r="AL326" s="102" t="s">
        <v>6491</v>
      </c>
      <c r="AM326" s="68"/>
      <c r="AN326" s="3" t="s">
        <v>4115</v>
      </c>
      <c r="AO326" t="s">
        <v>9206</v>
      </c>
      <c r="AP326" s="9" t="s">
        <v>4572</v>
      </c>
      <c r="AQ326" s="3"/>
      <c r="AR326" s="3"/>
      <c r="AS326" s="215" t="s">
        <v>9043</v>
      </c>
      <c r="AT326" s="75" t="s">
        <v>2044</v>
      </c>
      <c r="AU326" t="b">
        <v>0</v>
      </c>
      <c r="AV326" s="234">
        <v>4072094</v>
      </c>
      <c r="AW326" s="75" t="s">
        <v>17</v>
      </c>
      <c r="AX326" s="9"/>
      <c r="AY326" s="9"/>
      <c r="AZ326" s="9"/>
      <c r="BA326" s="9"/>
      <c r="BB326" s="3" t="s">
        <v>708</v>
      </c>
      <c r="BC326" s="9"/>
      <c r="BD326" s="9"/>
      <c r="BE326" s="75" t="s">
        <v>37</v>
      </c>
      <c r="BF326" s="9"/>
      <c r="BG326" s="9"/>
      <c r="BH326" s="9" t="s">
        <v>9567</v>
      </c>
      <c r="BI326" s="108" t="s">
        <v>4480</v>
      </c>
      <c r="BJ326" s="3" t="s">
        <v>9078</v>
      </c>
      <c r="BK326" s="9" t="s">
        <v>9568</v>
      </c>
      <c r="BL326" s="9"/>
      <c r="BM326" s="250">
        <v>3491217</v>
      </c>
      <c r="BN326" s="271">
        <v>3442804</v>
      </c>
      <c r="BO326" s="75" t="s">
        <v>2045</v>
      </c>
      <c r="BP326" s="9"/>
      <c r="BQ326" s="9"/>
      <c r="BR326" s="9"/>
      <c r="BS326" s="9"/>
      <c r="BT326" s="9"/>
      <c r="BU326" t="s">
        <v>6697</v>
      </c>
      <c r="BV326" s="9"/>
      <c r="BW326" s="229">
        <v>30</v>
      </c>
      <c r="BX326" s="9"/>
      <c r="BY326" s="9"/>
      <c r="BZ326" s="9" t="s">
        <v>6499</v>
      </c>
      <c r="CA326" t="s">
        <v>6212</v>
      </c>
      <c r="CB326" s="229">
        <v>2016</v>
      </c>
      <c r="CC326" s="117" t="s">
        <v>1366</v>
      </c>
      <c r="CD326" s="75" t="s">
        <v>2267</v>
      </c>
      <c r="CE326" s="57" t="s">
        <v>2268</v>
      </c>
      <c r="CF326" s="75" t="s">
        <v>2205</v>
      </c>
      <c r="CG326" s="75" t="s">
        <v>2269</v>
      </c>
      <c r="CH326" s="75" t="s">
        <v>35</v>
      </c>
      <c r="CI326" s="75" t="s">
        <v>2043</v>
      </c>
      <c r="CJ326" s="75" t="s">
        <v>2022</v>
      </c>
      <c r="CK326" s="75" t="s">
        <v>1368</v>
      </c>
      <c r="CL326" s="75" t="s">
        <v>1369</v>
      </c>
      <c r="CM326" s="75" t="s">
        <v>1370</v>
      </c>
      <c r="CN326" s="75" t="s">
        <v>1371</v>
      </c>
      <c r="CO326" s="75" t="s">
        <v>382</v>
      </c>
      <c r="CP326" s="75" t="s">
        <v>48</v>
      </c>
      <c r="CQ326" s="117" t="s">
        <v>382</v>
      </c>
      <c r="CR326" s="75" t="s">
        <v>17</v>
      </c>
      <c r="CS326" s="75" t="s">
        <v>2023</v>
      </c>
      <c r="CT326" s="75" t="s">
        <v>430</v>
      </c>
      <c r="CU326" s="3" t="s">
        <v>333</v>
      </c>
      <c r="CV326" s="75" t="s">
        <v>17</v>
      </c>
      <c r="CW326" s="75" t="s">
        <v>1485</v>
      </c>
      <c r="CX326" s="3" t="s">
        <v>17</v>
      </c>
      <c r="CY326" s="3" t="s">
        <v>17</v>
      </c>
      <c r="CZ326" s="77" t="s">
        <v>2024</v>
      </c>
      <c r="DA326" s="17" t="s">
        <v>8549</v>
      </c>
      <c r="DB326" s="15" t="s">
        <v>10473</v>
      </c>
      <c r="DC326" s="15" t="s">
        <v>3916</v>
      </c>
      <c r="DD326" s="226">
        <v>324</v>
      </c>
    </row>
    <row r="327" spans="1:109">
      <c r="A327" s="226">
        <v>315</v>
      </c>
      <c r="B327" s="74" t="s">
        <v>2038</v>
      </c>
      <c r="C327" s="283" t="s">
        <v>1365</v>
      </c>
      <c r="D327" s="3" t="s">
        <v>3455</v>
      </c>
      <c r="E327" s="9"/>
      <c r="F327" s="9"/>
      <c r="G327" s="9" t="s">
        <v>6126</v>
      </c>
      <c r="H327" s="118" t="s">
        <v>2035</v>
      </c>
      <c r="I327" s="118" t="s">
        <v>2036</v>
      </c>
      <c r="J327" s="119" t="s">
        <v>3632</v>
      </c>
      <c r="K327" s="267" t="s">
        <v>10271</v>
      </c>
      <c r="L327" s="75" t="s">
        <v>1594</v>
      </c>
      <c r="M327" t="b">
        <v>0</v>
      </c>
      <c r="N327" s="118" t="s">
        <v>549</v>
      </c>
      <c r="O327" s="3" t="s">
        <v>8269</v>
      </c>
      <c r="P327" s="119" t="s">
        <v>9110</v>
      </c>
      <c r="Q327" s="234">
        <v>48</v>
      </c>
      <c r="R327" s="234">
        <v>48</v>
      </c>
      <c r="S327" s="9"/>
      <c r="T327" t="s">
        <v>17</v>
      </c>
      <c r="U327" s="75" t="s">
        <v>17</v>
      </c>
      <c r="V327" s="3" t="s">
        <v>17</v>
      </c>
      <c r="W327" s="9"/>
      <c r="X327" s="3" t="s">
        <v>17</v>
      </c>
      <c r="Y327" s="3" t="s">
        <v>17</v>
      </c>
      <c r="Z327" s="3" t="s">
        <v>4571</v>
      </c>
      <c r="AA327" s="196" t="s">
        <v>4115</v>
      </c>
      <c r="AB327" s="3"/>
      <c r="AC327" s="198" t="s">
        <v>2131</v>
      </c>
      <c r="AD327" s="3"/>
      <c r="AE327" s="3"/>
      <c r="AF327" s="3"/>
      <c r="AG327" s="3" t="s">
        <v>17</v>
      </c>
      <c r="AH327" s="75" t="s">
        <v>2270</v>
      </c>
      <c r="AI327" s="177"/>
      <c r="AJ327" s="119" t="s">
        <v>6470</v>
      </c>
      <c r="AK327" s="209" t="s">
        <v>6470</v>
      </c>
      <c r="AL327" s="102" t="s">
        <v>6491</v>
      </c>
      <c r="AM327" s="68"/>
      <c r="AN327" s="3" t="s">
        <v>4115</v>
      </c>
      <c r="AO327" t="s">
        <v>9206</v>
      </c>
      <c r="AP327" s="9" t="s">
        <v>4572</v>
      </c>
      <c r="AQ327" s="3"/>
      <c r="AR327" s="3"/>
      <c r="AS327" s="215" t="s">
        <v>9043</v>
      </c>
      <c r="AT327" s="75" t="s">
        <v>2044</v>
      </c>
      <c r="AU327" t="b">
        <v>0</v>
      </c>
      <c r="AV327" s="234">
        <v>3878519</v>
      </c>
      <c r="AW327" s="75" t="s">
        <v>17</v>
      </c>
      <c r="AX327" s="9"/>
      <c r="AY327" s="9"/>
      <c r="AZ327" s="9"/>
      <c r="BA327" s="9"/>
      <c r="BB327" s="3" t="s">
        <v>708</v>
      </c>
      <c r="BC327" s="9"/>
      <c r="BD327" s="9"/>
      <c r="BE327" s="75" t="s">
        <v>37</v>
      </c>
      <c r="BF327" s="9"/>
      <c r="BG327" s="9"/>
      <c r="BH327" s="9" t="s">
        <v>9567</v>
      </c>
      <c r="BI327" s="108" t="s">
        <v>4480</v>
      </c>
      <c r="BJ327" s="3" t="s">
        <v>9078</v>
      </c>
      <c r="BK327" s="9" t="s">
        <v>9568</v>
      </c>
      <c r="BL327" s="9"/>
      <c r="BM327" s="251">
        <v>3262306</v>
      </c>
      <c r="BN327" s="272">
        <v>3230707</v>
      </c>
      <c r="BO327" s="75" t="s">
        <v>2045</v>
      </c>
      <c r="BP327" s="9"/>
      <c r="BQ327" s="9"/>
      <c r="BR327" s="9"/>
      <c r="BS327" s="9"/>
      <c r="BT327" s="9"/>
      <c r="BU327" t="s">
        <v>6697</v>
      </c>
      <c r="BV327" s="9"/>
      <c r="BW327" s="229">
        <v>30</v>
      </c>
      <c r="BX327" s="9"/>
      <c r="BY327" s="9"/>
      <c r="BZ327" s="9" t="s">
        <v>6499</v>
      </c>
      <c r="CA327" t="s">
        <v>6212</v>
      </c>
      <c r="CB327" s="229">
        <v>2016</v>
      </c>
      <c r="CC327" s="117" t="s">
        <v>1366</v>
      </c>
      <c r="CD327" s="75" t="s">
        <v>2271</v>
      </c>
      <c r="CE327" s="3" t="s">
        <v>2272</v>
      </c>
      <c r="CF327" s="75" t="s">
        <v>2210</v>
      </c>
      <c r="CG327" s="75" t="s">
        <v>2273</v>
      </c>
      <c r="CH327" s="75" t="s">
        <v>35</v>
      </c>
      <c r="CI327" s="75" t="s">
        <v>2043</v>
      </c>
      <c r="CJ327" s="75" t="s">
        <v>2028</v>
      </c>
      <c r="CK327" s="75" t="s">
        <v>1368</v>
      </c>
      <c r="CL327" s="75" t="s">
        <v>1369</v>
      </c>
      <c r="CM327" s="75" t="s">
        <v>1370</v>
      </c>
      <c r="CN327" s="75" t="s">
        <v>1371</v>
      </c>
      <c r="CO327" s="75" t="s">
        <v>382</v>
      </c>
      <c r="CP327" s="75" t="s">
        <v>48</v>
      </c>
      <c r="CQ327" s="117" t="s">
        <v>382</v>
      </c>
      <c r="CR327" s="75" t="s">
        <v>17</v>
      </c>
      <c r="CS327" s="119" t="s">
        <v>2029</v>
      </c>
      <c r="CT327" s="75" t="s">
        <v>430</v>
      </c>
      <c r="CU327" s="3" t="s">
        <v>333</v>
      </c>
      <c r="CV327" s="75" t="s">
        <v>17</v>
      </c>
      <c r="CW327" s="75" t="s">
        <v>1485</v>
      </c>
      <c r="CX327" s="3" t="s">
        <v>17</v>
      </c>
      <c r="CY327" s="3" t="s">
        <v>17</v>
      </c>
      <c r="CZ327" s="77" t="s">
        <v>2030</v>
      </c>
      <c r="DA327" s="17" t="s">
        <v>8549</v>
      </c>
      <c r="DB327" s="15" t="s">
        <v>10474</v>
      </c>
      <c r="DC327" s="15" t="s">
        <v>3917</v>
      </c>
      <c r="DD327" s="226">
        <v>325</v>
      </c>
    </row>
    <row r="328" spans="1:109" ht="16.149999999999999" customHeight="1">
      <c r="A328" s="226">
        <v>316</v>
      </c>
      <c r="B328" s="68" t="s">
        <v>3227</v>
      </c>
      <c r="C328" s="280" t="s">
        <v>3226</v>
      </c>
      <c r="D328" s="3" t="s">
        <v>3455</v>
      </c>
      <c r="E328" s="9"/>
      <c r="F328" s="9"/>
      <c r="G328" s="169" t="s">
        <v>6127</v>
      </c>
      <c r="H328" s="3" t="s">
        <v>3225</v>
      </c>
      <c r="I328" s="3"/>
      <c r="J328" s="3" t="s">
        <v>3634</v>
      </c>
      <c r="K328" s="9" t="s">
        <v>10272</v>
      </c>
      <c r="L328" s="3" t="s">
        <v>2610</v>
      </c>
      <c r="M328" t="b">
        <v>0</v>
      </c>
      <c r="N328" s="108" t="s">
        <v>549</v>
      </c>
      <c r="O328" s="3" t="s">
        <v>8168</v>
      </c>
      <c r="P328" s="3" t="s">
        <v>9135</v>
      </c>
      <c r="Q328" s="229">
        <v>77</v>
      </c>
      <c r="R328" s="229">
        <v>77</v>
      </c>
      <c r="S328" s="9"/>
      <c r="T328" t="s">
        <v>17</v>
      </c>
      <c r="U328" s="3" t="s">
        <v>17</v>
      </c>
      <c r="V328" s="3" t="s">
        <v>17</v>
      </c>
      <c r="W328" s="9"/>
      <c r="X328" s="3" t="s">
        <v>17</v>
      </c>
      <c r="Y328" s="3" t="s">
        <v>17</v>
      </c>
      <c r="Z328" s="3" t="s">
        <v>4571</v>
      </c>
      <c r="AA328" s="15" t="s">
        <v>4114</v>
      </c>
      <c r="AB328" s="3"/>
      <c r="AC328" s="3"/>
      <c r="AD328" s="3"/>
      <c r="AE328" s="3"/>
      <c r="AF328" s="3"/>
      <c r="AG328" s="3" t="s">
        <v>17</v>
      </c>
      <c r="AH328" s="3" t="s">
        <v>3229</v>
      </c>
      <c r="AI328" s="177"/>
      <c r="AJ328" s="3" t="s">
        <v>481</v>
      </c>
      <c r="AK328" t="s">
        <v>12</v>
      </c>
      <c r="AL328" s="3"/>
      <c r="AM328" s="68"/>
      <c r="AN328" s="3" t="s">
        <v>4114</v>
      </c>
      <c r="AO328" t="s">
        <v>9206</v>
      </c>
      <c r="AP328" t="s">
        <v>5091</v>
      </c>
      <c r="AQ328" s="3"/>
      <c r="AR328" s="3"/>
      <c r="AS328" s="15" t="s">
        <v>9041</v>
      </c>
      <c r="AT328" s="3" t="s">
        <v>17</v>
      </c>
      <c r="AU328" t="b">
        <v>0</v>
      </c>
      <c r="AV328" s="229">
        <v>55268</v>
      </c>
      <c r="AW328" s="3" t="s">
        <v>3232</v>
      </c>
      <c r="AX328" s="9"/>
      <c r="AY328" s="9"/>
      <c r="AZ328" s="9"/>
      <c r="BA328" s="9"/>
      <c r="BB328" s="3" t="s">
        <v>5202</v>
      </c>
      <c r="BC328" s="9"/>
      <c r="BD328" s="9"/>
      <c r="BE328" s="3" t="s">
        <v>9589</v>
      </c>
      <c r="BF328" s="9"/>
      <c r="BG328" s="9"/>
      <c r="BH328" s="9" t="s">
        <v>9567</v>
      </c>
      <c r="BI328" s="3" t="s">
        <v>9049</v>
      </c>
      <c r="BJ328" s="3" t="s">
        <v>9078</v>
      </c>
      <c r="BK328" s="9" t="s">
        <v>9568</v>
      </c>
      <c r="BL328" s="9"/>
      <c r="BM328" s="223">
        <v>34150</v>
      </c>
      <c r="BN328" s="223">
        <v>33536</v>
      </c>
      <c r="BO328" s="3" t="s">
        <v>236</v>
      </c>
      <c r="BP328" s="9"/>
      <c r="BQ328" s="9"/>
      <c r="BR328" s="9"/>
      <c r="BS328" s="9"/>
      <c r="BT328" s="9"/>
      <c r="BU328" t="s">
        <v>13044</v>
      </c>
      <c r="BV328" s="9"/>
      <c r="BW328" s="229">
        <v>30</v>
      </c>
      <c r="BX328" s="9"/>
      <c r="BY328" s="9"/>
      <c r="BZ328" s="9" t="s">
        <v>6500</v>
      </c>
      <c r="CA328" t="s">
        <v>6212</v>
      </c>
      <c r="CB328" s="229">
        <v>2013</v>
      </c>
      <c r="CC328" s="3" t="s">
        <v>4702</v>
      </c>
      <c r="CD328" s="3" t="s">
        <v>3228</v>
      </c>
      <c r="CE328" s="3" t="s">
        <v>3635</v>
      </c>
      <c r="CF328" s="3" t="s">
        <v>2610</v>
      </c>
      <c r="CG328" s="121" t="s">
        <v>3230</v>
      </c>
      <c r="CH328" s="3" t="s">
        <v>35</v>
      </c>
      <c r="CI328" s="3" t="s">
        <v>3636</v>
      </c>
      <c r="CJ328" s="3" t="s">
        <v>2613</v>
      </c>
      <c r="CK328" s="122" t="s">
        <v>3231</v>
      </c>
      <c r="CL328" s="3" t="s">
        <v>331</v>
      </c>
      <c r="CM328" s="3" t="s">
        <v>2614</v>
      </c>
      <c r="CN328" s="3" t="s">
        <v>2615</v>
      </c>
      <c r="CO328" s="3" t="s">
        <v>10</v>
      </c>
      <c r="CP328" s="3" t="s">
        <v>48</v>
      </c>
      <c r="CQ328" s="3" t="s">
        <v>17</v>
      </c>
      <c r="CR328" s="3" t="s">
        <v>17</v>
      </c>
      <c r="CS328" s="3" t="s">
        <v>2612</v>
      </c>
      <c r="CT328" s="3" t="s">
        <v>128</v>
      </c>
      <c r="CU328" s="3" t="s">
        <v>333</v>
      </c>
      <c r="CV328" s="3" t="s">
        <v>17</v>
      </c>
      <c r="CW328" s="3" t="s">
        <v>2620</v>
      </c>
      <c r="CX328" s="123" t="s">
        <v>2622</v>
      </c>
      <c r="CY328" s="3" t="s">
        <v>17</v>
      </c>
      <c r="CZ328" s="9" t="s">
        <v>2621</v>
      </c>
      <c r="DA328" s="3" t="s">
        <v>9218</v>
      </c>
      <c r="DB328" s="9" t="s">
        <v>3810</v>
      </c>
      <c r="DC328" s="9"/>
      <c r="DD328" s="226">
        <v>326</v>
      </c>
      <c r="DE328" s="15"/>
    </row>
    <row r="329" spans="1:109">
      <c r="A329" s="226">
        <v>317</v>
      </c>
      <c r="B329" s="68" t="s">
        <v>3227</v>
      </c>
      <c r="C329" s="280" t="s">
        <v>3226</v>
      </c>
      <c r="D329" s="3" t="s">
        <v>3455</v>
      </c>
      <c r="E329" s="9"/>
      <c r="F329" s="9"/>
      <c r="G329" s="169" t="s">
        <v>6127</v>
      </c>
      <c r="H329" s="3" t="s">
        <v>3225</v>
      </c>
      <c r="I329" s="3"/>
      <c r="J329" s="3" t="s">
        <v>3634</v>
      </c>
      <c r="K329" s="9" t="s">
        <v>10272</v>
      </c>
      <c r="L329" s="3" t="s">
        <v>2627</v>
      </c>
      <c r="M329" t="b">
        <v>0</v>
      </c>
      <c r="N329" s="108" t="s">
        <v>549</v>
      </c>
      <c r="O329" s="3" t="s">
        <v>8168</v>
      </c>
      <c r="P329" s="3" t="s">
        <v>9136</v>
      </c>
      <c r="Q329" s="229">
        <v>81</v>
      </c>
      <c r="R329" s="229">
        <v>81</v>
      </c>
      <c r="S329" s="9"/>
      <c r="T329" t="s">
        <v>17</v>
      </c>
      <c r="U329" s="3" t="s">
        <v>17</v>
      </c>
      <c r="V329" s="3" t="s">
        <v>17</v>
      </c>
      <c r="W329" s="9"/>
      <c r="X329" s="3" t="s">
        <v>17</v>
      </c>
      <c r="Y329" s="3" t="s">
        <v>17</v>
      </c>
      <c r="Z329" s="3" t="s">
        <v>4571</v>
      </c>
      <c r="AA329" s="15" t="s">
        <v>4114</v>
      </c>
      <c r="AB329" s="3"/>
      <c r="AC329" s="3"/>
      <c r="AD329" s="3"/>
      <c r="AE329" s="3"/>
      <c r="AF329" s="3"/>
      <c r="AG329" s="3" t="s">
        <v>17</v>
      </c>
      <c r="AH329" s="3" t="s">
        <v>3633</v>
      </c>
      <c r="AI329" s="177"/>
      <c r="AJ329" s="3" t="s">
        <v>481</v>
      </c>
      <c r="AK329" t="s">
        <v>12</v>
      </c>
      <c r="AL329" s="3"/>
      <c r="AM329" s="68"/>
      <c r="AN329" s="3" t="s">
        <v>4114</v>
      </c>
      <c r="AO329" t="s">
        <v>9206</v>
      </c>
      <c r="AP329" t="s">
        <v>5091</v>
      </c>
      <c r="AQ329" s="3"/>
      <c r="AR329" s="3"/>
      <c r="AS329" s="15" t="s">
        <v>9041</v>
      </c>
      <c r="AT329" s="3" t="s">
        <v>17</v>
      </c>
      <c r="AU329" t="b">
        <v>0</v>
      </c>
      <c r="AV329" s="229">
        <v>11146</v>
      </c>
      <c r="AW329" s="3" t="s">
        <v>3232</v>
      </c>
      <c r="AX329" s="9"/>
      <c r="AY329" s="9"/>
      <c r="AZ329" s="9"/>
      <c r="BA329" s="9"/>
      <c r="BB329" s="3" t="s">
        <v>5202</v>
      </c>
      <c r="BC329" s="9"/>
      <c r="BD329" s="9"/>
      <c r="BE329" s="3" t="s">
        <v>9589</v>
      </c>
      <c r="BF329" s="9"/>
      <c r="BG329" s="9"/>
      <c r="BH329" s="9" t="s">
        <v>9567</v>
      </c>
      <c r="BI329" s="3" t="s">
        <v>9049</v>
      </c>
      <c r="BJ329" s="3" t="s">
        <v>9078</v>
      </c>
      <c r="BK329" s="9" t="s">
        <v>9568</v>
      </c>
      <c r="BL329" s="9"/>
      <c r="BM329" s="223">
        <v>8881</v>
      </c>
      <c r="BN329" s="223">
        <v>8872</v>
      </c>
      <c r="BO329" s="3" t="s">
        <v>236</v>
      </c>
      <c r="BP329" s="9"/>
      <c r="BQ329" s="9"/>
      <c r="BR329" s="9"/>
      <c r="BS329" s="9"/>
      <c r="BT329" s="9"/>
      <c r="BU329" t="s">
        <v>13044</v>
      </c>
      <c r="BV329" s="9"/>
      <c r="BW329" s="229">
        <v>30</v>
      </c>
      <c r="BX329" s="9"/>
      <c r="BY329" s="9"/>
      <c r="BZ329" s="9" t="s">
        <v>6500</v>
      </c>
      <c r="CA329" t="s">
        <v>6212</v>
      </c>
      <c r="CB329" s="229">
        <v>2013</v>
      </c>
      <c r="CC329" s="3" t="s">
        <v>4702</v>
      </c>
      <c r="CD329" s="3" t="s">
        <v>3233</v>
      </c>
      <c r="CE329" s="3" t="s">
        <v>3635</v>
      </c>
      <c r="CF329" s="3" t="s">
        <v>2627</v>
      </c>
      <c r="CG329" s="3" t="s">
        <v>3234</v>
      </c>
      <c r="CH329" s="3" t="s">
        <v>35</v>
      </c>
      <c r="CI329" s="3" t="s">
        <v>3636</v>
      </c>
      <c r="CJ329" s="3" t="s">
        <v>2629</v>
      </c>
      <c r="CK329" s="122" t="s">
        <v>3231</v>
      </c>
      <c r="CL329" s="3" t="s">
        <v>331</v>
      </c>
      <c r="CM329" s="3" t="s">
        <v>2614</v>
      </c>
      <c r="CN329" s="3" t="s">
        <v>2615</v>
      </c>
      <c r="CO329" s="3" t="s">
        <v>10</v>
      </c>
      <c r="CP329" s="3" t="s">
        <v>48</v>
      </c>
      <c r="CQ329" s="3" t="s">
        <v>17</v>
      </c>
      <c r="CR329" s="3" t="s">
        <v>17</v>
      </c>
      <c r="CS329" s="3" t="s">
        <v>2628</v>
      </c>
      <c r="CT329" s="3" t="s">
        <v>128</v>
      </c>
      <c r="CU329" s="3" t="s">
        <v>333</v>
      </c>
      <c r="CV329" s="3" t="s">
        <v>17</v>
      </c>
      <c r="CW329" s="3" t="s">
        <v>2620</v>
      </c>
      <c r="CX329" s="3" t="s">
        <v>2631</v>
      </c>
      <c r="CY329" s="3" t="s">
        <v>17</v>
      </c>
      <c r="CZ329" s="9" t="s">
        <v>2630</v>
      </c>
      <c r="DA329" s="3" t="s">
        <v>9218</v>
      </c>
      <c r="DB329" s="9" t="s">
        <v>3811</v>
      </c>
      <c r="DC329" s="9"/>
      <c r="DD329" s="226">
        <v>327</v>
      </c>
      <c r="DE329" s="15"/>
    </row>
    <row r="330" spans="1:109">
      <c r="A330" s="226">
        <v>318</v>
      </c>
      <c r="B330" s="68" t="s">
        <v>3227</v>
      </c>
      <c r="C330" s="280" t="s">
        <v>3226</v>
      </c>
      <c r="D330" s="3" t="s">
        <v>3455</v>
      </c>
      <c r="E330" s="9"/>
      <c r="F330" s="9"/>
      <c r="G330" s="169" t="s">
        <v>6127</v>
      </c>
      <c r="H330" s="3" t="s">
        <v>3225</v>
      </c>
      <c r="I330" s="3"/>
      <c r="J330" s="3" t="s">
        <v>3634</v>
      </c>
      <c r="K330" s="9" t="s">
        <v>10272</v>
      </c>
      <c r="L330" s="3" t="s">
        <v>2636</v>
      </c>
      <c r="M330" t="b">
        <v>0</v>
      </c>
      <c r="N330" s="108" t="s">
        <v>549</v>
      </c>
      <c r="O330" s="3" t="s">
        <v>8168</v>
      </c>
      <c r="P330" s="3" t="s">
        <v>9136</v>
      </c>
      <c r="Q330" s="229">
        <v>81</v>
      </c>
      <c r="R330" s="229">
        <v>81</v>
      </c>
      <c r="S330" s="9"/>
      <c r="T330" t="s">
        <v>17</v>
      </c>
      <c r="U330" s="3" t="s">
        <v>17</v>
      </c>
      <c r="V330" s="3" t="s">
        <v>17</v>
      </c>
      <c r="W330" s="9"/>
      <c r="X330" s="3" t="s">
        <v>17</v>
      </c>
      <c r="Y330" s="3" t="s">
        <v>17</v>
      </c>
      <c r="Z330" s="3" t="s">
        <v>4571</v>
      </c>
      <c r="AA330" s="15" t="s">
        <v>4114</v>
      </c>
      <c r="AB330" s="3"/>
      <c r="AC330" s="3"/>
      <c r="AD330" s="3"/>
      <c r="AE330" s="3"/>
      <c r="AF330" s="3"/>
      <c r="AG330" s="3" t="s">
        <v>17</v>
      </c>
      <c r="AH330" s="3" t="s">
        <v>3236</v>
      </c>
      <c r="AI330" s="177"/>
      <c r="AJ330" s="3" t="s">
        <v>481</v>
      </c>
      <c r="AK330" t="s">
        <v>12</v>
      </c>
      <c r="AL330" s="3"/>
      <c r="AM330" s="68"/>
      <c r="AN330" s="3" t="s">
        <v>4114</v>
      </c>
      <c r="AO330" t="s">
        <v>9206</v>
      </c>
      <c r="AP330" t="s">
        <v>5091</v>
      </c>
      <c r="AQ330" s="3"/>
      <c r="AR330" s="3"/>
      <c r="AS330" s="15" t="s">
        <v>9041</v>
      </c>
      <c r="AT330" s="3" t="s">
        <v>17</v>
      </c>
      <c r="AU330" t="b">
        <v>0</v>
      </c>
      <c r="AV330" s="229">
        <v>6910</v>
      </c>
      <c r="AW330" s="3" t="s">
        <v>3232</v>
      </c>
      <c r="AX330" s="9"/>
      <c r="AY330" s="9"/>
      <c r="AZ330" s="9"/>
      <c r="BA330" s="9"/>
      <c r="BB330" s="3" t="s">
        <v>5202</v>
      </c>
      <c r="BC330" s="9"/>
      <c r="BD330" s="9"/>
      <c r="BE330" s="3" t="s">
        <v>9589</v>
      </c>
      <c r="BF330" s="9"/>
      <c r="BG330" s="9"/>
      <c r="BH330" s="9" t="s">
        <v>9567</v>
      </c>
      <c r="BI330" s="3" t="s">
        <v>9049</v>
      </c>
      <c r="BJ330" s="3" t="s">
        <v>9078</v>
      </c>
      <c r="BK330" s="9" t="s">
        <v>9568</v>
      </c>
      <c r="BL330" s="9"/>
      <c r="BM330" s="223">
        <v>6331</v>
      </c>
      <c r="BN330" s="223">
        <v>6315</v>
      </c>
      <c r="BO330" s="3" t="s">
        <v>236</v>
      </c>
      <c r="BP330" s="9"/>
      <c r="BQ330" s="9"/>
      <c r="BR330" s="9"/>
      <c r="BS330" s="9"/>
      <c r="BT330" s="9"/>
      <c r="BU330" t="s">
        <v>13044</v>
      </c>
      <c r="BV330" s="9"/>
      <c r="BW330" s="229">
        <v>30</v>
      </c>
      <c r="BX330" s="9"/>
      <c r="BY330" s="9"/>
      <c r="BZ330" s="9" t="s">
        <v>6500</v>
      </c>
      <c r="CA330" t="s">
        <v>6212</v>
      </c>
      <c r="CB330" s="229">
        <v>2013</v>
      </c>
      <c r="CC330" s="3" t="s">
        <v>4702</v>
      </c>
      <c r="CD330" s="3" t="s">
        <v>3235</v>
      </c>
      <c r="CE330" s="3" t="s">
        <v>3635</v>
      </c>
      <c r="CF330" s="3" t="s">
        <v>2636</v>
      </c>
      <c r="CG330" s="3" t="s">
        <v>3237</v>
      </c>
      <c r="CH330" s="3" t="s">
        <v>35</v>
      </c>
      <c r="CI330" s="3" t="s">
        <v>3636</v>
      </c>
      <c r="CJ330" s="3" t="s">
        <v>2638</v>
      </c>
      <c r="CK330" s="122" t="s">
        <v>3231</v>
      </c>
      <c r="CL330" s="3" t="s">
        <v>331</v>
      </c>
      <c r="CM330" s="3" t="s">
        <v>2614</v>
      </c>
      <c r="CN330" s="3" t="s">
        <v>2615</v>
      </c>
      <c r="CO330" s="3" t="s">
        <v>10</v>
      </c>
      <c r="CP330" s="3" t="s">
        <v>48</v>
      </c>
      <c r="CQ330" s="3" t="s">
        <v>17</v>
      </c>
      <c r="CR330" s="3" t="s">
        <v>17</v>
      </c>
      <c r="CS330" s="3" t="s">
        <v>2637</v>
      </c>
      <c r="CT330" s="3" t="s">
        <v>128</v>
      </c>
      <c r="CU330" s="3" t="s">
        <v>333</v>
      </c>
      <c r="CV330" s="3" t="s">
        <v>17</v>
      </c>
      <c r="CW330" s="3" t="s">
        <v>2620</v>
      </c>
      <c r="CX330" s="3" t="s">
        <v>2640</v>
      </c>
      <c r="CY330" s="3" t="s">
        <v>17</v>
      </c>
      <c r="CZ330" s="9" t="s">
        <v>2639</v>
      </c>
      <c r="DA330" s="3" t="s">
        <v>9218</v>
      </c>
      <c r="DB330" s="9" t="s">
        <v>3812</v>
      </c>
      <c r="DC330" s="9"/>
      <c r="DD330" s="226">
        <v>328</v>
      </c>
      <c r="DE330" s="15"/>
    </row>
    <row r="331" spans="1:109">
      <c r="A331" s="226">
        <v>319</v>
      </c>
      <c r="B331" s="68" t="s">
        <v>3227</v>
      </c>
      <c r="C331" s="280" t="s">
        <v>3226</v>
      </c>
      <c r="D331" s="3" t="s">
        <v>3455</v>
      </c>
      <c r="E331" s="9"/>
      <c r="F331" s="9"/>
      <c r="G331" s="169" t="s">
        <v>6127</v>
      </c>
      <c r="H331" s="3" t="s">
        <v>3225</v>
      </c>
      <c r="I331" s="3"/>
      <c r="J331" s="3" t="s">
        <v>3634</v>
      </c>
      <c r="K331" s="9" t="s">
        <v>10272</v>
      </c>
      <c r="L331" s="3" t="s">
        <v>2645</v>
      </c>
      <c r="M331" t="b">
        <v>0</v>
      </c>
      <c r="N331" s="108" t="s">
        <v>549</v>
      </c>
      <c r="O331" s="3" t="s">
        <v>8168</v>
      </c>
      <c r="P331" s="3" t="s">
        <v>9137</v>
      </c>
      <c r="Q331" s="229">
        <v>58</v>
      </c>
      <c r="R331" s="229">
        <v>58</v>
      </c>
      <c r="S331" s="9"/>
      <c r="T331" t="s">
        <v>17</v>
      </c>
      <c r="U331" s="3" t="s">
        <v>17</v>
      </c>
      <c r="V331" s="3" t="s">
        <v>17</v>
      </c>
      <c r="W331" s="9"/>
      <c r="X331" s="3" t="s">
        <v>17</v>
      </c>
      <c r="Y331" s="3" t="s">
        <v>17</v>
      </c>
      <c r="Z331" s="3" t="s">
        <v>4571</v>
      </c>
      <c r="AA331" s="15" t="s">
        <v>4114</v>
      </c>
      <c r="AB331" s="3"/>
      <c r="AC331" s="3"/>
      <c r="AD331" s="3"/>
      <c r="AE331" s="3"/>
      <c r="AF331" s="3"/>
      <c r="AG331" s="3" t="s">
        <v>17</v>
      </c>
      <c r="AH331" s="3" t="s">
        <v>3239</v>
      </c>
      <c r="AI331" s="177"/>
      <c r="AJ331" s="3" t="s">
        <v>481</v>
      </c>
      <c r="AK331" t="s">
        <v>12</v>
      </c>
      <c r="AL331" s="3"/>
      <c r="AM331" s="68"/>
      <c r="AN331" s="3" t="s">
        <v>4114</v>
      </c>
      <c r="AO331" t="s">
        <v>9206</v>
      </c>
      <c r="AP331" t="s">
        <v>5091</v>
      </c>
      <c r="AQ331" s="3"/>
      <c r="AR331" s="3"/>
      <c r="AS331" s="15" t="s">
        <v>9041</v>
      </c>
      <c r="AT331" s="3" t="s">
        <v>17</v>
      </c>
      <c r="AU331" t="b">
        <v>0</v>
      </c>
      <c r="AV331" s="229">
        <v>52971</v>
      </c>
      <c r="AW331" s="3" t="s">
        <v>3232</v>
      </c>
      <c r="AX331" s="9"/>
      <c r="AY331" s="9"/>
      <c r="AZ331" s="9"/>
      <c r="BA331" s="9"/>
      <c r="BB331" s="3" t="s">
        <v>5202</v>
      </c>
      <c r="BC331" s="9"/>
      <c r="BD331" s="9"/>
      <c r="BE331" s="3" t="s">
        <v>9589</v>
      </c>
      <c r="BF331" s="9"/>
      <c r="BG331" s="9"/>
      <c r="BH331" s="9" t="s">
        <v>9567</v>
      </c>
      <c r="BI331" s="3" t="s">
        <v>9049</v>
      </c>
      <c r="BJ331" s="3" t="s">
        <v>9078</v>
      </c>
      <c r="BK331" s="9" t="s">
        <v>9568</v>
      </c>
      <c r="BL331" s="9"/>
      <c r="BM331" s="223">
        <v>31137</v>
      </c>
      <c r="BN331" s="223">
        <v>30444</v>
      </c>
      <c r="BO331" s="3" t="s">
        <v>236</v>
      </c>
      <c r="BP331" s="9"/>
      <c r="BQ331" s="9"/>
      <c r="BR331" s="9"/>
      <c r="BS331" s="9"/>
      <c r="BT331" s="9"/>
      <c r="BU331" t="s">
        <v>13044</v>
      </c>
      <c r="BV331" s="9"/>
      <c r="BW331" s="229">
        <v>25</v>
      </c>
      <c r="BX331" s="9"/>
      <c r="BY331" s="9"/>
      <c r="BZ331" s="9" t="s">
        <v>6500</v>
      </c>
      <c r="CA331" t="s">
        <v>6212</v>
      </c>
      <c r="CB331" s="229">
        <v>2013</v>
      </c>
      <c r="CC331" s="3" t="s">
        <v>4702</v>
      </c>
      <c r="CD331" s="3" t="s">
        <v>3238</v>
      </c>
      <c r="CE331" s="3" t="s">
        <v>3635</v>
      </c>
      <c r="CF331" s="3" t="s">
        <v>2645</v>
      </c>
      <c r="CG331" s="3" t="s">
        <v>3240</v>
      </c>
      <c r="CH331" s="3" t="s">
        <v>35</v>
      </c>
      <c r="CI331" s="3" t="s">
        <v>3636</v>
      </c>
      <c r="CJ331" s="3" t="s">
        <v>2647</v>
      </c>
      <c r="CK331" s="122" t="s">
        <v>3231</v>
      </c>
      <c r="CL331" s="3" t="s">
        <v>331</v>
      </c>
      <c r="CM331" s="3" t="s">
        <v>2614</v>
      </c>
      <c r="CN331" s="3" t="s">
        <v>2615</v>
      </c>
      <c r="CO331" s="3" t="s">
        <v>10</v>
      </c>
      <c r="CP331" s="3" t="s">
        <v>48</v>
      </c>
      <c r="CQ331" s="3" t="s">
        <v>17</v>
      </c>
      <c r="CR331" s="3" t="s">
        <v>17</v>
      </c>
      <c r="CS331" s="3" t="s">
        <v>2646</v>
      </c>
      <c r="CT331" s="3" t="s">
        <v>128</v>
      </c>
      <c r="CU331" s="3" t="s">
        <v>333</v>
      </c>
      <c r="CV331" s="3" t="s">
        <v>17</v>
      </c>
      <c r="CW331" s="3" t="s">
        <v>2620</v>
      </c>
      <c r="CX331" s="3" t="s">
        <v>2649</v>
      </c>
      <c r="CY331" s="3" t="s">
        <v>17</v>
      </c>
      <c r="CZ331" s="9" t="s">
        <v>2648</v>
      </c>
      <c r="DA331" s="3" t="s">
        <v>9218</v>
      </c>
      <c r="DB331" s="9" t="s">
        <v>3813</v>
      </c>
      <c r="DC331" s="9"/>
      <c r="DD331" s="226">
        <v>329</v>
      </c>
      <c r="DE331" s="15"/>
    </row>
    <row r="332" spans="1:109">
      <c r="A332" s="226">
        <v>320</v>
      </c>
      <c r="B332" s="68" t="s">
        <v>3227</v>
      </c>
      <c r="C332" s="280" t="s">
        <v>3226</v>
      </c>
      <c r="D332" s="3" t="s">
        <v>3455</v>
      </c>
      <c r="E332" s="9"/>
      <c r="F332" s="9"/>
      <c r="G332" s="169" t="s">
        <v>6127</v>
      </c>
      <c r="H332" s="3" t="s">
        <v>3225</v>
      </c>
      <c r="I332" s="3"/>
      <c r="J332" s="3" t="s">
        <v>3634</v>
      </c>
      <c r="K332" s="9" t="s">
        <v>10272</v>
      </c>
      <c r="L332" s="3" t="s">
        <v>2654</v>
      </c>
      <c r="M332" t="b">
        <v>0</v>
      </c>
      <c r="N332" s="108" t="s">
        <v>549</v>
      </c>
      <c r="O332" s="3" t="s">
        <v>8168</v>
      </c>
      <c r="P332" s="3" t="s">
        <v>9123</v>
      </c>
      <c r="Q332" s="229">
        <v>78</v>
      </c>
      <c r="R332" s="229">
        <v>78</v>
      </c>
      <c r="S332" s="9"/>
      <c r="T332" t="s">
        <v>17</v>
      </c>
      <c r="U332" s="3" t="s">
        <v>17</v>
      </c>
      <c r="V332" s="3" t="s">
        <v>17</v>
      </c>
      <c r="W332" s="9"/>
      <c r="X332" s="3" t="s">
        <v>17</v>
      </c>
      <c r="Y332" s="3" t="s">
        <v>17</v>
      </c>
      <c r="Z332" s="3" t="s">
        <v>4571</v>
      </c>
      <c r="AA332" s="15" t="s">
        <v>4114</v>
      </c>
      <c r="AB332" s="3"/>
      <c r="AC332" s="3"/>
      <c r="AD332" s="3"/>
      <c r="AE332" s="3"/>
      <c r="AF332" s="3"/>
      <c r="AG332" s="3" t="s">
        <v>17</v>
      </c>
      <c r="AH332" s="3" t="s">
        <v>3242</v>
      </c>
      <c r="AI332" s="177"/>
      <c r="AJ332" s="3" t="s">
        <v>481</v>
      </c>
      <c r="AK332" t="s">
        <v>12</v>
      </c>
      <c r="AL332" s="3"/>
      <c r="AM332" s="68"/>
      <c r="AN332" s="3" t="s">
        <v>4114</v>
      </c>
      <c r="AO332" t="s">
        <v>9206</v>
      </c>
      <c r="AP332" t="s">
        <v>5091</v>
      </c>
      <c r="AQ332" s="3"/>
      <c r="AR332" s="3"/>
      <c r="AS332" s="15" t="s">
        <v>9041</v>
      </c>
      <c r="AT332" s="3" t="s">
        <v>17</v>
      </c>
      <c r="AU332" t="b">
        <v>0</v>
      </c>
      <c r="AV332" s="229">
        <v>36184</v>
      </c>
      <c r="AW332" s="3" t="s">
        <v>3232</v>
      </c>
      <c r="AX332" s="9"/>
      <c r="AY332" s="9"/>
      <c r="AZ332" s="9"/>
      <c r="BA332" s="9"/>
      <c r="BB332" s="3" t="s">
        <v>5202</v>
      </c>
      <c r="BC332" s="9"/>
      <c r="BD332" s="9"/>
      <c r="BE332" s="3" t="s">
        <v>9589</v>
      </c>
      <c r="BF332" s="9"/>
      <c r="BG332" s="9"/>
      <c r="BH332" s="9" t="s">
        <v>9567</v>
      </c>
      <c r="BI332" s="3" t="s">
        <v>9049</v>
      </c>
      <c r="BJ332" s="3" t="s">
        <v>9078</v>
      </c>
      <c r="BK332" s="9" t="s">
        <v>9568</v>
      </c>
      <c r="BL332" s="9"/>
      <c r="BM332" s="223">
        <v>25546</v>
      </c>
      <c r="BN332" s="223">
        <v>25403</v>
      </c>
      <c r="BO332" s="3" t="s">
        <v>236</v>
      </c>
      <c r="BP332" s="9"/>
      <c r="BQ332" s="9"/>
      <c r="BR332" s="9"/>
      <c r="BS332" s="9"/>
      <c r="BT332" s="9"/>
      <c r="BU332" t="s">
        <v>13044</v>
      </c>
      <c r="BV332" s="9"/>
      <c r="BW332" s="229">
        <v>25</v>
      </c>
      <c r="BX332" s="9"/>
      <c r="BY332" s="9"/>
      <c r="BZ332" s="9" t="s">
        <v>6500</v>
      </c>
      <c r="CA332" t="s">
        <v>6212</v>
      </c>
      <c r="CB332" s="229">
        <v>2013</v>
      </c>
      <c r="CC332" s="3" t="s">
        <v>4702</v>
      </c>
      <c r="CD332" s="3" t="s">
        <v>3241</v>
      </c>
      <c r="CE332" s="3" t="s">
        <v>3635</v>
      </c>
      <c r="CF332" s="3" t="s">
        <v>2654</v>
      </c>
      <c r="CG332" s="3" t="s">
        <v>3243</v>
      </c>
      <c r="CH332" s="3" t="s">
        <v>35</v>
      </c>
      <c r="CI332" s="3" t="s">
        <v>3636</v>
      </c>
      <c r="CJ332" s="3" t="s">
        <v>2656</v>
      </c>
      <c r="CK332" s="122" t="s">
        <v>3231</v>
      </c>
      <c r="CL332" s="3" t="s">
        <v>331</v>
      </c>
      <c r="CM332" s="3" t="s">
        <v>2614</v>
      </c>
      <c r="CN332" s="3" t="s">
        <v>2615</v>
      </c>
      <c r="CO332" s="3" t="s">
        <v>10</v>
      </c>
      <c r="CP332" s="3" t="s">
        <v>48</v>
      </c>
      <c r="CQ332" s="3" t="s">
        <v>17</v>
      </c>
      <c r="CR332" s="3" t="s">
        <v>17</v>
      </c>
      <c r="CS332" s="3" t="s">
        <v>2655</v>
      </c>
      <c r="CT332" s="3" t="s">
        <v>128</v>
      </c>
      <c r="CU332" s="3" t="s">
        <v>333</v>
      </c>
      <c r="CV332" s="3" t="s">
        <v>17</v>
      </c>
      <c r="CW332" s="3" t="s">
        <v>2620</v>
      </c>
      <c r="CX332" s="3" t="s">
        <v>2658</v>
      </c>
      <c r="CY332" s="3" t="s">
        <v>17</v>
      </c>
      <c r="CZ332" s="9" t="s">
        <v>2657</v>
      </c>
      <c r="DA332" s="3" t="s">
        <v>9218</v>
      </c>
      <c r="DB332" s="9" t="s">
        <v>3814</v>
      </c>
      <c r="DC332" s="9"/>
      <c r="DD332" s="226">
        <v>330</v>
      </c>
      <c r="DE332" s="15"/>
    </row>
    <row r="333" spans="1:109">
      <c r="A333" s="226">
        <v>321</v>
      </c>
      <c r="B333" s="68" t="s">
        <v>3227</v>
      </c>
      <c r="C333" s="280" t="s">
        <v>3226</v>
      </c>
      <c r="D333" s="3" t="s">
        <v>3455</v>
      </c>
      <c r="E333" s="9"/>
      <c r="F333" s="9"/>
      <c r="G333" s="169" t="s">
        <v>6127</v>
      </c>
      <c r="H333" s="3" t="s">
        <v>3225</v>
      </c>
      <c r="I333" s="3"/>
      <c r="J333" s="3" t="s">
        <v>3634</v>
      </c>
      <c r="K333" s="9" t="s">
        <v>10272</v>
      </c>
      <c r="L333" s="3" t="s">
        <v>2663</v>
      </c>
      <c r="M333" t="b">
        <v>0</v>
      </c>
      <c r="N333" s="108" t="s">
        <v>549</v>
      </c>
      <c r="O333" s="3" t="s">
        <v>8168</v>
      </c>
      <c r="P333" s="3" t="s">
        <v>9135</v>
      </c>
      <c r="Q333" s="229">
        <v>77</v>
      </c>
      <c r="R333" s="229">
        <v>77</v>
      </c>
      <c r="S333" s="9"/>
      <c r="T333" t="s">
        <v>17</v>
      </c>
      <c r="U333" s="3" t="s">
        <v>17</v>
      </c>
      <c r="V333" s="3" t="s">
        <v>17</v>
      </c>
      <c r="W333" s="9"/>
      <c r="X333" s="3" t="s">
        <v>17</v>
      </c>
      <c r="Y333" s="3" t="s">
        <v>17</v>
      </c>
      <c r="Z333" s="3" t="s">
        <v>4571</v>
      </c>
      <c r="AA333" s="15" t="s">
        <v>4114</v>
      </c>
      <c r="AB333" s="3"/>
      <c r="AC333" s="3"/>
      <c r="AD333" s="3"/>
      <c r="AE333" s="3"/>
      <c r="AF333" s="3"/>
      <c r="AG333" s="3" t="s">
        <v>17</v>
      </c>
      <c r="AH333" s="3" t="s">
        <v>3245</v>
      </c>
      <c r="AI333" s="177"/>
      <c r="AJ333" s="3" t="s">
        <v>481</v>
      </c>
      <c r="AK333" t="s">
        <v>12</v>
      </c>
      <c r="AL333" s="3"/>
      <c r="AM333" s="68"/>
      <c r="AN333" s="3" t="s">
        <v>4114</v>
      </c>
      <c r="AO333" t="s">
        <v>9206</v>
      </c>
      <c r="AP333" t="s">
        <v>5091</v>
      </c>
      <c r="AQ333" s="3"/>
      <c r="AR333" s="3"/>
      <c r="AS333" s="15" t="s">
        <v>9041</v>
      </c>
      <c r="AT333" s="3" t="s">
        <v>17</v>
      </c>
      <c r="AU333" t="b">
        <v>0</v>
      </c>
      <c r="AV333" s="229">
        <v>40641</v>
      </c>
      <c r="AW333" s="3" t="s">
        <v>3232</v>
      </c>
      <c r="AX333" s="9"/>
      <c r="AY333" s="9"/>
      <c r="AZ333" s="9"/>
      <c r="BA333" s="9"/>
      <c r="BB333" s="3" t="s">
        <v>5202</v>
      </c>
      <c r="BC333" s="9"/>
      <c r="BD333" s="9"/>
      <c r="BE333" s="3" t="s">
        <v>9589</v>
      </c>
      <c r="BF333" s="9"/>
      <c r="BG333" s="9"/>
      <c r="BH333" s="9" t="s">
        <v>9567</v>
      </c>
      <c r="BI333" s="3" t="s">
        <v>9049</v>
      </c>
      <c r="BJ333" s="3" t="s">
        <v>9078</v>
      </c>
      <c r="BK333" s="9" t="s">
        <v>9568</v>
      </c>
      <c r="BL333" s="9"/>
      <c r="BM333" s="223">
        <v>28254</v>
      </c>
      <c r="BN333" s="223">
        <v>27592</v>
      </c>
      <c r="BO333" s="3" t="s">
        <v>236</v>
      </c>
      <c r="BP333" s="9"/>
      <c r="BQ333" s="9"/>
      <c r="BR333" s="9"/>
      <c r="BS333" s="9"/>
      <c r="BT333" s="9"/>
      <c r="BU333" t="s">
        <v>13044</v>
      </c>
      <c r="BV333" s="9"/>
      <c r="BW333" s="229">
        <v>25</v>
      </c>
      <c r="BX333" s="9"/>
      <c r="BY333" s="9"/>
      <c r="BZ333" s="9" t="s">
        <v>6500</v>
      </c>
      <c r="CA333" t="s">
        <v>6212</v>
      </c>
      <c r="CB333" s="229">
        <v>2013</v>
      </c>
      <c r="CC333" s="3" t="s">
        <v>4702</v>
      </c>
      <c r="CD333" s="3" t="s">
        <v>3244</v>
      </c>
      <c r="CE333" s="3" t="s">
        <v>3635</v>
      </c>
      <c r="CF333" s="3" t="s">
        <v>2663</v>
      </c>
      <c r="CG333" s="3" t="s">
        <v>3246</v>
      </c>
      <c r="CH333" s="3" t="s">
        <v>35</v>
      </c>
      <c r="CI333" s="3" t="s">
        <v>3636</v>
      </c>
      <c r="CJ333" s="3" t="s">
        <v>2665</v>
      </c>
      <c r="CK333" s="122" t="s">
        <v>3231</v>
      </c>
      <c r="CL333" s="3" t="s">
        <v>331</v>
      </c>
      <c r="CM333" s="3" t="s">
        <v>2614</v>
      </c>
      <c r="CN333" s="3" t="s">
        <v>2615</v>
      </c>
      <c r="CO333" s="3" t="s">
        <v>10</v>
      </c>
      <c r="CP333" s="3" t="s">
        <v>48</v>
      </c>
      <c r="CQ333" s="3" t="s">
        <v>17</v>
      </c>
      <c r="CR333" s="3" t="s">
        <v>17</v>
      </c>
      <c r="CS333" s="3" t="s">
        <v>2664</v>
      </c>
      <c r="CT333" s="3" t="s">
        <v>128</v>
      </c>
      <c r="CU333" s="3" t="s">
        <v>333</v>
      </c>
      <c r="CV333" s="3" t="s">
        <v>17</v>
      </c>
      <c r="CW333" s="3" t="s">
        <v>2620</v>
      </c>
      <c r="CX333" s="3" t="s">
        <v>2667</v>
      </c>
      <c r="CY333" s="3" t="s">
        <v>17</v>
      </c>
      <c r="CZ333" s="9" t="s">
        <v>2666</v>
      </c>
      <c r="DA333" s="3" t="s">
        <v>9218</v>
      </c>
      <c r="DB333" s="9" t="s">
        <v>3815</v>
      </c>
      <c r="DC333" s="9"/>
      <c r="DD333" s="226">
        <v>331</v>
      </c>
      <c r="DE333" s="15"/>
    </row>
    <row r="334" spans="1:109">
      <c r="A334" s="226">
        <v>322</v>
      </c>
      <c r="B334" s="68" t="s">
        <v>3227</v>
      </c>
      <c r="C334" s="280" t="s">
        <v>3226</v>
      </c>
      <c r="D334" s="3" t="s">
        <v>3455</v>
      </c>
      <c r="E334" s="9"/>
      <c r="F334" s="9"/>
      <c r="G334" s="169" t="s">
        <v>6127</v>
      </c>
      <c r="H334" s="3" t="s">
        <v>3225</v>
      </c>
      <c r="I334" s="3"/>
      <c r="J334" s="3" t="s">
        <v>3634</v>
      </c>
      <c r="K334" s="9" t="s">
        <v>10272</v>
      </c>
      <c r="L334" s="3" t="s">
        <v>2672</v>
      </c>
      <c r="M334" t="b">
        <v>0</v>
      </c>
      <c r="N334" s="108" t="s">
        <v>549</v>
      </c>
      <c r="O334" s="3" t="s">
        <v>8269</v>
      </c>
      <c r="P334" s="3" t="s">
        <v>9138</v>
      </c>
      <c r="Q334" s="229">
        <v>59</v>
      </c>
      <c r="R334" s="229">
        <v>59</v>
      </c>
      <c r="S334" s="9"/>
      <c r="T334" t="s">
        <v>17</v>
      </c>
      <c r="U334" s="3" t="s">
        <v>17</v>
      </c>
      <c r="V334" s="3" t="s">
        <v>17</v>
      </c>
      <c r="W334" s="9"/>
      <c r="X334" s="3" t="s">
        <v>17</v>
      </c>
      <c r="Y334" s="3" t="s">
        <v>17</v>
      </c>
      <c r="Z334" s="3" t="s">
        <v>4571</v>
      </c>
      <c r="AA334" s="15" t="s">
        <v>4114</v>
      </c>
      <c r="AB334" s="3"/>
      <c r="AC334" s="3"/>
      <c r="AD334" s="3"/>
      <c r="AE334" s="3"/>
      <c r="AF334" s="3"/>
      <c r="AG334" s="3" t="s">
        <v>17</v>
      </c>
      <c r="AH334" s="3" t="s">
        <v>3248</v>
      </c>
      <c r="AI334" s="177"/>
      <c r="AJ334" s="3" t="s">
        <v>481</v>
      </c>
      <c r="AK334" t="s">
        <v>12</v>
      </c>
      <c r="AL334" s="3"/>
      <c r="AM334" s="68"/>
      <c r="AN334" s="3" t="s">
        <v>4114</v>
      </c>
      <c r="AO334" t="s">
        <v>9206</v>
      </c>
      <c r="AP334" t="s">
        <v>5091</v>
      </c>
      <c r="AQ334" s="3"/>
      <c r="AR334" s="3"/>
      <c r="AS334" s="15" t="s">
        <v>9041</v>
      </c>
      <c r="AT334" s="3" t="s">
        <v>17</v>
      </c>
      <c r="AU334" t="b">
        <v>0</v>
      </c>
      <c r="AV334" s="229">
        <v>52242</v>
      </c>
      <c r="AW334" s="3" t="s">
        <v>3232</v>
      </c>
      <c r="AX334" s="9"/>
      <c r="AY334" s="9"/>
      <c r="AZ334" s="9"/>
      <c r="BA334" s="9"/>
      <c r="BB334" s="3" t="s">
        <v>5202</v>
      </c>
      <c r="BC334" s="9"/>
      <c r="BD334" s="9"/>
      <c r="BE334" s="3" t="s">
        <v>9589</v>
      </c>
      <c r="BF334" s="9"/>
      <c r="BG334" s="9"/>
      <c r="BH334" s="9" t="s">
        <v>9567</v>
      </c>
      <c r="BI334" s="3" t="s">
        <v>9049</v>
      </c>
      <c r="BJ334" s="3" t="s">
        <v>9078</v>
      </c>
      <c r="BK334" s="9" t="s">
        <v>9568</v>
      </c>
      <c r="BL334" s="9"/>
      <c r="BM334" s="223">
        <v>26287</v>
      </c>
      <c r="BN334" s="223">
        <v>25522</v>
      </c>
      <c r="BO334" s="3" t="s">
        <v>236</v>
      </c>
      <c r="BP334" s="9"/>
      <c r="BQ334" s="9"/>
      <c r="BR334" s="9"/>
      <c r="BS334" s="9"/>
      <c r="BT334" s="9"/>
      <c r="BU334" t="s">
        <v>13044</v>
      </c>
      <c r="BV334" s="9"/>
      <c r="BW334" s="229">
        <v>25</v>
      </c>
      <c r="BX334" s="9"/>
      <c r="BY334" s="9"/>
      <c r="BZ334" s="9" t="s">
        <v>6500</v>
      </c>
      <c r="CA334" t="s">
        <v>6212</v>
      </c>
      <c r="CB334" s="229">
        <v>2013</v>
      </c>
      <c r="CC334" s="3" t="s">
        <v>4702</v>
      </c>
      <c r="CD334" s="3" t="s">
        <v>3247</v>
      </c>
      <c r="CE334" s="3" t="s">
        <v>3635</v>
      </c>
      <c r="CF334" s="3" t="s">
        <v>2672</v>
      </c>
      <c r="CG334" s="3" t="s">
        <v>3249</v>
      </c>
      <c r="CH334" s="3" t="s">
        <v>35</v>
      </c>
      <c r="CI334" s="3" t="s">
        <v>3636</v>
      </c>
      <c r="CJ334" s="3" t="s">
        <v>2674</v>
      </c>
      <c r="CK334" s="122" t="s">
        <v>3231</v>
      </c>
      <c r="CL334" s="3" t="s">
        <v>331</v>
      </c>
      <c r="CM334" s="3" t="s">
        <v>2614</v>
      </c>
      <c r="CN334" s="3" t="s">
        <v>2615</v>
      </c>
      <c r="CO334" s="3" t="s">
        <v>10</v>
      </c>
      <c r="CP334" s="3" t="s">
        <v>48</v>
      </c>
      <c r="CQ334" s="3" t="s">
        <v>17</v>
      </c>
      <c r="CR334" s="3" t="s">
        <v>17</v>
      </c>
      <c r="CS334" s="3" t="s">
        <v>2673</v>
      </c>
      <c r="CT334" s="3" t="s">
        <v>128</v>
      </c>
      <c r="CU334" s="3" t="s">
        <v>333</v>
      </c>
      <c r="CV334" s="3" t="s">
        <v>17</v>
      </c>
      <c r="CW334" s="3" t="s">
        <v>2620</v>
      </c>
      <c r="CX334" s="3" t="s">
        <v>2676</v>
      </c>
      <c r="CY334" s="3" t="s">
        <v>17</v>
      </c>
      <c r="CZ334" s="9" t="s">
        <v>2675</v>
      </c>
      <c r="DA334" s="3" t="s">
        <v>9218</v>
      </c>
      <c r="DB334" s="9" t="s">
        <v>3816</v>
      </c>
      <c r="DC334" s="9"/>
      <c r="DD334" s="226">
        <v>332</v>
      </c>
      <c r="DE334" s="15"/>
    </row>
    <row r="335" spans="1:109">
      <c r="A335" s="226">
        <v>323</v>
      </c>
      <c r="B335" s="68" t="s">
        <v>3227</v>
      </c>
      <c r="C335" s="280" t="s">
        <v>3226</v>
      </c>
      <c r="D335" s="3" t="s">
        <v>3455</v>
      </c>
      <c r="E335" s="9"/>
      <c r="F335" s="9"/>
      <c r="G335" s="169" t="s">
        <v>6127</v>
      </c>
      <c r="H335" s="3" t="s">
        <v>3225</v>
      </c>
      <c r="I335" s="3"/>
      <c r="J335" s="3" t="s">
        <v>3634</v>
      </c>
      <c r="K335" s="9" t="s">
        <v>10272</v>
      </c>
      <c r="L335" s="3" t="s">
        <v>2681</v>
      </c>
      <c r="M335" t="b">
        <v>0</v>
      </c>
      <c r="N335" s="108" t="s">
        <v>549</v>
      </c>
      <c r="O335" s="3" t="s">
        <v>8168</v>
      </c>
      <c r="P335" s="3" t="s">
        <v>9139</v>
      </c>
      <c r="Q335" s="229">
        <v>67</v>
      </c>
      <c r="R335" s="229">
        <v>67</v>
      </c>
      <c r="S335" s="9"/>
      <c r="T335" t="s">
        <v>17</v>
      </c>
      <c r="U335" s="3" t="s">
        <v>17</v>
      </c>
      <c r="V335" s="3" t="s">
        <v>17</v>
      </c>
      <c r="W335" s="9"/>
      <c r="X335" s="3" t="s">
        <v>17</v>
      </c>
      <c r="Y335" s="3" t="s">
        <v>17</v>
      </c>
      <c r="Z335" s="3" t="s">
        <v>4571</v>
      </c>
      <c r="AA335" s="15" t="s">
        <v>4114</v>
      </c>
      <c r="AB335" s="3"/>
      <c r="AC335" s="3"/>
      <c r="AD335" s="3"/>
      <c r="AE335" s="3"/>
      <c r="AF335" s="3"/>
      <c r="AG335" s="3" t="s">
        <v>17</v>
      </c>
      <c r="AH335" s="3" t="s">
        <v>3251</v>
      </c>
      <c r="AI335" s="177"/>
      <c r="AJ335" s="3" t="s">
        <v>481</v>
      </c>
      <c r="AK335" t="s">
        <v>12</v>
      </c>
      <c r="AL335" s="3"/>
      <c r="AM335" s="68"/>
      <c r="AN335" s="3" t="s">
        <v>4114</v>
      </c>
      <c r="AO335" t="s">
        <v>9206</v>
      </c>
      <c r="AP335" t="s">
        <v>5091</v>
      </c>
      <c r="AQ335" s="3"/>
      <c r="AR335" s="3"/>
      <c r="AS335" s="15" t="s">
        <v>9041</v>
      </c>
      <c r="AT335" s="3" t="s">
        <v>17</v>
      </c>
      <c r="AU335" t="b">
        <v>0</v>
      </c>
      <c r="AV335" s="229">
        <v>11580</v>
      </c>
      <c r="AW335" s="3" t="s">
        <v>3232</v>
      </c>
      <c r="AX335" s="9"/>
      <c r="AY335" s="9"/>
      <c r="AZ335" s="9"/>
      <c r="BA335" s="9"/>
      <c r="BB335" s="3" t="s">
        <v>5202</v>
      </c>
      <c r="BC335" s="9"/>
      <c r="BD335" s="9"/>
      <c r="BE335" s="3" t="s">
        <v>9589</v>
      </c>
      <c r="BF335" s="9"/>
      <c r="BG335" s="9"/>
      <c r="BH335" s="9" t="s">
        <v>9567</v>
      </c>
      <c r="BI335" s="3" t="s">
        <v>9049</v>
      </c>
      <c r="BJ335" s="3" t="s">
        <v>9078</v>
      </c>
      <c r="BK335" s="9" t="s">
        <v>9568</v>
      </c>
      <c r="BL335" s="9"/>
      <c r="BM335" s="223">
        <v>9782</v>
      </c>
      <c r="BN335" s="223">
        <v>9744</v>
      </c>
      <c r="BO335" s="3" t="s">
        <v>236</v>
      </c>
      <c r="BP335" s="9"/>
      <c r="BQ335" s="9"/>
      <c r="BR335" s="9"/>
      <c r="BS335" s="9"/>
      <c r="BT335" s="9"/>
      <c r="BU335" t="s">
        <v>13044</v>
      </c>
      <c r="BV335" s="9"/>
      <c r="BW335" s="229">
        <v>30</v>
      </c>
      <c r="BX335" s="9"/>
      <c r="BY335" s="9"/>
      <c r="BZ335" s="9" t="s">
        <v>6500</v>
      </c>
      <c r="CA335" t="s">
        <v>6212</v>
      </c>
      <c r="CB335" s="229">
        <v>2013</v>
      </c>
      <c r="CC335" s="3" t="s">
        <v>4702</v>
      </c>
      <c r="CD335" s="3" t="s">
        <v>3250</v>
      </c>
      <c r="CE335" s="3" t="s">
        <v>3635</v>
      </c>
      <c r="CF335" s="3" t="s">
        <v>2681</v>
      </c>
      <c r="CG335" s="3" t="s">
        <v>3252</v>
      </c>
      <c r="CH335" s="3" t="s">
        <v>35</v>
      </c>
      <c r="CI335" s="3" t="s">
        <v>3636</v>
      </c>
      <c r="CJ335" s="3" t="s">
        <v>2683</v>
      </c>
      <c r="CK335" s="122" t="s">
        <v>3231</v>
      </c>
      <c r="CL335" s="3" t="s">
        <v>331</v>
      </c>
      <c r="CM335" s="3" t="s">
        <v>2614</v>
      </c>
      <c r="CN335" s="3" t="s">
        <v>2615</v>
      </c>
      <c r="CO335" s="3" t="s">
        <v>10</v>
      </c>
      <c r="CP335" s="3" t="s">
        <v>48</v>
      </c>
      <c r="CQ335" s="3" t="s">
        <v>17</v>
      </c>
      <c r="CR335" s="3" t="s">
        <v>17</v>
      </c>
      <c r="CS335" s="3" t="s">
        <v>2682</v>
      </c>
      <c r="CT335" s="3" t="s">
        <v>128</v>
      </c>
      <c r="CU335" s="3" t="s">
        <v>333</v>
      </c>
      <c r="CV335" s="3" t="s">
        <v>17</v>
      </c>
      <c r="CW335" s="3" t="s">
        <v>2620</v>
      </c>
      <c r="CX335" s="3" t="s">
        <v>2685</v>
      </c>
      <c r="CY335" s="3" t="s">
        <v>17</v>
      </c>
      <c r="CZ335" s="9" t="s">
        <v>2684</v>
      </c>
      <c r="DA335" s="3" t="s">
        <v>9218</v>
      </c>
      <c r="DB335" s="9" t="s">
        <v>3817</v>
      </c>
      <c r="DC335" s="9"/>
      <c r="DD335" s="226">
        <v>333</v>
      </c>
      <c r="DE335" s="15"/>
    </row>
    <row r="336" spans="1:109">
      <c r="A336" s="226">
        <v>324</v>
      </c>
      <c r="B336" s="68" t="s">
        <v>3227</v>
      </c>
      <c r="C336" s="280" t="s">
        <v>3226</v>
      </c>
      <c r="D336" s="3" t="s">
        <v>3455</v>
      </c>
      <c r="E336" s="9"/>
      <c r="F336" s="9"/>
      <c r="G336" s="169" t="s">
        <v>6127</v>
      </c>
      <c r="H336" s="3" t="s">
        <v>3225</v>
      </c>
      <c r="I336" s="3"/>
      <c r="J336" s="3" t="s">
        <v>3634</v>
      </c>
      <c r="K336" s="9" t="s">
        <v>10272</v>
      </c>
      <c r="L336" s="3" t="s">
        <v>2690</v>
      </c>
      <c r="M336" t="b">
        <v>0</v>
      </c>
      <c r="N336" s="108" t="s">
        <v>549</v>
      </c>
      <c r="O336" s="3" t="s">
        <v>8168</v>
      </c>
      <c r="P336" s="3" t="s">
        <v>9140</v>
      </c>
      <c r="Q336" s="229">
        <v>69</v>
      </c>
      <c r="R336" s="229">
        <v>69</v>
      </c>
      <c r="S336" s="9"/>
      <c r="T336" t="s">
        <v>17</v>
      </c>
      <c r="U336" s="3" t="s">
        <v>17</v>
      </c>
      <c r="V336" s="3" t="s">
        <v>17</v>
      </c>
      <c r="W336" s="9"/>
      <c r="X336" s="3" t="s">
        <v>17</v>
      </c>
      <c r="Y336" s="3" t="s">
        <v>17</v>
      </c>
      <c r="Z336" s="3" t="s">
        <v>4571</v>
      </c>
      <c r="AA336" s="15" t="s">
        <v>4114</v>
      </c>
      <c r="AB336" s="3"/>
      <c r="AC336" s="3"/>
      <c r="AD336" s="3"/>
      <c r="AE336" s="3"/>
      <c r="AF336" s="3"/>
      <c r="AG336" s="3" t="s">
        <v>17</v>
      </c>
      <c r="AH336" s="3" t="s">
        <v>3254</v>
      </c>
      <c r="AI336" s="177"/>
      <c r="AJ336" s="3" t="s">
        <v>481</v>
      </c>
      <c r="AK336" t="s">
        <v>12</v>
      </c>
      <c r="AL336" s="3"/>
      <c r="AM336" s="68"/>
      <c r="AN336" s="3" t="s">
        <v>4114</v>
      </c>
      <c r="AO336" t="s">
        <v>9206</v>
      </c>
      <c r="AP336" t="s">
        <v>5091</v>
      </c>
      <c r="AQ336" s="3"/>
      <c r="AR336" s="3"/>
      <c r="AS336" s="15" t="s">
        <v>9041</v>
      </c>
      <c r="AT336" s="3" t="s">
        <v>17</v>
      </c>
      <c r="AU336" t="b">
        <v>0</v>
      </c>
      <c r="AV336" s="229">
        <v>7607</v>
      </c>
      <c r="AW336" s="3" t="s">
        <v>3232</v>
      </c>
      <c r="AX336" s="9"/>
      <c r="AY336" s="9"/>
      <c r="AZ336" s="9"/>
      <c r="BA336" s="9"/>
      <c r="BB336" s="3" t="s">
        <v>5202</v>
      </c>
      <c r="BC336" s="9"/>
      <c r="BD336" s="9"/>
      <c r="BE336" s="3" t="s">
        <v>9589</v>
      </c>
      <c r="BF336" s="9"/>
      <c r="BG336" s="9"/>
      <c r="BH336" s="9" t="s">
        <v>9567</v>
      </c>
      <c r="BI336" s="3" t="s">
        <v>9049</v>
      </c>
      <c r="BJ336" s="3" t="s">
        <v>9078</v>
      </c>
      <c r="BK336" s="9" t="s">
        <v>9568</v>
      </c>
      <c r="BL336" s="9"/>
      <c r="BM336" s="223">
        <v>5469</v>
      </c>
      <c r="BN336" s="223">
        <v>5423</v>
      </c>
      <c r="BO336" s="3" t="s">
        <v>236</v>
      </c>
      <c r="BP336" s="9"/>
      <c r="BQ336" s="9"/>
      <c r="BR336" s="9"/>
      <c r="BS336" s="9"/>
      <c r="BT336" s="9"/>
      <c r="BU336" t="s">
        <v>13044</v>
      </c>
      <c r="BV336" s="9"/>
      <c r="BW336" s="229">
        <v>30</v>
      </c>
      <c r="BX336" s="9"/>
      <c r="BY336" s="9"/>
      <c r="BZ336" s="9" t="s">
        <v>6500</v>
      </c>
      <c r="CA336" t="s">
        <v>6212</v>
      </c>
      <c r="CB336" s="229">
        <v>2013</v>
      </c>
      <c r="CC336" s="3" t="s">
        <v>4702</v>
      </c>
      <c r="CD336" s="3" t="s">
        <v>3253</v>
      </c>
      <c r="CE336" s="3" t="s">
        <v>3635</v>
      </c>
      <c r="CF336" s="3" t="s">
        <v>2690</v>
      </c>
      <c r="CG336" s="3" t="s">
        <v>3255</v>
      </c>
      <c r="CH336" s="3" t="s">
        <v>35</v>
      </c>
      <c r="CI336" s="3" t="s">
        <v>3636</v>
      </c>
      <c r="CJ336" s="3" t="s">
        <v>2692</v>
      </c>
      <c r="CK336" s="122" t="s">
        <v>3231</v>
      </c>
      <c r="CL336" s="3" t="s">
        <v>331</v>
      </c>
      <c r="CM336" s="3" t="s">
        <v>2614</v>
      </c>
      <c r="CN336" s="3" t="s">
        <v>2615</v>
      </c>
      <c r="CO336" s="3" t="s">
        <v>10</v>
      </c>
      <c r="CP336" s="3" t="s">
        <v>48</v>
      </c>
      <c r="CQ336" s="3" t="s">
        <v>17</v>
      </c>
      <c r="CR336" s="3" t="s">
        <v>17</v>
      </c>
      <c r="CS336" s="3" t="s">
        <v>2691</v>
      </c>
      <c r="CT336" s="3" t="s">
        <v>128</v>
      </c>
      <c r="CU336" s="3" t="s">
        <v>333</v>
      </c>
      <c r="CV336" s="3" t="s">
        <v>17</v>
      </c>
      <c r="CW336" s="3" t="s">
        <v>2620</v>
      </c>
      <c r="CX336" s="3" t="s">
        <v>2694</v>
      </c>
      <c r="CY336" s="3" t="s">
        <v>17</v>
      </c>
      <c r="CZ336" s="9" t="s">
        <v>2693</v>
      </c>
      <c r="DA336" s="3" t="s">
        <v>9218</v>
      </c>
      <c r="DB336" s="9" t="s">
        <v>3818</v>
      </c>
      <c r="DC336" s="9"/>
      <c r="DD336" s="226">
        <v>334</v>
      </c>
      <c r="DE336" s="15"/>
    </row>
    <row r="337" spans="1:109">
      <c r="A337" s="226">
        <v>325</v>
      </c>
      <c r="B337" s="68" t="s">
        <v>3227</v>
      </c>
      <c r="C337" s="280" t="s">
        <v>3226</v>
      </c>
      <c r="D337" s="3" t="s">
        <v>3455</v>
      </c>
      <c r="E337" s="9"/>
      <c r="F337" s="9"/>
      <c r="G337" s="169" t="s">
        <v>6127</v>
      </c>
      <c r="H337" s="3" t="s">
        <v>3225</v>
      </c>
      <c r="I337" s="3"/>
      <c r="J337" s="3" t="s">
        <v>3634</v>
      </c>
      <c r="K337" s="9" t="s">
        <v>10272</v>
      </c>
      <c r="L337" s="3" t="s">
        <v>2699</v>
      </c>
      <c r="M337" t="b">
        <v>0</v>
      </c>
      <c r="N337" s="108" t="s">
        <v>549</v>
      </c>
      <c r="O337" s="3" t="s">
        <v>8168</v>
      </c>
      <c r="P337" s="3" t="s">
        <v>9141</v>
      </c>
      <c r="Q337" s="229">
        <v>64</v>
      </c>
      <c r="R337" s="229">
        <v>64</v>
      </c>
      <c r="S337" s="9"/>
      <c r="T337" t="s">
        <v>17</v>
      </c>
      <c r="U337" s="3" t="s">
        <v>17</v>
      </c>
      <c r="V337" s="3" t="s">
        <v>17</v>
      </c>
      <c r="W337" s="9"/>
      <c r="X337" s="3" t="s">
        <v>17</v>
      </c>
      <c r="Y337" s="3" t="s">
        <v>17</v>
      </c>
      <c r="Z337" s="3" t="s">
        <v>4571</v>
      </c>
      <c r="AA337" s="15" t="s">
        <v>4114</v>
      </c>
      <c r="AB337" s="3"/>
      <c r="AC337" s="3"/>
      <c r="AD337" s="3"/>
      <c r="AE337" s="3"/>
      <c r="AF337" s="3"/>
      <c r="AG337" s="3" t="s">
        <v>17</v>
      </c>
      <c r="AH337" s="3" t="s">
        <v>3257</v>
      </c>
      <c r="AI337" s="177"/>
      <c r="AJ337" s="3" t="s">
        <v>481</v>
      </c>
      <c r="AK337" t="s">
        <v>12</v>
      </c>
      <c r="AL337" s="3"/>
      <c r="AM337" s="68"/>
      <c r="AN337" s="3" t="s">
        <v>4114</v>
      </c>
      <c r="AO337" t="s">
        <v>9206</v>
      </c>
      <c r="AP337" t="s">
        <v>5091</v>
      </c>
      <c r="AQ337" s="3"/>
      <c r="AR337" s="3"/>
      <c r="AS337" s="15" t="s">
        <v>9041</v>
      </c>
      <c r="AT337" s="3" t="s">
        <v>17</v>
      </c>
      <c r="AU337" t="b">
        <v>0</v>
      </c>
      <c r="AV337" s="229">
        <v>10503</v>
      </c>
      <c r="AW337" s="3" t="s">
        <v>3232</v>
      </c>
      <c r="AX337" s="9"/>
      <c r="AY337" s="9"/>
      <c r="AZ337" s="9"/>
      <c r="BA337" s="9"/>
      <c r="BB337" s="3" t="s">
        <v>5202</v>
      </c>
      <c r="BC337" s="9"/>
      <c r="BD337" s="9"/>
      <c r="BE337" s="3" t="s">
        <v>9589</v>
      </c>
      <c r="BF337" s="9"/>
      <c r="BG337" s="9"/>
      <c r="BH337" s="9" t="s">
        <v>9567</v>
      </c>
      <c r="BI337" s="3" t="s">
        <v>9049</v>
      </c>
      <c r="BJ337" s="3" t="s">
        <v>9078</v>
      </c>
      <c r="BK337" s="9" t="s">
        <v>9568</v>
      </c>
      <c r="BL337" s="9"/>
      <c r="BM337" s="223">
        <v>8284</v>
      </c>
      <c r="BN337" s="223">
        <v>8243</v>
      </c>
      <c r="BO337" s="3" t="s">
        <v>236</v>
      </c>
      <c r="BP337" s="9"/>
      <c r="BQ337" s="9"/>
      <c r="BR337" s="9"/>
      <c r="BS337" s="9"/>
      <c r="BT337" s="9"/>
      <c r="BU337" t="s">
        <v>13044</v>
      </c>
      <c r="BV337" s="9"/>
      <c r="BW337" s="229">
        <v>25</v>
      </c>
      <c r="BX337" s="9"/>
      <c r="BY337" s="9"/>
      <c r="BZ337" s="9" t="s">
        <v>6500</v>
      </c>
      <c r="CA337" t="s">
        <v>6212</v>
      </c>
      <c r="CB337" s="229">
        <v>2013</v>
      </c>
      <c r="CC337" s="3" t="s">
        <v>4702</v>
      </c>
      <c r="CD337" s="3" t="s">
        <v>3256</v>
      </c>
      <c r="CE337" s="3" t="s">
        <v>3635</v>
      </c>
      <c r="CF337" s="3" t="s">
        <v>2699</v>
      </c>
      <c r="CG337" s="3" t="s">
        <v>3258</v>
      </c>
      <c r="CH337" s="3" t="s">
        <v>35</v>
      </c>
      <c r="CI337" s="3" t="s">
        <v>3636</v>
      </c>
      <c r="CJ337" s="3" t="s">
        <v>2701</v>
      </c>
      <c r="CK337" s="122" t="s">
        <v>3231</v>
      </c>
      <c r="CL337" s="3" t="s">
        <v>331</v>
      </c>
      <c r="CM337" s="3" t="s">
        <v>2614</v>
      </c>
      <c r="CN337" s="3" t="s">
        <v>2615</v>
      </c>
      <c r="CO337" s="3" t="s">
        <v>10</v>
      </c>
      <c r="CP337" s="3" t="s">
        <v>48</v>
      </c>
      <c r="CQ337" s="3" t="s">
        <v>17</v>
      </c>
      <c r="CR337" s="3" t="s">
        <v>17</v>
      </c>
      <c r="CS337" s="3" t="s">
        <v>2700</v>
      </c>
      <c r="CT337" s="3" t="s">
        <v>128</v>
      </c>
      <c r="CU337" s="3" t="s">
        <v>333</v>
      </c>
      <c r="CV337" s="3" t="s">
        <v>17</v>
      </c>
      <c r="CW337" s="3" t="s">
        <v>2620</v>
      </c>
      <c r="CX337" s="3" t="s">
        <v>2703</v>
      </c>
      <c r="CY337" s="3" t="s">
        <v>17</v>
      </c>
      <c r="CZ337" s="9" t="s">
        <v>2702</v>
      </c>
      <c r="DA337" s="3" t="s">
        <v>9218</v>
      </c>
      <c r="DB337" s="9" t="s">
        <v>3819</v>
      </c>
      <c r="DC337" s="9"/>
      <c r="DD337" s="226">
        <v>335</v>
      </c>
      <c r="DE337" s="15"/>
    </row>
    <row r="338" spans="1:109">
      <c r="A338" s="226">
        <v>326</v>
      </c>
      <c r="B338" s="68" t="s">
        <v>3227</v>
      </c>
      <c r="C338" s="280" t="s">
        <v>3226</v>
      </c>
      <c r="D338" s="3" t="s">
        <v>3455</v>
      </c>
      <c r="E338" s="9"/>
      <c r="F338" s="9"/>
      <c r="G338" s="169" t="s">
        <v>6127</v>
      </c>
      <c r="H338" s="3" t="s">
        <v>3225</v>
      </c>
      <c r="I338" s="3"/>
      <c r="J338" s="3" t="s">
        <v>3634</v>
      </c>
      <c r="K338" s="9" t="s">
        <v>10272</v>
      </c>
      <c r="L338" s="3" t="s">
        <v>2708</v>
      </c>
      <c r="M338" t="b">
        <v>0</v>
      </c>
      <c r="N338" s="108" t="s">
        <v>549</v>
      </c>
      <c r="O338" s="3" t="s">
        <v>8168</v>
      </c>
      <c r="P338" s="3" t="s">
        <v>9135</v>
      </c>
      <c r="Q338" s="229">
        <v>77</v>
      </c>
      <c r="R338" s="229">
        <v>77</v>
      </c>
      <c r="S338" s="9"/>
      <c r="T338" t="s">
        <v>17</v>
      </c>
      <c r="U338" s="3" t="s">
        <v>17</v>
      </c>
      <c r="V338" s="3" t="s">
        <v>17</v>
      </c>
      <c r="W338" s="9"/>
      <c r="X338" s="3" t="s">
        <v>17</v>
      </c>
      <c r="Y338" s="3" t="s">
        <v>17</v>
      </c>
      <c r="Z338" s="3" t="s">
        <v>4571</v>
      </c>
      <c r="AA338" s="15" t="s">
        <v>4114</v>
      </c>
      <c r="AB338" s="3"/>
      <c r="AC338" s="3"/>
      <c r="AD338" s="3"/>
      <c r="AE338" s="3"/>
      <c r="AF338" s="3"/>
      <c r="AG338" s="3" t="s">
        <v>17</v>
      </c>
      <c r="AH338" s="3" t="s">
        <v>3260</v>
      </c>
      <c r="AI338" s="177"/>
      <c r="AJ338" s="3" t="s">
        <v>481</v>
      </c>
      <c r="AK338" t="s">
        <v>12</v>
      </c>
      <c r="AL338" s="3"/>
      <c r="AM338" s="68"/>
      <c r="AN338" s="3" t="s">
        <v>4114</v>
      </c>
      <c r="AO338" t="s">
        <v>9206</v>
      </c>
      <c r="AP338" t="s">
        <v>5091</v>
      </c>
      <c r="AQ338" s="3"/>
      <c r="AR338" s="3"/>
      <c r="AS338" s="15" t="s">
        <v>9041</v>
      </c>
      <c r="AT338" s="3" t="s">
        <v>17</v>
      </c>
      <c r="AU338" t="b">
        <v>0</v>
      </c>
      <c r="AV338" s="237">
        <v>7427</v>
      </c>
      <c r="AW338" s="3" t="s">
        <v>3232</v>
      </c>
      <c r="AX338" s="9"/>
      <c r="AY338" s="9"/>
      <c r="AZ338" s="9"/>
      <c r="BA338" s="9"/>
      <c r="BB338" s="3" t="s">
        <v>5202</v>
      </c>
      <c r="BC338" s="9"/>
      <c r="BD338" s="9"/>
      <c r="BE338" s="3" t="s">
        <v>9589</v>
      </c>
      <c r="BF338" s="9"/>
      <c r="BG338" s="9"/>
      <c r="BH338" s="9" t="s">
        <v>9567</v>
      </c>
      <c r="BI338" s="3" t="s">
        <v>9049</v>
      </c>
      <c r="BJ338" s="3" t="s">
        <v>9078</v>
      </c>
      <c r="BK338" s="9" t="s">
        <v>9568</v>
      </c>
      <c r="BL338" s="9"/>
      <c r="BM338" s="223">
        <v>6779</v>
      </c>
      <c r="BN338" s="223">
        <v>6766</v>
      </c>
      <c r="BO338" s="3" t="s">
        <v>236</v>
      </c>
      <c r="BP338" s="9"/>
      <c r="BQ338" s="9"/>
      <c r="BR338" s="9"/>
      <c r="BS338" s="9"/>
      <c r="BT338" s="9"/>
      <c r="BU338" t="s">
        <v>13044</v>
      </c>
      <c r="BV338" s="9"/>
      <c r="BW338" s="229">
        <v>25</v>
      </c>
      <c r="BX338" s="9"/>
      <c r="BY338" s="9"/>
      <c r="BZ338" s="9" t="s">
        <v>6500</v>
      </c>
      <c r="CA338" t="s">
        <v>6212</v>
      </c>
      <c r="CB338" s="229">
        <v>2013</v>
      </c>
      <c r="CC338" s="3" t="s">
        <v>4702</v>
      </c>
      <c r="CD338" s="3" t="s">
        <v>3259</v>
      </c>
      <c r="CE338" s="3" t="s">
        <v>3635</v>
      </c>
      <c r="CF338" s="3" t="s">
        <v>2708</v>
      </c>
      <c r="CG338" s="3" t="s">
        <v>3261</v>
      </c>
      <c r="CH338" s="3" t="s">
        <v>35</v>
      </c>
      <c r="CI338" s="3" t="s">
        <v>3636</v>
      </c>
      <c r="CJ338" s="3" t="s">
        <v>2710</v>
      </c>
      <c r="CK338" s="122" t="s">
        <v>3231</v>
      </c>
      <c r="CL338" s="3" t="s">
        <v>331</v>
      </c>
      <c r="CM338" s="3" t="s">
        <v>2614</v>
      </c>
      <c r="CN338" s="3" t="s">
        <v>2615</v>
      </c>
      <c r="CO338" s="3" t="s">
        <v>10</v>
      </c>
      <c r="CP338" s="3" t="s">
        <v>48</v>
      </c>
      <c r="CQ338" s="3" t="s">
        <v>17</v>
      </c>
      <c r="CR338" s="3" t="s">
        <v>17</v>
      </c>
      <c r="CS338" s="3" t="s">
        <v>2709</v>
      </c>
      <c r="CT338" s="3" t="s">
        <v>128</v>
      </c>
      <c r="CU338" s="3" t="s">
        <v>333</v>
      </c>
      <c r="CV338" s="3" t="s">
        <v>17</v>
      </c>
      <c r="CW338" s="3" t="s">
        <v>2620</v>
      </c>
      <c r="CX338" s="3" t="s">
        <v>2676</v>
      </c>
      <c r="CY338" s="3" t="s">
        <v>17</v>
      </c>
      <c r="CZ338" s="9" t="s">
        <v>2711</v>
      </c>
      <c r="DA338" s="3" t="s">
        <v>9218</v>
      </c>
      <c r="DB338" s="9" t="s">
        <v>3820</v>
      </c>
      <c r="DC338" s="9"/>
      <c r="DD338" s="226">
        <v>336</v>
      </c>
      <c r="DE338" s="15"/>
    </row>
    <row r="339" spans="1:109">
      <c r="A339" s="226">
        <v>327</v>
      </c>
      <c r="B339" s="68" t="s">
        <v>3227</v>
      </c>
      <c r="C339" s="280" t="s">
        <v>3226</v>
      </c>
      <c r="D339" s="3" t="s">
        <v>3455</v>
      </c>
      <c r="E339" s="9"/>
      <c r="F339" s="9"/>
      <c r="G339" s="169" t="s">
        <v>6127</v>
      </c>
      <c r="H339" s="3" t="s">
        <v>3225</v>
      </c>
      <c r="I339" s="3"/>
      <c r="J339" s="3" t="s">
        <v>3634</v>
      </c>
      <c r="K339" s="9" t="s">
        <v>10272</v>
      </c>
      <c r="L339" s="3" t="s">
        <v>2716</v>
      </c>
      <c r="M339" t="b">
        <v>0</v>
      </c>
      <c r="N339" s="108" t="s">
        <v>549</v>
      </c>
      <c r="O339" s="3" t="s">
        <v>8168</v>
      </c>
      <c r="P339" s="3" t="s">
        <v>9136</v>
      </c>
      <c r="Q339" s="229">
        <v>81</v>
      </c>
      <c r="R339" s="229">
        <v>81</v>
      </c>
      <c r="S339" s="9"/>
      <c r="T339" t="s">
        <v>17</v>
      </c>
      <c r="U339" s="3" t="s">
        <v>17</v>
      </c>
      <c r="V339" s="3" t="s">
        <v>17</v>
      </c>
      <c r="W339" s="9"/>
      <c r="X339" s="3" t="s">
        <v>17</v>
      </c>
      <c r="Y339" s="3" t="s">
        <v>17</v>
      </c>
      <c r="Z339" s="3" t="s">
        <v>4571</v>
      </c>
      <c r="AA339" s="15" t="s">
        <v>4114</v>
      </c>
      <c r="AB339" s="3"/>
      <c r="AC339" s="3"/>
      <c r="AD339" s="3"/>
      <c r="AE339" s="3"/>
      <c r="AF339" s="3"/>
      <c r="AG339" s="3" t="s">
        <v>17</v>
      </c>
      <c r="AH339" s="3" t="s">
        <v>3263</v>
      </c>
      <c r="AI339" s="177"/>
      <c r="AJ339" s="3" t="s">
        <v>481</v>
      </c>
      <c r="AK339" t="s">
        <v>12</v>
      </c>
      <c r="AL339" s="3"/>
      <c r="AM339" s="68"/>
      <c r="AN339" s="3" t="s">
        <v>4114</v>
      </c>
      <c r="AO339" t="s">
        <v>9206</v>
      </c>
      <c r="AP339" t="s">
        <v>5091</v>
      </c>
      <c r="AQ339" s="3"/>
      <c r="AR339" s="3"/>
      <c r="AS339" s="15" t="s">
        <v>9041</v>
      </c>
      <c r="AT339" s="3" t="s">
        <v>17</v>
      </c>
      <c r="AU339" t="b">
        <v>0</v>
      </c>
      <c r="AV339" s="229">
        <v>11425</v>
      </c>
      <c r="AW339" s="3" t="s">
        <v>3232</v>
      </c>
      <c r="AX339" s="9"/>
      <c r="AY339" s="9"/>
      <c r="AZ339" s="9"/>
      <c r="BA339" s="9"/>
      <c r="BB339" s="3" t="s">
        <v>5202</v>
      </c>
      <c r="BC339" s="9"/>
      <c r="BD339" s="9"/>
      <c r="BE339" s="3" t="s">
        <v>9589</v>
      </c>
      <c r="BF339" s="9"/>
      <c r="BG339" s="9"/>
      <c r="BH339" s="9" t="s">
        <v>9567</v>
      </c>
      <c r="BI339" s="3" t="s">
        <v>9049</v>
      </c>
      <c r="BJ339" s="3" t="s">
        <v>9078</v>
      </c>
      <c r="BK339" s="9" t="s">
        <v>9568</v>
      </c>
      <c r="BL339" s="9"/>
      <c r="BM339" s="223">
        <v>9969</v>
      </c>
      <c r="BN339" s="223">
        <v>9933</v>
      </c>
      <c r="BO339" s="3" t="s">
        <v>236</v>
      </c>
      <c r="BP339" s="9"/>
      <c r="BQ339" s="9"/>
      <c r="BR339" s="9"/>
      <c r="BS339" s="9"/>
      <c r="BT339" s="9"/>
      <c r="BU339" t="s">
        <v>13044</v>
      </c>
      <c r="BV339" s="9"/>
      <c r="BW339" s="229">
        <v>30</v>
      </c>
      <c r="BX339" s="9"/>
      <c r="BY339" s="9"/>
      <c r="BZ339" s="9" t="s">
        <v>6500</v>
      </c>
      <c r="CA339" t="s">
        <v>6212</v>
      </c>
      <c r="CB339" s="229">
        <v>2013</v>
      </c>
      <c r="CC339" s="3" t="s">
        <v>4702</v>
      </c>
      <c r="CD339" s="3" t="s">
        <v>3262</v>
      </c>
      <c r="CE339" s="3" t="s">
        <v>3635</v>
      </c>
      <c r="CF339" s="3" t="s">
        <v>2716</v>
      </c>
      <c r="CG339" s="3" t="s">
        <v>3264</v>
      </c>
      <c r="CH339" s="3" t="s">
        <v>35</v>
      </c>
      <c r="CI339" s="3" t="s">
        <v>3636</v>
      </c>
      <c r="CJ339" s="3" t="s">
        <v>2718</v>
      </c>
      <c r="CK339" s="122" t="s">
        <v>3231</v>
      </c>
      <c r="CL339" s="3" t="s">
        <v>331</v>
      </c>
      <c r="CM339" s="3" t="s">
        <v>2614</v>
      </c>
      <c r="CN339" s="3" t="s">
        <v>2615</v>
      </c>
      <c r="CO339" s="3" t="s">
        <v>10</v>
      </c>
      <c r="CP339" s="3" t="s">
        <v>48</v>
      </c>
      <c r="CQ339" s="3" t="s">
        <v>17</v>
      </c>
      <c r="CR339" s="3" t="s">
        <v>17</v>
      </c>
      <c r="CS339" s="3" t="s">
        <v>2717</v>
      </c>
      <c r="CT339" s="3" t="s">
        <v>128</v>
      </c>
      <c r="CU339" s="3" t="s">
        <v>333</v>
      </c>
      <c r="CV339" s="3" t="s">
        <v>17</v>
      </c>
      <c r="CW339" s="3" t="s">
        <v>2620</v>
      </c>
      <c r="CX339" s="3" t="s">
        <v>2631</v>
      </c>
      <c r="CY339" s="3" t="s">
        <v>17</v>
      </c>
      <c r="CZ339" s="9" t="s">
        <v>2719</v>
      </c>
      <c r="DA339" s="3" t="s">
        <v>9218</v>
      </c>
      <c r="DB339" s="9" t="s">
        <v>3821</v>
      </c>
      <c r="DC339" s="9"/>
      <c r="DD339" s="226">
        <v>337</v>
      </c>
      <c r="DE339" s="15"/>
    </row>
    <row r="340" spans="1:109">
      <c r="A340" s="226">
        <v>328</v>
      </c>
      <c r="B340" s="68" t="s">
        <v>3227</v>
      </c>
      <c r="C340" s="280" t="s">
        <v>3226</v>
      </c>
      <c r="D340" s="3" t="s">
        <v>3455</v>
      </c>
      <c r="E340" s="9"/>
      <c r="F340" s="9"/>
      <c r="G340" s="169" t="s">
        <v>6127</v>
      </c>
      <c r="H340" s="3" t="s">
        <v>3225</v>
      </c>
      <c r="I340" s="3"/>
      <c r="J340" s="3" t="s">
        <v>3634</v>
      </c>
      <c r="K340" s="9" t="s">
        <v>10272</v>
      </c>
      <c r="L340" s="3" t="s">
        <v>2724</v>
      </c>
      <c r="M340" t="b">
        <v>0</v>
      </c>
      <c r="N340" s="108" t="s">
        <v>549</v>
      </c>
      <c r="O340" s="3" t="s">
        <v>8168</v>
      </c>
      <c r="P340" s="3" t="s">
        <v>9136</v>
      </c>
      <c r="Q340" s="229">
        <v>81</v>
      </c>
      <c r="R340" s="229">
        <v>81</v>
      </c>
      <c r="S340" s="9"/>
      <c r="T340" t="s">
        <v>17</v>
      </c>
      <c r="U340" s="3" t="s">
        <v>17</v>
      </c>
      <c r="V340" s="3" t="s">
        <v>17</v>
      </c>
      <c r="W340" s="9"/>
      <c r="X340" s="3" t="s">
        <v>17</v>
      </c>
      <c r="Y340" s="3" t="s">
        <v>17</v>
      </c>
      <c r="Z340" s="3" t="s">
        <v>4571</v>
      </c>
      <c r="AA340" s="15" t="s">
        <v>4114</v>
      </c>
      <c r="AB340" s="3"/>
      <c r="AC340" s="3"/>
      <c r="AD340" s="3"/>
      <c r="AE340" s="3"/>
      <c r="AF340" s="3"/>
      <c r="AG340" s="3" t="s">
        <v>17</v>
      </c>
      <c r="AH340" s="3" t="s">
        <v>3266</v>
      </c>
      <c r="AI340" s="177"/>
      <c r="AJ340" s="3" t="s">
        <v>481</v>
      </c>
      <c r="AK340" t="s">
        <v>12</v>
      </c>
      <c r="AL340" s="3"/>
      <c r="AM340" s="68"/>
      <c r="AN340" s="3" t="s">
        <v>4114</v>
      </c>
      <c r="AO340" t="s">
        <v>9206</v>
      </c>
      <c r="AP340" t="s">
        <v>5091</v>
      </c>
      <c r="AQ340" s="3"/>
      <c r="AR340" s="3"/>
      <c r="AS340" s="15" t="s">
        <v>9041</v>
      </c>
      <c r="AT340" s="3" t="s">
        <v>17</v>
      </c>
      <c r="AU340" t="b">
        <v>0</v>
      </c>
      <c r="AV340" s="229">
        <v>9405</v>
      </c>
      <c r="AW340" s="3" t="s">
        <v>3232</v>
      </c>
      <c r="AX340" s="9"/>
      <c r="AY340" s="9"/>
      <c r="AZ340" s="9"/>
      <c r="BA340" s="9"/>
      <c r="BB340" s="3" t="s">
        <v>5202</v>
      </c>
      <c r="BC340" s="9"/>
      <c r="BD340" s="9"/>
      <c r="BE340" s="3" t="s">
        <v>9589</v>
      </c>
      <c r="BF340" s="9"/>
      <c r="BG340" s="9"/>
      <c r="BH340" s="9" t="s">
        <v>9567</v>
      </c>
      <c r="BI340" s="3" t="s">
        <v>9049</v>
      </c>
      <c r="BJ340" s="3" t="s">
        <v>9078</v>
      </c>
      <c r="BK340" s="9" t="s">
        <v>9568</v>
      </c>
      <c r="BL340" s="9"/>
      <c r="BM340" s="223">
        <v>7430</v>
      </c>
      <c r="BN340" s="223">
        <v>7415</v>
      </c>
      <c r="BO340" s="3" t="s">
        <v>236</v>
      </c>
      <c r="BP340" s="9"/>
      <c r="BQ340" s="9"/>
      <c r="BR340" s="9"/>
      <c r="BS340" s="9"/>
      <c r="BT340" s="9"/>
      <c r="BU340" t="s">
        <v>13044</v>
      </c>
      <c r="BV340" s="9"/>
      <c r="BW340" s="229">
        <v>30</v>
      </c>
      <c r="BX340" s="9"/>
      <c r="BY340" s="9"/>
      <c r="BZ340" s="9" t="s">
        <v>6500</v>
      </c>
      <c r="CA340" t="s">
        <v>6212</v>
      </c>
      <c r="CB340" s="229">
        <v>2013</v>
      </c>
      <c r="CC340" s="3" t="s">
        <v>4702</v>
      </c>
      <c r="CD340" s="3" t="s">
        <v>3265</v>
      </c>
      <c r="CE340" s="3" t="s">
        <v>3635</v>
      </c>
      <c r="CF340" s="3" t="s">
        <v>2724</v>
      </c>
      <c r="CG340" s="3" t="s">
        <v>3267</v>
      </c>
      <c r="CH340" s="3" t="s">
        <v>35</v>
      </c>
      <c r="CI340" s="3" t="s">
        <v>3636</v>
      </c>
      <c r="CJ340" s="3" t="s">
        <v>2726</v>
      </c>
      <c r="CK340" s="122" t="s">
        <v>3231</v>
      </c>
      <c r="CL340" s="3" t="s">
        <v>331</v>
      </c>
      <c r="CM340" s="3" t="s">
        <v>2614</v>
      </c>
      <c r="CN340" s="3" t="s">
        <v>2615</v>
      </c>
      <c r="CO340" s="3" t="s">
        <v>10</v>
      </c>
      <c r="CP340" s="3" t="s">
        <v>48</v>
      </c>
      <c r="CQ340" s="3" t="s">
        <v>17</v>
      </c>
      <c r="CR340" s="3" t="s">
        <v>17</v>
      </c>
      <c r="CS340" s="3" t="s">
        <v>2725</v>
      </c>
      <c r="CT340" s="3" t="s">
        <v>128</v>
      </c>
      <c r="CU340" s="3" t="s">
        <v>333</v>
      </c>
      <c r="CV340" s="3" t="s">
        <v>17</v>
      </c>
      <c r="CW340" s="3" t="s">
        <v>2620</v>
      </c>
      <c r="CX340" s="3" t="s">
        <v>2631</v>
      </c>
      <c r="CY340" s="3" t="s">
        <v>17</v>
      </c>
      <c r="CZ340" s="9" t="s">
        <v>2727</v>
      </c>
      <c r="DA340" s="3" t="s">
        <v>9218</v>
      </c>
      <c r="DB340" s="9" t="s">
        <v>3822</v>
      </c>
      <c r="DC340" s="9"/>
      <c r="DD340" s="226">
        <v>338</v>
      </c>
      <c r="DE340" s="15"/>
    </row>
    <row r="341" spans="1:109">
      <c r="A341" s="226">
        <v>329</v>
      </c>
      <c r="B341" s="68" t="s">
        <v>3227</v>
      </c>
      <c r="C341" s="280" t="s">
        <v>3226</v>
      </c>
      <c r="D341" s="3" t="s">
        <v>3455</v>
      </c>
      <c r="E341" s="9"/>
      <c r="F341" s="9"/>
      <c r="G341" s="169" t="s">
        <v>6127</v>
      </c>
      <c r="H341" s="3" t="s">
        <v>3225</v>
      </c>
      <c r="I341" s="3"/>
      <c r="J341" s="3" t="s">
        <v>3634</v>
      </c>
      <c r="K341" s="9" t="s">
        <v>10272</v>
      </c>
      <c r="L341" s="3" t="s">
        <v>2732</v>
      </c>
      <c r="M341" t="b">
        <v>0</v>
      </c>
      <c r="N341" s="108" t="s">
        <v>549</v>
      </c>
      <c r="O341" s="3" t="s">
        <v>8168</v>
      </c>
      <c r="P341" s="3" t="s">
        <v>9136</v>
      </c>
      <c r="Q341" s="229">
        <v>81</v>
      </c>
      <c r="R341" s="229">
        <v>81</v>
      </c>
      <c r="S341" s="9"/>
      <c r="T341" t="s">
        <v>17</v>
      </c>
      <c r="U341" s="3" t="s">
        <v>17</v>
      </c>
      <c r="V341" s="3" t="s">
        <v>17</v>
      </c>
      <c r="W341" s="9"/>
      <c r="X341" s="3" t="s">
        <v>17</v>
      </c>
      <c r="Y341" s="3" t="s">
        <v>17</v>
      </c>
      <c r="Z341" s="3" t="s">
        <v>4571</v>
      </c>
      <c r="AA341" s="15" t="s">
        <v>4114</v>
      </c>
      <c r="AB341" s="3"/>
      <c r="AC341" s="3"/>
      <c r="AD341" s="3"/>
      <c r="AE341" s="3"/>
      <c r="AF341" s="3"/>
      <c r="AG341" s="3" t="s">
        <v>17</v>
      </c>
      <c r="AH341" s="3" t="s">
        <v>3269</v>
      </c>
      <c r="AI341" s="177"/>
      <c r="AJ341" s="3" t="s">
        <v>481</v>
      </c>
      <c r="AK341" t="s">
        <v>12</v>
      </c>
      <c r="AL341" s="3"/>
      <c r="AM341" s="68"/>
      <c r="AN341" s="3" t="s">
        <v>4114</v>
      </c>
      <c r="AO341" t="s">
        <v>9206</v>
      </c>
      <c r="AP341" t="s">
        <v>5091</v>
      </c>
      <c r="AQ341" s="3"/>
      <c r="AR341" s="3"/>
      <c r="AS341" s="15" t="s">
        <v>9041</v>
      </c>
      <c r="AT341" s="3" t="s">
        <v>17</v>
      </c>
      <c r="AU341" t="b">
        <v>0</v>
      </c>
      <c r="AV341" s="229">
        <v>8573</v>
      </c>
      <c r="AW341" s="3" t="s">
        <v>3232</v>
      </c>
      <c r="AX341" s="9"/>
      <c r="AY341" s="9"/>
      <c r="AZ341" s="9"/>
      <c r="BA341" s="9"/>
      <c r="BB341" s="3" t="s">
        <v>5202</v>
      </c>
      <c r="BC341" s="9"/>
      <c r="BD341" s="9"/>
      <c r="BE341" s="3" t="s">
        <v>9589</v>
      </c>
      <c r="BF341" s="9"/>
      <c r="BG341" s="9"/>
      <c r="BH341" s="9" t="s">
        <v>9567</v>
      </c>
      <c r="BI341" s="3" t="s">
        <v>9049</v>
      </c>
      <c r="BJ341" s="3" t="s">
        <v>9078</v>
      </c>
      <c r="BK341" s="9" t="s">
        <v>9568</v>
      </c>
      <c r="BL341" s="9"/>
      <c r="BM341" s="223">
        <v>5463</v>
      </c>
      <c r="BN341" s="223">
        <v>5457</v>
      </c>
      <c r="BO341" s="3" t="s">
        <v>236</v>
      </c>
      <c r="BP341" s="9"/>
      <c r="BQ341" s="9"/>
      <c r="BR341" s="9"/>
      <c r="BS341" s="9"/>
      <c r="BT341" s="9"/>
      <c r="BU341" t="s">
        <v>13044</v>
      </c>
      <c r="BV341" s="9"/>
      <c r="BW341" s="229">
        <v>30</v>
      </c>
      <c r="BX341" s="9"/>
      <c r="BY341" s="9"/>
      <c r="BZ341" s="9" t="s">
        <v>6500</v>
      </c>
      <c r="CA341" t="s">
        <v>6212</v>
      </c>
      <c r="CB341" s="229">
        <v>2013</v>
      </c>
      <c r="CC341" s="3" t="s">
        <v>4702</v>
      </c>
      <c r="CD341" s="3" t="s">
        <v>3268</v>
      </c>
      <c r="CE341" s="3" t="s">
        <v>3635</v>
      </c>
      <c r="CF341" s="3" t="s">
        <v>2732</v>
      </c>
      <c r="CG341" s="3" t="s">
        <v>3270</v>
      </c>
      <c r="CH341" s="3" t="s">
        <v>35</v>
      </c>
      <c r="CI341" s="3" t="s">
        <v>3636</v>
      </c>
      <c r="CJ341" s="3" t="s">
        <v>2734</v>
      </c>
      <c r="CK341" s="122" t="s">
        <v>3231</v>
      </c>
      <c r="CL341" s="3" t="s">
        <v>331</v>
      </c>
      <c r="CM341" s="3" t="s">
        <v>2614</v>
      </c>
      <c r="CN341" s="3" t="s">
        <v>2615</v>
      </c>
      <c r="CO341" s="3" t="s">
        <v>10</v>
      </c>
      <c r="CP341" s="3" t="s">
        <v>48</v>
      </c>
      <c r="CQ341" s="3" t="s">
        <v>17</v>
      </c>
      <c r="CR341" s="3" t="s">
        <v>17</v>
      </c>
      <c r="CS341" s="3" t="s">
        <v>2733</v>
      </c>
      <c r="CT341" s="3" t="s">
        <v>128</v>
      </c>
      <c r="CU341" s="3" t="s">
        <v>333</v>
      </c>
      <c r="CV341" s="3" t="s">
        <v>17</v>
      </c>
      <c r="CW341" s="3" t="s">
        <v>2620</v>
      </c>
      <c r="CX341" s="3" t="s">
        <v>2631</v>
      </c>
      <c r="CY341" s="3" t="s">
        <v>17</v>
      </c>
      <c r="CZ341" s="9" t="s">
        <v>2735</v>
      </c>
      <c r="DA341" s="3" t="s">
        <v>9218</v>
      </c>
      <c r="DB341" s="9" t="s">
        <v>3823</v>
      </c>
      <c r="DC341" s="9"/>
      <c r="DD341" s="226">
        <v>339</v>
      </c>
      <c r="DE341" s="15"/>
    </row>
    <row r="342" spans="1:109">
      <c r="A342" s="226">
        <v>330</v>
      </c>
      <c r="B342" s="68" t="s">
        <v>3227</v>
      </c>
      <c r="C342" s="280" t="s">
        <v>3226</v>
      </c>
      <c r="D342" s="3" t="s">
        <v>3455</v>
      </c>
      <c r="E342" s="9"/>
      <c r="F342" s="9"/>
      <c r="G342" s="169" t="s">
        <v>6127</v>
      </c>
      <c r="H342" s="3" t="s">
        <v>3225</v>
      </c>
      <c r="I342" s="3"/>
      <c r="J342" s="3" t="s">
        <v>3634</v>
      </c>
      <c r="K342" s="9" t="s">
        <v>10272</v>
      </c>
      <c r="L342" s="3" t="s">
        <v>2740</v>
      </c>
      <c r="M342" t="b">
        <v>0</v>
      </c>
      <c r="N342" s="108" t="s">
        <v>549</v>
      </c>
      <c r="O342" s="3" t="s">
        <v>8168</v>
      </c>
      <c r="P342" s="3" t="s">
        <v>9136</v>
      </c>
      <c r="Q342" s="229">
        <v>81</v>
      </c>
      <c r="R342" s="229">
        <v>81</v>
      </c>
      <c r="S342" s="9"/>
      <c r="T342" t="s">
        <v>17</v>
      </c>
      <c r="U342" s="3" t="s">
        <v>17</v>
      </c>
      <c r="V342" s="3" t="s">
        <v>17</v>
      </c>
      <c r="W342" s="9"/>
      <c r="X342" s="3" t="s">
        <v>17</v>
      </c>
      <c r="Y342" s="3" t="s">
        <v>17</v>
      </c>
      <c r="Z342" s="3" t="s">
        <v>4571</v>
      </c>
      <c r="AA342" s="15" t="s">
        <v>4114</v>
      </c>
      <c r="AB342" s="3"/>
      <c r="AC342" s="3"/>
      <c r="AD342" s="3"/>
      <c r="AE342" s="3"/>
      <c r="AF342" s="3"/>
      <c r="AG342" s="3" t="s">
        <v>17</v>
      </c>
      <c r="AH342" s="3" t="s">
        <v>3272</v>
      </c>
      <c r="AI342" s="177"/>
      <c r="AJ342" s="3" t="s">
        <v>481</v>
      </c>
      <c r="AK342" t="s">
        <v>12</v>
      </c>
      <c r="AL342" s="3"/>
      <c r="AM342" s="68"/>
      <c r="AN342" s="3" t="s">
        <v>4114</v>
      </c>
      <c r="AO342" t="s">
        <v>9206</v>
      </c>
      <c r="AP342" t="s">
        <v>5091</v>
      </c>
      <c r="AQ342" s="3"/>
      <c r="AR342" s="3"/>
      <c r="AS342" s="15" t="s">
        <v>9041</v>
      </c>
      <c r="AT342" s="3" t="s">
        <v>17</v>
      </c>
      <c r="AU342" t="b">
        <v>0</v>
      </c>
      <c r="AV342" s="229">
        <v>10553</v>
      </c>
      <c r="AW342" s="3" t="s">
        <v>3232</v>
      </c>
      <c r="AX342" s="9"/>
      <c r="AY342" s="9"/>
      <c r="AZ342" s="9"/>
      <c r="BA342" s="9"/>
      <c r="BB342" s="3" t="s">
        <v>5202</v>
      </c>
      <c r="BC342" s="9"/>
      <c r="BD342" s="9"/>
      <c r="BE342" s="3" t="s">
        <v>9589</v>
      </c>
      <c r="BF342" s="9"/>
      <c r="BG342" s="9"/>
      <c r="BH342" s="9" t="s">
        <v>9567</v>
      </c>
      <c r="BI342" s="3" t="s">
        <v>9049</v>
      </c>
      <c r="BJ342" s="3" t="s">
        <v>9078</v>
      </c>
      <c r="BK342" s="9" t="s">
        <v>9568</v>
      </c>
      <c r="BL342" s="9"/>
      <c r="BM342" s="223">
        <v>8319</v>
      </c>
      <c r="BN342" s="223">
        <v>8314</v>
      </c>
      <c r="BO342" s="3" t="s">
        <v>236</v>
      </c>
      <c r="BP342" s="9"/>
      <c r="BQ342" s="9"/>
      <c r="BR342" s="9"/>
      <c r="BS342" s="9"/>
      <c r="BT342" s="9"/>
      <c r="BU342" t="s">
        <v>13044</v>
      </c>
      <c r="BV342" s="9"/>
      <c r="BW342" s="229">
        <v>30</v>
      </c>
      <c r="BX342" s="9"/>
      <c r="BY342" s="9"/>
      <c r="BZ342" s="9" t="s">
        <v>6500</v>
      </c>
      <c r="CA342" t="s">
        <v>6212</v>
      </c>
      <c r="CB342" s="229">
        <v>2013</v>
      </c>
      <c r="CC342" s="3" t="s">
        <v>4702</v>
      </c>
      <c r="CD342" s="3" t="s">
        <v>3271</v>
      </c>
      <c r="CE342" s="3" t="s">
        <v>3635</v>
      </c>
      <c r="CF342" s="3" t="s">
        <v>2740</v>
      </c>
      <c r="CG342" s="3" t="s">
        <v>3273</v>
      </c>
      <c r="CH342" s="3" t="s">
        <v>35</v>
      </c>
      <c r="CI342" s="3" t="s">
        <v>3636</v>
      </c>
      <c r="CJ342" s="3" t="s">
        <v>2742</v>
      </c>
      <c r="CK342" s="122" t="s">
        <v>3231</v>
      </c>
      <c r="CL342" s="3" t="s">
        <v>331</v>
      </c>
      <c r="CM342" s="3" t="s">
        <v>2614</v>
      </c>
      <c r="CN342" s="3" t="s">
        <v>2615</v>
      </c>
      <c r="CO342" s="3" t="s">
        <v>10</v>
      </c>
      <c r="CP342" s="3" t="s">
        <v>48</v>
      </c>
      <c r="CQ342" s="3" t="s">
        <v>17</v>
      </c>
      <c r="CR342" s="3" t="s">
        <v>17</v>
      </c>
      <c r="CS342" s="3" t="s">
        <v>2741</v>
      </c>
      <c r="CT342" s="3" t="s">
        <v>128</v>
      </c>
      <c r="CU342" s="3" t="s">
        <v>333</v>
      </c>
      <c r="CV342" s="3" t="s">
        <v>17</v>
      </c>
      <c r="CW342" s="3" t="s">
        <v>2620</v>
      </c>
      <c r="CX342" s="3" t="s">
        <v>2631</v>
      </c>
      <c r="CY342" s="3" t="s">
        <v>17</v>
      </c>
      <c r="CZ342" s="9" t="s">
        <v>2743</v>
      </c>
      <c r="DA342" s="3" t="s">
        <v>9218</v>
      </c>
      <c r="DB342" s="9" t="s">
        <v>3824</v>
      </c>
      <c r="DC342" s="9"/>
      <c r="DD342" s="226">
        <v>340</v>
      </c>
      <c r="DE342" s="15"/>
    </row>
    <row r="343" spans="1:109">
      <c r="A343" s="226">
        <v>331</v>
      </c>
      <c r="B343" s="68" t="s">
        <v>3227</v>
      </c>
      <c r="C343" s="280" t="s">
        <v>3226</v>
      </c>
      <c r="D343" s="3" t="s">
        <v>3455</v>
      </c>
      <c r="E343" s="9"/>
      <c r="F343" s="9"/>
      <c r="G343" s="169" t="s">
        <v>6127</v>
      </c>
      <c r="H343" s="3" t="s">
        <v>3225</v>
      </c>
      <c r="I343" s="3"/>
      <c r="J343" s="3" t="s">
        <v>3634</v>
      </c>
      <c r="K343" s="9" t="s">
        <v>10272</v>
      </c>
      <c r="L343" s="3" t="s">
        <v>2748</v>
      </c>
      <c r="M343" t="b">
        <v>0</v>
      </c>
      <c r="N343" s="108" t="s">
        <v>549</v>
      </c>
      <c r="O343" s="3" t="s">
        <v>8168</v>
      </c>
      <c r="P343" s="3" t="s">
        <v>9136</v>
      </c>
      <c r="Q343" s="229">
        <v>81</v>
      </c>
      <c r="R343" s="229">
        <v>81</v>
      </c>
      <c r="S343" s="9"/>
      <c r="T343" t="s">
        <v>17</v>
      </c>
      <c r="U343" s="3" t="s">
        <v>17</v>
      </c>
      <c r="V343" s="3" t="s">
        <v>17</v>
      </c>
      <c r="W343" s="9"/>
      <c r="X343" s="3" t="s">
        <v>17</v>
      </c>
      <c r="Y343" s="3" t="s">
        <v>17</v>
      </c>
      <c r="Z343" s="3" t="s">
        <v>4571</v>
      </c>
      <c r="AA343" s="15" t="s">
        <v>4114</v>
      </c>
      <c r="AB343" s="3"/>
      <c r="AC343" s="3"/>
      <c r="AD343" s="3"/>
      <c r="AE343" s="3"/>
      <c r="AF343" s="3"/>
      <c r="AG343" s="3" t="s">
        <v>17</v>
      </c>
      <c r="AH343" s="3" t="s">
        <v>3275</v>
      </c>
      <c r="AI343" s="177"/>
      <c r="AJ343" s="3" t="s">
        <v>481</v>
      </c>
      <c r="AK343" t="s">
        <v>12</v>
      </c>
      <c r="AL343" s="3"/>
      <c r="AM343" s="68"/>
      <c r="AN343" s="3" t="s">
        <v>4114</v>
      </c>
      <c r="AO343" t="s">
        <v>9206</v>
      </c>
      <c r="AP343" t="s">
        <v>5091</v>
      </c>
      <c r="AQ343" s="3"/>
      <c r="AR343" s="3"/>
      <c r="AS343" s="15" t="s">
        <v>9041</v>
      </c>
      <c r="AT343" s="3" t="s">
        <v>17</v>
      </c>
      <c r="AU343" t="b">
        <v>0</v>
      </c>
      <c r="AV343" s="229">
        <v>11091</v>
      </c>
      <c r="AW343" s="3" t="s">
        <v>3232</v>
      </c>
      <c r="AX343" s="9"/>
      <c r="AY343" s="9"/>
      <c r="AZ343" s="9"/>
      <c r="BA343" s="9"/>
      <c r="BB343" s="3" t="s">
        <v>5202</v>
      </c>
      <c r="BC343" s="9"/>
      <c r="BD343" s="9"/>
      <c r="BE343" s="3" t="s">
        <v>9589</v>
      </c>
      <c r="BF343" s="9"/>
      <c r="BG343" s="9"/>
      <c r="BH343" s="9" t="s">
        <v>9567</v>
      </c>
      <c r="BI343" s="3" t="s">
        <v>9049</v>
      </c>
      <c r="BJ343" s="3" t="s">
        <v>9078</v>
      </c>
      <c r="BK343" s="9" t="s">
        <v>9568</v>
      </c>
      <c r="BL343" s="9"/>
      <c r="BM343" s="223">
        <v>8647</v>
      </c>
      <c r="BN343" s="223">
        <v>8641</v>
      </c>
      <c r="BO343" s="3" t="s">
        <v>236</v>
      </c>
      <c r="BP343" s="9"/>
      <c r="BQ343" s="9"/>
      <c r="BR343" s="9"/>
      <c r="BS343" s="9"/>
      <c r="BT343" s="9"/>
      <c r="BU343" t="s">
        <v>13044</v>
      </c>
      <c r="BV343" s="9"/>
      <c r="BW343" s="229">
        <v>30</v>
      </c>
      <c r="BX343" s="9"/>
      <c r="BY343" s="9"/>
      <c r="BZ343" s="9" t="s">
        <v>6500</v>
      </c>
      <c r="CA343" t="s">
        <v>6212</v>
      </c>
      <c r="CB343" s="229">
        <v>2013</v>
      </c>
      <c r="CC343" s="3" t="s">
        <v>4702</v>
      </c>
      <c r="CD343" s="3" t="s">
        <v>3274</v>
      </c>
      <c r="CE343" s="3" t="s">
        <v>3635</v>
      </c>
      <c r="CF343" s="3" t="s">
        <v>2748</v>
      </c>
      <c r="CG343" s="3" t="s">
        <v>3276</v>
      </c>
      <c r="CH343" s="3" t="s">
        <v>35</v>
      </c>
      <c r="CI343" s="3" t="s">
        <v>3636</v>
      </c>
      <c r="CJ343" s="3" t="s">
        <v>2750</v>
      </c>
      <c r="CK343" s="122" t="s">
        <v>3231</v>
      </c>
      <c r="CL343" s="3" t="s">
        <v>331</v>
      </c>
      <c r="CM343" s="3" t="s">
        <v>2614</v>
      </c>
      <c r="CN343" s="3" t="s">
        <v>2615</v>
      </c>
      <c r="CO343" s="3" t="s">
        <v>10</v>
      </c>
      <c r="CP343" s="3" t="s">
        <v>48</v>
      </c>
      <c r="CQ343" s="3" t="s">
        <v>17</v>
      </c>
      <c r="CR343" s="3" t="s">
        <v>17</v>
      </c>
      <c r="CS343" s="3" t="s">
        <v>2749</v>
      </c>
      <c r="CT343" s="3" t="s">
        <v>128</v>
      </c>
      <c r="CU343" s="3" t="s">
        <v>333</v>
      </c>
      <c r="CV343" s="3" t="s">
        <v>17</v>
      </c>
      <c r="CW343" s="3" t="s">
        <v>2620</v>
      </c>
      <c r="CX343" s="3" t="s">
        <v>2631</v>
      </c>
      <c r="CY343" s="3" t="s">
        <v>17</v>
      </c>
      <c r="CZ343" s="9" t="s">
        <v>2751</v>
      </c>
      <c r="DA343" s="3" t="s">
        <v>9218</v>
      </c>
      <c r="DB343" s="9" t="s">
        <v>3825</v>
      </c>
      <c r="DC343" s="9"/>
      <c r="DD343" s="226">
        <v>341</v>
      </c>
      <c r="DE343" s="15"/>
    </row>
    <row r="344" spans="1:109">
      <c r="A344" s="226">
        <v>332</v>
      </c>
      <c r="B344" s="68" t="s">
        <v>3227</v>
      </c>
      <c r="C344" s="280" t="s">
        <v>3226</v>
      </c>
      <c r="D344" s="3" t="s">
        <v>3455</v>
      </c>
      <c r="E344" s="9"/>
      <c r="F344" s="9"/>
      <c r="G344" s="169" t="s">
        <v>6127</v>
      </c>
      <c r="H344" s="3" t="s">
        <v>3225</v>
      </c>
      <c r="I344" s="3"/>
      <c r="J344" s="3" t="s">
        <v>3634</v>
      </c>
      <c r="K344" s="9" t="s">
        <v>10272</v>
      </c>
      <c r="L344" s="3" t="s">
        <v>2756</v>
      </c>
      <c r="M344" t="b">
        <v>0</v>
      </c>
      <c r="N344" s="108" t="s">
        <v>549</v>
      </c>
      <c r="O344" s="3" t="s">
        <v>8168</v>
      </c>
      <c r="P344" s="3" t="s">
        <v>9136</v>
      </c>
      <c r="Q344" s="229">
        <v>81</v>
      </c>
      <c r="R344" s="229">
        <v>81</v>
      </c>
      <c r="S344" s="9"/>
      <c r="T344" t="s">
        <v>17</v>
      </c>
      <c r="U344" s="3" t="s">
        <v>17</v>
      </c>
      <c r="V344" s="3" t="s">
        <v>17</v>
      </c>
      <c r="W344" s="9"/>
      <c r="X344" s="3" t="s">
        <v>17</v>
      </c>
      <c r="Y344" s="3" t="s">
        <v>17</v>
      </c>
      <c r="Z344" s="3" t="s">
        <v>4571</v>
      </c>
      <c r="AA344" s="15" t="s">
        <v>4114</v>
      </c>
      <c r="AB344" s="3"/>
      <c r="AC344" s="3"/>
      <c r="AD344" s="3"/>
      <c r="AE344" s="3"/>
      <c r="AF344" s="3"/>
      <c r="AG344" s="3" t="s">
        <v>17</v>
      </c>
      <c r="AH344" s="3" t="s">
        <v>3278</v>
      </c>
      <c r="AI344" s="177"/>
      <c r="AJ344" s="3" t="s">
        <v>481</v>
      </c>
      <c r="AK344" t="s">
        <v>12</v>
      </c>
      <c r="AL344" s="3"/>
      <c r="AM344" s="68"/>
      <c r="AN344" s="3" t="s">
        <v>4114</v>
      </c>
      <c r="AO344" t="s">
        <v>9206</v>
      </c>
      <c r="AP344" t="s">
        <v>5091</v>
      </c>
      <c r="AQ344" s="3"/>
      <c r="AR344" s="3"/>
      <c r="AS344" s="15" t="s">
        <v>9041</v>
      </c>
      <c r="AT344" s="3" t="s">
        <v>17</v>
      </c>
      <c r="AU344" t="b">
        <v>0</v>
      </c>
      <c r="AV344" s="229">
        <v>8836</v>
      </c>
      <c r="AW344" s="3" t="s">
        <v>3232</v>
      </c>
      <c r="AX344" s="9"/>
      <c r="AY344" s="9"/>
      <c r="AZ344" s="9"/>
      <c r="BA344" s="9"/>
      <c r="BB344" s="3" t="s">
        <v>5202</v>
      </c>
      <c r="BC344" s="9"/>
      <c r="BD344" s="9"/>
      <c r="BE344" s="3" t="s">
        <v>9589</v>
      </c>
      <c r="BF344" s="9"/>
      <c r="BG344" s="9"/>
      <c r="BH344" s="9" t="s">
        <v>9567</v>
      </c>
      <c r="BI344" s="3" t="s">
        <v>9049</v>
      </c>
      <c r="BJ344" s="3" t="s">
        <v>9078</v>
      </c>
      <c r="BK344" s="9" t="s">
        <v>9568</v>
      </c>
      <c r="BL344" s="9"/>
      <c r="BM344" s="223">
        <v>6175</v>
      </c>
      <c r="BN344" s="223">
        <v>6170</v>
      </c>
      <c r="BO344" s="3" t="s">
        <v>236</v>
      </c>
      <c r="BP344" s="9"/>
      <c r="BQ344" s="9"/>
      <c r="BR344" s="9"/>
      <c r="BS344" s="9"/>
      <c r="BT344" s="9"/>
      <c r="BU344" t="s">
        <v>13044</v>
      </c>
      <c r="BV344" s="9"/>
      <c r="BW344" s="229">
        <v>30</v>
      </c>
      <c r="BX344" s="9"/>
      <c r="BY344" s="9"/>
      <c r="BZ344" s="9" t="s">
        <v>6500</v>
      </c>
      <c r="CA344" t="s">
        <v>6212</v>
      </c>
      <c r="CB344" s="229">
        <v>2013</v>
      </c>
      <c r="CC344" s="3" t="s">
        <v>4702</v>
      </c>
      <c r="CD344" s="3" t="s">
        <v>3277</v>
      </c>
      <c r="CE344" s="3" t="s">
        <v>3635</v>
      </c>
      <c r="CF344" s="3" t="s">
        <v>2756</v>
      </c>
      <c r="CG344" s="3" t="s">
        <v>3279</v>
      </c>
      <c r="CH344" s="3" t="s">
        <v>35</v>
      </c>
      <c r="CI344" s="3" t="s">
        <v>3636</v>
      </c>
      <c r="CJ344" s="3" t="s">
        <v>2758</v>
      </c>
      <c r="CK344" s="122" t="s">
        <v>3231</v>
      </c>
      <c r="CL344" s="3" t="s">
        <v>331</v>
      </c>
      <c r="CM344" s="3" t="s">
        <v>2614</v>
      </c>
      <c r="CN344" s="3" t="s">
        <v>2615</v>
      </c>
      <c r="CO344" s="3" t="s">
        <v>10</v>
      </c>
      <c r="CP344" s="3" t="s">
        <v>48</v>
      </c>
      <c r="CQ344" s="3" t="s">
        <v>17</v>
      </c>
      <c r="CR344" s="3" t="s">
        <v>17</v>
      </c>
      <c r="CS344" s="3" t="s">
        <v>2757</v>
      </c>
      <c r="CT344" s="3" t="s">
        <v>128</v>
      </c>
      <c r="CU344" s="3" t="s">
        <v>333</v>
      </c>
      <c r="CV344" s="3" t="s">
        <v>17</v>
      </c>
      <c r="CW344" s="3" t="s">
        <v>2620</v>
      </c>
      <c r="CX344" s="3" t="s">
        <v>2631</v>
      </c>
      <c r="CY344" s="3" t="s">
        <v>17</v>
      </c>
      <c r="CZ344" s="9" t="s">
        <v>2759</v>
      </c>
      <c r="DA344" s="3" t="s">
        <v>9218</v>
      </c>
      <c r="DB344" s="9" t="s">
        <v>3826</v>
      </c>
      <c r="DC344" s="9"/>
      <c r="DD344" s="226">
        <v>342</v>
      </c>
      <c r="DE344" s="15"/>
    </row>
    <row r="345" spans="1:109">
      <c r="A345" s="226">
        <v>333</v>
      </c>
      <c r="B345" s="68" t="s">
        <v>3227</v>
      </c>
      <c r="C345" s="280" t="s">
        <v>3226</v>
      </c>
      <c r="D345" s="3" t="s">
        <v>3455</v>
      </c>
      <c r="E345" s="9"/>
      <c r="F345" s="9"/>
      <c r="G345" s="169" t="s">
        <v>6127</v>
      </c>
      <c r="H345" s="3" t="s">
        <v>3225</v>
      </c>
      <c r="I345" s="3"/>
      <c r="J345" s="3" t="s">
        <v>3634</v>
      </c>
      <c r="K345" s="9" t="s">
        <v>10272</v>
      </c>
      <c r="L345" s="3" t="s">
        <v>2764</v>
      </c>
      <c r="M345" t="b">
        <v>0</v>
      </c>
      <c r="N345" s="108" t="s">
        <v>549</v>
      </c>
      <c r="O345" s="3" t="s">
        <v>8168</v>
      </c>
      <c r="P345" s="3" t="s">
        <v>9136</v>
      </c>
      <c r="Q345" s="229">
        <v>81</v>
      </c>
      <c r="R345" s="229">
        <v>81</v>
      </c>
      <c r="S345" s="9"/>
      <c r="T345" t="s">
        <v>17</v>
      </c>
      <c r="U345" s="3" t="s">
        <v>17</v>
      </c>
      <c r="V345" s="3" t="s">
        <v>17</v>
      </c>
      <c r="W345" s="9"/>
      <c r="X345" s="3" t="s">
        <v>17</v>
      </c>
      <c r="Y345" s="3" t="s">
        <v>17</v>
      </c>
      <c r="Z345" s="3" t="s">
        <v>4571</v>
      </c>
      <c r="AA345" s="15" t="s">
        <v>4114</v>
      </c>
      <c r="AB345" s="3"/>
      <c r="AC345" s="3"/>
      <c r="AD345" s="3"/>
      <c r="AE345" s="3"/>
      <c r="AF345" s="3"/>
      <c r="AG345" s="3" t="s">
        <v>17</v>
      </c>
      <c r="AH345" s="3" t="s">
        <v>3281</v>
      </c>
      <c r="AI345" s="177"/>
      <c r="AJ345" s="3" t="s">
        <v>481</v>
      </c>
      <c r="AK345" t="s">
        <v>12</v>
      </c>
      <c r="AL345" s="3"/>
      <c r="AM345" s="68"/>
      <c r="AN345" s="3" t="s">
        <v>4114</v>
      </c>
      <c r="AO345" t="s">
        <v>9206</v>
      </c>
      <c r="AP345" t="s">
        <v>5091</v>
      </c>
      <c r="AQ345" s="3"/>
      <c r="AR345" s="3"/>
      <c r="AS345" s="15" t="s">
        <v>9041</v>
      </c>
      <c r="AT345" s="3" t="s">
        <v>17</v>
      </c>
      <c r="AU345" t="b">
        <v>0</v>
      </c>
      <c r="AV345" s="229">
        <v>7381</v>
      </c>
      <c r="AW345" s="3" t="s">
        <v>3232</v>
      </c>
      <c r="AX345" s="9"/>
      <c r="AY345" s="9"/>
      <c r="AZ345" s="9"/>
      <c r="BA345" s="9"/>
      <c r="BB345" s="3" t="s">
        <v>5202</v>
      </c>
      <c r="BC345" s="9"/>
      <c r="BD345" s="9"/>
      <c r="BE345" s="3" t="s">
        <v>9589</v>
      </c>
      <c r="BF345" s="9"/>
      <c r="BG345" s="9"/>
      <c r="BH345" s="9" t="s">
        <v>9567</v>
      </c>
      <c r="BI345" s="3" t="s">
        <v>9049</v>
      </c>
      <c r="BJ345" s="3" t="s">
        <v>9078</v>
      </c>
      <c r="BK345" s="9" t="s">
        <v>9568</v>
      </c>
      <c r="BL345" s="9"/>
      <c r="BM345" s="223">
        <v>6825</v>
      </c>
      <c r="BN345" s="223">
        <v>6796</v>
      </c>
      <c r="BO345" s="3" t="s">
        <v>236</v>
      </c>
      <c r="BP345" s="9"/>
      <c r="BQ345" s="9"/>
      <c r="BR345" s="9"/>
      <c r="BS345" s="9"/>
      <c r="BT345" s="9"/>
      <c r="BU345" t="s">
        <v>13044</v>
      </c>
      <c r="BV345" s="9"/>
      <c r="BW345" s="229">
        <v>30</v>
      </c>
      <c r="BX345" s="9"/>
      <c r="BY345" s="9"/>
      <c r="BZ345" s="9" t="s">
        <v>6500</v>
      </c>
      <c r="CA345" t="s">
        <v>6212</v>
      </c>
      <c r="CB345" s="229">
        <v>2013</v>
      </c>
      <c r="CC345" s="3" t="s">
        <v>4702</v>
      </c>
      <c r="CD345" s="3" t="s">
        <v>3280</v>
      </c>
      <c r="CE345" s="3" t="s">
        <v>3635</v>
      </c>
      <c r="CF345" s="3" t="s">
        <v>2764</v>
      </c>
      <c r="CG345" s="3" t="s">
        <v>3282</v>
      </c>
      <c r="CH345" s="3" t="s">
        <v>35</v>
      </c>
      <c r="CI345" s="3" t="s">
        <v>3636</v>
      </c>
      <c r="CJ345" s="3" t="s">
        <v>2766</v>
      </c>
      <c r="CK345" s="122" t="s">
        <v>3231</v>
      </c>
      <c r="CL345" s="3" t="s">
        <v>331</v>
      </c>
      <c r="CM345" s="3" t="s">
        <v>2614</v>
      </c>
      <c r="CN345" s="3" t="s">
        <v>2615</v>
      </c>
      <c r="CO345" s="3" t="s">
        <v>10</v>
      </c>
      <c r="CP345" s="3" t="s">
        <v>48</v>
      </c>
      <c r="CQ345" s="3" t="s">
        <v>17</v>
      </c>
      <c r="CR345" s="3" t="s">
        <v>17</v>
      </c>
      <c r="CS345" s="3" t="s">
        <v>2765</v>
      </c>
      <c r="CT345" s="3" t="s">
        <v>128</v>
      </c>
      <c r="CU345" s="3" t="s">
        <v>333</v>
      </c>
      <c r="CV345" s="3" t="s">
        <v>17</v>
      </c>
      <c r="CW345" s="3" t="s">
        <v>2620</v>
      </c>
      <c r="CX345" s="3" t="s">
        <v>2768</v>
      </c>
      <c r="CY345" s="3" t="s">
        <v>17</v>
      </c>
      <c r="CZ345" s="9" t="s">
        <v>2767</v>
      </c>
      <c r="DA345" s="3" t="s">
        <v>9218</v>
      </c>
      <c r="DB345" s="9" t="s">
        <v>3827</v>
      </c>
      <c r="DC345" s="9"/>
      <c r="DD345" s="226">
        <v>343</v>
      </c>
      <c r="DE345" s="15"/>
    </row>
    <row r="346" spans="1:109">
      <c r="A346" s="226">
        <v>334</v>
      </c>
      <c r="B346" s="68" t="s">
        <v>3227</v>
      </c>
      <c r="C346" s="280" t="s">
        <v>3226</v>
      </c>
      <c r="D346" s="3" t="s">
        <v>3455</v>
      </c>
      <c r="E346" s="9"/>
      <c r="F346" s="9"/>
      <c r="G346" s="169" t="s">
        <v>6127</v>
      </c>
      <c r="H346" s="3" t="s">
        <v>3225</v>
      </c>
      <c r="I346" s="3"/>
      <c r="J346" s="3" t="s">
        <v>3634</v>
      </c>
      <c r="K346" s="9" t="s">
        <v>10272</v>
      </c>
      <c r="L346" s="3" t="s">
        <v>2773</v>
      </c>
      <c r="M346" t="b">
        <v>0</v>
      </c>
      <c r="N346" s="108" t="s">
        <v>549</v>
      </c>
      <c r="O346" s="3" t="s">
        <v>8168</v>
      </c>
      <c r="P346" s="3" t="s">
        <v>9136</v>
      </c>
      <c r="Q346" s="229">
        <v>81</v>
      </c>
      <c r="R346" s="229">
        <v>81</v>
      </c>
      <c r="S346" s="9"/>
      <c r="T346" t="s">
        <v>17</v>
      </c>
      <c r="U346" s="3" t="s">
        <v>17</v>
      </c>
      <c r="V346" s="3" t="s">
        <v>17</v>
      </c>
      <c r="W346" s="9"/>
      <c r="X346" s="3" t="s">
        <v>17</v>
      </c>
      <c r="Y346" s="3" t="s">
        <v>17</v>
      </c>
      <c r="Z346" s="3" t="s">
        <v>4571</v>
      </c>
      <c r="AA346" s="15" t="s">
        <v>4114</v>
      </c>
      <c r="AB346" s="3"/>
      <c r="AC346" s="3"/>
      <c r="AD346" s="3"/>
      <c r="AE346" s="3"/>
      <c r="AF346" s="3"/>
      <c r="AG346" s="3" t="s">
        <v>17</v>
      </c>
      <c r="AH346" s="3" t="s">
        <v>3284</v>
      </c>
      <c r="AI346" s="177"/>
      <c r="AJ346" s="3" t="s">
        <v>481</v>
      </c>
      <c r="AK346" t="s">
        <v>12</v>
      </c>
      <c r="AL346" s="3"/>
      <c r="AM346" s="68"/>
      <c r="AN346" s="3" t="s">
        <v>4114</v>
      </c>
      <c r="AO346" t="s">
        <v>9206</v>
      </c>
      <c r="AP346" t="s">
        <v>5091</v>
      </c>
      <c r="AQ346" s="3"/>
      <c r="AR346" s="3"/>
      <c r="AS346" s="15" t="s">
        <v>9041</v>
      </c>
      <c r="AT346" s="3" t="s">
        <v>17</v>
      </c>
      <c r="AU346" t="b">
        <v>0</v>
      </c>
      <c r="AV346" s="229">
        <v>5227</v>
      </c>
      <c r="AW346" s="3" t="s">
        <v>3232</v>
      </c>
      <c r="AX346" s="9"/>
      <c r="AY346" s="9"/>
      <c r="AZ346" s="9"/>
      <c r="BA346" s="9"/>
      <c r="BB346" s="3" t="s">
        <v>5202</v>
      </c>
      <c r="BC346" s="9"/>
      <c r="BD346" s="9"/>
      <c r="BE346" s="3" t="s">
        <v>9589</v>
      </c>
      <c r="BF346" s="9"/>
      <c r="BG346" s="9"/>
      <c r="BH346" s="9" t="s">
        <v>9567</v>
      </c>
      <c r="BI346" s="3" t="s">
        <v>9049</v>
      </c>
      <c r="BJ346" s="3" t="s">
        <v>9078</v>
      </c>
      <c r="BK346" s="9" t="s">
        <v>9568</v>
      </c>
      <c r="BL346" s="9"/>
      <c r="BM346" s="223">
        <v>4584</v>
      </c>
      <c r="BN346" s="223">
        <v>4579</v>
      </c>
      <c r="BO346" s="3" t="s">
        <v>236</v>
      </c>
      <c r="BP346" s="9"/>
      <c r="BQ346" s="9"/>
      <c r="BR346" s="9"/>
      <c r="BS346" s="9"/>
      <c r="BT346" s="9"/>
      <c r="BU346" t="s">
        <v>13044</v>
      </c>
      <c r="BV346" s="9"/>
      <c r="BW346" s="229">
        <v>30</v>
      </c>
      <c r="BX346" s="9"/>
      <c r="BY346" s="9"/>
      <c r="BZ346" s="9" t="s">
        <v>6500</v>
      </c>
      <c r="CA346" t="s">
        <v>6212</v>
      </c>
      <c r="CB346" s="229">
        <v>2013</v>
      </c>
      <c r="CC346" s="3" t="s">
        <v>4702</v>
      </c>
      <c r="CD346" s="3" t="s">
        <v>3283</v>
      </c>
      <c r="CE346" s="3" t="s">
        <v>3635</v>
      </c>
      <c r="CF346" s="3" t="s">
        <v>2773</v>
      </c>
      <c r="CG346" s="3" t="s">
        <v>3285</v>
      </c>
      <c r="CH346" s="3" t="s">
        <v>35</v>
      </c>
      <c r="CI346" s="3" t="s">
        <v>3636</v>
      </c>
      <c r="CJ346" s="3" t="s">
        <v>2775</v>
      </c>
      <c r="CK346" s="122" t="s">
        <v>3231</v>
      </c>
      <c r="CL346" s="3" t="s">
        <v>331</v>
      </c>
      <c r="CM346" s="3" t="s">
        <v>2614</v>
      </c>
      <c r="CN346" s="3" t="s">
        <v>2615</v>
      </c>
      <c r="CO346" s="3" t="s">
        <v>10</v>
      </c>
      <c r="CP346" s="3" t="s">
        <v>48</v>
      </c>
      <c r="CQ346" s="3" t="s">
        <v>17</v>
      </c>
      <c r="CR346" s="3" t="s">
        <v>17</v>
      </c>
      <c r="CS346" s="3" t="s">
        <v>2774</v>
      </c>
      <c r="CT346" s="3" t="s">
        <v>128</v>
      </c>
      <c r="CU346" s="3" t="s">
        <v>333</v>
      </c>
      <c r="CV346" s="3" t="s">
        <v>17</v>
      </c>
      <c r="CW346" s="3" t="s">
        <v>2620</v>
      </c>
      <c r="CX346" s="3" t="s">
        <v>2768</v>
      </c>
      <c r="CY346" s="3" t="s">
        <v>17</v>
      </c>
      <c r="CZ346" s="9" t="s">
        <v>2776</v>
      </c>
      <c r="DA346" s="3" t="s">
        <v>9218</v>
      </c>
      <c r="DB346" s="9" t="s">
        <v>3828</v>
      </c>
      <c r="DC346" s="9"/>
      <c r="DD346" s="226">
        <v>344</v>
      </c>
      <c r="DE346" s="15"/>
    </row>
    <row r="347" spans="1:109">
      <c r="A347" s="226">
        <v>335</v>
      </c>
      <c r="B347" s="68" t="s">
        <v>3227</v>
      </c>
      <c r="C347" s="280" t="s">
        <v>3226</v>
      </c>
      <c r="D347" s="3" t="s">
        <v>3455</v>
      </c>
      <c r="E347" s="9"/>
      <c r="F347" s="9"/>
      <c r="G347" s="169" t="s">
        <v>6127</v>
      </c>
      <c r="H347" s="3" t="s">
        <v>3225</v>
      </c>
      <c r="I347" s="3"/>
      <c r="J347" s="3" t="s">
        <v>3634</v>
      </c>
      <c r="K347" s="9" t="s">
        <v>10272</v>
      </c>
      <c r="L347" s="3" t="s">
        <v>2781</v>
      </c>
      <c r="M347" t="b">
        <v>0</v>
      </c>
      <c r="N347" s="108" t="s">
        <v>549</v>
      </c>
      <c r="O347" s="3" t="s">
        <v>8168</v>
      </c>
      <c r="P347" s="3" t="s">
        <v>9136</v>
      </c>
      <c r="Q347" s="229">
        <v>81</v>
      </c>
      <c r="R347" s="229">
        <v>81</v>
      </c>
      <c r="S347" s="9"/>
      <c r="T347" t="s">
        <v>17</v>
      </c>
      <c r="U347" s="3" t="s">
        <v>17</v>
      </c>
      <c r="V347" s="3" t="s">
        <v>17</v>
      </c>
      <c r="W347" s="9"/>
      <c r="X347" s="3" t="s">
        <v>17</v>
      </c>
      <c r="Y347" s="3" t="s">
        <v>17</v>
      </c>
      <c r="Z347" s="3" t="s">
        <v>4571</v>
      </c>
      <c r="AA347" s="15" t="s">
        <v>4114</v>
      </c>
      <c r="AB347" s="3"/>
      <c r="AC347" s="3"/>
      <c r="AD347" s="3"/>
      <c r="AE347" s="3"/>
      <c r="AF347" s="3"/>
      <c r="AG347" s="3" t="s">
        <v>17</v>
      </c>
      <c r="AH347" s="3" t="s">
        <v>3287</v>
      </c>
      <c r="AI347" s="177"/>
      <c r="AJ347" s="3" t="s">
        <v>481</v>
      </c>
      <c r="AK347" t="s">
        <v>12</v>
      </c>
      <c r="AL347" s="3"/>
      <c r="AM347" s="68"/>
      <c r="AN347" s="3" t="s">
        <v>4114</v>
      </c>
      <c r="AO347" t="s">
        <v>9206</v>
      </c>
      <c r="AP347" t="s">
        <v>5091</v>
      </c>
      <c r="AQ347" s="3"/>
      <c r="AR347" s="3"/>
      <c r="AS347" s="15" t="s">
        <v>9041</v>
      </c>
      <c r="AT347" s="3" t="s">
        <v>17</v>
      </c>
      <c r="AU347" t="b">
        <v>0</v>
      </c>
      <c r="AV347" s="229">
        <v>2691</v>
      </c>
      <c r="AW347" s="3" t="s">
        <v>3232</v>
      </c>
      <c r="AX347" s="9"/>
      <c r="AY347" s="9"/>
      <c r="AZ347" s="9"/>
      <c r="BA347" s="9"/>
      <c r="BB347" s="3" t="s">
        <v>5202</v>
      </c>
      <c r="BC347" s="9"/>
      <c r="BD347" s="9"/>
      <c r="BE347" s="3" t="s">
        <v>9589</v>
      </c>
      <c r="BF347" s="9"/>
      <c r="BG347" s="9"/>
      <c r="BH347" s="9" t="s">
        <v>9567</v>
      </c>
      <c r="BI347" s="3" t="s">
        <v>9049</v>
      </c>
      <c r="BJ347" s="3" t="s">
        <v>9078</v>
      </c>
      <c r="BK347" s="9" t="s">
        <v>9568</v>
      </c>
      <c r="BL347" s="9"/>
      <c r="BM347" s="223">
        <v>2091</v>
      </c>
      <c r="BN347" s="223">
        <v>2090</v>
      </c>
      <c r="BO347" s="3" t="s">
        <v>236</v>
      </c>
      <c r="BP347" s="9"/>
      <c r="BQ347" s="9"/>
      <c r="BR347" s="9"/>
      <c r="BS347" s="9"/>
      <c r="BT347" s="9"/>
      <c r="BU347" t="s">
        <v>13044</v>
      </c>
      <c r="BV347" s="9"/>
      <c r="BW347" s="229">
        <v>30</v>
      </c>
      <c r="BX347" s="9"/>
      <c r="BY347" s="9"/>
      <c r="BZ347" s="9" t="s">
        <v>6500</v>
      </c>
      <c r="CA347" t="s">
        <v>6212</v>
      </c>
      <c r="CB347" s="229">
        <v>2013</v>
      </c>
      <c r="CC347" s="3" t="s">
        <v>4702</v>
      </c>
      <c r="CD347" s="3" t="s">
        <v>3286</v>
      </c>
      <c r="CE347" s="3" t="s">
        <v>3635</v>
      </c>
      <c r="CF347" s="3" t="s">
        <v>2781</v>
      </c>
      <c r="CG347" s="3" t="s">
        <v>3288</v>
      </c>
      <c r="CH347" s="3" t="s">
        <v>35</v>
      </c>
      <c r="CI347" s="3" t="s">
        <v>3636</v>
      </c>
      <c r="CJ347" s="3" t="s">
        <v>2783</v>
      </c>
      <c r="CK347" s="122" t="s">
        <v>3231</v>
      </c>
      <c r="CL347" s="3" t="s">
        <v>331</v>
      </c>
      <c r="CM347" s="3" t="s">
        <v>2614</v>
      </c>
      <c r="CN347" s="3" t="s">
        <v>2615</v>
      </c>
      <c r="CO347" s="3" t="s">
        <v>10</v>
      </c>
      <c r="CP347" s="3" t="s">
        <v>48</v>
      </c>
      <c r="CQ347" s="3" t="s">
        <v>17</v>
      </c>
      <c r="CR347" s="3" t="s">
        <v>17</v>
      </c>
      <c r="CS347" s="3" t="s">
        <v>2782</v>
      </c>
      <c r="CT347" s="3" t="s">
        <v>128</v>
      </c>
      <c r="CU347" s="3" t="s">
        <v>333</v>
      </c>
      <c r="CV347" s="3" t="s">
        <v>17</v>
      </c>
      <c r="CW347" s="3" t="s">
        <v>2620</v>
      </c>
      <c r="CX347" s="3" t="s">
        <v>2768</v>
      </c>
      <c r="CY347" s="3" t="s">
        <v>17</v>
      </c>
      <c r="CZ347" s="9" t="s">
        <v>2784</v>
      </c>
      <c r="DA347" s="3" t="s">
        <v>9218</v>
      </c>
      <c r="DB347" s="9" t="s">
        <v>3829</v>
      </c>
      <c r="DC347" s="9"/>
      <c r="DD347" s="226">
        <v>345</v>
      </c>
      <c r="DE347" s="15"/>
    </row>
    <row r="348" spans="1:109">
      <c r="A348" s="226">
        <v>336</v>
      </c>
      <c r="B348" s="68" t="s">
        <v>3227</v>
      </c>
      <c r="C348" s="280" t="s">
        <v>3226</v>
      </c>
      <c r="D348" s="3" t="s">
        <v>3455</v>
      </c>
      <c r="E348" s="9"/>
      <c r="F348" s="9"/>
      <c r="G348" s="169" t="s">
        <v>6127</v>
      </c>
      <c r="H348" s="3" t="s">
        <v>3225</v>
      </c>
      <c r="I348" s="3"/>
      <c r="J348" s="3" t="s">
        <v>3634</v>
      </c>
      <c r="K348" s="9" t="s">
        <v>10272</v>
      </c>
      <c r="L348" s="3" t="s">
        <v>2789</v>
      </c>
      <c r="M348" t="b">
        <v>0</v>
      </c>
      <c r="N348" s="108" t="s">
        <v>549</v>
      </c>
      <c r="O348" s="3" t="s">
        <v>8168</v>
      </c>
      <c r="P348" s="3" t="s">
        <v>9136</v>
      </c>
      <c r="Q348" s="229">
        <v>81</v>
      </c>
      <c r="R348" s="229">
        <v>81</v>
      </c>
      <c r="S348" s="9"/>
      <c r="T348" t="s">
        <v>17</v>
      </c>
      <c r="U348" s="3" t="s">
        <v>17</v>
      </c>
      <c r="V348" s="3" t="s">
        <v>17</v>
      </c>
      <c r="W348" s="9"/>
      <c r="X348" s="3" t="s">
        <v>17</v>
      </c>
      <c r="Y348" s="3" t="s">
        <v>17</v>
      </c>
      <c r="Z348" s="3" t="s">
        <v>4571</v>
      </c>
      <c r="AA348" s="15" t="s">
        <v>4114</v>
      </c>
      <c r="AB348" s="3"/>
      <c r="AC348" s="3"/>
      <c r="AD348" s="3"/>
      <c r="AE348" s="3"/>
      <c r="AF348" s="3"/>
      <c r="AG348" s="3" t="s">
        <v>17</v>
      </c>
      <c r="AH348" s="3" t="s">
        <v>3290</v>
      </c>
      <c r="AI348" s="177"/>
      <c r="AJ348" s="3" t="s">
        <v>481</v>
      </c>
      <c r="AK348" t="s">
        <v>12</v>
      </c>
      <c r="AL348" s="3"/>
      <c r="AM348" s="68"/>
      <c r="AN348" s="3" t="s">
        <v>4114</v>
      </c>
      <c r="AO348" t="s">
        <v>9206</v>
      </c>
      <c r="AP348" t="s">
        <v>5091</v>
      </c>
      <c r="AQ348" s="3"/>
      <c r="AR348" s="3"/>
      <c r="AS348" s="15" t="s">
        <v>9041</v>
      </c>
      <c r="AT348" s="3" t="s">
        <v>17</v>
      </c>
      <c r="AU348" t="b">
        <v>0</v>
      </c>
      <c r="AV348" s="229">
        <v>5624</v>
      </c>
      <c r="AW348" s="3" t="s">
        <v>3232</v>
      </c>
      <c r="AX348" s="9"/>
      <c r="AY348" s="9"/>
      <c r="AZ348" s="9"/>
      <c r="BA348" s="9"/>
      <c r="BB348" s="3" t="s">
        <v>5202</v>
      </c>
      <c r="BC348" s="9"/>
      <c r="BD348" s="9"/>
      <c r="BE348" s="3" t="s">
        <v>9589</v>
      </c>
      <c r="BF348" s="9"/>
      <c r="BG348" s="9"/>
      <c r="BH348" s="9" t="s">
        <v>9567</v>
      </c>
      <c r="BI348" s="3" t="s">
        <v>9049</v>
      </c>
      <c r="BJ348" s="3" t="s">
        <v>9078</v>
      </c>
      <c r="BK348" s="9" t="s">
        <v>9568</v>
      </c>
      <c r="BL348" s="9"/>
      <c r="BM348" s="223">
        <v>5042</v>
      </c>
      <c r="BN348" s="223">
        <v>5035</v>
      </c>
      <c r="BO348" s="3" t="s">
        <v>236</v>
      </c>
      <c r="BP348" s="9"/>
      <c r="BQ348" s="9"/>
      <c r="BR348" s="9"/>
      <c r="BS348" s="9"/>
      <c r="BT348" s="9"/>
      <c r="BU348" t="s">
        <v>13044</v>
      </c>
      <c r="BV348" s="9"/>
      <c r="BW348" s="229">
        <v>30</v>
      </c>
      <c r="BX348" s="9"/>
      <c r="BY348" s="9"/>
      <c r="BZ348" s="9" t="s">
        <v>6500</v>
      </c>
      <c r="CA348" t="s">
        <v>6212</v>
      </c>
      <c r="CB348" s="229">
        <v>2013</v>
      </c>
      <c r="CC348" s="3" t="s">
        <v>4702</v>
      </c>
      <c r="CD348" s="3" t="s">
        <v>3289</v>
      </c>
      <c r="CE348" s="3" t="s">
        <v>3635</v>
      </c>
      <c r="CF348" s="3" t="s">
        <v>2789</v>
      </c>
      <c r="CG348" s="3" t="s">
        <v>3291</v>
      </c>
      <c r="CH348" s="3" t="s">
        <v>35</v>
      </c>
      <c r="CI348" s="3" t="s">
        <v>3636</v>
      </c>
      <c r="CJ348" s="3" t="s">
        <v>2791</v>
      </c>
      <c r="CK348" s="122" t="s">
        <v>3231</v>
      </c>
      <c r="CL348" s="3" t="s">
        <v>331</v>
      </c>
      <c r="CM348" s="3" t="s">
        <v>2614</v>
      </c>
      <c r="CN348" s="3" t="s">
        <v>2615</v>
      </c>
      <c r="CO348" s="3" t="s">
        <v>10</v>
      </c>
      <c r="CP348" s="3" t="s">
        <v>48</v>
      </c>
      <c r="CQ348" s="3" t="s">
        <v>17</v>
      </c>
      <c r="CR348" s="3" t="s">
        <v>17</v>
      </c>
      <c r="CS348" s="3" t="s">
        <v>2790</v>
      </c>
      <c r="CT348" s="3" t="s">
        <v>128</v>
      </c>
      <c r="CU348" s="3" t="s">
        <v>333</v>
      </c>
      <c r="CV348" s="3" t="s">
        <v>17</v>
      </c>
      <c r="CW348" s="3" t="s">
        <v>2620</v>
      </c>
      <c r="CX348" s="3" t="s">
        <v>2793</v>
      </c>
      <c r="CY348" s="3" t="s">
        <v>17</v>
      </c>
      <c r="CZ348" s="9" t="s">
        <v>2792</v>
      </c>
      <c r="DA348" s="3" t="s">
        <v>9218</v>
      </c>
      <c r="DB348" s="9" t="s">
        <v>3830</v>
      </c>
      <c r="DC348" s="9"/>
      <c r="DD348" s="226">
        <v>346</v>
      </c>
      <c r="DE348" s="15"/>
    </row>
    <row r="349" spans="1:109">
      <c r="A349" s="226">
        <v>337</v>
      </c>
      <c r="B349" s="68" t="s">
        <v>3227</v>
      </c>
      <c r="C349" s="280" t="s">
        <v>3226</v>
      </c>
      <c r="D349" s="3" t="s">
        <v>3455</v>
      </c>
      <c r="E349" s="9"/>
      <c r="F349" s="9"/>
      <c r="G349" s="169" t="s">
        <v>6127</v>
      </c>
      <c r="H349" s="3" t="s">
        <v>3225</v>
      </c>
      <c r="I349" s="3"/>
      <c r="J349" s="3" t="s">
        <v>3634</v>
      </c>
      <c r="K349" s="9" t="s">
        <v>10272</v>
      </c>
      <c r="L349" s="3" t="s">
        <v>2798</v>
      </c>
      <c r="M349" t="b">
        <v>0</v>
      </c>
      <c r="N349" s="108" t="s">
        <v>549</v>
      </c>
      <c r="O349" s="3" t="s">
        <v>8168</v>
      </c>
      <c r="P349" s="3" t="s">
        <v>9136</v>
      </c>
      <c r="Q349" s="229">
        <v>81</v>
      </c>
      <c r="R349" s="229">
        <v>81</v>
      </c>
      <c r="S349" s="9"/>
      <c r="T349" t="s">
        <v>17</v>
      </c>
      <c r="U349" s="3" t="s">
        <v>17</v>
      </c>
      <c r="V349" s="3" t="s">
        <v>17</v>
      </c>
      <c r="W349" s="9"/>
      <c r="X349" s="3" t="s">
        <v>17</v>
      </c>
      <c r="Y349" s="3" t="s">
        <v>17</v>
      </c>
      <c r="Z349" s="3" t="s">
        <v>4571</v>
      </c>
      <c r="AA349" s="15" t="s">
        <v>4114</v>
      </c>
      <c r="AB349" s="3"/>
      <c r="AC349" s="3"/>
      <c r="AD349" s="3"/>
      <c r="AE349" s="3"/>
      <c r="AF349" s="3"/>
      <c r="AG349" s="3" t="s">
        <v>17</v>
      </c>
      <c r="AH349" s="3" t="s">
        <v>3293</v>
      </c>
      <c r="AI349" s="177"/>
      <c r="AJ349" s="3" t="s">
        <v>481</v>
      </c>
      <c r="AK349" t="s">
        <v>12</v>
      </c>
      <c r="AL349" s="3"/>
      <c r="AM349" s="68"/>
      <c r="AN349" s="3" t="s">
        <v>4114</v>
      </c>
      <c r="AO349" t="s">
        <v>9206</v>
      </c>
      <c r="AP349" t="s">
        <v>5091</v>
      </c>
      <c r="AQ349" s="3"/>
      <c r="AR349" s="3"/>
      <c r="AS349" s="15" t="s">
        <v>9041</v>
      </c>
      <c r="AT349" s="3" t="s">
        <v>17</v>
      </c>
      <c r="AU349" t="b">
        <v>0</v>
      </c>
      <c r="AV349" s="229">
        <v>6564</v>
      </c>
      <c r="AW349" s="3" t="s">
        <v>3232</v>
      </c>
      <c r="AX349" s="9"/>
      <c r="AY349" s="9"/>
      <c r="AZ349" s="9"/>
      <c r="BA349" s="9"/>
      <c r="BB349" s="3" t="s">
        <v>5202</v>
      </c>
      <c r="BC349" s="9"/>
      <c r="BD349" s="9"/>
      <c r="BE349" s="3" t="s">
        <v>9589</v>
      </c>
      <c r="BF349" s="9"/>
      <c r="BG349" s="9"/>
      <c r="BH349" s="9" t="s">
        <v>9567</v>
      </c>
      <c r="BI349" s="3" t="s">
        <v>9049</v>
      </c>
      <c r="BJ349" s="3" t="s">
        <v>9078</v>
      </c>
      <c r="BK349" s="9" t="s">
        <v>9568</v>
      </c>
      <c r="BL349" s="9"/>
      <c r="BM349" s="223">
        <v>5952</v>
      </c>
      <c r="BN349" s="223">
        <v>5942</v>
      </c>
      <c r="BO349" s="3" t="s">
        <v>236</v>
      </c>
      <c r="BP349" s="9"/>
      <c r="BQ349" s="9"/>
      <c r="BR349" s="9"/>
      <c r="BS349" s="9"/>
      <c r="BT349" s="9"/>
      <c r="BU349" t="s">
        <v>13044</v>
      </c>
      <c r="BV349" s="9"/>
      <c r="BW349" s="229">
        <v>30</v>
      </c>
      <c r="BX349" s="9"/>
      <c r="BY349" s="9"/>
      <c r="BZ349" s="9" t="s">
        <v>6500</v>
      </c>
      <c r="CA349" t="s">
        <v>6212</v>
      </c>
      <c r="CB349" s="229">
        <v>2013</v>
      </c>
      <c r="CC349" s="3" t="s">
        <v>4702</v>
      </c>
      <c r="CD349" s="3" t="s">
        <v>3292</v>
      </c>
      <c r="CE349" s="3" t="s">
        <v>3635</v>
      </c>
      <c r="CF349" s="3" t="s">
        <v>2798</v>
      </c>
      <c r="CG349" s="3" t="s">
        <v>3294</v>
      </c>
      <c r="CH349" s="3" t="s">
        <v>35</v>
      </c>
      <c r="CI349" s="3" t="s">
        <v>3636</v>
      </c>
      <c r="CJ349" s="3" t="s">
        <v>2800</v>
      </c>
      <c r="CK349" s="122" t="s">
        <v>3231</v>
      </c>
      <c r="CL349" s="3" t="s">
        <v>331</v>
      </c>
      <c r="CM349" s="3" t="s">
        <v>2614</v>
      </c>
      <c r="CN349" s="3" t="s">
        <v>2615</v>
      </c>
      <c r="CO349" s="3" t="s">
        <v>10</v>
      </c>
      <c r="CP349" s="3" t="s">
        <v>48</v>
      </c>
      <c r="CQ349" s="3" t="s">
        <v>17</v>
      </c>
      <c r="CR349" s="3" t="s">
        <v>17</v>
      </c>
      <c r="CS349" s="3" t="s">
        <v>2799</v>
      </c>
      <c r="CT349" s="3" t="s">
        <v>128</v>
      </c>
      <c r="CU349" s="3" t="s">
        <v>333</v>
      </c>
      <c r="CV349" s="3" t="s">
        <v>17</v>
      </c>
      <c r="CW349" s="3" t="s">
        <v>2620</v>
      </c>
      <c r="CX349" s="3" t="s">
        <v>2768</v>
      </c>
      <c r="CY349" s="3" t="s">
        <v>17</v>
      </c>
      <c r="CZ349" s="9" t="s">
        <v>2801</v>
      </c>
      <c r="DA349" s="3" t="s">
        <v>9218</v>
      </c>
      <c r="DB349" s="9" t="s">
        <v>3831</v>
      </c>
      <c r="DC349" s="9"/>
      <c r="DD349" s="226">
        <v>347</v>
      </c>
      <c r="DE349" s="15"/>
    </row>
    <row r="350" spans="1:109">
      <c r="A350" s="226">
        <v>338</v>
      </c>
      <c r="B350" s="68" t="s">
        <v>3227</v>
      </c>
      <c r="C350" s="280" t="s">
        <v>3226</v>
      </c>
      <c r="D350" s="3" t="s">
        <v>3455</v>
      </c>
      <c r="E350" s="9"/>
      <c r="F350" s="9"/>
      <c r="G350" s="169" t="s">
        <v>6127</v>
      </c>
      <c r="H350" s="3" t="s">
        <v>3225</v>
      </c>
      <c r="I350" s="3"/>
      <c r="J350" s="3" t="s">
        <v>3634</v>
      </c>
      <c r="K350" s="9" t="s">
        <v>10272</v>
      </c>
      <c r="L350" s="3" t="s">
        <v>2806</v>
      </c>
      <c r="M350" t="b">
        <v>0</v>
      </c>
      <c r="N350" s="108" t="s">
        <v>549</v>
      </c>
      <c r="O350" s="3" t="s">
        <v>8168</v>
      </c>
      <c r="P350" s="3" t="s">
        <v>9136</v>
      </c>
      <c r="Q350" s="229">
        <v>81</v>
      </c>
      <c r="R350" s="229">
        <v>81</v>
      </c>
      <c r="S350" s="9"/>
      <c r="T350" t="s">
        <v>17</v>
      </c>
      <c r="U350" s="3" t="s">
        <v>17</v>
      </c>
      <c r="V350" s="3" t="s">
        <v>17</v>
      </c>
      <c r="W350" s="9"/>
      <c r="X350" s="3" t="s">
        <v>17</v>
      </c>
      <c r="Y350" s="3" t="s">
        <v>17</v>
      </c>
      <c r="Z350" s="3" t="s">
        <v>4571</v>
      </c>
      <c r="AA350" s="15" t="s">
        <v>4114</v>
      </c>
      <c r="AB350" s="3"/>
      <c r="AC350" s="3"/>
      <c r="AD350" s="3"/>
      <c r="AE350" s="3"/>
      <c r="AF350" s="3"/>
      <c r="AG350" s="3" t="s">
        <v>17</v>
      </c>
      <c r="AH350" s="3" t="s">
        <v>3296</v>
      </c>
      <c r="AI350" s="177"/>
      <c r="AJ350" s="3" t="s">
        <v>481</v>
      </c>
      <c r="AK350" t="s">
        <v>12</v>
      </c>
      <c r="AL350" s="3"/>
      <c r="AM350" s="68"/>
      <c r="AN350" s="3" t="s">
        <v>4114</v>
      </c>
      <c r="AO350" t="s">
        <v>9206</v>
      </c>
      <c r="AP350" t="s">
        <v>5091</v>
      </c>
      <c r="AQ350" s="3"/>
      <c r="AR350" s="3"/>
      <c r="AS350" s="15" t="s">
        <v>9041</v>
      </c>
      <c r="AT350" s="3" t="s">
        <v>17</v>
      </c>
      <c r="AU350" t="b">
        <v>0</v>
      </c>
      <c r="AV350" s="229">
        <v>4427</v>
      </c>
      <c r="AW350" s="3" t="s">
        <v>3232</v>
      </c>
      <c r="AX350" s="9"/>
      <c r="AY350" s="9"/>
      <c r="AZ350" s="9"/>
      <c r="BA350" s="9"/>
      <c r="BB350" s="3" t="s">
        <v>5202</v>
      </c>
      <c r="BC350" s="9"/>
      <c r="BD350" s="9"/>
      <c r="BE350" s="3" t="s">
        <v>9589</v>
      </c>
      <c r="BF350" s="9"/>
      <c r="BG350" s="9"/>
      <c r="BH350" s="9" t="s">
        <v>9567</v>
      </c>
      <c r="BI350" s="3" t="s">
        <v>9049</v>
      </c>
      <c r="BJ350" s="3" t="s">
        <v>9078</v>
      </c>
      <c r="BK350" s="9" t="s">
        <v>9568</v>
      </c>
      <c r="BL350" s="9"/>
      <c r="BM350" s="223">
        <v>3599</v>
      </c>
      <c r="BN350" s="223">
        <v>3588</v>
      </c>
      <c r="BO350" s="3" t="s">
        <v>236</v>
      </c>
      <c r="BP350" s="9"/>
      <c r="BQ350" s="9"/>
      <c r="BR350" s="9"/>
      <c r="BS350" s="9"/>
      <c r="BT350" s="9"/>
      <c r="BU350" t="s">
        <v>13044</v>
      </c>
      <c r="BV350" s="9"/>
      <c r="BW350" s="229">
        <v>30</v>
      </c>
      <c r="BX350" s="9"/>
      <c r="BY350" s="9"/>
      <c r="BZ350" s="9" t="s">
        <v>6500</v>
      </c>
      <c r="CA350" t="s">
        <v>6212</v>
      </c>
      <c r="CB350" s="229">
        <v>2013</v>
      </c>
      <c r="CC350" s="3" t="s">
        <v>4702</v>
      </c>
      <c r="CD350" s="3" t="s">
        <v>3295</v>
      </c>
      <c r="CE350" s="3" t="s">
        <v>3635</v>
      </c>
      <c r="CF350" s="3" t="s">
        <v>2806</v>
      </c>
      <c r="CG350" s="3" t="s">
        <v>3297</v>
      </c>
      <c r="CH350" s="3" t="s">
        <v>35</v>
      </c>
      <c r="CI350" s="3" t="s">
        <v>3636</v>
      </c>
      <c r="CJ350" s="3" t="s">
        <v>2808</v>
      </c>
      <c r="CK350" s="122" t="s">
        <v>3231</v>
      </c>
      <c r="CL350" s="3" t="s">
        <v>331</v>
      </c>
      <c r="CM350" s="3" t="s">
        <v>2614</v>
      </c>
      <c r="CN350" s="3" t="s">
        <v>2615</v>
      </c>
      <c r="CO350" s="3" t="s">
        <v>10</v>
      </c>
      <c r="CP350" s="3" t="s">
        <v>48</v>
      </c>
      <c r="CQ350" s="3" t="s">
        <v>17</v>
      </c>
      <c r="CR350" s="3" t="s">
        <v>17</v>
      </c>
      <c r="CS350" s="3" t="s">
        <v>2807</v>
      </c>
      <c r="CT350" s="3" t="s">
        <v>128</v>
      </c>
      <c r="CU350" s="3" t="s">
        <v>333</v>
      </c>
      <c r="CV350" s="3" t="s">
        <v>17</v>
      </c>
      <c r="CW350" s="3" t="s">
        <v>2620</v>
      </c>
      <c r="CX350" s="3" t="s">
        <v>2768</v>
      </c>
      <c r="CY350" s="3" t="s">
        <v>17</v>
      </c>
      <c r="CZ350" s="9" t="s">
        <v>2809</v>
      </c>
      <c r="DA350" s="3" t="s">
        <v>9218</v>
      </c>
      <c r="DB350" s="9" t="s">
        <v>3832</v>
      </c>
      <c r="DC350" s="9"/>
      <c r="DD350" s="226">
        <v>348</v>
      </c>
      <c r="DE350" s="15"/>
    </row>
    <row r="351" spans="1:109">
      <c r="A351" s="226">
        <v>339</v>
      </c>
      <c r="B351" s="68" t="s">
        <v>3227</v>
      </c>
      <c r="C351" s="280" t="s">
        <v>3226</v>
      </c>
      <c r="D351" s="3" t="s">
        <v>3455</v>
      </c>
      <c r="E351" s="9"/>
      <c r="F351" s="9"/>
      <c r="G351" s="169" t="s">
        <v>6127</v>
      </c>
      <c r="H351" s="3" t="s">
        <v>3225</v>
      </c>
      <c r="I351" s="3"/>
      <c r="J351" s="3" t="s">
        <v>3634</v>
      </c>
      <c r="K351" s="9" t="s">
        <v>10272</v>
      </c>
      <c r="L351" s="3" t="s">
        <v>2814</v>
      </c>
      <c r="M351" t="b">
        <v>0</v>
      </c>
      <c r="N351" s="108" t="s">
        <v>549</v>
      </c>
      <c r="O351" s="3" t="s">
        <v>8168</v>
      </c>
      <c r="P351" s="3" t="s">
        <v>9139</v>
      </c>
      <c r="Q351" s="229">
        <v>67</v>
      </c>
      <c r="R351" s="229">
        <v>67</v>
      </c>
      <c r="S351" s="9"/>
      <c r="T351" t="s">
        <v>17</v>
      </c>
      <c r="U351" s="3" t="s">
        <v>17</v>
      </c>
      <c r="V351" s="3" t="s">
        <v>17</v>
      </c>
      <c r="W351" s="9"/>
      <c r="X351" s="3" t="s">
        <v>17</v>
      </c>
      <c r="Y351" s="3" t="s">
        <v>17</v>
      </c>
      <c r="Z351" s="3" t="s">
        <v>4571</v>
      </c>
      <c r="AA351" s="15" t="s">
        <v>4114</v>
      </c>
      <c r="AB351" s="3"/>
      <c r="AC351" s="3"/>
      <c r="AD351" s="3"/>
      <c r="AE351" s="3"/>
      <c r="AF351" s="3"/>
      <c r="AG351" s="3" t="s">
        <v>17</v>
      </c>
      <c r="AH351" s="3" t="s">
        <v>3299</v>
      </c>
      <c r="AI351" s="177"/>
      <c r="AJ351" s="3" t="s">
        <v>481</v>
      </c>
      <c r="AK351" t="s">
        <v>12</v>
      </c>
      <c r="AL351" s="3"/>
      <c r="AM351" s="68"/>
      <c r="AN351" s="3" t="s">
        <v>4114</v>
      </c>
      <c r="AO351" t="s">
        <v>9206</v>
      </c>
      <c r="AP351" t="s">
        <v>5091</v>
      </c>
      <c r="AQ351" s="3"/>
      <c r="AR351" s="3"/>
      <c r="AS351" s="15" t="s">
        <v>9041</v>
      </c>
      <c r="AT351" s="3" t="s">
        <v>17</v>
      </c>
      <c r="AU351" t="b">
        <v>0</v>
      </c>
      <c r="AV351" s="229">
        <v>11778</v>
      </c>
      <c r="AW351" s="3" t="s">
        <v>3232</v>
      </c>
      <c r="AX351" s="9"/>
      <c r="AY351" s="9"/>
      <c r="AZ351" s="9"/>
      <c r="BA351" s="9"/>
      <c r="BB351" s="3" t="s">
        <v>5202</v>
      </c>
      <c r="BC351" s="9"/>
      <c r="BD351" s="9"/>
      <c r="BE351" s="3" t="s">
        <v>9589</v>
      </c>
      <c r="BF351" s="9"/>
      <c r="BG351" s="9"/>
      <c r="BH351" s="9" t="s">
        <v>9567</v>
      </c>
      <c r="BI351" s="3" t="s">
        <v>9049</v>
      </c>
      <c r="BJ351" s="3" t="s">
        <v>9078</v>
      </c>
      <c r="BK351" s="9" t="s">
        <v>9568</v>
      </c>
      <c r="BL351" s="9"/>
      <c r="BM351" s="223">
        <v>9816</v>
      </c>
      <c r="BN351" s="223">
        <v>9810</v>
      </c>
      <c r="BO351" s="3" t="s">
        <v>236</v>
      </c>
      <c r="BP351" s="9"/>
      <c r="BQ351" s="9"/>
      <c r="BR351" s="9"/>
      <c r="BS351" s="9"/>
      <c r="BT351" s="9"/>
      <c r="BU351" t="s">
        <v>13044</v>
      </c>
      <c r="BV351" s="9"/>
      <c r="BW351" s="229">
        <v>30</v>
      </c>
      <c r="BX351" s="9"/>
      <c r="BY351" s="9"/>
      <c r="BZ351" s="9" t="s">
        <v>6500</v>
      </c>
      <c r="CA351" t="s">
        <v>6212</v>
      </c>
      <c r="CB351" s="229">
        <v>2013</v>
      </c>
      <c r="CC351" s="3" t="s">
        <v>4702</v>
      </c>
      <c r="CD351" s="3" t="s">
        <v>3298</v>
      </c>
      <c r="CE351" s="3" t="s">
        <v>3635</v>
      </c>
      <c r="CF351" s="3" t="s">
        <v>2814</v>
      </c>
      <c r="CG351" s="3" t="s">
        <v>3300</v>
      </c>
      <c r="CH351" s="3" t="s">
        <v>35</v>
      </c>
      <c r="CI351" s="3" t="s">
        <v>3636</v>
      </c>
      <c r="CJ351" s="3" t="s">
        <v>2816</v>
      </c>
      <c r="CK351" s="122" t="s">
        <v>3231</v>
      </c>
      <c r="CL351" s="3" t="s">
        <v>331</v>
      </c>
      <c r="CM351" s="3" t="s">
        <v>2614</v>
      </c>
      <c r="CN351" s="3" t="s">
        <v>2615</v>
      </c>
      <c r="CO351" s="3" t="s">
        <v>10</v>
      </c>
      <c r="CP351" s="3" t="s">
        <v>48</v>
      </c>
      <c r="CQ351" s="3" t="s">
        <v>17</v>
      </c>
      <c r="CR351" s="3" t="s">
        <v>17</v>
      </c>
      <c r="CS351" s="3" t="s">
        <v>2815</v>
      </c>
      <c r="CT351" s="3" t="s">
        <v>128</v>
      </c>
      <c r="CU351" s="3" t="s">
        <v>333</v>
      </c>
      <c r="CV351" s="3" t="s">
        <v>17</v>
      </c>
      <c r="CW351" s="3" t="s">
        <v>2620</v>
      </c>
      <c r="CX351" s="3" t="s">
        <v>2667</v>
      </c>
      <c r="CY351" s="3" t="s">
        <v>17</v>
      </c>
      <c r="CZ351" s="9" t="s">
        <v>2817</v>
      </c>
      <c r="DA351" s="3" t="s">
        <v>9218</v>
      </c>
      <c r="DB351" s="9" t="s">
        <v>3833</v>
      </c>
      <c r="DC351" s="9"/>
      <c r="DD351" s="226">
        <v>349</v>
      </c>
      <c r="DE351" s="15"/>
    </row>
    <row r="352" spans="1:109">
      <c r="A352" s="226">
        <v>340</v>
      </c>
      <c r="B352" s="68" t="s">
        <v>3227</v>
      </c>
      <c r="C352" s="280" t="s">
        <v>3226</v>
      </c>
      <c r="D352" s="3" t="s">
        <v>3455</v>
      </c>
      <c r="E352" s="9"/>
      <c r="F352" s="9"/>
      <c r="G352" s="169" t="s">
        <v>6127</v>
      </c>
      <c r="H352" s="3" t="s">
        <v>3225</v>
      </c>
      <c r="I352" s="3"/>
      <c r="J352" s="3" t="s">
        <v>3634</v>
      </c>
      <c r="K352" s="9" t="s">
        <v>10272</v>
      </c>
      <c r="L352" s="3" t="s">
        <v>2822</v>
      </c>
      <c r="M352" t="b">
        <v>0</v>
      </c>
      <c r="N352" s="108" t="s">
        <v>549</v>
      </c>
      <c r="O352" s="3" t="s">
        <v>8168</v>
      </c>
      <c r="P352" s="3" t="s">
        <v>9139</v>
      </c>
      <c r="Q352" s="229">
        <v>67</v>
      </c>
      <c r="R352" s="229">
        <v>67</v>
      </c>
      <c r="S352" s="9"/>
      <c r="T352" t="s">
        <v>17</v>
      </c>
      <c r="U352" s="3" t="s">
        <v>17</v>
      </c>
      <c r="V352" s="3" t="s">
        <v>17</v>
      </c>
      <c r="W352" s="9"/>
      <c r="X352" s="3" t="s">
        <v>17</v>
      </c>
      <c r="Y352" s="3" t="s">
        <v>17</v>
      </c>
      <c r="Z352" s="3" t="s">
        <v>4571</v>
      </c>
      <c r="AA352" s="15" t="s">
        <v>4114</v>
      </c>
      <c r="AB352" s="3"/>
      <c r="AC352" s="3"/>
      <c r="AD352" s="3"/>
      <c r="AE352" s="3"/>
      <c r="AF352" s="3"/>
      <c r="AG352" s="3" t="s">
        <v>17</v>
      </c>
      <c r="AH352" s="3" t="s">
        <v>3302</v>
      </c>
      <c r="AI352" s="177"/>
      <c r="AJ352" s="3" t="s">
        <v>481</v>
      </c>
      <c r="AK352" t="s">
        <v>12</v>
      </c>
      <c r="AL352" s="3"/>
      <c r="AM352" s="68"/>
      <c r="AN352" s="3" t="s">
        <v>4114</v>
      </c>
      <c r="AO352" t="s">
        <v>9206</v>
      </c>
      <c r="AP352" t="s">
        <v>5091</v>
      </c>
      <c r="AQ352" s="3"/>
      <c r="AR352" s="3"/>
      <c r="AS352" s="15" t="s">
        <v>9041</v>
      </c>
      <c r="AT352" s="3" t="s">
        <v>17</v>
      </c>
      <c r="AU352" t="b">
        <v>0</v>
      </c>
      <c r="AV352" s="229">
        <v>10516</v>
      </c>
      <c r="AW352" s="3" t="s">
        <v>3232</v>
      </c>
      <c r="AX352" s="9"/>
      <c r="AY352" s="9"/>
      <c r="AZ352" s="9"/>
      <c r="BA352" s="9"/>
      <c r="BB352" s="3" t="s">
        <v>5202</v>
      </c>
      <c r="BC352" s="9"/>
      <c r="BD352" s="9"/>
      <c r="BE352" s="3" t="s">
        <v>9589</v>
      </c>
      <c r="BF352" s="9"/>
      <c r="BG352" s="9"/>
      <c r="BH352" s="9" t="s">
        <v>9567</v>
      </c>
      <c r="BI352" s="3" t="s">
        <v>9049</v>
      </c>
      <c r="BJ352" s="3" t="s">
        <v>9078</v>
      </c>
      <c r="BK352" s="9" t="s">
        <v>9568</v>
      </c>
      <c r="BL352" s="9"/>
      <c r="BM352" s="223">
        <v>7902</v>
      </c>
      <c r="BN352" s="223">
        <v>7892</v>
      </c>
      <c r="BO352" s="3" t="s">
        <v>236</v>
      </c>
      <c r="BP352" s="9"/>
      <c r="BQ352" s="9"/>
      <c r="BR352" s="9"/>
      <c r="BS352" s="9"/>
      <c r="BT352" s="9"/>
      <c r="BU352" t="s">
        <v>13044</v>
      </c>
      <c r="BV352" s="9"/>
      <c r="BW352" s="229">
        <v>30</v>
      </c>
      <c r="BX352" s="9"/>
      <c r="BY352" s="9"/>
      <c r="BZ352" s="9" t="s">
        <v>6500</v>
      </c>
      <c r="CA352" t="s">
        <v>6212</v>
      </c>
      <c r="CB352" s="229">
        <v>2013</v>
      </c>
      <c r="CC352" s="3" t="s">
        <v>4702</v>
      </c>
      <c r="CD352" s="3" t="s">
        <v>3301</v>
      </c>
      <c r="CE352" s="3" t="s">
        <v>3635</v>
      </c>
      <c r="CF352" s="3" t="s">
        <v>2822</v>
      </c>
      <c r="CG352" s="3" t="s">
        <v>3303</v>
      </c>
      <c r="CH352" s="3" t="s">
        <v>35</v>
      </c>
      <c r="CI352" s="3" t="s">
        <v>3636</v>
      </c>
      <c r="CJ352" s="3" t="s">
        <v>2824</v>
      </c>
      <c r="CK352" s="122" t="s">
        <v>3231</v>
      </c>
      <c r="CL352" s="3" t="s">
        <v>331</v>
      </c>
      <c r="CM352" s="3" t="s">
        <v>2614</v>
      </c>
      <c r="CN352" s="3" t="s">
        <v>2615</v>
      </c>
      <c r="CO352" s="3" t="s">
        <v>10</v>
      </c>
      <c r="CP352" s="3" t="s">
        <v>48</v>
      </c>
      <c r="CQ352" s="3" t="s">
        <v>17</v>
      </c>
      <c r="CR352" s="3" t="s">
        <v>17</v>
      </c>
      <c r="CS352" s="3" t="s">
        <v>2823</v>
      </c>
      <c r="CT352" s="3" t="s">
        <v>128</v>
      </c>
      <c r="CU352" s="3" t="s">
        <v>333</v>
      </c>
      <c r="CV352" s="3" t="s">
        <v>17</v>
      </c>
      <c r="CW352" s="3" t="s">
        <v>2620</v>
      </c>
      <c r="CX352" s="3" t="s">
        <v>2667</v>
      </c>
      <c r="CY352" s="3" t="s">
        <v>17</v>
      </c>
      <c r="CZ352" s="9" t="s">
        <v>2825</v>
      </c>
      <c r="DA352" s="3" t="s">
        <v>9218</v>
      </c>
      <c r="DB352" s="9" t="s">
        <v>3834</v>
      </c>
      <c r="DC352" s="9"/>
      <c r="DD352" s="226">
        <v>350</v>
      </c>
      <c r="DE352" s="15"/>
    </row>
    <row r="353" spans="1:109">
      <c r="A353" s="226">
        <v>341</v>
      </c>
      <c r="B353" s="68" t="s">
        <v>3227</v>
      </c>
      <c r="C353" s="280" t="s">
        <v>3226</v>
      </c>
      <c r="D353" s="3" t="s">
        <v>3455</v>
      </c>
      <c r="E353" s="9"/>
      <c r="F353" s="9"/>
      <c r="G353" s="169" t="s">
        <v>6127</v>
      </c>
      <c r="H353" s="3" t="s">
        <v>3225</v>
      </c>
      <c r="I353" s="3"/>
      <c r="J353" s="3" t="s">
        <v>3634</v>
      </c>
      <c r="K353" s="9" t="s">
        <v>10272</v>
      </c>
      <c r="L353" s="3" t="s">
        <v>2830</v>
      </c>
      <c r="M353" t="b">
        <v>0</v>
      </c>
      <c r="N353" s="108" t="s">
        <v>549</v>
      </c>
      <c r="O353" s="3" t="s">
        <v>8168</v>
      </c>
      <c r="P353" s="3" t="s">
        <v>9139</v>
      </c>
      <c r="Q353" s="229">
        <v>67</v>
      </c>
      <c r="R353" s="229">
        <v>67</v>
      </c>
      <c r="S353" s="9"/>
      <c r="T353" t="s">
        <v>17</v>
      </c>
      <c r="U353" s="3" t="s">
        <v>17</v>
      </c>
      <c r="V353" s="3" t="s">
        <v>17</v>
      </c>
      <c r="W353" s="9"/>
      <c r="X353" s="3" t="s">
        <v>17</v>
      </c>
      <c r="Y353" s="3" t="s">
        <v>17</v>
      </c>
      <c r="Z353" s="3" t="s">
        <v>4571</v>
      </c>
      <c r="AA353" s="15" t="s">
        <v>4114</v>
      </c>
      <c r="AB353" s="3"/>
      <c r="AC353" s="3"/>
      <c r="AD353" s="3"/>
      <c r="AE353" s="3"/>
      <c r="AF353" s="3"/>
      <c r="AG353" s="3" t="s">
        <v>17</v>
      </c>
      <c r="AH353" s="3" t="s">
        <v>3305</v>
      </c>
      <c r="AI353" s="177"/>
      <c r="AJ353" s="3" t="s">
        <v>481</v>
      </c>
      <c r="AK353" t="s">
        <v>12</v>
      </c>
      <c r="AL353" s="3"/>
      <c r="AM353" s="68"/>
      <c r="AN353" s="3" t="s">
        <v>4114</v>
      </c>
      <c r="AO353" t="s">
        <v>9206</v>
      </c>
      <c r="AP353" t="s">
        <v>5091</v>
      </c>
      <c r="AQ353" s="3"/>
      <c r="AR353" s="3"/>
      <c r="AS353" s="15" t="s">
        <v>9041</v>
      </c>
      <c r="AT353" s="3" t="s">
        <v>17</v>
      </c>
      <c r="AU353" t="b">
        <v>0</v>
      </c>
      <c r="AV353" s="229">
        <v>9640</v>
      </c>
      <c r="AW353" s="3" t="s">
        <v>3232</v>
      </c>
      <c r="AX353" s="9"/>
      <c r="AY353" s="9"/>
      <c r="AZ353" s="9"/>
      <c r="BA353" s="9"/>
      <c r="BB353" s="3" t="s">
        <v>5202</v>
      </c>
      <c r="BC353" s="9"/>
      <c r="BD353" s="9"/>
      <c r="BE353" s="3" t="s">
        <v>9589</v>
      </c>
      <c r="BF353" s="9"/>
      <c r="BG353" s="9"/>
      <c r="BH353" s="9" t="s">
        <v>9567</v>
      </c>
      <c r="BI353" s="3" t="s">
        <v>9049</v>
      </c>
      <c r="BJ353" s="3" t="s">
        <v>9078</v>
      </c>
      <c r="BK353" s="9" t="s">
        <v>9568</v>
      </c>
      <c r="BL353" s="9"/>
      <c r="BM353" s="223">
        <v>6070</v>
      </c>
      <c r="BN353" s="223">
        <v>6065</v>
      </c>
      <c r="BO353" s="3" t="s">
        <v>236</v>
      </c>
      <c r="BP353" s="9"/>
      <c r="BQ353" s="9"/>
      <c r="BR353" s="9"/>
      <c r="BS353" s="9"/>
      <c r="BT353" s="9"/>
      <c r="BU353" t="s">
        <v>13044</v>
      </c>
      <c r="BV353" s="9"/>
      <c r="BW353" s="229">
        <v>25</v>
      </c>
      <c r="BX353" s="9"/>
      <c r="BY353" s="9"/>
      <c r="BZ353" s="9" t="s">
        <v>6500</v>
      </c>
      <c r="CA353" t="s">
        <v>6212</v>
      </c>
      <c r="CB353" s="229">
        <v>2013</v>
      </c>
      <c r="CC353" s="3" t="s">
        <v>4702</v>
      </c>
      <c r="CD353" s="3" t="s">
        <v>3304</v>
      </c>
      <c r="CE353" s="3" t="s">
        <v>3635</v>
      </c>
      <c r="CF353" s="3" t="s">
        <v>2830</v>
      </c>
      <c r="CG353" s="3" t="s">
        <v>3306</v>
      </c>
      <c r="CH353" s="3" t="s">
        <v>35</v>
      </c>
      <c r="CI353" s="3" t="s">
        <v>3636</v>
      </c>
      <c r="CJ353" s="3" t="s">
        <v>2832</v>
      </c>
      <c r="CK353" s="122" t="s">
        <v>3231</v>
      </c>
      <c r="CL353" s="3" t="s">
        <v>331</v>
      </c>
      <c r="CM353" s="3" t="s">
        <v>2614</v>
      </c>
      <c r="CN353" s="3" t="s">
        <v>2615</v>
      </c>
      <c r="CO353" s="3" t="s">
        <v>10</v>
      </c>
      <c r="CP353" s="3" t="s">
        <v>48</v>
      </c>
      <c r="CQ353" s="3" t="s">
        <v>17</v>
      </c>
      <c r="CR353" s="3" t="s">
        <v>17</v>
      </c>
      <c r="CS353" s="3" t="s">
        <v>2831</v>
      </c>
      <c r="CT353" s="3" t="s">
        <v>128</v>
      </c>
      <c r="CU353" s="3" t="s">
        <v>333</v>
      </c>
      <c r="CV353" s="3" t="s">
        <v>17</v>
      </c>
      <c r="CW353" s="3" t="s">
        <v>2620</v>
      </c>
      <c r="CX353" s="3" t="s">
        <v>2667</v>
      </c>
      <c r="CY353" s="3" t="s">
        <v>17</v>
      </c>
      <c r="CZ353" s="9" t="s">
        <v>2833</v>
      </c>
      <c r="DA353" s="3" t="s">
        <v>9218</v>
      </c>
      <c r="DB353" s="9" t="s">
        <v>3835</v>
      </c>
      <c r="DC353" s="9"/>
      <c r="DD353" s="226">
        <v>351</v>
      </c>
      <c r="DE353" s="15"/>
    </row>
    <row r="354" spans="1:109">
      <c r="A354" s="226">
        <v>342</v>
      </c>
      <c r="B354" s="68" t="s">
        <v>3227</v>
      </c>
      <c r="C354" s="280" t="s">
        <v>3226</v>
      </c>
      <c r="D354" s="3" t="s">
        <v>3455</v>
      </c>
      <c r="E354" s="9"/>
      <c r="F354" s="9"/>
      <c r="G354" s="169" t="s">
        <v>6127</v>
      </c>
      <c r="H354" s="3" t="s">
        <v>3225</v>
      </c>
      <c r="I354" s="3"/>
      <c r="J354" s="3" t="s">
        <v>3634</v>
      </c>
      <c r="K354" s="9" t="s">
        <v>10272</v>
      </c>
      <c r="L354" s="3" t="s">
        <v>2838</v>
      </c>
      <c r="M354" t="b">
        <v>0</v>
      </c>
      <c r="N354" s="108" t="s">
        <v>549</v>
      </c>
      <c r="O354" s="3" t="s">
        <v>8168</v>
      </c>
      <c r="P354" s="3" t="s">
        <v>9139</v>
      </c>
      <c r="Q354" s="229">
        <v>67</v>
      </c>
      <c r="R354" s="229">
        <v>67</v>
      </c>
      <c r="S354" s="9"/>
      <c r="T354" t="s">
        <v>17</v>
      </c>
      <c r="U354" s="3" t="s">
        <v>17</v>
      </c>
      <c r="V354" s="3" t="s">
        <v>17</v>
      </c>
      <c r="W354" s="9"/>
      <c r="X354" s="3" t="s">
        <v>17</v>
      </c>
      <c r="Y354" s="3" t="s">
        <v>17</v>
      </c>
      <c r="Z354" s="3" t="s">
        <v>4571</v>
      </c>
      <c r="AA354" s="15" t="s">
        <v>4114</v>
      </c>
      <c r="AB354" s="3"/>
      <c r="AC354" s="3"/>
      <c r="AD354" s="3"/>
      <c r="AE354" s="3"/>
      <c r="AF354" s="3"/>
      <c r="AG354" s="3" t="s">
        <v>17</v>
      </c>
      <c r="AH354" s="3" t="s">
        <v>3308</v>
      </c>
      <c r="AI354" s="177"/>
      <c r="AJ354" s="3" t="s">
        <v>481</v>
      </c>
      <c r="AK354" t="s">
        <v>12</v>
      </c>
      <c r="AL354" s="3"/>
      <c r="AM354" s="68"/>
      <c r="AN354" s="3" t="s">
        <v>4114</v>
      </c>
      <c r="AO354" t="s">
        <v>9206</v>
      </c>
      <c r="AP354" t="s">
        <v>5091</v>
      </c>
      <c r="AQ354" s="3"/>
      <c r="AR354" s="3"/>
      <c r="AS354" s="15" t="s">
        <v>9041</v>
      </c>
      <c r="AT354" s="3" t="s">
        <v>17</v>
      </c>
      <c r="AU354" t="b">
        <v>0</v>
      </c>
      <c r="AV354" s="229">
        <v>11197</v>
      </c>
      <c r="AW354" s="3" t="s">
        <v>3232</v>
      </c>
      <c r="AX354" s="9"/>
      <c r="AY354" s="9"/>
      <c r="AZ354" s="9"/>
      <c r="BA354" s="9"/>
      <c r="BB354" s="3" t="s">
        <v>5202</v>
      </c>
      <c r="BC354" s="9"/>
      <c r="BD354" s="9"/>
      <c r="BE354" s="3" t="s">
        <v>9589</v>
      </c>
      <c r="BF354" s="9"/>
      <c r="BG354" s="9"/>
      <c r="BH354" s="9" t="s">
        <v>9567</v>
      </c>
      <c r="BI354" s="3" t="s">
        <v>9049</v>
      </c>
      <c r="BJ354" s="3" t="s">
        <v>9078</v>
      </c>
      <c r="BK354" s="9" t="s">
        <v>9568</v>
      </c>
      <c r="BL354" s="9"/>
      <c r="BM354" s="223">
        <v>8770</v>
      </c>
      <c r="BN354" s="223">
        <v>8761</v>
      </c>
      <c r="BO354" s="3" t="s">
        <v>236</v>
      </c>
      <c r="BP354" s="9"/>
      <c r="BQ354" s="9"/>
      <c r="BR354" s="9"/>
      <c r="BS354" s="9"/>
      <c r="BT354" s="9"/>
      <c r="BU354" t="s">
        <v>13044</v>
      </c>
      <c r="BV354" s="9"/>
      <c r="BW354" s="229">
        <v>25</v>
      </c>
      <c r="BX354" s="9"/>
      <c r="BY354" s="9"/>
      <c r="BZ354" s="9" t="s">
        <v>6500</v>
      </c>
      <c r="CA354" t="s">
        <v>6212</v>
      </c>
      <c r="CB354" s="229">
        <v>2013</v>
      </c>
      <c r="CC354" s="3" t="s">
        <v>4702</v>
      </c>
      <c r="CD354" s="3" t="s">
        <v>3307</v>
      </c>
      <c r="CE354" s="3" t="s">
        <v>3635</v>
      </c>
      <c r="CF354" s="3" t="s">
        <v>2838</v>
      </c>
      <c r="CG354" s="3" t="s">
        <v>3309</v>
      </c>
      <c r="CH354" s="3" t="s">
        <v>35</v>
      </c>
      <c r="CI354" s="3" t="s">
        <v>3636</v>
      </c>
      <c r="CJ354" s="3" t="s">
        <v>2840</v>
      </c>
      <c r="CK354" s="122" t="s">
        <v>3231</v>
      </c>
      <c r="CL354" s="3" t="s">
        <v>331</v>
      </c>
      <c r="CM354" s="3" t="s">
        <v>2614</v>
      </c>
      <c r="CN354" s="3" t="s">
        <v>2615</v>
      </c>
      <c r="CO354" s="3" t="s">
        <v>10</v>
      </c>
      <c r="CP354" s="3" t="s">
        <v>48</v>
      </c>
      <c r="CQ354" s="3" t="s">
        <v>17</v>
      </c>
      <c r="CR354" s="3" t="s">
        <v>17</v>
      </c>
      <c r="CS354" s="3" t="s">
        <v>2839</v>
      </c>
      <c r="CT354" s="3" t="s">
        <v>128</v>
      </c>
      <c r="CU354" s="3" t="s">
        <v>333</v>
      </c>
      <c r="CV354" s="3" t="s">
        <v>17</v>
      </c>
      <c r="CW354" s="3" t="s">
        <v>2620</v>
      </c>
      <c r="CX354" s="3" t="s">
        <v>2667</v>
      </c>
      <c r="CY354" s="3" t="s">
        <v>17</v>
      </c>
      <c r="CZ354" s="9" t="s">
        <v>2841</v>
      </c>
      <c r="DA354" s="3" t="s">
        <v>9218</v>
      </c>
      <c r="DB354" s="9" t="s">
        <v>3836</v>
      </c>
      <c r="DC354" s="9"/>
      <c r="DD354" s="226">
        <v>352</v>
      </c>
      <c r="DE354" s="15"/>
    </row>
    <row r="355" spans="1:109">
      <c r="A355" s="226">
        <v>343</v>
      </c>
      <c r="B355" s="68" t="s">
        <v>3227</v>
      </c>
      <c r="C355" s="280" t="s">
        <v>3226</v>
      </c>
      <c r="D355" s="3" t="s">
        <v>3455</v>
      </c>
      <c r="E355" s="9"/>
      <c r="F355" s="9"/>
      <c r="G355" s="169" t="s">
        <v>6127</v>
      </c>
      <c r="H355" s="3" t="s">
        <v>3225</v>
      </c>
      <c r="I355" s="3"/>
      <c r="J355" s="3" t="s">
        <v>3634</v>
      </c>
      <c r="K355" s="9" t="s">
        <v>10272</v>
      </c>
      <c r="L355" s="3" t="s">
        <v>2846</v>
      </c>
      <c r="M355" t="b">
        <v>0</v>
      </c>
      <c r="N355" s="108" t="s">
        <v>549</v>
      </c>
      <c r="O355" s="3" t="s">
        <v>8168</v>
      </c>
      <c r="P355" s="3" t="s">
        <v>9139</v>
      </c>
      <c r="Q355" s="229">
        <v>67</v>
      </c>
      <c r="R355" s="229">
        <v>67</v>
      </c>
      <c r="S355" s="9"/>
      <c r="T355" t="s">
        <v>17</v>
      </c>
      <c r="U355" s="3" t="s">
        <v>17</v>
      </c>
      <c r="V355" s="3" t="s">
        <v>17</v>
      </c>
      <c r="W355" s="9"/>
      <c r="X355" s="3" t="s">
        <v>17</v>
      </c>
      <c r="Y355" s="3" t="s">
        <v>17</v>
      </c>
      <c r="Z355" s="3" t="s">
        <v>4571</v>
      </c>
      <c r="AA355" s="15" t="s">
        <v>4114</v>
      </c>
      <c r="AB355" s="3"/>
      <c r="AC355" s="3"/>
      <c r="AD355" s="3"/>
      <c r="AE355" s="3"/>
      <c r="AF355" s="3"/>
      <c r="AG355" s="3" t="s">
        <v>17</v>
      </c>
      <c r="AH355" s="3" t="s">
        <v>3311</v>
      </c>
      <c r="AI355" s="177"/>
      <c r="AJ355" s="3" t="s">
        <v>481</v>
      </c>
      <c r="AK355" t="s">
        <v>12</v>
      </c>
      <c r="AL355" s="3"/>
      <c r="AM355" s="68"/>
      <c r="AN355" s="3" t="s">
        <v>4114</v>
      </c>
      <c r="AO355" t="s">
        <v>9206</v>
      </c>
      <c r="AP355" t="s">
        <v>5091</v>
      </c>
      <c r="AQ355" s="3"/>
      <c r="AR355" s="3"/>
      <c r="AS355" s="15" t="s">
        <v>9041</v>
      </c>
      <c r="AT355" s="3" t="s">
        <v>17</v>
      </c>
      <c r="AU355" t="b">
        <v>0</v>
      </c>
      <c r="AV355" s="229">
        <v>12001</v>
      </c>
      <c r="AW355" s="3" t="s">
        <v>3232</v>
      </c>
      <c r="AX355" s="9"/>
      <c r="AY355" s="9"/>
      <c r="AZ355" s="9"/>
      <c r="BA355" s="9"/>
      <c r="BB355" s="3" t="s">
        <v>5202</v>
      </c>
      <c r="BC355" s="9"/>
      <c r="BD355" s="9"/>
      <c r="BE355" s="3" t="s">
        <v>9589</v>
      </c>
      <c r="BF355" s="9"/>
      <c r="BG355" s="9"/>
      <c r="BH355" s="9" t="s">
        <v>9567</v>
      </c>
      <c r="BI355" s="3" t="s">
        <v>9049</v>
      </c>
      <c r="BJ355" s="3" t="s">
        <v>9078</v>
      </c>
      <c r="BK355" s="9" t="s">
        <v>9568</v>
      </c>
      <c r="BL355" s="9"/>
      <c r="BM355" s="223">
        <v>9899</v>
      </c>
      <c r="BN355" s="223">
        <v>9864</v>
      </c>
      <c r="BO355" s="3" t="s">
        <v>236</v>
      </c>
      <c r="BP355" s="9"/>
      <c r="BQ355" s="9"/>
      <c r="BR355" s="9"/>
      <c r="BS355" s="9"/>
      <c r="BT355" s="9"/>
      <c r="BU355" t="s">
        <v>13044</v>
      </c>
      <c r="BV355" s="9"/>
      <c r="BW355" s="229">
        <v>25</v>
      </c>
      <c r="BX355" s="9"/>
      <c r="BY355" s="9"/>
      <c r="BZ355" s="9" t="s">
        <v>6500</v>
      </c>
      <c r="CA355" t="s">
        <v>6212</v>
      </c>
      <c r="CB355" s="229">
        <v>2013</v>
      </c>
      <c r="CC355" s="3" t="s">
        <v>4702</v>
      </c>
      <c r="CD355" s="3" t="s">
        <v>3310</v>
      </c>
      <c r="CE355" s="3" t="s">
        <v>3635</v>
      </c>
      <c r="CF355" s="3" t="s">
        <v>2846</v>
      </c>
      <c r="CG355" s="3" t="s">
        <v>3312</v>
      </c>
      <c r="CH355" s="3" t="s">
        <v>35</v>
      </c>
      <c r="CI355" s="3" t="s">
        <v>3636</v>
      </c>
      <c r="CJ355" s="3" t="s">
        <v>2848</v>
      </c>
      <c r="CK355" s="122" t="s">
        <v>3231</v>
      </c>
      <c r="CL355" s="3" t="s">
        <v>331</v>
      </c>
      <c r="CM355" s="3" t="s">
        <v>2614</v>
      </c>
      <c r="CN355" s="3" t="s">
        <v>2615</v>
      </c>
      <c r="CO355" s="3" t="s">
        <v>10</v>
      </c>
      <c r="CP355" s="3" t="s">
        <v>48</v>
      </c>
      <c r="CQ355" s="3" t="s">
        <v>17</v>
      </c>
      <c r="CR355" s="3" t="s">
        <v>17</v>
      </c>
      <c r="CS355" s="3" t="s">
        <v>2847</v>
      </c>
      <c r="CT355" s="3" t="s">
        <v>128</v>
      </c>
      <c r="CU355" s="3" t="s">
        <v>333</v>
      </c>
      <c r="CV355" s="3" t="s">
        <v>17</v>
      </c>
      <c r="CW355" s="3" t="s">
        <v>2620</v>
      </c>
      <c r="CX355" s="3" t="s">
        <v>2667</v>
      </c>
      <c r="CY355" s="3" t="s">
        <v>17</v>
      </c>
      <c r="CZ355" s="9" t="s">
        <v>2849</v>
      </c>
      <c r="DA355" s="3" t="s">
        <v>9218</v>
      </c>
      <c r="DB355" s="9" t="s">
        <v>3837</v>
      </c>
      <c r="DC355" s="9"/>
      <c r="DD355" s="226">
        <v>353</v>
      </c>
      <c r="DE355" s="15"/>
    </row>
    <row r="356" spans="1:109">
      <c r="A356" s="226">
        <v>344</v>
      </c>
      <c r="B356" s="68" t="s">
        <v>3227</v>
      </c>
      <c r="C356" s="280" t="s">
        <v>3226</v>
      </c>
      <c r="D356" s="3" t="s">
        <v>3455</v>
      </c>
      <c r="E356" s="9"/>
      <c r="F356" s="9"/>
      <c r="G356" s="169" t="s">
        <v>6127</v>
      </c>
      <c r="H356" s="3" t="s">
        <v>3225</v>
      </c>
      <c r="I356" s="3"/>
      <c r="J356" s="3" t="s">
        <v>3634</v>
      </c>
      <c r="K356" s="9" t="s">
        <v>10272</v>
      </c>
      <c r="L356" s="3" t="s">
        <v>2854</v>
      </c>
      <c r="M356" t="b">
        <v>0</v>
      </c>
      <c r="N356" s="108" t="s">
        <v>549</v>
      </c>
      <c r="O356" s="3" t="s">
        <v>8168</v>
      </c>
      <c r="P356" s="3" t="s">
        <v>9139</v>
      </c>
      <c r="Q356" s="229">
        <v>67</v>
      </c>
      <c r="R356" s="229">
        <v>67</v>
      </c>
      <c r="S356" s="9"/>
      <c r="T356" t="s">
        <v>17</v>
      </c>
      <c r="U356" s="3" t="s">
        <v>17</v>
      </c>
      <c r="V356" s="3" t="s">
        <v>17</v>
      </c>
      <c r="W356" s="9"/>
      <c r="X356" s="3" t="s">
        <v>17</v>
      </c>
      <c r="Y356" s="3" t="s">
        <v>17</v>
      </c>
      <c r="Z356" s="3" t="s">
        <v>4571</v>
      </c>
      <c r="AA356" s="15" t="s">
        <v>4114</v>
      </c>
      <c r="AB356" s="3"/>
      <c r="AC356" s="3"/>
      <c r="AD356" s="3"/>
      <c r="AE356" s="3"/>
      <c r="AF356" s="3"/>
      <c r="AG356" s="3" t="s">
        <v>17</v>
      </c>
      <c r="AH356" s="3" t="s">
        <v>3314</v>
      </c>
      <c r="AI356" s="177"/>
      <c r="AJ356" s="3" t="s">
        <v>481</v>
      </c>
      <c r="AK356" t="s">
        <v>12</v>
      </c>
      <c r="AL356" s="3"/>
      <c r="AM356" s="68"/>
      <c r="AN356" s="3" t="s">
        <v>4114</v>
      </c>
      <c r="AO356" t="s">
        <v>9206</v>
      </c>
      <c r="AP356" t="s">
        <v>5091</v>
      </c>
      <c r="AQ356" s="3"/>
      <c r="AR356" s="3"/>
      <c r="AS356" s="15" t="s">
        <v>9041</v>
      </c>
      <c r="AT356" s="3" t="s">
        <v>17</v>
      </c>
      <c r="AU356" t="b">
        <v>0</v>
      </c>
      <c r="AV356" s="229">
        <v>9567</v>
      </c>
      <c r="AW356" s="3" t="s">
        <v>3232</v>
      </c>
      <c r="AX356" s="9"/>
      <c r="AY356" s="9"/>
      <c r="AZ356" s="9"/>
      <c r="BA356" s="9"/>
      <c r="BB356" s="3" t="s">
        <v>5202</v>
      </c>
      <c r="BC356" s="9"/>
      <c r="BD356" s="9"/>
      <c r="BE356" s="3" t="s">
        <v>9589</v>
      </c>
      <c r="BF356" s="9"/>
      <c r="BG356" s="9"/>
      <c r="BH356" s="9" t="s">
        <v>9567</v>
      </c>
      <c r="BI356" s="3" t="s">
        <v>9049</v>
      </c>
      <c r="BJ356" s="3" t="s">
        <v>9078</v>
      </c>
      <c r="BK356" s="9" t="s">
        <v>9568</v>
      </c>
      <c r="BL356" s="9"/>
      <c r="BM356" s="223">
        <v>7369</v>
      </c>
      <c r="BN356" s="223">
        <v>7347</v>
      </c>
      <c r="BO356" s="3" t="s">
        <v>236</v>
      </c>
      <c r="BP356" s="9"/>
      <c r="BQ356" s="9"/>
      <c r="BR356" s="9"/>
      <c r="BS356" s="9"/>
      <c r="BT356" s="9"/>
      <c r="BU356" t="s">
        <v>13044</v>
      </c>
      <c r="BV356" s="9"/>
      <c r="BW356" s="229">
        <v>30</v>
      </c>
      <c r="BX356" s="9"/>
      <c r="BY356" s="9"/>
      <c r="BZ356" s="9" t="s">
        <v>6500</v>
      </c>
      <c r="CA356" t="s">
        <v>6212</v>
      </c>
      <c r="CB356" s="229">
        <v>2013</v>
      </c>
      <c r="CC356" s="3" t="s">
        <v>4702</v>
      </c>
      <c r="CD356" s="3" t="s">
        <v>3313</v>
      </c>
      <c r="CE356" s="3" t="s">
        <v>3635</v>
      </c>
      <c r="CF356" s="3" t="s">
        <v>2854</v>
      </c>
      <c r="CG356" s="3" t="s">
        <v>3315</v>
      </c>
      <c r="CH356" s="3" t="s">
        <v>35</v>
      </c>
      <c r="CI356" s="3" t="s">
        <v>3636</v>
      </c>
      <c r="CJ356" s="3" t="s">
        <v>2856</v>
      </c>
      <c r="CK356" s="122" t="s">
        <v>3231</v>
      </c>
      <c r="CL356" s="3" t="s">
        <v>331</v>
      </c>
      <c r="CM356" s="3" t="s">
        <v>2614</v>
      </c>
      <c r="CN356" s="3" t="s">
        <v>2615</v>
      </c>
      <c r="CO356" s="3" t="s">
        <v>10</v>
      </c>
      <c r="CP356" s="3" t="s">
        <v>48</v>
      </c>
      <c r="CQ356" s="3" t="s">
        <v>17</v>
      </c>
      <c r="CR356" s="3" t="s">
        <v>17</v>
      </c>
      <c r="CS356" s="3" t="s">
        <v>2855</v>
      </c>
      <c r="CT356" s="3" t="s">
        <v>128</v>
      </c>
      <c r="CU356" s="3" t="s">
        <v>333</v>
      </c>
      <c r="CV356" s="3" t="s">
        <v>17</v>
      </c>
      <c r="CW356" s="3" t="s">
        <v>2620</v>
      </c>
      <c r="CX356" s="3" t="s">
        <v>2667</v>
      </c>
      <c r="CY356" s="3" t="s">
        <v>17</v>
      </c>
      <c r="CZ356" s="9" t="s">
        <v>2857</v>
      </c>
      <c r="DA356" s="3" t="s">
        <v>9218</v>
      </c>
      <c r="DB356" s="9" t="s">
        <v>3838</v>
      </c>
      <c r="DC356" s="9"/>
      <c r="DD356" s="226">
        <v>354</v>
      </c>
      <c r="DE356" s="15"/>
    </row>
    <row r="357" spans="1:109">
      <c r="A357" s="226">
        <v>345</v>
      </c>
      <c r="B357" s="68" t="s">
        <v>3227</v>
      </c>
      <c r="C357" s="280" t="s">
        <v>3226</v>
      </c>
      <c r="D357" s="3" t="s">
        <v>3455</v>
      </c>
      <c r="E357" s="9"/>
      <c r="F357" s="9"/>
      <c r="G357" s="169" t="s">
        <v>6127</v>
      </c>
      <c r="H357" s="3" t="s">
        <v>3225</v>
      </c>
      <c r="I357" s="3"/>
      <c r="J357" s="3" t="s">
        <v>3634</v>
      </c>
      <c r="K357" s="9" t="s">
        <v>10272</v>
      </c>
      <c r="L357" s="3" t="s">
        <v>2862</v>
      </c>
      <c r="M357" t="b">
        <v>0</v>
      </c>
      <c r="N357" s="108" t="s">
        <v>549</v>
      </c>
      <c r="O357" s="3" t="s">
        <v>8168</v>
      </c>
      <c r="P357" s="3" t="s">
        <v>9140</v>
      </c>
      <c r="Q357" s="229">
        <v>69</v>
      </c>
      <c r="R357" s="229">
        <v>69</v>
      </c>
      <c r="S357" s="9"/>
      <c r="T357" t="s">
        <v>17</v>
      </c>
      <c r="U357" s="3" t="s">
        <v>17</v>
      </c>
      <c r="V357" s="3" t="s">
        <v>17</v>
      </c>
      <c r="W357" s="9"/>
      <c r="X357" s="3" t="s">
        <v>17</v>
      </c>
      <c r="Y357" s="3" t="s">
        <v>17</v>
      </c>
      <c r="Z357" s="3" t="s">
        <v>4571</v>
      </c>
      <c r="AA357" s="15" t="s">
        <v>4114</v>
      </c>
      <c r="AB357" s="3"/>
      <c r="AC357" s="3"/>
      <c r="AD357" s="3"/>
      <c r="AE357" s="3"/>
      <c r="AF357" s="3"/>
      <c r="AG357" s="3" t="s">
        <v>17</v>
      </c>
      <c r="AH357" s="3" t="s">
        <v>3317</v>
      </c>
      <c r="AI357" s="177"/>
      <c r="AJ357" s="3" t="s">
        <v>481</v>
      </c>
      <c r="AK357" t="s">
        <v>12</v>
      </c>
      <c r="AL357" s="3"/>
      <c r="AM357" s="68"/>
      <c r="AN357" s="3" t="s">
        <v>4114</v>
      </c>
      <c r="AO357" t="s">
        <v>9206</v>
      </c>
      <c r="AP357" t="s">
        <v>5091</v>
      </c>
      <c r="AQ357" s="3"/>
      <c r="AR357" s="3"/>
      <c r="AS357" s="15" t="s">
        <v>9041</v>
      </c>
      <c r="AT357" s="3" t="s">
        <v>17</v>
      </c>
      <c r="AU357" t="b">
        <v>0</v>
      </c>
      <c r="AV357" s="229">
        <v>6284</v>
      </c>
      <c r="AW357" s="3" t="s">
        <v>3232</v>
      </c>
      <c r="AX357" s="9"/>
      <c r="AY357" s="9"/>
      <c r="AZ357" s="9"/>
      <c r="BA357" s="9"/>
      <c r="BB357" s="3" t="s">
        <v>5202</v>
      </c>
      <c r="BC357" s="9"/>
      <c r="BD357" s="9"/>
      <c r="BE357" s="3" t="s">
        <v>9589</v>
      </c>
      <c r="BF357" s="9"/>
      <c r="BG357" s="9"/>
      <c r="BH357" s="9" t="s">
        <v>9567</v>
      </c>
      <c r="BI357" s="3" t="s">
        <v>9049</v>
      </c>
      <c r="BJ357" s="3" t="s">
        <v>9078</v>
      </c>
      <c r="BK357" s="9" t="s">
        <v>9568</v>
      </c>
      <c r="BL357" s="9"/>
      <c r="BM357" s="223">
        <v>5259</v>
      </c>
      <c r="BN357" s="223">
        <v>5242</v>
      </c>
      <c r="BO357" s="3" t="s">
        <v>236</v>
      </c>
      <c r="BP357" s="9"/>
      <c r="BQ357" s="9"/>
      <c r="BR357" s="9"/>
      <c r="BS357" s="9"/>
      <c r="BT357" s="9"/>
      <c r="BU357" t="s">
        <v>13044</v>
      </c>
      <c r="BV357" s="9"/>
      <c r="BW357" s="229">
        <v>25</v>
      </c>
      <c r="BX357" s="9"/>
      <c r="BY357" s="9"/>
      <c r="BZ357" s="9" t="s">
        <v>6500</v>
      </c>
      <c r="CA357" t="s">
        <v>6212</v>
      </c>
      <c r="CB357" s="229">
        <v>2013</v>
      </c>
      <c r="CC357" s="3" t="s">
        <v>4702</v>
      </c>
      <c r="CD357" s="3" t="s">
        <v>3316</v>
      </c>
      <c r="CE357" s="3" t="s">
        <v>3635</v>
      </c>
      <c r="CF357" s="3" t="s">
        <v>2862</v>
      </c>
      <c r="CG357" s="3" t="s">
        <v>3318</v>
      </c>
      <c r="CH357" s="3" t="s">
        <v>35</v>
      </c>
      <c r="CI357" s="3" t="s">
        <v>3636</v>
      </c>
      <c r="CJ357" s="3" t="s">
        <v>2864</v>
      </c>
      <c r="CK357" s="122" t="s">
        <v>3231</v>
      </c>
      <c r="CL357" s="3" t="s">
        <v>331</v>
      </c>
      <c r="CM357" s="3" t="s">
        <v>2614</v>
      </c>
      <c r="CN357" s="3" t="s">
        <v>2615</v>
      </c>
      <c r="CO357" s="3" t="s">
        <v>10</v>
      </c>
      <c r="CP357" s="3" t="s">
        <v>48</v>
      </c>
      <c r="CQ357" s="3" t="s">
        <v>17</v>
      </c>
      <c r="CR357" s="3" t="s">
        <v>17</v>
      </c>
      <c r="CS357" s="3" t="s">
        <v>2863</v>
      </c>
      <c r="CT357" s="3" t="s">
        <v>128</v>
      </c>
      <c r="CU357" s="3" t="s">
        <v>333</v>
      </c>
      <c r="CV357" s="3" t="s">
        <v>17</v>
      </c>
      <c r="CW357" s="3" t="s">
        <v>2620</v>
      </c>
      <c r="CX357" s="3" t="s">
        <v>2694</v>
      </c>
      <c r="CY357" s="3" t="s">
        <v>17</v>
      </c>
      <c r="CZ357" s="9" t="s">
        <v>2865</v>
      </c>
      <c r="DA357" s="3" t="s">
        <v>9218</v>
      </c>
      <c r="DB357" s="9" t="s">
        <v>3839</v>
      </c>
      <c r="DC357" s="9"/>
      <c r="DD357" s="226">
        <v>355</v>
      </c>
      <c r="DE357" s="15"/>
    </row>
    <row r="358" spans="1:109">
      <c r="A358" s="226">
        <v>346</v>
      </c>
      <c r="B358" s="68" t="s">
        <v>3227</v>
      </c>
      <c r="C358" s="280" t="s">
        <v>3226</v>
      </c>
      <c r="D358" s="3" t="s">
        <v>3455</v>
      </c>
      <c r="E358" s="9"/>
      <c r="F358" s="9"/>
      <c r="G358" s="169" t="s">
        <v>6127</v>
      </c>
      <c r="H358" s="3" t="s">
        <v>3225</v>
      </c>
      <c r="I358" s="3"/>
      <c r="J358" s="3" t="s">
        <v>3634</v>
      </c>
      <c r="K358" s="9" t="s">
        <v>10272</v>
      </c>
      <c r="L358" s="3" t="s">
        <v>2870</v>
      </c>
      <c r="M358" t="b">
        <v>0</v>
      </c>
      <c r="N358" s="108" t="s">
        <v>549</v>
      </c>
      <c r="O358" s="3" t="s">
        <v>8168</v>
      </c>
      <c r="P358" s="3" t="s">
        <v>9140</v>
      </c>
      <c r="Q358" s="229">
        <v>69</v>
      </c>
      <c r="R358" s="229">
        <v>69</v>
      </c>
      <c r="S358" s="9"/>
      <c r="T358" t="s">
        <v>17</v>
      </c>
      <c r="U358" s="3" t="s">
        <v>17</v>
      </c>
      <c r="V358" s="3" t="s">
        <v>17</v>
      </c>
      <c r="W358" s="9"/>
      <c r="X358" s="3" t="s">
        <v>17</v>
      </c>
      <c r="Y358" s="3" t="s">
        <v>17</v>
      </c>
      <c r="Z358" s="3" t="s">
        <v>4571</v>
      </c>
      <c r="AA358" s="15" t="s">
        <v>4114</v>
      </c>
      <c r="AB358" s="3"/>
      <c r="AC358" s="3"/>
      <c r="AD358" s="3"/>
      <c r="AE358" s="3"/>
      <c r="AF358" s="3"/>
      <c r="AG358" s="3" t="s">
        <v>17</v>
      </c>
      <c r="AH358" s="3" t="s">
        <v>3320</v>
      </c>
      <c r="AI358" s="177"/>
      <c r="AJ358" s="3" t="s">
        <v>481</v>
      </c>
      <c r="AK358" t="s">
        <v>12</v>
      </c>
      <c r="AL358" s="3"/>
      <c r="AM358" s="68"/>
      <c r="AN358" s="3" t="s">
        <v>4114</v>
      </c>
      <c r="AO358" t="s">
        <v>9206</v>
      </c>
      <c r="AP358" t="s">
        <v>5091</v>
      </c>
      <c r="AQ358" s="3"/>
      <c r="AR358" s="3"/>
      <c r="AS358" s="15" t="s">
        <v>9041</v>
      </c>
      <c r="AT358" s="3" t="s">
        <v>17</v>
      </c>
      <c r="AU358" t="b">
        <v>0</v>
      </c>
      <c r="AV358" s="229">
        <v>4864</v>
      </c>
      <c r="AW358" s="3" t="s">
        <v>3232</v>
      </c>
      <c r="AX358" s="9"/>
      <c r="AY358" s="9"/>
      <c r="AZ358" s="9"/>
      <c r="BA358" s="9"/>
      <c r="BB358" s="3" t="s">
        <v>5202</v>
      </c>
      <c r="BC358" s="9"/>
      <c r="BD358" s="9"/>
      <c r="BE358" s="3" t="s">
        <v>9589</v>
      </c>
      <c r="BF358" s="9"/>
      <c r="BG358" s="9"/>
      <c r="BH358" s="9" t="s">
        <v>9567</v>
      </c>
      <c r="BI358" s="3" t="s">
        <v>9049</v>
      </c>
      <c r="BJ358" s="3" t="s">
        <v>9078</v>
      </c>
      <c r="BK358" s="9" t="s">
        <v>9568</v>
      </c>
      <c r="BL358" s="9"/>
      <c r="BM358" s="223">
        <v>2407</v>
      </c>
      <c r="BN358" s="223">
        <v>2393</v>
      </c>
      <c r="BO358" s="3" t="s">
        <v>236</v>
      </c>
      <c r="BP358" s="9"/>
      <c r="BQ358" s="9"/>
      <c r="BR358" s="9"/>
      <c r="BS358" s="9"/>
      <c r="BT358" s="9"/>
      <c r="BU358" t="s">
        <v>13044</v>
      </c>
      <c r="BV358" s="9"/>
      <c r="BW358" s="229">
        <v>25</v>
      </c>
      <c r="BX358" s="9"/>
      <c r="BY358" s="9"/>
      <c r="BZ358" s="9" t="s">
        <v>6500</v>
      </c>
      <c r="CA358" t="s">
        <v>6212</v>
      </c>
      <c r="CB358" s="229">
        <v>2013</v>
      </c>
      <c r="CC358" s="3" t="s">
        <v>4702</v>
      </c>
      <c r="CD358" s="3" t="s">
        <v>3319</v>
      </c>
      <c r="CE358" s="3" t="s">
        <v>3635</v>
      </c>
      <c r="CF358" s="3" t="s">
        <v>2870</v>
      </c>
      <c r="CG358" s="3" t="s">
        <v>3321</v>
      </c>
      <c r="CH358" s="3" t="s">
        <v>35</v>
      </c>
      <c r="CI358" s="3" t="s">
        <v>3636</v>
      </c>
      <c r="CJ358" s="3" t="s">
        <v>2872</v>
      </c>
      <c r="CK358" s="122" t="s">
        <v>3231</v>
      </c>
      <c r="CL358" s="3" t="s">
        <v>331</v>
      </c>
      <c r="CM358" s="3" t="s">
        <v>2614</v>
      </c>
      <c r="CN358" s="3" t="s">
        <v>2615</v>
      </c>
      <c r="CO358" s="3" t="s">
        <v>10</v>
      </c>
      <c r="CP358" s="3" t="s">
        <v>48</v>
      </c>
      <c r="CQ358" s="3" t="s">
        <v>17</v>
      </c>
      <c r="CR358" s="3" t="s">
        <v>17</v>
      </c>
      <c r="CS358" s="3" t="s">
        <v>2871</v>
      </c>
      <c r="CT358" s="3" t="s">
        <v>128</v>
      </c>
      <c r="CU358" s="3" t="s">
        <v>333</v>
      </c>
      <c r="CV358" s="3" t="s">
        <v>17</v>
      </c>
      <c r="CW358" s="3" t="s">
        <v>2620</v>
      </c>
      <c r="CX358" s="3" t="s">
        <v>2694</v>
      </c>
      <c r="CY358" s="3" t="s">
        <v>17</v>
      </c>
      <c r="CZ358" s="9" t="s">
        <v>2873</v>
      </c>
      <c r="DA358" s="3" t="s">
        <v>9218</v>
      </c>
      <c r="DB358" s="9" t="s">
        <v>3840</v>
      </c>
      <c r="DC358" s="9"/>
      <c r="DD358" s="226">
        <v>356</v>
      </c>
      <c r="DE358" s="15"/>
    </row>
    <row r="359" spans="1:109">
      <c r="A359" s="226">
        <v>347</v>
      </c>
      <c r="B359" s="68" t="s">
        <v>3227</v>
      </c>
      <c r="C359" s="280" t="s">
        <v>3226</v>
      </c>
      <c r="D359" s="3" t="s">
        <v>3455</v>
      </c>
      <c r="E359" s="9"/>
      <c r="F359" s="9"/>
      <c r="G359" s="169" t="s">
        <v>6127</v>
      </c>
      <c r="H359" s="3" t="s">
        <v>3225</v>
      </c>
      <c r="I359" s="3"/>
      <c r="J359" s="3" t="s">
        <v>3634</v>
      </c>
      <c r="K359" s="9" t="s">
        <v>10272</v>
      </c>
      <c r="L359" s="3" t="s">
        <v>2878</v>
      </c>
      <c r="M359" t="b">
        <v>0</v>
      </c>
      <c r="N359" s="108" t="s">
        <v>549</v>
      </c>
      <c r="O359" s="3" t="s">
        <v>8168</v>
      </c>
      <c r="P359" s="3" t="s">
        <v>9140</v>
      </c>
      <c r="Q359" s="229">
        <v>69</v>
      </c>
      <c r="R359" s="229">
        <v>69</v>
      </c>
      <c r="S359" s="9"/>
      <c r="T359" t="s">
        <v>17</v>
      </c>
      <c r="U359" s="3" t="s">
        <v>17</v>
      </c>
      <c r="V359" s="3" t="s">
        <v>17</v>
      </c>
      <c r="W359" s="9"/>
      <c r="X359" s="3" t="s">
        <v>17</v>
      </c>
      <c r="Y359" s="3" t="s">
        <v>17</v>
      </c>
      <c r="Z359" s="3" t="s">
        <v>4571</v>
      </c>
      <c r="AA359" s="15" t="s">
        <v>4114</v>
      </c>
      <c r="AB359" s="3"/>
      <c r="AC359" s="3"/>
      <c r="AD359" s="3"/>
      <c r="AE359" s="3"/>
      <c r="AF359" s="3"/>
      <c r="AG359" s="3" t="s">
        <v>17</v>
      </c>
      <c r="AH359" s="3" t="s">
        <v>3323</v>
      </c>
      <c r="AI359" s="177"/>
      <c r="AJ359" s="3" t="s">
        <v>481</v>
      </c>
      <c r="AK359" t="s">
        <v>12</v>
      </c>
      <c r="AL359" s="3"/>
      <c r="AM359" s="68"/>
      <c r="AN359" s="3" t="s">
        <v>4114</v>
      </c>
      <c r="AO359" t="s">
        <v>9206</v>
      </c>
      <c r="AP359" t="s">
        <v>5091</v>
      </c>
      <c r="AQ359" s="3"/>
      <c r="AR359" s="3"/>
      <c r="AS359" s="15" t="s">
        <v>9041</v>
      </c>
      <c r="AT359" s="3" t="s">
        <v>17</v>
      </c>
      <c r="AU359" t="b">
        <v>0</v>
      </c>
      <c r="AV359" s="229">
        <v>2576</v>
      </c>
      <c r="AW359" s="3" t="s">
        <v>3232</v>
      </c>
      <c r="AX359" s="9"/>
      <c r="AY359" s="9"/>
      <c r="AZ359" s="9"/>
      <c r="BA359" s="9"/>
      <c r="BB359" s="3" t="s">
        <v>5202</v>
      </c>
      <c r="BC359" s="9"/>
      <c r="BD359" s="9"/>
      <c r="BE359" s="3" t="s">
        <v>9589</v>
      </c>
      <c r="BF359" s="9"/>
      <c r="BG359" s="9"/>
      <c r="BH359" s="9" t="s">
        <v>9567</v>
      </c>
      <c r="BI359" s="3" t="s">
        <v>9049</v>
      </c>
      <c r="BJ359" s="3" t="s">
        <v>9078</v>
      </c>
      <c r="BK359" s="9" t="s">
        <v>9568</v>
      </c>
      <c r="BL359" s="9"/>
      <c r="BM359" s="223">
        <v>1180</v>
      </c>
      <c r="BN359" s="223">
        <v>1157</v>
      </c>
      <c r="BO359" s="3" t="s">
        <v>236</v>
      </c>
      <c r="BP359" s="9"/>
      <c r="BQ359" s="9"/>
      <c r="BR359" s="9"/>
      <c r="BS359" s="9"/>
      <c r="BT359" s="9"/>
      <c r="BU359" t="s">
        <v>13044</v>
      </c>
      <c r="BV359" s="9"/>
      <c r="BW359" s="229">
        <v>30</v>
      </c>
      <c r="BX359" s="9"/>
      <c r="BY359" s="9"/>
      <c r="BZ359" s="9" t="s">
        <v>6500</v>
      </c>
      <c r="CA359" t="s">
        <v>6212</v>
      </c>
      <c r="CB359" s="229">
        <v>2013</v>
      </c>
      <c r="CC359" s="3" t="s">
        <v>4702</v>
      </c>
      <c r="CD359" s="3" t="s">
        <v>3322</v>
      </c>
      <c r="CE359" s="3" t="s">
        <v>3635</v>
      </c>
      <c r="CF359" s="3" t="s">
        <v>2878</v>
      </c>
      <c r="CG359" s="3" t="s">
        <v>3324</v>
      </c>
      <c r="CH359" s="3" t="s">
        <v>35</v>
      </c>
      <c r="CI359" s="3" t="s">
        <v>3636</v>
      </c>
      <c r="CJ359" s="3" t="s">
        <v>2880</v>
      </c>
      <c r="CK359" s="122" t="s">
        <v>3231</v>
      </c>
      <c r="CL359" s="3" t="s">
        <v>331</v>
      </c>
      <c r="CM359" s="3" t="s">
        <v>2614</v>
      </c>
      <c r="CN359" s="3" t="s">
        <v>2615</v>
      </c>
      <c r="CO359" s="3" t="s">
        <v>10</v>
      </c>
      <c r="CP359" s="3" t="s">
        <v>48</v>
      </c>
      <c r="CQ359" s="3" t="s">
        <v>17</v>
      </c>
      <c r="CR359" s="3" t="s">
        <v>17</v>
      </c>
      <c r="CS359" s="3" t="s">
        <v>2879</v>
      </c>
      <c r="CT359" s="3" t="s">
        <v>128</v>
      </c>
      <c r="CU359" s="3" t="s">
        <v>333</v>
      </c>
      <c r="CV359" s="3" t="s">
        <v>17</v>
      </c>
      <c r="CW359" s="3" t="s">
        <v>2620</v>
      </c>
      <c r="CX359" s="3" t="s">
        <v>2694</v>
      </c>
      <c r="CY359" s="3" t="s">
        <v>17</v>
      </c>
      <c r="CZ359" s="9" t="s">
        <v>2881</v>
      </c>
      <c r="DA359" s="3" t="s">
        <v>9218</v>
      </c>
      <c r="DB359" s="9" t="s">
        <v>3841</v>
      </c>
      <c r="DC359" s="9"/>
      <c r="DD359" s="226">
        <v>357</v>
      </c>
      <c r="DE359" s="15"/>
    </row>
    <row r="360" spans="1:109">
      <c r="A360" s="226">
        <v>348</v>
      </c>
      <c r="B360" s="68" t="s">
        <v>3227</v>
      </c>
      <c r="C360" s="280" t="s">
        <v>3226</v>
      </c>
      <c r="D360" s="3" t="s">
        <v>3455</v>
      </c>
      <c r="E360" s="9"/>
      <c r="F360" s="9"/>
      <c r="G360" s="169" t="s">
        <v>6127</v>
      </c>
      <c r="H360" s="3" t="s">
        <v>3225</v>
      </c>
      <c r="I360" s="3"/>
      <c r="J360" s="3" t="s">
        <v>3634</v>
      </c>
      <c r="K360" s="9" t="s">
        <v>10272</v>
      </c>
      <c r="L360" s="3" t="s">
        <v>2886</v>
      </c>
      <c r="M360" t="b">
        <v>0</v>
      </c>
      <c r="N360" s="108" t="s">
        <v>549</v>
      </c>
      <c r="O360" s="3" t="s">
        <v>8168</v>
      </c>
      <c r="P360" s="3" t="s">
        <v>9140</v>
      </c>
      <c r="Q360" s="229">
        <v>69</v>
      </c>
      <c r="R360" s="229">
        <v>69</v>
      </c>
      <c r="S360" s="9"/>
      <c r="T360" t="s">
        <v>17</v>
      </c>
      <c r="U360" s="3" t="s">
        <v>17</v>
      </c>
      <c r="V360" s="3" t="s">
        <v>17</v>
      </c>
      <c r="W360" s="9"/>
      <c r="X360" s="3" t="s">
        <v>17</v>
      </c>
      <c r="Y360" s="3" t="s">
        <v>17</v>
      </c>
      <c r="Z360" s="3" t="s">
        <v>4571</v>
      </c>
      <c r="AA360" s="15" t="s">
        <v>4114</v>
      </c>
      <c r="AB360" s="3"/>
      <c r="AC360" s="3"/>
      <c r="AD360" s="3"/>
      <c r="AE360" s="3"/>
      <c r="AF360" s="3"/>
      <c r="AG360" s="3" t="s">
        <v>17</v>
      </c>
      <c r="AH360" s="3" t="s">
        <v>3326</v>
      </c>
      <c r="AI360" s="177"/>
      <c r="AJ360" s="3" t="s">
        <v>481</v>
      </c>
      <c r="AK360" t="s">
        <v>12</v>
      </c>
      <c r="AL360" s="3"/>
      <c r="AM360" s="68"/>
      <c r="AN360" s="3" t="s">
        <v>4114</v>
      </c>
      <c r="AO360" t="s">
        <v>9206</v>
      </c>
      <c r="AP360" t="s">
        <v>5091</v>
      </c>
      <c r="AQ360" s="3"/>
      <c r="AR360" s="3"/>
      <c r="AS360" s="15" t="s">
        <v>9041</v>
      </c>
      <c r="AT360" s="3" t="s">
        <v>17</v>
      </c>
      <c r="AU360" t="b">
        <v>0</v>
      </c>
      <c r="AV360" s="229">
        <v>4878</v>
      </c>
      <c r="AW360" s="3" t="s">
        <v>3232</v>
      </c>
      <c r="AX360" s="9"/>
      <c r="AY360" s="9"/>
      <c r="AZ360" s="9"/>
      <c r="BA360" s="9"/>
      <c r="BB360" s="3" t="s">
        <v>5202</v>
      </c>
      <c r="BC360" s="9"/>
      <c r="BD360" s="9"/>
      <c r="BE360" s="3" t="s">
        <v>9589</v>
      </c>
      <c r="BF360" s="9"/>
      <c r="BG360" s="9"/>
      <c r="BH360" s="9" t="s">
        <v>9567</v>
      </c>
      <c r="BI360" s="3" t="s">
        <v>9049</v>
      </c>
      <c r="BJ360" s="3" t="s">
        <v>9078</v>
      </c>
      <c r="BK360" s="9" t="s">
        <v>9568</v>
      </c>
      <c r="BL360" s="9"/>
      <c r="BM360" s="223">
        <v>3352</v>
      </c>
      <c r="BN360" s="223">
        <v>3312</v>
      </c>
      <c r="BO360" s="3" t="s">
        <v>236</v>
      </c>
      <c r="BP360" s="9"/>
      <c r="BQ360" s="9"/>
      <c r="BR360" s="9"/>
      <c r="BS360" s="9"/>
      <c r="BT360" s="9"/>
      <c r="BU360" t="s">
        <v>13044</v>
      </c>
      <c r="BV360" s="9"/>
      <c r="BW360" s="229">
        <v>30</v>
      </c>
      <c r="BX360" s="9"/>
      <c r="BY360" s="9"/>
      <c r="BZ360" s="9" t="s">
        <v>6500</v>
      </c>
      <c r="CA360" t="s">
        <v>6212</v>
      </c>
      <c r="CB360" s="229">
        <v>2013</v>
      </c>
      <c r="CC360" s="3" t="s">
        <v>4702</v>
      </c>
      <c r="CD360" s="3" t="s">
        <v>3325</v>
      </c>
      <c r="CE360" s="3" t="s">
        <v>3635</v>
      </c>
      <c r="CF360" s="3" t="s">
        <v>2886</v>
      </c>
      <c r="CG360" s="3" t="s">
        <v>3327</v>
      </c>
      <c r="CH360" s="3" t="s">
        <v>35</v>
      </c>
      <c r="CI360" s="3" t="s">
        <v>3636</v>
      </c>
      <c r="CJ360" s="3" t="s">
        <v>2888</v>
      </c>
      <c r="CK360" s="122" t="s">
        <v>3231</v>
      </c>
      <c r="CL360" s="3" t="s">
        <v>331</v>
      </c>
      <c r="CM360" s="3" t="s">
        <v>2614</v>
      </c>
      <c r="CN360" s="3" t="s">
        <v>2615</v>
      </c>
      <c r="CO360" s="3" t="s">
        <v>10</v>
      </c>
      <c r="CP360" s="3" t="s">
        <v>48</v>
      </c>
      <c r="CQ360" s="3" t="s">
        <v>17</v>
      </c>
      <c r="CR360" s="3" t="s">
        <v>17</v>
      </c>
      <c r="CS360" s="3" t="s">
        <v>2887</v>
      </c>
      <c r="CT360" s="3" t="s">
        <v>128</v>
      </c>
      <c r="CU360" s="3" t="s">
        <v>333</v>
      </c>
      <c r="CV360" s="3" t="s">
        <v>17</v>
      </c>
      <c r="CW360" s="3" t="s">
        <v>2620</v>
      </c>
      <c r="CX360" s="3" t="s">
        <v>2694</v>
      </c>
      <c r="CY360" s="3" t="s">
        <v>17</v>
      </c>
      <c r="CZ360" s="9" t="s">
        <v>2889</v>
      </c>
      <c r="DA360" s="3" t="s">
        <v>9218</v>
      </c>
      <c r="DB360" s="9" t="s">
        <v>3842</v>
      </c>
      <c r="DC360" s="9"/>
      <c r="DD360" s="226">
        <v>358</v>
      </c>
      <c r="DE360" s="15"/>
    </row>
    <row r="361" spans="1:109">
      <c r="A361" s="226">
        <v>349</v>
      </c>
      <c r="B361" s="68" t="s">
        <v>3227</v>
      </c>
      <c r="C361" s="280" t="s">
        <v>3226</v>
      </c>
      <c r="D361" s="3" t="s">
        <v>3455</v>
      </c>
      <c r="E361" s="9"/>
      <c r="F361" s="9"/>
      <c r="G361" s="169" t="s">
        <v>6127</v>
      </c>
      <c r="H361" s="3" t="s">
        <v>3225</v>
      </c>
      <c r="I361" s="3"/>
      <c r="J361" s="3" t="s">
        <v>3634</v>
      </c>
      <c r="K361" s="9" t="s">
        <v>10272</v>
      </c>
      <c r="L361" s="3" t="s">
        <v>2894</v>
      </c>
      <c r="M361" t="b">
        <v>0</v>
      </c>
      <c r="N361" s="108" t="s">
        <v>549</v>
      </c>
      <c r="O361" s="3" t="s">
        <v>8168</v>
      </c>
      <c r="P361" s="3" t="s">
        <v>9140</v>
      </c>
      <c r="Q361" s="229">
        <v>69</v>
      </c>
      <c r="R361" s="229">
        <v>69</v>
      </c>
      <c r="S361" s="9"/>
      <c r="T361" t="s">
        <v>17</v>
      </c>
      <c r="U361" s="3" t="s">
        <v>17</v>
      </c>
      <c r="V361" s="3" t="s">
        <v>17</v>
      </c>
      <c r="W361" s="9"/>
      <c r="X361" s="3" t="s">
        <v>17</v>
      </c>
      <c r="Y361" s="3" t="s">
        <v>17</v>
      </c>
      <c r="Z361" s="3" t="s">
        <v>4571</v>
      </c>
      <c r="AA361" s="15" t="s">
        <v>4114</v>
      </c>
      <c r="AB361" s="3"/>
      <c r="AC361" s="3"/>
      <c r="AD361" s="3"/>
      <c r="AE361" s="3"/>
      <c r="AF361" s="3"/>
      <c r="AG361" s="3" t="s">
        <v>17</v>
      </c>
      <c r="AH361" s="3" t="s">
        <v>3329</v>
      </c>
      <c r="AI361" s="177"/>
      <c r="AJ361" s="3" t="s">
        <v>481</v>
      </c>
      <c r="AK361" t="s">
        <v>12</v>
      </c>
      <c r="AL361" s="3"/>
      <c r="AM361" s="68"/>
      <c r="AN361" s="3" t="s">
        <v>4114</v>
      </c>
      <c r="AO361" t="s">
        <v>9206</v>
      </c>
      <c r="AP361" t="s">
        <v>5091</v>
      </c>
      <c r="AQ361" s="3"/>
      <c r="AR361" s="3"/>
      <c r="AS361" s="15" t="s">
        <v>9041</v>
      </c>
      <c r="AT361" s="3" t="s">
        <v>17</v>
      </c>
      <c r="AU361" t="b">
        <v>0</v>
      </c>
      <c r="AV361" s="229">
        <v>5513</v>
      </c>
      <c r="AW361" s="3" t="s">
        <v>3232</v>
      </c>
      <c r="AX361" s="9"/>
      <c r="AY361" s="9"/>
      <c r="AZ361" s="9"/>
      <c r="BA361" s="9"/>
      <c r="BB361" s="3" t="s">
        <v>5202</v>
      </c>
      <c r="BC361" s="9"/>
      <c r="BD361" s="9"/>
      <c r="BE361" s="3" t="s">
        <v>9589</v>
      </c>
      <c r="BF361" s="9"/>
      <c r="BG361" s="9"/>
      <c r="BH361" s="9" t="s">
        <v>9567</v>
      </c>
      <c r="BI361" s="3" t="s">
        <v>9049</v>
      </c>
      <c r="BJ361" s="3" t="s">
        <v>9078</v>
      </c>
      <c r="BK361" s="9" t="s">
        <v>9568</v>
      </c>
      <c r="BL361" s="9"/>
      <c r="BM361" s="223">
        <v>3726</v>
      </c>
      <c r="BN361" s="223">
        <v>3721</v>
      </c>
      <c r="BO361" s="3" t="s">
        <v>236</v>
      </c>
      <c r="BP361" s="9"/>
      <c r="BQ361" s="9"/>
      <c r="BR361" s="9"/>
      <c r="BS361" s="9"/>
      <c r="BT361" s="9"/>
      <c r="BU361" t="s">
        <v>13044</v>
      </c>
      <c r="BV361" s="9"/>
      <c r="BW361" s="229">
        <v>25</v>
      </c>
      <c r="BX361" s="9"/>
      <c r="BY361" s="9"/>
      <c r="BZ361" s="9" t="s">
        <v>6500</v>
      </c>
      <c r="CA361" t="s">
        <v>6212</v>
      </c>
      <c r="CB361" s="229">
        <v>2013</v>
      </c>
      <c r="CC361" s="3" t="s">
        <v>4702</v>
      </c>
      <c r="CD361" s="3" t="s">
        <v>3328</v>
      </c>
      <c r="CE361" s="3" t="s">
        <v>3635</v>
      </c>
      <c r="CF361" s="3" t="s">
        <v>2894</v>
      </c>
      <c r="CG361" s="3" t="s">
        <v>3330</v>
      </c>
      <c r="CH361" s="3" t="s">
        <v>35</v>
      </c>
      <c r="CI361" s="3" t="s">
        <v>3636</v>
      </c>
      <c r="CJ361" s="3" t="s">
        <v>2896</v>
      </c>
      <c r="CK361" s="122" t="s">
        <v>3231</v>
      </c>
      <c r="CL361" s="3" t="s">
        <v>331</v>
      </c>
      <c r="CM361" s="3" t="s">
        <v>2614</v>
      </c>
      <c r="CN361" s="3" t="s">
        <v>2615</v>
      </c>
      <c r="CO361" s="3" t="s">
        <v>10</v>
      </c>
      <c r="CP361" s="3" t="s">
        <v>48</v>
      </c>
      <c r="CQ361" s="3" t="s">
        <v>17</v>
      </c>
      <c r="CR361" s="3" t="s">
        <v>17</v>
      </c>
      <c r="CS361" s="3" t="s">
        <v>2895</v>
      </c>
      <c r="CT361" s="3" t="s">
        <v>128</v>
      </c>
      <c r="CU361" s="3" t="s">
        <v>333</v>
      </c>
      <c r="CV361" s="3" t="s">
        <v>17</v>
      </c>
      <c r="CW361" s="3" t="s">
        <v>2620</v>
      </c>
      <c r="CX361" s="3" t="s">
        <v>2694</v>
      </c>
      <c r="CY361" s="3" t="s">
        <v>17</v>
      </c>
      <c r="CZ361" s="9" t="s">
        <v>2897</v>
      </c>
      <c r="DA361" s="3" t="s">
        <v>9218</v>
      </c>
      <c r="DB361" s="9" t="s">
        <v>3843</v>
      </c>
      <c r="DC361" s="9"/>
      <c r="DD361" s="226">
        <v>359</v>
      </c>
      <c r="DE361" s="15"/>
    </row>
    <row r="362" spans="1:109">
      <c r="A362" s="226">
        <v>350</v>
      </c>
      <c r="B362" s="68" t="s">
        <v>3227</v>
      </c>
      <c r="C362" s="280" t="s">
        <v>3226</v>
      </c>
      <c r="D362" s="3" t="s">
        <v>3455</v>
      </c>
      <c r="E362" s="9"/>
      <c r="F362" s="9"/>
      <c r="G362" s="169" t="s">
        <v>6127</v>
      </c>
      <c r="H362" s="3" t="s">
        <v>3225</v>
      </c>
      <c r="I362" s="3"/>
      <c r="J362" s="3" t="s">
        <v>3634</v>
      </c>
      <c r="K362" s="9" t="s">
        <v>10272</v>
      </c>
      <c r="L362" s="3" t="s">
        <v>2902</v>
      </c>
      <c r="M362" t="b">
        <v>0</v>
      </c>
      <c r="N362" s="108" t="s">
        <v>549</v>
      </c>
      <c r="O362" s="3" t="s">
        <v>8168</v>
      </c>
      <c r="P362" s="3" t="s">
        <v>9140</v>
      </c>
      <c r="Q362" s="229">
        <v>69</v>
      </c>
      <c r="R362" s="229">
        <v>69</v>
      </c>
      <c r="S362" s="9"/>
      <c r="T362" t="s">
        <v>17</v>
      </c>
      <c r="U362" s="3" t="s">
        <v>17</v>
      </c>
      <c r="V362" s="3" t="s">
        <v>17</v>
      </c>
      <c r="W362" s="9"/>
      <c r="X362" s="3" t="s">
        <v>17</v>
      </c>
      <c r="Y362" s="3" t="s">
        <v>17</v>
      </c>
      <c r="Z362" s="3" t="s">
        <v>4571</v>
      </c>
      <c r="AA362" s="15" t="s">
        <v>4114</v>
      </c>
      <c r="AB362" s="3"/>
      <c r="AC362" s="3"/>
      <c r="AD362" s="3"/>
      <c r="AE362" s="3"/>
      <c r="AF362" s="3"/>
      <c r="AG362" s="3" t="s">
        <v>17</v>
      </c>
      <c r="AH362" s="3" t="s">
        <v>3332</v>
      </c>
      <c r="AI362" s="177"/>
      <c r="AJ362" s="3" t="s">
        <v>481</v>
      </c>
      <c r="AK362" t="s">
        <v>12</v>
      </c>
      <c r="AL362" s="3"/>
      <c r="AM362" s="68"/>
      <c r="AN362" s="3" t="s">
        <v>4114</v>
      </c>
      <c r="AO362" t="s">
        <v>9206</v>
      </c>
      <c r="AP362" t="s">
        <v>5091</v>
      </c>
      <c r="AQ362" s="3"/>
      <c r="AR362" s="3"/>
      <c r="AS362" s="15" t="s">
        <v>9041</v>
      </c>
      <c r="AT362" s="3" t="s">
        <v>17</v>
      </c>
      <c r="AU362" t="b">
        <v>0</v>
      </c>
      <c r="AV362" s="229">
        <v>4569</v>
      </c>
      <c r="AW362" s="3" t="s">
        <v>3232</v>
      </c>
      <c r="AX362" s="9"/>
      <c r="AY362" s="9"/>
      <c r="AZ362" s="9"/>
      <c r="BA362" s="9"/>
      <c r="BB362" s="3" t="s">
        <v>5202</v>
      </c>
      <c r="BC362" s="9"/>
      <c r="BD362" s="9"/>
      <c r="BE362" s="3" t="s">
        <v>9589</v>
      </c>
      <c r="BF362" s="9"/>
      <c r="BG362" s="9"/>
      <c r="BH362" s="9" t="s">
        <v>9567</v>
      </c>
      <c r="BI362" s="3" t="s">
        <v>9049</v>
      </c>
      <c r="BJ362" s="3" t="s">
        <v>9078</v>
      </c>
      <c r="BK362" s="9" t="s">
        <v>9568</v>
      </c>
      <c r="BL362" s="9"/>
      <c r="BM362" s="223">
        <v>2160</v>
      </c>
      <c r="BN362" s="223">
        <v>2154</v>
      </c>
      <c r="BO362" s="3" t="s">
        <v>236</v>
      </c>
      <c r="BP362" s="9"/>
      <c r="BQ362" s="9"/>
      <c r="BR362" s="9"/>
      <c r="BS362" s="9"/>
      <c r="BT362" s="9"/>
      <c r="BU362" t="s">
        <v>13044</v>
      </c>
      <c r="BV362" s="9"/>
      <c r="BW362" s="229">
        <v>30</v>
      </c>
      <c r="BX362" s="9"/>
      <c r="BY362" s="9"/>
      <c r="BZ362" s="9" t="s">
        <v>6500</v>
      </c>
      <c r="CA362" t="s">
        <v>6212</v>
      </c>
      <c r="CB362" s="229">
        <v>2013</v>
      </c>
      <c r="CC362" s="3" t="s">
        <v>4702</v>
      </c>
      <c r="CD362" s="3" t="s">
        <v>3331</v>
      </c>
      <c r="CE362" s="3" t="s">
        <v>3635</v>
      </c>
      <c r="CF362" s="3" t="s">
        <v>2902</v>
      </c>
      <c r="CG362" s="3" t="s">
        <v>3333</v>
      </c>
      <c r="CH362" s="3" t="s">
        <v>35</v>
      </c>
      <c r="CI362" s="3" t="s">
        <v>3636</v>
      </c>
      <c r="CJ362" s="3" t="s">
        <v>2904</v>
      </c>
      <c r="CK362" s="122" t="s">
        <v>3231</v>
      </c>
      <c r="CL362" s="3" t="s">
        <v>331</v>
      </c>
      <c r="CM362" s="3" t="s">
        <v>2614</v>
      </c>
      <c r="CN362" s="3" t="s">
        <v>2615</v>
      </c>
      <c r="CO362" s="3" t="s">
        <v>10</v>
      </c>
      <c r="CP362" s="3" t="s">
        <v>48</v>
      </c>
      <c r="CQ362" s="3" t="s">
        <v>17</v>
      </c>
      <c r="CR362" s="3" t="s">
        <v>17</v>
      </c>
      <c r="CS362" s="3" t="s">
        <v>2903</v>
      </c>
      <c r="CT362" s="3" t="s">
        <v>128</v>
      </c>
      <c r="CU362" s="3" t="s">
        <v>333</v>
      </c>
      <c r="CV362" s="3" t="s">
        <v>17</v>
      </c>
      <c r="CW362" s="3" t="s">
        <v>2620</v>
      </c>
      <c r="CX362" s="3" t="s">
        <v>2694</v>
      </c>
      <c r="CY362" s="3" t="s">
        <v>17</v>
      </c>
      <c r="CZ362" s="9" t="s">
        <v>2905</v>
      </c>
      <c r="DA362" s="3" t="s">
        <v>9218</v>
      </c>
      <c r="DB362" s="9" t="s">
        <v>3844</v>
      </c>
      <c r="DC362" s="9"/>
      <c r="DD362" s="226">
        <v>360</v>
      </c>
      <c r="DE362" s="15"/>
    </row>
    <row r="363" spans="1:109">
      <c r="A363" s="226">
        <v>351</v>
      </c>
      <c r="B363" s="68" t="s">
        <v>3227</v>
      </c>
      <c r="C363" s="280" t="s">
        <v>3226</v>
      </c>
      <c r="D363" s="3" t="s">
        <v>3455</v>
      </c>
      <c r="E363" s="9"/>
      <c r="F363" s="9"/>
      <c r="G363" s="169" t="s">
        <v>6127</v>
      </c>
      <c r="H363" s="3" t="s">
        <v>3225</v>
      </c>
      <c r="I363" s="3"/>
      <c r="J363" s="3" t="s">
        <v>3634</v>
      </c>
      <c r="K363" s="9" t="s">
        <v>10272</v>
      </c>
      <c r="L363" s="3" t="s">
        <v>2910</v>
      </c>
      <c r="M363" t="b">
        <v>0</v>
      </c>
      <c r="N363" s="108" t="s">
        <v>549</v>
      </c>
      <c r="O363" s="3" t="s">
        <v>8168</v>
      </c>
      <c r="P363" s="3" t="s">
        <v>9141</v>
      </c>
      <c r="Q363" s="229">
        <v>64</v>
      </c>
      <c r="R363" s="229">
        <v>64</v>
      </c>
      <c r="S363" s="9"/>
      <c r="T363" t="s">
        <v>17</v>
      </c>
      <c r="U363" s="3" t="s">
        <v>17</v>
      </c>
      <c r="V363" s="3" t="s">
        <v>17</v>
      </c>
      <c r="W363" s="9"/>
      <c r="X363" s="3" t="s">
        <v>17</v>
      </c>
      <c r="Y363" s="3" t="s">
        <v>17</v>
      </c>
      <c r="Z363" s="3" t="s">
        <v>4571</v>
      </c>
      <c r="AA363" s="15" t="s">
        <v>4114</v>
      </c>
      <c r="AB363" s="3"/>
      <c r="AC363" s="3"/>
      <c r="AD363" s="3"/>
      <c r="AE363" s="3"/>
      <c r="AF363" s="3"/>
      <c r="AG363" s="3" t="s">
        <v>17</v>
      </c>
      <c r="AH363" s="3" t="s">
        <v>3335</v>
      </c>
      <c r="AI363" s="177"/>
      <c r="AJ363" s="3" t="s">
        <v>481</v>
      </c>
      <c r="AK363" t="s">
        <v>12</v>
      </c>
      <c r="AL363" s="3"/>
      <c r="AM363" s="68"/>
      <c r="AN363" s="3" t="s">
        <v>4114</v>
      </c>
      <c r="AO363" t="s">
        <v>9206</v>
      </c>
      <c r="AP363" t="s">
        <v>5091</v>
      </c>
      <c r="AQ363" s="3"/>
      <c r="AR363" s="3"/>
      <c r="AS363" s="15" t="s">
        <v>9041</v>
      </c>
      <c r="AT363" s="3" t="s">
        <v>17</v>
      </c>
      <c r="AU363" t="b">
        <v>0</v>
      </c>
      <c r="AV363" s="229">
        <v>9931</v>
      </c>
      <c r="AW363" s="3" t="s">
        <v>3232</v>
      </c>
      <c r="AX363" s="9"/>
      <c r="AY363" s="9"/>
      <c r="AZ363" s="9"/>
      <c r="BA363" s="9"/>
      <c r="BB363" s="3" t="s">
        <v>5202</v>
      </c>
      <c r="BC363" s="9"/>
      <c r="BD363" s="9"/>
      <c r="BE363" s="3" t="s">
        <v>9589</v>
      </c>
      <c r="BF363" s="9"/>
      <c r="BG363" s="9"/>
      <c r="BH363" s="9" t="s">
        <v>9567</v>
      </c>
      <c r="BI363" s="3" t="s">
        <v>9049</v>
      </c>
      <c r="BJ363" s="3" t="s">
        <v>9078</v>
      </c>
      <c r="BK363" s="9" t="s">
        <v>9568</v>
      </c>
      <c r="BL363" s="9"/>
      <c r="BM363" s="223">
        <v>9146</v>
      </c>
      <c r="BN363" s="223">
        <v>9087</v>
      </c>
      <c r="BO363" s="3" t="s">
        <v>236</v>
      </c>
      <c r="BP363" s="9"/>
      <c r="BQ363" s="9"/>
      <c r="BR363" s="9"/>
      <c r="BS363" s="9"/>
      <c r="BT363" s="9"/>
      <c r="BU363" t="s">
        <v>13044</v>
      </c>
      <c r="BV363" s="9"/>
      <c r="BW363" s="229">
        <v>30</v>
      </c>
      <c r="BX363" s="9"/>
      <c r="BY363" s="9"/>
      <c r="BZ363" s="9" t="s">
        <v>6500</v>
      </c>
      <c r="CA363" t="s">
        <v>6212</v>
      </c>
      <c r="CB363" s="229">
        <v>2013</v>
      </c>
      <c r="CC363" s="3" t="s">
        <v>4702</v>
      </c>
      <c r="CD363" s="3" t="s">
        <v>3334</v>
      </c>
      <c r="CE363" s="3" t="s">
        <v>3635</v>
      </c>
      <c r="CF363" s="3" t="s">
        <v>2910</v>
      </c>
      <c r="CG363" s="3" t="s">
        <v>3336</v>
      </c>
      <c r="CH363" s="3" t="s">
        <v>35</v>
      </c>
      <c r="CI363" s="3" t="s">
        <v>3636</v>
      </c>
      <c r="CJ363" s="3" t="s">
        <v>2912</v>
      </c>
      <c r="CK363" s="122" t="s">
        <v>3231</v>
      </c>
      <c r="CL363" s="3" t="s">
        <v>331</v>
      </c>
      <c r="CM363" s="3" t="s">
        <v>2614</v>
      </c>
      <c r="CN363" s="3" t="s">
        <v>2615</v>
      </c>
      <c r="CO363" s="3" t="s">
        <v>10</v>
      </c>
      <c r="CP363" s="3" t="s">
        <v>48</v>
      </c>
      <c r="CQ363" s="3" t="s">
        <v>17</v>
      </c>
      <c r="CR363" s="3" t="s">
        <v>17</v>
      </c>
      <c r="CS363" s="3" t="s">
        <v>2911</v>
      </c>
      <c r="CT363" s="3" t="s">
        <v>128</v>
      </c>
      <c r="CU363" s="3" t="s">
        <v>333</v>
      </c>
      <c r="CV363" s="3" t="s">
        <v>17</v>
      </c>
      <c r="CW363" s="3" t="s">
        <v>2620</v>
      </c>
      <c r="CX363" s="3" t="s">
        <v>2703</v>
      </c>
      <c r="CY363" s="3" t="s">
        <v>17</v>
      </c>
      <c r="CZ363" s="9" t="s">
        <v>2913</v>
      </c>
      <c r="DA363" s="3" t="s">
        <v>9218</v>
      </c>
      <c r="DB363" s="9" t="s">
        <v>3845</v>
      </c>
      <c r="DC363" s="9"/>
      <c r="DD363" s="226">
        <v>361</v>
      </c>
      <c r="DE363" s="15"/>
    </row>
    <row r="364" spans="1:109">
      <c r="A364" s="226">
        <v>352</v>
      </c>
      <c r="B364" s="68" t="s">
        <v>3227</v>
      </c>
      <c r="C364" s="280" t="s">
        <v>3226</v>
      </c>
      <c r="D364" s="3" t="s">
        <v>3455</v>
      </c>
      <c r="E364" s="9"/>
      <c r="F364" s="9"/>
      <c r="G364" s="169" t="s">
        <v>6127</v>
      </c>
      <c r="H364" s="3" t="s">
        <v>3225</v>
      </c>
      <c r="I364" s="3"/>
      <c r="J364" s="3" t="s">
        <v>3634</v>
      </c>
      <c r="K364" s="9" t="s">
        <v>10272</v>
      </c>
      <c r="L364" s="3" t="s">
        <v>2918</v>
      </c>
      <c r="M364" t="b">
        <v>0</v>
      </c>
      <c r="N364" s="108" t="s">
        <v>549</v>
      </c>
      <c r="O364" s="3" t="s">
        <v>8168</v>
      </c>
      <c r="P364" s="3" t="s">
        <v>9141</v>
      </c>
      <c r="Q364" s="229">
        <v>64</v>
      </c>
      <c r="R364" s="229">
        <v>64</v>
      </c>
      <c r="S364" s="9"/>
      <c r="T364" t="s">
        <v>17</v>
      </c>
      <c r="U364" s="3" t="s">
        <v>17</v>
      </c>
      <c r="V364" s="3" t="s">
        <v>17</v>
      </c>
      <c r="W364" s="9"/>
      <c r="X364" s="3" t="s">
        <v>17</v>
      </c>
      <c r="Y364" s="3" t="s">
        <v>17</v>
      </c>
      <c r="Z364" s="3" t="s">
        <v>4571</v>
      </c>
      <c r="AA364" s="15" t="s">
        <v>4114</v>
      </c>
      <c r="AB364" s="3"/>
      <c r="AC364" s="3"/>
      <c r="AD364" s="3"/>
      <c r="AE364" s="3"/>
      <c r="AF364" s="3"/>
      <c r="AG364" s="3" t="s">
        <v>17</v>
      </c>
      <c r="AH364" s="3" t="s">
        <v>3338</v>
      </c>
      <c r="AI364" s="177"/>
      <c r="AJ364" s="3" t="s">
        <v>481</v>
      </c>
      <c r="AK364" t="s">
        <v>12</v>
      </c>
      <c r="AL364" s="3"/>
      <c r="AM364" s="68"/>
      <c r="AN364" s="3" t="s">
        <v>4114</v>
      </c>
      <c r="AO364" t="s">
        <v>9206</v>
      </c>
      <c r="AP364" t="s">
        <v>5091</v>
      </c>
      <c r="AQ364" s="3"/>
      <c r="AR364" s="3"/>
      <c r="AS364" s="15" t="s">
        <v>9041</v>
      </c>
      <c r="AT364" s="3" t="s">
        <v>17</v>
      </c>
      <c r="AU364" t="b">
        <v>0</v>
      </c>
      <c r="AV364" s="229">
        <v>8454</v>
      </c>
      <c r="AW364" s="3" t="s">
        <v>3232</v>
      </c>
      <c r="AX364" s="9"/>
      <c r="AY364" s="9"/>
      <c r="AZ364" s="9"/>
      <c r="BA364" s="9"/>
      <c r="BB364" s="3" t="s">
        <v>5202</v>
      </c>
      <c r="BC364" s="9"/>
      <c r="BD364" s="9"/>
      <c r="BE364" s="3" t="s">
        <v>9589</v>
      </c>
      <c r="BF364" s="9"/>
      <c r="BG364" s="9"/>
      <c r="BH364" s="9" t="s">
        <v>9567</v>
      </c>
      <c r="BI364" s="3" t="s">
        <v>9049</v>
      </c>
      <c r="BJ364" s="3" t="s">
        <v>9078</v>
      </c>
      <c r="BK364" s="9" t="s">
        <v>9568</v>
      </c>
      <c r="BL364" s="9"/>
      <c r="BM364" s="223">
        <v>5979</v>
      </c>
      <c r="BN364" s="223">
        <v>5903</v>
      </c>
      <c r="BO364" s="3" t="s">
        <v>236</v>
      </c>
      <c r="BP364" s="9"/>
      <c r="BQ364" s="9"/>
      <c r="BR364" s="9"/>
      <c r="BS364" s="9"/>
      <c r="BT364" s="9"/>
      <c r="BU364" t="s">
        <v>13044</v>
      </c>
      <c r="BV364" s="9"/>
      <c r="BW364" s="229">
        <v>30</v>
      </c>
      <c r="BX364" s="9"/>
      <c r="BY364" s="9"/>
      <c r="BZ364" s="9" t="s">
        <v>6500</v>
      </c>
      <c r="CA364" t="s">
        <v>6212</v>
      </c>
      <c r="CB364" s="229">
        <v>2013</v>
      </c>
      <c r="CC364" s="3" t="s">
        <v>4702</v>
      </c>
      <c r="CD364" s="3" t="s">
        <v>3337</v>
      </c>
      <c r="CE364" s="3" t="s">
        <v>3635</v>
      </c>
      <c r="CF364" s="3" t="s">
        <v>2918</v>
      </c>
      <c r="CG364" s="3" t="s">
        <v>3339</v>
      </c>
      <c r="CH364" s="3" t="s">
        <v>35</v>
      </c>
      <c r="CI364" s="3" t="s">
        <v>3636</v>
      </c>
      <c r="CJ364" s="3" t="s">
        <v>2920</v>
      </c>
      <c r="CK364" s="122" t="s">
        <v>3231</v>
      </c>
      <c r="CL364" s="3" t="s">
        <v>331</v>
      </c>
      <c r="CM364" s="3" t="s">
        <v>2614</v>
      </c>
      <c r="CN364" s="3" t="s">
        <v>2615</v>
      </c>
      <c r="CO364" s="3" t="s">
        <v>10</v>
      </c>
      <c r="CP364" s="3" t="s">
        <v>48</v>
      </c>
      <c r="CQ364" s="3" t="s">
        <v>17</v>
      </c>
      <c r="CR364" s="3" t="s">
        <v>17</v>
      </c>
      <c r="CS364" s="3" t="s">
        <v>2919</v>
      </c>
      <c r="CT364" s="3" t="s">
        <v>128</v>
      </c>
      <c r="CU364" s="3" t="s">
        <v>333</v>
      </c>
      <c r="CV364" s="3" t="s">
        <v>17</v>
      </c>
      <c r="CW364" s="3" t="s">
        <v>2620</v>
      </c>
      <c r="CX364" s="3" t="s">
        <v>2703</v>
      </c>
      <c r="CY364" s="3" t="s">
        <v>17</v>
      </c>
      <c r="CZ364" s="9" t="s">
        <v>2921</v>
      </c>
      <c r="DA364" s="3" t="s">
        <v>9218</v>
      </c>
      <c r="DB364" s="9" t="s">
        <v>3846</v>
      </c>
      <c r="DC364" s="9"/>
      <c r="DD364" s="226">
        <v>362</v>
      </c>
      <c r="DE364" s="15"/>
    </row>
    <row r="365" spans="1:109">
      <c r="A365" s="226">
        <v>353</v>
      </c>
      <c r="B365" s="68" t="s">
        <v>3227</v>
      </c>
      <c r="C365" s="280" t="s">
        <v>3226</v>
      </c>
      <c r="D365" s="3" t="s">
        <v>3455</v>
      </c>
      <c r="E365" s="9"/>
      <c r="F365" s="9"/>
      <c r="G365" s="169" t="s">
        <v>6127</v>
      </c>
      <c r="H365" s="3" t="s">
        <v>3225</v>
      </c>
      <c r="I365" s="3"/>
      <c r="J365" s="3" t="s">
        <v>3634</v>
      </c>
      <c r="K365" s="9" t="s">
        <v>10272</v>
      </c>
      <c r="L365" s="3" t="s">
        <v>2926</v>
      </c>
      <c r="M365" t="b">
        <v>0</v>
      </c>
      <c r="N365" s="108" t="s">
        <v>549</v>
      </c>
      <c r="O365" s="3" t="s">
        <v>8168</v>
      </c>
      <c r="P365" s="3" t="s">
        <v>9141</v>
      </c>
      <c r="Q365" s="229">
        <v>64</v>
      </c>
      <c r="R365" s="229">
        <v>64</v>
      </c>
      <c r="S365" s="9"/>
      <c r="T365" t="s">
        <v>17</v>
      </c>
      <c r="U365" s="3" t="s">
        <v>17</v>
      </c>
      <c r="V365" s="3" t="s">
        <v>17</v>
      </c>
      <c r="W365" s="9"/>
      <c r="X365" s="3" t="s">
        <v>17</v>
      </c>
      <c r="Y365" s="3" t="s">
        <v>17</v>
      </c>
      <c r="Z365" s="3" t="s">
        <v>4571</v>
      </c>
      <c r="AA365" s="15" t="s">
        <v>4114</v>
      </c>
      <c r="AB365" s="3"/>
      <c r="AC365" s="3"/>
      <c r="AD365" s="3"/>
      <c r="AE365" s="3"/>
      <c r="AF365" s="3"/>
      <c r="AG365" s="3" t="s">
        <v>17</v>
      </c>
      <c r="AH365" s="3" t="s">
        <v>3341</v>
      </c>
      <c r="AI365" s="177"/>
      <c r="AJ365" s="3" t="s">
        <v>481</v>
      </c>
      <c r="AK365" t="s">
        <v>12</v>
      </c>
      <c r="AL365" s="3"/>
      <c r="AM365" s="68"/>
      <c r="AN365" s="3" t="s">
        <v>4114</v>
      </c>
      <c r="AO365" t="s">
        <v>9206</v>
      </c>
      <c r="AP365" t="s">
        <v>5091</v>
      </c>
      <c r="AQ365" s="3"/>
      <c r="AR365" s="3"/>
      <c r="AS365" s="15" t="s">
        <v>9041</v>
      </c>
      <c r="AT365" s="3" t="s">
        <v>17</v>
      </c>
      <c r="AU365" t="b">
        <v>0</v>
      </c>
      <c r="AV365" s="229">
        <v>4458</v>
      </c>
      <c r="AW365" s="3" t="s">
        <v>3232</v>
      </c>
      <c r="AX365" s="9"/>
      <c r="AY365" s="9"/>
      <c r="AZ365" s="9"/>
      <c r="BA365" s="9"/>
      <c r="BB365" s="3" t="s">
        <v>5202</v>
      </c>
      <c r="BC365" s="9"/>
      <c r="BD365" s="9"/>
      <c r="BE365" s="3" t="s">
        <v>9589</v>
      </c>
      <c r="BF365" s="9"/>
      <c r="BG365" s="9"/>
      <c r="BH365" s="9" t="s">
        <v>9567</v>
      </c>
      <c r="BI365" s="3" t="s">
        <v>9049</v>
      </c>
      <c r="BJ365" s="3" t="s">
        <v>9078</v>
      </c>
      <c r="BK365" s="9" t="s">
        <v>9568</v>
      </c>
      <c r="BL365" s="9"/>
      <c r="BM365" s="223">
        <v>2452</v>
      </c>
      <c r="BN365" s="223">
        <v>2538</v>
      </c>
      <c r="BO365" s="3" t="s">
        <v>236</v>
      </c>
      <c r="BP365" s="9"/>
      <c r="BQ365" s="9"/>
      <c r="BR365" s="9"/>
      <c r="BS365" s="9"/>
      <c r="BT365" s="9"/>
      <c r="BU365" t="s">
        <v>13044</v>
      </c>
      <c r="BV365" s="9"/>
      <c r="BW365" s="229">
        <v>30</v>
      </c>
      <c r="BX365" s="9"/>
      <c r="BY365" s="9"/>
      <c r="BZ365" s="9" t="s">
        <v>6500</v>
      </c>
      <c r="CA365" t="s">
        <v>6212</v>
      </c>
      <c r="CB365" s="229">
        <v>2013</v>
      </c>
      <c r="CC365" s="3" t="s">
        <v>4702</v>
      </c>
      <c r="CD365" s="3" t="s">
        <v>3340</v>
      </c>
      <c r="CE365" s="3" t="s">
        <v>3635</v>
      </c>
      <c r="CF365" s="3" t="s">
        <v>2926</v>
      </c>
      <c r="CG365" s="3" t="s">
        <v>3342</v>
      </c>
      <c r="CH365" s="3" t="s">
        <v>35</v>
      </c>
      <c r="CI365" s="3" t="s">
        <v>3636</v>
      </c>
      <c r="CJ365" s="3" t="s">
        <v>2928</v>
      </c>
      <c r="CK365" s="122" t="s">
        <v>3231</v>
      </c>
      <c r="CL365" s="3" t="s">
        <v>331</v>
      </c>
      <c r="CM365" s="3" t="s">
        <v>2614</v>
      </c>
      <c r="CN365" s="3" t="s">
        <v>2615</v>
      </c>
      <c r="CO365" s="3" t="s">
        <v>10</v>
      </c>
      <c r="CP365" s="3" t="s">
        <v>48</v>
      </c>
      <c r="CQ365" s="3" t="s">
        <v>17</v>
      </c>
      <c r="CR365" s="3" t="s">
        <v>17</v>
      </c>
      <c r="CS365" s="3" t="s">
        <v>2927</v>
      </c>
      <c r="CT365" s="3" t="s">
        <v>128</v>
      </c>
      <c r="CU365" s="3" t="s">
        <v>333</v>
      </c>
      <c r="CV365" s="3" t="s">
        <v>17</v>
      </c>
      <c r="CW365" s="3" t="s">
        <v>2620</v>
      </c>
      <c r="CX365" s="3" t="s">
        <v>2703</v>
      </c>
      <c r="CY365" s="3" t="s">
        <v>17</v>
      </c>
      <c r="CZ365" s="9" t="s">
        <v>2929</v>
      </c>
      <c r="DA365" s="3" t="s">
        <v>9218</v>
      </c>
      <c r="DB365" s="9" t="s">
        <v>3847</v>
      </c>
      <c r="DC365" s="9"/>
      <c r="DD365" s="226">
        <v>363</v>
      </c>
      <c r="DE365" s="15"/>
    </row>
    <row r="366" spans="1:109">
      <c r="A366" s="226">
        <v>354</v>
      </c>
      <c r="B366" s="68" t="s">
        <v>3227</v>
      </c>
      <c r="C366" s="280" t="s">
        <v>3226</v>
      </c>
      <c r="D366" s="3" t="s">
        <v>3455</v>
      </c>
      <c r="E366" s="9"/>
      <c r="F366" s="9"/>
      <c r="G366" s="169" t="s">
        <v>6127</v>
      </c>
      <c r="H366" s="3" t="s">
        <v>3225</v>
      </c>
      <c r="I366" s="3"/>
      <c r="J366" s="3" t="s">
        <v>3634</v>
      </c>
      <c r="K366" s="9" t="s">
        <v>10272</v>
      </c>
      <c r="L366" s="3" t="s">
        <v>2934</v>
      </c>
      <c r="M366" t="b">
        <v>0</v>
      </c>
      <c r="N366" s="108" t="s">
        <v>549</v>
      </c>
      <c r="O366" s="3" t="s">
        <v>8168</v>
      </c>
      <c r="P366" s="3" t="s">
        <v>9141</v>
      </c>
      <c r="Q366" s="229">
        <v>64</v>
      </c>
      <c r="R366" s="229">
        <v>64</v>
      </c>
      <c r="S366" s="9"/>
      <c r="T366" t="s">
        <v>17</v>
      </c>
      <c r="U366" s="3" t="s">
        <v>17</v>
      </c>
      <c r="V366" s="3" t="s">
        <v>17</v>
      </c>
      <c r="W366" s="9"/>
      <c r="X366" s="3" t="s">
        <v>17</v>
      </c>
      <c r="Y366" s="3" t="s">
        <v>17</v>
      </c>
      <c r="Z366" s="3" t="s">
        <v>4571</v>
      </c>
      <c r="AA366" s="15" t="s">
        <v>4114</v>
      </c>
      <c r="AB366" s="3"/>
      <c r="AC366" s="3"/>
      <c r="AD366" s="3"/>
      <c r="AE366" s="3"/>
      <c r="AF366" s="3"/>
      <c r="AG366" s="3" t="s">
        <v>17</v>
      </c>
      <c r="AH366" s="3" t="s">
        <v>3344</v>
      </c>
      <c r="AI366" s="177"/>
      <c r="AJ366" s="3" t="s">
        <v>481</v>
      </c>
      <c r="AK366" t="s">
        <v>12</v>
      </c>
      <c r="AL366" s="3"/>
      <c r="AM366" s="68"/>
      <c r="AN366" s="3" t="s">
        <v>4114</v>
      </c>
      <c r="AO366" t="s">
        <v>9206</v>
      </c>
      <c r="AP366" t="s">
        <v>5091</v>
      </c>
      <c r="AQ366" s="3"/>
      <c r="AR366" s="3"/>
      <c r="AS366" s="15" t="s">
        <v>9041</v>
      </c>
      <c r="AT366" s="3" t="s">
        <v>17</v>
      </c>
      <c r="AU366" t="b">
        <v>0</v>
      </c>
      <c r="AV366" s="229">
        <v>8455</v>
      </c>
      <c r="AW366" s="3" t="s">
        <v>3232</v>
      </c>
      <c r="AX366" s="9"/>
      <c r="AY366" s="9"/>
      <c r="AZ366" s="9"/>
      <c r="BA366" s="9"/>
      <c r="BB366" s="3" t="s">
        <v>5202</v>
      </c>
      <c r="BC366" s="9"/>
      <c r="BD366" s="9"/>
      <c r="BE366" s="3" t="s">
        <v>9589</v>
      </c>
      <c r="BF366" s="9"/>
      <c r="BG366" s="9"/>
      <c r="BH366" s="9" t="s">
        <v>9567</v>
      </c>
      <c r="BI366" s="3" t="s">
        <v>9049</v>
      </c>
      <c r="BJ366" s="3" t="s">
        <v>9078</v>
      </c>
      <c r="BK366" s="9" t="s">
        <v>9568</v>
      </c>
      <c r="BL366" s="9"/>
      <c r="BM366" s="223">
        <v>6509</v>
      </c>
      <c r="BN366" s="223">
        <v>6464</v>
      </c>
      <c r="BO366" s="3" t="s">
        <v>236</v>
      </c>
      <c r="BP366" s="9"/>
      <c r="BQ366" s="9"/>
      <c r="BR366" s="9"/>
      <c r="BS366" s="9"/>
      <c r="BT366" s="9"/>
      <c r="BU366" t="s">
        <v>13044</v>
      </c>
      <c r="BV366" s="9"/>
      <c r="BW366" s="229">
        <v>30</v>
      </c>
      <c r="BX366" s="9"/>
      <c r="BY366" s="9"/>
      <c r="BZ366" s="9" t="s">
        <v>6500</v>
      </c>
      <c r="CA366" t="s">
        <v>6212</v>
      </c>
      <c r="CB366" s="229">
        <v>2013</v>
      </c>
      <c r="CC366" s="3" t="s">
        <v>4702</v>
      </c>
      <c r="CD366" s="3" t="s">
        <v>3343</v>
      </c>
      <c r="CE366" s="3" t="s">
        <v>3635</v>
      </c>
      <c r="CF366" s="3" t="s">
        <v>2934</v>
      </c>
      <c r="CG366" s="3" t="s">
        <v>3345</v>
      </c>
      <c r="CH366" s="3" t="s">
        <v>35</v>
      </c>
      <c r="CI366" s="3" t="s">
        <v>3636</v>
      </c>
      <c r="CJ366" s="3" t="s">
        <v>2936</v>
      </c>
      <c r="CK366" s="122" t="s">
        <v>3231</v>
      </c>
      <c r="CL366" s="3" t="s">
        <v>331</v>
      </c>
      <c r="CM366" s="3" t="s">
        <v>2614</v>
      </c>
      <c r="CN366" s="3" t="s">
        <v>2615</v>
      </c>
      <c r="CO366" s="3" t="s">
        <v>10</v>
      </c>
      <c r="CP366" s="3" t="s">
        <v>48</v>
      </c>
      <c r="CQ366" s="3" t="s">
        <v>17</v>
      </c>
      <c r="CR366" s="3" t="s">
        <v>17</v>
      </c>
      <c r="CS366" s="3" t="s">
        <v>2935</v>
      </c>
      <c r="CT366" s="3" t="s">
        <v>128</v>
      </c>
      <c r="CU366" s="3" t="s">
        <v>333</v>
      </c>
      <c r="CV366" s="3" t="s">
        <v>17</v>
      </c>
      <c r="CW366" s="3" t="s">
        <v>2620</v>
      </c>
      <c r="CX366" s="3" t="s">
        <v>2703</v>
      </c>
      <c r="CY366" s="3" t="s">
        <v>17</v>
      </c>
      <c r="CZ366" s="9" t="s">
        <v>2937</v>
      </c>
      <c r="DA366" s="3" t="s">
        <v>9218</v>
      </c>
      <c r="DB366" s="9" t="s">
        <v>3848</v>
      </c>
      <c r="DC366" s="9"/>
      <c r="DD366" s="226">
        <v>364</v>
      </c>
      <c r="DE366" s="15"/>
    </row>
    <row r="367" spans="1:109">
      <c r="A367" s="226">
        <v>355</v>
      </c>
      <c r="B367" s="68" t="s">
        <v>3227</v>
      </c>
      <c r="C367" s="280" t="s">
        <v>3226</v>
      </c>
      <c r="D367" s="3" t="s">
        <v>3455</v>
      </c>
      <c r="E367" s="9"/>
      <c r="F367" s="9"/>
      <c r="G367" s="169" t="s">
        <v>6127</v>
      </c>
      <c r="H367" s="3" t="s">
        <v>3225</v>
      </c>
      <c r="I367" s="3"/>
      <c r="J367" s="3" t="s">
        <v>3634</v>
      </c>
      <c r="K367" s="9" t="s">
        <v>10272</v>
      </c>
      <c r="L367" s="3" t="s">
        <v>2942</v>
      </c>
      <c r="M367" t="b">
        <v>0</v>
      </c>
      <c r="N367" s="108" t="s">
        <v>549</v>
      </c>
      <c r="O367" s="3" t="s">
        <v>8168</v>
      </c>
      <c r="P367" s="3" t="s">
        <v>9141</v>
      </c>
      <c r="Q367" s="229">
        <v>64</v>
      </c>
      <c r="R367" s="229">
        <v>64</v>
      </c>
      <c r="S367" s="9"/>
      <c r="T367" t="s">
        <v>17</v>
      </c>
      <c r="U367" s="3" t="s">
        <v>17</v>
      </c>
      <c r="V367" s="3" t="s">
        <v>17</v>
      </c>
      <c r="W367" s="9"/>
      <c r="X367" s="3" t="s">
        <v>17</v>
      </c>
      <c r="Y367" s="3" t="s">
        <v>17</v>
      </c>
      <c r="Z367" s="3" t="s">
        <v>4571</v>
      </c>
      <c r="AA367" s="15" t="s">
        <v>4114</v>
      </c>
      <c r="AB367" s="3"/>
      <c r="AC367" s="3"/>
      <c r="AD367" s="3"/>
      <c r="AE367" s="3"/>
      <c r="AF367" s="3"/>
      <c r="AG367" s="3" t="s">
        <v>17</v>
      </c>
      <c r="AH367" s="3" t="s">
        <v>3347</v>
      </c>
      <c r="AI367" s="177"/>
      <c r="AJ367" s="3" t="s">
        <v>481</v>
      </c>
      <c r="AK367" t="s">
        <v>12</v>
      </c>
      <c r="AL367" s="3"/>
      <c r="AM367" s="68"/>
      <c r="AN367" s="3" t="s">
        <v>4114</v>
      </c>
      <c r="AO367" t="s">
        <v>9206</v>
      </c>
      <c r="AP367" t="s">
        <v>5091</v>
      </c>
      <c r="AQ367" s="3"/>
      <c r="AR367" s="3"/>
      <c r="AS367" s="15" t="s">
        <v>9041</v>
      </c>
      <c r="AT367" s="3" t="s">
        <v>17</v>
      </c>
      <c r="AU367" t="b">
        <v>0</v>
      </c>
      <c r="AV367" s="229">
        <v>9692</v>
      </c>
      <c r="AW367" s="3" t="s">
        <v>3232</v>
      </c>
      <c r="AX367" s="9"/>
      <c r="AY367" s="9"/>
      <c r="AZ367" s="9"/>
      <c r="BA367" s="9"/>
      <c r="BB367" s="3" t="s">
        <v>5202</v>
      </c>
      <c r="BC367" s="9"/>
      <c r="BD367" s="9"/>
      <c r="BE367" s="3" t="s">
        <v>9589</v>
      </c>
      <c r="BF367" s="9"/>
      <c r="BG367" s="9"/>
      <c r="BH367" s="9" t="s">
        <v>9567</v>
      </c>
      <c r="BI367" s="3" t="s">
        <v>9049</v>
      </c>
      <c r="BJ367" s="3" t="s">
        <v>9078</v>
      </c>
      <c r="BK367" s="9" t="s">
        <v>9568</v>
      </c>
      <c r="BL367" s="9"/>
      <c r="BM367" s="223">
        <v>7411</v>
      </c>
      <c r="BN367" s="223">
        <v>7395</v>
      </c>
      <c r="BO367" s="3" t="s">
        <v>236</v>
      </c>
      <c r="BP367" s="9"/>
      <c r="BQ367" s="9"/>
      <c r="BR367" s="9"/>
      <c r="BS367" s="9"/>
      <c r="BT367" s="9"/>
      <c r="BU367" t="s">
        <v>13044</v>
      </c>
      <c r="BV367" s="9"/>
      <c r="BW367" s="229">
        <v>30</v>
      </c>
      <c r="BX367" s="9"/>
      <c r="BY367" s="9"/>
      <c r="BZ367" s="9" t="s">
        <v>6500</v>
      </c>
      <c r="CA367" t="s">
        <v>6212</v>
      </c>
      <c r="CB367" s="229">
        <v>2013</v>
      </c>
      <c r="CC367" s="3" t="s">
        <v>4702</v>
      </c>
      <c r="CD367" s="3" t="s">
        <v>3346</v>
      </c>
      <c r="CE367" s="3" t="s">
        <v>3635</v>
      </c>
      <c r="CF367" s="3" t="s">
        <v>2942</v>
      </c>
      <c r="CG367" s="3" t="s">
        <v>3348</v>
      </c>
      <c r="CH367" s="3" t="s">
        <v>35</v>
      </c>
      <c r="CI367" s="3" t="s">
        <v>3636</v>
      </c>
      <c r="CJ367" s="3" t="s">
        <v>2944</v>
      </c>
      <c r="CK367" s="122" t="s">
        <v>3231</v>
      </c>
      <c r="CL367" s="3" t="s">
        <v>331</v>
      </c>
      <c r="CM367" s="3" t="s">
        <v>2614</v>
      </c>
      <c r="CN367" s="3" t="s">
        <v>2615</v>
      </c>
      <c r="CO367" s="3" t="s">
        <v>10</v>
      </c>
      <c r="CP367" s="3" t="s">
        <v>48</v>
      </c>
      <c r="CQ367" s="3" t="s">
        <v>17</v>
      </c>
      <c r="CR367" s="3" t="s">
        <v>17</v>
      </c>
      <c r="CS367" s="3" t="s">
        <v>2943</v>
      </c>
      <c r="CT367" s="3" t="s">
        <v>128</v>
      </c>
      <c r="CU367" s="3" t="s">
        <v>333</v>
      </c>
      <c r="CV367" s="3" t="s">
        <v>17</v>
      </c>
      <c r="CW367" s="3" t="s">
        <v>2620</v>
      </c>
      <c r="CX367" s="3" t="s">
        <v>2703</v>
      </c>
      <c r="CY367" s="3" t="s">
        <v>17</v>
      </c>
      <c r="CZ367" s="9" t="s">
        <v>2945</v>
      </c>
      <c r="DA367" s="3" t="s">
        <v>9218</v>
      </c>
      <c r="DB367" s="9" t="s">
        <v>3849</v>
      </c>
      <c r="DC367" s="9"/>
      <c r="DD367" s="226">
        <v>365</v>
      </c>
      <c r="DE367" s="15"/>
    </row>
    <row r="368" spans="1:109">
      <c r="A368" s="226">
        <v>356</v>
      </c>
      <c r="B368" s="68" t="s">
        <v>3227</v>
      </c>
      <c r="C368" s="280" t="s">
        <v>3226</v>
      </c>
      <c r="D368" s="3" t="s">
        <v>3455</v>
      </c>
      <c r="E368" s="9"/>
      <c r="F368" s="9"/>
      <c r="G368" s="169" t="s">
        <v>6127</v>
      </c>
      <c r="H368" s="3" t="s">
        <v>3225</v>
      </c>
      <c r="I368" s="3"/>
      <c r="J368" s="3" t="s">
        <v>3634</v>
      </c>
      <c r="K368" s="9" t="s">
        <v>10272</v>
      </c>
      <c r="L368" s="3" t="s">
        <v>2950</v>
      </c>
      <c r="M368" t="b">
        <v>0</v>
      </c>
      <c r="N368" s="108" t="s">
        <v>549</v>
      </c>
      <c r="O368" s="3" t="s">
        <v>8168</v>
      </c>
      <c r="P368" s="3" t="s">
        <v>9141</v>
      </c>
      <c r="Q368" s="229">
        <v>64</v>
      </c>
      <c r="R368" s="229">
        <v>64</v>
      </c>
      <c r="S368" s="9"/>
      <c r="T368" t="s">
        <v>17</v>
      </c>
      <c r="U368" s="3" t="s">
        <v>17</v>
      </c>
      <c r="V368" s="3" t="s">
        <v>17</v>
      </c>
      <c r="W368" s="9"/>
      <c r="X368" s="3" t="s">
        <v>17</v>
      </c>
      <c r="Y368" s="3" t="s">
        <v>17</v>
      </c>
      <c r="Z368" s="3" t="s">
        <v>4571</v>
      </c>
      <c r="AA368" s="15" t="s">
        <v>4114</v>
      </c>
      <c r="AB368" s="3"/>
      <c r="AC368" s="3"/>
      <c r="AD368" s="3"/>
      <c r="AE368" s="3"/>
      <c r="AF368" s="3"/>
      <c r="AG368" s="3" t="s">
        <v>17</v>
      </c>
      <c r="AH368" s="3" t="s">
        <v>3350</v>
      </c>
      <c r="AI368" s="177"/>
      <c r="AJ368" s="3" t="s">
        <v>481</v>
      </c>
      <c r="AK368" t="s">
        <v>12</v>
      </c>
      <c r="AL368" s="3"/>
      <c r="AM368" s="68"/>
      <c r="AN368" s="3" t="s">
        <v>4114</v>
      </c>
      <c r="AO368" t="s">
        <v>9206</v>
      </c>
      <c r="AP368" t="s">
        <v>5091</v>
      </c>
      <c r="AQ368" s="3"/>
      <c r="AR368" s="3"/>
      <c r="AS368" s="15" t="s">
        <v>9041</v>
      </c>
      <c r="AT368" s="3" t="s">
        <v>17</v>
      </c>
      <c r="AU368" t="b">
        <v>0</v>
      </c>
      <c r="AV368" s="229">
        <v>7171</v>
      </c>
      <c r="AW368" s="3" t="s">
        <v>3232</v>
      </c>
      <c r="AX368" s="9"/>
      <c r="AY368" s="9"/>
      <c r="AZ368" s="9"/>
      <c r="BA368" s="9"/>
      <c r="BB368" s="3" t="s">
        <v>5202</v>
      </c>
      <c r="BC368" s="9"/>
      <c r="BD368" s="9"/>
      <c r="BE368" s="3" t="s">
        <v>9589</v>
      </c>
      <c r="BF368" s="9"/>
      <c r="BG368" s="9"/>
      <c r="BH368" s="9" t="s">
        <v>9567</v>
      </c>
      <c r="BI368" s="3" t="s">
        <v>9049</v>
      </c>
      <c r="BJ368" s="3" t="s">
        <v>9078</v>
      </c>
      <c r="BK368" s="9" t="s">
        <v>9568</v>
      </c>
      <c r="BL368" s="9"/>
      <c r="BM368" s="223">
        <v>4723</v>
      </c>
      <c r="BN368" s="223">
        <v>4686</v>
      </c>
      <c r="BO368" s="3" t="s">
        <v>236</v>
      </c>
      <c r="BP368" s="9"/>
      <c r="BQ368" s="9"/>
      <c r="BR368" s="9"/>
      <c r="BS368" s="9"/>
      <c r="BT368" s="9"/>
      <c r="BU368" t="s">
        <v>13044</v>
      </c>
      <c r="BV368" s="9"/>
      <c r="BW368" s="229">
        <v>30</v>
      </c>
      <c r="BX368" s="9"/>
      <c r="BY368" s="9"/>
      <c r="BZ368" s="9" t="s">
        <v>6500</v>
      </c>
      <c r="CA368" t="s">
        <v>6212</v>
      </c>
      <c r="CB368" s="229">
        <v>2013</v>
      </c>
      <c r="CC368" s="3" t="s">
        <v>4702</v>
      </c>
      <c r="CD368" s="3" t="s">
        <v>3349</v>
      </c>
      <c r="CE368" s="3" t="s">
        <v>3635</v>
      </c>
      <c r="CF368" s="3" t="s">
        <v>2950</v>
      </c>
      <c r="CG368" s="3" t="s">
        <v>3351</v>
      </c>
      <c r="CH368" s="3" t="s">
        <v>35</v>
      </c>
      <c r="CI368" s="3" t="s">
        <v>3636</v>
      </c>
      <c r="CJ368" s="3" t="s">
        <v>2952</v>
      </c>
      <c r="CK368" s="122" t="s">
        <v>3231</v>
      </c>
      <c r="CL368" s="3" t="s">
        <v>331</v>
      </c>
      <c r="CM368" s="3" t="s">
        <v>2614</v>
      </c>
      <c r="CN368" s="3" t="s">
        <v>2615</v>
      </c>
      <c r="CO368" s="3" t="s">
        <v>10</v>
      </c>
      <c r="CP368" s="3" t="s">
        <v>48</v>
      </c>
      <c r="CQ368" s="3" t="s">
        <v>17</v>
      </c>
      <c r="CR368" s="3" t="s">
        <v>17</v>
      </c>
      <c r="CS368" s="3" t="s">
        <v>2951</v>
      </c>
      <c r="CT368" s="3" t="s">
        <v>128</v>
      </c>
      <c r="CU368" s="3" t="s">
        <v>333</v>
      </c>
      <c r="CV368" s="3" t="s">
        <v>17</v>
      </c>
      <c r="CW368" s="3" t="s">
        <v>2620</v>
      </c>
      <c r="CX368" s="3" t="s">
        <v>2703</v>
      </c>
      <c r="CY368" s="3" t="s">
        <v>17</v>
      </c>
      <c r="CZ368" s="9" t="s">
        <v>2953</v>
      </c>
      <c r="DA368" s="3" t="s">
        <v>9218</v>
      </c>
      <c r="DB368" s="9" t="s">
        <v>3850</v>
      </c>
      <c r="DC368" s="9"/>
      <c r="DD368" s="226">
        <v>366</v>
      </c>
      <c r="DE368" s="15"/>
    </row>
    <row r="369" spans="1:109">
      <c r="A369" s="226">
        <v>357</v>
      </c>
      <c r="B369" s="68" t="s">
        <v>3227</v>
      </c>
      <c r="C369" s="280" t="s">
        <v>3226</v>
      </c>
      <c r="D369" s="3" t="s">
        <v>3455</v>
      </c>
      <c r="E369" s="9"/>
      <c r="F369" s="9"/>
      <c r="G369" s="169" t="s">
        <v>6127</v>
      </c>
      <c r="H369" s="3" t="s">
        <v>3225</v>
      </c>
      <c r="I369" s="3"/>
      <c r="J369" s="3" t="s">
        <v>3634</v>
      </c>
      <c r="K369" s="9" t="s">
        <v>10272</v>
      </c>
      <c r="L369" s="3" t="s">
        <v>2958</v>
      </c>
      <c r="M369" t="b">
        <v>0</v>
      </c>
      <c r="N369" s="108" t="s">
        <v>549</v>
      </c>
      <c r="O369" s="3" t="s">
        <v>8168</v>
      </c>
      <c r="P369" s="3" t="s">
        <v>9135</v>
      </c>
      <c r="Q369" s="229">
        <v>77</v>
      </c>
      <c r="R369" s="229">
        <v>77</v>
      </c>
      <c r="S369" s="9"/>
      <c r="T369" t="s">
        <v>17</v>
      </c>
      <c r="U369" s="3" t="s">
        <v>17</v>
      </c>
      <c r="V369" s="3" t="s">
        <v>17</v>
      </c>
      <c r="W369" s="9"/>
      <c r="X369" s="3" t="s">
        <v>17</v>
      </c>
      <c r="Y369" s="3" t="s">
        <v>17</v>
      </c>
      <c r="Z369" s="3" t="s">
        <v>4571</v>
      </c>
      <c r="AA369" s="15" t="s">
        <v>4114</v>
      </c>
      <c r="AB369" s="3"/>
      <c r="AC369" s="3"/>
      <c r="AD369" s="3"/>
      <c r="AE369" s="3"/>
      <c r="AF369" s="3"/>
      <c r="AG369" s="3" t="s">
        <v>17</v>
      </c>
      <c r="AH369" s="3" t="s">
        <v>3353</v>
      </c>
      <c r="AI369" s="177"/>
      <c r="AJ369" s="3" t="s">
        <v>481</v>
      </c>
      <c r="AK369" t="s">
        <v>12</v>
      </c>
      <c r="AL369" s="3"/>
      <c r="AM369" s="68"/>
      <c r="AN369" s="3" t="s">
        <v>4114</v>
      </c>
      <c r="AO369" t="s">
        <v>9206</v>
      </c>
      <c r="AP369" t="s">
        <v>5091</v>
      </c>
      <c r="AQ369" s="3"/>
      <c r="AR369" s="3"/>
      <c r="AS369" s="15" t="s">
        <v>9041</v>
      </c>
      <c r="AT369" s="3" t="s">
        <v>17</v>
      </c>
      <c r="AU369" t="b">
        <v>0</v>
      </c>
      <c r="AV369" s="229">
        <v>7863</v>
      </c>
      <c r="AW369" s="3" t="s">
        <v>3232</v>
      </c>
      <c r="AX369" s="9"/>
      <c r="AY369" s="9"/>
      <c r="AZ369" s="9"/>
      <c r="BA369" s="9"/>
      <c r="BB369" s="3" t="s">
        <v>5202</v>
      </c>
      <c r="BC369" s="9"/>
      <c r="BD369" s="9"/>
      <c r="BE369" s="3" t="s">
        <v>9589</v>
      </c>
      <c r="BF369" s="9"/>
      <c r="BG369" s="9"/>
      <c r="BH369" s="9" t="s">
        <v>9567</v>
      </c>
      <c r="BI369" s="3" t="s">
        <v>9049</v>
      </c>
      <c r="BJ369" s="3" t="s">
        <v>9078</v>
      </c>
      <c r="BK369" s="9" t="s">
        <v>9568</v>
      </c>
      <c r="BL369" s="9"/>
      <c r="BM369" s="223">
        <v>7292</v>
      </c>
      <c r="BN369" s="223">
        <v>7275</v>
      </c>
      <c r="BO369" s="3" t="s">
        <v>236</v>
      </c>
      <c r="BP369" s="9"/>
      <c r="BQ369" s="9"/>
      <c r="BR369" s="9"/>
      <c r="BS369" s="9"/>
      <c r="BT369" s="9"/>
      <c r="BU369" t="s">
        <v>13044</v>
      </c>
      <c r="BV369" s="9"/>
      <c r="BW369" s="229">
        <v>30</v>
      </c>
      <c r="BX369" s="9"/>
      <c r="BY369" s="9"/>
      <c r="BZ369" s="9" t="s">
        <v>6500</v>
      </c>
      <c r="CA369" t="s">
        <v>6212</v>
      </c>
      <c r="CB369" s="229">
        <v>2013</v>
      </c>
      <c r="CC369" s="3" t="s">
        <v>4702</v>
      </c>
      <c r="CD369" s="3" t="s">
        <v>3352</v>
      </c>
      <c r="CE369" s="3" t="s">
        <v>3635</v>
      </c>
      <c r="CF369" s="3" t="s">
        <v>2958</v>
      </c>
      <c r="CG369" s="3" t="s">
        <v>3354</v>
      </c>
      <c r="CH369" s="3" t="s">
        <v>35</v>
      </c>
      <c r="CI369" s="3" t="s">
        <v>3636</v>
      </c>
      <c r="CJ369" s="3" t="s">
        <v>2960</v>
      </c>
      <c r="CK369" s="122" t="s">
        <v>3231</v>
      </c>
      <c r="CL369" s="3" t="s">
        <v>331</v>
      </c>
      <c r="CM369" s="3" t="s">
        <v>2614</v>
      </c>
      <c r="CN369" s="3" t="s">
        <v>2615</v>
      </c>
      <c r="CO369" s="3" t="s">
        <v>10</v>
      </c>
      <c r="CP369" s="3" t="s">
        <v>48</v>
      </c>
      <c r="CQ369" s="3" t="s">
        <v>17</v>
      </c>
      <c r="CR369" s="3" t="s">
        <v>17</v>
      </c>
      <c r="CS369" s="3" t="s">
        <v>2959</v>
      </c>
      <c r="CT369" s="3" t="s">
        <v>128</v>
      </c>
      <c r="CU369" s="3" t="s">
        <v>333</v>
      </c>
      <c r="CV369" s="3" t="s">
        <v>17</v>
      </c>
      <c r="CW369" s="3" t="s">
        <v>2620</v>
      </c>
      <c r="CX369" s="3" t="s">
        <v>2676</v>
      </c>
      <c r="CY369" s="3" t="s">
        <v>17</v>
      </c>
      <c r="CZ369" s="9" t="s">
        <v>2961</v>
      </c>
      <c r="DA369" s="3" t="s">
        <v>9218</v>
      </c>
      <c r="DB369" s="9" t="s">
        <v>3851</v>
      </c>
      <c r="DC369" s="9"/>
      <c r="DD369" s="226">
        <v>367</v>
      </c>
      <c r="DE369" s="15"/>
    </row>
    <row r="370" spans="1:109">
      <c r="A370" s="226">
        <v>358</v>
      </c>
      <c r="B370" s="68" t="s">
        <v>3227</v>
      </c>
      <c r="C370" s="280" t="s">
        <v>3226</v>
      </c>
      <c r="D370" s="3" t="s">
        <v>3455</v>
      </c>
      <c r="E370" s="9"/>
      <c r="F370" s="9"/>
      <c r="G370" s="169" t="s">
        <v>6127</v>
      </c>
      <c r="H370" s="3" t="s">
        <v>3225</v>
      </c>
      <c r="I370" s="3"/>
      <c r="J370" s="3" t="s">
        <v>3634</v>
      </c>
      <c r="K370" s="9" t="s">
        <v>10272</v>
      </c>
      <c r="L370" s="3" t="s">
        <v>2966</v>
      </c>
      <c r="M370" t="b">
        <v>0</v>
      </c>
      <c r="N370" s="108" t="s">
        <v>549</v>
      </c>
      <c r="O370" s="3" t="s">
        <v>8168</v>
      </c>
      <c r="P370" s="3" t="s">
        <v>9135</v>
      </c>
      <c r="Q370" s="229">
        <v>77</v>
      </c>
      <c r="R370" s="229">
        <v>77</v>
      </c>
      <c r="S370" s="9"/>
      <c r="T370" t="s">
        <v>17</v>
      </c>
      <c r="U370" s="3" t="s">
        <v>17</v>
      </c>
      <c r="V370" s="3" t="s">
        <v>17</v>
      </c>
      <c r="W370" s="9"/>
      <c r="X370" s="3" t="s">
        <v>17</v>
      </c>
      <c r="Y370" s="3" t="s">
        <v>17</v>
      </c>
      <c r="Z370" s="3" t="s">
        <v>4571</v>
      </c>
      <c r="AA370" s="15" t="s">
        <v>4114</v>
      </c>
      <c r="AB370" s="3"/>
      <c r="AC370" s="3"/>
      <c r="AD370" s="3"/>
      <c r="AE370" s="3"/>
      <c r="AF370" s="3"/>
      <c r="AG370" s="3" t="s">
        <v>17</v>
      </c>
      <c r="AH370" s="3" t="s">
        <v>3356</v>
      </c>
      <c r="AI370" s="177"/>
      <c r="AJ370" s="3" t="s">
        <v>481</v>
      </c>
      <c r="AK370" t="s">
        <v>12</v>
      </c>
      <c r="AL370" s="3"/>
      <c r="AM370" s="68"/>
      <c r="AN370" s="3" t="s">
        <v>4114</v>
      </c>
      <c r="AO370" t="s">
        <v>9206</v>
      </c>
      <c r="AP370" t="s">
        <v>5091</v>
      </c>
      <c r="AQ370" s="3"/>
      <c r="AR370" s="3"/>
      <c r="AS370" s="15" t="s">
        <v>9041</v>
      </c>
      <c r="AT370" s="3" t="s">
        <v>17</v>
      </c>
      <c r="AU370" t="b">
        <v>0</v>
      </c>
      <c r="AV370" s="229">
        <v>3951</v>
      </c>
      <c r="AW370" s="3" t="s">
        <v>3232</v>
      </c>
      <c r="AX370" s="9"/>
      <c r="AY370" s="9"/>
      <c r="AZ370" s="9"/>
      <c r="BA370" s="9"/>
      <c r="BB370" s="3" t="s">
        <v>5202</v>
      </c>
      <c r="BC370" s="9"/>
      <c r="BD370" s="9"/>
      <c r="BE370" s="3" t="s">
        <v>9589</v>
      </c>
      <c r="BF370" s="9"/>
      <c r="BG370" s="9"/>
      <c r="BH370" s="9" t="s">
        <v>9567</v>
      </c>
      <c r="BI370" s="3" t="s">
        <v>9049</v>
      </c>
      <c r="BJ370" s="3" t="s">
        <v>9078</v>
      </c>
      <c r="BK370" s="9" t="s">
        <v>9568</v>
      </c>
      <c r="BL370" s="9"/>
      <c r="BM370" s="223">
        <v>3397</v>
      </c>
      <c r="BN370" s="223">
        <v>3391</v>
      </c>
      <c r="BO370" s="3" t="s">
        <v>236</v>
      </c>
      <c r="BP370" s="9"/>
      <c r="BQ370" s="9"/>
      <c r="BR370" s="9"/>
      <c r="BS370" s="9"/>
      <c r="BT370" s="9"/>
      <c r="BU370" t="s">
        <v>13044</v>
      </c>
      <c r="BV370" s="9"/>
      <c r="BW370" s="229">
        <v>30</v>
      </c>
      <c r="BX370" s="9"/>
      <c r="BY370" s="9"/>
      <c r="BZ370" s="9" t="s">
        <v>6500</v>
      </c>
      <c r="CA370" t="s">
        <v>6212</v>
      </c>
      <c r="CB370" s="229">
        <v>2013</v>
      </c>
      <c r="CC370" s="3" t="s">
        <v>4702</v>
      </c>
      <c r="CD370" s="3" t="s">
        <v>3355</v>
      </c>
      <c r="CE370" s="3" t="s">
        <v>3635</v>
      </c>
      <c r="CF370" s="3" t="s">
        <v>2966</v>
      </c>
      <c r="CG370" s="3" t="s">
        <v>3357</v>
      </c>
      <c r="CH370" s="3" t="s">
        <v>35</v>
      </c>
      <c r="CI370" s="3" t="s">
        <v>3636</v>
      </c>
      <c r="CJ370" s="3" t="s">
        <v>2968</v>
      </c>
      <c r="CK370" s="122" t="s">
        <v>3231</v>
      </c>
      <c r="CL370" s="3" t="s">
        <v>331</v>
      </c>
      <c r="CM370" s="3" t="s">
        <v>2614</v>
      </c>
      <c r="CN370" s="3" t="s">
        <v>2615</v>
      </c>
      <c r="CO370" s="3" t="s">
        <v>10</v>
      </c>
      <c r="CP370" s="3" t="s">
        <v>48</v>
      </c>
      <c r="CQ370" s="3" t="s">
        <v>17</v>
      </c>
      <c r="CR370" s="3" t="s">
        <v>17</v>
      </c>
      <c r="CS370" s="3" t="s">
        <v>2967</v>
      </c>
      <c r="CT370" s="3" t="s">
        <v>128</v>
      </c>
      <c r="CU370" s="3" t="s">
        <v>333</v>
      </c>
      <c r="CV370" s="3" t="s">
        <v>17</v>
      </c>
      <c r="CW370" s="3" t="s">
        <v>2620</v>
      </c>
      <c r="CX370" s="3" t="s">
        <v>2676</v>
      </c>
      <c r="CY370" s="3" t="s">
        <v>17</v>
      </c>
      <c r="CZ370" s="9" t="s">
        <v>2969</v>
      </c>
      <c r="DA370" s="3" t="s">
        <v>9218</v>
      </c>
      <c r="DB370" s="9" t="s">
        <v>3852</v>
      </c>
      <c r="DC370" s="9"/>
      <c r="DD370" s="226">
        <v>368</v>
      </c>
      <c r="DE370" s="15"/>
    </row>
    <row r="371" spans="1:109">
      <c r="A371" s="226">
        <v>359</v>
      </c>
      <c r="B371" s="68" t="s">
        <v>3227</v>
      </c>
      <c r="C371" s="280" t="s">
        <v>3226</v>
      </c>
      <c r="D371" s="3" t="s">
        <v>3455</v>
      </c>
      <c r="E371" s="9"/>
      <c r="F371" s="9"/>
      <c r="G371" s="169" t="s">
        <v>6127</v>
      </c>
      <c r="H371" s="3" t="s">
        <v>3225</v>
      </c>
      <c r="I371" s="3"/>
      <c r="J371" s="3" t="s">
        <v>3634</v>
      </c>
      <c r="K371" s="9" t="s">
        <v>10272</v>
      </c>
      <c r="L371" s="3" t="s">
        <v>2974</v>
      </c>
      <c r="M371" t="b">
        <v>0</v>
      </c>
      <c r="N371" s="108" t="s">
        <v>549</v>
      </c>
      <c r="O371" s="3" t="s">
        <v>8168</v>
      </c>
      <c r="P371" s="3" t="s">
        <v>9135</v>
      </c>
      <c r="Q371" s="229">
        <v>77</v>
      </c>
      <c r="R371" s="229">
        <v>77</v>
      </c>
      <c r="S371" s="9"/>
      <c r="T371" t="s">
        <v>17</v>
      </c>
      <c r="U371" s="3" t="s">
        <v>17</v>
      </c>
      <c r="V371" s="3" t="s">
        <v>17</v>
      </c>
      <c r="W371" s="9"/>
      <c r="X371" s="3" t="s">
        <v>17</v>
      </c>
      <c r="Y371" s="3" t="s">
        <v>17</v>
      </c>
      <c r="Z371" s="3" t="s">
        <v>4571</v>
      </c>
      <c r="AA371" s="15" t="s">
        <v>4114</v>
      </c>
      <c r="AB371" s="3"/>
      <c r="AC371" s="3"/>
      <c r="AD371" s="3"/>
      <c r="AE371" s="3"/>
      <c r="AF371" s="3"/>
      <c r="AG371" s="3" t="s">
        <v>17</v>
      </c>
      <c r="AH371" s="3" t="s">
        <v>3359</v>
      </c>
      <c r="AI371" s="177"/>
      <c r="AJ371" s="3" t="s">
        <v>481</v>
      </c>
      <c r="AK371" t="s">
        <v>12</v>
      </c>
      <c r="AL371" s="3"/>
      <c r="AM371" s="68"/>
      <c r="AN371" s="3" t="s">
        <v>4114</v>
      </c>
      <c r="AO371" t="s">
        <v>9206</v>
      </c>
      <c r="AP371" t="s">
        <v>5091</v>
      </c>
      <c r="AQ371" s="3"/>
      <c r="AR371" s="3"/>
      <c r="AS371" s="15" t="s">
        <v>9041</v>
      </c>
      <c r="AT371" s="3" t="s">
        <v>17</v>
      </c>
      <c r="AU371" t="b">
        <v>0</v>
      </c>
      <c r="AV371" s="229">
        <v>2857</v>
      </c>
      <c r="AW371" s="3" t="s">
        <v>3232</v>
      </c>
      <c r="AX371" s="9"/>
      <c r="AY371" s="9"/>
      <c r="AZ371" s="9"/>
      <c r="BA371" s="9"/>
      <c r="BB371" s="3" t="s">
        <v>5202</v>
      </c>
      <c r="BC371" s="9"/>
      <c r="BD371" s="9"/>
      <c r="BE371" s="3" t="s">
        <v>9589</v>
      </c>
      <c r="BF371" s="9"/>
      <c r="BG371" s="9"/>
      <c r="BH371" s="9" t="s">
        <v>9567</v>
      </c>
      <c r="BI371" s="3" t="s">
        <v>9049</v>
      </c>
      <c r="BJ371" s="3" t="s">
        <v>9078</v>
      </c>
      <c r="BK371" s="9" t="s">
        <v>9568</v>
      </c>
      <c r="BL371" s="9"/>
      <c r="BM371" s="223">
        <v>2416</v>
      </c>
      <c r="BN371" s="223">
        <v>2411</v>
      </c>
      <c r="BO371" s="3" t="s">
        <v>236</v>
      </c>
      <c r="BP371" s="9"/>
      <c r="BQ371" s="9"/>
      <c r="BR371" s="9"/>
      <c r="BS371" s="9"/>
      <c r="BT371" s="9"/>
      <c r="BU371" t="s">
        <v>13044</v>
      </c>
      <c r="BV371" s="9"/>
      <c r="BW371" s="229">
        <v>30</v>
      </c>
      <c r="BX371" s="9"/>
      <c r="BY371" s="9"/>
      <c r="BZ371" s="9" t="s">
        <v>6500</v>
      </c>
      <c r="CA371" t="s">
        <v>6212</v>
      </c>
      <c r="CB371" s="229">
        <v>2013</v>
      </c>
      <c r="CC371" s="3" t="s">
        <v>4702</v>
      </c>
      <c r="CD371" s="3" t="s">
        <v>3358</v>
      </c>
      <c r="CE371" s="3" t="s">
        <v>3635</v>
      </c>
      <c r="CF371" s="3" t="s">
        <v>2974</v>
      </c>
      <c r="CG371" s="3" t="s">
        <v>3360</v>
      </c>
      <c r="CH371" s="3" t="s">
        <v>35</v>
      </c>
      <c r="CI371" s="3" t="s">
        <v>3636</v>
      </c>
      <c r="CJ371" s="3" t="s">
        <v>2976</v>
      </c>
      <c r="CK371" s="122" t="s">
        <v>3231</v>
      </c>
      <c r="CL371" s="3" t="s">
        <v>331</v>
      </c>
      <c r="CM371" s="3" t="s">
        <v>2614</v>
      </c>
      <c r="CN371" s="3" t="s">
        <v>2615</v>
      </c>
      <c r="CO371" s="3" t="s">
        <v>10</v>
      </c>
      <c r="CP371" s="3" t="s">
        <v>48</v>
      </c>
      <c r="CQ371" s="3" t="s">
        <v>17</v>
      </c>
      <c r="CR371" s="3" t="s">
        <v>17</v>
      </c>
      <c r="CS371" s="3" t="s">
        <v>2975</v>
      </c>
      <c r="CT371" s="3" t="s">
        <v>128</v>
      </c>
      <c r="CU371" s="3" t="s">
        <v>333</v>
      </c>
      <c r="CV371" s="3" t="s">
        <v>17</v>
      </c>
      <c r="CW371" s="3" t="s">
        <v>2620</v>
      </c>
      <c r="CX371" s="3" t="s">
        <v>2676</v>
      </c>
      <c r="CY371" s="3" t="s">
        <v>17</v>
      </c>
      <c r="CZ371" s="9" t="s">
        <v>2977</v>
      </c>
      <c r="DA371" s="3" t="s">
        <v>9218</v>
      </c>
      <c r="DB371" s="9" t="s">
        <v>3853</v>
      </c>
      <c r="DC371" s="9"/>
      <c r="DD371" s="226">
        <v>369</v>
      </c>
      <c r="DE371" s="15"/>
    </row>
    <row r="372" spans="1:109">
      <c r="A372" s="226">
        <v>360</v>
      </c>
      <c r="B372" s="68" t="s">
        <v>3227</v>
      </c>
      <c r="C372" s="280" t="s">
        <v>3226</v>
      </c>
      <c r="D372" s="3" t="s">
        <v>3455</v>
      </c>
      <c r="E372" s="9"/>
      <c r="F372" s="9"/>
      <c r="G372" s="169" t="s">
        <v>6127</v>
      </c>
      <c r="H372" s="3" t="s">
        <v>3225</v>
      </c>
      <c r="I372" s="3"/>
      <c r="J372" s="3" t="s">
        <v>3634</v>
      </c>
      <c r="K372" s="9" t="s">
        <v>10272</v>
      </c>
      <c r="L372" s="3" t="s">
        <v>2982</v>
      </c>
      <c r="M372" t="b">
        <v>0</v>
      </c>
      <c r="N372" s="108" t="s">
        <v>549</v>
      </c>
      <c r="O372" s="3" t="s">
        <v>8168</v>
      </c>
      <c r="P372" s="3" t="s">
        <v>9135</v>
      </c>
      <c r="Q372" s="229">
        <v>77</v>
      </c>
      <c r="R372" s="229">
        <v>77</v>
      </c>
      <c r="S372" s="9"/>
      <c r="T372" t="s">
        <v>17</v>
      </c>
      <c r="U372" s="3" t="s">
        <v>17</v>
      </c>
      <c r="V372" s="3" t="s">
        <v>17</v>
      </c>
      <c r="W372" s="9"/>
      <c r="X372" s="3" t="s">
        <v>17</v>
      </c>
      <c r="Y372" s="3" t="s">
        <v>17</v>
      </c>
      <c r="Z372" s="3" t="s">
        <v>4571</v>
      </c>
      <c r="AA372" s="15" t="s">
        <v>4114</v>
      </c>
      <c r="AB372" s="3"/>
      <c r="AC372" s="3"/>
      <c r="AD372" s="3"/>
      <c r="AE372" s="3"/>
      <c r="AF372" s="3"/>
      <c r="AG372" s="3" t="s">
        <v>17</v>
      </c>
      <c r="AH372" s="3" t="s">
        <v>3362</v>
      </c>
      <c r="AI372" s="177"/>
      <c r="AJ372" s="3" t="s">
        <v>481</v>
      </c>
      <c r="AK372" t="s">
        <v>12</v>
      </c>
      <c r="AL372" s="3"/>
      <c r="AM372" s="68"/>
      <c r="AN372" s="3" t="s">
        <v>4114</v>
      </c>
      <c r="AO372" t="s">
        <v>9206</v>
      </c>
      <c r="AP372" t="s">
        <v>5091</v>
      </c>
      <c r="AQ372" s="3"/>
      <c r="AR372" s="3"/>
      <c r="AS372" s="15" t="s">
        <v>9041</v>
      </c>
      <c r="AT372" s="3" t="s">
        <v>17</v>
      </c>
      <c r="AU372" t="b">
        <v>0</v>
      </c>
      <c r="AV372" s="229">
        <v>5576</v>
      </c>
      <c r="AW372" s="3" t="s">
        <v>3232</v>
      </c>
      <c r="AX372" s="9"/>
      <c r="AY372" s="9"/>
      <c r="AZ372" s="9"/>
      <c r="BA372" s="9"/>
      <c r="BB372" s="3" t="s">
        <v>5202</v>
      </c>
      <c r="BC372" s="9"/>
      <c r="BD372" s="9"/>
      <c r="BE372" s="3" t="s">
        <v>9589</v>
      </c>
      <c r="BF372" s="9"/>
      <c r="BG372" s="9"/>
      <c r="BH372" s="9" t="s">
        <v>9567</v>
      </c>
      <c r="BI372" s="3" t="s">
        <v>9049</v>
      </c>
      <c r="BJ372" s="3" t="s">
        <v>9078</v>
      </c>
      <c r="BK372" s="9" t="s">
        <v>9568</v>
      </c>
      <c r="BL372" s="9"/>
      <c r="BM372" s="223">
        <v>5042</v>
      </c>
      <c r="BN372" s="223">
        <v>5034</v>
      </c>
      <c r="BO372" s="3" t="s">
        <v>236</v>
      </c>
      <c r="BP372" s="9"/>
      <c r="BQ372" s="9"/>
      <c r="BR372" s="9"/>
      <c r="BS372" s="9"/>
      <c r="BT372" s="9"/>
      <c r="BU372" t="s">
        <v>13044</v>
      </c>
      <c r="BV372" s="9"/>
      <c r="BW372" s="229">
        <v>30</v>
      </c>
      <c r="BX372" s="9"/>
      <c r="BY372" s="9"/>
      <c r="BZ372" s="9" t="s">
        <v>6500</v>
      </c>
      <c r="CA372" t="s">
        <v>6212</v>
      </c>
      <c r="CB372" s="229">
        <v>2013</v>
      </c>
      <c r="CC372" s="3" t="s">
        <v>4702</v>
      </c>
      <c r="CD372" s="3" t="s">
        <v>3361</v>
      </c>
      <c r="CE372" s="3" t="s">
        <v>3635</v>
      </c>
      <c r="CF372" s="3" t="s">
        <v>2982</v>
      </c>
      <c r="CG372" s="3" t="s">
        <v>3363</v>
      </c>
      <c r="CH372" s="3" t="s">
        <v>35</v>
      </c>
      <c r="CI372" s="3" t="s">
        <v>3636</v>
      </c>
      <c r="CJ372" s="3" t="s">
        <v>2984</v>
      </c>
      <c r="CK372" s="122" t="s">
        <v>3231</v>
      </c>
      <c r="CL372" s="3" t="s">
        <v>331</v>
      </c>
      <c r="CM372" s="3" t="s">
        <v>2614</v>
      </c>
      <c r="CN372" s="3" t="s">
        <v>2615</v>
      </c>
      <c r="CO372" s="3" t="s">
        <v>10</v>
      </c>
      <c r="CP372" s="3" t="s">
        <v>48</v>
      </c>
      <c r="CQ372" s="3" t="s">
        <v>17</v>
      </c>
      <c r="CR372" s="3" t="s">
        <v>17</v>
      </c>
      <c r="CS372" s="3" t="s">
        <v>2983</v>
      </c>
      <c r="CT372" s="3" t="s">
        <v>128</v>
      </c>
      <c r="CU372" s="3" t="s">
        <v>333</v>
      </c>
      <c r="CV372" s="3" t="s">
        <v>17</v>
      </c>
      <c r="CW372" s="3" t="s">
        <v>2620</v>
      </c>
      <c r="CX372" s="3" t="s">
        <v>2676</v>
      </c>
      <c r="CY372" s="3" t="s">
        <v>17</v>
      </c>
      <c r="CZ372" s="9" t="s">
        <v>2985</v>
      </c>
      <c r="DA372" s="3" t="s">
        <v>9218</v>
      </c>
      <c r="DB372" s="9" t="s">
        <v>3854</v>
      </c>
      <c r="DC372" s="9"/>
      <c r="DD372" s="226">
        <v>370</v>
      </c>
      <c r="DE372" s="15"/>
    </row>
    <row r="373" spans="1:109">
      <c r="A373" s="226">
        <v>361</v>
      </c>
      <c r="B373" s="68" t="s">
        <v>3227</v>
      </c>
      <c r="C373" s="280" t="s">
        <v>3226</v>
      </c>
      <c r="D373" s="3" t="s">
        <v>3455</v>
      </c>
      <c r="E373" s="9"/>
      <c r="F373" s="9"/>
      <c r="G373" s="169" t="s">
        <v>6127</v>
      </c>
      <c r="H373" s="3" t="s">
        <v>3225</v>
      </c>
      <c r="I373" s="3"/>
      <c r="J373" s="3" t="s">
        <v>3634</v>
      </c>
      <c r="K373" s="9" t="s">
        <v>10272</v>
      </c>
      <c r="L373" s="3" t="s">
        <v>2990</v>
      </c>
      <c r="M373" t="b">
        <v>0</v>
      </c>
      <c r="N373" s="108" t="s">
        <v>549</v>
      </c>
      <c r="O373" s="3" t="s">
        <v>8168</v>
      </c>
      <c r="P373" s="3" t="s">
        <v>9135</v>
      </c>
      <c r="Q373" s="229">
        <v>77</v>
      </c>
      <c r="R373" s="229">
        <v>77</v>
      </c>
      <c r="S373" s="9"/>
      <c r="T373" t="s">
        <v>17</v>
      </c>
      <c r="U373" s="3" t="s">
        <v>17</v>
      </c>
      <c r="V373" s="3" t="s">
        <v>17</v>
      </c>
      <c r="W373" s="9"/>
      <c r="X373" s="3" t="s">
        <v>17</v>
      </c>
      <c r="Y373" s="3" t="s">
        <v>17</v>
      </c>
      <c r="Z373" s="3" t="s">
        <v>4571</v>
      </c>
      <c r="AA373" s="15" t="s">
        <v>4114</v>
      </c>
      <c r="AB373" s="3"/>
      <c r="AC373" s="3"/>
      <c r="AD373" s="3"/>
      <c r="AE373" s="3"/>
      <c r="AF373" s="3"/>
      <c r="AG373" s="3" t="s">
        <v>17</v>
      </c>
      <c r="AH373" s="3" t="s">
        <v>3365</v>
      </c>
      <c r="AI373" s="177"/>
      <c r="AJ373" s="3" t="s">
        <v>481</v>
      </c>
      <c r="AK373" t="s">
        <v>12</v>
      </c>
      <c r="AL373" s="3"/>
      <c r="AM373" s="68"/>
      <c r="AN373" s="3" t="s">
        <v>4114</v>
      </c>
      <c r="AO373" t="s">
        <v>9206</v>
      </c>
      <c r="AP373" t="s">
        <v>5091</v>
      </c>
      <c r="AQ373" s="3"/>
      <c r="AR373" s="3"/>
      <c r="AS373" s="15" t="s">
        <v>9041</v>
      </c>
      <c r="AT373" s="3" t="s">
        <v>17</v>
      </c>
      <c r="AU373" t="b">
        <v>0</v>
      </c>
      <c r="AV373" s="229">
        <v>6904</v>
      </c>
      <c r="AW373" s="3" t="s">
        <v>3232</v>
      </c>
      <c r="AX373" s="9"/>
      <c r="AY373" s="9"/>
      <c r="AZ373" s="9"/>
      <c r="BA373" s="9"/>
      <c r="BB373" s="3" t="s">
        <v>5202</v>
      </c>
      <c r="BC373" s="9"/>
      <c r="BD373" s="9"/>
      <c r="BE373" s="3" t="s">
        <v>9589</v>
      </c>
      <c r="BF373" s="9"/>
      <c r="BG373" s="9"/>
      <c r="BH373" s="9" t="s">
        <v>9567</v>
      </c>
      <c r="BI373" s="3" t="s">
        <v>9049</v>
      </c>
      <c r="BJ373" s="3" t="s">
        <v>9078</v>
      </c>
      <c r="BK373" s="9" t="s">
        <v>9568</v>
      </c>
      <c r="BL373" s="9"/>
      <c r="BM373" s="223">
        <v>6254</v>
      </c>
      <c r="BN373" s="223">
        <v>6240</v>
      </c>
      <c r="BO373" s="3" t="s">
        <v>236</v>
      </c>
      <c r="BP373" s="9"/>
      <c r="BQ373" s="9"/>
      <c r="BR373" s="9"/>
      <c r="BS373" s="9"/>
      <c r="BT373" s="9"/>
      <c r="BU373" t="s">
        <v>13044</v>
      </c>
      <c r="BV373" s="9"/>
      <c r="BW373" s="229">
        <v>30</v>
      </c>
      <c r="BX373" s="9"/>
      <c r="BY373" s="9"/>
      <c r="BZ373" s="9" t="s">
        <v>6500</v>
      </c>
      <c r="CA373" t="s">
        <v>6212</v>
      </c>
      <c r="CB373" s="229">
        <v>2013</v>
      </c>
      <c r="CC373" s="3" t="s">
        <v>4702</v>
      </c>
      <c r="CD373" s="3" t="s">
        <v>3364</v>
      </c>
      <c r="CE373" s="3" t="s">
        <v>3635</v>
      </c>
      <c r="CF373" s="3" t="s">
        <v>2990</v>
      </c>
      <c r="CG373" s="3" t="s">
        <v>3366</v>
      </c>
      <c r="CH373" s="3" t="s">
        <v>35</v>
      </c>
      <c r="CI373" s="3" t="s">
        <v>3636</v>
      </c>
      <c r="CJ373" s="3" t="s">
        <v>2992</v>
      </c>
      <c r="CK373" s="122" t="s">
        <v>3231</v>
      </c>
      <c r="CL373" s="3" t="s">
        <v>331</v>
      </c>
      <c r="CM373" s="3" t="s">
        <v>2614</v>
      </c>
      <c r="CN373" s="3" t="s">
        <v>2615</v>
      </c>
      <c r="CO373" s="3" t="s">
        <v>10</v>
      </c>
      <c r="CP373" s="3" t="s">
        <v>48</v>
      </c>
      <c r="CQ373" s="3" t="s">
        <v>17</v>
      </c>
      <c r="CR373" s="3" t="s">
        <v>17</v>
      </c>
      <c r="CS373" s="3" t="s">
        <v>2991</v>
      </c>
      <c r="CT373" s="3" t="s">
        <v>128</v>
      </c>
      <c r="CU373" s="3" t="s">
        <v>333</v>
      </c>
      <c r="CV373" s="3" t="s">
        <v>17</v>
      </c>
      <c r="CW373" s="3" t="s">
        <v>2620</v>
      </c>
      <c r="CX373" s="3" t="s">
        <v>2676</v>
      </c>
      <c r="CY373" s="3" t="s">
        <v>17</v>
      </c>
      <c r="CZ373" s="9" t="s">
        <v>2993</v>
      </c>
      <c r="DA373" s="3" t="s">
        <v>9218</v>
      </c>
      <c r="DB373" s="9" t="s">
        <v>3855</v>
      </c>
      <c r="DC373" s="9"/>
      <c r="DD373" s="226">
        <v>371</v>
      </c>
      <c r="DE373" s="15"/>
    </row>
    <row r="374" spans="1:109">
      <c r="A374" s="226">
        <v>362</v>
      </c>
      <c r="B374" s="68" t="s">
        <v>3227</v>
      </c>
      <c r="C374" s="280" t="s">
        <v>3226</v>
      </c>
      <c r="D374" s="3" t="s">
        <v>3455</v>
      </c>
      <c r="E374" s="9"/>
      <c r="F374" s="9"/>
      <c r="G374" s="169" t="s">
        <v>6127</v>
      </c>
      <c r="H374" s="3" t="s">
        <v>3225</v>
      </c>
      <c r="I374" s="3"/>
      <c r="J374" s="3" t="s">
        <v>3634</v>
      </c>
      <c r="K374" s="9" t="s">
        <v>10272</v>
      </c>
      <c r="L374" s="3" t="s">
        <v>2998</v>
      </c>
      <c r="M374" t="b">
        <v>0</v>
      </c>
      <c r="N374" s="108" t="s">
        <v>549</v>
      </c>
      <c r="O374" s="3" t="s">
        <v>8168</v>
      </c>
      <c r="P374" s="3" t="s">
        <v>9135</v>
      </c>
      <c r="Q374" s="229">
        <v>77</v>
      </c>
      <c r="R374" s="229">
        <v>77</v>
      </c>
      <c r="S374" s="9"/>
      <c r="T374" t="s">
        <v>17</v>
      </c>
      <c r="U374" s="3" t="s">
        <v>17</v>
      </c>
      <c r="V374" s="3" t="s">
        <v>17</v>
      </c>
      <c r="W374" s="9"/>
      <c r="X374" s="3" t="s">
        <v>17</v>
      </c>
      <c r="Y374" s="3" t="s">
        <v>17</v>
      </c>
      <c r="Z374" s="3" t="s">
        <v>4571</v>
      </c>
      <c r="AA374" s="15" t="s">
        <v>4114</v>
      </c>
      <c r="AB374" s="3"/>
      <c r="AC374" s="3"/>
      <c r="AD374" s="3"/>
      <c r="AE374" s="3"/>
      <c r="AF374" s="3"/>
      <c r="AG374" s="3" t="s">
        <v>17</v>
      </c>
      <c r="AH374" s="3" t="s">
        <v>3368</v>
      </c>
      <c r="AI374" s="177"/>
      <c r="AJ374" s="3" t="s">
        <v>481</v>
      </c>
      <c r="AK374" t="s">
        <v>12</v>
      </c>
      <c r="AL374" s="3"/>
      <c r="AM374" s="68"/>
      <c r="AN374" s="3" t="s">
        <v>4114</v>
      </c>
      <c r="AO374" t="s">
        <v>9206</v>
      </c>
      <c r="AP374" t="s">
        <v>5091</v>
      </c>
      <c r="AQ374" s="3"/>
      <c r="AR374" s="3"/>
      <c r="AS374" s="15" t="s">
        <v>9041</v>
      </c>
      <c r="AT374" s="3" t="s">
        <v>17</v>
      </c>
      <c r="AU374" t="b">
        <v>0</v>
      </c>
      <c r="AV374" s="229">
        <v>4214</v>
      </c>
      <c r="AW374" s="3" t="s">
        <v>3232</v>
      </c>
      <c r="AX374" s="9"/>
      <c r="AY374" s="9"/>
      <c r="AZ374" s="9"/>
      <c r="BA374" s="9"/>
      <c r="BB374" s="3" t="s">
        <v>5202</v>
      </c>
      <c r="BC374" s="9"/>
      <c r="BD374" s="9"/>
      <c r="BE374" s="3" t="s">
        <v>9589</v>
      </c>
      <c r="BF374" s="9"/>
      <c r="BG374" s="9"/>
      <c r="BH374" s="9" t="s">
        <v>9567</v>
      </c>
      <c r="BI374" s="3" t="s">
        <v>9049</v>
      </c>
      <c r="BJ374" s="3" t="s">
        <v>9078</v>
      </c>
      <c r="BK374" s="9" t="s">
        <v>9568</v>
      </c>
      <c r="BL374" s="9"/>
      <c r="BM374" s="223">
        <v>3538</v>
      </c>
      <c r="BN374" s="223">
        <v>3530</v>
      </c>
      <c r="BO374" s="3" t="s">
        <v>236</v>
      </c>
      <c r="BP374" s="9"/>
      <c r="BQ374" s="9"/>
      <c r="BR374" s="9"/>
      <c r="BS374" s="9"/>
      <c r="BT374" s="9"/>
      <c r="BU374" t="s">
        <v>13044</v>
      </c>
      <c r="BV374" s="9"/>
      <c r="BW374" s="229">
        <v>30</v>
      </c>
      <c r="BX374" s="9"/>
      <c r="BY374" s="9"/>
      <c r="BZ374" s="9" t="s">
        <v>6500</v>
      </c>
      <c r="CA374" t="s">
        <v>6212</v>
      </c>
      <c r="CB374" s="229">
        <v>2013</v>
      </c>
      <c r="CC374" s="3" t="s">
        <v>4702</v>
      </c>
      <c r="CD374" s="3" t="s">
        <v>3367</v>
      </c>
      <c r="CE374" s="3" t="s">
        <v>3635</v>
      </c>
      <c r="CF374" s="3" t="s">
        <v>2998</v>
      </c>
      <c r="CG374" s="3" t="s">
        <v>3369</v>
      </c>
      <c r="CH374" s="3" t="s">
        <v>35</v>
      </c>
      <c r="CI374" s="3" t="s">
        <v>3636</v>
      </c>
      <c r="CJ374" s="3" t="s">
        <v>3000</v>
      </c>
      <c r="CK374" s="122" t="s">
        <v>3231</v>
      </c>
      <c r="CL374" s="3" t="s">
        <v>331</v>
      </c>
      <c r="CM374" s="3" t="s">
        <v>2614</v>
      </c>
      <c r="CN374" s="3" t="s">
        <v>2615</v>
      </c>
      <c r="CO374" s="3" t="s">
        <v>10</v>
      </c>
      <c r="CP374" s="3" t="s">
        <v>48</v>
      </c>
      <c r="CQ374" s="3" t="s">
        <v>17</v>
      </c>
      <c r="CR374" s="3" t="s">
        <v>17</v>
      </c>
      <c r="CS374" s="3" t="s">
        <v>2999</v>
      </c>
      <c r="CT374" s="3" t="s">
        <v>128</v>
      </c>
      <c r="CU374" s="3" t="s">
        <v>333</v>
      </c>
      <c r="CV374" s="3" t="s">
        <v>17</v>
      </c>
      <c r="CW374" s="3" t="s">
        <v>2620</v>
      </c>
      <c r="CX374" s="3" t="s">
        <v>2676</v>
      </c>
      <c r="CY374" s="3" t="s">
        <v>17</v>
      </c>
      <c r="CZ374" s="9" t="s">
        <v>3001</v>
      </c>
      <c r="DA374" s="3" t="s">
        <v>9218</v>
      </c>
      <c r="DB374" s="9" t="s">
        <v>3856</v>
      </c>
      <c r="DC374" s="9"/>
      <c r="DD374" s="226">
        <v>372</v>
      </c>
      <c r="DE374" s="15"/>
    </row>
    <row r="375" spans="1:109">
      <c r="A375" s="226">
        <v>363</v>
      </c>
      <c r="B375" s="68" t="s">
        <v>3227</v>
      </c>
      <c r="C375" s="280" t="s">
        <v>3226</v>
      </c>
      <c r="D375" s="3" t="s">
        <v>3455</v>
      </c>
      <c r="E375" s="9"/>
      <c r="F375" s="9"/>
      <c r="G375" s="169" t="s">
        <v>6127</v>
      </c>
      <c r="H375" s="3" t="s">
        <v>3225</v>
      </c>
      <c r="I375" s="3"/>
      <c r="J375" s="3" t="s">
        <v>3634</v>
      </c>
      <c r="K375" s="9" t="s">
        <v>10272</v>
      </c>
      <c r="L375" s="3" t="s">
        <v>3006</v>
      </c>
      <c r="M375" t="b">
        <v>0</v>
      </c>
      <c r="N375" s="108" t="s">
        <v>549</v>
      </c>
      <c r="O375" s="3" t="s">
        <v>8269</v>
      </c>
      <c r="P375" s="3" t="s">
        <v>9095</v>
      </c>
      <c r="Q375" s="229">
        <v>74</v>
      </c>
      <c r="R375" s="229">
        <v>74</v>
      </c>
      <c r="S375" s="9"/>
      <c r="T375" t="s">
        <v>17</v>
      </c>
      <c r="U375" s="3" t="s">
        <v>17</v>
      </c>
      <c r="V375" s="3" t="s">
        <v>17</v>
      </c>
      <c r="W375" s="9"/>
      <c r="X375" s="3" t="s">
        <v>17</v>
      </c>
      <c r="Y375" s="3" t="s">
        <v>17</v>
      </c>
      <c r="Z375" s="3" t="s">
        <v>4571</v>
      </c>
      <c r="AA375" s="15" t="s">
        <v>484</v>
      </c>
      <c r="AB375" s="3"/>
      <c r="AC375" s="3"/>
      <c r="AD375" s="3"/>
      <c r="AE375" s="3"/>
      <c r="AF375" s="3"/>
      <c r="AG375" s="3" t="s">
        <v>17</v>
      </c>
      <c r="AH375" s="3" t="s">
        <v>3371</v>
      </c>
      <c r="AI375" s="177"/>
      <c r="AJ375" s="3" t="s">
        <v>481</v>
      </c>
      <c r="AK375" t="s">
        <v>12</v>
      </c>
      <c r="AL375" s="3"/>
      <c r="AM375" s="68"/>
      <c r="AN375" s="3" t="s">
        <v>484</v>
      </c>
      <c r="AO375" t="s">
        <v>9206</v>
      </c>
      <c r="AP375" t="s">
        <v>5091</v>
      </c>
      <c r="AQ375" s="3"/>
      <c r="AR375" s="3"/>
      <c r="AS375" s="15" t="s">
        <v>9041</v>
      </c>
      <c r="AT375" s="3" t="s">
        <v>17</v>
      </c>
      <c r="AU375" t="b">
        <v>0</v>
      </c>
      <c r="AV375" s="229">
        <v>49943</v>
      </c>
      <c r="AW375" s="3" t="s">
        <v>3232</v>
      </c>
      <c r="AX375" s="9"/>
      <c r="AY375" s="9"/>
      <c r="AZ375" s="9"/>
      <c r="BA375" s="9"/>
      <c r="BB375" s="3" t="s">
        <v>5202</v>
      </c>
      <c r="BC375" s="9"/>
      <c r="BD375" s="9"/>
      <c r="BE375" s="3" t="s">
        <v>9589</v>
      </c>
      <c r="BF375" s="9"/>
      <c r="BG375" s="9"/>
      <c r="BH375" s="9" t="s">
        <v>9567</v>
      </c>
      <c r="BI375" s="3" t="s">
        <v>9049</v>
      </c>
      <c r="BJ375" s="3" t="s">
        <v>9078</v>
      </c>
      <c r="BK375" s="9" t="s">
        <v>9568</v>
      </c>
      <c r="BL375" s="9"/>
      <c r="BM375" s="223">
        <v>30218</v>
      </c>
      <c r="BN375" s="223">
        <v>29808</v>
      </c>
      <c r="BO375" s="3" t="s">
        <v>236</v>
      </c>
      <c r="BP375" s="9"/>
      <c r="BQ375" s="9"/>
      <c r="BR375" s="9"/>
      <c r="BS375" s="9"/>
      <c r="BT375" s="9"/>
      <c r="BU375" t="s">
        <v>13044</v>
      </c>
      <c r="BV375" s="9"/>
      <c r="BW375" s="229">
        <v>30</v>
      </c>
      <c r="BX375" s="9"/>
      <c r="BY375" s="9"/>
      <c r="BZ375" s="9" t="s">
        <v>6500</v>
      </c>
      <c r="CA375" t="s">
        <v>6212</v>
      </c>
      <c r="CB375" s="229">
        <v>2013</v>
      </c>
      <c r="CC375" s="3" t="s">
        <v>4702</v>
      </c>
      <c r="CD375" s="3" t="s">
        <v>3370</v>
      </c>
      <c r="CE375" s="3" t="s">
        <v>3635</v>
      </c>
      <c r="CF375" s="3" t="s">
        <v>3006</v>
      </c>
      <c r="CG375" s="3" t="s">
        <v>3372</v>
      </c>
      <c r="CH375" s="3" t="s">
        <v>35</v>
      </c>
      <c r="CI375" s="3" t="s">
        <v>3636</v>
      </c>
      <c r="CJ375" s="3" t="s">
        <v>3008</v>
      </c>
      <c r="CK375" s="122" t="s">
        <v>3231</v>
      </c>
      <c r="CL375" s="3" t="s">
        <v>331</v>
      </c>
      <c r="CM375" s="3" t="s">
        <v>2614</v>
      </c>
      <c r="CN375" s="3" t="s">
        <v>2615</v>
      </c>
      <c r="CO375" s="3" t="s">
        <v>10</v>
      </c>
      <c r="CP375" s="3" t="s">
        <v>48</v>
      </c>
      <c r="CQ375" s="3" t="s">
        <v>17</v>
      </c>
      <c r="CR375" s="3" t="s">
        <v>17</v>
      </c>
      <c r="CS375" s="3" t="s">
        <v>3007</v>
      </c>
      <c r="CT375" s="3" t="s">
        <v>128</v>
      </c>
      <c r="CU375" s="3" t="s">
        <v>333</v>
      </c>
      <c r="CV375" s="3" t="s">
        <v>17</v>
      </c>
      <c r="CW375" s="3" t="s">
        <v>2620</v>
      </c>
      <c r="CX375" s="3" t="s">
        <v>3010</v>
      </c>
      <c r="CY375" s="3" t="s">
        <v>17</v>
      </c>
      <c r="CZ375" s="9" t="s">
        <v>3009</v>
      </c>
      <c r="DA375" s="3" t="s">
        <v>9218</v>
      </c>
      <c r="DB375" s="9" t="s">
        <v>3857</v>
      </c>
      <c r="DC375" s="9"/>
      <c r="DD375" s="226">
        <v>373</v>
      </c>
      <c r="DE375" s="15"/>
    </row>
    <row r="376" spans="1:109">
      <c r="A376" s="226">
        <v>364</v>
      </c>
      <c r="B376" s="68" t="s">
        <v>3227</v>
      </c>
      <c r="C376" s="280" t="s">
        <v>3226</v>
      </c>
      <c r="D376" s="3" t="s">
        <v>3455</v>
      </c>
      <c r="E376" s="9"/>
      <c r="F376" s="9"/>
      <c r="G376" s="169" t="s">
        <v>6127</v>
      </c>
      <c r="H376" s="3" t="s">
        <v>3225</v>
      </c>
      <c r="I376" s="3"/>
      <c r="J376" s="3" t="s">
        <v>3634</v>
      </c>
      <c r="K376" s="9" t="s">
        <v>10272</v>
      </c>
      <c r="L376" s="3" t="s">
        <v>3015</v>
      </c>
      <c r="M376" t="b">
        <v>0</v>
      </c>
      <c r="N376" s="108" t="s">
        <v>549</v>
      </c>
      <c r="O376" s="3" t="s">
        <v>8269</v>
      </c>
      <c r="P376" s="3" t="s">
        <v>9142</v>
      </c>
      <c r="Q376" s="229">
        <v>24</v>
      </c>
      <c r="R376" s="229">
        <v>24</v>
      </c>
      <c r="S376" s="9"/>
      <c r="T376" t="s">
        <v>17</v>
      </c>
      <c r="U376" s="3" t="s">
        <v>17</v>
      </c>
      <c r="V376" s="3" t="s">
        <v>17</v>
      </c>
      <c r="W376" s="9"/>
      <c r="X376" s="3" t="s">
        <v>17</v>
      </c>
      <c r="Y376" s="3" t="s">
        <v>17</v>
      </c>
      <c r="Z376" s="3" t="s">
        <v>4570</v>
      </c>
      <c r="AA376" s="15" t="s">
        <v>484</v>
      </c>
      <c r="AB376" s="3"/>
      <c r="AC376" s="3"/>
      <c r="AD376" s="3"/>
      <c r="AE376" s="3"/>
      <c r="AF376" s="3"/>
      <c r="AG376" s="3" t="s">
        <v>17</v>
      </c>
      <c r="AH376" s="3" t="s">
        <v>3015</v>
      </c>
      <c r="AI376" s="177"/>
      <c r="AJ376" s="3" t="s">
        <v>481</v>
      </c>
      <c r="AK376" t="s">
        <v>12</v>
      </c>
      <c r="AL376" s="3"/>
      <c r="AM376" s="68"/>
      <c r="AN376" s="3" t="s">
        <v>484</v>
      </c>
      <c r="AO376" t="s">
        <v>9206</v>
      </c>
      <c r="AP376" t="s">
        <v>5091</v>
      </c>
      <c r="AQ376" s="3"/>
      <c r="AR376" s="3"/>
      <c r="AS376" s="15" t="s">
        <v>9041</v>
      </c>
      <c r="AT376" s="3" t="s">
        <v>17</v>
      </c>
      <c r="AU376" t="b">
        <v>0</v>
      </c>
      <c r="AV376" s="229">
        <v>79153</v>
      </c>
      <c r="AW376" s="3" t="s">
        <v>3232</v>
      </c>
      <c r="AX376" s="9"/>
      <c r="AY376" s="9"/>
      <c r="AZ376" s="9"/>
      <c r="BA376" s="9"/>
      <c r="BB376" s="3" t="s">
        <v>5202</v>
      </c>
      <c r="BC376" s="9"/>
      <c r="BD376" s="9"/>
      <c r="BE376" s="3" t="s">
        <v>9589</v>
      </c>
      <c r="BF376" s="9"/>
      <c r="BG376" s="9"/>
      <c r="BH376" s="9" t="s">
        <v>9567</v>
      </c>
      <c r="BI376" s="3" t="s">
        <v>9049</v>
      </c>
      <c r="BJ376" s="3" t="s">
        <v>9078</v>
      </c>
      <c r="BK376" s="9" t="s">
        <v>9568</v>
      </c>
      <c r="BL376" s="9"/>
      <c r="BM376" s="223">
        <v>53246</v>
      </c>
      <c r="BN376" s="223">
        <v>52304</v>
      </c>
      <c r="BO376" s="3" t="s">
        <v>236</v>
      </c>
      <c r="BP376" s="9"/>
      <c r="BQ376" s="9"/>
      <c r="BR376" s="9"/>
      <c r="BS376" s="9"/>
      <c r="BT376" s="9"/>
      <c r="BU376" t="s">
        <v>13044</v>
      </c>
      <c r="BV376" s="9"/>
      <c r="BW376" s="229">
        <v>30</v>
      </c>
      <c r="BX376" s="9"/>
      <c r="BY376" s="9"/>
      <c r="BZ376" s="9" t="s">
        <v>6500</v>
      </c>
      <c r="CA376" t="s">
        <v>6212</v>
      </c>
      <c r="CB376" s="229">
        <v>2013</v>
      </c>
      <c r="CC376" s="3" t="s">
        <v>4702</v>
      </c>
      <c r="CD376" s="3" t="s">
        <v>3373</v>
      </c>
      <c r="CE376" s="3" t="s">
        <v>3635</v>
      </c>
      <c r="CF376" s="3" t="s">
        <v>3015</v>
      </c>
      <c r="CG376" s="3" t="s">
        <v>3374</v>
      </c>
      <c r="CH376" s="3" t="s">
        <v>35</v>
      </c>
      <c r="CI376" s="3" t="s">
        <v>3636</v>
      </c>
      <c r="CJ376" s="3" t="s">
        <v>3017</v>
      </c>
      <c r="CK376" s="122" t="s">
        <v>3231</v>
      </c>
      <c r="CL376" s="3" t="s">
        <v>331</v>
      </c>
      <c r="CM376" s="3" t="s">
        <v>2614</v>
      </c>
      <c r="CN376" s="3" t="s">
        <v>2615</v>
      </c>
      <c r="CO376" s="3" t="s">
        <v>10</v>
      </c>
      <c r="CP376" s="3" t="s">
        <v>48</v>
      </c>
      <c r="CQ376" s="3" t="s">
        <v>17</v>
      </c>
      <c r="CR376" s="3" t="s">
        <v>17</v>
      </c>
      <c r="CS376" s="3" t="s">
        <v>3016</v>
      </c>
      <c r="CT376" s="3" t="s">
        <v>128</v>
      </c>
      <c r="CU376" s="3" t="s">
        <v>333</v>
      </c>
      <c r="CV376" s="3" t="s">
        <v>17</v>
      </c>
      <c r="CW376" s="3" t="s">
        <v>2620</v>
      </c>
      <c r="CX376" s="3" t="s">
        <v>2703</v>
      </c>
      <c r="CY376" s="3" t="s">
        <v>3375</v>
      </c>
      <c r="CZ376" s="9" t="s">
        <v>3018</v>
      </c>
      <c r="DA376" s="3" t="s">
        <v>9218</v>
      </c>
      <c r="DB376" s="9" t="s">
        <v>10372</v>
      </c>
      <c r="DC376" s="9"/>
      <c r="DD376" s="226">
        <v>374</v>
      </c>
      <c r="DE376" s="15"/>
    </row>
    <row r="377" spans="1:109">
      <c r="A377" s="226">
        <v>365</v>
      </c>
      <c r="B377" s="68" t="s">
        <v>3227</v>
      </c>
      <c r="C377" s="280" t="s">
        <v>3226</v>
      </c>
      <c r="D377" s="3" t="s">
        <v>3455</v>
      </c>
      <c r="E377" s="9"/>
      <c r="F377" s="9"/>
      <c r="G377" s="169" t="s">
        <v>6127</v>
      </c>
      <c r="H377" s="3" t="s">
        <v>3225</v>
      </c>
      <c r="I377" s="3"/>
      <c r="J377" s="3" t="s">
        <v>3634</v>
      </c>
      <c r="K377" s="9" t="s">
        <v>10272</v>
      </c>
      <c r="L377" s="3" t="s">
        <v>3023</v>
      </c>
      <c r="M377" t="b">
        <v>0</v>
      </c>
      <c r="N377" s="108" t="s">
        <v>549</v>
      </c>
      <c r="O377" s="3" t="s">
        <v>8269</v>
      </c>
      <c r="P377" s="3" t="s">
        <v>9142</v>
      </c>
      <c r="Q377" s="229">
        <v>24</v>
      </c>
      <c r="R377" s="229">
        <v>24</v>
      </c>
      <c r="S377" s="9"/>
      <c r="T377" t="s">
        <v>17</v>
      </c>
      <c r="U377" s="3" t="s">
        <v>17</v>
      </c>
      <c r="V377" s="3" t="s">
        <v>17</v>
      </c>
      <c r="W377" s="9"/>
      <c r="X377" s="3" t="s">
        <v>17</v>
      </c>
      <c r="Y377" s="3" t="s">
        <v>17</v>
      </c>
      <c r="Z377" s="3" t="s">
        <v>4570</v>
      </c>
      <c r="AA377" s="15" t="s">
        <v>484</v>
      </c>
      <c r="AB377" s="3"/>
      <c r="AC377" s="3"/>
      <c r="AD377" s="3"/>
      <c r="AE377" s="3"/>
      <c r="AF377" s="3"/>
      <c r="AG377" s="3" t="s">
        <v>17</v>
      </c>
      <c r="AH377" s="3" t="s">
        <v>3023</v>
      </c>
      <c r="AI377" s="177"/>
      <c r="AJ377" s="3" t="s">
        <v>481</v>
      </c>
      <c r="AK377" t="s">
        <v>12</v>
      </c>
      <c r="AL377" s="3"/>
      <c r="AM377" s="68"/>
      <c r="AN377" s="3" t="s">
        <v>484</v>
      </c>
      <c r="AO377" t="s">
        <v>9206</v>
      </c>
      <c r="AP377" t="s">
        <v>5091</v>
      </c>
      <c r="AQ377" s="3"/>
      <c r="AR377" s="3"/>
      <c r="AS377" s="15" t="s">
        <v>9041</v>
      </c>
      <c r="AT377" s="3" t="s">
        <v>17</v>
      </c>
      <c r="AU377" t="b">
        <v>0</v>
      </c>
      <c r="AV377" s="229">
        <v>116740</v>
      </c>
      <c r="AW377" s="3" t="s">
        <v>3232</v>
      </c>
      <c r="AX377" s="9"/>
      <c r="AY377" s="9"/>
      <c r="AZ377" s="9"/>
      <c r="BA377" s="9"/>
      <c r="BB377" s="3" t="s">
        <v>5202</v>
      </c>
      <c r="BC377" s="9"/>
      <c r="BD377" s="9"/>
      <c r="BE377" s="3" t="s">
        <v>9589</v>
      </c>
      <c r="BF377" s="9"/>
      <c r="BG377" s="9"/>
      <c r="BH377" s="9" t="s">
        <v>9567</v>
      </c>
      <c r="BI377" s="3" t="s">
        <v>9049</v>
      </c>
      <c r="BJ377" s="3" t="s">
        <v>9078</v>
      </c>
      <c r="BK377" s="9" t="s">
        <v>9568</v>
      </c>
      <c r="BL377" s="9"/>
      <c r="BM377" s="223">
        <v>72007</v>
      </c>
      <c r="BN377" s="223">
        <v>70976</v>
      </c>
      <c r="BO377" s="3" t="s">
        <v>236</v>
      </c>
      <c r="BP377" s="9"/>
      <c r="BQ377" s="9"/>
      <c r="BR377" s="9"/>
      <c r="BS377" s="9"/>
      <c r="BT377" s="9"/>
      <c r="BU377" t="s">
        <v>13044</v>
      </c>
      <c r="BV377" s="9"/>
      <c r="BW377" s="229">
        <v>30</v>
      </c>
      <c r="BX377" s="9"/>
      <c r="BY377" s="9"/>
      <c r="BZ377" s="9" t="s">
        <v>6500</v>
      </c>
      <c r="CA377" t="s">
        <v>6212</v>
      </c>
      <c r="CB377" s="229">
        <v>2013</v>
      </c>
      <c r="CC377" s="3" t="s">
        <v>4702</v>
      </c>
      <c r="CD377" s="3" t="s">
        <v>3373</v>
      </c>
      <c r="CE377" s="3" t="s">
        <v>3635</v>
      </c>
      <c r="CF377" s="3" t="s">
        <v>3023</v>
      </c>
      <c r="CG377" s="3" t="s">
        <v>3374</v>
      </c>
      <c r="CH377" s="3" t="s">
        <v>35</v>
      </c>
      <c r="CI377" s="3" t="s">
        <v>3636</v>
      </c>
      <c r="CJ377" s="3" t="s">
        <v>3066</v>
      </c>
      <c r="CK377" s="122" t="s">
        <v>3231</v>
      </c>
      <c r="CL377" s="3" t="s">
        <v>331</v>
      </c>
      <c r="CM377" s="3" t="s">
        <v>2614</v>
      </c>
      <c r="CN377" s="3" t="s">
        <v>2615</v>
      </c>
      <c r="CO377" s="3" t="s">
        <v>10</v>
      </c>
      <c r="CP377" s="3" t="s">
        <v>48</v>
      </c>
      <c r="CQ377" s="3" t="s">
        <v>17</v>
      </c>
      <c r="CR377" s="3" t="s">
        <v>17</v>
      </c>
      <c r="CS377" s="3" t="s">
        <v>3016</v>
      </c>
      <c r="CT377" s="3" t="s">
        <v>128</v>
      </c>
      <c r="CU377" s="3" t="s">
        <v>333</v>
      </c>
      <c r="CV377" s="3" t="s">
        <v>17</v>
      </c>
      <c r="CW377" s="3" t="s">
        <v>2620</v>
      </c>
      <c r="CX377" s="3" t="s">
        <v>2676</v>
      </c>
      <c r="CY377" s="3" t="s">
        <v>3375</v>
      </c>
      <c r="CZ377" s="9" t="s">
        <v>3024</v>
      </c>
      <c r="DA377" s="3" t="s">
        <v>9218</v>
      </c>
      <c r="DB377" s="9" t="s">
        <v>10373</v>
      </c>
      <c r="DC377" s="9"/>
      <c r="DD377" s="226">
        <v>375</v>
      </c>
      <c r="DE377" s="15"/>
    </row>
    <row r="378" spans="1:109">
      <c r="A378" s="226">
        <v>366</v>
      </c>
      <c r="B378" s="68" t="s">
        <v>3227</v>
      </c>
      <c r="C378" s="280" t="s">
        <v>3226</v>
      </c>
      <c r="D378" s="3" t="s">
        <v>3455</v>
      </c>
      <c r="E378" s="9"/>
      <c r="F378" s="9"/>
      <c r="G378" s="169" t="s">
        <v>6127</v>
      </c>
      <c r="H378" s="3" t="s">
        <v>3225</v>
      </c>
      <c r="I378" s="3"/>
      <c r="J378" s="3" t="s">
        <v>3634</v>
      </c>
      <c r="K378" s="9" t="s">
        <v>10272</v>
      </c>
      <c r="L378" s="3" t="s">
        <v>3028</v>
      </c>
      <c r="M378" t="b">
        <v>0</v>
      </c>
      <c r="N378" s="108" t="s">
        <v>549</v>
      </c>
      <c r="O378" s="3" t="s">
        <v>8269</v>
      </c>
      <c r="P378" s="3" t="s">
        <v>9142</v>
      </c>
      <c r="Q378" s="229">
        <v>24</v>
      </c>
      <c r="R378" s="229">
        <v>24</v>
      </c>
      <c r="S378" s="9"/>
      <c r="T378" t="s">
        <v>17</v>
      </c>
      <c r="U378" s="3" t="s">
        <v>17</v>
      </c>
      <c r="V378" s="3" t="s">
        <v>17</v>
      </c>
      <c r="W378" s="9"/>
      <c r="X378" s="3" t="s">
        <v>17</v>
      </c>
      <c r="Y378" s="3" t="s">
        <v>17</v>
      </c>
      <c r="Z378" s="3" t="s">
        <v>4570</v>
      </c>
      <c r="AA378" s="15" t="s">
        <v>484</v>
      </c>
      <c r="AB378" s="3"/>
      <c r="AC378" s="3"/>
      <c r="AD378" s="3"/>
      <c r="AE378" s="3"/>
      <c r="AF378" s="3"/>
      <c r="AG378" s="3" t="s">
        <v>17</v>
      </c>
      <c r="AH378" s="3" t="s">
        <v>3028</v>
      </c>
      <c r="AI378" s="177"/>
      <c r="AJ378" s="3" t="s">
        <v>481</v>
      </c>
      <c r="AK378" t="s">
        <v>12</v>
      </c>
      <c r="AL378" s="3"/>
      <c r="AM378" s="68"/>
      <c r="AN378" s="3" t="s">
        <v>484</v>
      </c>
      <c r="AO378" t="s">
        <v>9206</v>
      </c>
      <c r="AP378" t="s">
        <v>5091</v>
      </c>
      <c r="AQ378" s="3"/>
      <c r="AR378" s="3"/>
      <c r="AS378" s="15" t="s">
        <v>9041</v>
      </c>
      <c r="AT378" s="3" t="s">
        <v>17</v>
      </c>
      <c r="AU378" t="b">
        <v>0</v>
      </c>
      <c r="AV378" s="229">
        <v>66266</v>
      </c>
      <c r="AW378" s="3" t="s">
        <v>3232</v>
      </c>
      <c r="AX378" s="9"/>
      <c r="AY378" s="9"/>
      <c r="AZ378" s="9"/>
      <c r="BA378" s="9"/>
      <c r="BB378" s="3" t="s">
        <v>5202</v>
      </c>
      <c r="BC378" s="9"/>
      <c r="BD378" s="9"/>
      <c r="BE378" s="3" t="s">
        <v>9589</v>
      </c>
      <c r="BF378" s="9"/>
      <c r="BG378" s="9"/>
      <c r="BH378" s="9" t="s">
        <v>9567</v>
      </c>
      <c r="BI378" s="3" t="s">
        <v>9049</v>
      </c>
      <c r="BJ378" s="3" t="s">
        <v>9078</v>
      </c>
      <c r="BK378" s="9" t="s">
        <v>9568</v>
      </c>
      <c r="BL378" s="9"/>
      <c r="BM378" s="223">
        <v>42922</v>
      </c>
      <c r="BN378" s="223">
        <v>42410</v>
      </c>
      <c r="BO378" s="3" t="s">
        <v>236</v>
      </c>
      <c r="BP378" s="9"/>
      <c r="BQ378" s="9"/>
      <c r="BR378" s="9"/>
      <c r="BS378" s="9"/>
      <c r="BT378" s="9"/>
      <c r="BU378" t="s">
        <v>13044</v>
      </c>
      <c r="BV378" s="9"/>
      <c r="BW378" s="229">
        <v>30</v>
      </c>
      <c r="BX378" s="9"/>
      <c r="BY378" s="9"/>
      <c r="BZ378" s="9" t="s">
        <v>6500</v>
      </c>
      <c r="CA378" t="s">
        <v>6212</v>
      </c>
      <c r="CB378" s="229">
        <v>2013</v>
      </c>
      <c r="CC378" s="3" t="s">
        <v>4702</v>
      </c>
      <c r="CD378" s="3" t="s">
        <v>3373</v>
      </c>
      <c r="CE378" s="3" t="s">
        <v>3635</v>
      </c>
      <c r="CF378" s="3" t="s">
        <v>3028</v>
      </c>
      <c r="CG378" s="3" t="s">
        <v>3374</v>
      </c>
      <c r="CH378" s="3" t="s">
        <v>35</v>
      </c>
      <c r="CI378" s="3" t="s">
        <v>3636</v>
      </c>
      <c r="CJ378" s="3" t="s">
        <v>3075</v>
      </c>
      <c r="CK378" s="122" t="s">
        <v>3231</v>
      </c>
      <c r="CL378" s="3" t="s">
        <v>331</v>
      </c>
      <c r="CM378" s="3" t="s">
        <v>2614</v>
      </c>
      <c r="CN378" s="3" t="s">
        <v>2615</v>
      </c>
      <c r="CO378" s="3" t="s">
        <v>10</v>
      </c>
      <c r="CP378" s="3" t="s">
        <v>48</v>
      </c>
      <c r="CQ378" s="3" t="s">
        <v>17</v>
      </c>
      <c r="CR378" s="3" t="s">
        <v>17</v>
      </c>
      <c r="CS378" s="3" t="s">
        <v>3016</v>
      </c>
      <c r="CT378" s="3" t="s">
        <v>128</v>
      </c>
      <c r="CU378" s="3" t="s">
        <v>333</v>
      </c>
      <c r="CV378" s="3" t="s">
        <v>17</v>
      </c>
      <c r="CW378" s="3" t="s">
        <v>2620</v>
      </c>
      <c r="CX378" s="3" t="s">
        <v>2631</v>
      </c>
      <c r="CY378" s="3" t="s">
        <v>3375</v>
      </c>
      <c r="CZ378" s="9" t="s">
        <v>3029</v>
      </c>
      <c r="DA378" s="3" t="s">
        <v>9218</v>
      </c>
      <c r="DB378" s="9" t="s">
        <v>10374</v>
      </c>
      <c r="DC378" s="9"/>
      <c r="DD378" s="226">
        <v>376</v>
      </c>
      <c r="DE378" s="15"/>
    </row>
    <row r="379" spans="1:109">
      <c r="A379" s="226">
        <v>367</v>
      </c>
      <c r="B379" s="68" t="s">
        <v>3227</v>
      </c>
      <c r="C379" s="280" t="s">
        <v>3226</v>
      </c>
      <c r="D379" s="3" t="s">
        <v>3455</v>
      </c>
      <c r="E379" s="9"/>
      <c r="F379" s="9"/>
      <c r="G379" s="169" t="s">
        <v>6127</v>
      </c>
      <c r="H379" s="3" t="s">
        <v>3225</v>
      </c>
      <c r="I379" s="3"/>
      <c r="J379" s="3" t="s">
        <v>3634</v>
      </c>
      <c r="K379" s="9" t="s">
        <v>10272</v>
      </c>
      <c r="L379" s="3" t="s">
        <v>3033</v>
      </c>
      <c r="M379" t="b">
        <v>0</v>
      </c>
      <c r="N379" s="108" t="s">
        <v>549</v>
      </c>
      <c r="O379" s="3" t="s">
        <v>8269</v>
      </c>
      <c r="P379" s="3" t="s">
        <v>9142</v>
      </c>
      <c r="Q379" s="229">
        <v>24</v>
      </c>
      <c r="R379" s="229">
        <v>24</v>
      </c>
      <c r="S379" s="9"/>
      <c r="T379" t="s">
        <v>17</v>
      </c>
      <c r="U379" s="3" t="s">
        <v>17</v>
      </c>
      <c r="V379" s="3" t="s">
        <v>17</v>
      </c>
      <c r="W379" s="9"/>
      <c r="X379" s="3" t="s">
        <v>17</v>
      </c>
      <c r="Y379" s="3" t="s">
        <v>17</v>
      </c>
      <c r="Z379" s="3" t="s">
        <v>4570</v>
      </c>
      <c r="AA379" s="15" t="s">
        <v>484</v>
      </c>
      <c r="AB379" s="3"/>
      <c r="AC379" s="3"/>
      <c r="AD379" s="3"/>
      <c r="AE379" s="3"/>
      <c r="AF379" s="3"/>
      <c r="AG379" s="3" t="s">
        <v>17</v>
      </c>
      <c r="AH379" s="3" t="s">
        <v>3033</v>
      </c>
      <c r="AI379" s="177"/>
      <c r="AJ379" s="3" t="s">
        <v>481</v>
      </c>
      <c r="AK379" t="s">
        <v>12</v>
      </c>
      <c r="AL379" s="3"/>
      <c r="AM379" s="68"/>
      <c r="AN379" s="3" t="s">
        <v>484</v>
      </c>
      <c r="AO379" t="s">
        <v>9206</v>
      </c>
      <c r="AP379" t="s">
        <v>5091</v>
      </c>
      <c r="AQ379" s="3"/>
      <c r="AR379" s="3"/>
      <c r="AS379" s="15" t="s">
        <v>9041</v>
      </c>
      <c r="AT379" s="3" t="s">
        <v>17</v>
      </c>
      <c r="AU379" t="b">
        <v>0</v>
      </c>
      <c r="AV379" s="229">
        <v>211723</v>
      </c>
      <c r="AW379" s="3" t="s">
        <v>3232</v>
      </c>
      <c r="AX379" s="9"/>
      <c r="AY379" s="9"/>
      <c r="AZ379" s="9"/>
      <c r="BA379" s="9"/>
      <c r="BB379" s="3" t="s">
        <v>5202</v>
      </c>
      <c r="BC379" s="9"/>
      <c r="BD379" s="9"/>
      <c r="BE379" s="3" t="s">
        <v>9589</v>
      </c>
      <c r="BF379" s="9"/>
      <c r="BG379" s="9"/>
      <c r="BH379" s="9" t="s">
        <v>9567</v>
      </c>
      <c r="BI379" s="3" t="s">
        <v>9049</v>
      </c>
      <c r="BJ379" s="3" t="s">
        <v>9078</v>
      </c>
      <c r="BK379" s="9" t="s">
        <v>9568</v>
      </c>
      <c r="BL379" s="9"/>
      <c r="BM379" s="223">
        <v>124793</v>
      </c>
      <c r="BN379" s="223">
        <v>123281</v>
      </c>
      <c r="BO379" s="3" t="s">
        <v>236</v>
      </c>
      <c r="BP379" s="9"/>
      <c r="BQ379" s="9"/>
      <c r="BR379" s="9"/>
      <c r="BS379" s="9"/>
      <c r="BT379" s="9"/>
      <c r="BU379" t="s">
        <v>13044</v>
      </c>
      <c r="BV379" s="9"/>
      <c r="BW379" s="229">
        <v>30</v>
      </c>
      <c r="BX379" s="9"/>
      <c r="BY379" s="9"/>
      <c r="BZ379" s="9" t="s">
        <v>6500</v>
      </c>
      <c r="CA379" t="s">
        <v>6212</v>
      </c>
      <c r="CB379" s="229">
        <v>2013</v>
      </c>
      <c r="CC379" s="3" t="s">
        <v>4702</v>
      </c>
      <c r="CD379" s="3" t="s">
        <v>3373</v>
      </c>
      <c r="CE379" s="3" t="s">
        <v>3635</v>
      </c>
      <c r="CF379" s="3" t="s">
        <v>3033</v>
      </c>
      <c r="CG379" s="3" t="s">
        <v>3374</v>
      </c>
      <c r="CH379" s="3" t="s">
        <v>35</v>
      </c>
      <c r="CI379" s="3" t="s">
        <v>3636</v>
      </c>
      <c r="CJ379" s="3" t="s">
        <v>3083</v>
      </c>
      <c r="CK379" s="122" t="s">
        <v>3231</v>
      </c>
      <c r="CL379" s="3" t="s">
        <v>331</v>
      </c>
      <c r="CM379" s="3" t="s">
        <v>2614</v>
      </c>
      <c r="CN379" s="3" t="s">
        <v>2615</v>
      </c>
      <c r="CO379" s="3" t="s">
        <v>10</v>
      </c>
      <c r="CP379" s="3" t="s">
        <v>48</v>
      </c>
      <c r="CQ379" s="3" t="s">
        <v>17</v>
      </c>
      <c r="CR379" s="3" t="s">
        <v>17</v>
      </c>
      <c r="CS379" s="3" t="s">
        <v>3016</v>
      </c>
      <c r="CT379" s="3" t="s">
        <v>128</v>
      </c>
      <c r="CU379" s="3" t="s">
        <v>333</v>
      </c>
      <c r="CV379" s="3" t="s">
        <v>17</v>
      </c>
      <c r="CW379" s="3" t="s">
        <v>2620</v>
      </c>
      <c r="CX379" s="3" t="s">
        <v>2640</v>
      </c>
      <c r="CY379" s="3" t="s">
        <v>3375</v>
      </c>
      <c r="CZ379" s="9" t="s">
        <v>3034</v>
      </c>
      <c r="DA379" s="3" t="s">
        <v>9218</v>
      </c>
      <c r="DB379" s="9" t="s">
        <v>10375</v>
      </c>
      <c r="DC379" s="9"/>
      <c r="DD379" s="226">
        <v>377</v>
      </c>
      <c r="DE379" s="15"/>
    </row>
    <row r="380" spans="1:109">
      <c r="A380" s="226">
        <v>368</v>
      </c>
      <c r="B380" s="68" t="s">
        <v>3227</v>
      </c>
      <c r="C380" s="280" t="s">
        <v>3226</v>
      </c>
      <c r="D380" s="3" t="s">
        <v>3455</v>
      </c>
      <c r="E380" s="9"/>
      <c r="F380" s="9"/>
      <c r="G380" s="169" t="s">
        <v>6127</v>
      </c>
      <c r="H380" s="3" t="s">
        <v>3225</v>
      </c>
      <c r="I380" s="3"/>
      <c r="J380" s="3" t="s">
        <v>3634</v>
      </c>
      <c r="K380" s="9" t="s">
        <v>10272</v>
      </c>
      <c r="L380" s="3" t="s">
        <v>3038</v>
      </c>
      <c r="M380" t="b">
        <v>0</v>
      </c>
      <c r="N380" s="108" t="s">
        <v>549</v>
      </c>
      <c r="O380" s="3" t="s">
        <v>8269</v>
      </c>
      <c r="P380" s="3" t="s">
        <v>9142</v>
      </c>
      <c r="Q380" s="229">
        <v>24</v>
      </c>
      <c r="R380" s="229">
        <v>24</v>
      </c>
      <c r="S380" s="9"/>
      <c r="T380" t="s">
        <v>17</v>
      </c>
      <c r="U380" s="3" t="s">
        <v>17</v>
      </c>
      <c r="V380" s="3" t="s">
        <v>17</v>
      </c>
      <c r="W380" s="9"/>
      <c r="X380" s="3" t="s">
        <v>17</v>
      </c>
      <c r="Y380" s="3" t="s">
        <v>17</v>
      </c>
      <c r="Z380" s="3" t="s">
        <v>4570</v>
      </c>
      <c r="AA380" s="15" t="s">
        <v>484</v>
      </c>
      <c r="AB380" s="3"/>
      <c r="AC380" s="3"/>
      <c r="AD380" s="3"/>
      <c r="AE380" s="3"/>
      <c r="AF380" s="3"/>
      <c r="AG380" s="3" t="s">
        <v>17</v>
      </c>
      <c r="AH380" s="3" t="s">
        <v>3038</v>
      </c>
      <c r="AI380" s="177"/>
      <c r="AJ380" s="3" t="s">
        <v>481</v>
      </c>
      <c r="AK380" t="s">
        <v>12</v>
      </c>
      <c r="AL380" s="3"/>
      <c r="AM380" s="68"/>
      <c r="AN380" s="3" t="s">
        <v>484</v>
      </c>
      <c r="AO380" t="s">
        <v>9206</v>
      </c>
      <c r="AP380" t="s">
        <v>5091</v>
      </c>
      <c r="AQ380" s="3"/>
      <c r="AR380" s="3"/>
      <c r="AS380" s="15" t="s">
        <v>9041</v>
      </c>
      <c r="AT380" s="3" t="s">
        <v>17</v>
      </c>
      <c r="AU380" t="b">
        <v>0</v>
      </c>
      <c r="AV380" s="229">
        <v>58793</v>
      </c>
      <c r="AW380" s="3" t="s">
        <v>3232</v>
      </c>
      <c r="AX380" s="9"/>
      <c r="AY380" s="9"/>
      <c r="AZ380" s="9"/>
      <c r="BA380" s="9"/>
      <c r="BB380" s="3" t="s">
        <v>5202</v>
      </c>
      <c r="BC380" s="9"/>
      <c r="BD380" s="9"/>
      <c r="BE380" s="3" t="s">
        <v>9589</v>
      </c>
      <c r="BF380" s="9"/>
      <c r="BG380" s="9"/>
      <c r="BH380" s="9" t="s">
        <v>9567</v>
      </c>
      <c r="BI380" s="3" t="s">
        <v>9049</v>
      </c>
      <c r="BJ380" s="3" t="s">
        <v>9078</v>
      </c>
      <c r="BK380" s="9" t="s">
        <v>9568</v>
      </c>
      <c r="BL380" s="9"/>
      <c r="BM380" s="223">
        <v>40931</v>
      </c>
      <c r="BN380" s="223">
        <v>40328</v>
      </c>
      <c r="BO380" s="3" t="s">
        <v>236</v>
      </c>
      <c r="BP380" s="9"/>
      <c r="BQ380" s="9"/>
      <c r="BR380" s="9"/>
      <c r="BS380" s="9"/>
      <c r="BT380" s="9"/>
      <c r="BU380" t="s">
        <v>13044</v>
      </c>
      <c r="BV380" s="9"/>
      <c r="BW380" s="229">
        <v>30</v>
      </c>
      <c r="BX380" s="9"/>
      <c r="BY380" s="9"/>
      <c r="BZ380" s="9" t="s">
        <v>6500</v>
      </c>
      <c r="CA380" t="s">
        <v>6212</v>
      </c>
      <c r="CB380" s="229">
        <v>2013</v>
      </c>
      <c r="CC380" s="3" t="s">
        <v>4702</v>
      </c>
      <c r="CD380" s="3" t="s">
        <v>3373</v>
      </c>
      <c r="CE380" s="3" t="s">
        <v>3635</v>
      </c>
      <c r="CF380" s="3" t="s">
        <v>3038</v>
      </c>
      <c r="CG380" s="3" t="s">
        <v>3374</v>
      </c>
      <c r="CH380" s="3" t="s">
        <v>35</v>
      </c>
      <c r="CI380" s="3" t="s">
        <v>3636</v>
      </c>
      <c r="CJ380" s="3" t="s">
        <v>3091</v>
      </c>
      <c r="CK380" s="122" t="s">
        <v>3231</v>
      </c>
      <c r="CL380" s="3" t="s">
        <v>331</v>
      </c>
      <c r="CM380" s="3" t="s">
        <v>3039</v>
      </c>
      <c r="CN380" s="3" t="s">
        <v>3040</v>
      </c>
      <c r="CO380" s="3" t="s">
        <v>10</v>
      </c>
      <c r="CP380" s="3" t="s">
        <v>48</v>
      </c>
      <c r="CQ380" s="3" t="s">
        <v>17</v>
      </c>
      <c r="CR380" s="3" t="s">
        <v>17</v>
      </c>
      <c r="CS380" s="3" t="s">
        <v>3016</v>
      </c>
      <c r="CT380" s="3" t="s">
        <v>128</v>
      </c>
      <c r="CU380" s="3" t="s">
        <v>333</v>
      </c>
      <c r="CV380" s="3" t="s">
        <v>17</v>
      </c>
      <c r="CW380" s="3" t="s">
        <v>2620</v>
      </c>
      <c r="CX380" s="3" t="s">
        <v>3042</v>
      </c>
      <c r="CY380" s="3" t="s">
        <v>3375</v>
      </c>
      <c r="CZ380" s="9" t="s">
        <v>3041</v>
      </c>
      <c r="DA380" s="3" t="s">
        <v>9218</v>
      </c>
      <c r="DB380" s="9" t="s">
        <v>10376</v>
      </c>
      <c r="DC380" s="9"/>
      <c r="DD380" s="226">
        <v>378</v>
      </c>
      <c r="DE380" s="15"/>
    </row>
    <row r="381" spans="1:109">
      <c r="A381" s="226">
        <v>369</v>
      </c>
      <c r="B381" s="68" t="s">
        <v>3227</v>
      </c>
      <c r="C381" s="280" t="s">
        <v>3226</v>
      </c>
      <c r="D381" s="3" t="s">
        <v>3455</v>
      </c>
      <c r="E381" s="9"/>
      <c r="F381" s="9"/>
      <c r="G381" s="169" t="s">
        <v>6127</v>
      </c>
      <c r="H381" s="3" t="s">
        <v>3225</v>
      </c>
      <c r="I381" s="3"/>
      <c r="J381" s="3" t="s">
        <v>3634</v>
      </c>
      <c r="K381" s="9" t="s">
        <v>10272</v>
      </c>
      <c r="L381" s="3" t="s">
        <v>3046</v>
      </c>
      <c r="M381" t="b">
        <v>0</v>
      </c>
      <c r="N381" s="108" t="s">
        <v>549</v>
      </c>
      <c r="O381" s="3" t="s">
        <v>8269</v>
      </c>
      <c r="P381" s="3" t="s">
        <v>9142</v>
      </c>
      <c r="Q381" s="229">
        <v>24</v>
      </c>
      <c r="R381" s="229">
        <v>24</v>
      </c>
      <c r="S381" s="9"/>
      <c r="T381" t="s">
        <v>17</v>
      </c>
      <c r="U381" s="3" t="s">
        <v>17</v>
      </c>
      <c r="V381" s="3" t="s">
        <v>17</v>
      </c>
      <c r="W381" s="9"/>
      <c r="X381" s="3" t="s">
        <v>17</v>
      </c>
      <c r="Y381" s="3" t="s">
        <v>17</v>
      </c>
      <c r="Z381" s="3" t="s">
        <v>4570</v>
      </c>
      <c r="AA381" s="15" t="s">
        <v>484</v>
      </c>
      <c r="AB381" s="3"/>
      <c r="AC381" s="3"/>
      <c r="AD381" s="3"/>
      <c r="AE381" s="3"/>
      <c r="AF381" s="3"/>
      <c r="AG381" s="3" t="s">
        <v>17</v>
      </c>
      <c r="AH381" s="3" t="s">
        <v>3046</v>
      </c>
      <c r="AI381" s="177"/>
      <c r="AJ381" s="3" t="s">
        <v>481</v>
      </c>
      <c r="AK381" t="s">
        <v>12</v>
      </c>
      <c r="AL381" s="3"/>
      <c r="AM381" s="68"/>
      <c r="AN381" s="3" t="s">
        <v>484</v>
      </c>
      <c r="AO381" t="s">
        <v>9206</v>
      </c>
      <c r="AP381" t="s">
        <v>5091</v>
      </c>
      <c r="AQ381" s="3"/>
      <c r="AR381" s="3"/>
      <c r="AS381" s="15" t="s">
        <v>9041</v>
      </c>
      <c r="AT381" s="3" t="s">
        <v>17</v>
      </c>
      <c r="AU381" t="b">
        <v>0</v>
      </c>
      <c r="AV381" s="229">
        <v>55035</v>
      </c>
      <c r="AW381" s="3" t="s">
        <v>3232</v>
      </c>
      <c r="AX381" s="9"/>
      <c r="AY381" s="9"/>
      <c r="AZ381" s="9"/>
      <c r="BA381" s="9"/>
      <c r="BB381" s="3" t="s">
        <v>5202</v>
      </c>
      <c r="BC381" s="9"/>
      <c r="BD381" s="9"/>
      <c r="BE381" s="3" t="s">
        <v>9589</v>
      </c>
      <c r="BF381" s="9"/>
      <c r="BG381" s="9"/>
      <c r="BH381" s="9" t="s">
        <v>9567</v>
      </c>
      <c r="BI381" s="3" t="s">
        <v>9049</v>
      </c>
      <c r="BJ381" s="3" t="s">
        <v>9078</v>
      </c>
      <c r="BK381" s="9" t="s">
        <v>9568</v>
      </c>
      <c r="BL381" s="9"/>
      <c r="BM381" s="223">
        <v>25311</v>
      </c>
      <c r="BN381" s="223">
        <v>8314</v>
      </c>
      <c r="BO381" s="3" t="s">
        <v>236</v>
      </c>
      <c r="BP381" s="9"/>
      <c r="BQ381" s="9"/>
      <c r="BR381" s="9"/>
      <c r="BS381" s="9"/>
      <c r="BT381" s="9"/>
      <c r="BU381" t="s">
        <v>13044</v>
      </c>
      <c r="BV381" s="9"/>
      <c r="BW381" s="229">
        <v>30</v>
      </c>
      <c r="BX381" s="9"/>
      <c r="BY381" s="9"/>
      <c r="BZ381" s="9" t="s">
        <v>6500</v>
      </c>
      <c r="CA381" t="s">
        <v>6212</v>
      </c>
      <c r="CB381" s="229">
        <v>2013</v>
      </c>
      <c r="CC381" s="3" t="s">
        <v>4702</v>
      </c>
      <c r="CD381" s="3" t="s">
        <v>3373</v>
      </c>
      <c r="CE381" s="3" t="s">
        <v>3635</v>
      </c>
      <c r="CF381" s="3" t="s">
        <v>3046</v>
      </c>
      <c r="CG381" s="3" t="s">
        <v>3374</v>
      </c>
      <c r="CH381" s="3" t="s">
        <v>35</v>
      </c>
      <c r="CI381" s="3" t="s">
        <v>3636</v>
      </c>
      <c r="CJ381" s="3" t="s">
        <v>3099</v>
      </c>
      <c r="CK381" s="122" t="s">
        <v>3231</v>
      </c>
      <c r="CL381" s="3" t="s">
        <v>331</v>
      </c>
      <c r="CM381" s="3" t="s">
        <v>3039</v>
      </c>
      <c r="CN381" s="3" t="s">
        <v>3040</v>
      </c>
      <c r="CO381" s="3" t="s">
        <v>10</v>
      </c>
      <c r="CP381" s="3" t="s">
        <v>48</v>
      </c>
      <c r="CQ381" s="3" t="s">
        <v>17</v>
      </c>
      <c r="CR381" s="3" t="s">
        <v>17</v>
      </c>
      <c r="CS381" s="3" t="s">
        <v>3016</v>
      </c>
      <c r="CT381" s="3" t="s">
        <v>128</v>
      </c>
      <c r="CU381" s="3" t="s">
        <v>333</v>
      </c>
      <c r="CV381" s="3" t="s">
        <v>17</v>
      </c>
      <c r="CW381" s="3" t="s">
        <v>2620</v>
      </c>
      <c r="CX381" s="3" t="s">
        <v>3048</v>
      </c>
      <c r="CY381" s="3" t="s">
        <v>3375</v>
      </c>
      <c r="CZ381" s="9" t="s">
        <v>3047</v>
      </c>
      <c r="DA381" s="3" t="s">
        <v>9218</v>
      </c>
      <c r="DB381" s="9" t="s">
        <v>10377</v>
      </c>
      <c r="DC381" s="9"/>
      <c r="DD381" s="226">
        <v>379</v>
      </c>
      <c r="DE381" s="15"/>
    </row>
    <row r="382" spans="1:109">
      <c r="A382" s="226">
        <v>370</v>
      </c>
      <c r="B382" s="68" t="s">
        <v>3227</v>
      </c>
      <c r="C382" s="280" t="s">
        <v>3226</v>
      </c>
      <c r="D382" s="3" t="s">
        <v>3455</v>
      </c>
      <c r="E382" s="9"/>
      <c r="F382" s="9"/>
      <c r="G382" s="169" t="s">
        <v>6127</v>
      </c>
      <c r="H382" s="3" t="s">
        <v>3225</v>
      </c>
      <c r="I382" s="3"/>
      <c r="J382" s="3" t="s">
        <v>3634</v>
      </c>
      <c r="K382" s="9" t="s">
        <v>10272</v>
      </c>
      <c r="L382" s="3" t="s">
        <v>3052</v>
      </c>
      <c r="M382" t="b">
        <v>0</v>
      </c>
      <c r="N382" s="108" t="s">
        <v>549</v>
      </c>
      <c r="O382" s="3" t="s">
        <v>8269</v>
      </c>
      <c r="P382" s="3" t="s">
        <v>9142</v>
      </c>
      <c r="Q382" s="229">
        <v>24</v>
      </c>
      <c r="R382" s="229">
        <v>24</v>
      </c>
      <c r="S382" s="9"/>
      <c r="T382" t="s">
        <v>17</v>
      </c>
      <c r="U382" s="3" t="s">
        <v>17</v>
      </c>
      <c r="V382" s="3" t="s">
        <v>17</v>
      </c>
      <c r="W382" s="9"/>
      <c r="X382" s="3" t="s">
        <v>17</v>
      </c>
      <c r="Y382" s="3" t="s">
        <v>17</v>
      </c>
      <c r="Z382" s="3" t="s">
        <v>4570</v>
      </c>
      <c r="AA382" s="15" t="s">
        <v>484</v>
      </c>
      <c r="AB382" s="3"/>
      <c r="AC382" s="3"/>
      <c r="AD382" s="3"/>
      <c r="AE382" s="3"/>
      <c r="AF382" s="3"/>
      <c r="AG382" s="3" t="s">
        <v>17</v>
      </c>
      <c r="AH382" s="3" t="s">
        <v>3052</v>
      </c>
      <c r="AI382" s="177"/>
      <c r="AJ382" s="3" t="s">
        <v>481</v>
      </c>
      <c r="AK382" t="s">
        <v>12</v>
      </c>
      <c r="AL382" s="3"/>
      <c r="AM382" s="68"/>
      <c r="AN382" s="3" t="s">
        <v>484</v>
      </c>
      <c r="AO382" t="s">
        <v>9206</v>
      </c>
      <c r="AP382" t="s">
        <v>5091</v>
      </c>
      <c r="AQ382" s="3"/>
      <c r="AR382" s="3"/>
      <c r="AS382" s="15" t="s">
        <v>9041</v>
      </c>
      <c r="AT382" s="3" t="s">
        <v>17</v>
      </c>
      <c r="AU382" t="b">
        <v>0</v>
      </c>
      <c r="AV382" s="229">
        <v>32631</v>
      </c>
      <c r="AW382" s="3" t="s">
        <v>3232</v>
      </c>
      <c r="AX382" s="9"/>
      <c r="AY382" s="9"/>
      <c r="AZ382" s="9"/>
      <c r="BA382" s="9"/>
      <c r="BB382" s="3" t="s">
        <v>5202</v>
      </c>
      <c r="BC382" s="9"/>
      <c r="BD382" s="9"/>
      <c r="BE382" s="3" t="s">
        <v>9589</v>
      </c>
      <c r="BF382" s="9"/>
      <c r="BG382" s="9"/>
      <c r="BH382" s="9" t="s">
        <v>9567</v>
      </c>
      <c r="BI382" s="3" t="s">
        <v>9049</v>
      </c>
      <c r="BJ382" s="3" t="s">
        <v>9078</v>
      </c>
      <c r="BK382" s="9" t="s">
        <v>9568</v>
      </c>
      <c r="BL382" s="9"/>
      <c r="BM382" s="223">
        <v>22011</v>
      </c>
      <c r="BN382" s="223">
        <v>21861</v>
      </c>
      <c r="BO382" s="3" t="s">
        <v>236</v>
      </c>
      <c r="BP382" s="9"/>
      <c r="BQ382" s="9"/>
      <c r="BR382" s="9"/>
      <c r="BS382" s="9"/>
      <c r="BT382" s="9"/>
      <c r="BU382" t="s">
        <v>13044</v>
      </c>
      <c r="BV382" s="9"/>
      <c r="BW382" s="229">
        <v>25</v>
      </c>
      <c r="BX382" s="9"/>
      <c r="BY382" s="9"/>
      <c r="BZ382" s="9" t="s">
        <v>6500</v>
      </c>
      <c r="CA382" t="s">
        <v>6212</v>
      </c>
      <c r="CB382" s="229">
        <v>2013</v>
      </c>
      <c r="CC382" s="3" t="s">
        <v>4702</v>
      </c>
      <c r="CD382" s="3" t="s">
        <v>3373</v>
      </c>
      <c r="CE382" s="3" t="s">
        <v>3635</v>
      </c>
      <c r="CF382" s="3" t="s">
        <v>3052</v>
      </c>
      <c r="CG382" s="3" t="s">
        <v>3374</v>
      </c>
      <c r="CH382" s="3" t="s">
        <v>35</v>
      </c>
      <c r="CI382" s="3" t="s">
        <v>3636</v>
      </c>
      <c r="CJ382" s="3" t="s">
        <v>3107</v>
      </c>
      <c r="CK382" s="122" t="s">
        <v>3231</v>
      </c>
      <c r="CL382" s="3" t="s">
        <v>331</v>
      </c>
      <c r="CM382" s="3" t="s">
        <v>3039</v>
      </c>
      <c r="CN382" s="3" t="s">
        <v>3040</v>
      </c>
      <c r="CO382" s="3" t="s">
        <v>10</v>
      </c>
      <c r="CP382" s="3" t="s">
        <v>48</v>
      </c>
      <c r="CQ382" s="3" t="s">
        <v>17</v>
      </c>
      <c r="CR382" s="3" t="s">
        <v>17</v>
      </c>
      <c r="CS382" s="3" t="s">
        <v>3016</v>
      </c>
      <c r="CT382" s="3" t="s">
        <v>128</v>
      </c>
      <c r="CU382" s="3" t="s">
        <v>333</v>
      </c>
      <c r="CV382" s="3" t="s">
        <v>17</v>
      </c>
      <c r="CW382" s="3" t="s">
        <v>2620</v>
      </c>
      <c r="CX382" s="3" t="s">
        <v>3048</v>
      </c>
      <c r="CY382" s="3" t="s">
        <v>3375</v>
      </c>
      <c r="CZ382" s="9" t="s">
        <v>3053</v>
      </c>
      <c r="DA382" s="3" t="s">
        <v>9218</v>
      </c>
      <c r="DB382" s="9" t="s">
        <v>10378</v>
      </c>
      <c r="DC382" s="9"/>
      <c r="DD382" s="226">
        <v>380</v>
      </c>
      <c r="DE382" s="15"/>
    </row>
    <row r="383" spans="1:109">
      <c r="A383" s="226">
        <v>371</v>
      </c>
      <c r="B383" s="68" t="s">
        <v>3227</v>
      </c>
      <c r="C383" s="280" t="s">
        <v>3226</v>
      </c>
      <c r="D383" s="3" t="s">
        <v>3455</v>
      </c>
      <c r="E383" s="9"/>
      <c r="F383" s="9"/>
      <c r="G383" s="169" t="s">
        <v>6127</v>
      </c>
      <c r="H383" s="3" t="s">
        <v>3225</v>
      </c>
      <c r="I383" s="3"/>
      <c r="J383" s="3" t="s">
        <v>3634</v>
      </c>
      <c r="K383" s="9" t="s">
        <v>10272</v>
      </c>
      <c r="L383" s="3" t="s">
        <v>3058</v>
      </c>
      <c r="M383" t="b">
        <v>0</v>
      </c>
      <c r="N383" s="108" t="s">
        <v>549</v>
      </c>
      <c r="O383" s="3" t="s">
        <v>8269</v>
      </c>
      <c r="P383" s="3" t="s">
        <v>9142</v>
      </c>
      <c r="Q383" s="229">
        <v>24</v>
      </c>
      <c r="R383" s="229">
        <v>24</v>
      </c>
      <c r="S383" s="9"/>
      <c r="T383" t="s">
        <v>17</v>
      </c>
      <c r="U383" s="3" t="s">
        <v>17</v>
      </c>
      <c r="V383" s="3" t="s">
        <v>17</v>
      </c>
      <c r="W383" s="9"/>
      <c r="X383" s="3" t="s">
        <v>17</v>
      </c>
      <c r="Y383" s="3" t="s">
        <v>17</v>
      </c>
      <c r="Z383" s="3" t="s">
        <v>4570</v>
      </c>
      <c r="AA383" s="15" t="s">
        <v>484</v>
      </c>
      <c r="AB383" s="3"/>
      <c r="AC383" s="3"/>
      <c r="AD383" s="3"/>
      <c r="AE383" s="3"/>
      <c r="AF383" s="3"/>
      <c r="AG383" s="3" t="s">
        <v>17</v>
      </c>
      <c r="AH383" s="3" t="s">
        <v>3058</v>
      </c>
      <c r="AI383" s="177"/>
      <c r="AJ383" s="3" t="s">
        <v>481</v>
      </c>
      <c r="AK383" t="s">
        <v>12</v>
      </c>
      <c r="AL383" s="3"/>
      <c r="AM383" s="68"/>
      <c r="AN383" s="3" t="s">
        <v>484</v>
      </c>
      <c r="AO383" t="s">
        <v>9206</v>
      </c>
      <c r="AP383" t="s">
        <v>5091</v>
      </c>
      <c r="AQ383" s="3"/>
      <c r="AR383" s="3"/>
      <c r="AS383" s="15" t="s">
        <v>9041</v>
      </c>
      <c r="AT383" s="3" t="s">
        <v>17</v>
      </c>
      <c r="AU383" t="b">
        <v>0</v>
      </c>
      <c r="AV383" s="229">
        <v>72125</v>
      </c>
      <c r="AW383" s="3" t="s">
        <v>3232</v>
      </c>
      <c r="AX383" s="9"/>
      <c r="AY383" s="9"/>
      <c r="AZ383" s="9"/>
      <c r="BA383" s="9"/>
      <c r="BB383" s="3" t="s">
        <v>5202</v>
      </c>
      <c r="BC383" s="9"/>
      <c r="BD383" s="9"/>
      <c r="BE383" s="3" t="s">
        <v>9589</v>
      </c>
      <c r="BF383" s="9"/>
      <c r="BG383" s="9"/>
      <c r="BH383" s="9" t="s">
        <v>9567</v>
      </c>
      <c r="BI383" s="3" t="s">
        <v>9049</v>
      </c>
      <c r="BJ383" s="3" t="s">
        <v>9078</v>
      </c>
      <c r="BK383" s="9" t="s">
        <v>9568</v>
      </c>
      <c r="BL383" s="9"/>
      <c r="BM383" s="223">
        <v>37929</v>
      </c>
      <c r="BN383" s="223">
        <v>37714</v>
      </c>
      <c r="BO383" s="3" t="s">
        <v>236</v>
      </c>
      <c r="BP383" s="9"/>
      <c r="BQ383" s="9"/>
      <c r="BR383" s="9"/>
      <c r="BS383" s="9"/>
      <c r="BT383" s="9"/>
      <c r="BU383" t="s">
        <v>13044</v>
      </c>
      <c r="BV383" s="9"/>
      <c r="BW383" s="229">
        <v>25</v>
      </c>
      <c r="BX383" s="9"/>
      <c r="BY383" s="9"/>
      <c r="BZ383" s="9" t="s">
        <v>6500</v>
      </c>
      <c r="CA383" t="s">
        <v>6212</v>
      </c>
      <c r="CB383" s="229">
        <v>2013</v>
      </c>
      <c r="CC383" s="3" t="s">
        <v>4702</v>
      </c>
      <c r="CD383" s="3" t="s">
        <v>3373</v>
      </c>
      <c r="CE383" s="3" t="s">
        <v>3635</v>
      </c>
      <c r="CF383" s="3" t="s">
        <v>3058</v>
      </c>
      <c r="CG383" s="3" t="s">
        <v>3374</v>
      </c>
      <c r="CH383" s="3" t="s">
        <v>35</v>
      </c>
      <c r="CI383" s="3" t="s">
        <v>3636</v>
      </c>
      <c r="CJ383" s="3" t="s">
        <v>3115</v>
      </c>
      <c r="CK383" s="122" t="s">
        <v>3231</v>
      </c>
      <c r="CL383" s="3" t="s">
        <v>331</v>
      </c>
      <c r="CM383" s="3" t="s">
        <v>3039</v>
      </c>
      <c r="CN383" s="3" t="s">
        <v>3040</v>
      </c>
      <c r="CO383" s="3" t="s">
        <v>10</v>
      </c>
      <c r="CP383" s="3" t="s">
        <v>48</v>
      </c>
      <c r="CQ383" s="3" t="s">
        <v>17</v>
      </c>
      <c r="CR383" s="3" t="s">
        <v>17</v>
      </c>
      <c r="CS383" s="3" t="s">
        <v>3016</v>
      </c>
      <c r="CT383" s="3" t="s">
        <v>128</v>
      </c>
      <c r="CU383" s="3" t="s">
        <v>333</v>
      </c>
      <c r="CV383" s="3" t="s">
        <v>17</v>
      </c>
      <c r="CW383" s="3" t="s">
        <v>2620</v>
      </c>
      <c r="CX383" s="3" t="s">
        <v>3054</v>
      </c>
      <c r="CY383" s="3" t="s">
        <v>3375</v>
      </c>
      <c r="CZ383" s="9" t="s">
        <v>3059</v>
      </c>
      <c r="DA383" s="3" t="s">
        <v>9218</v>
      </c>
      <c r="DB383" s="9" t="s">
        <v>10379</v>
      </c>
      <c r="DC383" s="9"/>
      <c r="DD383" s="226">
        <v>381</v>
      </c>
      <c r="DE383" s="15"/>
    </row>
    <row r="384" spans="1:109">
      <c r="A384" s="226">
        <v>372</v>
      </c>
      <c r="B384" s="68" t="s">
        <v>3227</v>
      </c>
      <c r="C384" s="280" t="s">
        <v>3226</v>
      </c>
      <c r="D384" s="3" t="s">
        <v>3455</v>
      </c>
      <c r="E384" s="9"/>
      <c r="F384" s="9"/>
      <c r="G384" s="169" t="s">
        <v>6127</v>
      </c>
      <c r="H384" s="3" t="s">
        <v>3225</v>
      </c>
      <c r="I384" s="3"/>
      <c r="J384" s="3" t="s">
        <v>3634</v>
      </c>
      <c r="K384" s="9" t="s">
        <v>10272</v>
      </c>
      <c r="L384" s="3" t="s">
        <v>3064</v>
      </c>
      <c r="M384" t="b">
        <v>0</v>
      </c>
      <c r="N384" s="108" t="s">
        <v>549</v>
      </c>
      <c r="O384" s="3" t="s">
        <v>8269</v>
      </c>
      <c r="P384" s="3" t="s">
        <v>9092</v>
      </c>
      <c r="Q384" s="229">
        <v>62</v>
      </c>
      <c r="R384" s="229">
        <v>62</v>
      </c>
      <c r="S384" s="9"/>
      <c r="T384" t="s">
        <v>17</v>
      </c>
      <c r="U384" s="3" t="s">
        <v>17</v>
      </c>
      <c r="V384" s="3" t="s">
        <v>17</v>
      </c>
      <c r="W384" s="9"/>
      <c r="X384" s="3" t="s">
        <v>17</v>
      </c>
      <c r="Y384" s="3" t="s">
        <v>17</v>
      </c>
      <c r="Z384" s="3" t="s">
        <v>4570</v>
      </c>
      <c r="AA384" s="15" t="s">
        <v>484</v>
      </c>
      <c r="AB384" s="3"/>
      <c r="AC384" s="3"/>
      <c r="AD384" s="3"/>
      <c r="AE384" s="3"/>
      <c r="AF384" s="3"/>
      <c r="AG384" s="3" t="s">
        <v>17</v>
      </c>
      <c r="AH384" s="3" t="s">
        <v>3377</v>
      </c>
      <c r="AI384" s="177"/>
      <c r="AJ384" s="3" t="s">
        <v>481</v>
      </c>
      <c r="AK384" t="s">
        <v>12</v>
      </c>
      <c r="AL384" s="3"/>
      <c r="AM384" s="68"/>
      <c r="AN384" s="3" t="s">
        <v>484</v>
      </c>
      <c r="AO384" t="s">
        <v>9206</v>
      </c>
      <c r="AP384" t="s">
        <v>5091</v>
      </c>
      <c r="AQ384" s="3"/>
      <c r="AR384" s="3"/>
      <c r="AS384" s="15" t="s">
        <v>9041</v>
      </c>
      <c r="AT384" s="3" t="s">
        <v>17</v>
      </c>
      <c r="AU384" t="b">
        <v>0</v>
      </c>
      <c r="AV384" s="229">
        <v>59088</v>
      </c>
      <c r="AW384" s="3" t="s">
        <v>3232</v>
      </c>
      <c r="AX384" s="9"/>
      <c r="AY384" s="9"/>
      <c r="AZ384" s="9"/>
      <c r="BA384" s="9"/>
      <c r="BB384" s="3" t="s">
        <v>5202</v>
      </c>
      <c r="BC384" s="9"/>
      <c r="BD384" s="9"/>
      <c r="BE384" s="3" t="s">
        <v>9589</v>
      </c>
      <c r="BF384" s="9"/>
      <c r="BG384" s="9"/>
      <c r="BH384" s="9" t="s">
        <v>9567</v>
      </c>
      <c r="BI384" s="3" t="s">
        <v>9049</v>
      </c>
      <c r="BJ384" s="3" t="s">
        <v>9078</v>
      </c>
      <c r="BK384" s="9" t="s">
        <v>9568</v>
      </c>
      <c r="BL384" s="9"/>
      <c r="BM384" s="223">
        <v>37532</v>
      </c>
      <c r="BN384" s="223">
        <v>36726</v>
      </c>
      <c r="BO384" s="3" t="s">
        <v>236</v>
      </c>
      <c r="BP384" s="9"/>
      <c r="BQ384" s="9"/>
      <c r="BR384" s="9"/>
      <c r="BS384" s="9"/>
      <c r="BT384" s="9"/>
      <c r="BU384" t="s">
        <v>13044</v>
      </c>
      <c r="BV384" s="9"/>
      <c r="BW384" s="229">
        <v>25</v>
      </c>
      <c r="BX384" s="9"/>
      <c r="BY384" s="9"/>
      <c r="BZ384" s="9" t="s">
        <v>6500</v>
      </c>
      <c r="CA384" t="s">
        <v>6212</v>
      </c>
      <c r="CB384" s="229">
        <v>2013</v>
      </c>
      <c r="CC384" s="3" t="s">
        <v>4702</v>
      </c>
      <c r="CD384" s="3" t="s">
        <v>3376</v>
      </c>
      <c r="CE384" s="3" t="s">
        <v>3635</v>
      </c>
      <c r="CF384" s="3" t="s">
        <v>3064</v>
      </c>
      <c r="CG384" s="3" t="s">
        <v>3378</v>
      </c>
      <c r="CH384" s="3" t="s">
        <v>35</v>
      </c>
      <c r="CI384" s="3" t="s">
        <v>3636</v>
      </c>
      <c r="CJ384" s="3" t="s">
        <v>3123</v>
      </c>
      <c r="CK384" s="122" t="s">
        <v>3231</v>
      </c>
      <c r="CL384" s="3" t="s">
        <v>331</v>
      </c>
      <c r="CM384" s="3" t="s">
        <v>2614</v>
      </c>
      <c r="CN384" s="3" t="s">
        <v>2615</v>
      </c>
      <c r="CO384" s="3" t="s">
        <v>10</v>
      </c>
      <c r="CP384" s="3" t="s">
        <v>48</v>
      </c>
      <c r="CQ384" s="3" t="s">
        <v>17</v>
      </c>
      <c r="CR384" s="3" t="s">
        <v>17</v>
      </c>
      <c r="CS384" s="3" t="s">
        <v>3065</v>
      </c>
      <c r="CT384" s="3" t="s">
        <v>128</v>
      </c>
      <c r="CU384" s="3" t="s">
        <v>333</v>
      </c>
      <c r="CV384" s="3" t="s">
        <v>17</v>
      </c>
      <c r="CW384" s="3" t="s">
        <v>2620</v>
      </c>
      <c r="CX384" s="3" t="s">
        <v>3068</v>
      </c>
      <c r="CY384" s="3" t="s">
        <v>17</v>
      </c>
      <c r="CZ384" s="9" t="s">
        <v>3067</v>
      </c>
      <c r="DA384" s="3" t="s">
        <v>9218</v>
      </c>
      <c r="DB384" s="9" t="s">
        <v>3858</v>
      </c>
      <c r="DC384" s="9"/>
      <c r="DD384" s="226">
        <v>382</v>
      </c>
      <c r="DE384" s="15"/>
    </row>
    <row r="385" spans="1:109">
      <c r="A385" s="226">
        <v>373</v>
      </c>
      <c r="B385" s="68" t="s">
        <v>3227</v>
      </c>
      <c r="C385" s="280" t="s">
        <v>3226</v>
      </c>
      <c r="D385" s="3" t="s">
        <v>3455</v>
      </c>
      <c r="E385" s="9"/>
      <c r="F385" s="9"/>
      <c r="G385" s="169" t="s">
        <v>6127</v>
      </c>
      <c r="H385" s="3" t="s">
        <v>3225</v>
      </c>
      <c r="I385" s="3"/>
      <c r="J385" s="3" t="s">
        <v>3634</v>
      </c>
      <c r="K385" s="9" t="s">
        <v>10272</v>
      </c>
      <c r="L385" s="3" t="s">
        <v>3073</v>
      </c>
      <c r="M385" t="b">
        <v>0</v>
      </c>
      <c r="N385" s="108" t="s">
        <v>549</v>
      </c>
      <c r="O385" s="3" t="s">
        <v>8269</v>
      </c>
      <c r="P385" s="3" t="s">
        <v>9100</v>
      </c>
      <c r="Q385" s="229">
        <v>75</v>
      </c>
      <c r="R385" s="229">
        <v>75</v>
      </c>
      <c r="S385" s="9"/>
      <c r="T385" t="s">
        <v>17</v>
      </c>
      <c r="U385" s="3" t="s">
        <v>17</v>
      </c>
      <c r="V385" s="3" t="s">
        <v>17</v>
      </c>
      <c r="W385" s="9"/>
      <c r="X385" s="3" t="s">
        <v>17</v>
      </c>
      <c r="Y385" s="3" t="s">
        <v>17</v>
      </c>
      <c r="Z385" s="3" t="s">
        <v>4570</v>
      </c>
      <c r="AA385" s="15" t="s">
        <v>484</v>
      </c>
      <c r="AB385" s="3"/>
      <c r="AC385" s="3"/>
      <c r="AD385" s="3"/>
      <c r="AE385" s="3"/>
      <c r="AF385" s="3"/>
      <c r="AG385" s="3" t="s">
        <v>17</v>
      </c>
      <c r="AH385" s="3" t="s">
        <v>3380</v>
      </c>
      <c r="AI385" s="177"/>
      <c r="AJ385" s="3" t="s">
        <v>481</v>
      </c>
      <c r="AK385" t="s">
        <v>12</v>
      </c>
      <c r="AL385" s="3"/>
      <c r="AM385" s="68"/>
      <c r="AN385" s="3" t="s">
        <v>484</v>
      </c>
      <c r="AO385" t="s">
        <v>9206</v>
      </c>
      <c r="AP385" t="s">
        <v>5091</v>
      </c>
      <c r="AQ385" s="3"/>
      <c r="AR385" s="3"/>
      <c r="AS385" s="15" t="s">
        <v>9041</v>
      </c>
      <c r="AT385" s="3" t="s">
        <v>17</v>
      </c>
      <c r="AU385" t="b">
        <v>0</v>
      </c>
      <c r="AV385" s="229">
        <v>47363</v>
      </c>
      <c r="AW385" s="3" t="s">
        <v>3232</v>
      </c>
      <c r="AX385" s="9"/>
      <c r="AY385" s="9"/>
      <c r="AZ385" s="9"/>
      <c r="BA385" s="9"/>
      <c r="BB385" s="3" t="s">
        <v>5202</v>
      </c>
      <c r="BC385" s="9"/>
      <c r="BD385" s="9"/>
      <c r="BE385" s="3" t="s">
        <v>9589</v>
      </c>
      <c r="BF385" s="9"/>
      <c r="BG385" s="9"/>
      <c r="BH385" s="9" t="s">
        <v>9567</v>
      </c>
      <c r="BI385" s="3" t="s">
        <v>9049</v>
      </c>
      <c r="BJ385" s="3" t="s">
        <v>9078</v>
      </c>
      <c r="BK385" s="9" t="s">
        <v>9568</v>
      </c>
      <c r="BL385" s="9"/>
      <c r="BM385" s="223">
        <v>31224</v>
      </c>
      <c r="BN385" s="223">
        <v>30559</v>
      </c>
      <c r="BO385" s="3" t="s">
        <v>236</v>
      </c>
      <c r="BP385" s="9"/>
      <c r="BQ385" s="9"/>
      <c r="BR385" s="9"/>
      <c r="BS385" s="9"/>
      <c r="BT385" s="9"/>
      <c r="BU385" t="s">
        <v>13044</v>
      </c>
      <c r="BV385" s="9"/>
      <c r="BW385" s="229">
        <v>25</v>
      </c>
      <c r="BX385" s="9"/>
      <c r="BY385" s="9"/>
      <c r="BZ385" s="9" t="s">
        <v>6500</v>
      </c>
      <c r="CA385" t="s">
        <v>6212</v>
      </c>
      <c r="CB385" s="229">
        <v>2013</v>
      </c>
      <c r="CC385" s="3" t="s">
        <v>4702</v>
      </c>
      <c r="CD385" s="3" t="s">
        <v>3379</v>
      </c>
      <c r="CE385" s="3" t="s">
        <v>3635</v>
      </c>
      <c r="CF385" s="3" t="s">
        <v>3073</v>
      </c>
      <c r="CG385" s="3" t="s">
        <v>3381</v>
      </c>
      <c r="CH385" s="3" t="s">
        <v>35</v>
      </c>
      <c r="CI385" s="3" t="s">
        <v>3636</v>
      </c>
      <c r="CJ385" s="3" t="s">
        <v>3131</v>
      </c>
      <c r="CK385" s="122" t="s">
        <v>3231</v>
      </c>
      <c r="CL385" s="3" t="s">
        <v>331</v>
      </c>
      <c r="CM385" s="3" t="s">
        <v>2614</v>
      </c>
      <c r="CN385" s="3" t="s">
        <v>2615</v>
      </c>
      <c r="CO385" s="3" t="s">
        <v>10</v>
      </c>
      <c r="CP385" s="3" t="s">
        <v>48</v>
      </c>
      <c r="CQ385" s="3" t="s">
        <v>17</v>
      </c>
      <c r="CR385" s="3" t="s">
        <v>17</v>
      </c>
      <c r="CS385" s="3" t="s">
        <v>3074</v>
      </c>
      <c r="CT385" s="3" t="s">
        <v>128</v>
      </c>
      <c r="CU385" s="3" t="s">
        <v>333</v>
      </c>
      <c r="CV385" s="3" t="s">
        <v>17</v>
      </c>
      <c r="CW385" s="3" t="s">
        <v>2620</v>
      </c>
      <c r="CX385" s="3" t="s">
        <v>2694</v>
      </c>
      <c r="CY385" s="3" t="s">
        <v>17</v>
      </c>
      <c r="CZ385" s="9" t="s">
        <v>3076</v>
      </c>
      <c r="DA385" s="3" t="s">
        <v>9218</v>
      </c>
      <c r="DB385" s="9" t="s">
        <v>3859</v>
      </c>
      <c r="DC385" s="9"/>
      <c r="DD385" s="226">
        <v>383</v>
      </c>
      <c r="DE385" s="15"/>
    </row>
    <row r="386" spans="1:109">
      <c r="A386" s="226">
        <v>374</v>
      </c>
      <c r="B386" s="68" t="s">
        <v>3227</v>
      </c>
      <c r="C386" s="280" t="s">
        <v>3226</v>
      </c>
      <c r="D386" s="3" t="s">
        <v>3455</v>
      </c>
      <c r="E386" s="9"/>
      <c r="F386" s="9"/>
      <c r="G386" s="169" t="s">
        <v>6127</v>
      </c>
      <c r="H386" s="3" t="s">
        <v>3225</v>
      </c>
      <c r="I386" s="3"/>
      <c r="J386" s="3" t="s">
        <v>3634</v>
      </c>
      <c r="K386" s="9" t="s">
        <v>10272</v>
      </c>
      <c r="L386" s="3" t="s">
        <v>3081</v>
      </c>
      <c r="M386" t="b">
        <v>0</v>
      </c>
      <c r="N386" s="108" t="s">
        <v>549</v>
      </c>
      <c r="O386" s="3" t="s">
        <v>8269</v>
      </c>
      <c r="P386" s="3" t="s">
        <v>9139</v>
      </c>
      <c r="Q386" s="229">
        <v>67</v>
      </c>
      <c r="R386" s="229">
        <v>67</v>
      </c>
      <c r="S386" s="9"/>
      <c r="T386" t="s">
        <v>17</v>
      </c>
      <c r="U386" s="3" t="s">
        <v>17</v>
      </c>
      <c r="V386" s="3" t="s">
        <v>17</v>
      </c>
      <c r="W386" s="9"/>
      <c r="X386" s="3" t="s">
        <v>17</v>
      </c>
      <c r="Y386" s="3" t="s">
        <v>17</v>
      </c>
      <c r="Z386" s="3" t="s">
        <v>4570</v>
      </c>
      <c r="AA386" s="15" t="s">
        <v>484</v>
      </c>
      <c r="AB386" s="3"/>
      <c r="AC386" s="3"/>
      <c r="AD386" s="3"/>
      <c r="AE386" s="3"/>
      <c r="AF386" s="3"/>
      <c r="AG386" s="3" t="s">
        <v>17</v>
      </c>
      <c r="AH386" s="3" t="s">
        <v>3383</v>
      </c>
      <c r="AI386" s="177"/>
      <c r="AJ386" s="3" t="s">
        <v>481</v>
      </c>
      <c r="AK386" t="s">
        <v>12</v>
      </c>
      <c r="AL386" s="3"/>
      <c r="AM386" s="68"/>
      <c r="AN386" s="3" t="s">
        <v>484</v>
      </c>
      <c r="AO386" t="s">
        <v>9206</v>
      </c>
      <c r="AP386" t="s">
        <v>5091</v>
      </c>
      <c r="AQ386" s="3"/>
      <c r="AR386" s="3"/>
      <c r="AS386" s="15" t="s">
        <v>9041</v>
      </c>
      <c r="AT386" s="3" t="s">
        <v>17</v>
      </c>
      <c r="AU386" t="b">
        <v>0</v>
      </c>
      <c r="AV386" s="229">
        <v>10646</v>
      </c>
      <c r="AW386" s="3" t="s">
        <v>3232</v>
      </c>
      <c r="AX386" s="9"/>
      <c r="AY386" s="9"/>
      <c r="AZ386" s="9"/>
      <c r="BA386" s="9"/>
      <c r="BB386" s="3" t="s">
        <v>5202</v>
      </c>
      <c r="BC386" s="9"/>
      <c r="BD386" s="9"/>
      <c r="BE386" s="3" t="s">
        <v>9589</v>
      </c>
      <c r="BF386" s="9"/>
      <c r="BG386" s="9"/>
      <c r="BH386" s="9" t="s">
        <v>9567</v>
      </c>
      <c r="BI386" s="3" t="s">
        <v>9049</v>
      </c>
      <c r="BJ386" s="3" t="s">
        <v>9078</v>
      </c>
      <c r="BK386" s="9" t="s">
        <v>9568</v>
      </c>
      <c r="BL386" s="9"/>
      <c r="BM386" s="223">
        <v>8703</v>
      </c>
      <c r="BN386" s="223">
        <v>8540</v>
      </c>
      <c r="BO386" s="3" t="s">
        <v>236</v>
      </c>
      <c r="BP386" s="9"/>
      <c r="BQ386" s="9"/>
      <c r="BR386" s="9"/>
      <c r="BS386" s="9"/>
      <c r="BT386" s="9"/>
      <c r="BU386" t="s">
        <v>13044</v>
      </c>
      <c r="BV386" s="9"/>
      <c r="BW386" s="229">
        <v>30</v>
      </c>
      <c r="BX386" s="9"/>
      <c r="BY386" s="9"/>
      <c r="BZ386" s="9" t="s">
        <v>6500</v>
      </c>
      <c r="CA386" t="s">
        <v>6212</v>
      </c>
      <c r="CB386" s="229">
        <v>2013</v>
      </c>
      <c r="CC386" s="3" t="s">
        <v>4702</v>
      </c>
      <c r="CD386" s="3" t="s">
        <v>3382</v>
      </c>
      <c r="CE386" s="3" t="s">
        <v>3635</v>
      </c>
      <c r="CF386" s="3" t="s">
        <v>3081</v>
      </c>
      <c r="CG386" s="3" t="s">
        <v>3384</v>
      </c>
      <c r="CH386" s="3" t="s">
        <v>35</v>
      </c>
      <c r="CI386" s="3" t="s">
        <v>3636</v>
      </c>
      <c r="CJ386" s="3" t="s">
        <v>3139</v>
      </c>
      <c r="CK386" s="122" t="s">
        <v>3231</v>
      </c>
      <c r="CL386" s="3" t="s">
        <v>331</v>
      </c>
      <c r="CM386" s="3" t="s">
        <v>2614</v>
      </c>
      <c r="CN386" s="3" t="s">
        <v>2615</v>
      </c>
      <c r="CO386" s="3" t="s">
        <v>10</v>
      </c>
      <c r="CP386" s="3" t="s">
        <v>48</v>
      </c>
      <c r="CQ386" s="3" t="s">
        <v>17</v>
      </c>
      <c r="CR386" s="3" t="s">
        <v>17</v>
      </c>
      <c r="CS386" s="3" t="s">
        <v>3082</v>
      </c>
      <c r="CT386" s="3" t="s">
        <v>128</v>
      </c>
      <c r="CU386" s="3" t="s">
        <v>333</v>
      </c>
      <c r="CV386" s="3" t="s">
        <v>17</v>
      </c>
      <c r="CW386" s="3" t="s">
        <v>2620</v>
      </c>
      <c r="CX386" s="3" t="s">
        <v>3068</v>
      </c>
      <c r="CY386" s="3" t="s">
        <v>17</v>
      </c>
      <c r="CZ386" s="9" t="s">
        <v>3084</v>
      </c>
      <c r="DA386" s="3" t="s">
        <v>9218</v>
      </c>
      <c r="DB386" s="9" t="s">
        <v>3860</v>
      </c>
      <c r="DC386" s="9"/>
      <c r="DD386" s="226">
        <v>384</v>
      </c>
      <c r="DE386" s="15"/>
    </row>
    <row r="387" spans="1:109">
      <c r="A387" s="226">
        <v>375</v>
      </c>
      <c r="B387" s="68" t="s">
        <v>3227</v>
      </c>
      <c r="C387" s="280" t="s">
        <v>3226</v>
      </c>
      <c r="D387" s="3" t="s">
        <v>3455</v>
      </c>
      <c r="E387" s="9"/>
      <c r="F387" s="9"/>
      <c r="G387" s="169" t="s">
        <v>6127</v>
      </c>
      <c r="H387" s="3" t="s">
        <v>3225</v>
      </c>
      <c r="I387" s="3"/>
      <c r="J387" s="3" t="s">
        <v>3634</v>
      </c>
      <c r="K387" s="9" t="s">
        <v>10272</v>
      </c>
      <c r="L387" s="3" t="s">
        <v>3089</v>
      </c>
      <c r="M387" t="b">
        <v>0</v>
      </c>
      <c r="N387" s="108" t="s">
        <v>549</v>
      </c>
      <c r="O387" s="3" t="s">
        <v>8269</v>
      </c>
      <c r="P387" s="3" t="s">
        <v>9106</v>
      </c>
      <c r="Q387" s="229">
        <v>68</v>
      </c>
      <c r="R387" s="229">
        <v>68</v>
      </c>
      <c r="S387" s="9"/>
      <c r="T387" t="s">
        <v>17</v>
      </c>
      <c r="U387" s="3" t="s">
        <v>17</v>
      </c>
      <c r="V387" s="3" t="s">
        <v>17</v>
      </c>
      <c r="W387" s="9"/>
      <c r="X387" s="3" t="s">
        <v>17</v>
      </c>
      <c r="Y387" s="3" t="s">
        <v>17</v>
      </c>
      <c r="Z387" s="3" t="s">
        <v>4570</v>
      </c>
      <c r="AA387" s="15" t="s">
        <v>484</v>
      </c>
      <c r="AB387" s="3"/>
      <c r="AC387" s="3"/>
      <c r="AD387" s="3"/>
      <c r="AE387" s="3"/>
      <c r="AF387" s="3"/>
      <c r="AG387" s="3" t="s">
        <v>17</v>
      </c>
      <c r="AH387" s="3" t="s">
        <v>3386</v>
      </c>
      <c r="AI387" s="177"/>
      <c r="AJ387" s="3" t="s">
        <v>481</v>
      </c>
      <c r="AK387" t="s">
        <v>12</v>
      </c>
      <c r="AL387" s="3"/>
      <c r="AM387" s="68"/>
      <c r="AN387" s="3" t="s">
        <v>484</v>
      </c>
      <c r="AO387" t="s">
        <v>9206</v>
      </c>
      <c r="AP387" t="s">
        <v>5091</v>
      </c>
      <c r="AQ387" s="3"/>
      <c r="AR387" s="3"/>
      <c r="AS387" s="15" t="s">
        <v>9041</v>
      </c>
      <c r="AT387" s="3" t="s">
        <v>17</v>
      </c>
      <c r="AU387" t="b">
        <v>0</v>
      </c>
      <c r="AV387" s="229">
        <v>9138</v>
      </c>
      <c r="AW387" s="3" t="s">
        <v>3232</v>
      </c>
      <c r="AX387" s="9"/>
      <c r="AY387" s="9"/>
      <c r="AZ387" s="9"/>
      <c r="BA387" s="9"/>
      <c r="BB387" s="3" t="s">
        <v>5202</v>
      </c>
      <c r="BC387" s="9"/>
      <c r="BD387" s="9"/>
      <c r="BE387" s="3" t="s">
        <v>9589</v>
      </c>
      <c r="BF387" s="9"/>
      <c r="BG387" s="9"/>
      <c r="BH387" s="9" t="s">
        <v>9567</v>
      </c>
      <c r="BI387" s="3" t="s">
        <v>9049</v>
      </c>
      <c r="BJ387" s="3" t="s">
        <v>9078</v>
      </c>
      <c r="BK387" s="9" t="s">
        <v>9568</v>
      </c>
      <c r="BL387" s="9"/>
      <c r="BM387" s="223">
        <v>7804</v>
      </c>
      <c r="BN387" s="223">
        <v>7684</v>
      </c>
      <c r="BO387" s="3" t="s">
        <v>236</v>
      </c>
      <c r="BP387" s="9"/>
      <c r="BQ387" s="9"/>
      <c r="BR387" s="9"/>
      <c r="BS387" s="9"/>
      <c r="BT387" s="9"/>
      <c r="BU387" t="s">
        <v>13044</v>
      </c>
      <c r="BV387" s="9"/>
      <c r="BW387" s="229">
        <v>25</v>
      </c>
      <c r="BX387" s="9"/>
      <c r="BY387" s="9"/>
      <c r="BZ387" s="9" t="s">
        <v>6500</v>
      </c>
      <c r="CA387" t="s">
        <v>6212</v>
      </c>
      <c r="CB387" s="229">
        <v>2013</v>
      </c>
      <c r="CC387" s="3" t="s">
        <v>4702</v>
      </c>
      <c r="CD387" s="3" t="s">
        <v>3385</v>
      </c>
      <c r="CE387" s="3" t="s">
        <v>3635</v>
      </c>
      <c r="CF387" s="3" t="s">
        <v>3089</v>
      </c>
      <c r="CG387" s="3" t="s">
        <v>3387</v>
      </c>
      <c r="CH387" s="3" t="s">
        <v>35</v>
      </c>
      <c r="CI387" s="3" t="s">
        <v>3636</v>
      </c>
      <c r="CJ387" s="3" t="s">
        <v>3147</v>
      </c>
      <c r="CK387" s="122" t="s">
        <v>3231</v>
      </c>
      <c r="CL387" s="3" t="s">
        <v>331</v>
      </c>
      <c r="CM387" s="3" t="s">
        <v>2614</v>
      </c>
      <c r="CN387" s="3" t="s">
        <v>2615</v>
      </c>
      <c r="CO387" s="3" t="s">
        <v>10</v>
      </c>
      <c r="CP387" s="3" t="s">
        <v>48</v>
      </c>
      <c r="CQ387" s="3" t="s">
        <v>17</v>
      </c>
      <c r="CR387" s="3" t="s">
        <v>17</v>
      </c>
      <c r="CS387" s="3" t="s">
        <v>3090</v>
      </c>
      <c r="CT387" s="3" t="s">
        <v>128</v>
      </c>
      <c r="CU387" s="3" t="s">
        <v>333</v>
      </c>
      <c r="CV387" s="3" t="s">
        <v>17</v>
      </c>
      <c r="CW387" s="3" t="s">
        <v>2620</v>
      </c>
      <c r="CX387" s="3" t="s">
        <v>3042</v>
      </c>
      <c r="CY387" s="3" t="s">
        <v>17</v>
      </c>
      <c r="CZ387" s="9" t="s">
        <v>3092</v>
      </c>
      <c r="DA387" s="3" t="s">
        <v>9218</v>
      </c>
      <c r="DB387" s="9" t="s">
        <v>3861</v>
      </c>
      <c r="DC387" s="9"/>
      <c r="DD387" s="226">
        <v>385</v>
      </c>
      <c r="DE387" s="15"/>
    </row>
    <row r="388" spans="1:109">
      <c r="A388" s="226">
        <v>376</v>
      </c>
      <c r="B388" s="68" t="s">
        <v>3227</v>
      </c>
      <c r="C388" s="280" t="s">
        <v>3226</v>
      </c>
      <c r="D388" s="3" t="s">
        <v>3455</v>
      </c>
      <c r="E388" s="9"/>
      <c r="F388" s="9"/>
      <c r="G388" s="169" t="s">
        <v>6127</v>
      </c>
      <c r="H388" s="3" t="s">
        <v>3225</v>
      </c>
      <c r="I388" s="3"/>
      <c r="J388" s="3" t="s">
        <v>3634</v>
      </c>
      <c r="K388" s="9" t="s">
        <v>10272</v>
      </c>
      <c r="L388" s="3" t="s">
        <v>3097</v>
      </c>
      <c r="M388" t="b">
        <v>0</v>
      </c>
      <c r="N388" s="108" t="s">
        <v>549</v>
      </c>
      <c r="O388" s="3" t="s">
        <v>8168</v>
      </c>
      <c r="P388" s="3" t="s">
        <v>9121</v>
      </c>
      <c r="Q388" s="229">
        <v>55</v>
      </c>
      <c r="R388" s="229">
        <v>55</v>
      </c>
      <c r="S388" s="9"/>
      <c r="T388" t="s">
        <v>17</v>
      </c>
      <c r="U388" s="3" t="s">
        <v>17</v>
      </c>
      <c r="V388" s="3" t="s">
        <v>17</v>
      </c>
      <c r="W388" s="9"/>
      <c r="X388" s="3" t="s">
        <v>17</v>
      </c>
      <c r="Y388" s="3" t="s">
        <v>17</v>
      </c>
      <c r="Z388" s="3" t="s">
        <v>4570</v>
      </c>
      <c r="AA388" s="15" t="s">
        <v>484</v>
      </c>
      <c r="AB388" s="3"/>
      <c r="AC388" s="3"/>
      <c r="AD388" s="3"/>
      <c r="AE388" s="3"/>
      <c r="AF388" s="3"/>
      <c r="AG388" s="3" t="s">
        <v>17</v>
      </c>
      <c r="AH388" s="3" t="s">
        <v>3389</v>
      </c>
      <c r="AI388" s="177"/>
      <c r="AJ388" s="3" t="s">
        <v>481</v>
      </c>
      <c r="AK388" t="s">
        <v>12</v>
      </c>
      <c r="AL388" s="3"/>
      <c r="AM388" s="68"/>
      <c r="AN388" s="3" t="s">
        <v>484</v>
      </c>
      <c r="AO388" t="s">
        <v>9206</v>
      </c>
      <c r="AP388" t="s">
        <v>5091</v>
      </c>
      <c r="AQ388" s="3"/>
      <c r="AR388" s="3"/>
      <c r="AS388" s="15" t="s">
        <v>9041</v>
      </c>
      <c r="AT388" s="3" t="s">
        <v>17</v>
      </c>
      <c r="AU388" t="b">
        <v>0</v>
      </c>
      <c r="AV388" s="229">
        <v>32428</v>
      </c>
      <c r="AW388" s="3" t="s">
        <v>3232</v>
      </c>
      <c r="AX388" s="9"/>
      <c r="AY388" s="9"/>
      <c r="AZ388" s="9"/>
      <c r="BA388" s="9"/>
      <c r="BB388" s="3" t="s">
        <v>5202</v>
      </c>
      <c r="BC388" s="9"/>
      <c r="BD388" s="9"/>
      <c r="BE388" s="3" t="s">
        <v>9589</v>
      </c>
      <c r="BF388" s="9"/>
      <c r="BG388" s="9"/>
      <c r="BH388" s="9" t="s">
        <v>9567</v>
      </c>
      <c r="BI388" s="3" t="s">
        <v>9049</v>
      </c>
      <c r="BJ388" s="3" t="s">
        <v>9078</v>
      </c>
      <c r="BK388" s="9" t="s">
        <v>9568</v>
      </c>
      <c r="BL388" s="9"/>
      <c r="BM388" s="223">
        <v>19653</v>
      </c>
      <c r="BN388" s="223">
        <v>19408</v>
      </c>
      <c r="BO388" s="3" t="s">
        <v>236</v>
      </c>
      <c r="BP388" s="9"/>
      <c r="BQ388" s="9"/>
      <c r="BR388" s="9"/>
      <c r="BS388" s="9"/>
      <c r="BT388" s="9"/>
      <c r="BU388" t="s">
        <v>13044</v>
      </c>
      <c r="BV388" s="9"/>
      <c r="BW388" s="229">
        <v>25</v>
      </c>
      <c r="BX388" s="9"/>
      <c r="BY388" s="9"/>
      <c r="BZ388" s="9" t="s">
        <v>6500</v>
      </c>
      <c r="CA388" t="s">
        <v>6212</v>
      </c>
      <c r="CB388" s="229">
        <v>2013</v>
      </c>
      <c r="CC388" s="3" t="s">
        <v>4702</v>
      </c>
      <c r="CD388" s="3" t="s">
        <v>3388</v>
      </c>
      <c r="CE388" s="3" t="s">
        <v>3635</v>
      </c>
      <c r="CF388" s="3" t="s">
        <v>3097</v>
      </c>
      <c r="CG388" s="3" t="s">
        <v>3390</v>
      </c>
      <c r="CH388" s="3" t="s">
        <v>35</v>
      </c>
      <c r="CI388" s="3" t="s">
        <v>3636</v>
      </c>
      <c r="CJ388" s="3" t="s">
        <v>3155</v>
      </c>
      <c r="CK388" s="122" t="s">
        <v>3231</v>
      </c>
      <c r="CL388" s="3" t="s">
        <v>331</v>
      </c>
      <c r="CM388" s="3" t="s">
        <v>2614</v>
      </c>
      <c r="CN388" s="3" t="s">
        <v>2615</v>
      </c>
      <c r="CO388" s="3" t="s">
        <v>10</v>
      </c>
      <c r="CP388" s="3" t="s">
        <v>48</v>
      </c>
      <c r="CQ388" s="3" t="s">
        <v>17</v>
      </c>
      <c r="CR388" s="3" t="s">
        <v>17</v>
      </c>
      <c r="CS388" s="3" t="s">
        <v>3098</v>
      </c>
      <c r="CT388" s="3" t="s">
        <v>128</v>
      </c>
      <c r="CU388" s="3" t="s">
        <v>333</v>
      </c>
      <c r="CV388" s="3" t="s">
        <v>17</v>
      </c>
      <c r="CW388" s="3" t="s">
        <v>2620</v>
      </c>
      <c r="CX388" s="3" t="s">
        <v>2631</v>
      </c>
      <c r="CY388" s="3" t="s">
        <v>17</v>
      </c>
      <c r="CZ388" s="9" t="s">
        <v>3100</v>
      </c>
      <c r="DA388" s="3" t="s">
        <v>9218</v>
      </c>
      <c r="DB388" s="9" t="s">
        <v>3862</v>
      </c>
      <c r="DC388" s="9"/>
      <c r="DD388" s="226">
        <v>386</v>
      </c>
      <c r="DE388" s="15"/>
    </row>
    <row r="389" spans="1:109">
      <c r="A389" s="226">
        <v>377</v>
      </c>
      <c r="B389" s="68" t="s">
        <v>3227</v>
      </c>
      <c r="C389" s="280" t="s">
        <v>3226</v>
      </c>
      <c r="D389" s="3" t="s">
        <v>3455</v>
      </c>
      <c r="E389" s="9"/>
      <c r="F389" s="9"/>
      <c r="G389" s="169" t="s">
        <v>6127</v>
      </c>
      <c r="H389" s="3" t="s">
        <v>3225</v>
      </c>
      <c r="I389" s="3"/>
      <c r="J389" s="3" t="s">
        <v>3634</v>
      </c>
      <c r="K389" s="9" t="s">
        <v>10272</v>
      </c>
      <c r="L389" s="3" t="s">
        <v>3105</v>
      </c>
      <c r="M389" t="b">
        <v>0</v>
      </c>
      <c r="N389" s="108" t="s">
        <v>549</v>
      </c>
      <c r="O389" s="3" t="s">
        <v>8168</v>
      </c>
      <c r="P389" s="3" t="s">
        <v>9113</v>
      </c>
      <c r="Q389" s="229">
        <v>23</v>
      </c>
      <c r="R389" s="229">
        <v>23</v>
      </c>
      <c r="S389" s="9"/>
      <c r="T389" t="s">
        <v>17</v>
      </c>
      <c r="U389" s="3" t="s">
        <v>17</v>
      </c>
      <c r="V389" s="3" t="s">
        <v>17</v>
      </c>
      <c r="W389" s="9"/>
      <c r="X389" s="3" t="s">
        <v>17</v>
      </c>
      <c r="Y389" s="3" t="s">
        <v>17</v>
      </c>
      <c r="Z389" s="3" t="s">
        <v>4570</v>
      </c>
      <c r="AA389" s="15" t="s">
        <v>484</v>
      </c>
      <c r="AB389" s="3"/>
      <c r="AC389" s="3"/>
      <c r="AD389" s="3"/>
      <c r="AE389" s="3"/>
      <c r="AF389" s="3"/>
      <c r="AG389" s="3" t="s">
        <v>17</v>
      </c>
      <c r="AH389" s="3" t="s">
        <v>3392</v>
      </c>
      <c r="AI389" s="177"/>
      <c r="AJ389" s="3" t="s">
        <v>481</v>
      </c>
      <c r="AK389" t="s">
        <v>12</v>
      </c>
      <c r="AL389" s="3"/>
      <c r="AM389" s="68"/>
      <c r="AN389" s="3" t="s">
        <v>484</v>
      </c>
      <c r="AO389" t="s">
        <v>9206</v>
      </c>
      <c r="AP389" t="s">
        <v>5091</v>
      </c>
      <c r="AQ389" s="3"/>
      <c r="AR389" s="3"/>
      <c r="AS389" s="15" t="s">
        <v>9041</v>
      </c>
      <c r="AT389" s="3" t="s">
        <v>17</v>
      </c>
      <c r="AU389" t="b">
        <v>0</v>
      </c>
      <c r="AV389" s="229">
        <v>31957</v>
      </c>
      <c r="AW389" s="3" t="s">
        <v>3232</v>
      </c>
      <c r="AX389" s="9"/>
      <c r="AY389" s="9"/>
      <c r="AZ389" s="9"/>
      <c r="BA389" s="9"/>
      <c r="BB389" s="3" t="s">
        <v>5202</v>
      </c>
      <c r="BC389" s="9"/>
      <c r="BD389" s="9"/>
      <c r="BE389" s="3" t="s">
        <v>9589</v>
      </c>
      <c r="BF389" s="9"/>
      <c r="BG389" s="9"/>
      <c r="BH389" s="9" t="s">
        <v>9567</v>
      </c>
      <c r="BI389" s="3" t="s">
        <v>9049</v>
      </c>
      <c r="BJ389" s="3" t="s">
        <v>9078</v>
      </c>
      <c r="BK389" s="9" t="s">
        <v>9568</v>
      </c>
      <c r="BL389" s="9"/>
      <c r="BM389" s="223">
        <v>21389</v>
      </c>
      <c r="BN389" s="223">
        <v>20917</v>
      </c>
      <c r="BO389" s="3" t="s">
        <v>236</v>
      </c>
      <c r="BP389" s="9"/>
      <c r="BQ389" s="9"/>
      <c r="BR389" s="9"/>
      <c r="BS389" s="9"/>
      <c r="BT389" s="9"/>
      <c r="BU389" t="s">
        <v>13044</v>
      </c>
      <c r="BV389" s="9"/>
      <c r="BW389" s="229">
        <v>30</v>
      </c>
      <c r="BX389" s="9"/>
      <c r="BY389" s="9"/>
      <c r="BZ389" s="9" t="s">
        <v>6500</v>
      </c>
      <c r="CA389" t="s">
        <v>6212</v>
      </c>
      <c r="CB389" s="229">
        <v>2013</v>
      </c>
      <c r="CC389" s="3" t="s">
        <v>4702</v>
      </c>
      <c r="CD389" s="3" t="s">
        <v>3391</v>
      </c>
      <c r="CE389" s="3" t="s">
        <v>3635</v>
      </c>
      <c r="CF389" s="3" t="s">
        <v>3105</v>
      </c>
      <c r="CG389" s="3" t="s">
        <v>3393</v>
      </c>
      <c r="CH389" s="3" t="s">
        <v>35</v>
      </c>
      <c r="CI389" s="3" t="s">
        <v>3636</v>
      </c>
      <c r="CJ389" s="3" t="s">
        <v>3163</v>
      </c>
      <c r="CK389" s="122" t="s">
        <v>3231</v>
      </c>
      <c r="CL389" s="3" t="s">
        <v>331</v>
      </c>
      <c r="CM389" s="3" t="s">
        <v>2614</v>
      </c>
      <c r="CN389" s="3" t="s">
        <v>2615</v>
      </c>
      <c r="CO389" s="3" t="s">
        <v>10</v>
      </c>
      <c r="CP389" s="3" t="s">
        <v>48</v>
      </c>
      <c r="CQ389" s="3" t="s">
        <v>17</v>
      </c>
      <c r="CR389" s="3" t="s">
        <v>17</v>
      </c>
      <c r="CS389" s="3" t="s">
        <v>3106</v>
      </c>
      <c r="CT389" s="3" t="s">
        <v>128</v>
      </c>
      <c r="CU389" s="3" t="s">
        <v>333</v>
      </c>
      <c r="CV389" s="3" t="s">
        <v>17</v>
      </c>
      <c r="CW389" s="3" t="s">
        <v>2620</v>
      </c>
      <c r="CX389" s="3" t="s">
        <v>2768</v>
      </c>
      <c r="CY389" s="3" t="s">
        <v>17</v>
      </c>
      <c r="CZ389" s="9" t="s">
        <v>3108</v>
      </c>
      <c r="DA389" s="3" t="s">
        <v>9218</v>
      </c>
      <c r="DB389" s="9" t="s">
        <v>3863</v>
      </c>
      <c r="DC389" s="9"/>
      <c r="DD389" s="226">
        <v>387</v>
      </c>
      <c r="DE389" s="15"/>
    </row>
    <row r="390" spans="1:109">
      <c r="A390" s="226">
        <v>378</v>
      </c>
      <c r="B390" s="68" t="s">
        <v>3227</v>
      </c>
      <c r="C390" s="280" t="s">
        <v>3226</v>
      </c>
      <c r="D390" s="3" t="s">
        <v>3455</v>
      </c>
      <c r="E390" s="9"/>
      <c r="F390" s="9"/>
      <c r="G390" s="169" t="s">
        <v>6127</v>
      </c>
      <c r="H390" s="3" t="s">
        <v>3225</v>
      </c>
      <c r="I390" s="3"/>
      <c r="J390" s="3" t="s">
        <v>3634</v>
      </c>
      <c r="K390" s="9" t="s">
        <v>10272</v>
      </c>
      <c r="L390" s="3" t="s">
        <v>3113</v>
      </c>
      <c r="M390" t="b">
        <v>0</v>
      </c>
      <c r="N390" s="108" t="s">
        <v>549</v>
      </c>
      <c r="O390" s="3" t="s">
        <v>8168</v>
      </c>
      <c r="P390" s="3" t="s">
        <v>9113</v>
      </c>
      <c r="Q390" s="229">
        <v>23</v>
      </c>
      <c r="R390" s="229">
        <v>23</v>
      </c>
      <c r="S390" s="9"/>
      <c r="T390" t="s">
        <v>17</v>
      </c>
      <c r="U390" s="3" t="s">
        <v>17</v>
      </c>
      <c r="V390" s="3" t="s">
        <v>17</v>
      </c>
      <c r="W390" s="9"/>
      <c r="X390" s="3" t="s">
        <v>17</v>
      </c>
      <c r="Y390" s="3" t="s">
        <v>17</v>
      </c>
      <c r="Z390" s="3" t="s">
        <v>4570</v>
      </c>
      <c r="AA390" s="15" t="s">
        <v>484</v>
      </c>
      <c r="AB390" s="3"/>
      <c r="AC390" s="3"/>
      <c r="AD390" s="3"/>
      <c r="AE390" s="3"/>
      <c r="AF390" s="3"/>
      <c r="AG390" s="3" t="s">
        <v>17</v>
      </c>
      <c r="AH390" s="3" t="s">
        <v>3395</v>
      </c>
      <c r="AI390" s="177"/>
      <c r="AJ390" s="3" t="s">
        <v>481</v>
      </c>
      <c r="AK390" t="s">
        <v>12</v>
      </c>
      <c r="AL390" s="3"/>
      <c r="AM390" s="68"/>
      <c r="AN390" s="3" t="s">
        <v>484</v>
      </c>
      <c r="AO390" t="s">
        <v>9206</v>
      </c>
      <c r="AP390" t="s">
        <v>5091</v>
      </c>
      <c r="AQ390" s="3"/>
      <c r="AR390" s="3"/>
      <c r="AS390" s="15" t="s">
        <v>9041</v>
      </c>
      <c r="AT390" s="3" t="s">
        <v>17</v>
      </c>
      <c r="AU390" t="b">
        <v>0</v>
      </c>
      <c r="AV390" s="229">
        <v>40467</v>
      </c>
      <c r="AW390" s="3" t="s">
        <v>3232</v>
      </c>
      <c r="AX390" s="9"/>
      <c r="AY390" s="9"/>
      <c r="AZ390" s="9"/>
      <c r="BA390" s="9"/>
      <c r="BB390" s="3" t="s">
        <v>5202</v>
      </c>
      <c r="BC390" s="9"/>
      <c r="BD390" s="9"/>
      <c r="BE390" s="3" t="s">
        <v>9589</v>
      </c>
      <c r="BF390" s="9"/>
      <c r="BG390" s="9"/>
      <c r="BH390" s="9" t="s">
        <v>9567</v>
      </c>
      <c r="BI390" s="3" t="s">
        <v>9049</v>
      </c>
      <c r="BJ390" s="3" t="s">
        <v>9078</v>
      </c>
      <c r="BK390" s="9" t="s">
        <v>9568</v>
      </c>
      <c r="BL390" s="9"/>
      <c r="BM390" s="223">
        <v>27675</v>
      </c>
      <c r="BN390" s="223">
        <v>27102</v>
      </c>
      <c r="BO390" s="3" t="s">
        <v>236</v>
      </c>
      <c r="BP390" s="9"/>
      <c r="BQ390" s="9"/>
      <c r="BR390" s="9"/>
      <c r="BS390" s="9"/>
      <c r="BT390" s="9"/>
      <c r="BU390" t="s">
        <v>13044</v>
      </c>
      <c r="BV390" s="9"/>
      <c r="BW390" s="229">
        <v>25</v>
      </c>
      <c r="BX390" s="9"/>
      <c r="BY390" s="9"/>
      <c r="BZ390" s="9" t="s">
        <v>6500</v>
      </c>
      <c r="CA390" t="s">
        <v>6212</v>
      </c>
      <c r="CB390" s="229">
        <v>2013</v>
      </c>
      <c r="CC390" s="3" t="s">
        <v>4702</v>
      </c>
      <c r="CD390" s="3" t="s">
        <v>3394</v>
      </c>
      <c r="CE390" s="3" t="s">
        <v>3635</v>
      </c>
      <c r="CF390" s="3" t="s">
        <v>3113</v>
      </c>
      <c r="CG390" s="3" t="s">
        <v>3396</v>
      </c>
      <c r="CH390" s="3" t="s">
        <v>35</v>
      </c>
      <c r="CI390" s="3" t="s">
        <v>3636</v>
      </c>
      <c r="CJ390" s="3" t="s">
        <v>3171</v>
      </c>
      <c r="CK390" s="122" t="s">
        <v>3231</v>
      </c>
      <c r="CL390" s="3" t="s">
        <v>331</v>
      </c>
      <c r="CM390" s="3" t="s">
        <v>2614</v>
      </c>
      <c r="CN390" s="3" t="s">
        <v>2615</v>
      </c>
      <c r="CO390" s="3" t="s">
        <v>10</v>
      </c>
      <c r="CP390" s="3" t="s">
        <v>48</v>
      </c>
      <c r="CQ390" s="3" t="s">
        <v>17</v>
      </c>
      <c r="CR390" s="3" t="s">
        <v>17</v>
      </c>
      <c r="CS390" s="3" t="s">
        <v>3114</v>
      </c>
      <c r="CT390" s="3" t="s">
        <v>128</v>
      </c>
      <c r="CU390" s="3" t="s">
        <v>333</v>
      </c>
      <c r="CV390" s="3" t="s">
        <v>17</v>
      </c>
      <c r="CW390" s="3" t="s">
        <v>2620</v>
      </c>
      <c r="CX390" s="3" t="s">
        <v>3042</v>
      </c>
      <c r="CY390" s="3" t="s">
        <v>17</v>
      </c>
      <c r="CZ390" s="9" t="s">
        <v>3116</v>
      </c>
      <c r="DA390" s="3" t="s">
        <v>9218</v>
      </c>
      <c r="DB390" s="9" t="s">
        <v>3864</v>
      </c>
      <c r="DC390" s="9"/>
      <c r="DD390" s="226">
        <v>388</v>
      </c>
      <c r="DE390" s="15"/>
    </row>
    <row r="391" spans="1:109">
      <c r="A391" s="226">
        <v>379</v>
      </c>
      <c r="B391" s="68" t="s">
        <v>3227</v>
      </c>
      <c r="C391" s="280" t="s">
        <v>3226</v>
      </c>
      <c r="D391" s="3" t="s">
        <v>3455</v>
      </c>
      <c r="E391" s="9"/>
      <c r="F391" s="9"/>
      <c r="G391" s="169" t="s">
        <v>6127</v>
      </c>
      <c r="H391" s="3" t="s">
        <v>3225</v>
      </c>
      <c r="I391" s="3"/>
      <c r="J391" s="3" t="s">
        <v>3634</v>
      </c>
      <c r="K391" s="9" t="s">
        <v>10272</v>
      </c>
      <c r="L391" s="3" t="s">
        <v>3121</v>
      </c>
      <c r="M391" t="b">
        <v>0</v>
      </c>
      <c r="N391" s="108" t="s">
        <v>549</v>
      </c>
      <c r="O391" s="3" t="s">
        <v>8168</v>
      </c>
      <c r="P391" s="3" t="s">
        <v>9104</v>
      </c>
      <c r="Q391" s="229">
        <v>25</v>
      </c>
      <c r="R391" s="229">
        <v>25</v>
      </c>
      <c r="S391" s="9"/>
      <c r="T391" t="s">
        <v>17</v>
      </c>
      <c r="U391" s="3" t="s">
        <v>17</v>
      </c>
      <c r="V391" s="3" t="s">
        <v>17</v>
      </c>
      <c r="W391" s="9"/>
      <c r="X391" s="3" t="s">
        <v>17</v>
      </c>
      <c r="Y391" s="3" t="s">
        <v>17</v>
      </c>
      <c r="Z391" s="3" t="s">
        <v>4570</v>
      </c>
      <c r="AA391" s="15" t="s">
        <v>484</v>
      </c>
      <c r="AB391" s="3"/>
      <c r="AC391" s="3"/>
      <c r="AD391" s="3"/>
      <c r="AE391" s="3"/>
      <c r="AF391" s="3"/>
      <c r="AG391" s="3" t="s">
        <v>17</v>
      </c>
      <c r="AH391" s="3" t="s">
        <v>3398</v>
      </c>
      <c r="AI391" s="177"/>
      <c r="AJ391" s="3" t="s">
        <v>481</v>
      </c>
      <c r="AK391" t="s">
        <v>12</v>
      </c>
      <c r="AL391" s="3"/>
      <c r="AM391" s="68"/>
      <c r="AN391" s="3" t="s">
        <v>484</v>
      </c>
      <c r="AO391" t="s">
        <v>9206</v>
      </c>
      <c r="AP391" t="s">
        <v>5091</v>
      </c>
      <c r="AQ391" s="3"/>
      <c r="AR391" s="3"/>
      <c r="AS391" s="15" t="s">
        <v>9041</v>
      </c>
      <c r="AT391" s="3" t="s">
        <v>17</v>
      </c>
      <c r="AU391" t="b">
        <v>0</v>
      </c>
      <c r="AV391" s="229">
        <v>29786</v>
      </c>
      <c r="AW391" s="3" t="s">
        <v>3232</v>
      </c>
      <c r="AX391" s="9"/>
      <c r="AY391" s="9"/>
      <c r="AZ391" s="9"/>
      <c r="BA391" s="9"/>
      <c r="BB391" s="3" t="s">
        <v>5202</v>
      </c>
      <c r="BC391" s="9"/>
      <c r="BD391" s="9"/>
      <c r="BE391" s="3" t="s">
        <v>9589</v>
      </c>
      <c r="BF391" s="9"/>
      <c r="BG391" s="9"/>
      <c r="BH391" s="9" t="s">
        <v>9567</v>
      </c>
      <c r="BI391" s="3" t="s">
        <v>9049</v>
      </c>
      <c r="BJ391" s="3" t="s">
        <v>9078</v>
      </c>
      <c r="BK391" s="9" t="s">
        <v>9568</v>
      </c>
      <c r="BL391" s="9"/>
      <c r="BM391" s="223">
        <v>18311</v>
      </c>
      <c r="BN391" s="223">
        <v>18101</v>
      </c>
      <c r="BO391" s="3" t="s">
        <v>236</v>
      </c>
      <c r="BP391" s="9"/>
      <c r="BQ391" s="9"/>
      <c r="BR391" s="9"/>
      <c r="BS391" s="9"/>
      <c r="BT391" s="9"/>
      <c r="BU391" t="s">
        <v>13044</v>
      </c>
      <c r="BV391" s="9"/>
      <c r="BW391" s="229">
        <v>25</v>
      </c>
      <c r="BX391" s="9"/>
      <c r="BY391" s="9"/>
      <c r="BZ391" s="9" t="s">
        <v>6500</v>
      </c>
      <c r="CA391" t="s">
        <v>6212</v>
      </c>
      <c r="CB391" s="229">
        <v>2013</v>
      </c>
      <c r="CC391" s="3" t="s">
        <v>4702</v>
      </c>
      <c r="CD391" s="3" t="s">
        <v>3397</v>
      </c>
      <c r="CE391" s="3" t="s">
        <v>3635</v>
      </c>
      <c r="CF391" s="3" t="s">
        <v>3121</v>
      </c>
      <c r="CG391" s="3" t="s">
        <v>3399</v>
      </c>
      <c r="CH391" s="3" t="s">
        <v>35</v>
      </c>
      <c r="CI391" s="3" t="s">
        <v>3636</v>
      </c>
      <c r="CJ391" s="3" t="s">
        <v>3179</v>
      </c>
      <c r="CK391" s="122" t="s">
        <v>3231</v>
      </c>
      <c r="CL391" s="3" t="s">
        <v>331</v>
      </c>
      <c r="CM391" s="3" t="s">
        <v>2614</v>
      </c>
      <c r="CN391" s="3" t="s">
        <v>2615</v>
      </c>
      <c r="CO391" s="3" t="s">
        <v>10</v>
      </c>
      <c r="CP391" s="3" t="s">
        <v>48</v>
      </c>
      <c r="CQ391" s="3" t="s">
        <v>17</v>
      </c>
      <c r="CR391" s="3" t="s">
        <v>17</v>
      </c>
      <c r="CS391" s="3" t="s">
        <v>3122</v>
      </c>
      <c r="CT391" s="3" t="s">
        <v>128</v>
      </c>
      <c r="CU391" s="3" t="s">
        <v>333</v>
      </c>
      <c r="CV391" s="3" t="s">
        <v>17</v>
      </c>
      <c r="CW391" s="3" t="s">
        <v>2620</v>
      </c>
      <c r="CX391" s="3" t="s">
        <v>3048</v>
      </c>
      <c r="CY391" s="3" t="s">
        <v>17</v>
      </c>
      <c r="CZ391" s="9" t="s">
        <v>3124</v>
      </c>
      <c r="DA391" s="3" t="s">
        <v>9218</v>
      </c>
      <c r="DB391" s="9" t="s">
        <v>3872</v>
      </c>
      <c r="DC391" s="9"/>
      <c r="DD391" s="226">
        <v>389</v>
      </c>
      <c r="DE391" s="15"/>
    </row>
    <row r="392" spans="1:109">
      <c r="A392" s="226">
        <v>380</v>
      </c>
      <c r="B392" s="68" t="s">
        <v>3227</v>
      </c>
      <c r="C392" s="280" t="s">
        <v>3226</v>
      </c>
      <c r="D392" s="3" t="s">
        <v>3455</v>
      </c>
      <c r="E392" s="9"/>
      <c r="F392" s="9"/>
      <c r="G392" s="169" t="s">
        <v>6127</v>
      </c>
      <c r="H392" s="3" t="s">
        <v>3225</v>
      </c>
      <c r="I392" s="3"/>
      <c r="J392" s="3" t="s">
        <v>3634</v>
      </c>
      <c r="K392" s="9" t="s">
        <v>10272</v>
      </c>
      <c r="L392" s="3" t="s">
        <v>3129</v>
      </c>
      <c r="M392" t="b">
        <v>0</v>
      </c>
      <c r="N392" s="108" t="s">
        <v>549</v>
      </c>
      <c r="O392" s="3" t="s">
        <v>8269</v>
      </c>
      <c r="P392" s="3" t="s">
        <v>9139</v>
      </c>
      <c r="Q392" s="229">
        <v>67</v>
      </c>
      <c r="R392" s="229">
        <v>67</v>
      </c>
      <c r="S392" s="9"/>
      <c r="T392" t="s">
        <v>17</v>
      </c>
      <c r="U392" s="3" t="s">
        <v>17</v>
      </c>
      <c r="V392" s="3" t="s">
        <v>17</v>
      </c>
      <c r="W392" s="9"/>
      <c r="X392" s="3" t="s">
        <v>17</v>
      </c>
      <c r="Y392" s="3" t="s">
        <v>17</v>
      </c>
      <c r="Z392" s="3" t="s">
        <v>4570</v>
      </c>
      <c r="AA392" s="15" t="s">
        <v>484</v>
      </c>
      <c r="AB392" s="3"/>
      <c r="AC392" s="3"/>
      <c r="AD392" s="3"/>
      <c r="AE392" s="3"/>
      <c r="AF392" s="3"/>
      <c r="AG392" s="3" t="s">
        <v>17</v>
      </c>
      <c r="AH392" s="3" t="s">
        <v>3401</v>
      </c>
      <c r="AI392" s="177"/>
      <c r="AJ392" s="3" t="s">
        <v>481</v>
      </c>
      <c r="AK392" t="s">
        <v>12</v>
      </c>
      <c r="AL392" s="3"/>
      <c r="AM392" s="68"/>
      <c r="AN392" s="3" t="s">
        <v>484</v>
      </c>
      <c r="AO392" t="s">
        <v>9206</v>
      </c>
      <c r="AP392" t="s">
        <v>5091</v>
      </c>
      <c r="AQ392" s="3"/>
      <c r="AR392" s="3"/>
      <c r="AS392" s="15" t="s">
        <v>9041</v>
      </c>
      <c r="AT392" s="3" t="s">
        <v>17</v>
      </c>
      <c r="AU392" t="b">
        <v>0</v>
      </c>
      <c r="AV392" s="229">
        <v>11092</v>
      </c>
      <c r="AW392" s="3" t="s">
        <v>3232</v>
      </c>
      <c r="AX392" s="9"/>
      <c r="AY392" s="9"/>
      <c r="AZ392" s="9"/>
      <c r="BA392" s="9"/>
      <c r="BB392" s="3" t="s">
        <v>5202</v>
      </c>
      <c r="BC392" s="9"/>
      <c r="BD392" s="9"/>
      <c r="BE392" s="3" t="s">
        <v>9589</v>
      </c>
      <c r="BF392" s="9"/>
      <c r="BG392" s="9"/>
      <c r="BH392" s="9" t="s">
        <v>9567</v>
      </c>
      <c r="BI392" s="3" t="s">
        <v>9049</v>
      </c>
      <c r="BJ392" s="3" t="s">
        <v>9078</v>
      </c>
      <c r="BK392" s="9" t="s">
        <v>9568</v>
      </c>
      <c r="BL392" s="9"/>
      <c r="BM392" s="223">
        <v>9320</v>
      </c>
      <c r="BN392" s="223">
        <v>9173</v>
      </c>
      <c r="BO392" s="3" t="s">
        <v>236</v>
      </c>
      <c r="BP392" s="9"/>
      <c r="BQ392" s="9"/>
      <c r="BR392" s="9"/>
      <c r="BS392" s="9"/>
      <c r="BT392" s="9"/>
      <c r="BU392" t="s">
        <v>13044</v>
      </c>
      <c r="BV392" s="9"/>
      <c r="BW392" s="229">
        <v>25</v>
      </c>
      <c r="BX392" s="9"/>
      <c r="BY392" s="9"/>
      <c r="BZ392" s="9" t="s">
        <v>6500</v>
      </c>
      <c r="CA392" t="s">
        <v>6212</v>
      </c>
      <c r="CB392" s="229">
        <v>2013</v>
      </c>
      <c r="CC392" s="3" t="s">
        <v>4702</v>
      </c>
      <c r="CD392" s="3" t="s">
        <v>3400</v>
      </c>
      <c r="CE392" s="3" t="s">
        <v>3635</v>
      </c>
      <c r="CF392" s="3" t="s">
        <v>3129</v>
      </c>
      <c r="CG392" s="3" t="s">
        <v>3402</v>
      </c>
      <c r="CH392" s="3" t="s">
        <v>35</v>
      </c>
      <c r="CI392" s="3" t="s">
        <v>3636</v>
      </c>
      <c r="CJ392" s="3" t="s">
        <v>3187</v>
      </c>
      <c r="CK392" s="122" t="s">
        <v>3231</v>
      </c>
      <c r="CL392" s="3" t="s">
        <v>331</v>
      </c>
      <c r="CM392" s="3" t="s">
        <v>2614</v>
      </c>
      <c r="CN392" s="3" t="s">
        <v>2615</v>
      </c>
      <c r="CO392" s="3" t="s">
        <v>10</v>
      </c>
      <c r="CP392" s="3" t="s">
        <v>48</v>
      </c>
      <c r="CQ392" s="3" t="s">
        <v>17</v>
      </c>
      <c r="CR392" s="3" t="s">
        <v>17</v>
      </c>
      <c r="CS392" s="3" t="s">
        <v>3130</v>
      </c>
      <c r="CT392" s="3" t="s">
        <v>128</v>
      </c>
      <c r="CU392" s="3" t="s">
        <v>333</v>
      </c>
      <c r="CV392" s="3" t="s">
        <v>17</v>
      </c>
      <c r="CW392" s="3" t="s">
        <v>2620</v>
      </c>
      <c r="CX392" s="3" t="s">
        <v>3068</v>
      </c>
      <c r="CY392" s="3" t="s">
        <v>17</v>
      </c>
      <c r="CZ392" s="9" t="s">
        <v>3132</v>
      </c>
      <c r="DA392" s="3" t="s">
        <v>9218</v>
      </c>
      <c r="DB392" s="9" t="s">
        <v>3873</v>
      </c>
      <c r="DC392" s="9"/>
      <c r="DD392" s="226">
        <v>390</v>
      </c>
      <c r="DE392" s="15"/>
    </row>
    <row r="393" spans="1:109">
      <c r="A393" s="226">
        <v>381</v>
      </c>
      <c r="B393" s="68" t="s">
        <v>3227</v>
      </c>
      <c r="C393" s="280" t="s">
        <v>3226</v>
      </c>
      <c r="D393" s="3" t="s">
        <v>3455</v>
      </c>
      <c r="E393" s="9"/>
      <c r="F393" s="9"/>
      <c r="G393" s="169" t="s">
        <v>6127</v>
      </c>
      <c r="H393" s="3" t="s">
        <v>3225</v>
      </c>
      <c r="I393" s="3"/>
      <c r="J393" s="3" t="s">
        <v>3634</v>
      </c>
      <c r="K393" s="9" t="s">
        <v>10272</v>
      </c>
      <c r="L393" s="3" t="s">
        <v>3403</v>
      </c>
      <c r="M393" t="b">
        <v>0</v>
      </c>
      <c r="N393" s="108" t="s">
        <v>549</v>
      </c>
      <c r="O393" s="3" t="s">
        <v>8269</v>
      </c>
      <c r="P393" s="3" t="s">
        <v>9139</v>
      </c>
      <c r="Q393" s="229">
        <v>67</v>
      </c>
      <c r="R393" s="229">
        <v>67</v>
      </c>
      <c r="S393" s="9"/>
      <c r="T393" t="s">
        <v>17</v>
      </c>
      <c r="U393" s="3" t="s">
        <v>17</v>
      </c>
      <c r="V393" s="3" t="s">
        <v>17</v>
      </c>
      <c r="W393" s="9"/>
      <c r="X393" s="3" t="s">
        <v>17</v>
      </c>
      <c r="Y393" s="3" t="s">
        <v>17</v>
      </c>
      <c r="Z393" s="3" t="s">
        <v>4570</v>
      </c>
      <c r="AA393" s="15" t="s">
        <v>484</v>
      </c>
      <c r="AB393" s="3"/>
      <c r="AC393" s="3"/>
      <c r="AD393" s="3"/>
      <c r="AE393" s="3"/>
      <c r="AF393" s="3"/>
      <c r="AG393" s="3" t="s">
        <v>17</v>
      </c>
      <c r="AH393" s="3" t="s">
        <v>3405</v>
      </c>
      <c r="AI393" s="177"/>
      <c r="AJ393" s="3" t="s">
        <v>481</v>
      </c>
      <c r="AK393" t="s">
        <v>12</v>
      </c>
      <c r="AL393" s="3"/>
      <c r="AM393" s="68"/>
      <c r="AN393" s="3" t="s">
        <v>484</v>
      </c>
      <c r="AO393" t="s">
        <v>9206</v>
      </c>
      <c r="AP393" t="s">
        <v>5091</v>
      </c>
      <c r="AQ393" s="3"/>
      <c r="AR393" s="3"/>
      <c r="AS393" s="15" t="s">
        <v>9041</v>
      </c>
      <c r="AT393" s="3" t="s">
        <v>17</v>
      </c>
      <c r="AU393" t="b">
        <v>0</v>
      </c>
      <c r="AV393" s="229">
        <v>7650</v>
      </c>
      <c r="AW393" s="3" t="s">
        <v>3232</v>
      </c>
      <c r="AX393" s="9"/>
      <c r="AY393" s="9"/>
      <c r="AZ393" s="9"/>
      <c r="BA393" s="9"/>
      <c r="BB393" s="3" t="s">
        <v>5202</v>
      </c>
      <c r="BC393" s="9"/>
      <c r="BD393" s="9"/>
      <c r="BE393" s="3" t="s">
        <v>9589</v>
      </c>
      <c r="BF393" s="9"/>
      <c r="BG393" s="9"/>
      <c r="BH393" s="9" t="s">
        <v>9567</v>
      </c>
      <c r="BI393" s="3" t="s">
        <v>9049</v>
      </c>
      <c r="BJ393" s="3" t="s">
        <v>9078</v>
      </c>
      <c r="BK393" s="9" t="s">
        <v>9568</v>
      </c>
      <c r="BL393" s="9"/>
      <c r="BM393" s="223">
        <v>5866</v>
      </c>
      <c r="BN393" s="223">
        <v>5771</v>
      </c>
      <c r="BO393" s="3" t="s">
        <v>236</v>
      </c>
      <c r="BP393" s="9"/>
      <c r="BQ393" s="9"/>
      <c r="BR393" s="9"/>
      <c r="BS393" s="9"/>
      <c r="BT393" s="9"/>
      <c r="BU393" t="s">
        <v>13044</v>
      </c>
      <c r="BV393" s="9"/>
      <c r="BW393" s="229">
        <v>30</v>
      </c>
      <c r="BX393" s="9"/>
      <c r="BY393" s="9"/>
      <c r="BZ393" s="9" t="s">
        <v>6500</v>
      </c>
      <c r="CA393" t="s">
        <v>6212</v>
      </c>
      <c r="CB393" s="229">
        <v>2013</v>
      </c>
      <c r="CC393" s="3" t="s">
        <v>4702</v>
      </c>
      <c r="CD393" s="3" t="s">
        <v>3404</v>
      </c>
      <c r="CE393" s="3" t="s">
        <v>3635</v>
      </c>
      <c r="CF393" s="3" t="s">
        <v>3403</v>
      </c>
      <c r="CG393" s="3" t="s">
        <v>3406</v>
      </c>
      <c r="CH393" s="3" t="s">
        <v>35</v>
      </c>
      <c r="CI393" s="3" t="s">
        <v>3636</v>
      </c>
      <c r="CJ393" s="3" t="s">
        <v>3195</v>
      </c>
      <c r="CK393" s="122" t="s">
        <v>3231</v>
      </c>
      <c r="CL393" s="3" t="s">
        <v>331</v>
      </c>
      <c r="CM393" s="3" t="s">
        <v>2614</v>
      </c>
      <c r="CN393" s="3" t="s">
        <v>2615</v>
      </c>
      <c r="CO393" s="3" t="s">
        <v>10</v>
      </c>
      <c r="CP393" s="3" t="s">
        <v>48</v>
      </c>
      <c r="CQ393" s="3" t="s">
        <v>17</v>
      </c>
      <c r="CR393" s="3" t="s">
        <v>17</v>
      </c>
      <c r="CS393" s="3" t="s">
        <v>3138</v>
      </c>
      <c r="CT393" s="3" t="s">
        <v>128</v>
      </c>
      <c r="CU393" s="3" t="s">
        <v>333</v>
      </c>
      <c r="CV393" s="3" t="s">
        <v>17</v>
      </c>
      <c r="CW393" s="3" t="s">
        <v>2620</v>
      </c>
      <c r="CX393" s="3" t="s">
        <v>3068</v>
      </c>
      <c r="CY393" s="3" t="s">
        <v>17</v>
      </c>
      <c r="CZ393" s="9" t="s">
        <v>3140</v>
      </c>
      <c r="DA393" s="3" t="s">
        <v>9218</v>
      </c>
      <c r="DB393" s="9" t="s">
        <v>3874</v>
      </c>
      <c r="DC393" s="9"/>
      <c r="DD393" s="226">
        <v>391</v>
      </c>
      <c r="DE393" s="15"/>
    </row>
    <row r="394" spans="1:109">
      <c r="A394" s="226">
        <v>382</v>
      </c>
      <c r="B394" s="68" t="s">
        <v>3227</v>
      </c>
      <c r="C394" s="280" t="s">
        <v>3226</v>
      </c>
      <c r="D394" s="3" t="s">
        <v>3455</v>
      </c>
      <c r="E394" s="9"/>
      <c r="F394" s="9"/>
      <c r="G394" s="169" t="s">
        <v>6127</v>
      </c>
      <c r="H394" s="3" t="s">
        <v>3225</v>
      </c>
      <c r="I394" s="3"/>
      <c r="J394" s="3" t="s">
        <v>3634</v>
      </c>
      <c r="K394" s="9" t="s">
        <v>10272</v>
      </c>
      <c r="L394" s="3" t="s">
        <v>3407</v>
      </c>
      <c r="M394" t="b">
        <v>0</v>
      </c>
      <c r="N394" s="108" t="s">
        <v>549</v>
      </c>
      <c r="O394" s="3" t="s">
        <v>8269</v>
      </c>
      <c r="P394" s="3" t="s">
        <v>9139</v>
      </c>
      <c r="Q394" s="229">
        <v>67</v>
      </c>
      <c r="R394" s="229">
        <v>67</v>
      </c>
      <c r="S394" s="9"/>
      <c r="T394" t="s">
        <v>17</v>
      </c>
      <c r="U394" s="3" t="s">
        <v>17</v>
      </c>
      <c r="V394" s="3" t="s">
        <v>17</v>
      </c>
      <c r="W394" s="9"/>
      <c r="X394" s="3" t="s">
        <v>17</v>
      </c>
      <c r="Y394" s="3" t="s">
        <v>17</v>
      </c>
      <c r="Z394" s="3" t="s">
        <v>4570</v>
      </c>
      <c r="AA394" s="15" t="s">
        <v>484</v>
      </c>
      <c r="AB394" s="3"/>
      <c r="AC394" s="3"/>
      <c r="AD394" s="3"/>
      <c r="AE394" s="3"/>
      <c r="AF394" s="3"/>
      <c r="AG394" s="3" t="s">
        <v>17</v>
      </c>
      <c r="AH394" s="3" t="s">
        <v>3409</v>
      </c>
      <c r="AI394" s="177"/>
      <c r="AJ394" s="3" t="s">
        <v>481</v>
      </c>
      <c r="AK394" t="s">
        <v>12</v>
      </c>
      <c r="AL394" s="3"/>
      <c r="AM394" s="68"/>
      <c r="AN394" s="3" t="s">
        <v>484</v>
      </c>
      <c r="AO394" t="s">
        <v>9206</v>
      </c>
      <c r="AP394" t="s">
        <v>5091</v>
      </c>
      <c r="AQ394" s="3"/>
      <c r="AR394" s="3"/>
      <c r="AS394" s="15" t="s">
        <v>9041</v>
      </c>
      <c r="AT394" s="3" t="s">
        <v>17</v>
      </c>
      <c r="AU394" t="b">
        <v>0</v>
      </c>
      <c r="AV394" s="229">
        <v>5291</v>
      </c>
      <c r="AW394" s="3" t="s">
        <v>3232</v>
      </c>
      <c r="AX394" s="9"/>
      <c r="AY394" s="9"/>
      <c r="AZ394" s="9"/>
      <c r="BA394" s="9"/>
      <c r="BB394" s="3" t="s">
        <v>5202</v>
      </c>
      <c r="BC394" s="9"/>
      <c r="BD394" s="9"/>
      <c r="BE394" s="3" t="s">
        <v>9589</v>
      </c>
      <c r="BF394" s="9"/>
      <c r="BG394" s="9"/>
      <c r="BH394" s="9" t="s">
        <v>9567</v>
      </c>
      <c r="BI394" s="3" t="s">
        <v>9049</v>
      </c>
      <c r="BJ394" s="3" t="s">
        <v>9078</v>
      </c>
      <c r="BK394" s="9" t="s">
        <v>9568</v>
      </c>
      <c r="BL394" s="9"/>
      <c r="BM394" s="223">
        <v>3413</v>
      </c>
      <c r="BN394" s="223">
        <v>3366</v>
      </c>
      <c r="BO394" s="3" t="s">
        <v>236</v>
      </c>
      <c r="BP394" s="9"/>
      <c r="BQ394" s="9"/>
      <c r="BR394" s="9"/>
      <c r="BS394" s="9"/>
      <c r="BT394" s="9"/>
      <c r="BU394" t="s">
        <v>13044</v>
      </c>
      <c r="BV394" s="9"/>
      <c r="BW394" s="229">
        <v>30</v>
      </c>
      <c r="BX394" s="9"/>
      <c r="BY394" s="9"/>
      <c r="BZ394" s="9" t="s">
        <v>6500</v>
      </c>
      <c r="CA394" t="s">
        <v>6212</v>
      </c>
      <c r="CB394" s="229">
        <v>2013</v>
      </c>
      <c r="CC394" s="3" t="s">
        <v>4702</v>
      </c>
      <c r="CD394" s="3" t="s">
        <v>3408</v>
      </c>
      <c r="CE394" s="3" t="s">
        <v>3635</v>
      </c>
      <c r="CF394" s="3" t="s">
        <v>3407</v>
      </c>
      <c r="CG394" s="3" t="s">
        <v>3410</v>
      </c>
      <c r="CH394" s="3" t="s">
        <v>35</v>
      </c>
      <c r="CI394" s="3" t="s">
        <v>3636</v>
      </c>
      <c r="CJ394" s="3" t="s">
        <v>3203</v>
      </c>
      <c r="CK394" s="122" t="s">
        <v>3231</v>
      </c>
      <c r="CL394" s="3" t="s">
        <v>331</v>
      </c>
      <c r="CM394" s="3" t="s">
        <v>2614</v>
      </c>
      <c r="CN394" s="3" t="s">
        <v>2615</v>
      </c>
      <c r="CO394" s="3" t="s">
        <v>10</v>
      </c>
      <c r="CP394" s="3" t="s">
        <v>48</v>
      </c>
      <c r="CQ394" s="3" t="s">
        <v>17</v>
      </c>
      <c r="CR394" s="3" t="s">
        <v>17</v>
      </c>
      <c r="CS394" s="3" t="s">
        <v>3146</v>
      </c>
      <c r="CT394" s="3" t="s">
        <v>128</v>
      </c>
      <c r="CU394" s="3" t="s">
        <v>333</v>
      </c>
      <c r="CV394" s="3" t="s">
        <v>17</v>
      </c>
      <c r="CW394" s="3" t="s">
        <v>2620</v>
      </c>
      <c r="CX394" s="3" t="s">
        <v>2694</v>
      </c>
      <c r="CY394" s="3" t="s">
        <v>17</v>
      </c>
      <c r="CZ394" s="9" t="s">
        <v>3148</v>
      </c>
      <c r="DA394" s="3" t="s">
        <v>9218</v>
      </c>
      <c r="DB394" s="9" t="s">
        <v>3875</v>
      </c>
      <c r="DC394" s="9"/>
      <c r="DD394" s="226">
        <v>392</v>
      </c>
      <c r="DE394" s="15"/>
    </row>
    <row r="395" spans="1:109">
      <c r="A395" s="226">
        <v>383</v>
      </c>
      <c r="B395" s="68" t="s">
        <v>3227</v>
      </c>
      <c r="C395" s="280" t="s">
        <v>3226</v>
      </c>
      <c r="D395" s="3" t="s">
        <v>3455</v>
      </c>
      <c r="E395" s="9"/>
      <c r="F395" s="9"/>
      <c r="G395" s="169" t="s">
        <v>6127</v>
      </c>
      <c r="H395" s="3" t="s">
        <v>3225</v>
      </c>
      <c r="I395" s="3"/>
      <c r="J395" s="3" t="s">
        <v>3634</v>
      </c>
      <c r="K395" s="9" t="s">
        <v>10272</v>
      </c>
      <c r="L395" s="3" t="s">
        <v>3411</v>
      </c>
      <c r="M395" t="b">
        <v>0</v>
      </c>
      <c r="N395" s="108" t="s">
        <v>549</v>
      </c>
      <c r="O395" s="3" t="s">
        <v>8269</v>
      </c>
      <c r="P395" s="3" t="s">
        <v>9139</v>
      </c>
      <c r="Q395" s="229">
        <v>67</v>
      </c>
      <c r="R395" s="229">
        <v>67</v>
      </c>
      <c r="S395" s="9"/>
      <c r="T395" t="s">
        <v>17</v>
      </c>
      <c r="U395" s="3" t="s">
        <v>17</v>
      </c>
      <c r="V395" s="3" t="s">
        <v>17</v>
      </c>
      <c r="W395" s="9"/>
      <c r="X395" s="3" t="s">
        <v>17</v>
      </c>
      <c r="Y395" s="3" t="s">
        <v>17</v>
      </c>
      <c r="Z395" s="3" t="s">
        <v>4570</v>
      </c>
      <c r="AA395" s="15" t="s">
        <v>484</v>
      </c>
      <c r="AB395" s="3"/>
      <c r="AC395" s="3"/>
      <c r="AD395" s="3"/>
      <c r="AE395" s="3"/>
      <c r="AF395" s="3"/>
      <c r="AG395" s="3" t="s">
        <v>17</v>
      </c>
      <c r="AH395" s="3" t="s">
        <v>3413</v>
      </c>
      <c r="AI395" s="177"/>
      <c r="AJ395" s="3" t="s">
        <v>481</v>
      </c>
      <c r="AK395" t="s">
        <v>12</v>
      </c>
      <c r="AL395" s="3"/>
      <c r="AM395" s="68"/>
      <c r="AN395" s="3" t="s">
        <v>484</v>
      </c>
      <c r="AO395" t="s">
        <v>9206</v>
      </c>
      <c r="AP395" t="s">
        <v>5091</v>
      </c>
      <c r="AQ395" s="3"/>
      <c r="AR395" s="3"/>
      <c r="AS395" s="15" t="s">
        <v>9041</v>
      </c>
      <c r="AT395" s="3" t="s">
        <v>17</v>
      </c>
      <c r="AU395" t="b">
        <v>0</v>
      </c>
      <c r="AV395" s="229">
        <v>9217</v>
      </c>
      <c r="AW395" s="3" t="s">
        <v>3232</v>
      </c>
      <c r="AX395" s="9"/>
      <c r="AY395" s="9"/>
      <c r="AZ395" s="9"/>
      <c r="BA395" s="9"/>
      <c r="BB395" s="3" t="s">
        <v>5202</v>
      </c>
      <c r="BC395" s="9"/>
      <c r="BD395" s="9"/>
      <c r="BE395" s="3" t="s">
        <v>9589</v>
      </c>
      <c r="BF395" s="9"/>
      <c r="BG395" s="9"/>
      <c r="BH395" s="9" t="s">
        <v>9567</v>
      </c>
      <c r="BI395" s="3" t="s">
        <v>9049</v>
      </c>
      <c r="BJ395" s="3" t="s">
        <v>9078</v>
      </c>
      <c r="BK395" s="9" t="s">
        <v>9568</v>
      </c>
      <c r="BL395" s="9"/>
      <c r="BM395" s="223">
        <v>6688</v>
      </c>
      <c r="BN395" s="223">
        <v>6604</v>
      </c>
      <c r="BO395" s="3" t="s">
        <v>236</v>
      </c>
      <c r="BP395" s="9"/>
      <c r="BQ395" s="9"/>
      <c r="BR395" s="9"/>
      <c r="BS395" s="9"/>
      <c r="BT395" s="9"/>
      <c r="BU395" t="s">
        <v>13044</v>
      </c>
      <c r="BV395" s="9"/>
      <c r="BW395" s="229">
        <v>30</v>
      </c>
      <c r="BX395" s="9"/>
      <c r="BY395" s="9"/>
      <c r="BZ395" s="9" t="s">
        <v>6500</v>
      </c>
      <c r="CA395" t="s">
        <v>6212</v>
      </c>
      <c r="CB395" s="229">
        <v>2013</v>
      </c>
      <c r="CC395" s="3" t="s">
        <v>4702</v>
      </c>
      <c r="CD395" s="3" t="s">
        <v>3412</v>
      </c>
      <c r="CE395" s="3" t="s">
        <v>3635</v>
      </c>
      <c r="CF395" s="3" t="s">
        <v>3411</v>
      </c>
      <c r="CG395" s="3" t="s">
        <v>3414</v>
      </c>
      <c r="CH395" s="3" t="s">
        <v>35</v>
      </c>
      <c r="CI395" s="3" t="s">
        <v>3636</v>
      </c>
      <c r="CJ395" s="3" t="s">
        <v>3211</v>
      </c>
      <c r="CK395" s="122" t="s">
        <v>3231</v>
      </c>
      <c r="CL395" s="3" t="s">
        <v>331</v>
      </c>
      <c r="CM395" s="3" t="s">
        <v>2614</v>
      </c>
      <c r="CN395" s="3" t="s">
        <v>2615</v>
      </c>
      <c r="CO395" s="3" t="s">
        <v>10</v>
      </c>
      <c r="CP395" s="3" t="s">
        <v>48</v>
      </c>
      <c r="CQ395" s="3" t="s">
        <v>17</v>
      </c>
      <c r="CR395" s="3" t="s">
        <v>17</v>
      </c>
      <c r="CS395" s="3" t="s">
        <v>3154</v>
      </c>
      <c r="CT395" s="3" t="s">
        <v>128</v>
      </c>
      <c r="CU395" s="3" t="s">
        <v>333</v>
      </c>
      <c r="CV395" s="3" t="s">
        <v>17</v>
      </c>
      <c r="CW395" s="3" t="s">
        <v>2620</v>
      </c>
      <c r="CX395" s="3" t="s">
        <v>3068</v>
      </c>
      <c r="CY395" s="3" t="s">
        <v>17</v>
      </c>
      <c r="CZ395" s="9" t="s">
        <v>3156</v>
      </c>
      <c r="DA395" s="3" t="s">
        <v>9218</v>
      </c>
      <c r="DB395" s="9" t="s">
        <v>3876</v>
      </c>
      <c r="DC395" s="9"/>
      <c r="DD395" s="226">
        <v>393</v>
      </c>
      <c r="DE395" s="15"/>
    </row>
    <row r="396" spans="1:109">
      <c r="A396" s="226">
        <v>384</v>
      </c>
      <c r="B396" s="68" t="s">
        <v>3227</v>
      </c>
      <c r="C396" s="280" t="s">
        <v>3226</v>
      </c>
      <c r="D396" s="3" t="s">
        <v>3455</v>
      </c>
      <c r="E396" s="9"/>
      <c r="F396" s="9"/>
      <c r="G396" s="169" t="s">
        <v>6127</v>
      </c>
      <c r="H396" s="3" t="s">
        <v>3225</v>
      </c>
      <c r="I396" s="3"/>
      <c r="J396" s="3" t="s">
        <v>3634</v>
      </c>
      <c r="K396" s="9" t="s">
        <v>10272</v>
      </c>
      <c r="L396" s="3" t="s">
        <v>3415</v>
      </c>
      <c r="M396" t="b">
        <v>0</v>
      </c>
      <c r="N396" s="108" t="s">
        <v>549</v>
      </c>
      <c r="O396" s="3" t="s">
        <v>8269</v>
      </c>
      <c r="P396" s="3" t="s">
        <v>9139</v>
      </c>
      <c r="Q396" s="229">
        <v>67</v>
      </c>
      <c r="R396" s="229">
        <v>67</v>
      </c>
      <c r="S396" s="9"/>
      <c r="T396" t="s">
        <v>17</v>
      </c>
      <c r="U396" s="3" t="s">
        <v>17</v>
      </c>
      <c r="V396" s="3" t="s">
        <v>17</v>
      </c>
      <c r="W396" s="9"/>
      <c r="X396" s="3" t="s">
        <v>17</v>
      </c>
      <c r="Y396" s="3" t="s">
        <v>17</v>
      </c>
      <c r="Z396" s="3" t="s">
        <v>4570</v>
      </c>
      <c r="AA396" s="15" t="s">
        <v>484</v>
      </c>
      <c r="AB396" s="3"/>
      <c r="AC396" s="3"/>
      <c r="AD396" s="3"/>
      <c r="AE396" s="3"/>
      <c r="AF396" s="3"/>
      <c r="AG396" s="3" t="s">
        <v>17</v>
      </c>
      <c r="AH396" s="3" t="s">
        <v>3417</v>
      </c>
      <c r="AI396" s="177"/>
      <c r="AJ396" s="3" t="s">
        <v>481</v>
      </c>
      <c r="AK396" t="s">
        <v>12</v>
      </c>
      <c r="AL396" s="3"/>
      <c r="AM396" s="68"/>
      <c r="AN396" s="3" t="s">
        <v>484</v>
      </c>
      <c r="AO396" t="s">
        <v>9206</v>
      </c>
      <c r="AP396" t="s">
        <v>5091</v>
      </c>
      <c r="AQ396" s="3"/>
      <c r="AR396" s="3"/>
      <c r="AS396" s="15" t="s">
        <v>9041</v>
      </c>
      <c r="AT396" s="3" t="s">
        <v>17</v>
      </c>
      <c r="AU396" t="b">
        <v>0</v>
      </c>
      <c r="AV396" s="229">
        <v>10610</v>
      </c>
      <c r="AW396" s="3" t="s">
        <v>3232</v>
      </c>
      <c r="AX396" s="9"/>
      <c r="AY396" s="9"/>
      <c r="AZ396" s="9"/>
      <c r="BA396" s="9"/>
      <c r="BB396" s="3" t="s">
        <v>5202</v>
      </c>
      <c r="BC396" s="9"/>
      <c r="BD396" s="9"/>
      <c r="BE396" s="3" t="s">
        <v>9589</v>
      </c>
      <c r="BF396" s="9"/>
      <c r="BG396" s="9"/>
      <c r="BH396" s="9" t="s">
        <v>9567</v>
      </c>
      <c r="BI396" s="3" t="s">
        <v>9049</v>
      </c>
      <c r="BJ396" s="3" t="s">
        <v>9078</v>
      </c>
      <c r="BK396" s="9" t="s">
        <v>9568</v>
      </c>
      <c r="BL396" s="9"/>
      <c r="BM396" s="223">
        <v>7925</v>
      </c>
      <c r="BN396" s="223">
        <v>7850</v>
      </c>
      <c r="BO396" s="3" t="s">
        <v>236</v>
      </c>
      <c r="BP396" s="9"/>
      <c r="BQ396" s="9"/>
      <c r="BR396" s="9"/>
      <c r="BS396" s="9"/>
      <c r="BT396" s="9"/>
      <c r="BU396" t="s">
        <v>13044</v>
      </c>
      <c r="BV396" s="9"/>
      <c r="BW396" s="229">
        <v>25</v>
      </c>
      <c r="BX396" s="9"/>
      <c r="BY396" s="9"/>
      <c r="BZ396" s="9" t="s">
        <v>6500</v>
      </c>
      <c r="CA396" t="s">
        <v>6212</v>
      </c>
      <c r="CB396" s="229">
        <v>2013</v>
      </c>
      <c r="CC396" s="3" t="s">
        <v>4702</v>
      </c>
      <c r="CD396" s="3" t="s">
        <v>3416</v>
      </c>
      <c r="CE396" s="3" t="s">
        <v>3635</v>
      </c>
      <c r="CF396" s="3" t="s">
        <v>3415</v>
      </c>
      <c r="CG396" s="3" t="s">
        <v>3418</v>
      </c>
      <c r="CH396" s="3" t="s">
        <v>35</v>
      </c>
      <c r="CI396" s="3" t="s">
        <v>3636</v>
      </c>
      <c r="CJ396" s="3" t="s">
        <v>3219</v>
      </c>
      <c r="CK396" s="122" t="s">
        <v>3231</v>
      </c>
      <c r="CL396" s="3" t="s">
        <v>331</v>
      </c>
      <c r="CM396" s="3" t="s">
        <v>2614</v>
      </c>
      <c r="CN396" s="3" t="s">
        <v>2615</v>
      </c>
      <c r="CO396" s="3" t="s">
        <v>10</v>
      </c>
      <c r="CP396" s="3" t="s">
        <v>48</v>
      </c>
      <c r="CQ396" s="3" t="s">
        <v>17</v>
      </c>
      <c r="CR396" s="3" t="s">
        <v>17</v>
      </c>
      <c r="CS396" s="3" t="s">
        <v>3162</v>
      </c>
      <c r="CT396" s="3" t="s">
        <v>128</v>
      </c>
      <c r="CU396" s="3" t="s">
        <v>333</v>
      </c>
      <c r="CV396" s="3" t="s">
        <v>17</v>
      </c>
      <c r="CW396" s="3" t="s">
        <v>2620</v>
      </c>
      <c r="CX396" s="3" t="s">
        <v>3042</v>
      </c>
      <c r="CY396" s="3" t="s">
        <v>17</v>
      </c>
      <c r="CZ396" s="9" t="s">
        <v>3164</v>
      </c>
      <c r="DA396" s="3" t="s">
        <v>9218</v>
      </c>
      <c r="DB396" s="9" t="s">
        <v>3877</v>
      </c>
      <c r="DC396" s="9"/>
      <c r="DD396" s="226">
        <v>394</v>
      </c>
      <c r="DE396" s="15"/>
    </row>
    <row r="397" spans="1:109">
      <c r="A397" s="226">
        <v>385</v>
      </c>
      <c r="B397" s="68" t="s">
        <v>3227</v>
      </c>
      <c r="C397" s="280" t="s">
        <v>3226</v>
      </c>
      <c r="D397" s="3" t="s">
        <v>3455</v>
      </c>
      <c r="E397" s="9"/>
      <c r="F397" s="9"/>
      <c r="G397" s="169" t="s">
        <v>6127</v>
      </c>
      <c r="H397" s="3" t="s">
        <v>3225</v>
      </c>
      <c r="I397" s="3"/>
      <c r="J397" s="3" t="s">
        <v>3634</v>
      </c>
      <c r="K397" s="9" t="s">
        <v>10272</v>
      </c>
      <c r="L397" s="3" t="s">
        <v>3419</v>
      </c>
      <c r="M397" t="b">
        <v>0</v>
      </c>
      <c r="N397" s="108" t="s">
        <v>549</v>
      </c>
      <c r="O397" s="3" t="s">
        <v>8269</v>
      </c>
      <c r="P397" s="3" t="s">
        <v>9139</v>
      </c>
      <c r="Q397" s="229">
        <v>67</v>
      </c>
      <c r="R397" s="229">
        <v>67</v>
      </c>
      <c r="S397" s="9"/>
      <c r="T397" t="s">
        <v>17</v>
      </c>
      <c r="U397" s="3" t="s">
        <v>17</v>
      </c>
      <c r="V397" s="3" t="s">
        <v>17</v>
      </c>
      <c r="W397" s="9"/>
      <c r="X397" s="3" t="s">
        <v>17</v>
      </c>
      <c r="Y397" s="3" t="s">
        <v>17</v>
      </c>
      <c r="Z397" s="3" t="s">
        <v>4570</v>
      </c>
      <c r="AA397" s="15" t="s">
        <v>484</v>
      </c>
      <c r="AB397" s="3"/>
      <c r="AC397" s="3"/>
      <c r="AD397" s="3"/>
      <c r="AE397" s="3"/>
      <c r="AF397" s="3"/>
      <c r="AG397" s="3" t="s">
        <v>17</v>
      </c>
      <c r="AH397" s="3" t="s">
        <v>3421</v>
      </c>
      <c r="AI397" s="177"/>
      <c r="AJ397" s="3" t="s">
        <v>481</v>
      </c>
      <c r="AK397" t="s">
        <v>12</v>
      </c>
      <c r="AL397" s="3"/>
      <c r="AM397" s="68"/>
      <c r="AN397" s="3" t="s">
        <v>484</v>
      </c>
      <c r="AO397" t="s">
        <v>9206</v>
      </c>
      <c r="AP397" t="s">
        <v>5091</v>
      </c>
      <c r="AQ397" s="3"/>
      <c r="AR397" s="3"/>
      <c r="AS397" s="15" t="s">
        <v>9041</v>
      </c>
      <c r="AT397" s="3" t="s">
        <v>17</v>
      </c>
      <c r="AU397" t="b">
        <v>0</v>
      </c>
      <c r="AV397" s="229">
        <v>7468</v>
      </c>
      <c r="AW397" s="3" t="s">
        <v>3232</v>
      </c>
      <c r="AX397" s="9"/>
      <c r="AY397" s="9"/>
      <c r="AZ397" s="9"/>
      <c r="BA397" s="9"/>
      <c r="BB397" s="3" t="s">
        <v>5202</v>
      </c>
      <c r="BC397" s="9"/>
      <c r="BD397" s="9"/>
      <c r="BE397" s="3" t="s">
        <v>9589</v>
      </c>
      <c r="BF397" s="9"/>
      <c r="BG397" s="9"/>
      <c r="BH397" s="9" t="s">
        <v>9567</v>
      </c>
      <c r="BI397" s="3" t="s">
        <v>9049</v>
      </c>
      <c r="BJ397" s="3" t="s">
        <v>9078</v>
      </c>
      <c r="BK397" s="9" t="s">
        <v>9568</v>
      </c>
      <c r="BL397" s="9"/>
      <c r="BM397" s="223">
        <v>5546</v>
      </c>
      <c r="BN397" s="223">
        <v>5462</v>
      </c>
      <c r="BO397" s="3" t="s">
        <v>236</v>
      </c>
      <c r="BP397" s="9"/>
      <c r="BQ397" s="9"/>
      <c r="BR397" s="9"/>
      <c r="BS397" s="9"/>
      <c r="BT397" s="9"/>
      <c r="BU397" t="s">
        <v>13044</v>
      </c>
      <c r="BV397" s="9"/>
      <c r="BW397" s="229">
        <v>25</v>
      </c>
      <c r="BX397" s="9"/>
      <c r="BY397" s="9"/>
      <c r="BZ397" s="9" t="s">
        <v>6500</v>
      </c>
      <c r="CA397" t="s">
        <v>6212</v>
      </c>
      <c r="CB397" s="229">
        <v>2013</v>
      </c>
      <c r="CC397" s="3" t="s">
        <v>4702</v>
      </c>
      <c r="CD397" s="3" t="s">
        <v>3420</v>
      </c>
      <c r="CE397" s="3" t="s">
        <v>3635</v>
      </c>
      <c r="CF397" s="3" t="s">
        <v>3419</v>
      </c>
      <c r="CG397" s="3" t="s">
        <v>3422</v>
      </c>
      <c r="CH397" s="3" t="s">
        <v>35</v>
      </c>
      <c r="CI397" s="3" t="s">
        <v>3636</v>
      </c>
      <c r="CJ397" s="3" t="s">
        <v>3423</v>
      </c>
      <c r="CK397" s="122" t="s">
        <v>3231</v>
      </c>
      <c r="CL397" s="3" t="s">
        <v>331</v>
      </c>
      <c r="CM397" s="3" t="s">
        <v>2614</v>
      </c>
      <c r="CN397" s="3" t="s">
        <v>2615</v>
      </c>
      <c r="CO397" s="3" t="s">
        <v>10</v>
      </c>
      <c r="CP397" s="3" t="s">
        <v>48</v>
      </c>
      <c r="CQ397" s="3" t="s">
        <v>17</v>
      </c>
      <c r="CR397" s="3" t="s">
        <v>17</v>
      </c>
      <c r="CS397" s="3" t="s">
        <v>3170</v>
      </c>
      <c r="CT397" s="3" t="s">
        <v>128</v>
      </c>
      <c r="CU397" s="3" t="s">
        <v>333</v>
      </c>
      <c r="CV397" s="3" t="s">
        <v>17</v>
      </c>
      <c r="CW397" s="3" t="s">
        <v>2620</v>
      </c>
      <c r="CX397" s="3" t="s">
        <v>2631</v>
      </c>
      <c r="CY397" s="3" t="s">
        <v>17</v>
      </c>
      <c r="CZ397" s="9" t="s">
        <v>3172</v>
      </c>
      <c r="DA397" s="3" t="s">
        <v>9218</v>
      </c>
      <c r="DB397" s="9" t="s">
        <v>3878</v>
      </c>
      <c r="DC397" s="9"/>
      <c r="DD397" s="226">
        <v>395</v>
      </c>
      <c r="DE397" s="15"/>
    </row>
    <row r="398" spans="1:109">
      <c r="A398" s="226">
        <v>386</v>
      </c>
      <c r="B398" s="68" t="s">
        <v>3227</v>
      </c>
      <c r="C398" s="280" t="s">
        <v>3226</v>
      </c>
      <c r="D398" s="3" t="s">
        <v>3455</v>
      </c>
      <c r="E398" s="9"/>
      <c r="F398" s="9"/>
      <c r="G398" s="169" t="s">
        <v>6127</v>
      </c>
      <c r="H398" s="3" t="s">
        <v>3225</v>
      </c>
      <c r="I398" s="3"/>
      <c r="J398" s="3" t="s">
        <v>3634</v>
      </c>
      <c r="K398" s="9" t="s">
        <v>10272</v>
      </c>
      <c r="L398" s="3" t="s">
        <v>3424</v>
      </c>
      <c r="M398" t="b">
        <v>0</v>
      </c>
      <c r="N398" s="108" t="s">
        <v>549</v>
      </c>
      <c r="O398" s="3" t="s">
        <v>8269</v>
      </c>
      <c r="P398" s="3" t="s">
        <v>9106</v>
      </c>
      <c r="Q398" s="229">
        <v>68</v>
      </c>
      <c r="R398" s="229">
        <v>68</v>
      </c>
      <c r="S398" s="9"/>
      <c r="T398" t="s">
        <v>17</v>
      </c>
      <c r="U398" s="3" t="s">
        <v>17</v>
      </c>
      <c r="V398" s="3" t="s">
        <v>17</v>
      </c>
      <c r="W398" s="9"/>
      <c r="X398" s="3" t="s">
        <v>17</v>
      </c>
      <c r="Y398" s="3" t="s">
        <v>17</v>
      </c>
      <c r="Z398" s="3" t="s">
        <v>4570</v>
      </c>
      <c r="AA398" s="15" t="s">
        <v>484</v>
      </c>
      <c r="AB398" s="3"/>
      <c r="AC398" s="3"/>
      <c r="AD398" s="3"/>
      <c r="AE398" s="3"/>
      <c r="AF398" s="3"/>
      <c r="AG398" s="3" t="s">
        <v>17</v>
      </c>
      <c r="AH398" s="3" t="s">
        <v>3426</v>
      </c>
      <c r="AI398" s="177"/>
      <c r="AJ398" s="3" t="s">
        <v>481</v>
      </c>
      <c r="AK398" t="s">
        <v>12</v>
      </c>
      <c r="AL398" s="3"/>
      <c r="AM398" s="68"/>
      <c r="AN398" s="3" t="s">
        <v>484</v>
      </c>
      <c r="AO398" t="s">
        <v>9206</v>
      </c>
      <c r="AP398" t="s">
        <v>5091</v>
      </c>
      <c r="AQ398" s="3"/>
      <c r="AR398" s="3"/>
      <c r="AS398" s="15" t="s">
        <v>9041</v>
      </c>
      <c r="AT398" s="3" t="s">
        <v>17</v>
      </c>
      <c r="AU398" t="b">
        <v>0</v>
      </c>
      <c r="AV398" s="229">
        <v>9380</v>
      </c>
      <c r="AW398" s="3" t="s">
        <v>3232</v>
      </c>
      <c r="AX398" s="9"/>
      <c r="AY398" s="9"/>
      <c r="AZ398" s="9"/>
      <c r="BA398" s="9"/>
      <c r="BB398" s="3" t="s">
        <v>5202</v>
      </c>
      <c r="BC398" s="9"/>
      <c r="BD398" s="9"/>
      <c r="BE398" s="3" t="s">
        <v>9589</v>
      </c>
      <c r="BF398" s="9"/>
      <c r="BG398" s="9"/>
      <c r="BH398" s="9" t="s">
        <v>9567</v>
      </c>
      <c r="BI398" s="3" t="s">
        <v>9049</v>
      </c>
      <c r="BJ398" s="3" t="s">
        <v>9078</v>
      </c>
      <c r="BK398" s="9" t="s">
        <v>9568</v>
      </c>
      <c r="BL398" s="9"/>
      <c r="BM398" s="223">
        <v>8225</v>
      </c>
      <c r="BN398" s="223">
        <v>8136</v>
      </c>
      <c r="BO398" s="3" t="s">
        <v>236</v>
      </c>
      <c r="BP398" s="9"/>
      <c r="BQ398" s="9"/>
      <c r="BR398" s="9"/>
      <c r="BS398" s="9"/>
      <c r="BT398" s="9"/>
      <c r="BU398" t="s">
        <v>13044</v>
      </c>
      <c r="BV398" s="9"/>
      <c r="BW398" s="229">
        <v>25</v>
      </c>
      <c r="BX398" s="9"/>
      <c r="BY398" s="9"/>
      <c r="BZ398" s="9" t="s">
        <v>6500</v>
      </c>
      <c r="CA398" t="s">
        <v>6212</v>
      </c>
      <c r="CB398" s="229">
        <v>2013</v>
      </c>
      <c r="CC398" s="3" t="s">
        <v>4702</v>
      </c>
      <c r="CD398" s="3" t="s">
        <v>3425</v>
      </c>
      <c r="CE398" s="3" t="s">
        <v>3635</v>
      </c>
      <c r="CF398" s="3" t="s">
        <v>3424</v>
      </c>
      <c r="CG398" s="3" t="s">
        <v>3427</v>
      </c>
      <c r="CH398" s="3" t="s">
        <v>35</v>
      </c>
      <c r="CI398" s="3" t="s">
        <v>3636</v>
      </c>
      <c r="CJ398" s="3" t="s">
        <v>3428</v>
      </c>
      <c r="CK398" s="122" t="s">
        <v>3231</v>
      </c>
      <c r="CL398" s="3" t="s">
        <v>331</v>
      </c>
      <c r="CM398" s="3" t="s">
        <v>2614</v>
      </c>
      <c r="CN398" s="3" t="s">
        <v>2615</v>
      </c>
      <c r="CO398" s="3" t="s">
        <v>10</v>
      </c>
      <c r="CP398" s="3" t="s">
        <v>48</v>
      </c>
      <c r="CQ398" s="3" t="s">
        <v>17</v>
      </c>
      <c r="CR398" s="3" t="s">
        <v>17</v>
      </c>
      <c r="CS398" s="3" t="s">
        <v>3178</v>
      </c>
      <c r="CT398" s="3" t="s">
        <v>128</v>
      </c>
      <c r="CU398" s="3" t="s">
        <v>333</v>
      </c>
      <c r="CV398" s="3" t="s">
        <v>17</v>
      </c>
      <c r="CW398" s="3" t="s">
        <v>2620</v>
      </c>
      <c r="CX398" s="3" t="s">
        <v>2768</v>
      </c>
      <c r="CY398" s="3" t="s">
        <v>17</v>
      </c>
      <c r="CZ398" s="9" t="s">
        <v>3180</v>
      </c>
      <c r="DA398" s="3" t="s">
        <v>9218</v>
      </c>
      <c r="DB398" s="9" t="s">
        <v>3879</v>
      </c>
      <c r="DC398" s="9"/>
      <c r="DD398" s="226">
        <v>396</v>
      </c>
      <c r="DE398" s="15"/>
    </row>
    <row r="399" spans="1:109">
      <c r="A399" s="226">
        <v>387</v>
      </c>
      <c r="B399" s="68" t="s">
        <v>3227</v>
      </c>
      <c r="C399" s="280" t="s">
        <v>3226</v>
      </c>
      <c r="D399" s="3" t="s">
        <v>3455</v>
      </c>
      <c r="E399" s="9"/>
      <c r="F399" s="9"/>
      <c r="G399" s="169" t="s">
        <v>6127</v>
      </c>
      <c r="H399" s="3" t="s">
        <v>3225</v>
      </c>
      <c r="I399" s="3"/>
      <c r="J399" s="3" t="s">
        <v>3634</v>
      </c>
      <c r="K399" s="9" t="s">
        <v>10272</v>
      </c>
      <c r="L399" s="3" t="s">
        <v>3429</v>
      </c>
      <c r="M399" t="b">
        <v>0</v>
      </c>
      <c r="N399" s="108" t="s">
        <v>549</v>
      </c>
      <c r="O399" s="3" t="s">
        <v>8269</v>
      </c>
      <c r="P399" s="3" t="s">
        <v>9106</v>
      </c>
      <c r="Q399" s="229">
        <v>68</v>
      </c>
      <c r="R399" s="229">
        <v>68</v>
      </c>
      <c r="S399" s="9"/>
      <c r="T399" t="s">
        <v>17</v>
      </c>
      <c r="U399" s="3" t="s">
        <v>17</v>
      </c>
      <c r="V399" s="3" t="s">
        <v>17</v>
      </c>
      <c r="W399" s="9"/>
      <c r="X399" s="3" t="s">
        <v>17</v>
      </c>
      <c r="Y399" s="3" t="s">
        <v>17</v>
      </c>
      <c r="Z399" s="3" t="s">
        <v>4570</v>
      </c>
      <c r="AA399" s="15" t="s">
        <v>484</v>
      </c>
      <c r="AB399" s="3"/>
      <c r="AC399" s="3"/>
      <c r="AD399" s="3"/>
      <c r="AE399" s="3"/>
      <c r="AF399" s="3"/>
      <c r="AG399" s="3" t="s">
        <v>17</v>
      </c>
      <c r="AH399" s="3" t="s">
        <v>3431</v>
      </c>
      <c r="AI399" s="177"/>
      <c r="AJ399" s="3" t="s">
        <v>481</v>
      </c>
      <c r="AK399" t="s">
        <v>12</v>
      </c>
      <c r="AL399" s="3"/>
      <c r="AM399" s="68"/>
      <c r="AN399" s="3" t="s">
        <v>484</v>
      </c>
      <c r="AO399" t="s">
        <v>9206</v>
      </c>
      <c r="AP399" t="s">
        <v>5091</v>
      </c>
      <c r="AQ399" s="3"/>
      <c r="AR399" s="3"/>
      <c r="AS399" s="15" t="s">
        <v>9041</v>
      </c>
      <c r="AT399" s="3" t="s">
        <v>17</v>
      </c>
      <c r="AU399" t="b">
        <v>0</v>
      </c>
      <c r="AV399" s="229">
        <v>6826</v>
      </c>
      <c r="AW399" s="3" t="s">
        <v>3232</v>
      </c>
      <c r="AX399" s="9"/>
      <c r="AY399" s="9"/>
      <c r="AZ399" s="9"/>
      <c r="BA399" s="9"/>
      <c r="BB399" s="3" t="s">
        <v>5202</v>
      </c>
      <c r="BC399" s="9"/>
      <c r="BD399" s="9"/>
      <c r="BE399" s="3" t="s">
        <v>9589</v>
      </c>
      <c r="BF399" s="9"/>
      <c r="BG399" s="9"/>
      <c r="BH399" s="9" t="s">
        <v>9567</v>
      </c>
      <c r="BI399" s="3" t="s">
        <v>9049</v>
      </c>
      <c r="BJ399" s="3" t="s">
        <v>9078</v>
      </c>
      <c r="BK399" s="9" t="s">
        <v>9568</v>
      </c>
      <c r="BL399" s="9"/>
      <c r="BM399" s="223">
        <v>5619</v>
      </c>
      <c r="BN399" s="223">
        <v>5526</v>
      </c>
      <c r="BO399" s="3" t="s">
        <v>236</v>
      </c>
      <c r="BP399" s="9"/>
      <c r="BQ399" s="9"/>
      <c r="BR399" s="9"/>
      <c r="BS399" s="9"/>
      <c r="BT399" s="9"/>
      <c r="BU399" t="s">
        <v>13044</v>
      </c>
      <c r="BV399" s="9"/>
      <c r="BW399" s="229">
        <v>25</v>
      </c>
      <c r="BX399" s="9"/>
      <c r="BY399" s="9"/>
      <c r="BZ399" s="9" t="s">
        <v>6500</v>
      </c>
      <c r="CA399" t="s">
        <v>6212</v>
      </c>
      <c r="CB399" s="229">
        <v>2013</v>
      </c>
      <c r="CC399" s="3" t="s">
        <v>4702</v>
      </c>
      <c r="CD399" s="3" t="s">
        <v>3430</v>
      </c>
      <c r="CE399" s="3" t="s">
        <v>3635</v>
      </c>
      <c r="CF399" s="3" t="s">
        <v>3429</v>
      </c>
      <c r="CG399" s="3" t="s">
        <v>3432</v>
      </c>
      <c r="CH399" s="3" t="s">
        <v>35</v>
      </c>
      <c r="CI399" s="3" t="s">
        <v>3636</v>
      </c>
      <c r="CJ399" s="3" t="s">
        <v>3433</v>
      </c>
      <c r="CK399" s="122" t="s">
        <v>3231</v>
      </c>
      <c r="CL399" s="3" t="s">
        <v>331</v>
      </c>
      <c r="CM399" s="3" t="s">
        <v>2614</v>
      </c>
      <c r="CN399" s="3" t="s">
        <v>2615</v>
      </c>
      <c r="CO399" s="3" t="s">
        <v>10</v>
      </c>
      <c r="CP399" s="3" t="s">
        <v>48</v>
      </c>
      <c r="CQ399" s="3" t="s">
        <v>17</v>
      </c>
      <c r="CR399" s="3" t="s">
        <v>17</v>
      </c>
      <c r="CS399" s="3" t="s">
        <v>3186</v>
      </c>
      <c r="CT399" s="3" t="s">
        <v>128</v>
      </c>
      <c r="CU399" s="3" t="s">
        <v>333</v>
      </c>
      <c r="CV399" s="3" t="s">
        <v>17</v>
      </c>
      <c r="CW399" s="3" t="s">
        <v>2620</v>
      </c>
      <c r="CX399" s="3" t="s">
        <v>3042</v>
      </c>
      <c r="CY399" s="3" t="s">
        <v>17</v>
      </c>
      <c r="CZ399" s="9" t="s">
        <v>3188</v>
      </c>
      <c r="DA399" s="3" t="s">
        <v>9218</v>
      </c>
      <c r="DB399" s="9" t="s">
        <v>3880</v>
      </c>
      <c r="DC399" s="9"/>
      <c r="DD399" s="226">
        <v>397</v>
      </c>
      <c r="DE399" s="15"/>
    </row>
    <row r="400" spans="1:109">
      <c r="A400" s="226">
        <v>388</v>
      </c>
      <c r="B400" s="68" t="s">
        <v>3227</v>
      </c>
      <c r="C400" s="280" t="s">
        <v>3226</v>
      </c>
      <c r="D400" s="3" t="s">
        <v>3455</v>
      </c>
      <c r="E400" s="9"/>
      <c r="F400" s="9"/>
      <c r="G400" s="169" t="s">
        <v>6127</v>
      </c>
      <c r="H400" s="3" t="s">
        <v>3225</v>
      </c>
      <c r="I400" s="3"/>
      <c r="J400" s="3" t="s">
        <v>3634</v>
      </c>
      <c r="K400" s="9" t="s">
        <v>10272</v>
      </c>
      <c r="L400" s="3" t="s">
        <v>3434</v>
      </c>
      <c r="M400" t="b">
        <v>0</v>
      </c>
      <c r="N400" s="108" t="s">
        <v>549</v>
      </c>
      <c r="O400" s="3" t="s">
        <v>8269</v>
      </c>
      <c r="P400" s="3" t="s">
        <v>9106</v>
      </c>
      <c r="Q400" s="229">
        <v>68</v>
      </c>
      <c r="R400" s="229">
        <v>68</v>
      </c>
      <c r="S400" s="9"/>
      <c r="T400" t="s">
        <v>17</v>
      </c>
      <c r="U400" s="3" t="s">
        <v>17</v>
      </c>
      <c r="V400" s="3" t="s">
        <v>17</v>
      </c>
      <c r="W400" s="9"/>
      <c r="X400" s="3" t="s">
        <v>17</v>
      </c>
      <c r="Y400" s="3" t="s">
        <v>17</v>
      </c>
      <c r="Z400" s="3" t="s">
        <v>4570</v>
      </c>
      <c r="AA400" s="15" t="s">
        <v>484</v>
      </c>
      <c r="AB400" s="3"/>
      <c r="AC400" s="3"/>
      <c r="AD400" s="3"/>
      <c r="AE400" s="3"/>
      <c r="AF400" s="3"/>
      <c r="AG400" s="3" t="s">
        <v>17</v>
      </c>
      <c r="AH400" s="3" t="s">
        <v>3436</v>
      </c>
      <c r="AI400" s="177"/>
      <c r="AJ400" s="3" t="s">
        <v>481</v>
      </c>
      <c r="AK400" t="s">
        <v>12</v>
      </c>
      <c r="AL400" s="3"/>
      <c r="AM400" s="68"/>
      <c r="AN400" s="3" t="s">
        <v>484</v>
      </c>
      <c r="AO400" t="s">
        <v>9206</v>
      </c>
      <c r="AP400" t="s">
        <v>5091</v>
      </c>
      <c r="AQ400" s="3"/>
      <c r="AR400" s="3"/>
      <c r="AS400" s="15" t="s">
        <v>9041</v>
      </c>
      <c r="AT400" s="3" t="s">
        <v>17</v>
      </c>
      <c r="AU400" t="b">
        <v>0</v>
      </c>
      <c r="AV400" s="229">
        <v>4766</v>
      </c>
      <c r="AW400" s="3" t="s">
        <v>3232</v>
      </c>
      <c r="AX400" s="9"/>
      <c r="AY400" s="9"/>
      <c r="AZ400" s="9"/>
      <c r="BA400" s="9"/>
      <c r="BB400" s="3" t="s">
        <v>5202</v>
      </c>
      <c r="BC400" s="9"/>
      <c r="BD400" s="9"/>
      <c r="BE400" s="3" t="s">
        <v>9589</v>
      </c>
      <c r="BF400" s="9"/>
      <c r="BG400" s="9"/>
      <c r="BH400" s="9" t="s">
        <v>9567</v>
      </c>
      <c r="BI400" s="3" t="s">
        <v>9049</v>
      </c>
      <c r="BJ400" s="3" t="s">
        <v>9078</v>
      </c>
      <c r="BK400" s="9" t="s">
        <v>9568</v>
      </c>
      <c r="BL400" s="9"/>
      <c r="BM400" s="223">
        <v>3506</v>
      </c>
      <c r="BN400" s="223">
        <v>3472</v>
      </c>
      <c r="BO400" s="3" t="s">
        <v>236</v>
      </c>
      <c r="BP400" s="9"/>
      <c r="BQ400" s="9"/>
      <c r="BR400" s="9"/>
      <c r="BS400" s="9"/>
      <c r="BT400" s="9"/>
      <c r="BU400" t="s">
        <v>13044</v>
      </c>
      <c r="BV400" s="9"/>
      <c r="BW400" s="229">
        <v>25</v>
      </c>
      <c r="BX400" s="9"/>
      <c r="BY400" s="9"/>
      <c r="BZ400" s="9" t="s">
        <v>6500</v>
      </c>
      <c r="CA400" t="s">
        <v>6212</v>
      </c>
      <c r="CB400" s="229">
        <v>2013</v>
      </c>
      <c r="CC400" s="3" t="s">
        <v>4702</v>
      </c>
      <c r="CD400" s="3" t="s">
        <v>3435</v>
      </c>
      <c r="CE400" s="3" t="s">
        <v>3635</v>
      </c>
      <c r="CF400" s="3" t="s">
        <v>3434</v>
      </c>
      <c r="CG400" s="3" t="s">
        <v>3437</v>
      </c>
      <c r="CH400" s="3" t="s">
        <v>35</v>
      </c>
      <c r="CI400" s="3" t="s">
        <v>3636</v>
      </c>
      <c r="CJ400" s="3" t="s">
        <v>3438</v>
      </c>
      <c r="CK400" s="122" t="s">
        <v>3231</v>
      </c>
      <c r="CL400" s="3" t="s">
        <v>331</v>
      </c>
      <c r="CM400" s="3" t="s">
        <v>2614</v>
      </c>
      <c r="CN400" s="3" t="s">
        <v>2615</v>
      </c>
      <c r="CO400" s="3" t="s">
        <v>10</v>
      </c>
      <c r="CP400" s="3" t="s">
        <v>48</v>
      </c>
      <c r="CQ400" s="3" t="s">
        <v>17</v>
      </c>
      <c r="CR400" s="3" t="s">
        <v>17</v>
      </c>
      <c r="CS400" s="3" t="s">
        <v>3194</v>
      </c>
      <c r="CT400" s="3" t="s">
        <v>128</v>
      </c>
      <c r="CU400" s="3" t="s">
        <v>333</v>
      </c>
      <c r="CV400" s="3" t="s">
        <v>17</v>
      </c>
      <c r="CW400" s="3" t="s">
        <v>2620</v>
      </c>
      <c r="CX400" s="3" t="s">
        <v>3048</v>
      </c>
      <c r="CY400" s="3" t="s">
        <v>17</v>
      </c>
      <c r="CZ400" s="9" t="s">
        <v>3196</v>
      </c>
      <c r="DA400" s="3" t="s">
        <v>9218</v>
      </c>
      <c r="DB400" s="9" t="s">
        <v>3881</v>
      </c>
      <c r="DC400" s="9"/>
      <c r="DD400" s="226">
        <v>398</v>
      </c>
      <c r="DE400" s="15"/>
    </row>
    <row r="401" spans="1:109">
      <c r="A401" s="226">
        <v>389</v>
      </c>
      <c r="B401" s="68" t="s">
        <v>3227</v>
      </c>
      <c r="C401" s="280" t="s">
        <v>3226</v>
      </c>
      <c r="D401" s="3" t="s">
        <v>3455</v>
      </c>
      <c r="E401" s="9"/>
      <c r="F401" s="9"/>
      <c r="G401" s="169" t="s">
        <v>6127</v>
      </c>
      <c r="H401" s="3" t="s">
        <v>3225</v>
      </c>
      <c r="I401" s="3"/>
      <c r="J401" s="3" t="s">
        <v>3634</v>
      </c>
      <c r="K401" s="9" t="s">
        <v>10272</v>
      </c>
      <c r="L401" s="3" t="s">
        <v>3439</v>
      </c>
      <c r="M401" t="b">
        <v>0</v>
      </c>
      <c r="N401" s="108" t="s">
        <v>549</v>
      </c>
      <c r="O401" s="3" t="s">
        <v>8269</v>
      </c>
      <c r="P401" s="3" t="s">
        <v>9106</v>
      </c>
      <c r="Q401" s="229">
        <v>68</v>
      </c>
      <c r="R401" s="229">
        <v>68</v>
      </c>
      <c r="S401" s="9"/>
      <c r="T401" t="s">
        <v>17</v>
      </c>
      <c r="U401" s="3" t="s">
        <v>17</v>
      </c>
      <c r="V401" s="3" t="s">
        <v>17</v>
      </c>
      <c r="W401" s="9"/>
      <c r="X401" s="3" t="s">
        <v>17</v>
      </c>
      <c r="Y401" s="3" t="s">
        <v>17</v>
      </c>
      <c r="Z401" s="3" t="s">
        <v>4570</v>
      </c>
      <c r="AA401" s="15" t="s">
        <v>484</v>
      </c>
      <c r="AB401" s="3"/>
      <c r="AC401" s="3"/>
      <c r="AD401" s="3"/>
      <c r="AE401" s="3"/>
      <c r="AF401" s="3"/>
      <c r="AG401" s="3" t="s">
        <v>17</v>
      </c>
      <c r="AH401" s="3" t="s">
        <v>3441</v>
      </c>
      <c r="AI401" s="177"/>
      <c r="AJ401" s="3" t="s">
        <v>481</v>
      </c>
      <c r="AK401" t="s">
        <v>12</v>
      </c>
      <c r="AL401" s="3"/>
      <c r="AM401" s="68"/>
      <c r="AN401" s="3" t="s">
        <v>484</v>
      </c>
      <c r="AO401" t="s">
        <v>9206</v>
      </c>
      <c r="AP401" t="s">
        <v>5091</v>
      </c>
      <c r="AQ401" s="3"/>
      <c r="AR401" s="3"/>
      <c r="AS401" s="15" t="s">
        <v>9041</v>
      </c>
      <c r="AT401" s="3" t="s">
        <v>17</v>
      </c>
      <c r="AU401" t="b">
        <v>0</v>
      </c>
      <c r="AV401" s="229">
        <v>7914</v>
      </c>
      <c r="AW401" s="3" t="s">
        <v>3232</v>
      </c>
      <c r="AX401" s="9"/>
      <c r="AY401" s="9"/>
      <c r="AZ401" s="9"/>
      <c r="BA401" s="9"/>
      <c r="BB401" s="3" t="s">
        <v>5202</v>
      </c>
      <c r="BC401" s="9"/>
      <c r="BD401" s="9"/>
      <c r="BE401" s="3" t="s">
        <v>9589</v>
      </c>
      <c r="BF401" s="9"/>
      <c r="BG401" s="9"/>
      <c r="BH401" s="9" t="s">
        <v>9567</v>
      </c>
      <c r="BI401" s="3" t="s">
        <v>9049</v>
      </c>
      <c r="BJ401" s="3" t="s">
        <v>9078</v>
      </c>
      <c r="BK401" s="9" t="s">
        <v>9568</v>
      </c>
      <c r="BL401" s="9"/>
      <c r="BM401" s="223">
        <v>6692</v>
      </c>
      <c r="BN401" s="223">
        <v>6585</v>
      </c>
      <c r="BO401" s="3" t="s">
        <v>236</v>
      </c>
      <c r="BP401" s="9"/>
      <c r="BQ401" s="9"/>
      <c r="BR401" s="9"/>
      <c r="BS401" s="9"/>
      <c r="BT401" s="9"/>
      <c r="BU401" t="s">
        <v>13044</v>
      </c>
      <c r="BV401" s="9"/>
      <c r="BW401" s="229">
        <v>25</v>
      </c>
      <c r="BX401" s="9"/>
      <c r="BY401" s="9"/>
      <c r="BZ401" s="9" t="s">
        <v>6500</v>
      </c>
      <c r="CA401" t="s">
        <v>6212</v>
      </c>
      <c r="CB401" s="229">
        <v>2013</v>
      </c>
      <c r="CC401" s="3" t="s">
        <v>4702</v>
      </c>
      <c r="CD401" s="3" t="s">
        <v>3440</v>
      </c>
      <c r="CE401" s="3" t="s">
        <v>3635</v>
      </c>
      <c r="CF401" s="3" t="s">
        <v>3439</v>
      </c>
      <c r="CG401" s="3" t="s">
        <v>3442</v>
      </c>
      <c r="CH401" s="3" t="s">
        <v>35</v>
      </c>
      <c r="CI401" s="3" t="s">
        <v>3636</v>
      </c>
      <c r="CJ401" s="3" t="s">
        <v>3443</v>
      </c>
      <c r="CK401" s="122" t="s">
        <v>3231</v>
      </c>
      <c r="CL401" s="3" t="s">
        <v>331</v>
      </c>
      <c r="CM401" s="3" t="s">
        <v>2614</v>
      </c>
      <c r="CN401" s="3" t="s">
        <v>2615</v>
      </c>
      <c r="CO401" s="3" t="s">
        <v>10</v>
      </c>
      <c r="CP401" s="3" t="s">
        <v>48</v>
      </c>
      <c r="CQ401" s="3" t="s">
        <v>17</v>
      </c>
      <c r="CR401" s="3" t="s">
        <v>17</v>
      </c>
      <c r="CS401" s="3" t="s">
        <v>3202</v>
      </c>
      <c r="CT401" s="3" t="s">
        <v>128</v>
      </c>
      <c r="CU401" s="3" t="s">
        <v>333</v>
      </c>
      <c r="CV401" s="3" t="s">
        <v>17</v>
      </c>
      <c r="CW401" s="3" t="s">
        <v>2620</v>
      </c>
      <c r="CX401" s="3" t="s">
        <v>3068</v>
      </c>
      <c r="CY401" s="3" t="s">
        <v>17</v>
      </c>
      <c r="CZ401" s="9" t="s">
        <v>3204</v>
      </c>
      <c r="DA401" s="3" t="s">
        <v>9218</v>
      </c>
      <c r="DB401" s="9" t="s">
        <v>3882</v>
      </c>
      <c r="DC401" s="9"/>
      <c r="DD401" s="226">
        <v>399</v>
      </c>
      <c r="DE401" s="15"/>
    </row>
    <row r="402" spans="1:109">
      <c r="A402" s="226">
        <v>390</v>
      </c>
      <c r="B402" s="68" t="s">
        <v>3227</v>
      </c>
      <c r="C402" s="280" t="s">
        <v>3226</v>
      </c>
      <c r="D402" s="3" t="s">
        <v>3455</v>
      </c>
      <c r="E402" s="9"/>
      <c r="F402" s="9"/>
      <c r="G402" s="169" t="s">
        <v>6127</v>
      </c>
      <c r="H402" s="3" t="s">
        <v>3225</v>
      </c>
      <c r="I402" s="3"/>
      <c r="J402" s="3" t="s">
        <v>3634</v>
      </c>
      <c r="K402" s="9" t="s">
        <v>10272</v>
      </c>
      <c r="L402" s="3" t="s">
        <v>3444</v>
      </c>
      <c r="M402" t="b">
        <v>0</v>
      </c>
      <c r="N402" s="108" t="s">
        <v>549</v>
      </c>
      <c r="O402" s="3" t="s">
        <v>8269</v>
      </c>
      <c r="P402" s="3" t="s">
        <v>9106</v>
      </c>
      <c r="Q402" s="229">
        <v>68</v>
      </c>
      <c r="R402" s="229">
        <v>68</v>
      </c>
      <c r="S402" s="9"/>
      <c r="T402" t="s">
        <v>17</v>
      </c>
      <c r="U402" s="3" t="s">
        <v>17</v>
      </c>
      <c r="V402" s="3" t="s">
        <v>17</v>
      </c>
      <c r="W402" s="9"/>
      <c r="X402" s="3" t="s">
        <v>17</v>
      </c>
      <c r="Y402" s="3" t="s">
        <v>17</v>
      </c>
      <c r="Z402" s="3" t="s">
        <v>4570</v>
      </c>
      <c r="AA402" s="15" t="s">
        <v>484</v>
      </c>
      <c r="AB402" s="3"/>
      <c r="AC402" s="3"/>
      <c r="AD402" s="3"/>
      <c r="AE402" s="3"/>
      <c r="AF402" s="3"/>
      <c r="AG402" s="3" t="s">
        <v>17</v>
      </c>
      <c r="AH402" s="3" t="s">
        <v>3446</v>
      </c>
      <c r="AI402" s="177"/>
      <c r="AJ402" s="3" t="s">
        <v>481</v>
      </c>
      <c r="AK402" t="s">
        <v>12</v>
      </c>
      <c r="AL402" s="3"/>
      <c r="AM402" s="68"/>
      <c r="AN402" s="3" t="s">
        <v>484</v>
      </c>
      <c r="AO402" t="s">
        <v>9206</v>
      </c>
      <c r="AP402" t="s">
        <v>5091</v>
      </c>
      <c r="AQ402" s="3"/>
      <c r="AR402" s="3"/>
      <c r="AS402" s="15" t="s">
        <v>9041</v>
      </c>
      <c r="AT402" s="3" t="s">
        <v>17</v>
      </c>
      <c r="AU402" t="b">
        <v>0</v>
      </c>
      <c r="AV402" s="229">
        <v>9080</v>
      </c>
      <c r="AW402" s="3" t="s">
        <v>3232</v>
      </c>
      <c r="AX402" s="9"/>
      <c r="AY402" s="9"/>
      <c r="AZ402" s="9"/>
      <c r="BA402" s="9"/>
      <c r="BB402" s="3" t="s">
        <v>5202</v>
      </c>
      <c r="BC402" s="9"/>
      <c r="BD402" s="9"/>
      <c r="BE402" s="3" t="s">
        <v>9589</v>
      </c>
      <c r="BF402" s="9"/>
      <c r="BG402" s="9"/>
      <c r="BH402" s="9" t="s">
        <v>9567</v>
      </c>
      <c r="BI402" s="3" t="s">
        <v>9049</v>
      </c>
      <c r="BJ402" s="3" t="s">
        <v>9078</v>
      </c>
      <c r="BK402" s="9" t="s">
        <v>9568</v>
      </c>
      <c r="BL402" s="9"/>
      <c r="BM402" s="223">
        <v>7753</v>
      </c>
      <c r="BN402" s="223">
        <v>7622</v>
      </c>
      <c r="BO402" s="3" t="s">
        <v>236</v>
      </c>
      <c r="BP402" s="9"/>
      <c r="BQ402" s="9"/>
      <c r="BR402" s="9"/>
      <c r="BS402" s="9"/>
      <c r="BT402" s="9"/>
      <c r="BU402" t="s">
        <v>13044</v>
      </c>
      <c r="BV402" s="9"/>
      <c r="BW402" s="253">
        <v>30</v>
      </c>
      <c r="BX402" s="9"/>
      <c r="BY402" s="9"/>
      <c r="BZ402" s="9" t="s">
        <v>6500</v>
      </c>
      <c r="CA402" t="s">
        <v>6212</v>
      </c>
      <c r="CB402" s="229">
        <v>2013</v>
      </c>
      <c r="CC402" s="3" t="s">
        <v>4702</v>
      </c>
      <c r="CD402" s="3" t="s">
        <v>3445</v>
      </c>
      <c r="CE402" s="3" t="s">
        <v>3635</v>
      </c>
      <c r="CF402" s="3" t="s">
        <v>3444</v>
      </c>
      <c r="CG402" s="3" t="s">
        <v>3447</v>
      </c>
      <c r="CH402" s="3" t="s">
        <v>35</v>
      </c>
      <c r="CI402" s="3" t="s">
        <v>3636</v>
      </c>
      <c r="CJ402" s="3" t="s">
        <v>3448</v>
      </c>
      <c r="CK402" s="122" t="s">
        <v>3231</v>
      </c>
      <c r="CL402" s="3" t="s">
        <v>331</v>
      </c>
      <c r="CM402" s="3" t="s">
        <v>2614</v>
      </c>
      <c r="CN402" s="3" t="s">
        <v>2615</v>
      </c>
      <c r="CO402" s="3" t="s">
        <v>10</v>
      </c>
      <c r="CP402" s="3" t="s">
        <v>48</v>
      </c>
      <c r="CQ402" s="3" t="s">
        <v>17</v>
      </c>
      <c r="CR402" s="3" t="s">
        <v>17</v>
      </c>
      <c r="CS402" s="3" t="s">
        <v>3210</v>
      </c>
      <c r="CT402" s="3" t="s">
        <v>128</v>
      </c>
      <c r="CU402" s="3" t="s">
        <v>333</v>
      </c>
      <c r="CV402" s="3" t="s">
        <v>17</v>
      </c>
      <c r="CW402" s="3" t="s">
        <v>2620</v>
      </c>
      <c r="CX402" s="3" t="s">
        <v>3068</v>
      </c>
      <c r="CY402" s="3" t="s">
        <v>17</v>
      </c>
      <c r="CZ402" s="9" t="s">
        <v>3212</v>
      </c>
      <c r="DA402" s="3" t="s">
        <v>9218</v>
      </c>
      <c r="DB402" s="9" t="s">
        <v>3883</v>
      </c>
      <c r="DC402" s="9"/>
      <c r="DD402" s="226">
        <v>400</v>
      </c>
      <c r="DE402" s="15"/>
    </row>
    <row r="403" spans="1:109">
      <c r="A403" s="226">
        <v>391</v>
      </c>
      <c r="B403" s="68" t="s">
        <v>3227</v>
      </c>
      <c r="C403" s="280" t="s">
        <v>3226</v>
      </c>
      <c r="D403" s="3" t="s">
        <v>3455</v>
      </c>
      <c r="E403" s="9"/>
      <c r="F403" s="9"/>
      <c r="G403" s="169" t="s">
        <v>6127</v>
      </c>
      <c r="H403" s="3" t="s">
        <v>3225</v>
      </c>
      <c r="I403" s="3"/>
      <c r="J403" s="3" t="s">
        <v>3634</v>
      </c>
      <c r="K403" s="9" t="s">
        <v>10272</v>
      </c>
      <c r="L403" s="3" t="s">
        <v>3449</v>
      </c>
      <c r="M403" t="b">
        <v>0</v>
      </c>
      <c r="N403" s="108" t="s">
        <v>549</v>
      </c>
      <c r="O403" s="3" t="s">
        <v>8269</v>
      </c>
      <c r="P403" s="3" t="s">
        <v>9106</v>
      </c>
      <c r="Q403" s="229">
        <v>68</v>
      </c>
      <c r="R403" s="229">
        <v>68</v>
      </c>
      <c r="S403" s="9"/>
      <c r="T403" t="s">
        <v>17</v>
      </c>
      <c r="U403" s="3" t="s">
        <v>17</v>
      </c>
      <c r="V403" s="3" t="s">
        <v>17</v>
      </c>
      <c r="W403" s="9"/>
      <c r="X403" s="3" t="s">
        <v>17</v>
      </c>
      <c r="Y403" s="3" t="s">
        <v>17</v>
      </c>
      <c r="Z403" s="3" t="s">
        <v>4570</v>
      </c>
      <c r="AA403" s="15" t="s">
        <v>484</v>
      </c>
      <c r="AB403" s="3"/>
      <c r="AC403" s="3"/>
      <c r="AD403" s="3"/>
      <c r="AE403" s="3"/>
      <c r="AF403" s="3"/>
      <c r="AG403" s="3" t="s">
        <v>17</v>
      </c>
      <c r="AH403" s="3" t="s">
        <v>3451</v>
      </c>
      <c r="AI403" s="177"/>
      <c r="AJ403" s="3" t="s">
        <v>481</v>
      </c>
      <c r="AK403" t="s">
        <v>12</v>
      </c>
      <c r="AL403" s="3"/>
      <c r="AM403" s="68"/>
      <c r="AN403" s="3" t="s">
        <v>484</v>
      </c>
      <c r="AO403" t="s">
        <v>9206</v>
      </c>
      <c r="AP403" t="s">
        <v>5091</v>
      </c>
      <c r="AQ403" s="3"/>
      <c r="AR403" s="3"/>
      <c r="AS403" s="15" t="s">
        <v>9041</v>
      </c>
      <c r="AT403" s="3" t="s">
        <v>17</v>
      </c>
      <c r="AU403" t="b">
        <v>0</v>
      </c>
      <c r="AV403" s="229">
        <v>6173</v>
      </c>
      <c r="AW403" s="3" t="s">
        <v>3232</v>
      </c>
      <c r="AX403" s="9"/>
      <c r="AY403" s="9"/>
      <c r="AZ403" s="9"/>
      <c r="BA403" s="9"/>
      <c r="BB403" s="3" t="s">
        <v>5202</v>
      </c>
      <c r="BC403" s="9"/>
      <c r="BD403" s="9"/>
      <c r="BE403" s="3" t="s">
        <v>9589</v>
      </c>
      <c r="BF403" s="9"/>
      <c r="BG403" s="9"/>
      <c r="BH403" s="9" t="s">
        <v>9567</v>
      </c>
      <c r="BI403" s="3" t="s">
        <v>9049</v>
      </c>
      <c r="BJ403" s="3" t="s">
        <v>9078</v>
      </c>
      <c r="BK403" s="9" t="s">
        <v>9568</v>
      </c>
      <c r="BL403" s="9"/>
      <c r="BM403" s="223">
        <v>4899</v>
      </c>
      <c r="BN403" s="223">
        <v>4833</v>
      </c>
      <c r="BO403" s="3" t="s">
        <v>236</v>
      </c>
      <c r="BP403" s="9"/>
      <c r="BQ403" s="9"/>
      <c r="BR403" s="9"/>
      <c r="BS403" s="9"/>
      <c r="BT403" s="9"/>
      <c r="BU403" t="s">
        <v>13044</v>
      </c>
      <c r="BV403" s="9"/>
      <c r="BW403" s="253">
        <v>30</v>
      </c>
      <c r="BX403" s="9"/>
      <c r="BY403" s="9"/>
      <c r="BZ403" s="9" t="s">
        <v>6500</v>
      </c>
      <c r="CA403" t="s">
        <v>6212</v>
      </c>
      <c r="CB403" s="229">
        <v>2013</v>
      </c>
      <c r="CC403" s="3" t="s">
        <v>4702</v>
      </c>
      <c r="CD403" s="3" t="s">
        <v>3450</v>
      </c>
      <c r="CE403" s="3" t="s">
        <v>3635</v>
      </c>
      <c r="CF403" s="3" t="s">
        <v>3449</v>
      </c>
      <c r="CG403" s="3" t="s">
        <v>3452</v>
      </c>
      <c r="CH403" s="3" t="s">
        <v>35</v>
      </c>
      <c r="CI403" s="3" t="s">
        <v>3636</v>
      </c>
      <c r="CJ403" s="3" t="s">
        <v>3453</v>
      </c>
      <c r="CK403" s="122" t="s">
        <v>3231</v>
      </c>
      <c r="CL403" s="3" t="s">
        <v>331</v>
      </c>
      <c r="CM403" s="3" t="s">
        <v>2614</v>
      </c>
      <c r="CN403" s="3" t="s">
        <v>2615</v>
      </c>
      <c r="CO403" s="3" t="s">
        <v>10</v>
      </c>
      <c r="CP403" s="3" t="s">
        <v>48</v>
      </c>
      <c r="CQ403" s="3" t="s">
        <v>17</v>
      </c>
      <c r="CR403" s="3" t="s">
        <v>17</v>
      </c>
      <c r="CS403" s="3" t="s">
        <v>3218</v>
      </c>
      <c r="CT403" s="3" t="s">
        <v>128</v>
      </c>
      <c r="CU403" s="3" t="s">
        <v>333</v>
      </c>
      <c r="CV403" s="3" t="s">
        <v>17</v>
      </c>
      <c r="CW403" s="3" t="s">
        <v>2620</v>
      </c>
      <c r="CX403" s="3" t="s">
        <v>2694</v>
      </c>
      <c r="CY403" s="3" t="s">
        <v>17</v>
      </c>
      <c r="CZ403" s="9" t="s">
        <v>3220</v>
      </c>
      <c r="DA403" s="3" t="s">
        <v>9218</v>
      </c>
      <c r="DB403" s="9" t="s">
        <v>3884</v>
      </c>
      <c r="DC403" s="9"/>
      <c r="DD403" s="226">
        <v>401</v>
      </c>
      <c r="DE403" s="15"/>
    </row>
    <row r="404" spans="1:109" ht="13.15" customHeight="1">
      <c r="A404" s="226">
        <v>392</v>
      </c>
      <c r="B404" s="68" t="s">
        <v>3599</v>
      </c>
      <c r="C404" s="280" t="s">
        <v>6675</v>
      </c>
      <c r="D404" s="3" t="s">
        <v>3609</v>
      </c>
      <c r="E404" s="9"/>
      <c r="F404" s="9"/>
      <c r="G404" s="169" t="s">
        <v>6128</v>
      </c>
      <c r="H404" s="3" t="s">
        <v>3597</v>
      </c>
      <c r="I404" s="3" t="s">
        <v>3598</v>
      </c>
      <c r="J404" s="3" t="s">
        <v>3637</v>
      </c>
      <c r="K404" s="9" t="s">
        <v>10273</v>
      </c>
      <c r="L404" s="3" t="s">
        <v>3457</v>
      </c>
      <c r="M404" t="b">
        <v>0</v>
      </c>
      <c r="N404" s="3" t="s">
        <v>549</v>
      </c>
      <c r="O404" s="3" t="s">
        <v>8269</v>
      </c>
      <c r="P404" s="3" t="s">
        <v>9097</v>
      </c>
      <c r="Q404" s="229">
        <v>34</v>
      </c>
      <c r="R404" s="229">
        <v>34</v>
      </c>
      <c r="S404" s="9"/>
      <c r="T404" t="s">
        <v>17</v>
      </c>
      <c r="U404" s="3" t="s">
        <v>17</v>
      </c>
      <c r="V404" s="3" t="s">
        <v>17</v>
      </c>
      <c r="W404" s="9"/>
      <c r="X404" s="3" t="s">
        <v>17</v>
      </c>
      <c r="Y404" s="3" t="s">
        <v>17</v>
      </c>
      <c r="Z404" s="3" t="s">
        <v>4571</v>
      </c>
      <c r="AA404" s="15" t="s">
        <v>3602</v>
      </c>
      <c r="AB404" s="3"/>
      <c r="AC404" s="3"/>
      <c r="AD404" s="3"/>
      <c r="AE404" s="3"/>
      <c r="AF404" s="3"/>
      <c r="AG404" s="3" t="s">
        <v>17</v>
      </c>
      <c r="AH404" s="3" t="s">
        <v>3601</v>
      </c>
      <c r="AJ404" s="3" t="s">
        <v>481</v>
      </c>
      <c r="AK404" t="s">
        <v>12</v>
      </c>
      <c r="AL404" s="3"/>
      <c r="AM404" s="68"/>
      <c r="AN404" s="3" t="s">
        <v>3602</v>
      </c>
      <c r="AO404" t="s">
        <v>9206</v>
      </c>
      <c r="AP404" t="s">
        <v>5091</v>
      </c>
      <c r="AQ404" s="3"/>
      <c r="AR404" s="3"/>
      <c r="AS404" s="15" t="s">
        <v>9041</v>
      </c>
      <c r="AT404" s="3" t="s">
        <v>3603</v>
      </c>
      <c r="AU404" t="b">
        <v>0</v>
      </c>
      <c r="AV404" s="229" t="s">
        <v>17</v>
      </c>
      <c r="AW404" s="3" t="s">
        <v>3607</v>
      </c>
      <c r="AX404" s="9"/>
      <c r="AY404" s="9"/>
      <c r="AZ404" s="9"/>
      <c r="BA404" s="9"/>
      <c r="BB404" s="3" t="s">
        <v>5202</v>
      </c>
      <c r="BC404" s="9"/>
      <c r="BD404" s="9"/>
      <c r="BE404" t="s">
        <v>37</v>
      </c>
      <c r="BF404" s="9"/>
      <c r="BG404" s="9"/>
      <c r="BH404" s="9" t="s">
        <v>6171</v>
      </c>
      <c r="BI404" s="3" t="s">
        <v>9087</v>
      </c>
      <c r="BJ404" s="3" t="s">
        <v>9050</v>
      </c>
      <c r="BK404" s="9" t="s">
        <v>9568</v>
      </c>
      <c r="BM404" s="223">
        <v>9444</v>
      </c>
      <c r="BN404" s="223">
        <v>9409</v>
      </c>
      <c r="BO404" s="3" t="s">
        <v>236</v>
      </c>
      <c r="BP404" s="9"/>
      <c r="BQ404" s="9"/>
      <c r="BR404" s="9"/>
      <c r="BS404" s="9"/>
      <c r="BT404" s="9"/>
      <c r="BU404" t="s">
        <v>13044</v>
      </c>
      <c r="BV404" s="9"/>
      <c r="BW404" s="253">
        <v>30</v>
      </c>
      <c r="BX404" s="9"/>
      <c r="BY404" s="9"/>
      <c r="BZ404" s="9" t="s">
        <v>6500</v>
      </c>
      <c r="CA404" t="s">
        <v>6212</v>
      </c>
      <c r="CB404" s="229">
        <v>2014</v>
      </c>
      <c r="CC404" s="3" t="s">
        <v>4701</v>
      </c>
      <c r="CD404" s="3" t="s">
        <v>3600</v>
      </c>
      <c r="CE404" s="3" t="s">
        <v>3927</v>
      </c>
      <c r="CF404" s="3" t="s">
        <v>3457</v>
      </c>
      <c r="CG404" s="3" t="s">
        <v>17</v>
      </c>
      <c r="CH404" s="3" t="s">
        <v>131</v>
      </c>
      <c r="CI404" s="3"/>
      <c r="CJ404" s="3" t="s">
        <v>3460</v>
      </c>
      <c r="CK404" s="3" t="s">
        <v>3604</v>
      </c>
      <c r="CL404" s="3" t="s">
        <v>17</v>
      </c>
      <c r="CM404" s="3" t="s">
        <v>3605</v>
      </c>
      <c r="CN404" s="3" t="s">
        <v>17</v>
      </c>
      <c r="CO404" s="3" t="s">
        <v>10</v>
      </c>
      <c r="CP404" s="3" t="s">
        <v>48</v>
      </c>
      <c r="CQ404" s="3" t="s">
        <v>3606</v>
      </c>
      <c r="CR404" s="3" t="s">
        <v>17</v>
      </c>
      <c r="CS404" s="3" t="s">
        <v>3459</v>
      </c>
      <c r="CT404" s="3" t="s">
        <v>128</v>
      </c>
      <c r="CU404" s="3" t="s">
        <v>3608</v>
      </c>
      <c r="CV404" s="3" t="s">
        <v>17</v>
      </c>
      <c r="CW404" s="3" t="s">
        <v>3463</v>
      </c>
      <c r="CX404" s="3"/>
      <c r="CY404" s="3"/>
      <c r="CZ404" s="9" t="s">
        <v>3464</v>
      </c>
      <c r="DA404" s="3" t="s">
        <v>9218</v>
      </c>
      <c r="DB404" s="9" t="s">
        <v>3865</v>
      </c>
      <c r="DC404" s="9"/>
      <c r="DD404" s="226">
        <v>402</v>
      </c>
      <c r="DE404" s="15"/>
    </row>
    <row r="405" spans="1:109" ht="13.15" customHeight="1">
      <c r="A405" s="226">
        <v>393</v>
      </c>
      <c r="B405" s="68" t="s">
        <v>3599</v>
      </c>
      <c r="C405" s="280" t="s">
        <v>6675</v>
      </c>
      <c r="D405" s="3" t="s">
        <v>3609</v>
      </c>
      <c r="E405" s="9"/>
      <c r="F405" s="9"/>
      <c r="G405" s="169" t="s">
        <v>6128</v>
      </c>
      <c r="H405" s="3" t="s">
        <v>3597</v>
      </c>
      <c r="I405" s="3" t="s">
        <v>3598</v>
      </c>
      <c r="J405" s="3" t="s">
        <v>3637</v>
      </c>
      <c r="K405" s="9" t="s">
        <v>10273</v>
      </c>
      <c r="L405" s="115" t="s">
        <v>3470</v>
      </c>
      <c r="M405" t="b">
        <v>0</v>
      </c>
      <c r="N405" s="3" t="s">
        <v>549</v>
      </c>
      <c r="O405" s="3" t="s">
        <v>8269</v>
      </c>
      <c r="P405" s="3" t="s">
        <v>9114</v>
      </c>
      <c r="Q405" s="229">
        <v>31</v>
      </c>
      <c r="R405" s="229">
        <v>31</v>
      </c>
      <c r="S405" s="9"/>
      <c r="T405" t="s">
        <v>17</v>
      </c>
      <c r="U405" s="3" t="s">
        <v>17</v>
      </c>
      <c r="V405" s="3" t="s">
        <v>17</v>
      </c>
      <c r="W405" s="9"/>
      <c r="X405" s="3" t="s">
        <v>17</v>
      </c>
      <c r="Y405" s="3" t="s">
        <v>17</v>
      </c>
      <c r="Z405" s="3" t="s">
        <v>4571</v>
      </c>
      <c r="AA405" s="15" t="s">
        <v>3602</v>
      </c>
      <c r="AB405" s="3"/>
      <c r="AC405" s="3"/>
      <c r="AD405" s="3"/>
      <c r="AE405" s="3"/>
      <c r="AF405" s="3"/>
      <c r="AG405" s="3" t="s">
        <v>17</v>
      </c>
      <c r="AH405" s="3" t="s">
        <v>3470</v>
      </c>
      <c r="AJ405" s="3" t="s">
        <v>481</v>
      </c>
      <c r="AK405" t="s">
        <v>12</v>
      </c>
      <c r="AL405" s="3"/>
      <c r="AM405" s="68"/>
      <c r="AN405" s="3" t="s">
        <v>3602</v>
      </c>
      <c r="AO405" t="s">
        <v>9206</v>
      </c>
      <c r="AP405" t="s">
        <v>5091</v>
      </c>
      <c r="AQ405" s="3"/>
      <c r="AR405" s="3"/>
      <c r="AS405" s="15" t="s">
        <v>9041</v>
      </c>
      <c r="AT405" s="3" t="s">
        <v>3603</v>
      </c>
      <c r="AU405" t="b">
        <v>0</v>
      </c>
      <c r="AV405" s="229" t="s">
        <v>17</v>
      </c>
      <c r="AW405" s="3" t="s">
        <v>3607</v>
      </c>
      <c r="AX405" s="9"/>
      <c r="AY405" s="9"/>
      <c r="AZ405" s="9"/>
      <c r="BA405" s="9"/>
      <c r="BB405" s="3" t="s">
        <v>5202</v>
      </c>
      <c r="BC405" s="9"/>
      <c r="BD405" s="9"/>
      <c r="BE405" t="s">
        <v>37</v>
      </c>
      <c r="BF405" s="9"/>
      <c r="BG405" s="9"/>
      <c r="BH405" s="9" t="s">
        <v>6171</v>
      </c>
      <c r="BI405" s="3" t="s">
        <v>9087</v>
      </c>
      <c r="BJ405" s="3" t="s">
        <v>9050</v>
      </c>
      <c r="BK405" s="9" t="s">
        <v>9568</v>
      </c>
      <c r="BM405" s="223">
        <v>5876</v>
      </c>
      <c r="BN405" s="223">
        <v>5840</v>
      </c>
      <c r="BO405" s="3" t="s">
        <v>236</v>
      </c>
      <c r="BP405" s="9"/>
      <c r="BQ405" s="9"/>
      <c r="BR405" s="9"/>
      <c r="BS405" s="9"/>
      <c r="BT405" s="9"/>
      <c r="BU405" t="s">
        <v>13044</v>
      </c>
      <c r="BV405" s="9"/>
      <c r="BW405" s="253">
        <v>30</v>
      </c>
      <c r="BX405" s="9"/>
      <c r="BY405" s="9"/>
      <c r="BZ405" s="9" t="s">
        <v>6500</v>
      </c>
      <c r="CA405" t="s">
        <v>6212</v>
      </c>
      <c r="CB405" s="229">
        <v>2014</v>
      </c>
      <c r="CC405" s="3" t="s">
        <v>4701</v>
      </c>
      <c r="CD405" s="3" t="s">
        <v>3610</v>
      </c>
      <c r="CE405" s="3" t="s">
        <v>3928</v>
      </c>
      <c r="CF405" s="3" t="s">
        <v>3611</v>
      </c>
      <c r="CG405" s="3" t="s">
        <v>17</v>
      </c>
      <c r="CH405" s="3" t="s">
        <v>131</v>
      </c>
      <c r="CI405" s="3"/>
      <c r="CJ405" s="3" t="s">
        <v>3472</v>
      </c>
      <c r="CK405" s="3" t="s">
        <v>3604</v>
      </c>
      <c r="CL405" s="3" t="s">
        <v>17</v>
      </c>
      <c r="CM405" s="3" t="s">
        <v>3605</v>
      </c>
      <c r="CN405" s="3" t="s">
        <v>17</v>
      </c>
      <c r="CO405" s="3" t="s">
        <v>10</v>
      </c>
      <c r="CP405" s="3" t="s">
        <v>48</v>
      </c>
      <c r="CQ405" s="3" t="s">
        <v>3606</v>
      </c>
      <c r="CR405" s="3" t="s">
        <v>17</v>
      </c>
      <c r="CS405" s="3" t="s">
        <v>3471</v>
      </c>
      <c r="CT405" s="3" t="s">
        <v>128</v>
      </c>
      <c r="CU405" s="3" t="s">
        <v>3608</v>
      </c>
      <c r="CV405" s="3" t="s">
        <v>17</v>
      </c>
      <c r="CW405" s="3" t="s">
        <v>3463</v>
      </c>
      <c r="CX405" s="3"/>
      <c r="CY405" s="3"/>
      <c r="CZ405" s="9" t="s">
        <v>3473</v>
      </c>
      <c r="DA405" s="3" t="s">
        <v>9218</v>
      </c>
      <c r="DB405" s="9" t="s">
        <v>3866</v>
      </c>
      <c r="DC405" s="9"/>
      <c r="DD405" s="226">
        <v>403</v>
      </c>
      <c r="DE405" s="15"/>
    </row>
    <row r="406" spans="1:109" ht="13.15" customHeight="1">
      <c r="A406" s="226">
        <v>394</v>
      </c>
      <c r="B406" s="68" t="s">
        <v>3599</v>
      </c>
      <c r="C406" s="280" t="s">
        <v>6675</v>
      </c>
      <c r="D406" s="3" t="s">
        <v>3609</v>
      </c>
      <c r="E406" s="9"/>
      <c r="F406" s="9"/>
      <c r="G406" s="169" t="s">
        <v>6128</v>
      </c>
      <c r="H406" s="3" t="s">
        <v>3597</v>
      </c>
      <c r="I406" s="3" t="s">
        <v>3598</v>
      </c>
      <c r="J406" s="3" t="s">
        <v>3637</v>
      </c>
      <c r="K406" s="9" t="s">
        <v>10273</v>
      </c>
      <c r="L406" s="3" t="s">
        <v>3479</v>
      </c>
      <c r="M406" t="b">
        <v>0</v>
      </c>
      <c r="N406" s="3" t="s">
        <v>549</v>
      </c>
      <c r="O406" s="3" t="s">
        <v>8168</v>
      </c>
      <c r="P406" s="3" t="s">
        <v>9129</v>
      </c>
      <c r="Q406" s="229">
        <v>43</v>
      </c>
      <c r="R406" s="229">
        <v>43</v>
      </c>
      <c r="S406" s="9"/>
      <c r="T406" t="s">
        <v>17</v>
      </c>
      <c r="U406" s="3" t="s">
        <v>17</v>
      </c>
      <c r="V406" s="3" t="s">
        <v>17</v>
      </c>
      <c r="W406" s="9"/>
      <c r="X406" s="3" t="s">
        <v>17</v>
      </c>
      <c r="Y406" s="3" t="s">
        <v>17</v>
      </c>
      <c r="Z406" s="3" t="s">
        <v>4571</v>
      </c>
      <c r="AA406" s="15" t="s">
        <v>3602</v>
      </c>
      <c r="AB406" s="3"/>
      <c r="AC406" s="3"/>
      <c r="AD406" s="3"/>
      <c r="AE406" s="3"/>
      <c r="AF406" s="3"/>
      <c r="AG406" s="3" t="s">
        <v>17</v>
      </c>
      <c r="AH406" s="3" t="s">
        <v>3479</v>
      </c>
      <c r="AJ406" s="3" t="s">
        <v>481</v>
      </c>
      <c r="AK406" t="s">
        <v>12</v>
      </c>
      <c r="AL406" s="3"/>
      <c r="AM406" s="68"/>
      <c r="AN406" s="3" t="s">
        <v>3602</v>
      </c>
      <c r="AO406" t="s">
        <v>9206</v>
      </c>
      <c r="AP406" t="s">
        <v>5091</v>
      </c>
      <c r="AQ406" s="3"/>
      <c r="AR406" s="3"/>
      <c r="AS406" s="15" t="s">
        <v>9041</v>
      </c>
      <c r="AT406" s="3" t="s">
        <v>3603</v>
      </c>
      <c r="AU406" t="b">
        <v>0</v>
      </c>
      <c r="AV406" s="229" t="s">
        <v>17</v>
      </c>
      <c r="AW406" s="3" t="s">
        <v>3607</v>
      </c>
      <c r="AX406" s="9"/>
      <c r="AY406" s="9"/>
      <c r="AZ406" s="9"/>
      <c r="BA406" s="9"/>
      <c r="BB406" s="3" t="s">
        <v>5202</v>
      </c>
      <c r="BC406" s="9"/>
      <c r="BD406" s="9"/>
      <c r="BE406" t="s">
        <v>37</v>
      </c>
      <c r="BF406" s="9"/>
      <c r="BG406" s="9"/>
      <c r="BH406" s="9" t="s">
        <v>6171</v>
      </c>
      <c r="BI406" s="3" t="s">
        <v>9087</v>
      </c>
      <c r="BJ406" s="3" t="s">
        <v>9050</v>
      </c>
      <c r="BK406" s="9" t="s">
        <v>9568</v>
      </c>
      <c r="BM406" s="223">
        <v>20873</v>
      </c>
      <c r="BN406" s="223">
        <v>20656</v>
      </c>
      <c r="BO406" s="3" t="s">
        <v>236</v>
      </c>
      <c r="BP406" s="9"/>
      <c r="BQ406" s="9"/>
      <c r="BR406" s="9"/>
      <c r="BS406" s="9"/>
      <c r="BT406" s="9"/>
      <c r="BU406" t="s">
        <v>13044</v>
      </c>
      <c r="BV406" s="9"/>
      <c r="BW406" s="253">
        <v>30</v>
      </c>
      <c r="BX406" s="9"/>
      <c r="BY406" s="9"/>
      <c r="BZ406" s="9" t="s">
        <v>6500</v>
      </c>
      <c r="CA406" t="s">
        <v>6212</v>
      </c>
      <c r="CB406" s="229">
        <v>2014</v>
      </c>
      <c r="CC406" s="3" t="s">
        <v>4701</v>
      </c>
      <c r="CD406" s="3" t="s">
        <v>3612</v>
      </c>
      <c r="CE406" s="3" t="s">
        <v>3929</v>
      </c>
      <c r="CF406" s="3" t="s">
        <v>3479</v>
      </c>
      <c r="CG406" s="3" t="s">
        <v>17</v>
      </c>
      <c r="CH406" s="3" t="s">
        <v>131</v>
      </c>
      <c r="CI406" s="3"/>
      <c r="CJ406" s="3" t="s">
        <v>3481</v>
      </c>
      <c r="CK406" s="3" t="s">
        <v>3604</v>
      </c>
      <c r="CL406" s="3" t="s">
        <v>17</v>
      </c>
      <c r="CM406" s="3" t="s">
        <v>3605</v>
      </c>
      <c r="CN406" s="3" t="s">
        <v>17</v>
      </c>
      <c r="CO406" s="3" t="s">
        <v>10</v>
      </c>
      <c r="CP406" s="3" t="s">
        <v>48</v>
      </c>
      <c r="CQ406" s="3" t="s">
        <v>3606</v>
      </c>
      <c r="CR406" s="3" t="s">
        <v>17</v>
      </c>
      <c r="CS406" s="3" t="s">
        <v>3480</v>
      </c>
      <c r="CT406" s="3" t="s">
        <v>128</v>
      </c>
      <c r="CU406" s="3" t="s">
        <v>3608</v>
      </c>
      <c r="CV406" s="3" t="s">
        <v>17</v>
      </c>
      <c r="CW406" s="3" t="s">
        <v>3463</v>
      </c>
      <c r="CX406" s="3"/>
      <c r="CY406" s="3"/>
      <c r="CZ406" s="9" t="s">
        <v>3482</v>
      </c>
      <c r="DA406" s="3" t="s">
        <v>9218</v>
      </c>
      <c r="DB406" s="9" t="s">
        <v>3867</v>
      </c>
      <c r="DC406" s="9"/>
      <c r="DD406" s="226">
        <v>404</v>
      </c>
      <c r="DE406" s="15"/>
    </row>
    <row r="407" spans="1:109" ht="13.9" customHeight="1">
      <c r="A407" s="226">
        <v>395</v>
      </c>
      <c r="B407" s="68" t="s">
        <v>3599</v>
      </c>
      <c r="C407" s="280" t="s">
        <v>6675</v>
      </c>
      <c r="D407" s="3" t="s">
        <v>3609</v>
      </c>
      <c r="E407" s="9"/>
      <c r="F407" s="9"/>
      <c r="G407" s="169" t="s">
        <v>6128</v>
      </c>
      <c r="H407" s="3" t="s">
        <v>3597</v>
      </c>
      <c r="I407" s="3" t="s">
        <v>3598</v>
      </c>
      <c r="J407" s="3" t="s">
        <v>3637</v>
      </c>
      <c r="K407" s="9" t="s">
        <v>10273</v>
      </c>
      <c r="L407" s="3" t="s">
        <v>3487</v>
      </c>
      <c r="M407" t="b">
        <v>0</v>
      </c>
      <c r="N407" s="3" t="s">
        <v>549</v>
      </c>
      <c r="O407" s="3" t="s">
        <v>8269</v>
      </c>
      <c r="P407" s="3" t="s">
        <v>9117</v>
      </c>
      <c r="Q407" s="229">
        <v>37</v>
      </c>
      <c r="R407" s="229">
        <v>37</v>
      </c>
      <c r="S407" s="9"/>
      <c r="T407" t="s">
        <v>17</v>
      </c>
      <c r="U407" s="3" t="s">
        <v>17</v>
      </c>
      <c r="V407" s="3" t="s">
        <v>17</v>
      </c>
      <c r="W407" s="9"/>
      <c r="X407" s="3" t="s">
        <v>17</v>
      </c>
      <c r="Y407" s="3" t="s">
        <v>17</v>
      </c>
      <c r="Z407" s="3" t="s">
        <v>4571</v>
      </c>
      <c r="AA407" s="15" t="s">
        <v>3602</v>
      </c>
      <c r="AB407" s="3"/>
      <c r="AC407" s="3"/>
      <c r="AD407" s="3"/>
      <c r="AE407" s="3"/>
      <c r="AF407" s="3"/>
      <c r="AG407" s="3" t="s">
        <v>17</v>
      </c>
      <c r="AH407" s="3" t="s">
        <v>3487</v>
      </c>
      <c r="AJ407" s="3" t="s">
        <v>481</v>
      </c>
      <c r="AK407" t="s">
        <v>12</v>
      </c>
      <c r="AL407" s="3"/>
      <c r="AM407" s="68"/>
      <c r="AN407" s="3" t="s">
        <v>3602</v>
      </c>
      <c r="AO407" t="s">
        <v>9206</v>
      </c>
      <c r="AP407" t="s">
        <v>5091</v>
      </c>
      <c r="AQ407" s="3"/>
      <c r="AR407" s="3"/>
      <c r="AS407" s="15" t="s">
        <v>9041</v>
      </c>
      <c r="AT407" s="3" t="s">
        <v>3603</v>
      </c>
      <c r="AU407" t="b">
        <v>0</v>
      </c>
      <c r="AV407" s="229" t="s">
        <v>17</v>
      </c>
      <c r="AW407" s="3" t="s">
        <v>3607</v>
      </c>
      <c r="AX407" s="9"/>
      <c r="AY407" s="9"/>
      <c r="AZ407" s="9"/>
      <c r="BA407" s="9"/>
      <c r="BB407" s="3" t="s">
        <v>5202</v>
      </c>
      <c r="BC407" s="9"/>
      <c r="BD407" s="9"/>
      <c r="BE407" t="s">
        <v>37</v>
      </c>
      <c r="BF407" s="9"/>
      <c r="BG407" s="9"/>
      <c r="BH407" s="9" t="s">
        <v>6171</v>
      </c>
      <c r="BI407" s="3" t="s">
        <v>9087</v>
      </c>
      <c r="BJ407" s="3" t="s">
        <v>9050</v>
      </c>
      <c r="BK407" s="9" t="s">
        <v>9568</v>
      </c>
      <c r="BM407" s="223">
        <v>13811</v>
      </c>
      <c r="BN407" s="223">
        <v>13686</v>
      </c>
      <c r="BO407" s="3" t="s">
        <v>236</v>
      </c>
      <c r="BP407" s="9"/>
      <c r="BQ407" s="9"/>
      <c r="BR407" s="9"/>
      <c r="BS407" s="9"/>
      <c r="BT407" s="9"/>
      <c r="BU407" t="s">
        <v>13044</v>
      </c>
      <c r="BV407" s="9"/>
      <c r="BW407" s="253">
        <v>30</v>
      </c>
      <c r="BX407" s="9"/>
      <c r="BY407" s="9"/>
      <c r="BZ407" s="9" t="s">
        <v>6500</v>
      </c>
      <c r="CA407" t="s">
        <v>6212</v>
      </c>
      <c r="CB407" s="229">
        <v>2014</v>
      </c>
      <c r="CC407" s="3" t="s">
        <v>4701</v>
      </c>
      <c r="CD407" s="3" t="s">
        <v>3613</v>
      </c>
      <c r="CE407" s="3" t="s">
        <v>3930</v>
      </c>
      <c r="CF407" s="3" t="s">
        <v>3487</v>
      </c>
      <c r="CG407" s="3" t="s">
        <v>17</v>
      </c>
      <c r="CH407" s="3" t="s">
        <v>131</v>
      </c>
      <c r="CI407" s="3"/>
      <c r="CJ407" s="3" t="s">
        <v>3489</v>
      </c>
      <c r="CK407" s="3" t="s">
        <v>3604</v>
      </c>
      <c r="CL407" s="3" t="s">
        <v>17</v>
      </c>
      <c r="CM407" s="3" t="s">
        <v>3605</v>
      </c>
      <c r="CN407" s="3" t="s">
        <v>17</v>
      </c>
      <c r="CO407" s="3" t="s">
        <v>10</v>
      </c>
      <c r="CP407" s="3" t="s">
        <v>48</v>
      </c>
      <c r="CQ407" s="3" t="s">
        <v>3606</v>
      </c>
      <c r="CR407" s="3" t="s">
        <v>17</v>
      </c>
      <c r="CS407" s="3" t="s">
        <v>3488</v>
      </c>
      <c r="CT407" s="3" t="s">
        <v>128</v>
      </c>
      <c r="CU407" s="3" t="s">
        <v>3608</v>
      </c>
      <c r="CV407" s="3" t="s">
        <v>17</v>
      </c>
      <c r="CW407" s="3" t="s">
        <v>3463</v>
      </c>
      <c r="CX407" s="3"/>
      <c r="CY407" s="3"/>
      <c r="CZ407" s="9" t="s">
        <v>3490</v>
      </c>
      <c r="DA407" s="3" t="s">
        <v>9218</v>
      </c>
      <c r="DB407" s="9" t="s">
        <v>3868</v>
      </c>
      <c r="DC407" s="9"/>
      <c r="DD407" s="226">
        <v>405</v>
      </c>
      <c r="DE407" s="15"/>
    </row>
    <row r="408" spans="1:109" ht="13.15" customHeight="1">
      <c r="A408" s="226">
        <v>396</v>
      </c>
      <c r="B408" s="68" t="s">
        <v>3599</v>
      </c>
      <c r="C408" s="280" t="s">
        <v>6675</v>
      </c>
      <c r="D408" s="3" t="s">
        <v>3609</v>
      </c>
      <c r="E408" s="9"/>
      <c r="F408" s="9"/>
      <c r="G408" s="169" t="s">
        <v>6128</v>
      </c>
      <c r="H408" s="3" t="s">
        <v>3597</v>
      </c>
      <c r="I408" s="3" t="s">
        <v>3598</v>
      </c>
      <c r="J408" s="3" t="s">
        <v>3637</v>
      </c>
      <c r="K408" s="9" t="s">
        <v>10273</v>
      </c>
      <c r="L408" s="3" t="s">
        <v>3496</v>
      </c>
      <c r="M408" t="b">
        <v>0</v>
      </c>
      <c r="N408" s="3" t="s">
        <v>549</v>
      </c>
      <c r="O408" s="3" t="s">
        <v>8168</v>
      </c>
      <c r="P408" s="3" t="s">
        <v>9097</v>
      </c>
      <c r="Q408" s="229">
        <v>34</v>
      </c>
      <c r="R408" s="229">
        <v>34</v>
      </c>
      <c r="S408" s="9"/>
      <c r="T408" t="s">
        <v>17</v>
      </c>
      <c r="U408" s="3" t="s">
        <v>17</v>
      </c>
      <c r="V408" s="3" t="s">
        <v>17</v>
      </c>
      <c r="W408" s="9"/>
      <c r="X408" s="3" t="s">
        <v>17</v>
      </c>
      <c r="Y408" s="3" t="s">
        <v>17</v>
      </c>
      <c r="Z408" s="3" t="s">
        <v>4571</v>
      </c>
      <c r="AA408" s="15" t="s">
        <v>3602</v>
      </c>
      <c r="AB408" s="3"/>
      <c r="AC408" s="3"/>
      <c r="AD408" s="3"/>
      <c r="AE408" s="3"/>
      <c r="AF408" s="3"/>
      <c r="AG408" s="3" t="s">
        <v>17</v>
      </c>
      <c r="AH408" s="3" t="s">
        <v>3496</v>
      </c>
      <c r="AJ408" s="3" t="s">
        <v>481</v>
      </c>
      <c r="AK408" t="s">
        <v>12</v>
      </c>
      <c r="AL408" s="3"/>
      <c r="AM408" s="68"/>
      <c r="AN408" s="3" t="s">
        <v>3602</v>
      </c>
      <c r="AO408" t="s">
        <v>9206</v>
      </c>
      <c r="AP408" t="s">
        <v>5091</v>
      </c>
      <c r="AQ408" s="3"/>
      <c r="AR408" s="3"/>
      <c r="AS408" s="15" t="s">
        <v>9041</v>
      </c>
      <c r="AT408" s="3" t="s">
        <v>3603</v>
      </c>
      <c r="AU408" t="b">
        <v>0</v>
      </c>
      <c r="AV408" s="229" t="s">
        <v>17</v>
      </c>
      <c r="AW408" s="3" t="s">
        <v>3607</v>
      </c>
      <c r="AX408" s="9"/>
      <c r="AY408" s="9"/>
      <c r="AZ408" s="9"/>
      <c r="BA408" s="9"/>
      <c r="BB408" s="3" t="s">
        <v>5202</v>
      </c>
      <c r="BC408" s="9"/>
      <c r="BD408" s="9"/>
      <c r="BE408" t="s">
        <v>37</v>
      </c>
      <c r="BF408" s="9"/>
      <c r="BG408" s="9"/>
      <c r="BH408" s="9" t="s">
        <v>6171</v>
      </c>
      <c r="BI408" s="3" t="s">
        <v>9087</v>
      </c>
      <c r="BJ408" s="3" t="s">
        <v>9050</v>
      </c>
      <c r="BK408" s="9" t="s">
        <v>9568</v>
      </c>
      <c r="BM408" s="223">
        <v>18009</v>
      </c>
      <c r="BN408" s="223">
        <v>17960</v>
      </c>
      <c r="BO408" s="3" t="s">
        <v>236</v>
      </c>
      <c r="BP408" s="9"/>
      <c r="BQ408" s="9"/>
      <c r="BR408" s="9"/>
      <c r="BS408" s="9"/>
      <c r="BT408" s="9"/>
      <c r="BU408" t="s">
        <v>13044</v>
      </c>
      <c r="BV408" s="9"/>
      <c r="BW408" s="253">
        <v>30</v>
      </c>
      <c r="BX408" s="9"/>
      <c r="BY408" s="9"/>
      <c r="BZ408" s="9" t="s">
        <v>6500</v>
      </c>
      <c r="CA408" t="s">
        <v>6212</v>
      </c>
      <c r="CB408" s="229">
        <v>2014</v>
      </c>
      <c r="CC408" s="3" t="s">
        <v>4701</v>
      </c>
      <c r="CD408" s="3" t="s">
        <v>3614</v>
      </c>
      <c r="CE408" s="3" t="s">
        <v>3931</v>
      </c>
      <c r="CF408" s="3" t="s">
        <v>3496</v>
      </c>
      <c r="CG408" s="3" t="s">
        <v>17</v>
      </c>
      <c r="CH408" s="3" t="s">
        <v>131</v>
      </c>
      <c r="CI408" s="3"/>
      <c r="CJ408" s="3" t="s">
        <v>3498</v>
      </c>
      <c r="CK408" s="3" t="s">
        <v>3604</v>
      </c>
      <c r="CL408" s="3" t="s">
        <v>17</v>
      </c>
      <c r="CM408" s="3" t="s">
        <v>3605</v>
      </c>
      <c r="CN408" s="3" t="s">
        <v>17</v>
      </c>
      <c r="CO408" s="3" t="s">
        <v>10</v>
      </c>
      <c r="CP408" s="3" t="s">
        <v>48</v>
      </c>
      <c r="CQ408" s="3" t="s">
        <v>3606</v>
      </c>
      <c r="CR408" s="3" t="s">
        <v>17</v>
      </c>
      <c r="CS408" s="3" t="s">
        <v>3497</v>
      </c>
      <c r="CT408" s="3" t="s">
        <v>128</v>
      </c>
      <c r="CU408" s="3" t="s">
        <v>3608</v>
      </c>
      <c r="CV408" s="3" t="s">
        <v>17</v>
      </c>
      <c r="CW408" s="3" t="s">
        <v>3463</v>
      </c>
      <c r="CX408" s="3"/>
      <c r="CY408" s="3"/>
      <c r="CZ408" s="9" t="s">
        <v>3499</v>
      </c>
      <c r="DA408" s="3" t="s">
        <v>9218</v>
      </c>
      <c r="DB408" s="9" t="s">
        <v>3869</v>
      </c>
      <c r="DC408" s="9"/>
      <c r="DD408" s="226">
        <v>406</v>
      </c>
      <c r="DE408" s="15"/>
    </row>
    <row r="409" spans="1:109" ht="12.6" customHeight="1">
      <c r="A409" s="226">
        <v>397</v>
      </c>
      <c r="B409" s="68" t="s">
        <v>3599</v>
      </c>
      <c r="C409" s="280" t="s">
        <v>6675</v>
      </c>
      <c r="D409" s="3" t="s">
        <v>3609</v>
      </c>
      <c r="E409" s="9"/>
      <c r="F409" s="9"/>
      <c r="G409" s="169" t="s">
        <v>6128</v>
      </c>
      <c r="H409" s="3" t="s">
        <v>3597</v>
      </c>
      <c r="I409" s="3" t="s">
        <v>3598</v>
      </c>
      <c r="J409" s="3" t="s">
        <v>3637</v>
      </c>
      <c r="K409" s="9" t="s">
        <v>10273</v>
      </c>
      <c r="L409" s="3" t="s">
        <v>3505</v>
      </c>
      <c r="M409" t="b">
        <v>0</v>
      </c>
      <c r="N409" s="3" t="s">
        <v>549</v>
      </c>
      <c r="O409" s="3" t="s">
        <v>8168</v>
      </c>
      <c r="P409" s="3" t="s">
        <v>9143</v>
      </c>
      <c r="Q409" s="229">
        <v>22</v>
      </c>
      <c r="R409" s="229">
        <v>22</v>
      </c>
      <c r="S409" s="9"/>
      <c r="T409" t="s">
        <v>17</v>
      </c>
      <c r="U409" s="3" t="s">
        <v>17</v>
      </c>
      <c r="V409" s="3" t="s">
        <v>17</v>
      </c>
      <c r="W409" s="9"/>
      <c r="X409" s="3" t="s">
        <v>17</v>
      </c>
      <c r="Y409" s="3" t="s">
        <v>17</v>
      </c>
      <c r="Z409" s="3" t="s">
        <v>4571</v>
      </c>
      <c r="AA409" s="15" t="s">
        <v>3602</v>
      </c>
      <c r="AB409" s="3"/>
      <c r="AC409" s="3"/>
      <c r="AD409" s="3"/>
      <c r="AE409" s="3"/>
      <c r="AF409" s="3"/>
      <c r="AG409" s="3" t="s">
        <v>17</v>
      </c>
      <c r="AH409" s="3" t="s">
        <v>3505</v>
      </c>
      <c r="AJ409" s="3" t="s">
        <v>481</v>
      </c>
      <c r="AK409" t="s">
        <v>12</v>
      </c>
      <c r="AL409" s="3"/>
      <c r="AM409" s="68"/>
      <c r="AN409" s="3" t="s">
        <v>3602</v>
      </c>
      <c r="AO409" t="s">
        <v>9206</v>
      </c>
      <c r="AP409" t="s">
        <v>5091</v>
      </c>
      <c r="AQ409" s="3"/>
      <c r="AR409" s="3"/>
      <c r="AS409" s="15" t="s">
        <v>9041</v>
      </c>
      <c r="AT409" s="3" t="s">
        <v>3603</v>
      </c>
      <c r="AU409" t="b">
        <v>0</v>
      </c>
      <c r="AV409" s="229" t="s">
        <v>17</v>
      </c>
      <c r="AW409" s="3" t="s">
        <v>3607</v>
      </c>
      <c r="AX409" s="9"/>
      <c r="AY409" s="9"/>
      <c r="AZ409" s="9"/>
      <c r="BA409" s="9"/>
      <c r="BB409" s="3" t="s">
        <v>5202</v>
      </c>
      <c r="BC409" s="9"/>
      <c r="BD409" s="9"/>
      <c r="BE409" t="s">
        <v>37</v>
      </c>
      <c r="BF409" s="9"/>
      <c r="BG409" s="9"/>
      <c r="BH409" s="9" t="s">
        <v>6171</v>
      </c>
      <c r="BI409" s="3" t="s">
        <v>9087</v>
      </c>
      <c r="BJ409" s="3" t="s">
        <v>9050</v>
      </c>
      <c r="BK409" s="9" t="s">
        <v>9568</v>
      </c>
      <c r="BM409" s="223">
        <v>5637</v>
      </c>
      <c r="BN409" s="223">
        <v>5625</v>
      </c>
      <c r="BO409" s="3" t="s">
        <v>236</v>
      </c>
      <c r="BP409" s="9"/>
      <c r="BQ409" s="9"/>
      <c r="BR409" s="9"/>
      <c r="BS409" s="9"/>
      <c r="BT409" s="9"/>
      <c r="BU409" t="s">
        <v>13044</v>
      </c>
      <c r="BV409" s="9"/>
      <c r="BW409" s="253">
        <v>30</v>
      </c>
      <c r="BX409" s="9"/>
      <c r="BY409" s="9"/>
      <c r="BZ409" s="9" t="s">
        <v>6500</v>
      </c>
      <c r="CA409" t="s">
        <v>6212</v>
      </c>
      <c r="CB409" s="229">
        <v>2014</v>
      </c>
      <c r="CC409" s="3" t="s">
        <v>4701</v>
      </c>
      <c r="CD409" s="3" t="s">
        <v>3615</v>
      </c>
      <c r="CE409" s="3" t="s">
        <v>3932</v>
      </c>
      <c r="CF409" s="3" t="s">
        <v>3505</v>
      </c>
      <c r="CG409" s="3" t="s">
        <v>17</v>
      </c>
      <c r="CH409" s="3" t="s">
        <v>131</v>
      </c>
      <c r="CI409" s="3"/>
      <c r="CJ409" s="3" t="s">
        <v>3507</v>
      </c>
      <c r="CK409" s="3" t="s">
        <v>3604</v>
      </c>
      <c r="CL409" s="3" t="s">
        <v>17</v>
      </c>
      <c r="CM409" s="3" t="s">
        <v>3605</v>
      </c>
      <c r="CN409" s="3" t="s">
        <v>17</v>
      </c>
      <c r="CO409" s="3" t="s">
        <v>10</v>
      </c>
      <c r="CP409" s="3" t="s">
        <v>48</v>
      </c>
      <c r="CQ409" s="3" t="s">
        <v>3606</v>
      </c>
      <c r="CR409" s="3" t="s">
        <v>17</v>
      </c>
      <c r="CS409" s="3" t="s">
        <v>3506</v>
      </c>
      <c r="CT409" s="3" t="s">
        <v>128</v>
      </c>
      <c r="CU409" s="3" t="s">
        <v>3608</v>
      </c>
      <c r="CV409" s="3" t="s">
        <v>17</v>
      </c>
      <c r="CW409" s="3" t="s">
        <v>3463</v>
      </c>
      <c r="CX409" s="3"/>
      <c r="CY409" s="3"/>
      <c r="CZ409" s="9" t="s">
        <v>3508</v>
      </c>
      <c r="DA409" s="3" t="s">
        <v>9218</v>
      </c>
      <c r="DB409" s="9" t="s">
        <v>3870</v>
      </c>
      <c r="DC409" s="9"/>
      <c r="DD409" s="226">
        <v>407</v>
      </c>
      <c r="DE409" s="15"/>
    </row>
    <row r="410" spans="1:109" ht="13.15" customHeight="1">
      <c r="A410" s="226">
        <v>398</v>
      </c>
      <c r="B410" s="68" t="s">
        <v>3599</v>
      </c>
      <c r="C410" s="280" t="s">
        <v>6675</v>
      </c>
      <c r="D410" s="3" t="s">
        <v>3609</v>
      </c>
      <c r="E410" s="9"/>
      <c r="F410" s="9"/>
      <c r="G410" s="169" t="s">
        <v>6128</v>
      </c>
      <c r="H410" s="3" t="s">
        <v>3597</v>
      </c>
      <c r="I410" s="3" t="s">
        <v>3598</v>
      </c>
      <c r="J410" s="3" t="s">
        <v>3637</v>
      </c>
      <c r="K410" s="9" t="s">
        <v>10273</v>
      </c>
      <c r="L410" s="3" t="s">
        <v>3514</v>
      </c>
      <c r="M410" t="b">
        <v>0</v>
      </c>
      <c r="N410" s="3" t="s">
        <v>549</v>
      </c>
      <c r="O410" s="3" t="s">
        <v>8269</v>
      </c>
      <c r="P410" s="3" t="s">
        <v>9107</v>
      </c>
      <c r="Q410" s="229">
        <v>54</v>
      </c>
      <c r="R410" s="229">
        <v>54</v>
      </c>
      <c r="S410" s="9"/>
      <c r="T410" t="s">
        <v>17</v>
      </c>
      <c r="U410" s="3" t="s">
        <v>17</v>
      </c>
      <c r="V410" s="3" t="s">
        <v>17</v>
      </c>
      <c r="W410" s="9"/>
      <c r="X410" s="3" t="s">
        <v>17</v>
      </c>
      <c r="Y410" s="3" t="s">
        <v>17</v>
      </c>
      <c r="Z410" s="3" t="s">
        <v>4571</v>
      </c>
      <c r="AA410" s="15" t="s">
        <v>3602</v>
      </c>
      <c r="AB410" s="3"/>
      <c r="AC410" s="3"/>
      <c r="AD410" s="3"/>
      <c r="AE410" s="3"/>
      <c r="AF410" s="3"/>
      <c r="AG410" s="3" t="s">
        <v>17</v>
      </c>
      <c r="AH410" s="3" t="s">
        <v>3514</v>
      </c>
      <c r="AJ410" s="3" t="s">
        <v>481</v>
      </c>
      <c r="AK410" t="s">
        <v>12</v>
      </c>
      <c r="AL410" s="3"/>
      <c r="AM410" s="68"/>
      <c r="AN410" s="3" t="s">
        <v>3602</v>
      </c>
      <c r="AO410" t="s">
        <v>9206</v>
      </c>
      <c r="AP410" t="s">
        <v>5091</v>
      </c>
      <c r="AQ410" s="3"/>
      <c r="AR410" s="3"/>
      <c r="AS410" s="15" t="s">
        <v>9041</v>
      </c>
      <c r="AT410" s="3" t="s">
        <v>3603</v>
      </c>
      <c r="AU410" t="b">
        <v>0</v>
      </c>
      <c r="AV410" s="229" t="s">
        <v>17</v>
      </c>
      <c r="AW410" s="3" t="s">
        <v>3607</v>
      </c>
      <c r="AX410" s="9"/>
      <c r="AY410" s="9"/>
      <c r="AZ410" s="9"/>
      <c r="BA410" s="9"/>
      <c r="BB410" s="3" t="s">
        <v>5202</v>
      </c>
      <c r="BC410" s="9"/>
      <c r="BD410" s="9"/>
      <c r="BE410" t="s">
        <v>37</v>
      </c>
      <c r="BF410" s="9"/>
      <c r="BG410" s="9"/>
      <c r="BH410" s="9" t="s">
        <v>6171</v>
      </c>
      <c r="BI410" s="3" t="s">
        <v>9087</v>
      </c>
      <c r="BJ410" s="3" t="s">
        <v>9050</v>
      </c>
      <c r="BK410" s="9" t="s">
        <v>9568</v>
      </c>
      <c r="BM410" s="223">
        <v>4854</v>
      </c>
      <c r="BN410" s="223">
        <v>4846</v>
      </c>
      <c r="BO410" s="3" t="s">
        <v>236</v>
      </c>
      <c r="BP410" s="9"/>
      <c r="BQ410" s="9"/>
      <c r="BR410" s="9"/>
      <c r="BS410" s="9"/>
      <c r="BT410" s="9"/>
      <c r="BU410" t="s">
        <v>13044</v>
      </c>
      <c r="BV410" s="9"/>
      <c r="BW410" s="253">
        <v>30</v>
      </c>
      <c r="BX410" s="9"/>
      <c r="BY410" s="9"/>
      <c r="BZ410" s="9" t="s">
        <v>6500</v>
      </c>
      <c r="CA410" t="s">
        <v>6212</v>
      </c>
      <c r="CB410" s="229">
        <v>2014</v>
      </c>
      <c r="CC410" s="3" t="s">
        <v>4701</v>
      </c>
      <c r="CD410" s="3" t="s">
        <v>3616</v>
      </c>
      <c r="CE410" s="3" t="s">
        <v>3933</v>
      </c>
      <c r="CF410" s="3" t="s">
        <v>3514</v>
      </c>
      <c r="CG410" s="3" t="s">
        <v>17</v>
      </c>
      <c r="CH410" s="3" t="s">
        <v>131</v>
      </c>
      <c r="CI410" s="3"/>
      <c r="CJ410" s="3" t="s">
        <v>3516</v>
      </c>
      <c r="CK410" s="3" t="s">
        <v>3604</v>
      </c>
      <c r="CL410" s="3" t="s">
        <v>17</v>
      </c>
      <c r="CM410" s="3" t="s">
        <v>3605</v>
      </c>
      <c r="CN410" s="3" t="s">
        <v>17</v>
      </c>
      <c r="CO410" s="3" t="s">
        <v>10</v>
      </c>
      <c r="CP410" s="3" t="s">
        <v>48</v>
      </c>
      <c r="CQ410" s="3" t="s">
        <v>3606</v>
      </c>
      <c r="CR410" s="3" t="s">
        <v>17</v>
      </c>
      <c r="CS410" s="3" t="s">
        <v>3515</v>
      </c>
      <c r="CT410" s="3" t="s">
        <v>128</v>
      </c>
      <c r="CU410" s="3" t="s">
        <v>3608</v>
      </c>
      <c r="CV410" s="3" t="s">
        <v>17</v>
      </c>
      <c r="CW410" s="3" t="s">
        <v>3463</v>
      </c>
      <c r="CX410" s="3"/>
      <c r="CY410" s="3"/>
      <c r="CZ410" s="9" t="s">
        <v>3517</v>
      </c>
      <c r="DA410" s="3" t="s">
        <v>9218</v>
      </c>
      <c r="DB410" s="9" t="s">
        <v>3871</v>
      </c>
      <c r="DC410" s="9"/>
      <c r="DD410" s="226">
        <v>408</v>
      </c>
      <c r="DE410" s="15"/>
    </row>
    <row r="411" spans="1:109" ht="12.6" customHeight="1">
      <c r="A411" s="226">
        <v>399</v>
      </c>
      <c r="B411" s="68" t="s">
        <v>3599</v>
      </c>
      <c r="C411" s="280" t="s">
        <v>6675</v>
      </c>
      <c r="D411" s="3" t="s">
        <v>3609</v>
      </c>
      <c r="E411" s="9"/>
      <c r="F411" s="9"/>
      <c r="G411" s="169" t="s">
        <v>6128</v>
      </c>
      <c r="H411" s="3" t="s">
        <v>3597</v>
      </c>
      <c r="I411" s="3" t="s">
        <v>3598</v>
      </c>
      <c r="J411" s="3" t="s">
        <v>3637</v>
      </c>
      <c r="K411" s="9" t="s">
        <v>10273</v>
      </c>
      <c r="L411" s="3" t="s">
        <v>3523</v>
      </c>
      <c r="M411" t="b">
        <v>0</v>
      </c>
      <c r="N411" s="3" t="s">
        <v>549</v>
      </c>
      <c r="O411" s="3" t="s">
        <v>8168</v>
      </c>
      <c r="P411" s="3" t="s">
        <v>9112</v>
      </c>
      <c r="Q411" s="229">
        <v>20</v>
      </c>
      <c r="R411" s="229">
        <v>20</v>
      </c>
      <c r="S411" s="9"/>
      <c r="T411" t="s">
        <v>17</v>
      </c>
      <c r="U411" s="3" t="s">
        <v>17</v>
      </c>
      <c r="V411" s="3" t="s">
        <v>17</v>
      </c>
      <c r="W411" s="9"/>
      <c r="X411" s="3" t="s">
        <v>17</v>
      </c>
      <c r="Y411" s="3" t="s">
        <v>17</v>
      </c>
      <c r="Z411" s="3" t="s">
        <v>4571</v>
      </c>
      <c r="AA411" s="15" t="s">
        <v>3602</v>
      </c>
      <c r="AB411" s="3"/>
      <c r="AC411" s="3"/>
      <c r="AD411" s="3"/>
      <c r="AE411" s="3"/>
      <c r="AF411" s="3"/>
      <c r="AG411" s="3" t="s">
        <v>17</v>
      </c>
      <c r="AH411" s="3" t="s">
        <v>3523</v>
      </c>
      <c r="AJ411" s="3" t="s">
        <v>481</v>
      </c>
      <c r="AK411" t="s">
        <v>12</v>
      </c>
      <c r="AL411" s="3"/>
      <c r="AM411" s="68"/>
      <c r="AN411" s="3" t="s">
        <v>3602</v>
      </c>
      <c r="AO411" t="s">
        <v>9206</v>
      </c>
      <c r="AP411" t="s">
        <v>5091</v>
      </c>
      <c r="AQ411" s="3"/>
      <c r="AR411" s="3"/>
      <c r="AS411" s="15" t="s">
        <v>9041</v>
      </c>
      <c r="AT411" s="3" t="s">
        <v>3603</v>
      </c>
      <c r="AU411" t="b">
        <v>0</v>
      </c>
      <c r="AV411" s="229" t="s">
        <v>17</v>
      </c>
      <c r="AW411" s="3" t="s">
        <v>3607</v>
      </c>
      <c r="AX411" s="9"/>
      <c r="AY411" s="9"/>
      <c r="AZ411" s="9"/>
      <c r="BA411" s="9"/>
      <c r="BB411" s="3" t="s">
        <v>5202</v>
      </c>
      <c r="BC411" s="9"/>
      <c r="BD411" s="9"/>
      <c r="BE411" t="s">
        <v>37</v>
      </c>
      <c r="BF411" s="9"/>
      <c r="BG411" s="9"/>
      <c r="BH411" s="9" t="s">
        <v>6171</v>
      </c>
      <c r="BI411" s="3" t="s">
        <v>9087</v>
      </c>
      <c r="BJ411" s="3" t="s">
        <v>9050</v>
      </c>
      <c r="BK411" s="9" t="s">
        <v>9568</v>
      </c>
      <c r="BM411" s="223">
        <v>20617</v>
      </c>
      <c r="BN411" s="223">
        <v>20488</v>
      </c>
      <c r="BO411" s="3" t="s">
        <v>236</v>
      </c>
      <c r="BP411" s="9"/>
      <c r="BQ411" s="9"/>
      <c r="BR411" s="9"/>
      <c r="BS411" s="9"/>
      <c r="BT411" s="9"/>
      <c r="BU411" t="s">
        <v>13044</v>
      </c>
      <c r="BV411" s="9"/>
      <c r="BW411" s="253">
        <v>30</v>
      </c>
      <c r="BX411" s="9"/>
      <c r="BY411" s="9"/>
      <c r="BZ411" s="9" t="s">
        <v>6500</v>
      </c>
      <c r="CA411" t="s">
        <v>6212</v>
      </c>
      <c r="CB411" s="229">
        <v>2014</v>
      </c>
      <c r="CC411" s="3" t="s">
        <v>4701</v>
      </c>
      <c r="CD411" s="3" t="s">
        <v>3617</v>
      </c>
      <c r="CE411" s="3" t="s">
        <v>3934</v>
      </c>
      <c r="CF411" s="3" t="s">
        <v>3523</v>
      </c>
      <c r="CG411" s="3" t="s">
        <v>17</v>
      </c>
      <c r="CH411" s="3" t="s">
        <v>131</v>
      </c>
      <c r="CI411" s="3"/>
      <c r="CJ411" s="3" t="s">
        <v>3525</v>
      </c>
      <c r="CK411" s="3" t="s">
        <v>3604</v>
      </c>
      <c r="CL411" s="3" t="s">
        <v>17</v>
      </c>
      <c r="CM411" s="3" t="s">
        <v>3605</v>
      </c>
      <c r="CN411" s="3" t="s">
        <v>17</v>
      </c>
      <c r="CO411" s="3" t="s">
        <v>10</v>
      </c>
      <c r="CP411" s="3" t="s">
        <v>48</v>
      </c>
      <c r="CQ411" s="3" t="s">
        <v>3606</v>
      </c>
      <c r="CR411" s="3" t="s">
        <v>17</v>
      </c>
      <c r="CS411" s="3" t="s">
        <v>3524</v>
      </c>
      <c r="CT411" s="3" t="s">
        <v>128</v>
      </c>
      <c r="CU411" s="3" t="s">
        <v>3608</v>
      </c>
      <c r="CV411" s="3" t="s">
        <v>17</v>
      </c>
      <c r="CW411" s="3" t="s">
        <v>3463</v>
      </c>
      <c r="CX411" s="3"/>
      <c r="CY411" s="3"/>
      <c r="CZ411" s="9" t="s">
        <v>3527</v>
      </c>
      <c r="DA411" s="3" t="s">
        <v>9218</v>
      </c>
      <c r="DB411" s="9" t="s">
        <v>3885</v>
      </c>
      <c r="DC411" s="9"/>
      <c r="DD411" s="226">
        <v>409</v>
      </c>
      <c r="DE411" s="15"/>
    </row>
    <row r="412" spans="1:109" ht="12.6" customHeight="1">
      <c r="A412" s="226">
        <v>400</v>
      </c>
      <c r="B412" s="68" t="s">
        <v>3599</v>
      </c>
      <c r="C412" s="280" t="s">
        <v>6675</v>
      </c>
      <c r="D412" s="3" t="s">
        <v>3609</v>
      </c>
      <c r="E412" s="9"/>
      <c r="F412" s="9"/>
      <c r="G412" s="169" t="s">
        <v>6128</v>
      </c>
      <c r="H412" s="3" t="s">
        <v>3597</v>
      </c>
      <c r="I412" s="3" t="s">
        <v>3598</v>
      </c>
      <c r="J412" s="3" t="s">
        <v>3637</v>
      </c>
      <c r="K412" s="9" t="s">
        <v>10273</v>
      </c>
      <c r="L412" s="115" t="s">
        <v>3532</v>
      </c>
      <c r="M412" t="b">
        <v>0</v>
      </c>
      <c r="N412" s="3" t="s">
        <v>549</v>
      </c>
      <c r="O412" s="3" t="s">
        <v>8269</v>
      </c>
      <c r="P412" s="3" t="s">
        <v>9097</v>
      </c>
      <c r="Q412" s="229">
        <v>34</v>
      </c>
      <c r="R412" s="229">
        <v>34</v>
      </c>
      <c r="S412" s="9"/>
      <c r="T412" t="s">
        <v>17</v>
      </c>
      <c r="U412" s="3" t="s">
        <v>17</v>
      </c>
      <c r="V412" s="3" t="s">
        <v>17</v>
      </c>
      <c r="W412" s="9"/>
      <c r="X412" s="3" t="s">
        <v>17</v>
      </c>
      <c r="Y412" s="3" t="s">
        <v>17</v>
      </c>
      <c r="Z412" s="3" t="s">
        <v>4571</v>
      </c>
      <c r="AA412" s="15" t="s">
        <v>3602</v>
      </c>
      <c r="AB412" s="3"/>
      <c r="AC412" s="3"/>
      <c r="AD412" s="3"/>
      <c r="AE412" s="3"/>
      <c r="AF412" s="3"/>
      <c r="AG412" s="3" t="s">
        <v>17</v>
      </c>
      <c r="AH412" s="3" t="s">
        <v>3532</v>
      </c>
      <c r="AJ412" s="3" t="s">
        <v>481</v>
      </c>
      <c r="AK412" t="s">
        <v>12</v>
      </c>
      <c r="AL412" s="3"/>
      <c r="AM412" s="68"/>
      <c r="AN412" s="3" t="s">
        <v>3602</v>
      </c>
      <c r="AO412" t="s">
        <v>9206</v>
      </c>
      <c r="AP412" t="s">
        <v>5091</v>
      </c>
      <c r="AQ412" s="3"/>
      <c r="AR412" s="3"/>
      <c r="AS412" s="15" t="s">
        <v>9041</v>
      </c>
      <c r="AT412" s="3" t="s">
        <v>3603</v>
      </c>
      <c r="AU412" t="b">
        <v>0</v>
      </c>
      <c r="AV412" s="229" t="s">
        <v>17</v>
      </c>
      <c r="AW412" s="3" t="s">
        <v>3607</v>
      </c>
      <c r="AX412" s="9"/>
      <c r="AY412" s="9"/>
      <c r="AZ412" s="9"/>
      <c r="BA412" s="9"/>
      <c r="BB412" s="3" t="s">
        <v>5202</v>
      </c>
      <c r="BC412" s="9"/>
      <c r="BD412" s="9"/>
      <c r="BE412" t="s">
        <v>37</v>
      </c>
      <c r="BF412" s="9"/>
      <c r="BG412" s="9"/>
      <c r="BH412" s="9" t="s">
        <v>6171</v>
      </c>
      <c r="BI412" s="3" t="s">
        <v>9087</v>
      </c>
      <c r="BJ412" s="3" t="s">
        <v>9050</v>
      </c>
      <c r="BK412" s="9" t="s">
        <v>9568</v>
      </c>
      <c r="BL412" s="89"/>
      <c r="BM412" s="223">
        <v>162675</v>
      </c>
      <c r="BN412" s="223">
        <v>162675</v>
      </c>
      <c r="BO412" s="3" t="s">
        <v>236</v>
      </c>
      <c r="BP412" s="9"/>
      <c r="BQ412" s="9"/>
      <c r="BR412" s="9"/>
      <c r="BS412" s="9"/>
      <c r="BT412" s="9"/>
      <c r="BU412" t="s">
        <v>13044</v>
      </c>
      <c r="BV412" s="9"/>
      <c r="BW412" s="253">
        <v>30</v>
      </c>
      <c r="BX412" s="9"/>
      <c r="BY412" s="9"/>
      <c r="BZ412" s="9" t="s">
        <v>6500</v>
      </c>
      <c r="CA412" t="s">
        <v>6212</v>
      </c>
      <c r="CB412" s="229">
        <v>2014</v>
      </c>
      <c r="CC412" s="3" t="s">
        <v>4701</v>
      </c>
      <c r="CD412" s="3" t="s">
        <v>3618</v>
      </c>
      <c r="CE412" s="3" t="s">
        <v>3935</v>
      </c>
      <c r="CF412" s="3" t="s">
        <v>3532</v>
      </c>
      <c r="CG412" s="3" t="s">
        <v>17</v>
      </c>
      <c r="CH412" s="3" t="s">
        <v>131</v>
      </c>
      <c r="CI412" s="3"/>
      <c r="CJ412" s="3" t="s">
        <v>3534</v>
      </c>
      <c r="CK412" s="3" t="s">
        <v>3604</v>
      </c>
      <c r="CL412" s="3" t="s">
        <v>17</v>
      </c>
      <c r="CM412" s="3" t="s">
        <v>3605</v>
      </c>
      <c r="CN412" s="3" t="s">
        <v>17</v>
      </c>
      <c r="CO412" s="3" t="s">
        <v>10</v>
      </c>
      <c r="CP412" s="3" t="s">
        <v>48</v>
      </c>
      <c r="CQ412" s="3" t="s">
        <v>3606</v>
      </c>
      <c r="CR412" s="3" t="s">
        <v>17</v>
      </c>
      <c r="CS412" s="3" t="s">
        <v>3533</v>
      </c>
      <c r="CT412" s="3" t="s">
        <v>128</v>
      </c>
      <c r="CU412" s="3" t="s">
        <v>3608</v>
      </c>
      <c r="CV412" s="3" t="s">
        <v>17</v>
      </c>
      <c r="CW412" s="3" t="s">
        <v>3463</v>
      </c>
      <c r="CX412" s="3"/>
      <c r="CY412" s="3"/>
      <c r="CZ412" s="9" t="s">
        <v>3535</v>
      </c>
      <c r="DA412" s="3" t="s">
        <v>9218</v>
      </c>
      <c r="DB412" s="9" t="s">
        <v>3886</v>
      </c>
      <c r="DC412" s="9"/>
      <c r="DD412" s="226">
        <v>410</v>
      </c>
      <c r="DE412" s="15"/>
    </row>
    <row r="413" spans="1:109" ht="13.15" customHeight="1">
      <c r="A413" s="226">
        <v>401</v>
      </c>
      <c r="B413" s="68" t="s">
        <v>3599</v>
      </c>
      <c r="C413" s="280" t="s">
        <v>6675</v>
      </c>
      <c r="D413" s="3" t="s">
        <v>3609</v>
      </c>
      <c r="E413" s="9"/>
      <c r="F413" s="9"/>
      <c r="G413" s="169" t="s">
        <v>6128</v>
      </c>
      <c r="H413" s="3" t="s">
        <v>3597</v>
      </c>
      <c r="I413" s="3" t="s">
        <v>3598</v>
      </c>
      <c r="J413" s="3" t="s">
        <v>3637</v>
      </c>
      <c r="K413" s="9" t="s">
        <v>10273</v>
      </c>
      <c r="L413" s="3" t="s">
        <v>3541</v>
      </c>
      <c r="M413" t="b">
        <v>0</v>
      </c>
      <c r="N413" s="3" t="s">
        <v>549</v>
      </c>
      <c r="O413" s="3" t="s">
        <v>8269</v>
      </c>
      <c r="P413" s="3" t="s">
        <v>9114</v>
      </c>
      <c r="Q413" s="229">
        <v>31</v>
      </c>
      <c r="R413" s="229">
        <v>31</v>
      </c>
      <c r="S413" s="9"/>
      <c r="T413" t="s">
        <v>17</v>
      </c>
      <c r="U413" s="3" t="s">
        <v>17</v>
      </c>
      <c r="V413" s="3" t="s">
        <v>17</v>
      </c>
      <c r="W413" s="9"/>
      <c r="X413" s="3" t="s">
        <v>17</v>
      </c>
      <c r="Y413" s="3" t="s">
        <v>17</v>
      </c>
      <c r="Z413" s="3" t="s">
        <v>4571</v>
      </c>
      <c r="AA413" s="15" t="s">
        <v>3602</v>
      </c>
      <c r="AB413" s="3"/>
      <c r="AC413" s="3"/>
      <c r="AD413" s="3"/>
      <c r="AE413" s="3"/>
      <c r="AF413" s="3"/>
      <c r="AG413" s="3" t="s">
        <v>17</v>
      </c>
      <c r="AH413" s="3" t="s">
        <v>3541</v>
      </c>
      <c r="AJ413" s="3" t="s">
        <v>481</v>
      </c>
      <c r="AK413" t="s">
        <v>12</v>
      </c>
      <c r="AL413" s="3"/>
      <c r="AM413" s="68"/>
      <c r="AN413" s="3" t="s">
        <v>3602</v>
      </c>
      <c r="AO413" t="s">
        <v>9206</v>
      </c>
      <c r="AP413" t="s">
        <v>5091</v>
      </c>
      <c r="AQ413" s="3"/>
      <c r="AR413" s="3"/>
      <c r="AS413" s="15" t="s">
        <v>9041</v>
      </c>
      <c r="AT413" s="3" t="s">
        <v>3603</v>
      </c>
      <c r="AU413" t="b">
        <v>0</v>
      </c>
      <c r="AV413" s="229" t="s">
        <v>17</v>
      </c>
      <c r="AW413" s="3" t="s">
        <v>3607</v>
      </c>
      <c r="AX413" s="9"/>
      <c r="AY413" s="9"/>
      <c r="AZ413" s="9"/>
      <c r="BA413" s="9"/>
      <c r="BB413" s="3" t="s">
        <v>5202</v>
      </c>
      <c r="BC413" s="9"/>
      <c r="BD413" s="9"/>
      <c r="BE413" t="s">
        <v>37</v>
      </c>
      <c r="BF413" s="9"/>
      <c r="BG413" s="9"/>
      <c r="BH413" s="9" t="s">
        <v>6171</v>
      </c>
      <c r="BI413" s="3" t="s">
        <v>9087</v>
      </c>
      <c r="BJ413" s="3" t="s">
        <v>9050</v>
      </c>
      <c r="BK413" s="9" t="s">
        <v>9568</v>
      </c>
      <c r="BM413" s="223">
        <v>179282</v>
      </c>
      <c r="BN413" s="223">
        <v>177810</v>
      </c>
      <c r="BO413" s="3" t="s">
        <v>236</v>
      </c>
      <c r="BP413" s="9"/>
      <c r="BQ413" s="9"/>
      <c r="BR413" s="9"/>
      <c r="BS413" s="9"/>
      <c r="BT413" s="9"/>
      <c r="BU413" t="s">
        <v>13044</v>
      </c>
      <c r="BV413" s="9"/>
      <c r="BW413" s="253">
        <v>30</v>
      </c>
      <c r="BX413" s="9"/>
      <c r="BY413" s="9"/>
      <c r="BZ413" s="9" t="s">
        <v>6500</v>
      </c>
      <c r="CA413" t="s">
        <v>6212</v>
      </c>
      <c r="CB413" s="229">
        <v>2014</v>
      </c>
      <c r="CC413" s="3" t="s">
        <v>4701</v>
      </c>
      <c r="CD413" s="3" t="s">
        <v>3619</v>
      </c>
      <c r="CE413" s="3" t="s">
        <v>3936</v>
      </c>
      <c r="CF413" s="3" t="s">
        <v>3541</v>
      </c>
      <c r="CG413" s="3" t="s">
        <v>17</v>
      </c>
      <c r="CH413" s="3" t="s">
        <v>131</v>
      </c>
      <c r="CI413" s="3"/>
      <c r="CJ413" s="3" t="s">
        <v>3543</v>
      </c>
      <c r="CK413" s="3" t="s">
        <v>3604</v>
      </c>
      <c r="CL413" s="3" t="s">
        <v>17</v>
      </c>
      <c r="CM413" s="3" t="s">
        <v>3605</v>
      </c>
      <c r="CN413" s="3" t="s">
        <v>17</v>
      </c>
      <c r="CO413" s="3" t="s">
        <v>10</v>
      </c>
      <c r="CP413" s="3" t="s">
        <v>48</v>
      </c>
      <c r="CQ413" s="3" t="s">
        <v>3606</v>
      </c>
      <c r="CR413" s="3" t="s">
        <v>17</v>
      </c>
      <c r="CS413" s="3" t="s">
        <v>3542</v>
      </c>
      <c r="CT413" s="3" t="s">
        <v>128</v>
      </c>
      <c r="CU413" s="3" t="s">
        <v>3608</v>
      </c>
      <c r="CV413" s="3" t="s">
        <v>17</v>
      </c>
      <c r="CW413" s="3" t="s">
        <v>3463</v>
      </c>
      <c r="CX413" s="3"/>
      <c r="CY413" s="3"/>
      <c r="CZ413" s="9" t="s">
        <v>3544</v>
      </c>
      <c r="DA413" s="3" t="s">
        <v>9218</v>
      </c>
      <c r="DB413" s="9" t="s">
        <v>3887</v>
      </c>
      <c r="DC413" s="9"/>
      <c r="DD413" s="226">
        <v>411</v>
      </c>
      <c r="DE413" s="15"/>
    </row>
    <row r="414" spans="1:109" ht="12" customHeight="1">
      <c r="A414" s="226">
        <v>402</v>
      </c>
      <c r="B414" s="68" t="s">
        <v>3599</v>
      </c>
      <c r="C414" s="280" t="s">
        <v>6675</v>
      </c>
      <c r="D414" s="3" t="s">
        <v>3609</v>
      </c>
      <c r="E414" s="9"/>
      <c r="F414" s="9"/>
      <c r="G414" s="169" t="s">
        <v>6128</v>
      </c>
      <c r="H414" s="3" t="s">
        <v>3597</v>
      </c>
      <c r="I414" s="3" t="s">
        <v>3598</v>
      </c>
      <c r="J414" s="3" t="s">
        <v>3637</v>
      </c>
      <c r="K414" s="9" t="s">
        <v>10273</v>
      </c>
      <c r="L414" s="3" t="s">
        <v>3549</v>
      </c>
      <c r="M414" t="b">
        <v>0</v>
      </c>
      <c r="N414" s="3" t="s">
        <v>549</v>
      </c>
      <c r="O414" s="3" t="s">
        <v>8168</v>
      </c>
      <c r="P414" s="3" t="s">
        <v>9129</v>
      </c>
      <c r="Q414" s="229">
        <v>43</v>
      </c>
      <c r="R414" s="229">
        <v>43</v>
      </c>
      <c r="S414" s="9"/>
      <c r="T414" t="s">
        <v>17</v>
      </c>
      <c r="U414" s="3" t="s">
        <v>17</v>
      </c>
      <c r="V414" s="3" t="s">
        <v>17</v>
      </c>
      <c r="W414" s="9"/>
      <c r="X414" s="3" t="s">
        <v>17</v>
      </c>
      <c r="Y414" s="3" t="s">
        <v>17</v>
      </c>
      <c r="Z414" s="3" t="s">
        <v>4571</v>
      </c>
      <c r="AA414" s="15" t="s">
        <v>3602</v>
      </c>
      <c r="AB414" s="3"/>
      <c r="AC414" s="3"/>
      <c r="AD414" s="3"/>
      <c r="AE414" s="3"/>
      <c r="AF414" s="3"/>
      <c r="AG414" s="3" t="s">
        <v>17</v>
      </c>
      <c r="AH414" s="3" t="s">
        <v>3549</v>
      </c>
      <c r="AJ414" s="3" t="s">
        <v>481</v>
      </c>
      <c r="AK414" t="s">
        <v>12</v>
      </c>
      <c r="AL414" s="3"/>
      <c r="AM414" s="68"/>
      <c r="AN414" s="3" t="s">
        <v>3602</v>
      </c>
      <c r="AO414" t="s">
        <v>9206</v>
      </c>
      <c r="AP414" t="s">
        <v>5091</v>
      </c>
      <c r="AQ414" s="3"/>
      <c r="AR414" s="3"/>
      <c r="AS414" s="15" t="s">
        <v>9041</v>
      </c>
      <c r="AT414" s="3" t="s">
        <v>3603</v>
      </c>
      <c r="AU414" t="b">
        <v>0</v>
      </c>
      <c r="AV414" s="229" t="s">
        <v>17</v>
      </c>
      <c r="AW414" s="3" t="s">
        <v>3607</v>
      </c>
      <c r="AX414" s="9"/>
      <c r="AY414" s="9"/>
      <c r="AZ414" s="9"/>
      <c r="BA414" s="9"/>
      <c r="BB414" s="3" t="s">
        <v>5202</v>
      </c>
      <c r="BC414" s="9"/>
      <c r="BD414" s="9"/>
      <c r="BE414" t="s">
        <v>37</v>
      </c>
      <c r="BF414" s="9"/>
      <c r="BG414" s="9"/>
      <c r="BH414" s="9" t="s">
        <v>6171</v>
      </c>
      <c r="BI414" s="3" t="s">
        <v>9087</v>
      </c>
      <c r="BJ414" s="3" t="s">
        <v>9050</v>
      </c>
      <c r="BK414" s="9" t="s">
        <v>9568</v>
      </c>
      <c r="BM414" s="223">
        <v>97691</v>
      </c>
      <c r="BN414" s="223">
        <v>97286</v>
      </c>
      <c r="BO414" s="3" t="s">
        <v>236</v>
      </c>
      <c r="BP414" s="9"/>
      <c r="BQ414" s="9"/>
      <c r="BR414" s="9"/>
      <c r="BS414" s="9"/>
      <c r="BT414" s="9"/>
      <c r="BU414" t="s">
        <v>13044</v>
      </c>
      <c r="BV414" s="9"/>
      <c r="BW414" s="253">
        <v>30</v>
      </c>
      <c r="BX414" s="9"/>
      <c r="BY414" s="9"/>
      <c r="BZ414" s="9" t="s">
        <v>6500</v>
      </c>
      <c r="CA414" t="s">
        <v>6212</v>
      </c>
      <c r="CB414" s="229">
        <v>2014</v>
      </c>
      <c r="CC414" s="3" t="s">
        <v>4701</v>
      </c>
      <c r="CD414" s="3" t="s">
        <v>3620</v>
      </c>
      <c r="CE414" s="3" t="s">
        <v>3937</v>
      </c>
      <c r="CF414" s="3" t="s">
        <v>3549</v>
      </c>
      <c r="CG414" s="3" t="s">
        <v>17</v>
      </c>
      <c r="CH414" s="3" t="s">
        <v>131</v>
      </c>
      <c r="CI414" s="3"/>
      <c r="CJ414" s="3" t="s">
        <v>3551</v>
      </c>
      <c r="CK414" s="3" t="s">
        <v>3604</v>
      </c>
      <c r="CL414" s="3" t="s">
        <v>17</v>
      </c>
      <c r="CM414" s="3" t="s">
        <v>3605</v>
      </c>
      <c r="CN414" s="3" t="s">
        <v>17</v>
      </c>
      <c r="CO414" s="3" t="s">
        <v>10</v>
      </c>
      <c r="CP414" s="3" t="s">
        <v>48</v>
      </c>
      <c r="CQ414" s="3" t="s">
        <v>3606</v>
      </c>
      <c r="CR414" s="3" t="s">
        <v>17</v>
      </c>
      <c r="CS414" s="3" t="s">
        <v>3550</v>
      </c>
      <c r="CT414" s="3" t="s">
        <v>128</v>
      </c>
      <c r="CU414" s="3" t="s">
        <v>3608</v>
      </c>
      <c r="CV414" s="3" t="s">
        <v>17</v>
      </c>
      <c r="CW414" s="3" t="s">
        <v>3463</v>
      </c>
      <c r="CX414" s="3"/>
      <c r="CY414" s="3"/>
      <c r="CZ414" s="9" t="s">
        <v>3552</v>
      </c>
      <c r="DA414" s="3" t="s">
        <v>9218</v>
      </c>
      <c r="DB414" s="9" t="s">
        <v>3888</v>
      </c>
      <c r="DC414" s="9"/>
      <c r="DD414" s="226">
        <v>412</v>
      </c>
      <c r="DE414" s="15"/>
    </row>
    <row r="415" spans="1:109" ht="12.6" customHeight="1">
      <c r="A415" s="226">
        <v>403</v>
      </c>
      <c r="B415" s="68" t="s">
        <v>3599</v>
      </c>
      <c r="C415" s="280" t="s">
        <v>6675</v>
      </c>
      <c r="D415" s="3" t="s">
        <v>3609</v>
      </c>
      <c r="E415" s="9"/>
      <c r="F415" s="9"/>
      <c r="G415" s="169" t="s">
        <v>6128</v>
      </c>
      <c r="H415" s="3" t="s">
        <v>3597</v>
      </c>
      <c r="I415" s="3" t="s">
        <v>3598</v>
      </c>
      <c r="J415" s="3" t="s">
        <v>3637</v>
      </c>
      <c r="K415" s="9" t="s">
        <v>10273</v>
      </c>
      <c r="L415" s="3" t="s">
        <v>3557</v>
      </c>
      <c r="M415" t="b">
        <v>0</v>
      </c>
      <c r="N415" s="3" t="s">
        <v>549</v>
      </c>
      <c r="O415" s="3" t="s">
        <v>8269</v>
      </c>
      <c r="P415" s="3" t="s">
        <v>9117</v>
      </c>
      <c r="Q415" s="229">
        <v>37</v>
      </c>
      <c r="R415" s="229">
        <v>37</v>
      </c>
      <c r="S415" s="9"/>
      <c r="T415" t="s">
        <v>17</v>
      </c>
      <c r="U415" s="3" t="s">
        <v>17</v>
      </c>
      <c r="V415" s="3" t="s">
        <v>17</v>
      </c>
      <c r="W415" s="9"/>
      <c r="X415" s="3" t="s">
        <v>17</v>
      </c>
      <c r="Y415" s="3" t="s">
        <v>17</v>
      </c>
      <c r="Z415" s="3" t="s">
        <v>4571</v>
      </c>
      <c r="AA415" s="15" t="s">
        <v>3602</v>
      </c>
      <c r="AB415" s="3"/>
      <c r="AC415" s="3"/>
      <c r="AD415" s="3"/>
      <c r="AE415" s="3"/>
      <c r="AF415" s="3"/>
      <c r="AG415" s="3" t="s">
        <v>17</v>
      </c>
      <c r="AH415" s="3" t="s">
        <v>3557</v>
      </c>
      <c r="AJ415" s="3" t="s">
        <v>481</v>
      </c>
      <c r="AK415" t="s">
        <v>12</v>
      </c>
      <c r="AL415" s="3"/>
      <c r="AM415" s="68"/>
      <c r="AN415" s="3" t="s">
        <v>3602</v>
      </c>
      <c r="AO415" t="s">
        <v>9206</v>
      </c>
      <c r="AP415" t="s">
        <v>5091</v>
      </c>
      <c r="AQ415" s="3"/>
      <c r="AR415" s="3"/>
      <c r="AS415" s="15" t="s">
        <v>9041</v>
      </c>
      <c r="AT415" s="3" t="s">
        <v>3603</v>
      </c>
      <c r="AU415" t="b">
        <v>0</v>
      </c>
      <c r="AV415" s="229" t="s">
        <v>17</v>
      </c>
      <c r="AW415" s="3" t="s">
        <v>3607</v>
      </c>
      <c r="AX415" s="9"/>
      <c r="AY415" s="9"/>
      <c r="AZ415" s="9"/>
      <c r="BA415" s="9"/>
      <c r="BB415" s="3" t="s">
        <v>5202</v>
      </c>
      <c r="BC415" s="9"/>
      <c r="BD415" s="9"/>
      <c r="BE415" t="s">
        <v>37</v>
      </c>
      <c r="BF415" s="9"/>
      <c r="BG415" s="9"/>
      <c r="BH415" s="9" t="s">
        <v>6171</v>
      </c>
      <c r="BI415" s="3" t="s">
        <v>9087</v>
      </c>
      <c r="BJ415" s="3" t="s">
        <v>9050</v>
      </c>
      <c r="BK415" s="9" t="s">
        <v>9568</v>
      </c>
      <c r="BM415" s="223">
        <v>162264</v>
      </c>
      <c r="BN415" s="223">
        <v>161449</v>
      </c>
      <c r="BO415" s="3" t="s">
        <v>236</v>
      </c>
      <c r="BP415" s="9"/>
      <c r="BQ415" s="9"/>
      <c r="BR415" s="9"/>
      <c r="BS415" s="9"/>
      <c r="BT415" s="9"/>
      <c r="BU415" t="s">
        <v>13044</v>
      </c>
      <c r="BV415" s="9"/>
      <c r="BW415" s="253">
        <v>30</v>
      </c>
      <c r="BX415" s="9"/>
      <c r="BY415" s="9"/>
      <c r="BZ415" s="9" t="s">
        <v>6500</v>
      </c>
      <c r="CA415" t="s">
        <v>6212</v>
      </c>
      <c r="CB415" s="229">
        <v>2014</v>
      </c>
      <c r="CC415" s="3" t="s">
        <v>4701</v>
      </c>
      <c r="CD415" s="3" t="s">
        <v>3621</v>
      </c>
      <c r="CE415" s="3" t="s">
        <v>3938</v>
      </c>
      <c r="CF415" s="3" t="s">
        <v>3557</v>
      </c>
      <c r="CG415" s="3" t="s">
        <v>17</v>
      </c>
      <c r="CH415" s="3" t="s">
        <v>131</v>
      </c>
      <c r="CI415" s="3"/>
      <c r="CJ415" s="3" t="s">
        <v>3559</v>
      </c>
      <c r="CK415" s="3" t="s">
        <v>3604</v>
      </c>
      <c r="CL415" s="3" t="s">
        <v>17</v>
      </c>
      <c r="CM415" s="3" t="s">
        <v>3605</v>
      </c>
      <c r="CN415" s="3" t="s">
        <v>17</v>
      </c>
      <c r="CO415" s="3" t="s">
        <v>10</v>
      </c>
      <c r="CP415" s="3" t="s">
        <v>48</v>
      </c>
      <c r="CQ415" s="3" t="s">
        <v>3606</v>
      </c>
      <c r="CR415" s="3" t="s">
        <v>17</v>
      </c>
      <c r="CS415" s="3" t="s">
        <v>3558</v>
      </c>
      <c r="CT415" s="3" t="s">
        <v>128</v>
      </c>
      <c r="CU415" s="3" t="s">
        <v>3608</v>
      </c>
      <c r="CV415" s="3" t="s">
        <v>17</v>
      </c>
      <c r="CW415" s="3" t="s">
        <v>3463</v>
      </c>
      <c r="CX415" s="3"/>
      <c r="CY415" s="3"/>
      <c r="CZ415" s="9" t="s">
        <v>3560</v>
      </c>
      <c r="DA415" s="3" t="s">
        <v>9218</v>
      </c>
      <c r="DB415" s="9" t="s">
        <v>3889</v>
      </c>
      <c r="DC415" s="9"/>
      <c r="DD415" s="226">
        <v>413</v>
      </c>
      <c r="DE415" s="15"/>
    </row>
    <row r="416" spans="1:109" ht="13.15" customHeight="1">
      <c r="A416" s="226">
        <v>404</v>
      </c>
      <c r="B416" s="68" t="s">
        <v>3599</v>
      </c>
      <c r="C416" s="280" t="s">
        <v>6675</v>
      </c>
      <c r="D416" s="3" t="s">
        <v>3609</v>
      </c>
      <c r="E416" s="9"/>
      <c r="F416" s="9"/>
      <c r="G416" s="169" t="s">
        <v>6128</v>
      </c>
      <c r="H416" s="3" t="s">
        <v>3597</v>
      </c>
      <c r="I416" s="3" t="s">
        <v>3598</v>
      </c>
      <c r="J416" s="3" t="s">
        <v>3637</v>
      </c>
      <c r="K416" s="9" t="s">
        <v>10273</v>
      </c>
      <c r="L416" s="3" t="s">
        <v>3565</v>
      </c>
      <c r="M416" t="b">
        <v>0</v>
      </c>
      <c r="N416" s="3" t="s">
        <v>549</v>
      </c>
      <c r="O416" s="3" t="s">
        <v>8168</v>
      </c>
      <c r="P416" s="3" t="s">
        <v>9097</v>
      </c>
      <c r="Q416" s="229">
        <v>34</v>
      </c>
      <c r="R416" s="229">
        <v>34</v>
      </c>
      <c r="S416" s="9"/>
      <c r="T416" t="s">
        <v>17</v>
      </c>
      <c r="U416" s="3" t="s">
        <v>17</v>
      </c>
      <c r="V416" s="3" t="s">
        <v>17</v>
      </c>
      <c r="W416" s="9"/>
      <c r="X416" s="3" t="s">
        <v>17</v>
      </c>
      <c r="Y416" s="3" t="s">
        <v>17</v>
      </c>
      <c r="Z416" s="3" t="s">
        <v>4571</v>
      </c>
      <c r="AA416" s="15" t="s">
        <v>3602</v>
      </c>
      <c r="AB416" s="3"/>
      <c r="AC416" s="3"/>
      <c r="AD416" s="3"/>
      <c r="AE416" s="3"/>
      <c r="AF416" s="3"/>
      <c r="AG416" s="3" t="s">
        <v>17</v>
      </c>
      <c r="AH416" s="3" t="s">
        <v>3565</v>
      </c>
      <c r="AJ416" s="3" t="s">
        <v>481</v>
      </c>
      <c r="AK416" t="s">
        <v>12</v>
      </c>
      <c r="AL416" s="3"/>
      <c r="AM416" s="68"/>
      <c r="AN416" s="3" t="s">
        <v>3602</v>
      </c>
      <c r="AO416" t="s">
        <v>9206</v>
      </c>
      <c r="AP416" t="s">
        <v>5091</v>
      </c>
      <c r="AQ416" s="3"/>
      <c r="AR416" s="3"/>
      <c r="AS416" s="15" t="s">
        <v>9041</v>
      </c>
      <c r="AT416" s="3" t="s">
        <v>3603</v>
      </c>
      <c r="AU416" t="b">
        <v>0</v>
      </c>
      <c r="AV416" s="229" t="s">
        <v>17</v>
      </c>
      <c r="AW416" s="3" t="s">
        <v>3607</v>
      </c>
      <c r="AX416" s="9"/>
      <c r="AY416" s="9"/>
      <c r="AZ416" s="9"/>
      <c r="BA416" s="9"/>
      <c r="BB416" s="3" t="s">
        <v>5202</v>
      </c>
      <c r="BC416" s="9"/>
      <c r="BD416" s="9"/>
      <c r="BE416" t="s">
        <v>37</v>
      </c>
      <c r="BF416" s="9"/>
      <c r="BG416" s="9"/>
      <c r="BH416" s="9" t="s">
        <v>6171</v>
      </c>
      <c r="BI416" s="3" t="s">
        <v>9087</v>
      </c>
      <c r="BJ416" s="3" t="s">
        <v>9050</v>
      </c>
      <c r="BK416" s="9" t="s">
        <v>9568</v>
      </c>
      <c r="BM416" s="223">
        <v>176463</v>
      </c>
      <c r="BN416" s="223">
        <v>175140</v>
      </c>
      <c r="BO416" s="3" t="s">
        <v>236</v>
      </c>
      <c r="BP416" s="9"/>
      <c r="BQ416" s="9"/>
      <c r="BR416" s="9"/>
      <c r="BS416" s="9"/>
      <c r="BT416" s="9"/>
      <c r="BU416" t="s">
        <v>13044</v>
      </c>
      <c r="BV416" s="9"/>
      <c r="BW416" s="253">
        <v>30</v>
      </c>
      <c r="BX416" s="9"/>
      <c r="BY416" s="9"/>
      <c r="BZ416" s="9" t="s">
        <v>6500</v>
      </c>
      <c r="CA416" t="s">
        <v>6212</v>
      </c>
      <c r="CB416" s="229">
        <v>2014</v>
      </c>
      <c r="CC416" s="3" t="s">
        <v>4701</v>
      </c>
      <c r="CD416" s="3" t="s">
        <v>3622</v>
      </c>
      <c r="CE416" s="3" t="s">
        <v>3939</v>
      </c>
      <c r="CF416" s="3" t="s">
        <v>3565</v>
      </c>
      <c r="CG416" s="3" t="s">
        <v>17</v>
      </c>
      <c r="CH416" s="3" t="s">
        <v>131</v>
      </c>
      <c r="CI416" s="3"/>
      <c r="CJ416" s="3" t="s">
        <v>3567</v>
      </c>
      <c r="CK416" s="3" t="s">
        <v>3604</v>
      </c>
      <c r="CL416" s="3" t="s">
        <v>17</v>
      </c>
      <c r="CM416" s="3" t="s">
        <v>3605</v>
      </c>
      <c r="CN416" s="3" t="s">
        <v>17</v>
      </c>
      <c r="CO416" s="3" t="s">
        <v>10</v>
      </c>
      <c r="CP416" s="3" t="s">
        <v>48</v>
      </c>
      <c r="CQ416" s="3" t="s">
        <v>3606</v>
      </c>
      <c r="CR416" s="3" t="s">
        <v>17</v>
      </c>
      <c r="CS416" s="3" t="s">
        <v>3566</v>
      </c>
      <c r="CT416" s="3" t="s">
        <v>128</v>
      </c>
      <c r="CU416" s="3" t="s">
        <v>3608</v>
      </c>
      <c r="CV416" s="3" t="s">
        <v>17</v>
      </c>
      <c r="CW416" s="3" t="s">
        <v>3463</v>
      </c>
      <c r="CX416" s="3"/>
      <c r="CY416" s="3"/>
      <c r="CZ416" s="9" t="s">
        <v>3568</v>
      </c>
      <c r="DA416" s="3" t="s">
        <v>9218</v>
      </c>
      <c r="DB416" s="9" t="s">
        <v>3890</v>
      </c>
      <c r="DC416" s="9"/>
      <c r="DD416" s="226">
        <v>414</v>
      </c>
      <c r="DE416" s="15"/>
    </row>
    <row r="417" spans="1:109" ht="13.9" customHeight="1">
      <c r="A417" s="226">
        <v>405</v>
      </c>
      <c r="B417" s="68" t="s">
        <v>3599</v>
      </c>
      <c r="C417" s="280" t="s">
        <v>6675</v>
      </c>
      <c r="D417" s="3" t="s">
        <v>3609</v>
      </c>
      <c r="E417" s="9"/>
      <c r="F417" s="9"/>
      <c r="G417" s="169" t="s">
        <v>6128</v>
      </c>
      <c r="H417" s="3" t="s">
        <v>3597</v>
      </c>
      <c r="I417" s="3" t="s">
        <v>3598</v>
      </c>
      <c r="J417" s="3" t="s">
        <v>3637</v>
      </c>
      <c r="K417" s="9" t="s">
        <v>10273</v>
      </c>
      <c r="L417" s="3" t="s">
        <v>3573</v>
      </c>
      <c r="M417" t="b">
        <v>0</v>
      </c>
      <c r="N417" s="3" t="s">
        <v>549</v>
      </c>
      <c r="O417" s="3" t="s">
        <v>8168</v>
      </c>
      <c r="P417" s="3" t="s">
        <v>9143</v>
      </c>
      <c r="Q417" s="229">
        <v>22</v>
      </c>
      <c r="R417" s="229">
        <v>22</v>
      </c>
      <c r="S417" s="9"/>
      <c r="T417" t="s">
        <v>17</v>
      </c>
      <c r="U417" s="3" t="s">
        <v>17</v>
      </c>
      <c r="V417" s="3" t="s">
        <v>17</v>
      </c>
      <c r="W417" s="9"/>
      <c r="X417" s="3" t="s">
        <v>17</v>
      </c>
      <c r="Y417" s="3" t="s">
        <v>17</v>
      </c>
      <c r="Z417" s="3" t="s">
        <v>4571</v>
      </c>
      <c r="AA417" s="15" t="s">
        <v>3602</v>
      </c>
      <c r="AB417" s="3"/>
      <c r="AC417" s="3"/>
      <c r="AD417" s="3"/>
      <c r="AE417" s="3"/>
      <c r="AF417" s="3"/>
      <c r="AG417" s="3" t="s">
        <v>17</v>
      </c>
      <c r="AH417" s="3" t="s">
        <v>3624</v>
      </c>
      <c r="AJ417" s="3" t="s">
        <v>481</v>
      </c>
      <c r="AK417" t="s">
        <v>12</v>
      </c>
      <c r="AL417" s="3"/>
      <c r="AM417" s="68"/>
      <c r="AN417" s="3" t="s">
        <v>3602</v>
      </c>
      <c r="AO417" t="s">
        <v>9206</v>
      </c>
      <c r="AP417" t="s">
        <v>5091</v>
      </c>
      <c r="AQ417" s="3"/>
      <c r="AR417" s="3"/>
      <c r="AS417" s="15" t="s">
        <v>9041</v>
      </c>
      <c r="AT417" s="3" t="s">
        <v>3603</v>
      </c>
      <c r="AU417" t="b">
        <v>0</v>
      </c>
      <c r="AV417" s="229" t="s">
        <v>17</v>
      </c>
      <c r="AW417" s="3" t="s">
        <v>3607</v>
      </c>
      <c r="AX417" s="9"/>
      <c r="AY417" s="9"/>
      <c r="AZ417" s="9"/>
      <c r="BA417" s="9"/>
      <c r="BB417" s="3" t="s">
        <v>5202</v>
      </c>
      <c r="BC417" s="9"/>
      <c r="BD417" s="9"/>
      <c r="BE417" t="s">
        <v>37</v>
      </c>
      <c r="BF417" s="9"/>
      <c r="BG417" s="9"/>
      <c r="BH417" s="9" t="s">
        <v>6171</v>
      </c>
      <c r="BI417" s="3" t="s">
        <v>9087</v>
      </c>
      <c r="BJ417" s="3" t="s">
        <v>9050</v>
      </c>
      <c r="BK417" s="9" t="s">
        <v>9568</v>
      </c>
      <c r="BM417" s="223">
        <v>149015</v>
      </c>
      <c r="BN417" s="223">
        <v>148142</v>
      </c>
      <c r="BO417" s="3" t="s">
        <v>236</v>
      </c>
      <c r="BP417" s="9"/>
      <c r="BQ417" s="9"/>
      <c r="BR417" s="9"/>
      <c r="BS417" s="9"/>
      <c r="BT417" s="9"/>
      <c r="BU417" t="s">
        <v>13044</v>
      </c>
      <c r="BV417" s="9"/>
      <c r="BW417" s="253">
        <v>30</v>
      </c>
      <c r="BX417" s="9"/>
      <c r="BY417" s="9"/>
      <c r="BZ417" s="9" t="s">
        <v>6500</v>
      </c>
      <c r="CA417" t="s">
        <v>6212</v>
      </c>
      <c r="CB417" s="229">
        <v>2014</v>
      </c>
      <c r="CC417" s="3" t="s">
        <v>4701</v>
      </c>
      <c r="CD417" s="3" t="s">
        <v>3623</v>
      </c>
      <c r="CE417" s="3" t="s">
        <v>3940</v>
      </c>
      <c r="CF417" s="3" t="s">
        <v>3573</v>
      </c>
      <c r="CG417" s="3" t="s">
        <v>17</v>
      </c>
      <c r="CH417" s="3" t="s">
        <v>131</v>
      </c>
      <c r="CI417" s="3"/>
      <c r="CJ417" s="3" t="s">
        <v>3575</v>
      </c>
      <c r="CK417" s="3" t="s">
        <v>3604</v>
      </c>
      <c r="CL417" s="3" t="s">
        <v>17</v>
      </c>
      <c r="CM417" s="3" t="s">
        <v>3605</v>
      </c>
      <c r="CN417" s="3" t="s">
        <v>17</v>
      </c>
      <c r="CO417" s="3" t="s">
        <v>10</v>
      </c>
      <c r="CP417" s="3" t="s">
        <v>48</v>
      </c>
      <c r="CQ417" s="3" t="s">
        <v>3606</v>
      </c>
      <c r="CR417" s="3" t="s">
        <v>17</v>
      </c>
      <c r="CS417" s="3" t="s">
        <v>3574</v>
      </c>
      <c r="CT417" s="3" t="s">
        <v>128</v>
      </c>
      <c r="CU417" s="3" t="s">
        <v>3608</v>
      </c>
      <c r="CV417" s="3" t="s">
        <v>17</v>
      </c>
      <c r="CW417" s="3" t="s">
        <v>3463</v>
      </c>
      <c r="CX417" s="3"/>
      <c r="CY417" s="3"/>
      <c r="CZ417" s="9" t="s">
        <v>3576</v>
      </c>
      <c r="DA417" s="3" t="s">
        <v>9218</v>
      </c>
      <c r="DB417" s="9" t="s">
        <v>3891</v>
      </c>
      <c r="DC417" s="9"/>
      <c r="DD417" s="226">
        <v>415</v>
      </c>
      <c r="DE417" s="15"/>
    </row>
    <row r="418" spans="1:109" ht="13.15" customHeight="1">
      <c r="A418" s="226">
        <v>406</v>
      </c>
      <c r="B418" s="68" t="s">
        <v>3599</v>
      </c>
      <c r="C418" s="280" t="s">
        <v>6675</v>
      </c>
      <c r="D418" s="3" t="s">
        <v>3609</v>
      </c>
      <c r="E418" s="9"/>
      <c r="F418" s="9"/>
      <c r="G418" s="169" t="s">
        <v>6128</v>
      </c>
      <c r="H418" s="3" t="s">
        <v>3597</v>
      </c>
      <c r="I418" s="3" t="s">
        <v>3598</v>
      </c>
      <c r="J418" s="3" t="s">
        <v>3637</v>
      </c>
      <c r="K418" s="9" t="s">
        <v>10273</v>
      </c>
      <c r="L418" s="3" t="s">
        <v>3581</v>
      </c>
      <c r="M418" t="b">
        <v>0</v>
      </c>
      <c r="N418" s="3" t="s">
        <v>549</v>
      </c>
      <c r="O418" s="3" t="s">
        <v>8168</v>
      </c>
      <c r="P418" s="3" t="s">
        <v>9112</v>
      </c>
      <c r="Q418" s="229">
        <v>20</v>
      </c>
      <c r="R418" s="229">
        <v>20</v>
      </c>
      <c r="S418" s="9"/>
      <c r="T418" t="s">
        <v>17</v>
      </c>
      <c r="U418" s="3" t="s">
        <v>17</v>
      </c>
      <c r="V418" s="3" t="s">
        <v>17</v>
      </c>
      <c r="W418" s="9"/>
      <c r="X418" s="3" t="s">
        <v>17</v>
      </c>
      <c r="Y418" s="3" t="s">
        <v>17</v>
      </c>
      <c r="Z418" s="3" t="s">
        <v>4571</v>
      </c>
      <c r="AA418" s="15" t="s">
        <v>3602</v>
      </c>
      <c r="AB418" s="3"/>
      <c r="AC418" s="3"/>
      <c r="AD418" s="3"/>
      <c r="AE418" s="3"/>
      <c r="AF418" s="3"/>
      <c r="AG418" s="3" t="s">
        <v>17</v>
      </c>
      <c r="AH418" s="3" t="s">
        <v>3581</v>
      </c>
      <c r="AJ418" s="3" t="s">
        <v>481</v>
      </c>
      <c r="AK418" t="s">
        <v>12</v>
      </c>
      <c r="AL418" s="3"/>
      <c r="AM418" s="68"/>
      <c r="AN418" s="3" t="s">
        <v>3602</v>
      </c>
      <c r="AO418" t="s">
        <v>9206</v>
      </c>
      <c r="AP418" t="s">
        <v>5091</v>
      </c>
      <c r="AQ418" s="3"/>
      <c r="AR418" s="3"/>
      <c r="AS418" s="15" t="s">
        <v>9041</v>
      </c>
      <c r="AT418" s="3" t="s">
        <v>3603</v>
      </c>
      <c r="AU418" t="b">
        <v>0</v>
      </c>
      <c r="AV418" s="229" t="s">
        <v>17</v>
      </c>
      <c r="AW418" s="3" t="s">
        <v>3607</v>
      </c>
      <c r="AX418" s="9"/>
      <c r="AY418" s="9"/>
      <c r="AZ418" s="9"/>
      <c r="BA418" s="9"/>
      <c r="BB418" s="3" t="s">
        <v>5202</v>
      </c>
      <c r="BC418" s="9"/>
      <c r="BD418" s="9"/>
      <c r="BE418" t="s">
        <v>37</v>
      </c>
      <c r="BF418" s="9"/>
      <c r="BG418" s="9"/>
      <c r="BH418" s="9" t="s">
        <v>6171</v>
      </c>
      <c r="BI418" s="3" t="s">
        <v>9087</v>
      </c>
      <c r="BJ418" s="3" t="s">
        <v>9050</v>
      </c>
      <c r="BK418" s="9" t="s">
        <v>9568</v>
      </c>
      <c r="BM418" s="223">
        <v>142558</v>
      </c>
      <c r="BN418" s="223">
        <v>141696</v>
      </c>
      <c r="BO418" s="3" t="s">
        <v>236</v>
      </c>
      <c r="BP418" s="9"/>
      <c r="BQ418" s="9"/>
      <c r="BR418" s="9"/>
      <c r="BS418" s="9"/>
      <c r="BT418" s="9"/>
      <c r="BU418" t="s">
        <v>13044</v>
      </c>
      <c r="BV418" s="9"/>
      <c r="BW418" s="253">
        <v>25</v>
      </c>
      <c r="BX418" s="9"/>
      <c r="BY418" s="9"/>
      <c r="BZ418" s="9" t="s">
        <v>6500</v>
      </c>
      <c r="CA418" t="s">
        <v>6212</v>
      </c>
      <c r="CB418" s="229">
        <v>2014</v>
      </c>
      <c r="CC418" s="3" t="s">
        <v>4701</v>
      </c>
      <c r="CD418" s="3" t="s">
        <v>3625</v>
      </c>
      <c r="CE418" s="3" t="s">
        <v>3941</v>
      </c>
      <c r="CF418" s="3" t="s">
        <v>3581</v>
      </c>
      <c r="CG418" s="3" t="s">
        <v>17</v>
      </c>
      <c r="CH418" s="3" t="s">
        <v>131</v>
      </c>
      <c r="CI418" s="3"/>
      <c r="CJ418" s="3" t="s">
        <v>3583</v>
      </c>
      <c r="CK418" s="3" t="s">
        <v>3604</v>
      </c>
      <c r="CL418" s="3" t="s">
        <v>17</v>
      </c>
      <c r="CM418" s="3" t="s">
        <v>3605</v>
      </c>
      <c r="CN418" s="3" t="s">
        <v>17</v>
      </c>
      <c r="CO418" s="3" t="s">
        <v>10</v>
      </c>
      <c r="CP418" s="3" t="s">
        <v>48</v>
      </c>
      <c r="CQ418" s="3" t="s">
        <v>3606</v>
      </c>
      <c r="CR418" s="3" t="s">
        <v>17</v>
      </c>
      <c r="CS418" s="3" t="s">
        <v>3582</v>
      </c>
      <c r="CT418" s="3" t="s">
        <v>128</v>
      </c>
      <c r="CU418" s="3" t="s">
        <v>3608</v>
      </c>
      <c r="CV418" s="3" t="s">
        <v>17</v>
      </c>
      <c r="CW418" s="3" t="s">
        <v>3463</v>
      </c>
      <c r="CX418" s="3"/>
      <c r="CY418" s="3"/>
      <c r="CZ418" s="9" t="s">
        <v>3584</v>
      </c>
      <c r="DA418" s="3" t="s">
        <v>9218</v>
      </c>
      <c r="DB418" s="9" t="s">
        <v>3892</v>
      </c>
      <c r="DC418" s="9"/>
      <c r="DD418" s="226">
        <v>416</v>
      </c>
      <c r="DE418" s="15"/>
    </row>
    <row r="419" spans="1:109" ht="13.15" customHeight="1">
      <c r="A419" s="226">
        <v>407</v>
      </c>
      <c r="B419" s="68" t="s">
        <v>3599</v>
      </c>
      <c r="C419" s="280" t="s">
        <v>6675</v>
      </c>
      <c r="D419" s="3" t="s">
        <v>3609</v>
      </c>
      <c r="E419" s="9"/>
      <c r="F419" s="9"/>
      <c r="G419" s="169" t="s">
        <v>6128</v>
      </c>
      <c r="H419" s="3" t="s">
        <v>3597</v>
      </c>
      <c r="I419" s="3" t="s">
        <v>3598</v>
      </c>
      <c r="J419" s="3" t="s">
        <v>3637</v>
      </c>
      <c r="K419" s="9" t="s">
        <v>10273</v>
      </c>
      <c r="L419" s="3" t="s">
        <v>3589</v>
      </c>
      <c r="M419" t="b">
        <v>0</v>
      </c>
      <c r="N419" s="3" t="s">
        <v>549</v>
      </c>
      <c r="O419" s="3" t="s">
        <v>8269</v>
      </c>
      <c r="P419" s="3" t="s">
        <v>9107</v>
      </c>
      <c r="Q419" s="229">
        <v>54</v>
      </c>
      <c r="R419" s="229">
        <v>54</v>
      </c>
      <c r="S419" s="9"/>
      <c r="T419" t="s">
        <v>17</v>
      </c>
      <c r="U419" s="3" t="s">
        <v>17</v>
      </c>
      <c r="V419" s="3" t="s">
        <v>17</v>
      </c>
      <c r="W419" s="9"/>
      <c r="X419" s="3" t="s">
        <v>17</v>
      </c>
      <c r="Y419" s="3" t="s">
        <v>17</v>
      </c>
      <c r="Z419" s="3" t="s">
        <v>4571</v>
      </c>
      <c r="AA419" s="15" t="s">
        <v>3602</v>
      </c>
      <c r="AB419" s="3"/>
      <c r="AC419" s="3"/>
      <c r="AD419" s="3"/>
      <c r="AE419" s="3"/>
      <c r="AF419" s="3"/>
      <c r="AG419" s="3" t="s">
        <v>17</v>
      </c>
      <c r="AH419" s="3" t="s">
        <v>3589</v>
      </c>
      <c r="AJ419" s="3" t="s">
        <v>481</v>
      </c>
      <c r="AK419" t="s">
        <v>12</v>
      </c>
      <c r="AL419" s="3"/>
      <c r="AM419" s="68"/>
      <c r="AN419" s="3" t="s">
        <v>3602</v>
      </c>
      <c r="AO419" t="s">
        <v>9206</v>
      </c>
      <c r="AP419" t="s">
        <v>5091</v>
      </c>
      <c r="AQ419" s="3"/>
      <c r="AR419" s="3"/>
      <c r="AS419" s="15" t="s">
        <v>9041</v>
      </c>
      <c r="AT419" s="3" t="s">
        <v>3603</v>
      </c>
      <c r="AU419" t="b">
        <v>0</v>
      </c>
      <c r="AV419" s="229" t="s">
        <v>17</v>
      </c>
      <c r="AW419" s="3" t="s">
        <v>3607</v>
      </c>
      <c r="AX419" s="9"/>
      <c r="AY419" s="9"/>
      <c r="AZ419" s="9"/>
      <c r="BA419" s="9"/>
      <c r="BB419" s="3" t="s">
        <v>5202</v>
      </c>
      <c r="BC419" s="9"/>
      <c r="BD419" s="9"/>
      <c r="BE419" t="s">
        <v>37</v>
      </c>
      <c r="BF419" s="9"/>
      <c r="BG419" s="9"/>
      <c r="BH419" s="9" t="s">
        <v>6171</v>
      </c>
      <c r="BI419" s="3" t="s">
        <v>9087</v>
      </c>
      <c r="BJ419" s="3" t="s">
        <v>9050</v>
      </c>
      <c r="BK419" s="9" t="s">
        <v>9568</v>
      </c>
      <c r="BM419" s="223">
        <v>118607</v>
      </c>
      <c r="BN419" s="223">
        <v>117778</v>
      </c>
      <c r="BO419" s="3" t="s">
        <v>236</v>
      </c>
      <c r="BP419" s="9"/>
      <c r="BQ419" s="9"/>
      <c r="BR419" s="9"/>
      <c r="BS419" s="9"/>
      <c r="BT419" s="9"/>
      <c r="BU419" t="s">
        <v>13044</v>
      </c>
      <c r="BV419" s="9"/>
      <c r="BW419" s="253">
        <v>25</v>
      </c>
      <c r="BX419" s="9"/>
      <c r="BY419" s="9"/>
      <c r="BZ419" s="9" t="s">
        <v>6500</v>
      </c>
      <c r="CA419" t="s">
        <v>6212</v>
      </c>
      <c r="CB419" s="229">
        <v>2014</v>
      </c>
      <c r="CC419" s="3" t="s">
        <v>4701</v>
      </c>
      <c r="CD419" s="3" t="s">
        <v>3626</v>
      </c>
      <c r="CE419" s="3" t="s">
        <v>3942</v>
      </c>
      <c r="CF419" s="3" t="s">
        <v>3589</v>
      </c>
      <c r="CG419" s="3" t="s">
        <v>17</v>
      </c>
      <c r="CH419" s="3" t="s">
        <v>131</v>
      </c>
      <c r="CI419" s="3"/>
      <c r="CJ419" s="3" t="s">
        <v>3591</v>
      </c>
      <c r="CK419" s="3" t="s">
        <v>3604</v>
      </c>
      <c r="CL419" s="3" t="s">
        <v>17</v>
      </c>
      <c r="CM419" s="3" t="s">
        <v>3605</v>
      </c>
      <c r="CN419" s="3" t="s">
        <v>17</v>
      </c>
      <c r="CO419" s="3" t="s">
        <v>10</v>
      </c>
      <c r="CP419" s="3" t="s">
        <v>48</v>
      </c>
      <c r="CQ419" s="3" t="s">
        <v>3606</v>
      </c>
      <c r="CR419" s="3" t="s">
        <v>17</v>
      </c>
      <c r="CS419" s="3" t="s">
        <v>3590</v>
      </c>
      <c r="CT419" s="3" t="s">
        <v>128</v>
      </c>
      <c r="CU419" s="3" t="s">
        <v>3608</v>
      </c>
      <c r="CV419" s="3" t="s">
        <v>17</v>
      </c>
      <c r="CW419" s="3" t="s">
        <v>3463</v>
      </c>
      <c r="CX419" s="3"/>
      <c r="CY419" s="3"/>
      <c r="CZ419" s="9" t="s">
        <v>3592</v>
      </c>
      <c r="DA419" s="3" t="s">
        <v>9218</v>
      </c>
      <c r="DB419" s="9" t="s">
        <v>3893</v>
      </c>
      <c r="DC419" s="9"/>
      <c r="DD419" s="226">
        <v>417</v>
      </c>
      <c r="DE419" s="15"/>
    </row>
    <row r="420" spans="1:109" ht="13.15" customHeight="1">
      <c r="A420" s="226">
        <v>408</v>
      </c>
      <c r="B420" s="68" t="s">
        <v>4202</v>
      </c>
      <c r="C420" s="280" t="s">
        <v>4170</v>
      </c>
      <c r="D420" s="3" t="s">
        <v>4305</v>
      </c>
      <c r="E420" s="9"/>
      <c r="F420" s="9"/>
      <c r="G420" s="169" t="s">
        <v>6129</v>
      </c>
      <c r="H420" s="3" t="s">
        <v>4171</v>
      </c>
      <c r="I420" s="3"/>
      <c r="J420" s="3" t="s">
        <v>4172</v>
      </c>
      <c r="K420" s="9" t="s">
        <v>10274</v>
      </c>
      <c r="L420" s="3" t="s">
        <v>4130</v>
      </c>
      <c r="M420" t="b">
        <v>0</v>
      </c>
      <c r="N420" s="3" t="s">
        <v>549</v>
      </c>
      <c r="O420" s="3" t="s">
        <v>8269</v>
      </c>
      <c r="P420" s="3" t="s">
        <v>9117</v>
      </c>
      <c r="Q420" s="229">
        <v>37</v>
      </c>
      <c r="R420" s="229">
        <v>37</v>
      </c>
      <c r="S420" s="9"/>
      <c r="T420" t="s">
        <v>17</v>
      </c>
      <c r="U420" s="3" t="s">
        <v>17</v>
      </c>
      <c r="V420" s="3" t="s">
        <v>17</v>
      </c>
      <c r="W420" s="9"/>
      <c r="X420" s="3" t="s">
        <v>17</v>
      </c>
      <c r="Y420" s="3" t="s">
        <v>17</v>
      </c>
      <c r="Z420" s="3" t="s">
        <v>4570</v>
      </c>
      <c r="AA420" s="15" t="s">
        <v>484</v>
      </c>
      <c r="AB420" s="3"/>
      <c r="AC420" s="3"/>
      <c r="AD420" s="3"/>
      <c r="AE420" s="3"/>
      <c r="AF420" s="3"/>
      <c r="AG420" s="3" t="s">
        <v>17</v>
      </c>
      <c r="AH420" s="3" t="s">
        <v>4142</v>
      </c>
      <c r="AI420" s="206"/>
      <c r="AJ420" s="3" t="s">
        <v>481</v>
      </c>
      <c r="AK420" s="208" t="s">
        <v>481</v>
      </c>
      <c r="AL420" s="3"/>
      <c r="AM420" s="68"/>
      <c r="AN420" s="3" t="s">
        <v>484</v>
      </c>
      <c r="AO420" s="3" t="s">
        <v>4573</v>
      </c>
      <c r="AP420" s="3" t="s">
        <v>4576</v>
      </c>
      <c r="AQ420" s="3"/>
      <c r="AR420" s="3"/>
      <c r="AS420" s="216" t="s">
        <v>9036</v>
      </c>
      <c r="AT420" s="3" t="s">
        <v>17</v>
      </c>
      <c r="AU420" t="b">
        <v>0</v>
      </c>
      <c r="AV420" s="229">
        <v>2033064</v>
      </c>
      <c r="AW420" s="123" t="s">
        <v>17</v>
      </c>
      <c r="AX420" s="9"/>
      <c r="AY420" s="9"/>
      <c r="AZ420" s="9"/>
      <c r="BA420" s="9"/>
      <c r="BB420" s="3" t="s">
        <v>5202</v>
      </c>
      <c r="BC420" s="9"/>
      <c r="BD420" s="9"/>
      <c r="BE420" s="3" t="s">
        <v>37</v>
      </c>
      <c r="BF420" s="9"/>
      <c r="BG420" s="9"/>
      <c r="BH420" s="9" t="s">
        <v>6171</v>
      </c>
      <c r="BI420" s="10" t="s">
        <v>3606</v>
      </c>
      <c r="BJ420" s="3" t="s">
        <v>9051</v>
      </c>
      <c r="BK420" s="9" t="s">
        <v>9568</v>
      </c>
      <c r="BL420" s="184"/>
      <c r="BM420" s="223">
        <v>1855317</v>
      </c>
      <c r="BN420" s="223">
        <v>1855317</v>
      </c>
      <c r="BO420" s="3" t="s">
        <v>4292</v>
      </c>
      <c r="BP420" s="9"/>
      <c r="BQ420" s="9"/>
      <c r="BR420" s="9"/>
      <c r="BS420" s="9"/>
      <c r="BT420" s="9"/>
      <c r="BU420" t="s">
        <v>13045</v>
      </c>
      <c r="BV420" s="9" t="s">
        <v>4534</v>
      </c>
      <c r="BW420" s="253">
        <v>25</v>
      </c>
      <c r="BX420" s="9"/>
      <c r="BY420" s="9"/>
      <c r="BZ420" s="9" t="s">
        <v>6500</v>
      </c>
      <c r="CA420" t="s">
        <v>6212</v>
      </c>
      <c r="CB420" s="229">
        <v>2016</v>
      </c>
      <c r="CC420" s="3" t="s">
        <v>9551</v>
      </c>
      <c r="CD420" s="3" t="s">
        <v>4203</v>
      </c>
      <c r="CE420" s="3" t="s">
        <v>4231</v>
      </c>
      <c r="CF420" s="3" t="s">
        <v>4142</v>
      </c>
      <c r="CG420" s="3" t="s">
        <v>17</v>
      </c>
      <c r="CH420" s="3" t="s">
        <v>131</v>
      </c>
      <c r="CI420" s="3" t="s">
        <v>4259</v>
      </c>
      <c r="CJ420" s="3" t="s">
        <v>4260</v>
      </c>
      <c r="CK420" s="123" t="s">
        <v>4288</v>
      </c>
      <c r="CL420" s="123" t="s">
        <v>4289</v>
      </c>
      <c r="CM420" s="123" t="s">
        <v>4290</v>
      </c>
      <c r="CN420" s="123" t="s">
        <v>4291</v>
      </c>
      <c r="CO420" s="3" t="s">
        <v>10</v>
      </c>
      <c r="CP420" s="3" t="s">
        <v>48</v>
      </c>
      <c r="CQ420" s="3"/>
      <c r="CR420" s="3"/>
      <c r="CS420" s="3" t="s">
        <v>4293</v>
      </c>
      <c r="CT420" s="3" t="s">
        <v>430</v>
      </c>
      <c r="CU420" s="3" t="s">
        <v>333</v>
      </c>
      <c r="CV420" s="3" t="s">
        <v>4301</v>
      </c>
      <c r="CW420" s="3" t="s">
        <v>4302</v>
      </c>
      <c r="CX420" s="3" t="s">
        <v>17</v>
      </c>
      <c r="CY420" s="3" t="s">
        <v>17</v>
      </c>
      <c r="CZ420" s="15" t="s">
        <v>4303</v>
      </c>
      <c r="DA420" s="3" t="s">
        <v>9218</v>
      </c>
      <c r="DB420" s="15" t="s">
        <v>4304</v>
      </c>
      <c r="DC420" s="15"/>
      <c r="DD420" s="226">
        <v>418</v>
      </c>
      <c r="DE420" s="15"/>
    </row>
    <row r="421" spans="1:109" ht="13.9" customHeight="1">
      <c r="A421" s="226">
        <v>409</v>
      </c>
      <c r="B421" s="68" t="s">
        <v>4202</v>
      </c>
      <c r="C421" s="280" t="s">
        <v>4170</v>
      </c>
      <c r="D421" s="3" t="s">
        <v>4305</v>
      </c>
      <c r="E421" s="9"/>
      <c r="F421" s="9"/>
      <c r="G421" s="169" t="s">
        <v>6129</v>
      </c>
      <c r="H421" s="3" t="s">
        <v>4171</v>
      </c>
      <c r="I421" s="3"/>
      <c r="J421" s="3" t="s">
        <v>4172</v>
      </c>
      <c r="K421" s="9" t="s">
        <v>10274</v>
      </c>
      <c r="L421" s="3" t="s">
        <v>4130</v>
      </c>
      <c r="M421" t="b">
        <v>0</v>
      </c>
      <c r="N421" s="3" t="s">
        <v>549</v>
      </c>
      <c r="O421" s="3" t="s">
        <v>8269</v>
      </c>
      <c r="P421" s="3" t="s">
        <v>9117</v>
      </c>
      <c r="Q421" s="229">
        <v>37</v>
      </c>
      <c r="R421" s="229">
        <v>37</v>
      </c>
      <c r="S421" s="9"/>
      <c r="T421" t="s">
        <v>17</v>
      </c>
      <c r="U421" s="3" t="s">
        <v>17</v>
      </c>
      <c r="V421" s="3" t="s">
        <v>17</v>
      </c>
      <c r="W421" s="9"/>
      <c r="X421" s="3" t="s">
        <v>17</v>
      </c>
      <c r="Y421" s="3" t="s">
        <v>17</v>
      </c>
      <c r="Z421" s="3" t="s">
        <v>4570</v>
      </c>
      <c r="AA421" s="15" t="s">
        <v>484</v>
      </c>
      <c r="AB421" s="3"/>
      <c r="AC421" s="3"/>
      <c r="AD421" s="3"/>
      <c r="AE421" s="3"/>
      <c r="AF421" s="3"/>
      <c r="AG421" s="3" t="s">
        <v>17</v>
      </c>
      <c r="AH421" s="3" t="s">
        <v>4143</v>
      </c>
      <c r="AI421" s="177"/>
      <c r="AJ421" s="3" t="s">
        <v>481</v>
      </c>
      <c r="AK421" s="208" t="s">
        <v>481</v>
      </c>
      <c r="AL421" s="3"/>
      <c r="AM421" s="68"/>
      <c r="AN421" s="3" t="s">
        <v>484</v>
      </c>
      <c r="AO421" s="3" t="s">
        <v>4574</v>
      </c>
      <c r="AP421" s="3" t="s">
        <v>4576</v>
      </c>
      <c r="AQ421" s="3"/>
      <c r="AR421" s="3"/>
      <c r="AS421" s="216" t="s">
        <v>9036</v>
      </c>
      <c r="AT421" s="3" t="s">
        <v>17</v>
      </c>
      <c r="AU421" t="b">
        <v>0</v>
      </c>
      <c r="AV421" s="229">
        <v>2820131</v>
      </c>
      <c r="AW421" s="123" t="s">
        <v>17</v>
      </c>
      <c r="AX421" s="9"/>
      <c r="AY421" s="9"/>
      <c r="AZ421" s="9"/>
      <c r="BA421" s="9"/>
      <c r="BB421" s="3" t="s">
        <v>5202</v>
      </c>
      <c r="BC421" s="9"/>
      <c r="BD421" s="9"/>
      <c r="BE421" s="3" t="s">
        <v>37</v>
      </c>
      <c r="BF421" s="9"/>
      <c r="BG421" s="9"/>
      <c r="BH421" s="9" t="s">
        <v>6171</v>
      </c>
      <c r="BI421" s="10" t="s">
        <v>3606</v>
      </c>
      <c r="BJ421" s="3" t="s">
        <v>9051</v>
      </c>
      <c r="BK421" s="9" t="s">
        <v>9568</v>
      </c>
      <c r="BL421" s="9"/>
      <c r="BM421" s="223">
        <v>1493227</v>
      </c>
      <c r="BN421" s="223">
        <v>1493227</v>
      </c>
      <c r="BO421" s="3" t="s">
        <v>4292</v>
      </c>
      <c r="BP421" s="9"/>
      <c r="BQ421" s="9"/>
      <c r="BR421" s="9"/>
      <c r="BS421" s="9"/>
      <c r="BT421" s="9"/>
      <c r="BU421" t="s">
        <v>13045</v>
      </c>
      <c r="BV421" s="9" t="s">
        <v>4535</v>
      </c>
      <c r="BW421" s="253">
        <v>25</v>
      </c>
      <c r="BX421" s="9"/>
      <c r="BY421" s="9"/>
      <c r="BZ421" s="9" t="s">
        <v>6500</v>
      </c>
      <c r="CA421" t="s">
        <v>6212</v>
      </c>
      <c r="CB421" s="229">
        <v>2016</v>
      </c>
      <c r="CC421" s="3" t="s">
        <v>9551</v>
      </c>
      <c r="CD421" s="3" t="s">
        <v>4204</v>
      </c>
      <c r="CE421" s="3" t="s">
        <v>4232</v>
      </c>
      <c r="CF421" s="3" t="s">
        <v>4143</v>
      </c>
      <c r="CG421" s="3" t="s">
        <v>17</v>
      </c>
      <c r="CH421" s="3" t="s">
        <v>131</v>
      </c>
      <c r="CI421" s="3" t="s">
        <v>4259</v>
      </c>
      <c r="CJ421" s="3" t="s">
        <v>4261</v>
      </c>
      <c r="CK421" s="123" t="s">
        <v>4288</v>
      </c>
      <c r="CL421" s="123" t="s">
        <v>4289</v>
      </c>
      <c r="CM421" s="123" t="s">
        <v>4290</v>
      </c>
      <c r="CN421" s="123" t="s">
        <v>4291</v>
      </c>
      <c r="CO421" s="3" t="s">
        <v>10</v>
      </c>
      <c r="CP421" s="3" t="s">
        <v>48</v>
      </c>
      <c r="CQ421" s="3"/>
      <c r="CR421" s="3"/>
      <c r="CS421" s="3" t="s">
        <v>4294</v>
      </c>
      <c r="CT421" s="3" t="s">
        <v>430</v>
      </c>
      <c r="CU421" s="3" t="s">
        <v>333</v>
      </c>
      <c r="CV421" s="3" t="s">
        <v>4301</v>
      </c>
      <c r="CW421" s="3" t="s">
        <v>4302</v>
      </c>
      <c r="CX421" s="3" t="s">
        <v>17</v>
      </c>
      <c r="CY421" s="3" t="s">
        <v>17</v>
      </c>
      <c r="CZ421" s="15" t="s">
        <v>4306</v>
      </c>
      <c r="DA421" s="3" t="s">
        <v>9218</v>
      </c>
      <c r="DB421" s="15" t="s">
        <v>4307</v>
      </c>
      <c r="DC421" s="15"/>
      <c r="DD421" s="226">
        <v>419</v>
      </c>
      <c r="DE421" s="15"/>
    </row>
    <row r="422" spans="1:109" ht="13.15" customHeight="1">
      <c r="A422" s="226">
        <v>410</v>
      </c>
      <c r="B422" s="68" t="s">
        <v>4202</v>
      </c>
      <c r="C422" s="280" t="s">
        <v>4170</v>
      </c>
      <c r="D422" s="3" t="s">
        <v>4305</v>
      </c>
      <c r="E422" s="9"/>
      <c r="F422" s="9"/>
      <c r="G422" s="169" t="s">
        <v>6129</v>
      </c>
      <c r="H422" s="3" t="s">
        <v>4171</v>
      </c>
      <c r="I422" s="3"/>
      <c r="J422" s="3" t="s">
        <v>4172</v>
      </c>
      <c r="K422" s="9" t="s">
        <v>10274</v>
      </c>
      <c r="L422" s="3" t="s">
        <v>4130</v>
      </c>
      <c r="M422" t="b">
        <v>0</v>
      </c>
      <c r="N422" s="3" t="s">
        <v>549</v>
      </c>
      <c r="O422" s="3" t="s">
        <v>8269</v>
      </c>
      <c r="P422" s="3" t="s">
        <v>9117</v>
      </c>
      <c r="Q422" s="229">
        <v>37</v>
      </c>
      <c r="R422" s="229">
        <v>37</v>
      </c>
      <c r="S422" s="9"/>
      <c r="T422" t="s">
        <v>17</v>
      </c>
      <c r="U422" s="3" t="s">
        <v>17</v>
      </c>
      <c r="V422" s="3" t="s">
        <v>17</v>
      </c>
      <c r="W422" s="9"/>
      <c r="X422" s="3" t="s">
        <v>17</v>
      </c>
      <c r="Y422" s="3" t="s">
        <v>17</v>
      </c>
      <c r="Z422" s="3" t="s">
        <v>4570</v>
      </c>
      <c r="AA422" s="15" t="s">
        <v>484</v>
      </c>
      <c r="AB422" s="3"/>
      <c r="AC422" s="3"/>
      <c r="AD422" s="3"/>
      <c r="AE422" s="3"/>
      <c r="AF422" s="3"/>
      <c r="AG422" s="3" t="s">
        <v>17</v>
      </c>
      <c r="AH422" s="3" t="s">
        <v>4144</v>
      </c>
      <c r="AI422" s="177"/>
      <c r="AJ422" s="3" t="s">
        <v>481</v>
      </c>
      <c r="AK422" s="208" t="s">
        <v>481</v>
      </c>
      <c r="AL422" s="3"/>
      <c r="AM422" s="68"/>
      <c r="AN422" s="3" t="s">
        <v>484</v>
      </c>
      <c r="AO422" s="3" t="s">
        <v>4575</v>
      </c>
      <c r="AP422" s="3" t="s">
        <v>4576</v>
      </c>
      <c r="AQ422" s="3"/>
      <c r="AR422" s="3"/>
      <c r="AS422" s="216" t="s">
        <v>9036</v>
      </c>
      <c r="AT422" s="3" t="s">
        <v>17</v>
      </c>
      <c r="AU422" t="b">
        <v>0</v>
      </c>
      <c r="AV422" s="229">
        <v>2041832</v>
      </c>
      <c r="AW422" s="123" t="s">
        <v>17</v>
      </c>
      <c r="AX422" s="9"/>
      <c r="AY422" s="9"/>
      <c r="AZ422" s="9"/>
      <c r="BA422" s="9"/>
      <c r="BB422" s="3" t="s">
        <v>5202</v>
      </c>
      <c r="BC422" s="9"/>
      <c r="BD422" s="9"/>
      <c r="BE422" s="3" t="s">
        <v>37</v>
      </c>
      <c r="BF422" s="9"/>
      <c r="BG422" s="9"/>
      <c r="BH422" s="9" t="s">
        <v>6171</v>
      </c>
      <c r="BI422" s="10" t="s">
        <v>3606</v>
      </c>
      <c r="BJ422" s="3" t="s">
        <v>9051</v>
      </c>
      <c r="BK422" s="9" t="s">
        <v>9568</v>
      </c>
      <c r="BL422" s="9"/>
      <c r="BM422" s="223">
        <v>1420729</v>
      </c>
      <c r="BN422" s="223">
        <v>1420729</v>
      </c>
      <c r="BO422" s="3" t="s">
        <v>4292</v>
      </c>
      <c r="BP422" s="9"/>
      <c r="BQ422" s="9"/>
      <c r="BR422" s="9"/>
      <c r="BS422" s="9"/>
      <c r="BT422" s="9"/>
      <c r="BU422" t="s">
        <v>13045</v>
      </c>
      <c r="BV422" s="9" t="s">
        <v>4536</v>
      </c>
      <c r="BW422" s="253">
        <v>25</v>
      </c>
      <c r="BX422" s="9"/>
      <c r="BY422" s="9"/>
      <c r="BZ422" s="9" t="s">
        <v>6500</v>
      </c>
      <c r="CA422" t="s">
        <v>6212</v>
      </c>
      <c r="CB422" s="229">
        <v>2016</v>
      </c>
      <c r="CC422" s="3" t="s">
        <v>9551</v>
      </c>
      <c r="CD422" s="3" t="s">
        <v>4205</v>
      </c>
      <c r="CE422" s="3" t="s">
        <v>4233</v>
      </c>
      <c r="CF422" s="3" t="s">
        <v>4144</v>
      </c>
      <c r="CG422" s="3" t="s">
        <v>17</v>
      </c>
      <c r="CH422" s="3" t="s">
        <v>131</v>
      </c>
      <c r="CI422" s="3" t="s">
        <v>4259</v>
      </c>
      <c r="CJ422" s="3" t="s">
        <v>4262</v>
      </c>
      <c r="CK422" s="123" t="s">
        <v>4288</v>
      </c>
      <c r="CL422" s="123" t="s">
        <v>4289</v>
      </c>
      <c r="CM422" s="123" t="s">
        <v>4290</v>
      </c>
      <c r="CN422" s="123" t="s">
        <v>4291</v>
      </c>
      <c r="CO422" s="3" t="s">
        <v>10</v>
      </c>
      <c r="CP422" s="3" t="s">
        <v>48</v>
      </c>
      <c r="CQ422" s="3"/>
      <c r="CR422" s="3"/>
      <c r="CS422" s="3" t="s">
        <v>4176</v>
      </c>
      <c r="CT422" s="3" t="s">
        <v>430</v>
      </c>
      <c r="CU422" s="3" t="s">
        <v>333</v>
      </c>
      <c r="CV422" s="3" t="s">
        <v>4301</v>
      </c>
      <c r="CW422" s="3" t="s">
        <v>4302</v>
      </c>
      <c r="CX422" s="3" t="s">
        <v>17</v>
      </c>
      <c r="CY422" s="3" t="s">
        <v>17</v>
      </c>
      <c r="CZ422" s="15" t="s">
        <v>4308</v>
      </c>
      <c r="DA422" s="3" t="s">
        <v>9218</v>
      </c>
      <c r="DB422" s="15" t="s">
        <v>4309</v>
      </c>
      <c r="DC422" s="15"/>
      <c r="DD422" s="226">
        <v>420</v>
      </c>
      <c r="DE422" s="15"/>
    </row>
    <row r="423" spans="1:109" ht="13.15" customHeight="1">
      <c r="A423" s="226">
        <v>411</v>
      </c>
      <c r="B423" s="68" t="s">
        <v>4202</v>
      </c>
      <c r="C423" s="280" t="s">
        <v>4170</v>
      </c>
      <c r="D423" s="3" t="s">
        <v>4305</v>
      </c>
      <c r="E423" s="9"/>
      <c r="F423" s="9"/>
      <c r="G423" s="169" t="s">
        <v>6129</v>
      </c>
      <c r="H423" s="3" t="s">
        <v>4171</v>
      </c>
      <c r="I423" s="3"/>
      <c r="J423" s="3" t="s">
        <v>4172</v>
      </c>
      <c r="K423" s="9" t="s">
        <v>10274</v>
      </c>
      <c r="L423" s="3" t="s">
        <v>4131</v>
      </c>
      <c r="M423" t="b">
        <v>0</v>
      </c>
      <c r="N423" s="3" t="s">
        <v>549</v>
      </c>
      <c r="O423" s="3" t="s">
        <v>8269</v>
      </c>
      <c r="P423" s="3" t="s">
        <v>9098</v>
      </c>
      <c r="Q423" s="229">
        <v>47</v>
      </c>
      <c r="R423" s="229">
        <v>47</v>
      </c>
      <c r="S423" s="9"/>
      <c r="T423" t="s">
        <v>17</v>
      </c>
      <c r="U423" s="3" t="s">
        <v>17</v>
      </c>
      <c r="V423" s="3" t="s">
        <v>17</v>
      </c>
      <c r="W423" s="9"/>
      <c r="X423" s="3" t="s">
        <v>17</v>
      </c>
      <c r="Y423" s="3" t="s">
        <v>17</v>
      </c>
      <c r="Z423" s="3" t="s">
        <v>4570</v>
      </c>
      <c r="AA423" s="15" t="s">
        <v>484</v>
      </c>
      <c r="AB423" s="3"/>
      <c r="AC423" s="3"/>
      <c r="AD423" s="3"/>
      <c r="AE423" s="3"/>
      <c r="AF423" s="3"/>
      <c r="AG423" s="3" t="s">
        <v>17</v>
      </c>
      <c r="AH423" s="3" t="s">
        <v>4145</v>
      </c>
      <c r="AI423" s="177"/>
      <c r="AJ423" s="3" t="s">
        <v>481</v>
      </c>
      <c r="AK423" s="208" t="s">
        <v>481</v>
      </c>
      <c r="AL423" s="3"/>
      <c r="AM423" s="68"/>
      <c r="AN423" s="3" t="s">
        <v>484</v>
      </c>
      <c r="AO423" s="3" t="s">
        <v>4573</v>
      </c>
      <c r="AP423" s="3" t="s">
        <v>4576</v>
      </c>
      <c r="AQ423" s="3"/>
      <c r="AR423" s="3"/>
      <c r="AS423" s="216" t="s">
        <v>9036</v>
      </c>
      <c r="AT423" s="3" t="s">
        <v>17</v>
      </c>
      <c r="AU423" t="b">
        <v>0</v>
      </c>
      <c r="AV423" s="229">
        <v>2563993</v>
      </c>
      <c r="AW423" s="123" t="s">
        <v>17</v>
      </c>
      <c r="AX423" s="9"/>
      <c r="AY423" s="9"/>
      <c r="AZ423" s="9"/>
      <c r="BA423" s="9"/>
      <c r="BB423" s="3" t="s">
        <v>5202</v>
      </c>
      <c r="BC423" s="9"/>
      <c r="BD423" s="9"/>
      <c r="BE423" s="3" t="s">
        <v>37</v>
      </c>
      <c r="BF423" s="9"/>
      <c r="BG423" s="9"/>
      <c r="BH423" s="9" t="s">
        <v>6171</v>
      </c>
      <c r="BI423" s="10" t="s">
        <v>3606</v>
      </c>
      <c r="BJ423" s="3" t="s">
        <v>9051</v>
      </c>
      <c r="BK423" s="9" t="s">
        <v>9568</v>
      </c>
      <c r="BL423" s="9"/>
      <c r="BM423" s="223">
        <v>1534270</v>
      </c>
      <c r="BN423" s="223">
        <v>1534270</v>
      </c>
      <c r="BO423" s="3" t="s">
        <v>4292</v>
      </c>
      <c r="BP423" s="9"/>
      <c r="BQ423" s="9"/>
      <c r="BR423" s="9"/>
      <c r="BS423" s="9"/>
      <c r="BT423" s="9"/>
      <c r="BU423" t="s">
        <v>13045</v>
      </c>
      <c r="BV423" s="9" t="s">
        <v>4537</v>
      </c>
      <c r="BW423" s="253">
        <v>25</v>
      </c>
      <c r="BX423" s="9"/>
      <c r="BY423" s="9"/>
      <c r="BZ423" s="9" t="s">
        <v>6500</v>
      </c>
      <c r="CA423" t="s">
        <v>6212</v>
      </c>
      <c r="CB423" s="229">
        <v>2016</v>
      </c>
      <c r="CC423" s="3" t="s">
        <v>9551</v>
      </c>
      <c r="CD423" s="3" t="s">
        <v>4206</v>
      </c>
      <c r="CE423" s="3" t="s">
        <v>4234</v>
      </c>
      <c r="CF423" s="3" t="s">
        <v>4145</v>
      </c>
      <c r="CG423" s="3" t="s">
        <v>17</v>
      </c>
      <c r="CH423" s="3" t="s">
        <v>131</v>
      </c>
      <c r="CI423" s="3" t="s">
        <v>4259</v>
      </c>
      <c r="CJ423" s="3" t="s">
        <v>4263</v>
      </c>
      <c r="CK423" s="123" t="s">
        <v>4288</v>
      </c>
      <c r="CL423" s="123" t="s">
        <v>4289</v>
      </c>
      <c r="CM423" s="123" t="s">
        <v>4290</v>
      </c>
      <c r="CN423" s="123" t="s">
        <v>4291</v>
      </c>
      <c r="CO423" s="3" t="s">
        <v>10</v>
      </c>
      <c r="CP423" s="3" t="s">
        <v>48</v>
      </c>
      <c r="CQ423" s="3"/>
      <c r="CR423" s="3"/>
      <c r="CS423" s="3" t="s">
        <v>4295</v>
      </c>
      <c r="CT423" s="3" t="s">
        <v>430</v>
      </c>
      <c r="CU423" s="3" t="s">
        <v>333</v>
      </c>
      <c r="CV423" s="3" t="s">
        <v>4301</v>
      </c>
      <c r="CW423" s="3" t="s">
        <v>4302</v>
      </c>
      <c r="CX423" s="3" t="s">
        <v>17</v>
      </c>
      <c r="CY423" s="3" t="s">
        <v>17</v>
      </c>
      <c r="CZ423" s="15" t="s">
        <v>4310</v>
      </c>
      <c r="DA423" s="3" t="s">
        <v>9218</v>
      </c>
      <c r="DB423" s="15" t="s">
        <v>4311</v>
      </c>
      <c r="DC423" s="15"/>
      <c r="DD423" s="226">
        <v>421</v>
      </c>
      <c r="DE423" s="15"/>
    </row>
    <row r="424" spans="1:109" ht="13.15" customHeight="1">
      <c r="A424" s="226">
        <v>412</v>
      </c>
      <c r="B424" s="68" t="s">
        <v>4202</v>
      </c>
      <c r="C424" s="280" t="s">
        <v>4170</v>
      </c>
      <c r="D424" s="3" t="s">
        <v>4305</v>
      </c>
      <c r="E424" s="9"/>
      <c r="F424" s="9"/>
      <c r="G424" s="169" t="s">
        <v>6129</v>
      </c>
      <c r="H424" s="3" t="s">
        <v>4171</v>
      </c>
      <c r="I424" s="3"/>
      <c r="J424" s="3" t="s">
        <v>4172</v>
      </c>
      <c r="K424" s="9" t="s">
        <v>10274</v>
      </c>
      <c r="L424" s="3" t="s">
        <v>4131</v>
      </c>
      <c r="M424" t="b">
        <v>0</v>
      </c>
      <c r="N424" s="3" t="s">
        <v>549</v>
      </c>
      <c r="O424" s="3" t="s">
        <v>8269</v>
      </c>
      <c r="P424" s="3" t="s">
        <v>9098</v>
      </c>
      <c r="Q424" s="229">
        <v>47</v>
      </c>
      <c r="R424" s="229">
        <v>47</v>
      </c>
      <c r="S424" s="9"/>
      <c r="T424" t="s">
        <v>17</v>
      </c>
      <c r="U424" s="3" t="s">
        <v>17</v>
      </c>
      <c r="V424" s="3" t="s">
        <v>17</v>
      </c>
      <c r="W424" s="9"/>
      <c r="X424" s="3" t="s">
        <v>17</v>
      </c>
      <c r="Y424" s="3" t="s">
        <v>17</v>
      </c>
      <c r="Z424" s="3" t="s">
        <v>4570</v>
      </c>
      <c r="AA424" s="15" t="s">
        <v>484</v>
      </c>
      <c r="AB424" s="3"/>
      <c r="AC424" s="3"/>
      <c r="AD424" s="3"/>
      <c r="AE424" s="3"/>
      <c r="AF424" s="3"/>
      <c r="AG424" s="3" t="s">
        <v>17</v>
      </c>
      <c r="AH424" s="3" t="s">
        <v>4146</v>
      </c>
      <c r="AI424" s="177"/>
      <c r="AJ424" s="3" t="s">
        <v>481</v>
      </c>
      <c r="AK424" s="208" t="s">
        <v>481</v>
      </c>
      <c r="AL424" s="3"/>
      <c r="AM424" s="68"/>
      <c r="AN424" s="3" t="s">
        <v>484</v>
      </c>
      <c r="AO424" s="3" t="s">
        <v>4574</v>
      </c>
      <c r="AP424" s="3" t="s">
        <v>4576</v>
      </c>
      <c r="AQ424" s="3"/>
      <c r="AR424" s="3"/>
      <c r="AS424" s="216" t="s">
        <v>9036</v>
      </c>
      <c r="AT424" s="3" t="s">
        <v>17</v>
      </c>
      <c r="AU424" t="b">
        <v>0</v>
      </c>
      <c r="AV424" s="229">
        <v>2408132</v>
      </c>
      <c r="AW424" s="123" t="s">
        <v>17</v>
      </c>
      <c r="AX424" s="9"/>
      <c r="AY424" s="9"/>
      <c r="AZ424" s="9"/>
      <c r="BA424" s="9"/>
      <c r="BB424" s="3" t="s">
        <v>5202</v>
      </c>
      <c r="BC424" s="9"/>
      <c r="BD424" s="9"/>
      <c r="BE424" s="3" t="s">
        <v>37</v>
      </c>
      <c r="BF424" s="9"/>
      <c r="BG424" s="9"/>
      <c r="BH424" s="9" t="s">
        <v>6171</v>
      </c>
      <c r="BI424" s="10" t="s">
        <v>3606</v>
      </c>
      <c r="BJ424" s="3" t="s">
        <v>9051</v>
      </c>
      <c r="BK424" s="9" t="s">
        <v>9568</v>
      </c>
      <c r="BL424" s="9"/>
      <c r="BM424" s="223">
        <v>2148806</v>
      </c>
      <c r="BN424" s="223">
        <v>2148806</v>
      </c>
      <c r="BO424" s="3" t="s">
        <v>4292</v>
      </c>
      <c r="BP424" s="9"/>
      <c r="BQ424" s="9"/>
      <c r="BR424" s="9"/>
      <c r="BS424" s="9"/>
      <c r="BT424" s="9"/>
      <c r="BU424" t="s">
        <v>13045</v>
      </c>
      <c r="BV424" s="9" t="s">
        <v>4538</v>
      </c>
      <c r="BW424" s="253">
        <v>25</v>
      </c>
      <c r="BX424" s="9"/>
      <c r="BY424" s="9"/>
      <c r="BZ424" s="9" t="s">
        <v>6500</v>
      </c>
      <c r="CA424" t="s">
        <v>6212</v>
      </c>
      <c r="CB424" s="229">
        <v>2016</v>
      </c>
      <c r="CC424" s="3" t="s">
        <v>9551</v>
      </c>
      <c r="CD424" s="3" t="s">
        <v>4207</v>
      </c>
      <c r="CE424" s="3" t="s">
        <v>4235</v>
      </c>
      <c r="CF424" s="3" t="s">
        <v>4146</v>
      </c>
      <c r="CG424" s="3" t="s">
        <v>17</v>
      </c>
      <c r="CH424" s="3" t="s">
        <v>131</v>
      </c>
      <c r="CI424" s="3" t="s">
        <v>4259</v>
      </c>
      <c r="CJ424" s="3" t="s">
        <v>4264</v>
      </c>
      <c r="CK424" s="123" t="s">
        <v>4288</v>
      </c>
      <c r="CL424" s="123" t="s">
        <v>4289</v>
      </c>
      <c r="CM424" s="123" t="s">
        <v>4290</v>
      </c>
      <c r="CN424" s="123" t="s">
        <v>4291</v>
      </c>
      <c r="CO424" s="3" t="s">
        <v>10</v>
      </c>
      <c r="CP424" s="3" t="s">
        <v>48</v>
      </c>
      <c r="CQ424" s="3"/>
      <c r="CR424" s="3"/>
      <c r="CS424" s="3" t="s">
        <v>4178</v>
      </c>
      <c r="CT424" s="3" t="s">
        <v>430</v>
      </c>
      <c r="CU424" s="3" t="s">
        <v>333</v>
      </c>
      <c r="CV424" s="3" t="s">
        <v>4301</v>
      </c>
      <c r="CW424" s="3" t="s">
        <v>4302</v>
      </c>
      <c r="CX424" s="3" t="s">
        <v>17</v>
      </c>
      <c r="CY424" s="3" t="s">
        <v>17</v>
      </c>
      <c r="CZ424" s="15" t="s">
        <v>4312</v>
      </c>
      <c r="DA424" s="3" t="s">
        <v>9218</v>
      </c>
      <c r="DB424" s="15" t="s">
        <v>4313</v>
      </c>
      <c r="DC424" s="15"/>
      <c r="DD424" s="226">
        <v>422</v>
      </c>
      <c r="DE424" s="15"/>
    </row>
    <row r="425" spans="1:109" ht="12.6" customHeight="1">
      <c r="A425" s="226">
        <v>413</v>
      </c>
      <c r="B425" s="68" t="s">
        <v>4202</v>
      </c>
      <c r="C425" s="280" t="s">
        <v>4170</v>
      </c>
      <c r="D425" s="3" t="s">
        <v>4305</v>
      </c>
      <c r="E425" s="9"/>
      <c r="F425" s="9"/>
      <c r="G425" s="169" t="s">
        <v>6129</v>
      </c>
      <c r="H425" s="3" t="s">
        <v>4171</v>
      </c>
      <c r="I425" s="3"/>
      <c r="J425" s="3" t="s">
        <v>4172</v>
      </c>
      <c r="K425" s="9" t="s">
        <v>10274</v>
      </c>
      <c r="L425" s="3" t="s">
        <v>4131</v>
      </c>
      <c r="M425" t="b">
        <v>0</v>
      </c>
      <c r="N425" s="3" t="s">
        <v>549</v>
      </c>
      <c r="O425" s="3" t="s">
        <v>8269</v>
      </c>
      <c r="P425" s="3" t="s">
        <v>9098</v>
      </c>
      <c r="Q425" s="229">
        <v>47</v>
      </c>
      <c r="R425" s="229">
        <v>47</v>
      </c>
      <c r="S425" s="9"/>
      <c r="T425" t="s">
        <v>17</v>
      </c>
      <c r="U425" s="3" t="s">
        <v>17</v>
      </c>
      <c r="V425" s="3" t="s">
        <v>17</v>
      </c>
      <c r="W425" s="9"/>
      <c r="X425" s="3" t="s">
        <v>17</v>
      </c>
      <c r="Y425" s="3" t="s">
        <v>17</v>
      </c>
      <c r="Z425" s="3" t="s">
        <v>4570</v>
      </c>
      <c r="AA425" s="15" t="s">
        <v>484</v>
      </c>
      <c r="AB425" s="3"/>
      <c r="AC425" s="3"/>
      <c r="AD425" s="3"/>
      <c r="AE425" s="3"/>
      <c r="AF425" s="3"/>
      <c r="AG425" s="3" t="s">
        <v>17</v>
      </c>
      <c r="AH425" s="3" t="s">
        <v>4147</v>
      </c>
      <c r="AI425" s="177"/>
      <c r="AJ425" s="3" t="s">
        <v>481</v>
      </c>
      <c r="AK425" s="208" t="s">
        <v>481</v>
      </c>
      <c r="AL425" s="3"/>
      <c r="AM425" s="68"/>
      <c r="AN425" s="3" t="s">
        <v>484</v>
      </c>
      <c r="AO425" s="3" t="s">
        <v>4575</v>
      </c>
      <c r="AP425" s="3" t="s">
        <v>4576</v>
      </c>
      <c r="AQ425" s="3"/>
      <c r="AR425" s="3"/>
      <c r="AS425" s="216" t="s">
        <v>9036</v>
      </c>
      <c r="AT425" s="3" t="s">
        <v>17</v>
      </c>
      <c r="AU425" t="b">
        <v>0</v>
      </c>
      <c r="AV425" s="229">
        <v>2830403</v>
      </c>
      <c r="AW425" s="123" t="s">
        <v>17</v>
      </c>
      <c r="AX425" s="9"/>
      <c r="AY425" s="9"/>
      <c r="AZ425" s="9"/>
      <c r="BA425" s="9"/>
      <c r="BB425" s="3" t="s">
        <v>5202</v>
      </c>
      <c r="BC425" s="9"/>
      <c r="BD425" s="9"/>
      <c r="BE425" s="3" t="s">
        <v>37</v>
      </c>
      <c r="BF425" s="9"/>
      <c r="BG425" s="9"/>
      <c r="BH425" s="9" t="s">
        <v>6171</v>
      </c>
      <c r="BI425" s="10" t="s">
        <v>3606</v>
      </c>
      <c r="BJ425" s="3" t="s">
        <v>9051</v>
      </c>
      <c r="BK425" s="9" t="s">
        <v>9568</v>
      </c>
      <c r="BL425" s="9"/>
      <c r="BM425" s="223">
        <v>1091249</v>
      </c>
      <c r="BN425" s="223">
        <v>1091249</v>
      </c>
      <c r="BO425" s="3" t="s">
        <v>4292</v>
      </c>
      <c r="BP425" s="9"/>
      <c r="BQ425" s="9"/>
      <c r="BR425" s="9"/>
      <c r="BS425" s="9"/>
      <c r="BT425" s="9"/>
      <c r="BU425" t="s">
        <v>13045</v>
      </c>
      <c r="BV425" s="9" t="s">
        <v>4539</v>
      </c>
      <c r="BW425" s="253">
        <v>25</v>
      </c>
      <c r="BX425" s="9"/>
      <c r="BY425" s="9"/>
      <c r="BZ425" s="9" t="s">
        <v>6500</v>
      </c>
      <c r="CA425" t="s">
        <v>6212</v>
      </c>
      <c r="CB425" s="229">
        <v>2016</v>
      </c>
      <c r="CC425" s="3" t="s">
        <v>9551</v>
      </c>
      <c r="CD425" s="3" t="s">
        <v>4208</v>
      </c>
      <c r="CE425" s="3" t="s">
        <v>4236</v>
      </c>
      <c r="CF425" s="3" t="s">
        <v>4147</v>
      </c>
      <c r="CG425" s="3" t="s">
        <v>17</v>
      </c>
      <c r="CH425" s="3" t="s">
        <v>131</v>
      </c>
      <c r="CI425" s="3" t="s">
        <v>4259</v>
      </c>
      <c r="CJ425" s="3" t="s">
        <v>4265</v>
      </c>
      <c r="CK425" s="123" t="s">
        <v>4288</v>
      </c>
      <c r="CL425" s="123" t="s">
        <v>4289</v>
      </c>
      <c r="CM425" s="123" t="s">
        <v>4290</v>
      </c>
      <c r="CN425" s="123" t="s">
        <v>4291</v>
      </c>
      <c r="CO425" s="3" t="s">
        <v>10</v>
      </c>
      <c r="CP425" s="3" t="s">
        <v>48</v>
      </c>
      <c r="CQ425" s="3"/>
      <c r="CR425" s="3"/>
      <c r="CS425" s="3" t="s">
        <v>4179</v>
      </c>
      <c r="CT425" s="3" t="s">
        <v>430</v>
      </c>
      <c r="CU425" s="3" t="s">
        <v>333</v>
      </c>
      <c r="CV425" s="3" t="s">
        <v>4301</v>
      </c>
      <c r="CW425" s="3" t="s">
        <v>4302</v>
      </c>
      <c r="CX425" s="3" t="s">
        <v>17</v>
      </c>
      <c r="CY425" s="3" t="s">
        <v>17</v>
      </c>
      <c r="CZ425" s="15" t="s">
        <v>4314</v>
      </c>
      <c r="DA425" s="3" t="s">
        <v>9218</v>
      </c>
      <c r="DB425" s="15" t="s">
        <v>4315</v>
      </c>
      <c r="DC425" s="15"/>
      <c r="DD425" s="226">
        <v>423</v>
      </c>
      <c r="DE425" s="15"/>
    </row>
    <row r="426" spans="1:109" ht="12.6" customHeight="1">
      <c r="A426" s="226">
        <v>414</v>
      </c>
      <c r="B426" s="68" t="s">
        <v>4202</v>
      </c>
      <c r="C426" s="280" t="s">
        <v>4170</v>
      </c>
      <c r="D426" s="3" t="s">
        <v>4305</v>
      </c>
      <c r="E426" s="9"/>
      <c r="F426" s="9"/>
      <c r="G426" s="169" t="s">
        <v>6129</v>
      </c>
      <c r="H426" s="3" t="s">
        <v>4171</v>
      </c>
      <c r="I426" s="3"/>
      <c r="J426" s="3" t="s">
        <v>4172</v>
      </c>
      <c r="K426" s="9" t="s">
        <v>10274</v>
      </c>
      <c r="L426" s="3" t="s">
        <v>4132</v>
      </c>
      <c r="M426" t="b">
        <v>0</v>
      </c>
      <c r="N426" s="3" t="s">
        <v>549</v>
      </c>
      <c r="O426" s="3" t="s">
        <v>8269</v>
      </c>
      <c r="P426" s="3" t="s">
        <v>9116</v>
      </c>
      <c r="Q426" s="229">
        <v>35</v>
      </c>
      <c r="R426" s="229">
        <v>35</v>
      </c>
      <c r="S426" s="9"/>
      <c r="T426" t="s">
        <v>17</v>
      </c>
      <c r="U426" s="3" t="s">
        <v>17</v>
      </c>
      <c r="V426" s="3" t="s">
        <v>17</v>
      </c>
      <c r="W426" s="9"/>
      <c r="X426" s="3" t="s">
        <v>17</v>
      </c>
      <c r="Y426" s="3" t="s">
        <v>17</v>
      </c>
      <c r="Z426" s="3" t="s">
        <v>4570</v>
      </c>
      <c r="AA426" s="15" t="s">
        <v>484</v>
      </c>
      <c r="AB426" s="3"/>
      <c r="AC426" s="3"/>
      <c r="AD426" s="3"/>
      <c r="AE426" s="3"/>
      <c r="AF426" s="3"/>
      <c r="AG426" s="3" t="s">
        <v>17</v>
      </c>
      <c r="AH426" s="3" t="s">
        <v>4148</v>
      </c>
      <c r="AI426" s="177"/>
      <c r="AJ426" s="3" t="s">
        <v>481</v>
      </c>
      <c r="AK426" s="208" t="s">
        <v>481</v>
      </c>
      <c r="AL426" s="3"/>
      <c r="AM426" s="68"/>
      <c r="AN426" s="3" t="s">
        <v>484</v>
      </c>
      <c r="AO426" s="3" t="s">
        <v>4573</v>
      </c>
      <c r="AP426" s="3" t="s">
        <v>4576</v>
      </c>
      <c r="AQ426" s="3"/>
      <c r="AR426" s="3"/>
      <c r="AS426" s="216" t="s">
        <v>9036</v>
      </c>
      <c r="AT426" s="3" t="s">
        <v>17</v>
      </c>
      <c r="AU426" t="b">
        <v>0</v>
      </c>
      <c r="AV426" s="229">
        <v>5123678</v>
      </c>
      <c r="AW426" s="123" t="s">
        <v>17</v>
      </c>
      <c r="AX426" s="9"/>
      <c r="AY426" s="9"/>
      <c r="AZ426" s="9"/>
      <c r="BA426" s="9"/>
      <c r="BB426" s="3" t="s">
        <v>5202</v>
      </c>
      <c r="BC426" s="9"/>
      <c r="BD426" s="9"/>
      <c r="BE426" s="3" t="s">
        <v>37</v>
      </c>
      <c r="BF426" s="9"/>
      <c r="BG426" s="9"/>
      <c r="BH426" s="9" t="s">
        <v>6171</v>
      </c>
      <c r="BI426" s="10" t="s">
        <v>3606</v>
      </c>
      <c r="BJ426" s="3" t="s">
        <v>9051</v>
      </c>
      <c r="BK426" s="9" t="s">
        <v>9568</v>
      </c>
      <c r="BL426" s="9"/>
      <c r="BM426" s="223">
        <v>3199488</v>
      </c>
      <c r="BN426" s="223">
        <v>3199488</v>
      </c>
      <c r="BO426" s="3" t="s">
        <v>4292</v>
      </c>
      <c r="BP426" s="9"/>
      <c r="BQ426" s="9"/>
      <c r="BR426" s="9"/>
      <c r="BS426" s="9"/>
      <c r="BT426" s="9"/>
      <c r="BU426" t="s">
        <v>13045</v>
      </c>
      <c r="BV426" s="9" t="s">
        <v>4540</v>
      </c>
      <c r="BW426" s="253">
        <v>25</v>
      </c>
      <c r="BX426" s="9"/>
      <c r="BY426" s="9"/>
      <c r="BZ426" s="9" t="s">
        <v>6500</v>
      </c>
      <c r="CA426" t="s">
        <v>6212</v>
      </c>
      <c r="CB426" s="229">
        <v>2016</v>
      </c>
      <c r="CC426" s="3" t="s">
        <v>9551</v>
      </c>
      <c r="CD426" s="3" t="s">
        <v>4209</v>
      </c>
      <c r="CE426" s="3" t="s">
        <v>4237</v>
      </c>
      <c r="CF426" s="3" t="s">
        <v>4148</v>
      </c>
      <c r="CG426" s="3" t="s">
        <v>17</v>
      </c>
      <c r="CH426" s="3" t="s">
        <v>131</v>
      </c>
      <c r="CI426" s="3" t="s">
        <v>4259</v>
      </c>
      <c r="CJ426" s="3" t="s">
        <v>4266</v>
      </c>
      <c r="CK426" s="123" t="s">
        <v>4288</v>
      </c>
      <c r="CL426" s="123" t="s">
        <v>4289</v>
      </c>
      <c r="CM426" s="123" t="s">
        <v>4290</v>
      </c>
      <c r="CN426" s="123" t="s">
        <v>4291</v>
      </c>
      <c r="CO426" s="3" t="s">
        <v>10</v>
      </c>
      <c r="CP426" s="3" t="s">
        <v>48</v>
      </c>
      <c r="CQ426" s="3"/>
      <c r="CR426" s="3"/>
      <c r="CS426" s="3" t="s">
        <v>4180</v>
      </c>
      <c r="CT426" s="3" t="s">
        <v>430</v>
      </c>
      <c r="CU426" s="3" t="s">
        <v>333</v>
      </c>
      <c r="CV426" s="3" t="s">
        <v>4301</v>
      </c>
      <c r="CW426" s="3" t="s">
        <v>4302</v>
      </c>
      <c r="CX426" s="3" t="s">
        <v>17</v>
      </c>
      <c r="CY426" s="3" t="s">
        <v>17</v>
      </c>
      <c r="CZ426" s="15" t="s">
        <v>4316</v>
      </c>
      <c r="DA426" s="3" t="s">
        <v>9218</v>
      </c>
      <c r="DB426" s="15" t="s">
        <v>4317</v>
      </c>
      <c r="DC426" s="15"/>
      <c r="DD426" s="226">
        <v>424</v>
      </c>
      <c r="DE426" s="15"/>
    </row>
    <row r="427" spans="1:109" ht="13.9" customHeight="1">
      <c r="A427" s="226">
        <v>415</v>
      </c>
      <c r="B427" s="68" t="s">
        <v>4202</v>
      </c>
      <c r="C427" s="280" t="s">
        <v>4170</v>
      </c>
      <c r="D427" s="3" t="s">
        <v>4305</v>
      </c>
      <c r="E427" s="9"/>
      <c r="F427" s="9"/>
      <c r="G427" s="169" t="s">
        <v>6130</v>
      </c>
      <c r="H427" s="3" t="s">
        <v>4171</v>
      </c>
      <c r="I427" s="3"/>
      <c r="J427" s="3" t="s">
        <v>4172</v>
      </c>
      <c r="K427" s="9" t="s">
        <v>10274</v>
      </c>
      <c r="L427" s="3" t="s">
        <v>4132</v>
      </c>
      <c r="M427" t="b">
        <v>0</v>
      </c>
      <c r="N427" s="3" t="s">
        <v>549</v>
      </c>
      <c r="O427" s="3" t="s">
        <v>8269</v>
      </c>
      <c r="P427" s="3" t="s">
        <v>9116</v>
      </c>
      <c r="Q427" s="229">
        <v>35</v>
      </c>
      <c r="R427" s="229">
        <v>35</v>
      </c>
      <c r="S427" s="9"/>
      <c r="T427" t="s">
        <v>17</v>
      </c>
      <c r="U427" s="3" t="s">
        <v>17</v>
      </c>
      <c r="V427" s="3" t="s">
        <v>17</v>
      </c>
      <c r="W427" s="9"/>
      <c r="X427" s="3" t="s">
        <v>17</v>
      </c>
      <c r="Y427" s="3" t="s">
        <v>17</v>
      </c>
      <c r="Z427" s="3" t="s">
        <v>4570</v>
      </c>
      <c r="AA427" s="15" t="s">
        <v>484</v>
      </c>
      <c r="AB427" s="3"/>
      <c r="AC427" s="3"/>
      <c r="AD427" s="3"/>
      <c r="AE427" s="3"/>
      <c r="AF427" s="3"/>
      <c r="AG427" s="3" t="s">
        <v>17</v>
      </c>
      <c r="AH427" s="3" t="s">
        <v>4149</v>
      </c>
      <c r="AI427" s="177"/>
      <c r="AJ427" s="3" t="s">
        <v>481</v>
      </c>
      <c r="AK427" s="208" t="s">
        <v>481</v>
      </c>
      <c r="AL427" s="3"/>
      <c r="AM427" s="68"/>
      <c r="AN427" s="3" t="s">
        <v>484</v>
      </c>
      <c r="AO427" s="3" t="s">
        <v>4574</v>
      </c>
      <c r="AP427" s="3" t="s">
        <v>4576</v>
      </c>
      <c r="AQ427" s="3"/>
      <c r="AR427" s="3"/>
      <c r="AS427" s="216" t="s">
        <v>9036</v>
      </c>
      <c r="AT427" s="3" t="s">
        <v>17</v>
      </c>
      <c r="AU427" t="b">
        <v>0</v>
      </c>
      <c r="AV427" s="229">
        <v>2369736</v>
      </c>
      <c r="AW427" s="123" t="s">
        <v>17</v>
      </c>
      <c r="AX427" s="9"/>
      <c r="AY427" s="9"/>
      <c r="AZ427" s="9"/>
      <c r="BA427" s="9"/>
      <c r="BB427" s="3" t="s">
        <v>5202</v>
      </c>
      <c r="BC427" s="9"/>
      <c r="BD427" s="9"/>
      <c r="BE427" s="3" t="s">
        <v>37</v>
      </c>
      <c r="BF427" s="9"/>
      <c r="BG427" s="9"/>
      <c r="BH427" s="9" t="s">
        <v>6171</v>
      </c>
      <c r="BI427" s="10" t="s">
        <v>3606</v>
      </c>
      <c r="BJ427" s="3" t="s">
        <v>9051</v>
      </c>
      <c r="BK427" s="9" t="s">
        <v>9568</v>
      </c>
      <c r="BL427" s="9"/>
      <c r="BM427" s="223">
        <v>1316424</v>
      </c>
      <c r="BN427" s="223">
        <v>1316424</v>
      </c>
      <c r="BO427" s="3" t="s">
        <v>4292</v>
      </c>
      <c r="BP427" s="9"/>
      <c r="BQ427" s="9"/>
      <c r="BR427" s="9"/>
      <c r="BS427" s="9"/>
      <c r="BT427" s="9"/>
      <c r="BU427" t="s">
        <v>13045</v>
      </c>
      <c r="BV427" s="9" t="s">
        <v>4541</v>
      </c>
      <c r="BW427" s="253">
        <v>25</v>
      </c>
      <c r="BX427" s="9"/>
      <c r="BY427" s="9"/>
      <c r="BZ427" s="9" t="s">
        <v>6500</v>
      </c>
      <c r="CA427" t="s">
        <v>6212</v>
      </c>
      <c r="CB427" s="229">
        <v>2016</v>
      </c>
      <c r="CC427" s="3" t="s">
        <v>9551</v>
      </c>
      <c r="CD427" s="3" t="s">
        <v>4210</v>
      </c>
      <c r="CE427" s="3" t="s">
        <v>4238</v>
      </c>
      <c r="CF427" s="3" t="s">
        <v>4149</v>
      </c>
      <c r="CG427" s="3" t="s">
        <v>17</v>
      </c>
      <c r="CH427" s="3" t="s">
        <v>131</v>
      </c>
      <c r="CI427" s="3" t="s">
        <v>4259</v>
      </c>
      <c r="CJ427" s="3" t="s">
        <v>4267</v>
      </c>
      <c r="CK427" s="123" t="s">
        <v>4288</v>
      </c>
      <c r="CL427" s="123" t="s">
        <v>4289</v>
      </c>
      <c r="CM427" s="123" t="s">
        <v>4290</v>
      </c>
      <c r="CN427" s="123" t="s">
        <v>4291</v>
      </c>
      <c r="CO427" s="3" t="s">
        <v>10</v>
      </c>
      <c r="CP427" s="3" t="s">
        <v>48</v>
      </c>
      <c r="CQ427" s="3"/>
      <c r="CR427" s="3"/>
      <c r="CS427" s="3" t="s">
        <v>4296</v>
      </c>
      <c r="CT427" s="3" t="s">
        <v>430</v>
      </c>
      <c r="CU427" s="3" t="s">
        <v>333</v>
      </c>
      <c r="CV427" s="3" t="s">
        <v>4301</v>
      </c>
      <c r="CW427" s="3" t="s">
        <v>4302</v>
      </c>
      <c r="CX427" s="3" t="s">
        <v>17</v>
      </c>
      <c r="CY427" s="3" t="s">
        <v>17</v>
      </c>
      <c r="CZ427" s="15" t="s">
        <v>4318</v>
      </c>
      <c r="DA427" s="3" t="s">
        <v>9218</v>
      </c>
      <c r="DB427" s="15" t="s">
        <v>4319</v>
      </c>
      <c r="DC427" s="15"/>
      <c r="DD427" s="226">
        <v>425</v>
      </c>
      <c r="DE427" s="15"/>
    </row>
    <row r="428" spans="1:109" ht="15" customHeight="1">
      <c r="A428" s="226">
        <v>416</v>
      </c>
      <c r="B428" s="68" t="s">
        <v>4202</v>
      </c>
      <c r="C428" s="280" t="s">
        <v>4170</v>
      </c>
      <c r="D428" s="3" t="s">
        <v>4305</v>
      </c>
      <c r="E428" s="9"/>
      <c r="F428" s="9"/>
      <c r="G428" s="169" t="s">
        <v>6129</v>
      </c>
      <c r="H428" s="3" t="s">
        <v>4171</v>
      </c>
      <c r="I428" s="3"/>
      <c r="J428" s="3" t="s">
        <v>4172</v>
      </c>
      <c r="K428" s="9" t="s">
        <v>10274</v>
      </c>
      <c r="L428" s="3" t="s">
        <v>4132</v>
      </c>
      <c r="M428" t="b">
        <v>0</v>
      </c>
      <c r="N428" s="3" t="s">
        <v>549</v>
      </c>
      <c r="O428" s="3" t="s">
        <v>8269</v>
      </c>
      <c r="P428" s="3" t="s">
        <v>9116</v>
      </c>
      <c r="Q428" s="229">
        <v>35</v>
      </c>
      <c r="R428" s="229">
        <v>35</v>
      </c>
      <c r="S428" s="9"/>
      <c r="T428" t="s">
        <v>17</v>
      </c>
      <c r="U428" s="3" t="s">
        <v>17</v>
      </c>
      <c r="V428" s="3" t="s">
        <v>17</v>
      </c>
      <c r="W428" s="9"/>
      <c r="X428" s="3" t="s">
        <v>17</v>
      </c>
      <c r="Y428" s="3" t="s">
        <v>17</v>
      </c>
      <c r="Z428" s="3" t="s">
        <v>4570</v>
      </c>
      <c r="AA428" s="15" t="s">
        <v>484</v>
      </c>
      <c r="AB428" s="3"/>
      <c r="AC428" s="3"/>
      <c r="AD428" s="3"/>
      <c r="AE428" s="3"/>
      <c r="AF428" s="3"/>
      <c r="AG428" s="3" t="s">
        <v>17</v>
      </c>
      <c r="AH428" s="3" t="s">
        <v>4150</v>
      </c>
      <c r="AI428" s="177"/>
      <c r="AJ428" s="3" t="s">
        <v>481</v>
      </c>
      <c r="AK428" s="208" t="s">
        <v>481</v>
      </c>
      <c r="AL428" s="3"/>
      <c r="AM428" s="68"/>
      <c r="AN428" s="3" t="s">
        <v>484</v>
      </c>
      <c r="AO428" s="3" t="s">
        <v>4575</v>
      </c>
      <c r="AP428" s="3" t="s">
        <v>4576</v>
      </c>
      <c r="AQ428" s="3"/>
      <c r="AR428" s="3"/>
      <c r="AS428" s="216" t="s">
        <v>9036</v>
      </c>
      <c r="AT428" s="3" t="s">
        <v>17</v>
      </c>
      <c r="AU428" t="b">
        <v>0</v>
      </c>
      <c r="AV428" s="229">
        <v>3894726</v>
      </c>
      <c r="AW428" s="123" t="s">
        <v>17</v>
      </c>
      <c r="AX428" s="9"/>
      <c r="AY428" s="9"/>
      <c r="AZ428" s="9"/>
      <c r="BA428" s="9"/>
      <c r="BB428" s="3" t="s">
        <v>5202</v>
      </c>
      <c r="BC428" s="9"/>
      <c r="BD428" s="9"/>
      <c r="BE428" s="3" t="s">
        <v>37</v>
      </c>
      <c r="BF428" s="9"/>
      <c r="BG428" s="9"/>
      <c r="BH428" s="9" t="s">
        <v>6171</v>
      </c>
      <c r="BI428" s="10" t="s">
        <v>3606</v>
      </c>
      <c r="BJ428" s="3" t="s">
        <v>9051</v>
      </c>
      <c r="BK428" s="9" t="s">
        <v>9568</v>
      </c>
      <c r="BL428" s="9"/>
      <c r="BM428" s="223">
        <v>1581000</v>
      </c>
      <c r="BN428" s="223">
        <v>1581000</v>
      </c>
      <c r="BO428" s="3" t="s">
        <v>4292</v>
      </c>
      <c r="BP428" s="9"/>
      <c r="BQ428" s="9"/>
      <c r="BR428" s="9"/>
      <c r="BS428" s="9"/>
      <c r="BT428" s="9"/>
      <c r="BU428" t="s">
        <v>13045</v>
      </c>
      <c r="BV428" s="9" t="s">
        <v>4542</v>
      </c>
      <c r="BW428" s="253">
        <v>25</v>
      </c>
      <c r="BX428" s="9"/>
      <c r="BY428" s="9"/>
      <c r="BZ428" s="9" t="s">
        <v>6500</v>
      </c>
      <c r="CA428" t="s">
        <v>6212</v>
      </c>
      <c r="CB428" s="229">
        <v>2016</v>
      </c>
      <c r="CC428" s="3" t="s">
        <v>9551</v>
      </c>
      <c r="CD428" s="3" t="s">
        <v>4211</v>
      </c>
      <c r="CE428" s="3" t="s">
        <v>4239</v>
      </c>
      <c r="CF428" s="3" t="s">
        <v>4150</v>
      </c>
      <c r="CG428" s="3" t="s">
        <v>17</v>
      </c>
      <c r="CH428" s="3" t="s">
        <v>131</v>
      </c>
      <c r="CI428" s="3" t="s">
        <v>4259</v>
      </c>
      <c r="CJ428" s="3" t="s">
        <v>4268</v>
      </c>
      <c r="CK428" s="123" t="s">
        <v>4288</v>
      </c>
      <c r="CL428" s="123" t="s">
        <v>4289</v>
      </c>
      <c r="CM428" s="123" t="s">
        <v>4290</v>
      </c>
      <c r="CN428" s="123" t="s">
        <v>4291</v>
      </c>
      <c r="CO428" s="3" t="s">
        <v>10</v>
      </c>
      <c r="CP428" s="3" t="s">
        <v>48</v>
      </c>
      <c r="CQ428" s="3"/>
      <c r="CR428" s="3"/>
      <c r="CS428" s="3" t="s">
        <v>4182</v>
      </c>
      <c r="CT428" s="3" t="s">
        <v>430</v>
      </c>
      <c r="CU428" s="3" t="s">
        <v>333</v>
      </c>
      <c r="CV428" s="3" t="s">
        <v>4301</v>
      </c>
      <c r="CW428" s="3" t="s">
        <v>4302</v>
      </c>
      <c r="CX428" s="3" t="s">
        <v>17</v>
      </c>
      <c r="CY428" s="3" t="s">
        <v>17</v>
      </c>
      <c r="CZ428" s="15" t="s">
        <v>4320</v>
      </c>
      <c r="DA428" s="3" t="s">
        <v>9218</v>
      </c>
      <c r="DB428" s="15" t="s">
        <v>4321</v>
      </c>
      <c r="DC428" s="15"/>
      <c r="DD428" s="226">
        <v>426</v>
      </c>
      <c r="DE428" s="15"/>
    </row>
    <row r="429" spans="1:109" ht="15" customHeight="1">
      <c r="A429" s="226">
        <v>417</v>
      </c>
      <c r="B429" s="68" t="s">
        <v>4202</v>
      </c>
      <c r="C429" s="280" t="s">
        <v>4170</v>
      </c>
      <c r="D429" s="3" t="s">
        <v>4305</v>
      </c>
      <c r="E429" s="9"/>
      <c r="F429" s="9"/>
      <c r="G429" s="169" t="s">
        <v>6129</v>
      </c>
      <c r="H429" s="3" t="s">
        <v>4171</v>
      </c>
      <c r="I429" s="3"/>
      <c r="J429" s="3" t="s">
        <v>4172</v>
      </c>
      <c r="K429" s="9" t="s">
        <v>10274</v>
      </c>
      <c r="L429" s="3" t="s">
        <v>4133</v>
      </c>
      <c r="M429" t="b">
        <v>0</v>
      </c>
      <c r="N429" s="3" t="s">
        <v>549</v>
      </c>
      <c r="O429" s="3" t="s">
        <v>8269</v>
      </c>
      <c r="P429" s="3" t="s">
        <v>9119</v>
      </c>
      <c r="Q429" s="229">
        <v>42</v>
      </c>
      <c r="R429" s="229">
        <v>42</v>
      </c>
      <c r="S429" s="9"/>
      <c r="T429" t="s">
        <v>17</v>
      </c>
      <c r="U429" s="3" t="s">
        <v>17</v>
      </c>
      <c r="V429" s="3" t="s">
        <v>17</v>
      </c>
      <c r="W429" s="9"/>
      <c r="X429" s="3" t="s">
        <v>17</v>
      </c>
      <c r="Y429" s="3" t="s">
        <v>17</v>
      </c>
      <c r="Z429" s="3" t="s">
        <v>4570</v>
      </c>
      <c r="AA429" s="15" t="s">
        <v>484</v>
      </c>
      <c r="AB429" s="3"/>
      <c r="AC429" s="3"/>
      <c r="AD429" s="3"/>
      <c r="AE429" s="3"/>
      <c r="AF429" s="3"/>
      <c r="AG429" s="3" t="s">
        <v>17</v>
      </c>
      <c r="AH429" s="3" t="s">
        <v>4151</v>
      </c>
      <c r="AI429" s="177"/>
      <c r="AJ429" s="3" t="s">
        <v>481</v>
      </c>
      <c r="AK429" s="208" t="s">
        <v>481</v>
      </c>
      <c r="AL429" s="3"/>
      <c r="AM429" s="68"/>
      <c r="AN429" s="3" t="s">
        <v>484</v>
      </c>
      <c r="AO429" s="3" t="s">
        <v>4573</v>
      </c>
      <c r="AP429" s="3" t="s">
        <v>4576</v>
      </c>
      <c r="AQ429" s="3"/>
      <c r="AR429" s="3"/>
      <c r="AS429" s="216" t="s">
        <v>9036</v>
      </c>
      <c r="AT429" s="3" t="s">
        <v>17</v>
      </c>
      <c r="AU429" t="b">
        <v>0</v>
      </c>
      <c r="AV429" s="229">
        <v>2868249</v>
      </c>
      <c r="AW429" s="123" t="s">
        <v>17</v>
      </c>
      <c r="AX429" s="9"/>
      <c r="AY429" s="9"/>
      <c r="AZ429" s="9"/>
      <c r="BA429" s="9"/>
      <c r="BB429" s="3" t="s">
        <v>5202</v>
      </c>
      <c r="BC429" s="9"/>
      <c r="BD429" s="9"/>
      <c r="BE429" s="3" t="s">
        <v>37</v>
      </c>
      <c r="BF429" s="9"/>
      <c r="BG429" s="9"/>
      <c r="BH429" s="9" t="s">
        <v>6171</v>
      </c>
      <c r="BI429" s="10" t="s">
        <v>3606</v>
      </c>
      <c r="BJ429" s="3" t="s">
        <v>9051</v>
      </c>
      <c r="BK429" s="9" t="s">
        <v>9568</v>
      </c>
      <c r="BL429" s="9"/>
      <c r="BM429" s="223">
        <v>1463721</v>
      </c>
      <c r="BN429" s="223">
        <v>1463721</v>
      </c>
      <c r="BO429" s="3" t="s">
        <v>4292</v>
      </c>
      <c r="BP429" s="9"/>
      <c r="BQ429" s="9"/>
      <c r="BR429" s="9"/>
      <c r="BS429" s="9"/>
      <c r="BT429" s="9"/>
      <c r="BU429" t="s">
        <v>13045</v>
      </c>
      <c r="BV429" s="9" t="s">
        <v>4543</v>
      </c>
      <c r="BW429" s="253">
        <v>25</v>
      </c>
      <c r="BX429" s="9"/>
      <c r="BY429" s="9"/>
      <c r="BZ429" s="9" t="s">
        <v>6500</v>
      </c>
      <c r="CA429" t="s">
        <v>6212</v>
      </c>
      <c r="CB429" s="229">
        <v>2016</v>
      </c>
      <c r="CC429" s="3" t="s">
        <v>9551</v>
      </c>
      <c r="CD429" s="3" t="s">
        <v>4212</v>
      </c>
      <c r="CE429" s="3" t="s">
        <v>4240</v>
      </c>
      <c r="CF429" s="3" t="s">
        <v>4151</v>
      </c>
      <c r="CG429" s="3" t="s">
        <v>17</v>
      </c>
      <c r="CH429" s="3" t="s">
        <v>131</v>
      </c>
      <c r="CI429" s="3" t="s">
        <v>4259</v>
      </c>
      <c r="CJ429" s="3" t="s">
        <v>4269</v>
      </c>
      <c r="CK429" s="123" t="s">
        <v>4288</v>
      </c>
      <c r="CL429" s="123" t="s">
        <v>4289</v>
      </c>
      <c r="CM429" s="123" t="s">
        <v>4290</v>
      </c>
      <c r="CN429" s="123" t="s">
        <v>4291</v>
      </c>
      <c r="CO429" s="3" t="s">
        <v>10</v>
      </c>
      <c r="CP429" s="3" t="s">
        <v>48</v>
      </c>
      <c r="CQ429" s="3"/>
      <c r="CR429" s="3"/>
      <c r="CS429" s="3" t="s">
        <v>4183</v>
      </c>
      <c r="CT429" s="3" t="s">
        <v>430</v>
      </c>
      <c r="CU429" s="3" t="s">
        <v>333</v>
      </c>
      <c r="CV429" s="3" t="s">
        <v>4301</v>
      </c>
      <c r="CW429" s="3" t="s">
        <v>4302</v>
      </c>
      <c r="CX429" s="3" t="s">
        <v>17</v>
      </c>
      <c r="CY429" s="3" t="s">
        <v>17</v>
      </c>
      <c r="CZ429" s="15" t="s">
        <v>4322</v>
      </c>
      <c r="DA429" s="3" t="s">
        <v>9218</v>
      </c>
      <c r="DB429" s="15" t="s">
        <v>4323</v>
      </c>
      <c r="DC429" s="15"/>
      <c r="DD429" s="226">
        <v>427</v>
      </c>
      <c r="DE429" s="15"/>
    </row>
    <row r="430" spans="1:109" ht="13.9" customHeight="1">
      <c r="A430" s="226">
        <v>418</v>
      </c>
      <c r="B430" s="68" t="s">
        <v>4202</v>
      </c>
      <c r="C430" s="280" t="s">
        <v>4170</v>
      </c>
      <c r="D430" s="3" t="s">
        <v>4305</v>
      </c>
      <c r="E430" s="9"/>
      <c r="F430" s="9"/>
      <c r="G430" s="169" t="s">
        <v>6129</v>
      </c>
      <c r="H430" s="3" t="s">
        <v>4171</v>
      </c>
      <c r="I430" s="3"/>
      <c r="J430" s="3" t="s">
        <v>4172</v>
      </c>
      <c r="K430" s="9" t="s">
        <v>10274</v>
      </c>
      <c r="L430" s="3" t="s">
        <v>4133</v>
      </c>
      <c r="M430" t="b">
        <v>0</v>
      </c>
      <c r="N430" s="3" t="s">
        <v>549</v>
      </c>
      <c r="O430" s="3" t="s">
        <v>8269</v>
      </c>
      <c r="P430" s="3" t="s">
        <v>9119</v>
      </c>
      <c r="Q430" s="229">
        <v>42</v>
      </c>
      <c r="R430" s="229">
        <v>42</v>
      </c>
      <c r="S430" s="9"/>
      <c r="T430" t="s">
        <v>17</v>
      </c>
      <c r="U430" s="3" t="s">
        <v>17</v>
      </c>
      <c r="V430" s="3" t="s">
        <v>17</v>
      </c>
      <c r="W430" s="9"/>
      <c r="X430" s="3" t="s">
        <v>17</v>
      </c>
      <c r="Y430" s="3" t="s">
        <v>17</v>
      </c>
      <c r="Z430" s="3" t="s">
        <v>4570</v>
      </c>
      <c r="AA430" s="15" t="s">
        <v>484</v>
      </c>
      <c r="AB430" s="3"/>
      <c r="AC430" s="3"/>
      <c r="AD430" s="3"/>
      <c r="AE430" s="3"/>
      <c r="AF430" s="3"/>
      <c r="AG430" s="3" t="s">
        <v>17</v>
      </c>
      <c r="AH430" s="3" t="s">
        <v>4152</v>
      </c>
      <c r="AI430" s="177"/>
      <c r="AJ430" s="3" t="s">
        <v>481</v>
      </c>
      <c r="AK430" s="208" t="s">
        <v>481</v>
      </c>
      <c r="AL430" s="3"/>
      <c r="AM430" s="68"/>
      <c r="AN430" s="3" t="s">
        <v>484</v>
      </c>
      <c r="AO430" s="3" t="s">
        <v>4574</v>
      </c>
      <c r="AP430" s="3" t="s">
        <v>4576</v>
      </c>
      <c r="AQ430" s="3"/>
      <c r="AR430" s="3"/>
      <c r="AS430" s="216" t="s">
        <v>9036</v>
      </c>
      <c r="AT430" s="3" t="s">
        <v>17</v>
      </c>
      <c r="AU430" t="b">
        <v>0</v>
      </c>
      <c r="AV430" s="229">
        <v>3303418</v>
      </c>
      <c r="AW430" s="123" t="s">
        <v>17</v>
      </c>
      <c r="AX430" s="9"/>
      <c r="AY430" s="9"/>
      <c r="AZ430" s="9"/>
      <c r="BA430" s="9"/>
      <c r="BB430" s="3" t="s">
        <v>5202</v>
      </c>
      <c r="BC430" s="9"/>
      <c r="BD430" s="9"/>
      <c r="BE430" s="3" t="s">
        <v>37</v>
      </c>
      <c r="BF430" s="9"/>
      <c r="BG430" s="9"/>
      <c r="BH430" s="9" t="s">
        <v>6171</v>
      </c>
      <c r="BI430" s="10" t="s">
        <v>3606</v>
      </c>
      <c r="BJ430" s="3" t="s">
        <v>9051</v>
      </c>
      <c r="BK430" s="9" t="s">
        <v>9568</v>
      </c>
      <c r="BL430" s="9"/>
      <c r="BM430" s="223">
        <v>1951899</v>
      </c>
      <c r="BN430" s="223">
        <v>1951899</v>
      </c>
      <c r="BO430" s="3" t="s">
        <v>4292</v>
      </c>
      <c r="BP430" s="9"/>
      <c r="BQ430" s="9"/>
      <c r="BR430" s="9"/>
      <c r="BS430" s="9"/>
      <c r="BT430" s="9"/>
      <c r="BU430" t="s">
        <v>13045</v>
      </c>
      <c r="BV430" s="9" t="s">
        <v>4544</v>
      </c>
      <c r="BW430" s="253">
        <v>25</v>
      </c>
      <c r="BX430" s="9"/>
      <c r="BY430" s="9"/>
      <c r="BZ430" s="9" t="s">
        <v>6500</v>
      </c>
      <c r="CA430" t="s">
        <v>6212</v>
      </c>
      <c r="CB430" s="229">
        <v>2016</v>
      </c>
      <c r="CC430" s="3" t="s">
        <v>9551</v>
      </c>
      <c r="CD430" s="3" t="s">
        <v>4213</v>
      </c>
      <c r="CE430" s="3" t="s">
        <v>4241</v>
      </c>
      <c r="CF430" s="3" t="s">
        <v>4152</v>
      </c>
      <c r="CG430" s="3" t="s">
        <v>17</v>
      </c>
      <c r="CH430" s="3" t="s">
        <v>131</v>
      </c>
      <c r="CI430" s="3" t="s">
        <v>4259</v>
      </c>
      <c r="CJ430" s="3" t="s">
        <v>4270</v>
      </c>
      <c r="CK430" s="123" t="s">
        <v>4288</v>
      </c>
      <c r="CL430" s="123" t="s">
        <v>4289</v>
      </c>
      <c r="CM430" s="123" t="s">
        <v>4290</v>
      </c>
      <c r="CN430" s="123" t="s">
        <v>4291</v>
      </c>
      <c r="CO430" s="3" t="s">
        <v>10</v>
      </c>
      <c r="CP430" s="3" t="s">
        <v>48</v>
      </c>
      <c r="CQ430" s="3"/>
      <c r="CR430" s="3"/>
      <c r="CS430" s="3" t="s">
        <v>4297</v>
      </c>
      <c r="CT430" s="3" t="s">
        <v>430</v>
      </c>
      <c r="CU430" s="3" t="s">
        <v>333</v>
      </c>
      <c r="CV430" s="3" t="s">
        <v>4301</v>
      </c>
      <c r="CW430" s="3" t="s">
        <v>4302</v>
      </c>
      <c r="CX430" s="3" t="s">
        <v>17</v>
      </c>
      <c r="CY430" s="3" t="s">
        <v>17</v>
      </c>
      <c r="CZ430" s="15" t="s">
        <v>4324</v>
      </c>
      <c r="DA430" s="3" t="s">
        <v>9218</v>
      </c>
      <c r="DB430" s="15" t="s">
        <v>4325</v>
      </c>
      <c r="DC430" s="15"/>
      <c r="DD430" s="226">
        <v>428</v>
      </c>
      <c r="DE430" s="15"/>
    </row>
    <row r="431" spans="1:109" ht="13.9" customHeight="1">
      <c r="A431" s="226">
        <v>419</v>
      </c>
      <c r="B431" s="68" t="s">
        <v>4202</v>
      </c>
      <c r="C431" s="280" t="s">
        <v>4170</v>
      </c>
      <c r="D431" s="3" t="s">
        <v>4305</v>
      </c>
      <c r="E431" s="9"/>
      <c r="F431" s="9"/>
      <c r="G431" s="169" t="s">
        <v>6129</v>
      </c>
      <c r="H431" s="3" t="s">
        <v>4171</v>
      </c>
      <c r="I431" s="3"/>
      <c r="J431" s="3" t="s">
        <v>4172</v>
      </c>
      <c r="K431" s="9" t="s">
        <v>10274</v>
      </c>
      <c r="L431" s="3" t="s">
        <v>4133</v>
      </c>
      <c r="M431" t="b">
        <v>0</v>
      </c>
      <c r="N431" s="3" t="s">
        <v>549</v>
      </c>
      <c r="O431" s="3" t="s">
        <v>8269</v>
      </c>
      <c r="P431" s="3" t="s">
        <v>9119</v>
      </c>
      <c r="Q431" s="229">
        <v>42</v>
      </c>
      <c r="R431" s="229">
        <v>42</v>
      </c>
      <c r="S431" s="9"/>
      <c r="T431" t="s">
        <v>17</v>
      </c>
      <c r="U431" s="3" t="s">
        <v>17</v>
      </c>
      <c r="V431" s="3" t="s">
        <v>17</v>
      </c>
      <c r="W431" s="9"/>
      <c r="X431" s="3" t="s">
        <v>17</v>
      </c>
      <c r="Y431" s="3" t="s">
        <v>17</v>
      </c>
      <c r="Z431" s="3" t="s">
        <v>4570</v>
      </c>
      <c r="AA431" s="15" t="s">
        <v>484</v>
      </c>
      <c r="AB431" s="3"/>
      <c r="AC431" s="3"/>
      <c r="AD431" s="3"/>
      <c r="AE431" s="3"/>
      <c r="AF431" s="3"/>
      <c r="AG431" s="3" t="s">
        <v>17</v>
      </c>
      <c r="AH431" s="3" t="s">
        <v>4153</v>
      </c>
      <c r="AI431" s="177"/>
      <c r="AJ431" s="3" t="s">
        <v>481</v>
      </c>
      <c r="AK431" s="208" t="s">
        <v>481</v>
      </c>
      <c r="AL431" s="3"/>
      <c r="AM431" s="68"/>
      <c r="AN431" s="3" t="s">
        <v>484</v>
      </c>
      <c r="AO431" s="3" t="s">
        <v>4575</v>
      </c>
      <c r="AP431" s="3" t="s">
        <v>4576</v>
      </c>
      <c r="AQ431" s="3"/>
      <c r="AR431" s="3"/>
      <c r="AS431" s="216" t="s">
        <v>9036</v>
      </c>
      <c r="AT431" s="3" t="s">
        <v>17</v>
      </c>
      <c r="AU431" t="b">
        <v>0</v>
      </c>
      <c r="AV431" s="229">
        <v>3207806</v>
      </c>
      <c r="AW431" s="123" t="s">
        <v>17</v>
      </c>
      <c r="AX431" s="9"/>
      <c r="AY431" s="9"/>
      <c r="AZ431" s="9"/>
      <c r="BA431" s="9"/>
      <c r="BB431" s="3" t="s">
        <v>5202</v>
      </c>
      <c r="BC431" s="9"/>
      <c r="BD431" s="9"/>
      <c r="BE431" s="3" t="s">
        <v>37</v>
      </c>
      <c r="BF431" s="9"/>
      <c r="BG431" s="9"/>
      <c r="BH431" s="9" t="s">
        <v>6171</v>
      </c>
      <c r="BI431" s="10" t="s">
        <v>3606</v>
      </c>
      <c r="BJ431" s="3" t="s">
        <v>9051</v>
      </c>
      <c r="BK431" s="9" t="s">
        <v>9568</v>
      </c>
      <c r="BL431" s="9"/>
      <c r="BM431" s="223">
        <v>1821655</v>
      </c>
      <c r="BN431" s="223">
        <v>1821655</v>
      </c>
      <c r="BO431" s="3" t="s">
        <v>4292</v>
      </c>
      <c r="BP431" s="9"/>
      <c r="BQ431" s="9"/>
      <c r="BR431" s="9"/>
      <c r="BS431" s="9"/>
      <c r="BT431" s="9"/>
      <c r="BU431" t="s">
        <v>13045</v>
      </c>
      <c r="BV431" s="9" t="s">
        <v>4545</v>
      </c>
      <c r="BW431" s="253">
        <v>25</v>
      </c>
      <c r="BX431" s="9"/>
      <c r="BY431" s="9"/>
      <c r="BZ431" s="9" t="s">
        <v>6500</v>
      </c>
      <c r="CA431" t="s">
        <v>6212</v>
      </c>
      <c r="CB431" s="229">
        <v>2016</v>
      </c>
      <c r="CC431" s="3" t="s">
        <v>9551</v>
      </c>
      <c r="CD431" s="3" t="s">
        <v>4214</v>
      </c>
      <c r="CE431" s="3" t="s">
        <v>4242</v>
      </c>
      <c r="CF431" s="3" t="s">
        <v>4153</v>
      </c>
      <c r="CG431" s="3" t="s">
        <v>17</v>
      </c>
      <c r="CH431" s="3" t="s">
        <v>131</v>
      </c>
      <c r="CI431" s="3" t="s">
        <v>4259</v>
      </c>
      <c r="CJ431" s="3" t="s">
        <v>4271</v>
      </c>
      <c r="CK431" s="123" t="s">
        <v>4288</v>
      </c>
      <c r="CL431" s="123" t="s">
        <v>4289</v>
      </c>
      <c r="CM431" s="123" t="s">
        <v>4290</v>
      </c>
      <c r="CN431" s="123" t="s">
        <v>4291</v>
      </c>
      <c r="CO431" s="3" t="s">
        <v>10</v>
      </c>
      <c r="CP431" s="3" t="s">
        <v>48</v>
      </c>
      <c r="CQ431" s="3"/>
      <c r="CR431" s="3"/>
      <c r="CS431" s="3" t="s">
        <v>4185</v>
      </c>
      <c r="CT431" s="3" t="s">
        <v>430</v>
      </c>
      <c r="CU431" s="3" t="s">
        <v>333</v>
      </c>
      <c r="CV431" s="3" t="s">
        <v>4301</v>
      </c>
      <c r="CW431" s="3" t="s">
        <v>4302</v>
      </c>
      <c r="CX431" s="3" t="s">
        <v>17</v>
      </c>
      <c r="CY431" s="3" t="s">
        <v>17</v>
      </c>
      <c r="CZ431" s="15" t="s">
        <v>4326</v>
      </c>
      <c r="DA431" s="3" t="s">
        <v>9218</v>
      </c>
      <c r="DB431" s="15" t="s">
        <v>4327</v>
      </c>
      <c r="DC431" s="15"/>
      <c r="DD431" s="226">
        <v>429</v>
      </c>
      <c r="DE431" s="15"/>
    </row>
    <row r="432" spans="1:109" ht="14.45" customHeight="1">
      <c r="A432" s="226">
        <v>420</v>
      </c>
      <c r="B432" s="68" t="s">
        <v>4202</v>
      </c>
      <c r="C432" s="280" t="s">
        <v>4170</v>
      </c>
      <c r="D432" s="3" t="s">
        <v>4305</v>
      </c>
      <c r="E432" s="9"/>
      <c r="F432" s="9"/>
      <c r="G432" s="169" t="s">
        <v>6129</v>
      </c>
      <c r="H432" s="3" t="s">
        <v>4171</v>
      </c>
      <c r="I432" s="3"/>
      <c r="J432" s="3" t="s">
        <v>4172</v>
      </c>
      <c r="K432" s="9" t="s">
        <v>10274</v>
      </c>
      <c r="L432" s="3" t="s">
        <v>4134</v>
      </c>
      <c r="M432" t="b">
        <v>0</v>
      </c>
      <c r="N432" s="3" t="s">
        <v>549</v>
      </c>
      <c r="O432" s="3" t="s">
        <v>8269</v>
      </c>
      <c r="P432" s="3" t="s">
        <v>9144</v>
      </c>
      <c r="Q432" s="229">
        <v>3</v>
      </c>
      <c r="R432" s="229">
        <v>3</v>
      </c>
      <c r="S432" s="9"/>
      <c r="T432" t="s">
        <v>17</v>
      </c>
      <c r="U432" s="3" t="s">
        <v>17</v>
      </c>
      <c r="V432" s="3" t="s">
        <v>17</v>
      </c>
      <c r="W432" s="9"/>
      <c r="X432" s="3" t="s">
        <v>17</v>
      </c>
      <c r="Y432" s="3" t="s">
        <v>17</v>
      </c>
      <c r="Z432" s="3" t="s">
        <v>4571</v>
      </c>
      <c r="AA432" s="15" t="s">
        <v>4173</v>
      </c>
      <c r="AB432" s="3"/>
      <c r="AC432" s="3"/>
      <c r="AD432" s="3"/>
      <c r="AE432" s="3"/>
      <c r="AF432" s="3"/>
      <c r="AG432" s="3" t="s">
        <v>17</v>
      </c>
      <c r="AH432" s="3" t="s">
        <v>4154</v>
      </c>
      <c r="AI432" s="177"/>
      <c r="AJ432" s="3" t="s">
        <v>481</v>
      </c>
      <c r="AK432" s="208" t="s">
        <v>481</v>
      </c>
      <c r="AL432" s="3"/>
      <c r="AM432" s="68"/>
      <c r="AN432" s="3" t="s">
        <v>4173</v>
      </c>
      <c r="AO432" s="3" t="s">
        <v>4577</v>
      </c>
      <c r="AP432" s="3" t="s">
        <v>4576</v>
      </c>
      <c r="AQ432" s="3"/>
      <c r="AR432" s="3"/>
      <c r="AS432" s="216" t="s">
        <v>9036</v>
      </c>
      <c r="AT432" s="3" t="s">
        <v>17</v>
      </c>
      <c r="AU432" t="b">
        <v>0</v>
      </c>
      <c r="AV432" s="229">
        <v>2966573</v>
      </c>
      <c r="AW432" s="123" t="s">
        <v>17</v>
      </c>
      <c r="AX432" s="9"/>
      <c r="AY432" s="9"/>
      <c r="AZ432" s="9"/>
      <c r="BA432" s="9"/>
      <c r="BB432" s="3" t="s">
        <v>5202</v>
      </c>
      <c r="BC432" s="9"/>
      <c r="BD432" s="9"/>
      <c r="BE432" s="3" t="s">
        <v>37</v>
      </c>
      <c r="BF432" s="9"/>
      <c r="BG432" s="9"/>
      <c r="BH432" s="9" t="s">
        <v>6171</v>
      </c>
      <c r="BI432" s="10" t="s">
        <v>3606</v>
      </c>
      <c r="BJ432" s="3" t="s">
        <v>9051</v>
      </c>
      <c r="BK432" s="9" t="s">
        <v>9568</v>
      </c>
      <c r="BL432" s="9"/>
      <c r="BM432" s="223">
        <v>1784287</v>
      </c>
      <c r="BN432" s="223">
        <v>1784287</v>
      </c>
      <c r="BO432" s="3" t="s">
        <v>4292</v>
      </c>
      <c r="BP432" s="9"/>
      <c r="BQ432" s="9"/>
      <c r="BR432" s="9"/>
      <c r="BS432" s="9"/>
      <c r="BT432" s="9"/>
      <c r="BU432" t="s">
        <v>13045</v>
      </c>
      <c r="BV432" s="9" t="s">
        <v>4546</v>
      </c>
      <c r="BW432" s="253">
        <v>25</v>
      </c>
      <c r="BX432" s="9"/>
      <c r="BY432" s="9"/>
      <c r="BZ432" s="9" t="s">
        <v>6500</v>
      </c>
      <c r="CA432" t="s">
        <v>6212</v>
      </c>
      <c r="CB432" s="229">
        <v>2016</v>
      </c>
      <c r="CC432" s="3" t="s">
        <v>9551</v>
      </c>
      <c r="CD432" s="3" t="s">
        <v>4215</v>
      </c>
      <c r="CE432" s="3" t="s">
        <v>4243</v>
      </c>
      <c r="CF432" s="3" t="s">
        <v>4154</v>
      </c>
      <c r="CG432" s="3" t="s">
        <v>17</v>
      </c>
      <c r="CH432" s="3" t="s">
        <v>131</v>
      </c>
      <c r="CI432" s="3" t="s">
        <v>4259</v>
      </c>
      <c r="CJ432" s="3" t="s">
        <v>4272</v>
      </c>
      <c r="CK432" s="123" t="s">
        <v>4288</v>
      </c>
      <c r="CL432" s="123" t="s">
        <v>4289</v>
      </c>
      <c r="CM432" s="123" t="s">
        <v>4290</v>
      </c>
      <c r="CN432" s="123" t="s">
        <v>4291</v>
      </c>
      <c r="CO432" s="3" t="s">
        <v>10</v>
      </c>
      <c r="CP432" s="3" t="s">
        <v>48</v>
      </c>
      <c r="CQ432" s="3"/>
      <c r="CR432" s="3"/>
      <c r="CS432" s="3" t="s">
        <v>4298</v>
      </c>
      <c r="CT432" s="3" t="s">
        <v>430</v>
      </c>
      <c r="CU432" s="3" t="s">
        <v>333</v>
      </c>
      <c r="CV432" s="3" t="s">
        <v>4301</v>
      </c>
      <c r="CW432" s="3" t="s">
        <v>4302</v>
      </c>
      <c r="CX432" s="3" t="s">
        <v>17</v>
      </c>
      <c r="CY432" s="3" t="s">
        <v>17</v>
      </c>
      <c r="CZ432" s="15" t="s">
        <v>4328</v>
      </c>
      <c r="DA432" s="3" t="s">
        <v>9218</v>
      </c>
      <c r="DB432" s="15" t="s">
        <v>4329</v>
      </c>
      <c r="DC432" s="15"/>
      <c r="DD432" s="226">
        <v>430</v>
      </c>
      <c r="DE432" s="15"/>
    </row>
    <row r="433" spans="1:109" ht="15" customHeight="1">
      <c r="A433" s="226">
        <v>421</v>
      </c>
      <c r="B433" s="68" t="s">
        <v>4202</v>
      </c>
      <c r="C433" s="280" t="s">
        <v>4170</v>
      </c>
      <c r="D433" s="3" t="s">
        <v>4305</v>
      </c>
      <c r="E433" s="9"/>
      <c r="F433" s="9"/>
      <c r="G433" s="169" t="s">
        <v>6129</v>
      </c>
      <c r="H433" s="3" t="s">
        <v>4171</v>
      </c>
      <c r="I433" s="3"/>
      <c r="J433" s="3" t="s">
        <v>4172</v>
      </c>
      <c r="K433" s="9" t="s">
        <v>10274</v>
      </c>
      <c r="L433" s="3" t="s">
        <v>4134</v>
      </c>
      <c r="M433" t="b">
        <v>0</v>
      </c>
      <c r="N433" s="3" t="s">
        <v>549</v>
      </c>
      <c r="O433" s="3" t="s">
        <v>8269</v>
      </c>
      <c r="P433" s="3" t="s">
        <v>9144</v>
      </c>
      <c r="Q433" s="229">
        <v>3</v>
      </c>
      <c r="R433" s="229">
        <v>3</v>
      </c>
      <c r="S433" s="9"/>
      <c r="T433" t="s">
        <v>17</v>
      </c>
      <c r="U433" s="3" t="s">
        <v>17</v>
      </c>
      <c r="V433" s="3" t="s">
        <v>17</v>
      </c>
      <c r="W433" s="9"/>
      <c r="X433" s="3" t="s">
        <v>17</v>
      </c>
      <c r="Y433" s="3" t="s">
        <v>17</v>
      </c>
      <c r="Z433" s="3" t="s">
        <v>4571</v>
      </c>
      <c r="AA433" s="15" t="s">
        <v>4173</v>
      </c>
      <c r="AB433" s="3"/>
      <c r="AC433" s="3"/>
      <c r="AD433" s="3"/>
      <c r="AE433" s="3"/>
      <c r="AF433" s="3"/>
      <c r="AG433" s="3" t="s">
        <v>17</v>
      </c>
      <c r="AH433" s="3" t="s">
        <v>4155</v>
      </c>
      <c r="AI433" s="177"/>
      <c r="AJ433" s="3" t="s">
        <v>481</v>
      </c>
      <c r="AK433" s="208" t="s">
        <v>481</v>
      </c>
      <c r="AL433" s="3"/>
      <c r="AM433" s="68"/>
      <c r="AN433" s="3" t="s">
        <v>4173</v>
      </c>
      <c r="AO433" s="3" t="s">
        <v>4575</v>
      </c>
      <c r="AP433" s="3" t="s">
        <v>4576</v>
      </c>
      <c r="AQ433" s="3"/>
      <c r="AR433" s="3"/>
      <c r="AS433" s="216" t="s">
        <v>9036</v>
      </c>
      <c r="AT433" s="3" t="s">
        <v>17</v>
      </c>
      <c r="AU433" t="b">
        <v>0</v>
      </c>
      <c r="AV433" s="229">
        <v>2706342</v>
      </c>
      <c r="AW433" s="123" t="s">
        <v>17</v>
      </c>
      <c r="AX433" s="9"/>
      <c r="AY433" s="9"/>
      <c r="AZ433" s="9"/>
      <c r="BA433" s="9"/>
      <c r="BB433" s="3" t="s">
        <v>5202</v>
      </c>
      <c r="BC433" s="9"/>
      <c r="BD433" s="9"/>
      <c r="BE433" s="3" t="s">
        <v>37</v>
      </c>
      <c r="BF433" s="9"/>
      <c r="BG433" s="9"/>
      <c r="BH433" s="9" t="s">
        <v>6171</v>
      </c>
      <c r="BI433" s="10" t="s">
        <v>3606</v>
      </c>
      <c r="BJ433" s="3" t="s">
        <v>9051</v>
      </c>
      <c r="BK433" s="9" t="s">
        <v>9568</v>
      </c>
      <c r="BL433" s="9"/>
      <c r="BM433" s="223">
        <v>1617248</v>
      </c>
      <c r="BN433" s="223">
        <v>1617248</v>
      </c>
      <c r="BO433" s="3" t="s">
        <v>4292</v>
      </c>
      <c r="BP433" s="9"/>
      <c r="BQ433" s="9"/>
      <c r="BR433" s="9"/>
      <c r="BS433" s="9"/>
      <c r="BT433" s="9"/>
      <c r="BU433" t="s">
        <v>13045</v>
      </c>
      <c r="BV433" s="9" t="s">
        <v>4547</v>
      </c>
      <c r="BW433" s="253">
        <v>25</v>
      </c>
      <c r="BX433" s="9"/>
      <c r="BY433" s="9"/>
      <c r="BZ433" s="9" t="s">
        <v>6500</v>
      </c>
      <c r="CA433" t="s">
        <v>6212</v>
      </c>
      <c r="CB433" s="229">
        <v>2016</v>
      </c>
      <c r="CC433" s="3" t="s">
        <v>9551</v>
      </c>
      <c r="CD433" s="3" t="s">
        <v>4216</v>
      </c>
      <c r="CE433" s="3" t="s">
        <v>4244</v>
      </c>
      <c r="CF433" s="3" t="s">
        <v>4155</v>
      </c>
      <c r="CG433" s="3" t="s">
        <v>17</v>
      </c>
      <c r="CH433" s="3" t="s">
        <v>131</v>
      </c>
      <c r="CI433" s="3" t="s">
        <v>4259</v>
      </c>
      <c r="CJ433" s="3" t="s">
        <v>4273</v>
      </c>
      <c r="CK433" s="123" t="s">
        <v>4288</v>
      </c>
      <c r="CL433" s="123" t="s">
        <v>4289</v>
      </c>
      <c r="CM433" s="123" t="s">
        <v>4290</v>
      </c>
      <c r="CN433" s="123" t="s">
        <v>4291</v>
      </c>
      <c r="CO433" s="3" t="s">
        <v>10</v>
      </c>
      <c r="CP433" s="3" t="s">
        <v>48</v>
      </c>
      <c r="CQ433" s="3"/>
      <c r="CR433" s="3"/>
      <c r="CS433" s="3" t="s">
        <v>4187</v>
      </c>
      <c r="CT433" s="3" t="s">
        <v>430</v>
      </c>
      <c r="CU433" s="3" t="s">
        <v>333</v>
      </c>
      <c r="CV433" s="3" t="s">
        <v>4301</v>
      </c>
      <c r="CW433" s="3" t="s">
        <v>4302</v>
      </c>
      <c r="CX433" s="3" t="s">
        <v>17</v>
      </c>
      <c r="CY433" s="3" t="s">
        <v>17</v>
      </c>
      <c r="CZ433" s="15" t="s">
        <v>4330</v>
      </c>
      <c r="DA433" s="3" t="s">
        <v>9218</v>
      </c>
      <c r="DB433" s="15" t="s">
        <v>4331</v>
      </c>
      <c r="DC433" s="15"/>
      <c r="DD433" s="226">
        <v>431</v>
      </c>
      <c r="DE433" s="15"/>
    </row>
    <row r="434" spans="1:109" ht="13.9" customHeight="1">
      <c r="A434" s="226">
        <v>422</v>
      </c>
      <c r="B434" s="68" t="s">
        <v>4202</v>
      </c>
      <c r="C434" s="280" t="s">
        <v>4170</v>
      </c>
      <c r="D434" s="3" t="s">
        <v>4305</v>
      </c>
      <c r="E434" s="9"/>
      <c r="F434" s="9"/>
      <c r="G434" s="169" t="s">
        <v>6129</v>
      </c>
      <c r="H434" s="3" t="s">
        <v>4171</v>
      </c>
      <c r="I434" s="3"/>
      <c r="J434" s="3" t="s">
        <v>4172</v>
      </c>
      <c r="K434" s="9" t="s">
        <v>10274</v>
      </c>
      <c r="L434" s="3" t="s">
        <v>4135</v>
      </c>
      <c r="M434" t="b">
        <v>0</v>
      </c>
      <c r="N434" s="3" t="s">
        <v>549</v>
      </c>
      <c r="O434" s="3" t="s">
        <v>8168</v>
      </c>
      <c r="P434" s="3" t="s">
        <v>9145</v>
      </c>
      <c r="Q434" s="229">
        <v>5</v>
      </c>
      <c r="R434" s="229">
        <v>5</v>
      </c>
      <c r="S434" s="9"/>
      <c r="T434" t="s">
        <v>17</v>
      </c>
      <c r="U434" s="3" t="s">
        <v>17</v>
      </c>
      <c r="V434" s="3" t="s">
        <v>17</v>
      </c>
      <c r="W434" s="9"/>
      <c r="X434" s="3" t="s">
        <v>17</v>
      </c>
      <c r="Y434" s="3" t="s">
        <v>17</v>
      </c>
      <c r="Z434" s="3" t="s">
        <v>4570</v>
      </c>
      <c r="AA434" s="15" t="s">
        <v>484</v>
      </c>
      <c r="AB434" s="3"/>
      <c r="AC434" s="3"/>
      <c r="AD434" s="3"/>
      <c r="AE434" s="3"/>
      <c r="AF434" s="3"/>
      <c r="AG434" s="3" t="s">
        <v>17</v>
      </c>
      <c r="AH434" s="3" t="s">
        <v>4156</v>
      </c>
      <c r="AI434" s="177"/>
      <c r="AJ434" s="3" t="s">
        <v>481</v>
      </c>
      <c r="AK434" s="208" t="s">
        <v>481</v>
      </c>
      <c r="AL434" s="3"/>
      <c r="AM434" s="68"/>
      <c r="AN434" s="3" t="s">
        <v>4173</v>
      </c>
      <c r="AO434" s="3" t="s">
        <v>4577</v>
      </c>
      <c r="AP434" s="3" t="s">
        <v>4576</v>
      </c>
      <c r="AQ434" s="3"/>
      <c r="AR434" s="3"/>
      <c r="AS434" s="216" t="s">
        <v>9036</v>
      </c>
      <c r="AT434" s="3" t="s">
        <v>17</v>
      </c>
      <c r="AU434" t="b">
        <v>0</v>
      </c>
      <c r="AV434" s="229">
        <v>2997090</v>
      </c>
      <c r="AW434" s="123" t="s">
        <v>17</v>
      </c>
      <c r="AX434" s="9"/>
      <c r="AY434" s="9"/>
      <c r="AZ434" s="9"/>
      <c r="BA434" s="9"/>
      <c r="BB434" s="3" t="s">
        <v>5202</v>
      </c>
      <c r="BC434" s="9"/>
      <c r="BD434" s="9"/>
      <c r="BE434" s="3" t="s">
        <v>37</v>
      </c>
      <c r="BF434" s="9"/>
      <c r="BG434" s="9"/>
      <c r="BH434" s="9" t="s">
        <v>6171</v>
      </c>
      <c r="BI434" s="10" t="s">
        <v>3606</v>
      </c>
      <c r="BJ434" s="3" t="s">
        <v>9051</v>
      </c>
      <c r="BK434" s="9" t="s">
        <v>9568</v>
      </c>
      <c r="BL434" s="9"/>
      <c r="BM434" s="223">
        <v>1880567</v>
      </c>
      <c r="BN434" s="223">
        <v>1880567</v>
      </c>
      <c r="BO434" s="3" t="s">
        <v>4292</v>
      </c>
      <c r="BP434" s="9"/>
      <c r="BQ434" s="9"/>
      <c r="BR434" s="9"/>
      <c r="BS434" s="9"/>
      <c r="BT434" s="9"/>
      <c r="BU434" t="s">
        <v>13045</v>
      </c>
      <c r="BV434" s="9" t="s">
        <v>4548</v>
      </c>
      <c r="BW434" s="253">
        <v>25</v>
      </c>
      <c r="BX434" s="9"/>
      <c r="BY434" s="9"/>
      <c r="BZ434" s="9" t="s">
        <v>6500</v>
      </c>
      <c r="CA434" t="s">
        <v>6212</v>
      </c>
      <c r="CB434" s="229">
        <v>2016</v>
      </c>
      <c r="CC434" s="3" t="s">
        <v>9551</v>
      </c>
      <c r="CD434" s="3" t="s">
        <v>4217</v>
      </c>
      <c r="CE434" s="3" t="s">
        <v>4245</v>
      </c>
      <c r="CF434" s="3" t="s">
        <v>4156</v>
      </c>
      <c r="CG434" s="3" t="s">
        <v>17</v>
      </c>
      <c r="CH434" s="3" t="s">
        <v>131</v>
      </c>
      <c r="CI434" s="3" t="s">
        <v>4259</v>
      </c>
      <c r="CJ434" s="3" t="s">
        <v>4274</v>
      </c>
      <c r="CK434" s="123" t="s">
        <v>4288</v>
      </c>
      <c r="CL434" s="123" t="s">
        <v>4289</v>
      </c>
      <c r="CM434" s="123" t="s">
        <v>4290</v>
      </c>
      <c r="CN434" s="123" t="s">
        <v>4291</v>
      </c>
      <c r="CO434" s="3" t="s">
        <v>10</v>
      </c>
      <c r="CP434" s="3" t="s">
        <v>48</v>
      </c>
      <c r="CQ434" s="3"/>
      <c r="CR434" s="3"/>
      <c r="CS434" s="3" t="s">
        <v>4188</v>
      </c>
      <c r="CT434" s="3" t="s">
        <v>430</v>
      </c>
      <c r="CU434" s="3" t="s">
        <v>333</v>
      </c>
      <c r="CV434" s="3" t="s">
        <v>4301</v>
      </c>
      <c r="CW434" s="3" t="s">
        <v>4302</v>
      </c>
      <c r="CX434" s="3" t="s">
        <v>17</v>
      </c>
      <c r="CY434" s="3" t="s">
        <v>17</v>
      </c>
      <c r="CZ434" s="15" t="s">
        <v>4332</v>
      </c>
      <c r="DA434" s="3" t="s">
        <v>9218</v>
      </c>
      <c r="DB434" s="15" t="s">
        <v>4333</v>
      </c>
      <c r="DC434" s="15"/>
      <c r="DD434" s="226">
        <v>432</v>
      </c>
      <c r="DE434" s="15"/>
    </row>
    <row r="435" spans="1:109" ht="15" customHeight="1">
      <c r="A435" s="226">
        <v>423</v>
      </c>
      <c r="B435" s="68" t="s">
        <v>4202</v>
      </c>
      <c r="C435" s="280" t="s">
        <v>4170</v>
      </c>
      <c r="D435" s="3" t="s">
        <v>4305</v>
      </c>
      <c r="E435" s="9"/>
      <c r="F435" s="9"/>
      <c r="G435" s="169" t="s">
        <v>6129</v>
      </c>
      <c r="H435" s="3" t="s">
        <v>4171</v>
      </c>
      <c r="I435" s="3"/>
      <c r="J435" s="3" t="s">
        <v>4172</v>
      </c>
      <c r="K435" s="9" t="s">
        <v>10274</v>
      </c>
      <c r="L435" s="3" t="s">
        <v>4135</v>
      </c>
      <c r="M435" t="b">
        <v>0</v>
      </c>
      <c r="N435" s="3" t="s">
        <v>549</v>
      </c>
      <c r="O435" s="3" t="s">
        <v>8168</v>
      </c>
      <c r="P435" s="3" t="s">
        <v>9145</v>
      </c>
      <c r="Q435" s="229">
        <v>5</v>
      </c>
      <c r="R435" s="229">
        <v>5</v>
      </c>
      <c r="S435" s="9"/>
      <c r="T435" t="s">
        <v>17</v>
      </c>
      <c r="U435" s="3" t="s">
        <v>17</v>
      </c>
      <c r="V435" s="3" t="s">
        <v>17</v>
      </c>
      <c r="W435" s="9"/>
      <c r="X435" s="3" t="s">
        <v>17</v>
      </c>
      <c r="Y435" s="3" t="s">
        <v>17</v>
      </c>
      <c r="Z435" s="3" t="s">
        <v>4570</v>
      </c>
      <c r="AA435" s="15" t="s">
        <v>484</v>
      </c>
      <c r="AB435" s="3"/>
      <c r="AC435" s="3"/>
      <c r="AD435" s="3"/>
      <c r="AE435" s="3"/>
      <c r="AF435" s="3"/>
      <c r="AG435" s="3" t="s">
        <v>17</v>
      </c>
      <c r="AH435" s="3" t="s">
        <v>4157</v>
      </c>
      <c r="AI435" s="177"/>
      <c r="AJ435" s="3" t="s">
        <v>481</v>
      </c>
      <c r="AK435" s="208" t="s">
        <v>481</v>
      </c>
      <c r="AL435" s="3"/>
      <c r="AM435" s="68"/>
      <c r="AN435" s="3" t="s">
        <v>4173</v>
      </c>
      <c r="AO435" s="3" t="s">
        <v>4575</v>
      </c>
      <c r="AP435" s="3" t="s">
        <v>4576</v>
      </c>
      <c r="AQ435" s="3"/>
      <c r="AR435" s="3"/>
      <c r="AS435" s="216" t="s">
        <v>9036</v>
      </c>
      <c r="AT435" s="3" t="s">
        <v>17</v>
      </c>
      <c r="AU435" t="b">
        <v>0</v>
      </c>
      <c r="AV435" s="229">
        <v>3841175</v>
      </c>
      <c r="AW435" s="123" t="s">
        <v>17</v>
      </c>
      <c r="AX435" s="9"/>
      <c r="AY435" s="9"/>
      <c r="AZ435" s="9"/>
      <c r="BA435" s="9"/>
      <c r="BB435" s="3" t="s">
        <v>5202</v>
      </c>
      <c r="BC435" s="9"/>
      <c r="BD435" s="9"/>
      <c r="BE435" s="3" t="s">
        <v>37</v>
      </c>
      <c r="BF435" s="9"/>
      <c r="BG435" s="9"/>
      <c r="BH435" s="9" t="s">
        <v>6171</v>
      </c>
      <c r="BI435" s="10" t="s">
        <v>3606</v>
      </c>
      <c r="BJ435" s="3" t="s">
        <v>9051</v>
      </c>
      <c r="BK435" s="9" t="s">
        <v>9568</v>
      </c>
      <c r="BL435" s="9"/>
      <c r="BM435" s="223">
        <v>2485869</v>
      </c>
      <c r="BN435" s="223">
        <v>2485869</v>
      </c>
      <c r="BO435" s="3" t="s">
        <v>4292</v>
      </c>
      <c r="BP435" s="9"/>
      <c r="BQ435" s="9"/>
      <c r="BR435" s="9"/>
      <c r="BS435" s="9"/>
      <c r="BT435" s="9"/>
      <c r="BU435" t="s">
        <v>13045</v>
      </c>
      <c r="BV435" s="9" t="s">
        <v>4549</v>
      </c>
      <c r="BW435" s="253">
        <v>25</v>
      </c>
      <c r="BX435" s="9"/>
      <c r="BY435" s="9"/>
      <c r="BZ435" s="9" t="s">
        <v>6500</v>
      </c>
      <c r="CA435" t="s">
        <v>6212</v>
      </c>
      <c r="CB435" s="229">
        <v>2016</v>
      </c>
      <c r="CC435" s="3" t="s">
        <v>9551</v>
      </c>
      <c r="CD435" s="3" t="s">
        <v>4218</v>
      </c>
      <c r="CE435" s="3" t="s">
        <v>4246</v>
      </c>
      <c r="CF435" s="3" t="s">
        <v>4157</v>
      </c>
      <c r="CG435" s="3" t="s">
        <v>17</v>
      </c>
      <c r="CH435" s="3" t="s">
        <v>131</v>
      </c>
      <c r="CI435" s="3" t="s">
        <v>4259</v>
      </c>
      <c r="CJ435" s="3" t="s">
        <v>4275</v>
      </c>
      <c r="CK435" s="123" t="s">
        <v>4288</v>
      </c>
      <c r="CL435" s="123" t="s">
        <v>4289</v>
      </c>
      <c r="CM435" s="123" t="s">
        <v>4290</v>
      </c>
      <c r="CN435" s="123" t="s">
        <v>4291</v>
      </c>
      <c r="CO435" s="3" t="s">
        <v>10</v>
      </c>
      <c r="CP435" s="3" t="s">
        <v>48</v>
      </c>
      <c r="CQ435" s="3"/>
      <c r="CR435" s="3"/>
      <c r="CS435" s="3" t="s">
        <v>4189</v>
      </c>
      <c r="CT435" s="3" t="s">
        <v>430</v>
      </c>
      <c r="CU435" s="3" t="s">
        <v>333</v>
      </c>
      <c r="CV435" s="3" t="s">
        <v>4301</v>
      </c>
      <c r="CW435" s="3" t="s">
        <v>4302</v>
      </c>
      <c r="CX435" s="3" t="s">
        <v>17</v>
      </c>
      <c r="CY435" s="3" t="s">
        <v>17</v>
      </c>
      <c r="CZ435" s="15" t="s">
        <v>4334</v>
      </c>
      <c r="DA435" s="3" t="s">
        <v>9218</v>
      </c>
      <c r="DB435" s="15" t="s">
        <v>4335</v>
      </c>
      <c r="DC435" s="15"/>
      <c r="DD435" s="226">
        <v>433</v>
      </c>
      <c r="DE435" s="15"/>
    </row>
    <row r="436" spans="1:109" ht="15" customHeight="1">
      <c r="A436" s="226">
        <v>424</v>
      </c>
      <c r="B436" s="68" t="s">
        <v>4202</v>
      </c>
      <c r="C436" s="280" t="s">
        <v>4170</v>
      </c>
      <c r="D436" s="3" t="s">
        <v>4305</v>
      </c>
      <c r="E436" s="9"/>
      <c r="F436" s="9"/>
      <c r="G436" s="169" t="s">
        <v>6129</v>
      </c>
      <c r="H436" s="3" t="s">
        <v>4171</v>
      </c>
      <c r="I436" s="3"/>
      <c r="J436" s="3" t="s">
        <v>4172</v>
      </c>
      <c r="K436" s="9" t="s">
        <v>10274</v>
      </c>
      <c r="L436" s="3" t="s">
        <v>4136</v>
      </c>
      <c r="M436" t="b">
        <v>0</v>
      </c>
      <c r="N436" s="3" t="s">
        <v>549</v>
      </c>
      <c r="O436" s="3" t="s">
        <v>8269</v>
      </c>
      <c r="P436" s="3" t="s">
        <v>9146</v>
      </c>
      <c r="Q436" s="229">
        <v>4</v>
      </c>
      <c r="R436" s="229">
        <v>4</v>
      </c>
      <c r="S436" s="9"/>
      <c r="T436" t="s">
        <v>17</v>
      </c>
      <c r="U436" s="3" t="s">
        <v>17</v>
      </c>
      <c r="V436" s="3" t="s">
        <v>17</v>
      </c>
      <c r="W436" s="9"/>
      <c r="X436" s="3" t="s">
        <v>17</v>
      </c>
      <c r="Y436" s="3" t="s">
        <v>17</v>
      </c>
      <c r="Z436" s="3" t="s">
        <v>4570</v>
      </c>
      <c r="AA436" s="15" t="s">
        <v>484</v>
      </c>
      <c r="AB436" s="3"/>
      <c r="AC436" s="3"/>
      <c r="AD436" s="3"/>
      <c r="AE436" s="3"/>
      <c r="AF436" s="3"/>
      <c r="AG436" s="3" t="s">
        <v>17</v>
      </c>
      <c r="AH436" s="3" t="s">
        <v>4158</v>
      </c>
      <c r="AI436" s="177"/>
      <c r="AJ436" s="3" t="s">
        <v>481</v>
      </c>
      <c r="AK436" s="208" t="s">
        <v>481</v>
      </c>
      <c r="AL436" s="3"/>
      <c r="AM436" s="68"/>
      <c r="AN436" s="3" t="s">
        <v>4173</v>
      </c>
      <c r="AO436" s="3" t="s">
        <v>4577</v>
      </c>
      <c r="AP436" s="3" t="s">
        <v>4576</v>
      </c>
      <c r="AQ436" s="3"/>
      <c r="AR436" s="3"/>
      <c r="AS436" s="216" t="s">
        <v>9036</v>
      </c>
      <c r="AT436" s="3" t="s">
        <v>17</v>
      </c>
      <c r="AU436" t="b">
        <v>0</v>
      </c>
      <c r="AV436" s="229">
        <v>3008771</v>
      </c>
      <c r="AW436" s="123" t="s">
        <v>17</v>
      </c>
      <c r="AX436" s="9"/>
      <c r="AY436" s="9"/>
      <c r="AZ436" s="9"/>
      <c r="BA436" s="9"/>
      <c r="BB436" s="3" t="s">
        <v>5202</v>
      </c>
      <c r="BC436" s="9"/>
      <c r="BD436" s="9"/>
      <c r="BE436" s="3" t="s">
        <v>37</v>
      </c>
      <c r="BF436" s="9"/>
      <c r="BG436" s="9"/>
      <c r="BH436" s="9" t="s">
        <v>6171</v>
      </c>
      <c r="BI436" s="10" t="s">
        <v>3606</v>
      </c>
      <c r="BJ436" s="3" t="s">
        <v>9051</v>
      </c>
      <c r="BK436" s="9" t="s">
        <v>9568</v>
      </c>
      <c r="BL436" s="9"/>
      <c r="BM436" s="223">
        <v>2188780</v>
      </c>
      <c r="BN436" s="223">
        <v>2188780</v>
      </c>
      <c r="BO436" s="3" t="s">
        <v>4292</v>
      </c>
      <c r="BP436" s="9"/>
      <c r="BQ436" s="9"/>
      <c r="BR436" s="9"/>
      <c r="BS436" s="9"/>
      <c r="BT436" s="9"/>
      <c r="BU436" t="s">
        <v>13045</v>
      </c>
      <c r="BV436" s="9" t="s">
        <v>4550</v>
      </c>
      <c r="BW436" s="253">
        <v>25</v>
      </c>
      <c r="BX436" s="9"/>
      <c r="BY436" s="9"/>
      <c r="BZ436" s="9" t="s">
        <v>6500</v>
      </c>
      <c r="CA436" t="s">
        <v>6212</v>
      </c>
      <c r="CB436" s="229">
        <v>2016</v>
      </c>
      <c r="CC436" s="3" t="s">
        <v>9551</v>
      </c>
      <c r="CD436" s="3" t="s">
        <v>4219</v>
      </c>
      <c r="CE436" s="3" t="s">
        <v>4247</v>
      </c>
      <c r="CF436" s="3" t="s">
        <v>4158</v>
      </c>
      <c r="CG436" s="3" t="s">
        <v>17</v>
      </c>
      <c r="CH436" s="3" t="s">
        <v>131</v>
      </c>
      <c r="CI436" s="3" t="s">
        <v>4259</v>
      </c>
      <c r="CJ436" s="3" t="s">
        <v>4276</v>
      </c>
      <c r="CK436" s="123" t="s">
        <v>4288</v>
      </c>
      <c r="CL436" s="123" t="s">
        <v>4289</v>
      </c>
      <c r="CM436" s="123" t="s">
        <v>4290</v>
      </c>
      <c r="CN436" s="123" t="s">
        <v>4291</v>
      </c>
      <c r="CO436" s="3" t="s">
        <v>10</v>
      </c>
      <c r="CP436" s="3" t="s">
        <v>48</v>
      </c>
      <c r="CQ436" s="3"/>
      <c r="CR436" s="3"/>
      <c r="CS436" s="3" t="s">
        <v>4190</v>
      </c>
      <c r="CT436" s="3" t="s">
        <v>430</v>
      </c>
      <c r="CU436" s="3" t="s">
        <v>333</v>
      </c>
      <c r="CV436" s="3" t="s">
        <v>4301</v>
      </c>
      <c r="CW436" s="3" t="s">
        <v>4302</v>
      </c>
      <c r="CX436" s="3" t="s">
        <v>17</v>
      </c>
      <c r="CY436" s="3" t="s">
        <v>17</v>
      </c>
      <c r="CZ436" s="15" t="s">
        <v>4336</v>
      </c>
      <c r="DA436" s="3" t="s">
        <v>9218</v>
      </c>
      <c r="DB436" s="15" t="s">
        <v>4337</v>
      </c>
      <c r="DC436" s="15"/>
      <c r="DD436" s="226">
        <v>434</v>
      </c>
      <c r="DE436" s="15"/>
    </row>
    <row r="437" spans="1:109" ht="15" customHeight="1">
      <c r="A437" s="226">
        <v>425</v>
      </c>
      <c r="B437" s="68" t="s">
        <v>4202</v>
      </c>
      <c r="C437" s="280" t="s">
        <v>4170</v>
      </c>
      <c r="D437" s="3" t="s">
        <v>4305</v>
      </c>
      <c r="E437" s="9"/>
      <c r="F437" s="9"/>
      <c r="G437" s="169" t="s">
        <v>6129</v>
      </c>
      <c r="H437" s="3" t="s">
        <v>4171</v>
      </c>
      <c r="I437" s="3"/>
      <c r="J437" s="3" t="s">
        <v>4172</v>
      </c>
      <c r="K437" s="9" t="s">
        <v>10274</v>
      </c>
      <c r="L437" s="3" t="s">
        <v>4136</v>
      </c>
      <c r="M437" t="b">
        <v>0</v>
      </c>
      <c r="N437" s="3" t="s">
        <v>549</v>
      </c>
      <c r="O437" s="3" t="s">
        <v>8269</v>
      </c>
      <c r="P437" s="3" t="s">
        <v>9146</v>
      </c>
      <c r="Q437" s="229">
        <v>4</v>
      </c>
      <c r="R437" s="229">
        <v>4</v>
      </c>
      <c r="S437" s="9"/>
      <c r="T437" t="s">
        <v>17</v>
      </c>
      <c r="U437" s="3" t="s">
        <v>17</v>
      </c>
      <c r="V437" s="3" t="s">
        <v>17</v>
      </c>
      <c r="W437" s="9"/>
      <c r="X437" s="3" t="s">
        <v>17</v>
      </c>
      <c r="Y437" s="3" t="s">
        <v>17</v>
      </c>
      <c r="Z437" s="3" t="s">
        <v>4570</v>
      </c>
      <c r="AA437" s="15" t="s">
        <v>484</v>
      </c>
      <c r="AB437" s="3"/>
      <c r="AC437" s="3"/>
      <c r="AD437" s="3"/>
      <c r="AE437" s="3"/>
      <c r="AF437" s="3"/>
      <c r="AG437" s="3" t="s">
        <v>17</v>
      </c>
      <c r="AH437" s="3" t="s">
        <v>4159</v>
      </c>
      <c r="AI437" s="177"/>
      <c r="AJ437" s="3" t="s">
        <v>481</v>
      </c>
      <c r="AK437" s="208" t="s">
        <v>481</v>
      </c>
      <c r="AL437" s="3"/>
      <c r="AM437" s="68"/>
      <c r="AN437" s="3" t="s">
        <v>4173</v>
      </c>
      <c r="AO437" s="3" t="s">
        <v>4575</v>
      </c>
      <c r="AP437" s="3" t="s">
        <v>4576</v>
      </c>
      <c r="AQ437" s="3"/>
      <c r="AR437" s="3"/>
      <c r="AS437" s="216" t="s">
        <v>9036</v>
      </c>
      <c r="AT437" s="3" t="s">
        <v>17</v>
      </c>
      <c r="AU437" t="b">
        <v>0</v>
      </c>
      <c r="AV437" s="229">
        <v>2634244</v>
      </c>
      <c r="AW437" s="123" t="s">
        <v>17</v>
      </c>
      <c r="AX437" s="9"/>
      <c r="AY437" s="9"/>
      <c r="AZ437" s="9"/>
      <c r="BA437" s="9"/>
      <c r="BB437" s="3" t="s">
        <v>5202</v>
      </c>
      <c r="BC437" s="9"/>
      <c r="BD437" s="9"/>
      <c r="BE437" s="3" t="s">
        <v>37</v>
      </c>
      <c r="BF437" s="9"/>
      <c r="BG437" s="9"/>
      <c r="BH437" s="9" t="s">
        <v>6171</v>
      </c>
      <c r="BI437" s="10" t="s">
        <v>3606</v>
      </c>
      <c r="BJ437" s="3" t="s">
        <v>9051</v>
      </c>
      <c r="BK437" s="9" t="s">
        <v>9568</v>
      </c>
      <c r="BL437" s="9"/>
      <c r="BM437" s="223">
        <v>1633051</v>
      </c>
      <c r="BN437" s="223">
        <v>1633051</v>
      </c>
      <c r="BO437" s="3" t="s">
        <v>4292</v>
      </c>
      <c r="BP437" s="9"/>
      <c r="BQ437" s="9"/>
      <c r="BR437" s="9"/>
      <c r="BS437" s="9"/>
      <c r="BT437" s="9"/>
      <c r="BU437" t="s">
        <v>13045</v>
      </c>
      <c r="BV437" s="9" t="s">
        <v>4551</v>
      </c>
      <c r="BW437" s="253">
        <v>25</v>
      </c>
      <c r="BX437" s="9"/>
      <c r="BY437" s="9"/>
      <c r="BZ437" s="9" t="s">
        <v>6500</v>
      </c>
      <c r="CA437" t="s">
        <v>6212</v>
      </c>
      <c r="CB437" s="229">
        <v>2016</v>
      </c>
      <c r="CC437" s="3" t="s">
        <v>9551</v>
      </c>
      <c r="CD437" s="3" t="s">
        <v>4220</v>
      </c>
      <c r="CE437" s="3" t="s">
        <v>4248</v>
      </c>
      <c r="CF437" s="3" t="s">
        <v>4159</v>
      </c>
      <c r="CG437" s="3" t="s">
        <v>17</v>
      </c>
      <c r="CH437" s="3" t="s">
        <v>131</v>
      </c>
      <c r="CI437" s="3" t="s">
        <v>4259</v>
      </c>
      <c r="CJ437" s="3" t="s">
        <v>4277</v>
      </c>
      <c r="CK437" s="123" t="s">
        <v>4288</v>
      </c>
      <c r="CL437" s="123" t="s">
        <v>4289</v>
      </c>
      <c r="CM437" s="123" t="s">
        <v>4290</v>
      </c>
      <c r="CN437" s="123" t="s">
        <v>4291</v>
      </c>
      <c r="CO437" s="3" t="s">
        <v>10</v>
      </c>
      <c r="CP437" s="3" t="s">
        <v>48</v>
      </c>
      <c r="CQ437" s="3"/>
      <c r="CR437" s="3"/>
      <c r="CS437" s="3" t="s">
        <v>4191</v>
      </c>
      <c r="CT437" s="3" t="s">
        <v>430</v>
      </c>
      <c r="CU437" s="3" t="s">
        <v>333</v>
      </c>
      <c r="CV437" s="3" t="s">
        <v>4301</v>
      </c>
      <c r="CW437" s="3" t="s">
        <v>4302</v>
      </c>
      <c r="CX437" s="3" t="s">
        <v>17</v>
      </c>
      <c r="CY437" s="3" t="s">
        <v>17</v>
      </c>
      <c r="CZ437" s="15" t="s">
        <v>4338</v>
      </c>
      <c r="DA437" s="3" t="s">
        <v>9218</v>
      </c>
      <c r="DB437" s="15" t="s">
        <v>4339</v>
      </c>
      <c r="DC437" s="15"/>
      <c r="DD437" s="226">
        <v>435</v>
      </c>
      <c r="DE437" s="15"/>
    </row>
    <row r="438" spans="1:109" ht="14.45" customHeight="1">
      <c r="A438" s="226">
        <v>426</v>
      </c>
      <c r="B438" s="68" t="s">
        <v>4202</v>
      </c>
      <c r="C438" s="280" t="s">
        <v>4170</v>
      </c>
      <c r="D438" s="3" t="s">
        <v>4305</v>
      </c>
      <c r="E438" s="9"/>
      <c r="F438" s="9"/>
      <c r="G438" s="169" t="s">
        <v>6129</v>
      </c>
      <c r="H438" s="3" t="s">
        <v>4171</v>
      </c>
      <c r="I438" s="3"/>
      <c r="J438" s="3" t="s">
        <v>4172</v>
      </c>
      <c r="K438" s="9" t="s">
        <v>10274</v>
      </c>
      <c r="L438" s="3" t="s">
        <v>4137</v>
      </c>
      <c r="M438" t="b">
        <v>0</v>
      </c>
      <c r="N438" s="3" t="s">
        <v>549</v>
      </c>
      <c r="O438" s="3" t="s">
        <v>8168</v>
      </c>
      <c r="P438" s="3" t="s">
        <v>9126</v>
      </c>
      <c r="Q438" s="229">
        <v>10</v>
      </c>
      <c r="R438" s="229">
        <v>10</v>
      </c>
      <c r="S438" s="9"/>
      <c r="T438" t="s">
        <v>17</v>
      </c>
      <c r="U438" s="3" t="s">
        <v>17</v>
      </c>
      <c r="V438" s="3" t="s">
        <v>17</v>
      </c>
      <c r="W438" s="9"/>
      <c r="X438" s="3" t="s">
        <v>17</v>
      </c>
      <c r="Y438" s="3" t="s">
        <v>17</v>
      </c>
      <c r="Z438" s="3" t="s">
        <v>4571</v>
      </c>
      <c r="AA438" s="15" t="s">
        <v>4173</v>
      </c>
      <c r="AB438" s="3"/>
      <c r="AC438" s="3"/>
      <c r="AD438" s="3"/>
      <c r="AE438" s="3"/>
      <c r="AF438" s="3"/>
      <c r="AG438" s="3" t="s">
        <v>17</v>
      </c>
      <c r="AH438" s="3" t="s">
        <v>4160</v>
      </c>
      <c r="AI438" s="177"/>
      <c r="AJ438" s="3" t="s">
        <v>481</v>
      </c>
      <c r="AK438" s="208" t="s">
        <v>481</v>
      </c>
      <c r="AL438" s="3"/>
      <c r="AM438" s="68"/>
      <c r="AN438" s="3" t="s">
        <v>4173</v>
      </c>
      <c r="AO438" s="3" t="s">
        <v>4577</v>
      </c>
      <c r="AP438" s="3" t="s">
        <v>4576</v>
      </c>
      <c r="AQ438" s="3"/>
      <c r="AR438" s="3"/>
      <c r="AS438" s="216" t="s">
        <v>9036</v>
      </c>
      <c r="AT438" s="3" t="s">
        <v>17</v>
      </c>
      <c r="AU438" t="b">
        <v>0</v>
      </c>
      <c r="AV438" s="229">
        <v>3110161</v>
      </c>
      <c r="AW438" s="123" t="s">
        <v>17</v>
      </c>
      <c r="AX438" s="9"/>
      <c r="AY438" s="9"/>
      <c r="AZ438" s="9"/>
      <c r="BA438" s="9"/>
      <c r="BB438" s="3" t="s">
        <v>5202</v>
      </c>
      <c r="BC438" s="9"/>
      <c r="BD438" s="9"/>
      <c r="BE438" s="3" t="s">
        <v>37</v>
      </c>
      <c r="BF438" s="9"/>
      <c r="BG438" s="9"/>
      <c r="BH438" s="9" t="s">
        <v>6171</v>
      </c>
      <c r="BI438" s="10" t="s">
        <v>3606</v>
      </c>
      <c r="BJ438" s="3" t="s">
        <v>9051</v>
      </c>
      <c r="BK438" s="9" t="s">
        <v>9568</v>
      </c>
      <c r="BL438" s="9"/>
      <c r="BM438" s="223">
        <v>1394920</v>
      </c>
      <c r="BN438" s="223">
        <v>1394920</v>
      </c>
      <c r="BO438" s="3" t="s">
        <v>4292</v>
      </c>
      <c r="BP438" s="9"/>
      <c r="BQ438" s="9"/>
      <c r="BR438" s="9"/>
      <c r="BS438" s="9"/>
      <c r="BT438" s="9"/>
      <c r="BU438" t="s">
        <v>13045</v>
      </c>
      <c r="BV438" s="9" t="s">
        <v>4552</v>
      </c>
      <c r="BW438" s="253">
        <v>25</v>
      </c>
      <c r="BX438" s="9"/>
      <c r="BY438" s="9"/>
      <c r="BZ438" s="9" t="s">
        <v>6500</v>
      </c>
      <c r="CA438" t="s">
        <v>6212</v>
      </c>
      <c r="CB438" s="229">
        <v>2016</v>
      </c>
      <c r="CC438" s="3" t="s">
        <v>9551</v>
      </c>
      <c r="CD438" s="3" t="s">
        <v>4221</v>
      </c>
      <c r="CE438" s="3" t="s">
        <v>4249</v>
      </c>
      <c r="CF438" s="3" t="s">
        <v>4160</v>
      </c>
      <c r="CG438" s="3" t="s">
        <v>17</v>
      </c>
      <c r="CH438" s="3" t="s">
        <v>131</v>
      </c>
      <c r="CI438" s="3" t="s">
        <v>4259</v>
      </c>
      <c r="CJ438" s="3" t="s">
        <v>4278</v>
      </c>
      <c r="CK438" s="123" t="s">
        <v>4288</v>
      </c>
      <c r="CL438" s="123" t="s">
        <v>4289</v>
      </c>
      <c r="CM438" s="123" t="s">
        <v>4290</v>
      </c>
      <c r="CN438" s="123" t="s">
        <v>4291</v>
      </c>
      <c r="CO438" s="3" t="s">
        <v>10</v>
      </c>
      <c r="CP438" s="3" t="s">
        <v>48</v>
      </c>
      <c r="CQ438" s="3"/>
      <c r="CR438" s="3"/>
      <c r="CS438" s="3" t="s">
        <v>4299</v>
      </c>
      <c r="CT438" s="3" t="s">
        <v>430</v>
      </c>
      <c r="CU438" s="3" t="s">
        <v>333</v>
      </c>
      <c r="CV438" s="3" t="s">
        <v>4301</v>
      </c>
      <c r="CW438" s="3" t="s">
        <v>4302</v>
      </c>
      <c r="CX438" s="3" t="s">
        <v>17</v>
      </c>
      <c r="CY438" s="3" t="s">
        <v>17</v>
      </c>
      <c r="CZ438" s="15" t="s">
        <v>4340</v>
      </c>
      <c r="DA438" s="3" t="s">
        <v>9218</v>
      </c>
      <c r="DB438" s="15" t="s">
        <v>4341</v>
      </c>
      <c r="DC438" s="15"/>
      <c r="DD438" s="226">
        <v>436</v>
      </c>
      <c r="DE438" s="15"/>
    </row>
    <row r="439" spans="1:109" ht="15" customHeight="1">
      <c r="A439" s="226">
        <v>427</v>
      </c>
      <c r="B439" s="68" t="s">
        <v>4202</v>
      </c>
      <c r="C439" s="280" t="s">
        <v>4170</v>
      </c>
      <c r="D439" s="3" t="s">
        <v>4305</v>
      </c>
      <c r="E439" s="9"/>
      <c r="F439" s="9"/>
      <c r="G439" s="169" t="s">
        <v>6129</v>
      </c>
      <c r="H439" s="3" t="s">
        <v>4171</v>
      </c>
      <c r="I439" s="3"/>
      <c r="J439" s="3" t="s">
        <v>4172</v>
      </c>
      <c r="K439" s="9" t="s">
        <v>10274</v>
      </c>
      <c r="L439" s="3" t="s">
        <v>4137</v>
      </c>
      <c r="M439" t="b">
        <v>0</v>
      </c>
      <c r="N439" s="3" t="s">
        <v>549</v>
      </c>
      <c r="O439" s="3" t="s">
        <v>8168</v>
      </c>
      <c r="P439" s="3" t="s">
        <v>9126</v>
      </c>
      <c r="Q439" s="229">
        <v>10</v>
      </c>
      <c r="R439" s="229">
        <v>10</v>
      </c>
      <c r="S439" s="9"/>
      <c r="T439" t="s">
        <v>17</v>
      </c>
      <c r="U439" s="3" t="s">
        <v>17</v>
      </c>
      <c r="V439" s="3" t="s">
        <v>17</v>
      </c>
      <c r="W439" s="9"/>
      <c r="X439" s="3" t="s">
        <v>17</v>
      </c>
      <c r="Y439" s="3" t="s">
        <v>17</v>
      </c>
      <c r="Z439" s="3" t="s">
        <v>4571</v>
      </c>
      <c r="AA439" s="15" t="s">
        <v>4173</v>
      </c>
      <c r="AB439" s="3"/>
      <c r="AC439" s="3"/>
      <c r="AD439" s="3"/>
      <c r="AE439" s="3"/>
      <c r="AF439" s="3"/>
      <c r="AG439" s="3" t="s">
        <v>17</v>
      </c>
      <c r="AH439" s="3" t="s">
        <v>4161</v>
      </c>
      <c r="AI439" s="177"/>
      <c r="AJ439" s="3" t="s">
        <v>481</v>
      </c>
      <c r="AK439" s="208" t="s">
        <v>481</v>
      </c>
      <c r="AL439" s="3"/>
      <c r="AM439" s="68"/>
      <c r="AN439" s="3" t="s">
        <v>4173</v>
      </c>
      <c r="AO439" s="3" t="s">
        <v>4575</v>
      </c>
      <c r="AP439" s="3" t="s">
        <v>4576</v>
      </c>
      <c r="AQ439" s="3"/>
      <c r="AR439" s="3"/>
      <c r="AS439" s="216" t="s">
        <v>9036</v>
      </c>
      <c r="AT439" s="3" t="s">
        <v>17</v>
      </c>
      <c r="AU439" t="b">
        <v>0</v>
      </c>
      <c r="AV439" s="229">
        <v>4490360</v>
      </c>
      <c r="AW439" s="123" t="s">
        <v>17</v>
      </c>
      <c r="AX439" s="9"/>
      <c r="AY439" s="9"/>
      <c r="AZ439" s="9"/>
      <c r="BA439" s="9"/>
      <c r="BB439" s="3" t="s">
        <v>5202</v>
      </c>
      <c r="BC439" s="9"/>
      <c r="BD439" s="9"/>
      <c r="BE439" s="3" t="s">
        <v>37</v>
      </c>
      <c r="BF439" s="9"/>
      <c r="BG439" s="9"/>
      <c r="BH439" s="9" t="s">
        <v>6171</v>
      </c>
      <c r="BI439" s="10" t="s">
        <v>3606</v>
      </c>
      <c r="BJ439" s="3" t="s">
        <v>9051</v>
      </c>
      <c r="BK439" s="9" t="s">
        <v>9568</v>
      </c>
      <c r="BL439" s="9"/>
      <c r="BM439" s="223">
        <v>3400216</v>
      </c>
      <c r="BN439" s="223">
        <v>3400216</v>
      </c>
      <c r="BO439" s="3" t="s">
        <v>4292</v>
      </c>
      <c r="BP439" s="9"/>
      <c r="BQ439" s="9"/>
      <c r="BR439" s="9"/>
      <c r="BS439" s="9"/>
      <c r="BT439" s="9"/>
      <c r="BU439" t="s">
        <v>13045</v>
      </c>
      <c r="BV439" s="9" t="s">
        <v>4553</v>
      </c>
      <c r="BW439" s="253">
        <v>25</v>
      </c>
      <c r="BX439" s="9"/>
      <c r="BY439" s="9"/>
      <c r="BZ439" s="9" t="s">
        <v>6500</v>
      </c>
      <c r="CA439" t="s">
        <v>6212</v>
      </c>
      <c r="CB439" s="229">
        <v>2016</v>
      </c>
      <c r="CC439" s="3" t="s">
        <v>9551</v>
      </c>
      <c r="CD439" s="3" t="s">
        <v>4222</v>
      </c>
      <c r="CE439" s="3" t="s">
        <v>4250</v>
      </c>
      <c r="CF439" s="3" t="s">
        <v>4161</v>
      </c>
      <c r="CG439" s="3" t="s">
        <v>17</v>
      </c>
      <c r="CH439" s="3" t="s">
        <v>131</v>
      </c>
      <c r="CI439" s="3" t="s">
        <v>4259</v>
      </c>
      <c r="CJ439" s="3" t="s">
        <v>4279</v>
      </c>
      <c r="CK439" s="123" t="s">
        <v>4288</v>
      </c>
      <c r="CL439" s="123" t="s">
        <v>4289</v>
      </c>
      <c r="CM439" s="123" t="s">
        <v>4290</v>
      </c>
      <c r="CN439" s="123" t="s">
        <v>4291</v>
      </c>
      <c r="CO439" s="3" t="s">
        <v>10</v>
      </c>
      <c r="CP439" s="3" t="s">
        <v>48</v>
      </c>
      <c r="CQ439" s="3"/>
      <c r="CR439" s="3"/>
      <c r="CS439" s="3" t="s">
        <v>4193</v>
      </c>
      <c r="CT439" s="3" t="s">
        <v>430</v>
      </c>
      <c r="CU439" s="3" t="s">
        <v>333</v>
      </c>
      <c r="CV439" s="3" t="s">
        <v>4301</v>
      </c>
      <c r="CW439" s="3" t="s">
        <v>4302</v>
      </c>
      <c r="CX439" s="3" t="s">
        <v>17</v>
      </c>
      <c r="CY439" s="3" t="s">
        <v>17</v>
      </c>
      <c r="CZ439" s="15" t="s">
        <v>4342</v>
      </c>
      <c r="DA439" s="3" t="s">
        <v>9218</v>
      </c>
      <c r="DB439" s="15" t="s">
        <v>4343</v>
      </c>
      <c r="DC439" s="15"/>
      <c r="DD439" s="226">
        <v>437</v>
      </c>
      <c r="DE439" s="15"/>
    </row>
    <row r="440" spans="1:109" ht="15.6" customHeight="1">
      <c r="A440" s="226">
        <v>428</v>
      </c>
      <c r="B440" s="68" t="s">
        <v>4202</v>
      </c>
      <c r="C440" s="280" t="s">
        <v>4170</v>
      </c>
      <c r="D440" s="3" t="s">
        <v>4305</v>
      </c>
      <c r="E440" s="9"/>
      <c r="F440" s="9"/>
      <c r="G440" s="169" t="s">
        <v>6129</v>
      </c>
      <c r="H440" s="3" t="s">
        <v>4171</v>
      </c>
      <c r="I440" s="3"/>
      <c r="J440" s="3" t="s">
        <v>4172</v>
      </c>
      <c r="K440" s="9" t="s">
        <v>10274</v>
      </c>
      <c r="L440" s="3" t="s">
        <v>4138</v>
      </c>
      <c r="M440" t="b">
        <v>0</v>
      </c>
      <c r="N440" s="3" t="s">
        <v>549</v>
      </c>
      <c r="O440" s="3" t="s">
        <v>8269</v>
      </c>
      <c r="P440" s="3" t="s">
        <v>9147</v>
      </c>
      <c r="Q440" s="229">
        <v>12</v>
      </c>
      <c r="R440" s="229">
        <v>12</v>
      </c>
      <c r="S440" s="9"/>
      <c r="T440" t="s">
        <v>17</v>
      </c>
      <c r="U440" s="3" t="s">
        <v>17</v>
      </c>
      <c r="V440" s="3" t="s">
        <v>17</v>
      </c>
      <c r="W440" s="9"/>
      <c r="X440" s="3" t="s">
        <v>17</v>
      </c>
      <c r="Y440" s="3" t="s">
        <v>17</v>
      </c>
      <c r="Z440" s="3" t="s">
        <v>4571</v>
      </c>
      <c r="AA440" s="15" t="s">
        <v>4173</v>
      </c>
      <c r="AB440" s="3"/>
      <c r="AC440" s="3"/>
      <c r="AD440" s="3"/>
      <c r="AE440" s="3"/>
      <c r="AF440" s="3"/>
      <c r="AG440" s="3" t="s">
        <v>17</v>
      </c>
      <c r="AH440" s="3" t="s">
        <v>4162</v>
      </c>
      <c r="AI440" s="177"/>
      <c r="AJ440" s="3" t="s">
        <v>481</v>
      </c>
      <c r="AK440" s="208" t="s">
        <v>481</v>
      </c>
      <c r="AL440" s="3"/>
      <c r="AM440" s="68"/>
      <c r="AN440" s="3" t="s">
        <v>4173</v>
      </c>
      <c r="AO440" s="3" t="s">
        <v>4577</v>
      </c>
      <c r="AP440" s="3" t="s">
        <v>4576</v>
      </c>
      <c r="AQ440" s="3"/>
      <c r="AR440" s="3"/>
      <c r="AS440" s="216" t="s">
        <v>9036</v>
      </c>
      <c r="AT440" s="3" t="s">
        <v>17</v>
      </c>
      <c r="AU440" t="b">
        <v>0</v>
      </c>
      <c r="AV440" s="229">
        <v>4373440</v>
      </c>
      <c r="AW440" s="123" t="s">
        <v>17</v>
      </c>
      <c r="AX440" s="9"/>
      <c r="AY440" s="9"/>
      <c r="AZ440" s="9"/>
      <c r="BA440" s="9"/>
      <c r="BB440" s="3" t="s">
        <v>5202</v>
      </c>
      <c r="BC440" s="9"/>
      <c r="BD440" s="9"/>
      <c r="BE440" s="3" t="s">
        <v>37</v>
      </c>
      <c r="BF440" s="9"/>
      <c r="BG440" s="9"/>
      <c r="BH440" s="9" t="s">
        <v>6171</v>
      </c>
      <c r="BI440" s="10" t="s">
        <v>3606</v>
      </c>
      <c r="BJ440" s="3" t="s">
        <v>9051</v>
      </c>
      <c r="BK440" s="9" t="s">
        <v>9568</v>
      </c>
      <c r="BL440" s="9"/>
      <c r="BM440" s="223">
        <v>2782921</v>
      </c>
      <c r="BN440" s="223">
        <v>2782921</v>
      </c>
      <c r="BO440" s="3" t="s">
        <v>4292</v>
      </c>
      <c r="BP440" s="9"/>
      <c r="BQ440" s="9"/>
      <c r="BR440" s="9"/>
      <c r="BS440" s="9"/>
      <c r="BT440" s="9"/>
      <c r="BU440" t="s">
        <v>13045</v>
      </c>
      <c r="BV440" s="9" t="s">
        <v>4554</v>
      </c>
      <c r="BW440" s="253">
        <v>25</v>
      </c>
      <c r="BX440" s="9"/>
      <c r="BY440" s="9"/>
      <c r="BZ440" s="9" t="s">
        <v>6500</v>
      </c>
      <c r="CA440" t="s">
        <v>6212</v>
      </c>
      <c r="CB440" s="229">
        <v>2016</v>
      </c>
      <c r="CC440" s="3" t="s">
        <v>9551</v>
      </c>
      <c r="CD440" s="3" t="s">
        <v>4223</v>
      </c>
      <c r="CE440" s="3" t="s">
        <v>4251</v>
      </c>
      <c r="CF440" s="3" t="s">
        <v>4162</v>
      </c>
      <c r="CG440" s="3" t="s">
        <v>17</v>
      </c>
      <c r="CH440" s="3" t="s">
        <v>131</v>
      </c>
      <c r="CI440" s="3" t="s">
        <v>4259</v>
      </c>
      <c r="CJ440" s="3" t="s">
        <v>4280</v>
      </c>
      <c r="CK440" s="123" t="s">
        <v>4288</v>
      </c>
      <c r="CL440" s="123" t="s">
        <v>4289</v>
      </c>
      <c r="CM440" s="123" t="s">
        <v>4290</v>
      </c>
      <c r="CN440" s="123" t="s">
        <v>4291</v>
      </c>
      <c r="CO440" s="3" t="s">
        <v>10</v>
      </c>
      <c r="CP440" s="3" t="s">
        <v>48</v>
      </c>
      <c r="CQ440" s="3"/>
      <c r="CR440" s="3"/>
      <c r="CS440" s="3" t="s">
        <v>4194</v>
      </c>
      <c r="CT440" s="3" t="s">
        <v>430</v>
      </c>
      <c r="CU440" s="3" t="s">
        <v>333</v>
      </c>
      <c r="CV440" s="3" t="s">
        <v>4301</v>
      </c>
      <c r="CW440" s="3" t="s">
        <v>4302</v>
      </c>
      <c r="CX440" s="3" t="s">
        <v>17</v>
      </c>
      <c r="CY440" s="3" t="s">
        <v>17</v>
      </c>
      <c r="CZ440" s="15" t="s">
        <v>4344</v>
      </c>
      <c r="DA440" s="3" t="s">
        <v>9218</v>
      </c>
      <c r="DB440" s="15" t="s">
        <v>4345</v>
      </c>
      <c r="DC440" s="15"/>
      <c r="DD440" s="226">
        <v>438</v>
      </c>
      <c r="DE440" s="15"/>
    </row>
    <row r="441" spans="1:109" ht="14.45" customHeight="1">
      <c r="A441" s="226">
        <v>429</v>
      </c>
      <c r="B441" s="68" t="s">
        <v>4202</v>
      </c>
      <c r="C441" s="280" t="s">
        <v>4170</v>
      </c>
      <c r="D441" s="3" t="s">
        <v>4305</v>
      </c>
      <c r="E441" s="9"/>
      <c r="F441" s="9"/>
      <c r="G441" s="169" t="s">
        <v>6129</v>
      </c>
      <c r="H441" s="3" t="s">
        <v>4171</v>
      </c>
      <c r="I441" s="3"/>
      <c r="J441" s="3" t="s">
        <v>4172</v>
      </c>
      <c r="K441" s="9" t="s">
        <v>10274</v>
      </c>
      <c r="L441" s="3" t="s">
        <v>4138</v>
      </c>
      <c r="M441" t="b">
        <v>0</v>
      </c>
      <c r="N441" s="3" t="s">
        <v>549</v>
      </c>
      <c r="O441" s="3" t="s">
        <v>8269</v>
      </c>
      <c r="P441" s="3" t="s">
        <v>9147</v>
      </c>
      <c r="Q441" s="229">
        <v>12</v>
      </c>
      <c r="R441" s="229">
        <v>12</v>
      </c>
      <c r="S441" s="9"/>
      <c r="T441" t="s">
        <v>17</v>
      </c>
      <c r="U441" s="3" t="s">
        <v>17</v>
      </c>
      <c r="V441" s="3" t="s">
        <v>17</v>
      </c>
      <c r="W441" s="9"/>
      <c r="X441" s="3" t="s">
        <v>17</v>
      </c>
      <c r="Y441" s="3" t="s">
        <v>17</v>
      </c>
      <c r="Z441" s="3" t="s">
        <v>4571</v>
      </c>
      <c r="AA441" s="15" t="s">
        <v>4173</v>
      </c>
      <c r="AB441" s="3"/>
      <c r="AC441" s="3"/>
      <c r="AD441" s="3"/>
      <c r="AE441" s="3"/>
      <c r="AF441" s="3"/>
      <c r="AG441" s="3" t="s">
        <v>17</v>
      </c>
      <c r="AH441" s="3" t="s">
        <v>4163</v>
      </c>
      <c r="AI441" s="177"/>
      <c r="AJ441" s="3" t="s">
        <v>481</v>
      </c>
      <c r="AK441" s="208" t="s">
        <v>481</v>
      </c>
      <c r="AL441" s="3"/>
      <c r="AM441" s="68"/>
      <c r="AN441" s="3" t="s">
        <v>4173</v>
      </c>
      <c r="AO441" s="3" t="s">
        <v>4575</v>
      </c>
      <c r="AP441" s="3" t="s">
        <v>4576</v>
      </c>
      <c r="AQ441" s="3"/>
      <c r="AR441" s="3"/>
      <c r="AS441" s="216" t="s">
        <v>9036</v>
      </c>
      <c r="AT441" s="3" t="s">
        <v>17</v>
      </c>
      <c r="AU441" t="b">
        <v>0</v>
      </c>
      <c r="AV441" s="229">
        <v>5274181</v>
      </c>
      <c r="AW441" s="123" t="s">
        <v>17</v>
      </c>
      <c r="AX441" s="9"/>
      <c r="AY441" s="9"/>
      <c r="AZ441" s="9"/>
      <c r="BA441" s="9"/>
      <c r="BB441" s="3" t="s">
        <v>5202</v>
      </c>
      <c r="BC441" s="9"/>
      <c r="BD441" s="9"/>
      <c r="BE441" s="3" t="s">
        <v>37</v>
      </c>
      <c r="BF441" s="9"/>
      <c r="BG441" s="9"/>
      <c r="BH441" s="9" t="s">
        <v>6171</v>
      </c>
      <c r="BI441" s="10" t="s">
        <v>3606</v>
      </c>
      <c r="BJ441" s="3" t="s">
        <v>9051</v>
      </c>
      <c r="BK441" s="9" t="s">
        <v>9568</v>
      </c>
      <c r="BL441" s="9"/>
      <c r="BM441" s="223">
        <v>3261822</v>
      </c>
      <c r="BN441" s="223">
        <v>3261822</v>
      </c>
      <c r="BO441" s="3" t="s">
        <v>4292</v>
      </c>
      <c r="BP441" s="9"/>
      <c r="BQ441" s="9"/>
      <c r="BR441" s="9"/>
      <c r="BS441" s="9"/>
      <c r="BT441" s="9"/>
      <c r="BU441" t="s">
        <v>13045</v>
      </c>
      <c r="BV441" s="9" t="s">
        <v>4555</v>
      </c>
      <c r="BW441" s="253">
        <v>25</v>
      </c>
      <c r="BX441" s="9"/>
      <c r="BY441" s="9"/>
      <c r="BZ441" s="9" t="s">
        <v>6500</v>
      </c>
      <c r="CA441" t="s">
        <v>6212</v>
      </c>
      <c r="CB441" s="229">
        <v>2016</v>
      </c>
      <c r="CC441" s="3" t="s">
        <v>9551</v>
      </c>
      <c r="CD441" s="3" t="s">
        <v>4224</v>
      </c>
      <c r="CE441" s="3" t="s">
        <v>4252</v>
      </c>
      <c r="CF441" s="3" t="s">
        <v>4163</v>
      </c>
      <c r="CG441" s="3" t="s">
        <v>17</v>
      </c>
      <c r="CH441" s="3" t="s">
        <v>131</v>
      </c>
      <c r="CI441" s="3" t="s">
        <v>4259</v>
      </c>
      <c r="CJ441" s="3" t="s">
        <v>4281</v>
      </c>
      <c r="CK441" s="123" t="s">
        <v>4288</v>
      </c>
      <c r="CL441" s="123" t="s">
        <v>4289</v>
      </c>
      <c r="CM441" s="123" t="s">
        <v>4290</v>
      </c>
      <c r="CN441" s="123" t="s">
        <v>4291</v>
      </c>
      <c r="CO441" s="3" t="s">
        <v>10</v>
      </c>
      <c r="CP441" s="3" t="s">
        <v>48</v>
      </c>
      <c r="CQ441" s="3"/>
      <c r="CR441" s="3"/>
      <c r="CS441" s="3" t="s">
        <v>4195</v>
      </c>
      <c r="CT441" s="3" t="s">
        <v>430</v>
      </c>
      <c r="CU441" s="3" t="s">
        <v>333</v>
      </c>
      <c r="CV441" s="3" t="s">
        <v>4301</v>
      </c>
      <c r="CW441" s="3" t="s">
        <v>4302</v>
      </c>
      <c r="CX441" s="3" t="s">
        <v>17</v>
      </c>
      <c r="CY441" s="3" t="s">
        <v>17</v>
      </c>
      <c r="CZ441" s="15" t="s">
        <v>4346</v>
      </c>
      <c r="DA441" s="3" t="s">
        <v>9218</v>
      </c>
      <c r="DB441" s="15" t="s">
        <v>4347</v>
      </c>
      <c r="DC441" s="15"/>
      <c r="DD441" s="226">
        <v>439</v>
      </c>
      <c r="DE441" s="15"/>
    </row>
    <row r="442" spans="1:109" ht="15" customHeight="1">
      <c r="A442" s="226">
        <v>430</v>
      </c>
      <c r="B442" s="68" t="s">
        <v>4202</v>
      </c>
      <c r="C442" s="280" t="s">
        <v>4170</v>
      </c>
      <c r="D442" s="3" t="s">
        <v>4305</v>
      </c>
      <c r="E442" s="9"/>
      <c r="F442" s="9"/>
      <c r="G442" s="169" t="s">
        <v>6129</v>
      </c>
      <c r="H442" s="3" t="s">
        <v>4171</v>
      </c>
      <c r="I442" s="3"/>
      <c r="J442" s="3" t="s">
        <v>4172</v>
      </c>
      <c r="K442" s="9" t="s">
        <v>10274</v>
      </c>
      <c r="L442" s="3" t="s">
        <v>4139</v>
      </c>
      <c r="M442" t="b">
        <v>0</v>
      </c>
      <c r="N442" s="3" t="s">
        <v>549</v>
      </c>
      <c r="O442" s="3" t="s">
        <v>8168</v>
      </c>
      <c r="P442" s="3" t="s">
        <v>9148</v>
      </c>
      <c r="Q442" s="229">
        <v>14</v>
      </c>
      <c r="R442" s="229">
        <v>14</v>
      </c>
      <c r="S442" s="9"/>
      <c r="T442" t="s">
        <v>17</v>
      </c>
      <c r="U442" s="3" t="s">
        <v>17</v>
      </c>
      <c r="V442" s="3" t="s">
        <v>17</v>
      </c>
      <c r="W442" s="9"/>
      <c r="X442" s="3" t="s">
        <v>17</v>
      </c>
      <c r="Y442" s="3" t="s">
        <v>17</v>
      </c>
      <c r="Z442" s="3" t="s">
        <v>4570</v>
      </c>
      <c r="AA442" s="15" t="s">
        <v>484</v>
      </c>
      <c r="AB442" s="3"/>
      <c r="AC442" s="3"/>
      <c r="AD442" s="3"/>
      <c r="AE442" s="3"/>
      <c r="AF442" s="3"/>
      <c r="AG442" s="3" t="s">
        <v>17</v>
      </c>
      <c r="AH442" s="3" t="s">
        <v>4164</v>
      </c>
      <c r="AI442" s="177"/>
      <c r="AJ442" s="3" t="s">
        <v>481</v>
      </c>
      <c r="AK442" s="208" t="s">
        <v>481</v>
      </c>
      <c r="AL442" s="3"/>
      <c r="AM442" s="68"/>
      <c r="AN442" s="3" t="s">
        <v>4173</v>
      </c>
      <c r="AO442" s="3" t="s">
        <v>4577</v>
      </c>
      <c r="AP442" s="3" t="s">
        <v>4576</v>
      </c>
      <c r="AQ442" s="3"/>
      <c r="AR442" s="3"/>
      <c r="AS442" s="216" t="s">
        <v>9036</v>
      </c>
      <c r="AT442" s="3" t="s">
        <v>17</v>
      </c>
      <c r="AU442" t="b">
        <v>0</v>
      </c>
      <c r="AV442" s="229">
        <v>3735856</v>
      </c>
      <c r="AW442" s="123" t="s">
        <v>17</v>
      </c>
      <c r="AX442" s="9"/>
      <c r="AY442" s="9"/>
      <c r="AZ442" s="9"/>
      <c r="BA442" s="9"/>
      <c r="BB442" s="3" t="s">
        <v>5202</v>
      </c>
      <c r="BC442" s="9"/>
      <c r="BD442" s="9"/>
      <c r="BE442" s="3" t="s">
        <v>37</v>
      </c>
      <c r="BF442" s="9"/>
      <c r="BG442" s="9"/>
      <c r="BH442" s="9" t="s">
        <v>6171</v>
      </c>
      <c r="BI442" s="10" t="s">
        <v>3606</v>
      </c>
      <c r="BJ442" s="3" t="s">
        <v>9051</v>
      </c>
      <c r="BK442" s="9" t="s">
        <v>9568</v>
      </c>
      <c r="BL442" s="9"/>
      <c r="BM442" s="223">
        <v>2257018</v>
      </c>
      <c r="BN442" s="223">
        <v>2257018</v>
      </c>
      <c r="BO442" s="3" t="s">
        <v>4292</v>
      </c>
      <c r="BP442" s="9"/>
      <c r="BQ442" s="9"/>
      <c r="BR442" s="9"/>
      <c r="BS442" s="9"/>
      <c r="BT442" s="9"/>
      <c r="BU442" t="s">
        <v>13045</v>
      </c>
      <c r="BV442" s="9" t="s">
        <v>4556</v>
      </c>
      <c r="BW442" s="253">
        <v>25</v>
      </c>
      <c r="BX442" s="9"/>
      <c r="BY442" s="9"/>
      <c r="BZ442" s="9" t="s">
        <v>6500</v>
      </c>
      <c r="CA442" t="s">
        <v>6212</v>
      </c>
      <c r="CB442" s="229">
        <v>2016</v>
      </c>
      <c r="CC442" s="3" t="s">
        <v>9551</v>
      </c>
      <c r="CD442" s="3" t="s">
        <v>4225</v>
      </c>
      <c r="CE442" s="3" t="s">
        <v>4253</v>
      </c>
      <c r="CF442" s="3" t="s">
        <v>4164</v>
      </c>
      <c r="CG442" s="3" t="s">
        <v>17</v>
      </c>
      <c r="CH442" s="3" t="s">
        <v>131</v>
      </c>
      <c r="CI442" s="3" t="s">
        <v>4259</v>
      </c>
      <c r="CJ442" s="3" t="s">
        <v>4282</v>
      </c>
      <c r="CK442" s="123" t="s">
        <v>4288</v>
      </c>
      <c r="CL442" s="123" t="s">
        <v>4289</v>
      </c>
      <c r="CM442" s="123" t="s">
        <v>4290</v>
      </c>
      <c r="CN442" s="123" t="s">
        <v>4291</v>
      </c>
      <c r="CO442" s="3" t="s">
        <v>10</v>
      </c>
      <c r="CP442" s="3" t="s">
        <v>48</v>
      </c>
      <c r="CQ442" s="3"/>
      <c r="CR442" s="3"/>
      <c r="CS442" s="3" t="s">
        <v>4196</v>
      </c>
      <c r="CT442" s="3" t="s">
        <v>430</v>
      </c>
      <c r="CU442" s="3" t="s">
        <v>333</v>
      </c>
      <c r="CV442" s="3" t="s">
        <v>4301</v>
      </c>
      <c r="CW442" s="3" t="s">
        <v>4302</v>
      </c>
      <c r="CX442" s="3" t="s">
        <v>17</v>
      </c>
      <c r="CY442" s="3" t="s">
        <v>17</v>
      </c>
      <c r="CZ442" s="15" t="s">
        <v>4348</v>
      </c>
      <c r="DA442" s="3" t="s">
        <v>9218</v>
      </c>
      <c r="DB442" s="15" t="s">
        <v>4349</v>
      </c>
      <c r="DC442" s="15"/>
      <c r="DD442" s="226">
        <v>440</v>
      </c>
      <c r="DE442" s="15"/>
    </row>
    <row r="443" spans="1:109" ht="13.9" customHeight="1">
      <c r="A443" s="226">
        <v>431</v>
      </c>
      <c r="B443" s="68" t="s">
        <v>4202</v>
      </c>
      <c r="C443" s="280" t="s">
        <v>4170</v>
      </c>
      <c r="D443" s="3" t="s">
        <v>4305</v>
      </c>
      <c r="E443" s="9"/>
      <c r="F443" s="9"/>
      <c r="G443" s="169" t="s">
        <v>6129</v>
      </c>
      <c r="H443" s="3" t="s">
        <v>4171</v>
      </c>
      <c r="I443" s="3"/>
      <c r="J443" s="3" t="s">
        <v>4172</v>
      </c>
      <c r="K443" s="9" t="s">
        <v>10274</v>
      </c>
      <c r="L443" s="3" t="s">
        <v>4139</v>
      </c>
      <c r="M443" t="b">
        <v>0</v>
      </c>
      <c r="N443" s="3" t="s">
        <v>549</v>
      </c>
      <c r="O443" s="3" t="s">
        <v>8168</v>
      </c>
      <c r="P443" s="3" t="s">
        <v>9148</v>
      </c>
      <c r="Q443" s="229">
        <v>14</v>
      </c>
      <c r="R443" s="229">
        <v>14</v>
      </c>
      <c r="S443" s="9"/>
      <c r="T443" t="s">
        <v>17</v>
      </c>
      <c r="U443" s="3" t="s">
        <v>17</v>
      </c>
      <c r="V443" s="3" t="s">
        <v>17</v>
      </c>
      <c r="W443" s="9"/>
      <c r="X443" s="3" t="s">
        <v>17</v>
      </c>
      <c r="Y443" s="3" t="s">
        <v>17</v>
      </c>
      <c r="Z443" s="3" t="s">
        <v>4570</v>
      </c>
      <c r="AA443" s="15" t="s">
        <v>484</v>
      </c>
      <c r="AB443" s="3"/>
      <c r="AC443" s="3"/>
      <c r="AD443" s="3"/>
      <c r="AE443" s="3"/>
      <c r="AF443" s="3"/>
      <c r="AG443" s="3" t="s">
        <v>17</v>
      </c>
      <c r="AH443" s="3" t="s">
        <v>4165</v>
      </c>
      <c r="AI443" s="177"/>
      <c r="AJ443" s="3" t="s">
        <v>481</v>
      </c>
      <c r="AK443" s="208" t="s">
        <v>481</v>
      </c>
      <c r="AL443" s="3"/>
      <c r="AM443" s="68"/>
      <c r="AN443" s="3" t="s">
        <v>4173</v>
      </c>
      <c r="AO443" s="3" t="s">
        <v>4575</v>
      </c>
      <c r="AP443" s="3" t="s">
        <v>4576</v>
      </c>
      <c r="AQ443" s="3"/>
      <c r="AR443" s="3"/>
      <c r="AS443" s="216" t="s">
        <v>9036</v>
      </c>
      <c r="AT443" s="3" t="s">
        <v>17</v>
      </c>
      <c r="AU443" t="b">
        <v>0</v>
      </c>
      <c r="AV443" s="229">
        <v>5891225</v>
      </c>
      <c r="AW443" s="123" t="s">
        <v>17</v>
      </c>
      <c r="AX443" s="9"/>
      <c r="AY443" s="9"/>
      <c r="AZ443" s="9"/>
      <c r="BA443" s="9"/>
      <c r="BB443" s="3" t="s">
        <v>5202</v>
      </c>
      <c r="BC443" s="9"/>
      <c r="BD443" s="9"/>
      <c r="BE443" s="3" t="s">
        <v>37</v>
      </c>
      <c r="BF443" s="9"/>
      <c r="BG443" s="9"/>
      <c r="BH443" s="9" t="s">
        <v>6171</v>
      </c>
      <c r="BI443" s="10" t="s">
        <v>3606</v>
      </c>
      <c r="BJ443" s="3" t="s">
        <v>9051</v>
      </c>
      <c r="BK443" s="9" t="s">
        <v>9568</v>
      </c>
      <c r="BL443" s="9"/>
      <c r="BM443" s="223">
        <v>3364283</v>
      </c>
      <c r="BN443" s="223">
        <v>3364283</v>
      </c>
      <c r="BO443" s="3" t="s">
        <v>4292</v>
      </c>
      <c r="BP443" s="9"/>
      <c r="BQ443" s="9"/>
      <c r="BR443" s="9"/>
      <c r="BS443" s="9"/>
      <c r="BT443" s="9"/>
      <c r="BU443" t="s">
        <v>13045</v>
      </c>
      <c r="BV443" s="9" t="s">
        <v>4557</v>
      </c>
      <c r="BW443" s="253">
        <v>25</v>
      </c>
      <c r="BX443" s="9"/>
      <c r="BY443" s="9"/>
      <c r="BZ443" s="9" t="s">
        <v>6500</v>
      </c>
      <c r="CA443" t="s">
        <v>6212</v>
      </c>
      <c r="CB443" s="229">
        <v>2016</v>
      </c>
      <c r="CC443" s="3" t="s">
        <v>9551</v>
      </c>
      <c r="CD443" s="3" t="s">
        <v>4226</v>
      </c>
      <c r="CE443" s="3" t="s">
        <v>4254</v>
      </c>
      <c r="CF443" s="3" t="s">
        <v>4165</v>
      </c>
      <c r="CG443" s="3" t="s">
        <v>17</v>
      </c>
      <c r="CH443" s="3" t="s">
        <v>131</v>
      </c>
      <c r="CI443" s="3" t="s">
        <v>4259</v>
      </c>
      <c r="CJ443" s="3" t="s">
        <v>4283</v>
      </c>
      <c r="CK443" s="123" t="s">
        <v>4288</v>
      </c>
      <c r="CL443" s="123" t="s">
        <v>4289</v>
      </c>
      <c r="CM443" s="123" t="s">
        <v>4290</v>
      </c>
      <c r="CN443" s="123" t="s">
        <v>4291</v>
      </c>
      <c r="CO443" s="3" t="s">
        <v>10</v>
      </c>
      <c r="CP443" s="3" t="s">
        <v>48</v>
      </c>
      <c r="CQ443" s="3"/>
      <c r="CR443" s="3"/>
      <c r="CS443" s="3" t="s">
        <v>4300</v>
      </c>
      <c r="CT443" s="3" t="s">
        <v>430</v>
      </c>
      <c r="CU443" s="3" t="s">
        <v>333</v>
      </c>
      <c r="CV443" s="3" t="s">
        <v>4301</v>
      </c>
      <c r="CW443" s="3" t="s">
        <v>4302</v>
      </c>
      <c r="CX443" s="3" t="s">
        <v>17</v>
      </c>
      <c r="CY443" s="3" t="s">
        <v>17</v>
      </c>
      <c r="CZ443" s="15" t="s">
        <v>4350</v>
      </c>
      <c r="DA443" s="3" t="s">
        <v>9218</v>
      </c>
      <c r="DB443" s="15" t="s">
        <v>4351</v>
      </c>
      <c r="DC443" s="15"/>
      <c r="DD443" s="226">
        <v>441</v>
      </c>
      <c r="DE443" s="15"/>
    </row>
    <row r="444" spans="1:109" ht="13.9" customHeight="1">
      <c r="A444" s="226">
        <v>432</v>
      </c>
      <c r="B444" s="68" t="s">
        <v>4202</v>
      </c>
      <c r="C444" s="280" t="s">
        <v>4170</v>
      </c>
      <c r="D444" s="3" t="s">
        <v>4305</v>
      </c>
      <c r="E444" s="9"/>
      <c r="F444" s="9"/>
      <c r="G444" s="169" t="s">
        <v>6129</v>
      </c>
      <c r="H444" s="3" t="s">
        <v>4171</v>
      </c>
      <c r="I444" s="3"/>
      <c r="J444" s="3" t="s">
        <v>4172</v>
      </c>
      <c r="K444" s="9" t="s">
        <v>10274</v>
      </c>
      <c r="L444" s="3" t="s">
        <v>4140</v>
      </c>
      <c r="M444" t="b">
        <v>0</v>
      </c>
      <c r="N444" s="3" t="s">
        <v>549</v>
      </c>
      <c r="O444" s="3" t="s">
        <v>8168</v>
      </c>
      <c r="P444" s="3" t="s">
        <v>9128</v>
      </c>
      <c r="Q444" s="229">
        <v>11</v>
      </c>
      <c r="R444" s="229">
        <v>11</v>
      </c>
      <c r="S444" s="9"/>
      <c r="T444" t="s">
        <v>17</v>
      </c>
      <c r="U444" s="3" t="s">
        <v>17</v>
      </c>
      <c r="V444" s="3" t="s">
        <v>17</v>
      </c>
      <c r="W444" s="9"/>
      <c r="X444" s="3" t="s">
        <v>17</v>
      </c>
      <c r="Y444" s="3" t="s">
        <v>17</v>
      </c>
      <c r="Z444" s="3" t="s">
        <v>4570</v>
      </c>
      <c r="AA444" s="15" t="s">
        <v>484</v>
      </c>
      <c r="AB444" s="3"/>
      <c r="AC444" s="3"/>
      <c r="AD444" s="3"/>
      <c r="AE444" s="3"/>
      <c r="AF444" s="3"/>
      <c r="AG444" s="3" t="s">
        <v>17</v>
      </c>
      <c r="AH444" s="3" t="s">
        <v>4166</v>
      </c>
      <c r="AI444" s="177"/>
      <c r="AJ444" s="3" t="s">
        <v>481</v>
      </c>
      <c r="AK444" s="208" t="s">
        <v>481</v>
      </c>
      <c r="AL444" s="3"/>
      <c r="AM444" s="68"/>
      <c r="AN444" s="3" t="s">
        <v>4173</v>
      </c>
      <c r="AO444" s="3" t="s">
        <v>4577</v>
      </c>
      <c r="AP444" s="3" t="s">
        <v>4576</v>
      </c>
      <c r="AQ444" s="3"/>
      <c r="AR444" s="3"/>
      <c r="AS444" s="216" t="s">
        <v>9036</v>
      </c>
      <c r="AT444" s="3" t="s">
        <v>17</v>
      </c>
      <c r="AU444" t="b">
        <v>0</v>
      </c>
      <c r="AV444" s="229">
        <v>4762812</v>
      </c>
      <c r="AW444" s="123" t="s">
        <v>17</v>
      </c>
      <c r="AX444" s="9"/>
      <c r="AY444" s="9"/>
      <c r="AZ444" s="9"/>
      <c r="BA444" s="9"/>
      <c r="BB444" s="3" t="s">
        <v>5202</v>
      </c>
      <c r="BC444" s="9"/>
      <c r="BD444" s="9"/>
      <c r="BE444" s="3" t="s">
        <v>37</v>
      </c>
      <c r="BF444" s="9"/>
      <c r="BG444" s="9"/>
      <c r="BH444" s="9" t="s">
        <v>6171</v>
      </c>
      <c r="BI444" s="10" t="s">
        <v>3606</v>
      </c>
      <c r="BJ444" s="3" t="s">
        <v>9051</v>
      </c>
      <c r="BK444" s="9" t="s">
        <v>9568</v>
      </c>
      <c r="BL444" s="9"/>
      <c r="BM444" s="223">
        <v>2904961</v>
      </c>
      <c r="BN444" s="223">
        <v>2904961</v>
      </c>
      <c r="BO444" s="3" t="s">
        <v>4292</v>
      </c>
      <c r="BP444" s="9"/>
      <c r="BQ444" s="9"/>
      <c r="BR444" s="9"/>
      <c r="BS444" s="9"/>
      <c r="BT444" s="9"/>
      <c r="BU444" t="s">
        <v>13045</v>
      </c>
      <c r="BV444" s="9" t="s">
        <v>4558</v>
      </c>
      <c r="BW444" s="253">
        <v>25</v>
      </c>
      <c r="BX444" s="9"/>
      <c r="BY444" s="9"/>
      <c r="BZ444" s="9" t="s">
        <v>6500</v>
      </c>
      <c r="CA444" t="s">
        <v>6212</v>
      </c>
      <c r="CB444" s="229">
        <v>2016</v>
      </c>
      <c r="CC444" s="3" t="s">
        <v>9551</v>
      </c>
      <c r="CD444" s="3" t="s">
        <v>4227</v>
      </c>
      <c r="CE444" s="3" t="s">
        <v>4255</v>
      </c>
      <c r="CF444" s="3" t="s">
        <v>4166</v>
      </c>
      <c r="CG444" s="3" t="s">
        <v>17</v>
      </c>
      <c r="CH444" s="3" t="s">
        <v>131</v>
      </c>
      <c r="CI444" s="3" t="s">
        <v>4259</v>
      </c>
      <c r="CJ444" s="3" t="s">
        <v>4284</v>
      </c>
      <c r="CK444" s="123" t="s">
        <v>4288</v>
      </c>
      <c r="CL444" s="123" t="s">
        <v>4289</v>
      </c>
      <c r="CM444" s="123" t="s">
        <v>4290</v>
      </c>
      <c r="CN444" s="123" t="s">
        <v>4291</v>
      </c>
      <c r="CO444" s="3" t="s">
        <v>10</v>
      </c>
      <c r="CP444" s="3" t="s">
        <v>48</v>
      </c>
      <c r="CQ444" s="3"/>
      <c r="CR444" s="3"/>
      <c r="CS444" s="3" t="s">
        <v>4198</v>
      </c>
      <c r="CT444" s="3" t="s">
        <v>430</v>
      </c>
      <c r="CU444" s="3" t="s">
        <v>333</v>
      </c>
      <c r="CV444" s="3" t="s">
        <v>4301</v>
      </c>
      <c r="CW444" s="3" t="s">
        <v>4302</v>
      </c>
      <c r="CX444" s="3" t="s">
        <v>17</v>
      </c>
      <c r="CY444" s="3" t="s">
        <v>17</v>
      </c>
      <c r="CZ444" s="15" t="s">
        <v>4352</v>
      </c>
      <c r="DA444" s="3" t="s">
        <v>9218</v>
      </c>
      <c r="DB444" s="15" t="s">
        <v>4353</v>
      </c>
      <c r="DC444" s="15"/>
      <c r="DD444" s="226">
        <v>442</v>
      </c>
      <c r="DE444" s="15"/>
    </row>
    <row r="445" spans="1:109" ht="13.15" customHeight="1">
      <c r="A445" s="226">
        <v>433</v>
      </c>
      <c r="B445" s="68" t="s">
        <v>4202</v>
      </c>
      <c r="C445" s="280" t="s">
        <v>4170</v>
      </c>
      <c r="D445" s="3" t="s">
        <v>4305</v>
      </c>
      <c r="E445" s="9"/>
      <c r="F445" s="9"/>
      <c r="G445" s="169" t="s">
        <v>6129</v>
      </c>
      <c r="H445" s="3" t="s">
        <v>4171</v>
      </c>
      <c r="I445" s="3"/>
      <c r="J445" s="3" t="s">
        <v>4172</v>
      </c>
      <c r="K445" s="9" t="s">
        <v>10274</v>
      </c>
      <c r="L445" s="3" t="s">
        <v>4140</v>
      </c>
      <c r="M445" t="b">
        <v>0</v>
      </c>
      <c r="N445" s="3" t="s">
        <v>549</v>
      </c>
      <c r="O445" s="3" t="s">
        <v>8168</v>
      </c>
      <c r="P445" s="3" t="s">
        <v>9128</v>
      </c>
      <c r="Q445" s="229">
        <v>11</v>
      </c>
      <c r="R445" s="229">
        <v>11</v>
      </c>
      <c r="S445" s="9"/>
      <c r="T445" t="s">
        <v>17</v>
      </c>
      <c r="U445" s="3" t="s">
        <v>17</v>
      </c>
      <c r="V445" s="3" t="s">
        <v>17</v>
      </c>
      <c r="W445" s="9"/>
      <c r="X445" s="3" t="s">
        <v>17</v>
      </c>
      <c r="Y445" s="3" t="s">
        <v>17</v>
      </c>
      <c r="Z445" s="3" t="s">
        <v>4570</v>
      </c>
      <c r="AA445" s="15" t="s">
        <v>484</v>
      </c>
      <c r="AB445" s="3"/>
      <c r="AC445" s="3"/>
      <c r="AD445" s="3"/>
      <c r="AE445" s="3"/>
      <c r="AF445" s="3"/>
      <c r="AG445" s="3" t="s">
        <v>17</v>
      </c>
      <c r="AH445" s="3" t="s">
        <v>4167</v>
      </c>
      <c r="AI445" s="177"/>
      <c r="AJ445" s="3" t="s">
        <v>481</v>
      </c>
      <c r="AK445" s="208" t="s">
        <v>481</v>
      </c>
      <c r="AL445" s="3"/>
      <c r="AM445" s="68"/>
      <c r="AN445" s="3" t="s">
        <v>4173</v>
      </c>
      <c r="AO445" s="3" t="s">
        <v>4575</v>
      </c>
      <c r="AP445" s="3" t="s">
        <v>4576</v>
      </c>
      <c r="AQ445" s="3"/>
      <c r="AR445" s="3"/>
      <c r="AS445" s="216" t="s">
        <v>9036</v>
      </c>
      <c r="AT445" s="3" t="s">
        <v>17</v>
      </c>
      <c r="AU445" t="b">
        <v>0</v>
      </c>
      <c r="AV445" s="229">
        <v>6353773</v>
      </c>
      <c r="AW445" s="123" t="s">
        <v>17</v>
      </c>
      <c r="AX445" s="9"/>
      <c r="AY445" s="9"/>
      <c r="AZ445" s="9"/>
      <c r="BA445" s="9"/>
      <c r="BB445" s="3" t="s">
        <v>5202</v>
      </c>
      <c r="BC445" s="9"/>
      <c r="BD445" s="9"/>
      <c r="BE445" s="3" t="s">
        <v>37</v>
      </c>
      <c r="BF445" s="9"/>
      <c r="BG445" s="9"/>
      <c r="BH445" s="9" t="s">
        <v>6171</v>
      </c>
      <c r="BI445" s="10" t="s">
        <v>3606</v>
      </c>
      <c r="BJ445" s="3" t="s">
        <v>9051</v>
      </c>
      <c r="BK445" s="9" t="s">
        <v>9568</v>
      </c>
      <c r="BL445" s="9"/>
      <c r="BM445" s="223">
        <v>4260441</v>
      </c>
      <c r="BN445" s="223">
        <v>4260441</v>
      </c>
      <c r="BO445" s="3" t="s">
        <v>4292</v>
      </c>
      <c r="BP445" s="9"/>
      <c r="BQ445" s="9"/>
      <c r="BR445" s="9"/>
      <c r="BS445" s="9"/>
      <c r="BT445" s="9"/>
      <c r="BU445" t="s">
        <v>13045</v>
      </c>
      <c r="BV445" s="9" t="s">
        <v>4559</v>
      </c>
      <c r="BW445" s="253">
        <v>25</v>
      </c>
      <c r="BX445" s="9"/>
      <c r="BY445" s="9"/>
      <c r="BZ445" s="9" t="s">
        <v>6500</v>
      </c>
      <c r="CA445" t="s">
        <v>6212</v>
      </c>
      <c r="CB445" s="229">
        <v>2016</v>
      </c>
      <c r="CC445" s="3" t="s">
        <v>9551</v>
      </c>
      <c r="CD445" s="3" t="s">
        <v>4228</v>
      </c>
      <c r="CE445" s="3" t="s">
        <v>4256</v>
      </c>
      <c r="CF445" s="3" t="s">
        <v>4167</v>
      </c>
      <c r="CG445" s="3" t="s">
        <v>17</v>
      </c>
      <c r="CH445" s="3" t="s">
        <v>131</v>
      </c>
      <c r="CI445" s="3" t="s">
        <v>4259</v>
      </c>
      <c r="CJ445" s="3" t="s">
        <v>4285</v>
      </c>
      <c r="CK445" s="123" t="s">
        <v>4288</v>
      </c>
      <c r="CL445" s="123" t="s">
        <v>4289</v>
      </c>
      <c r="CM445" s="123" t="s">
        <v>4290</v>
      </c>
      <c r="CN445" s="123" t="s">
        <v>4291</v>
      </c>
      <c r="CO445" s="3" t="s">
        <v>10</v>
      </c>
      <c r="CP445" s="3" t="s">
        <v>48</v>
      </c>
      <c r="CQ445" s="3"/>
      <c r="CR445" s="3"/>
      <c r="CS445" s="3" t="s">
        <v>4199</v>
      </c>
      <c r="CT445" s="3" t="s">
        <v>430</v>
      </c>
      <c r="CU445" s="3" t="s">
        <v>333</v>
      </c>
      <c r="CV445" s="3" t="s">
        <v>4301</v>
      </c>
      <c r="CW445" s="3" t="s">
        <v>4302</v>
      </c>
      <c r="CX445" s="3" t="s">
        <v>17</v>
      </c>
      <c r="CY445" s="3" t="s">
        <v>17</v>
      </c>
      <c r="CZ445" s="15" t="s">
        <v>4354</v>
      </c>
      <c r="DA445" s="3" t="s">
        <v>9218</v>
      </c>
      <c r="DB445" s="15" t="s">
        <v>4355</v>
      </c>
      <c r="DC445" s="15"/>
      <c r="DD445" s="226">
        <v>443</v>
      </c>
      <c r="DE445" s="15"/>
    </row>
    <row r="446" spans="1:109" ht="13.15" customHeight="1">
      <c r="A446" s="226">
        <v>434</v>
      </c>
      <c r="B446" s="68" t="s">
        <v>4202</v>
      </c>
      <c r="C446" s="280" t="s">
        <v>4170</v>
      </c>
      <c r="D446" s="3" t="s">
        <v>4305</v>
      </c>
      <c r="E446" s="9"/>
      <c r="F446" s="9"/>
      <c r="G446" s="169" t="s">
        <v>6129</v>
      </c>
      <c r="H446" s="3" t="s">
        <v>4171</v>
      </c>
      <c r="I446" s="3"/>
      <c r="J446" s="3" t="s">
        <v>4172</v>
      </c>
      <c r="K446" s="9" t="s">
        <v>10274</v>
      </c>
      <c r="L446" s="3" t="s">
        <v>4141</v>
      </c>
      <c r="M446" t="b">
        <v>0</v>
      </c>
      <c r="N446" s="3" t="s">
        <v>549</v>
      </c>
      <c r="O446" s="3" t="s">
        <v>8269</v>
      </c>
      <c r="P446" s="3" t="s">
        <v>9149</v>
      </c>
      <c r="Q446" s="229">
        <v>13</v>
      </c>
      <c r="R446" s="229">
        <v>13</v>
      </c>
      <c r="S446" s="9"/>
      <c r="T446" t="s">
        <v>17</v>
      </c>
      <c r="U446" s="3" t="s">
        <v>17</v>
      </c>
      <c r="V446" s="3" t="s">
        <v>17</v>
      </c>
      <c r="W446" s="9"/>
      <c r="X446" s="3" t="s">
        <v>17</v>
      </c>
      <c r="Y446" s="3" t="s">
        <v>17</v>
      </c>
      <c r="Z446" s="3" t="s">
        <v>4571</v>
      </c>
      <c r="AA446" s="15" t="s">
        <v>4173</v>
      </c>
      <c r="AB446" s="3"/>
      <c r="AC446" s="3"/>
      <c r="AD446" s="3"/>
      <c r="AE446" s="3"/>
      <c r="AF446" s="3"/>
      <c r="AG446" s="3" t="s">
        <v>17</v>
      </c>
      <c r="AH446" s="3" t="s">
        <v>4168</v>
      </c>
      <c r="AI446" s="177"/>
      <c r="AJ446" s="3" t="s">
        <v>481</v>
      </c>
      <c r="AK446" s="208" t="s">
        <v>481</v>
      </c>
      <c r="AL446" s="3"/>
      <c r="AM446" s="68"/>
      <c r="AN446" s="3" t="s">
        <v>4173</v>
      </c>
      <c r="AO446" s="3" t="s">
        <v>4577</v>
      </c>
      <c r="AP446" s="3" t="s">
        <v>4576</v>
      </c>
      <c r="AQ446" s="3"/>
      <c r="AR446" s="3"/>
      <c r="AS446" s="216" t="s">
        <v>9036</v>
      </c>
      <c r="AT446" s="3" t="s">
        <v>17</v>
      </c>
      <c r="AU446" t="b">
        <v>0</v>
      </c>
      <c r="AV446" s="229">
        <v>4401648</v>
      </c>
      <c r="AW446" s="123" t="s">
        <v>17</v>
      </c>
      <c r="AX446" s="9"/>
      <c r="AY446" s="9"/>
      <c r="AZ446" s="9"/>
      <c r="BA446" s="9"/>
      <c r="BB446" s="3" t="s">
        <v>5202</v>
      </c>
      <c r="BC446" s="9"/>
      <c r="BD446" s="9"/>
      <c r="BE446" s="3" t="s">
        <v>37</v>
      </c>
      <c r="BF446" s="9"/>
      <c r="BG446" s="9"/>
      <c r="BH446" s="9" t="s">
        <v>6171</v>
      </c>
      <c r="BI446" s="10" t="s">
        <v>3606</v>
      </c>
      <c r="BJ446" s="3" t="s">
        <v>9051</v>
      </c>
      <c r="BK446" s="9" t="s">
        <v>9568</v>
      </c>
      <c r="BL446" s="9"/>
      <c r="BM446" s="223">
        <v>1928616</v>
      </c>
      <c r="BN446" s="223">
        <v>1928616</v>
      </c>
      <c r="BO446" s="3" t="s">
        <v>4292</v>
      </c>
      <c r="BP446" s="9"/>
      <c r="BQ446" s="9"/>
      <c r="BR446" s="9"/>
      <c r="BS446" s="9"/>
      <c r="BT446" s="9"/>
      <c r="BU446" t="s">
        <v>13045</v>
      </c>
      <c r="BV446" s="9" t="s">
        <v>4560</v>
      </c>
      <c r="BW446" s="253">
        <v>25</v>
      </c>
      <c r="BX446" s="9"/>
      <c r="BY446" s="9"/>
      <c r="BZ446" s="9" t="s">
        <v>6500</v>
      </c>
      <c r="CA446" t="s">
        <v>6212</v>
      </c>
      <c r="CB446" s="229">
        <v>2016</v>
      </c>
      <c r="CC446" s="3" t="s">
        <v>9551</v>
      </c>
      <c r="CD446" s="3" t="s">
        <v>4229</v>
      </c>
      <c r="CE446" s="3" t="s">
        <v>4257</v>
      </c>
      <c r="CF446" s="3" t="s">
        <v>4168</v>
      </c>
      <c r="CG446" s="3" t="s">
        <v>17</v>
      </c>
      <c r="CH446" s="3" t="s">
        <v>131</v>
      </c>
      <c r="CI446" s="3" t="s">
        <v>4259</v>
      </c>
      <c r="CJ446" s="3" t="s">
        <v>4286</v>
      </c>
      <c r="CK446" s="123" t="s">
        <v>4288</v>
      </c>
      <c r="CL446" s="123" t="s">
        <v>4289</v>
      </c>
      <c r="CM446" s="123" t="s">
        <v>4290</v>
      </c>
      <c r="CN446" s="123" t="s">
        <v>4291</v>
      </c>
      <c r="CO446" s="3" t="s">
        <v>10</v>
      </c>
      <c r="CP446" s="3" t="s">
        <v>48</v>
      </c>
      <c r="CQ446" s="3"/>
      <c r="CR446" s="3"/>
      <c r="CS446" s="3" t="s">
        <v>4200</v>
      </c>
      <c r="CT446" s="3" t="s">
        <v>430</v>
      </c>
      <c r="CU446" s="3" t="s">
        <v>333</v>
      </c>
      <c r="CV446" s="3" t="s">
        <v>4301</v>
      </c>
      <c r="CW446" s="3" t="s">
        <v>4302</v>
      </c>
      <c r="CX446" s="3" t="s">
        <v>17</v>
      </c>
      <c r="CY446" s="3" t="s">
        <v>17</v>
      </c>
      <c r="CZ446" s="15" t="s">
        <v>4356</v>
      </c>
      <c r="DA446" s="3" t="s">
        <v>9218</v>
      </c>
      <c r="DB446" s="15" t="s">
        <v>4357</v>
      </c>
      <c r="DC446" s="15"/>
      <c r="DD446" s="226">
        <v>444</v>
      </c>
      <c r="DE446" s="15"/>
    </row>
    <row r="447" spans="1:109" ht="14.45" customHeight="1">
      <c r="A447" s="226">
        <v>435</v>
      </c>
      <c r="B447" s="68" t="s">
        <v>4202</v>
      </c>
      <c r="C447" s="280" t="s">
        <v>4170</v>
      </c>
      <c r="D447" s="3" t="s">
        <v>4305</v>
      </c>
      <c r="E447" s="9"/>
      <c r="F447" s="9"/>
      <c r="G447" s="169" t="s">
        <v>6129</v>
      </c>
      <c r="H447" s="3" t="s">
        <v>4171</v>
      </c>
      <c r="I447" s="3"/>
      <c r="J447" s="3" t="s">
        <v>4172</v>
      </c>
      <c r="K447" s="9" t="s">
        <v>10274</v>
      </c>
      <c r="L447" s="3" t="s">
        <v>4141</v>
      </c>
      <c r="M447" t="b">
        <v>0</v>
      </c>
      <c r="N447" s="3" t="s">
        <v>549</v>
      </c>
      <c r="O447" s="3" t="s">
        <v>8269</v>
      </c>
      <c r="P447" s="3" t="s">
        <v>9149</v>
      </c>
      <c r="Q447" s="229">
        <v>13</v>
      </c>
      <c r="R447" s="229">
        <v>13</v>
      </c>
      <c r="S447" s="9"/>
      <c r="T447" t="s">
        <v>17</v>
      </c>
      <c r="U447" s="3" t="s">
        <v>17</v>
      </c>
      <c r="V447" s="3" t="s">
        <v>17</v>
      </c>
      <c r="W447" s="9"/>
      <c r="X447" s="3" t="s">
        <v>17</v>
      </c>
      <c r="Y447" s="3" t="s">
        <v>17</v>
      </c>
      <c r="Z447" s="3" t="s">
        <v>4571</v>
      </c>
      <c r="AA447" s="15" t="s">
        <v>4173</v>
      </c>
      <c r="AB447" s="3"/>
      <c r="AC447" s="3"/>
      <c r="AD447" s="3"/>
      <c r="AE447" s="3"/>
      <c r="AF447" s="3"/>
      <c r="AG447" s="3" t="s">
        <v>17</v>
      </c>
      <c r="AH447" s="3" t="s">
        <v>4169</v>
      </c>
      <c r="AI447" s="177"/>
      <c r="AJ447" s="3" t="s">
        <v>481</v>
      </c>
      <c r="AK447" s="208" t="s">
        <v>481</v>
      </c>
      <c r="AL447" s="3"/>
      <c r="AM447" s="68"/>
      <c r="AN447" s="3" t="s">
        <v>4173</v>
      </c>
      <c r="AO447" s="3" t="s">
        <v>4575</v>
      </c>
      <c r="AP447" s="3" t="s">
        <v>4576</v>
      </c>
      <c r="AQ447" s="3"/>
      <c r="AR447" s="3"/>
      <c r="AS447" s="216" t="s">
        <v>9036</v>
      </c>
      <c r="AT447" s="3" t="s">
        <v>17</v>
      </c>
      <c r="AU447" t="b">
        <v>0</v>
      </c>
      <c r="AV447" s="238">
        <v>4821880</v>
      </c>
      <c r="AW447" s="123" t="s">
        <v>17</v>
      </c>
      <c r="AX447" s="9"/>
      <c r="AY447" s="9"/>
      <c r="AZ447" s="9"/>
      <c r="BA447" s="9"/>
      <c r="BB447" s="3" t="s">
        <v>5202</v>
      </c>
      <c r="BC447" s="9"/>
      <c r="BD447" s="9"/>
      <c r="BE447" s="3" t="s">
        <v>37</v>
      </c>
      <c r="BF447" s="9"/>
      <c r="BG447" s="9"/>
      <c r="BH447" s="9" t="s">
        <v>6171</v>
      </c>
      <c r="BI447" s="10" t="s">
        <v>3606</v>
      </c>
      <c r="BJ447" s="3" t="s">
        <v>9051</v>
      </c>
      <c r="BK447" s="9" t="s">
        <v>9568</v>
      </c>
      <c r="BL447" s="9"/>
      <c r="BM447" s="223">
        <v>3111452</v>
      </c>
      <c r="BN447" s="223">
        <v>3111452</v>
      </c>
      <c r="BO447" s="3" t="s">
        <v>4292</v>
      </c>
      <c r="BP447" s="9"/>
      <c r="BQ447" s="9"/>
      <c r="BR447" s="9"/>
      <c r="BS447" s="9"/>
      <c r="BT447" s="9"/>
      <c r="BU447" t="s">
        <v>13045</v>
      </c>
      <c r="BV447" s="10" t="s">
        <v>17</v>
      </c>
      <c r="BW447" s="223">
        <v>30</v>
      </c>
      <c r="BX447" s="9"/>
      <c r="BY447" s="9"/>
      <c r="BZ447" s="9" t="s">
        <v>6500</v>
      </c>
      <c r="CA447" t="s">
        <v>6212</v>
      </c>
      <c r="CB447" s="229">
        <v>2016</v>
      </c>
      <c r="CC447" s="3" t="s">
        <v>9551</v>
      </c>
      <c r="CD447" s="3" t="s">
        <v>4230</v>
      </c>
      <c r="CE447" s="3" t="s">
        <v>4258</v>
      </c>
      <c r="CF447" s="3" t="s">
        <v>4169</v>
      </c>
      <c r="CG447" s="3" t="s">
        <v>17</v>
      </c>
      <c r="CH447" s="3" t="s">
        <v>131</v>
      </c>
      <c r="CI447" s="3" t="s">
        <v>4259</v>
      </c>
      <c r="CJ447" s="3" t="s">
        <v>4287</v>
      </c>
      <c r="CK447" s="123" t="s">
        <v>4288</v>
      </c>
      <c r="CL447" s="123" t="s">
        <v>4289</v>
      </c>
      <c r="CM447" s="123" t="s">
        <v>4290</v>
      </c>
      <c r="CN447" s="123" t="s">
        <v>4291</v>
      </c>
      <c r="CO447" s="3" t="s">
        <v>10</v>
      </c>
      <c r="CP447" s="3" t="s">
        <v>48</v>
      </c>
      <c r="CQ447" s="3"/>
      <c r="CR447" s="3"/>
      <c r="CS447" s="3" t="s">
        <v>4201</v>
      </c>
      <c r="CT447" s="3" t="s">
        <v>430</v>
      </c>
      <c r="CU447" s="3" t="s">
        <v>333</v>
      </c>
      <c r="CV447" s="3" t="s">
        <v>4301</v>
      </c>
      <c r="CW447" s="3" t="s">
        <v>4302</v>
      </c>
      <c r="CX447" s="3" t="s">
        <v>17</v>
      </c>
      <c r="CY447" s="3" t="s">
        <v>17</v>
      </c>
      <c r="CZ447" s="15" t="s">
        <v>4358</v>
      </c>
      <c r="DA447" s="3" t="s">
        <v>9218</v>
      </c>
      <c r="DB447" s="15" t="s">
        <v>4359</v>
      </c>
      <c r="DC447" s="15"/>
      <c r="DD447" s="226">
        <v>445</v>
      </c>
      <c r="DE447" s="15"/>
    </row>
    <row r="448" spans="1:109" ht="16.149999999999999" customHeight="1">
      <c r="A448" s="226">
        <v>436</v>
      </c>
      <c r="B448" s="10" t="s">
        <v>4704</v>
      </c>
      <c r="C448" s="285" t="s">
        <v>4705</v>
      </c>
      <c r="D448" t="s">
        <v>4749</v>
      </c>
      <c r="E448" s="144"/>
      <c r="F448" s="144"/>
      <c r="G448" s="149" t="s">
        <v>6131</v>
      </c>
      <c r="H448" t="s">
        <v>4706</v>
      </c>
      <c r="I448" t="s">
        <v>4707</v>
      </c>
      <c r="J448" s="10" t="s">
        <v>4708</v>
      </c>
      <c r="K448" s="144" t="s">
        <v>10275</v>
      </c>
      <c r="L448" t="s">
        <v>4709</v>
      </c>
      <c r="M448" t="b">
        <v>0</v>
      </c>
      <c r="N448" s="10" t="s">
        <v>4747</v>
      </c>
      <c r="O448" s="10" t="s">
        <v>17</v>
      </c>
      <c r="P448" s="10" t="s">
        <v>17</v>
      </c>
      <c r="Q448" s="229">
        <v>-1</v>
      </c>
      <c r="R448" s="229">
        <v>999</v>
      </c>
      <c r="S448" s="144"/>
      <c r="T448" t="s">
        <v>17</v>
      </c>
      <c r="U448" s="10" t="s">
        <v>17</v>
      </c>
      <c r="V448" s="3" t="s">
        <v>17</v>
      </c>
      <c r="W448" t="s">
        <v>5912</v>
      </c>
      <c r="X448" s="3" t="s">
        <v>17</v>
      </c>
      <c r="Y448" s="3" t="s">
        <v>17</v>
      </c>
      <c r="Z448" s="10" t="s">
        <v>17</v>
      </c>
      <c r="AA448" s="22" t="s">
        <v>17</v>
      </c>
      <c r="AB448" s="143"/>
      <c r="AC448" s="143"/>
      <c r="AD448" s="143"/>
      <c r="AE448" s="143"/>
      <c r="AF448" s="143"/>
      <c r="AG448" s="3" t="s">
        <v>17</v>
      </c>
      <c r="AH448" s="10" t="s">
        <v>4709</v>
      </c>
      <c r="AI448" s="207"/>
      <c r="AJ448" s="3" t="s">
        <v>9040</v>
      </c>
      <c r="AK448" t="s">
        <v>4750</v>
      </c>
      <c r="AL448" t="s">
        <v>4750</v>
      </c>
      <c r="AM448" s="180"/>
      <c r="AN448" s="143" t="s">
        <v>484</v>
      </c>
      <c r="AO448" t="s">
        <v>9206</v>
      </c>
      <c r="AP448" t="s">
        <v>5091</v>
      </c>
      <c r="AQ448" s="143"/>
      <c r="AR448" s="143"/>
      <c r="AS448" s="22" t="s">
        <v>9038</v>
      </c>
      <c r="AT448" s="143" t="s">
        <v>17</v>
      </c>
      <c r="AU448" t="b">
        <v>0</v>
      </c>
      <c r="AV448" s="228" t="s">
        <v>17</v>
      </c>
      <c r="AW448" s="10" t="s">
        <v>17</v>
      </c>
      <c r="AX448" s="145"/>
      <c r="AY448" s="143"/>
      <c r="AZ448" s="143"/>
      <c r="BA448" s="143"/>
      <c r="BB448" s="3" t="s">
        <v>5202</v>
      </c>
      <c r="BC448" s="143"/>
      <c r="BE448" s="10" t="s">
        <v>37</v>
      </c>
      <c r="BF448" s="143"/>
      <c r="BH448" s="9" t="s">
        <v>6171</v>
      </c>
      <c r="BI448" s="10" t="s">
        <v>3606</v>
      </c>
      <c r="BJ448" s="10" t="s">
        <v>17</v>
      </c>
      <c r="BK448" s="9" t="s">
        <v>9568</v>
      </c>
      <c r="BL448" s="144"/>
      <c r="BM448" s="223">
        <v>193</v>
      </c>
      <c r="BN448" s="223">
        <v>193</v>
      </c>
      <c r="BO448" s="10" t="s">
        <v>236</v>
      </c>
      <c r="BP448" s="9"/>
      <c r="BQ448" s="9"/>
      <c r="BR448" s="9"/>
      <c r="BS448" s="9"/>
      <c r="BT448" s="9"/>
      <c r="BU448" t="s">
        <v>13045</v>
      </c>
      <c r="BV448" s="10" t="s">
        <v>17</v>
      </c>
      <c r="BW448" s="223">
        <v>30</v>
      </c>
      <c r="BX448" s="9"/>
      <c r="BY448" s="9"/>
      <c r="BZ448" s="9" t="s">
        <v>6670</v>
      </c>
      <c r="CA448" t="s">
        <v>6212</v>
      </c>
      <c r="CB448" s="228">
        <v>2015</v>
      </c>
      <c r="CC448" t="s">
        <v>4752</v>
      </c>
      <c r="CD448" s="10" t="s">
        <v>4753</v>
      </c>
      <c r="CE448" s="101" t="s">
        <v>4754</v>
      </c>
      <c r="CF448" t="s">
        <v>4709</v>
      </c>
      <c r="CG448" s="10" t="s">
        <v>17</v>
      </c>
      <c r="CH448" s="10" t="s">
        <v>131</v>
      </c>
      <c r="CI448" s="9"/>
      <c r="CJ448" s="10" t="s">
        <v>4755</v>
      </c>
      <c r="CK448" s="10" t="s">
        <v>517</v>
      </c>
      <c r="CL448" s="10" t="s">
        <v>17</v>
      </c>
      <c r="CM448" s="10" t="s">
        <v>17</v>
      </c>
      <c r="CN448" s="10" t="s">
        <v>17</v>
      </c>
      <c r="CO448" s="10" t="s">
        <v>10</v>
      </c>
      <c r="CP448" s="10" t="s">
        <v>48</v>
      </c>
      <c r="CQ448" s="9"/>
      <c r="CR448" s="9"/>
      <c r="CS448" s="10" t="s">
        <v>4757</v>
      </c>
      <c r="CT448" s="10" t="s">
        <v>128</v>
      </c>
      <c r="CU448" s="10" t="s">
        <v>4759</v>
      </c>
      <c r="CV448" s="10" t="s">
        <v>17</v>
      </c>
      <c r="CW448" s="10" t="s">
        <v>4760</v>
      </c>
      <c r="CX448" t="s">
        <v>4761</v>
      </c>
      <c r="CY448" s="9"/>
      <c r="CZ448" t="s">
        <v>4799</v>
      </c>
      <c r="DA448" s="3" t="s">
        <v>9218</v>
      </c>
      <c r="DB448" s="9" t="s">
        <v>4875</v>
      </c>
      <c r="DC448" s="9"/>
      <c r="DD448" s="226">
        <v>446</v>
      </c>
      <c r="DE448" s="15"/>
    </row>
    <row r="449" spans="1:109" ht="15" customHeight="1">
      <c r="A449" s="226">
        <v>437</v>
      </c>
      <c r="B449" s="10" t="s">
        <v>4704</v>
      </c>
      <c r="C449" s="285" t="s">
        <v>4705</v>
      </c>
      <c r="D449" t="s">
        <v>4749</v>
      </c>
      <c r="E449" s="9"/>
      <c r="F449" s="9"/>
      <c r="G449" s="149" t="s">
        <v>6131</v>
      </c>
      <c r="H449" t="s">
        <v>4706</v>
      </c>
      <c r="I449" t="s">
        <v>4707</v>
      </c>
      <c r="J449" s="10" t="s">
        <v>4708</v>
      </c>
      <c r="K449" s="144" t="s">
        <v>10275</v>
      </c>
      <c r="L449" t="s">
        <v>4710</v>
      </c>
      <c r="M449" t="b">
        <v>0</v>
      </c>
      <c r="N449" s="10" t="s">
        <v>4747</v>
      </c>
      <c r="O449" s="10" t="s">
        <v>17</v>
      </c>
      <c r="P449" s="10" t="s">
        <v>17</v>
      </c>
      <c r="Q449" s="229">
        <v>-1</v>
      </c>
      <c r="R449" s="229">
        <v>999</v>
      </c>
      <c r="S449" s="9"/>
      <c r="T449" t="s">
        <v>17</v>
      </c>
      <c r="U449" s="10" t="s">
        <v>17</v>
      </c>
      <c r="V449" s="3" t="s">
        <v>17</v>
      </c>
      <c r="W449" t="s">
        <v>5912</v>
      </c>
      <c r="X449" s="3" t="s">
        <v>17</v>
      </c>
      <c r="Y449" s="3" t="s">
        <v>17</v>
      </c>
      <c r="Z449" s="10" t="s">
        <v>17</v>
      </c>
      <c r="AA449" s="22" t="s">
        <v>17</v>
      </c>
      <c r="AB449" s="3"/>
      <c r="AC449" s="3"/>
      <c r="AD449" s="3"/>
      <c r="AE449" s="3"/>
      <c r="AF449" s="3"/>
      <c r="AG449" s="3" t="s">
        <v>17</v>
      </c>
      <c r="AH449" s="10" t="s">
        <v>4710</v>
      </c>
      <c r="AI449" s="177"/>
      <c r="AJ449" s="3" t="s">
        <v>9040</v>
      </c>
      <c r="AK449" t="s">
        <v>4750</v>
      </c>
      <c r="AL449" t="s">
        <v>4750</v>
      </c>
      <c r="AM449" s="68"/>
      <c r="AN449" s="3" t="s">
        <v>484</v>
      </c>
      <c r="AO449" t="s">
        <v>9206</v>
      </c>
      <c r="AP449" t="s">
        <v>5091</v>
      </c>
      <c r="AQ449" s="3"/>
      <c r="AR449" s="3"/>
      <c r="AS449" s="22" t="s">
        <v>9038</v>
      </c>
      <c r="AT449" s="3" t="s">
        <v>17</v>
      </c>
      <c r="AU449" t="b">
        <v>0</v>
      </c>
      <c r="AV449" s="228" t="s">
        <v>17</v>
      </c>
      <c r="AW449" s="10" t="s">
        <v>17</v>
      </c>
      <c r="AX449" s="3"/>
      <c r="AY449" s="3"/>
      <c r="AZ449" s="3"/>
      <c r="BA449" s="3"/>
      <c r="BB449" s="3" t="s">
        <v>5202</v>
      </c>
      <c r="BC449" s="3"/>
      <c r="BD449" s="3"/>
      <c r="BE449" s="10" t="s">
        <v>37</v>
      </c>
      <c r="BF449" s="3"/>
      <c r="BG449" s="3"/>
      <c r="BH449" s="9" t="s">
        <v>6171</v>
      </c>
      <c r="BI449" s="10" t="s">
        <v>3606</v>
      </c>
      <c r="BJ449" s="10" t="s">
        <v>17</v>
      </c>
      <c r="BK449" s="9" t="s">
        <v>9568</v>
      </c>
      <c r="BL449" s="9"/>
      <c r="BM449" s="223">
        <v>32</v>
      </c>
      <c r="BN449" s="223">
        <v>32</v>
      </c>
      <c r="BO449" s="10" t="s">
        <v>236</v>
      </c>
      <c r="BP449" s="9"/>
      <c r="BQ449" s="9"/>
      <c r="BR449" s="9"/>
      <c r="BS449" s="9"/>
      <c r="BT449" s="9"/>
      <c r="BU449" t="s">
        <v>13045</v>
      </c>
      <c r="BV449" s="10" t="s">
        <v>17</v>
      </c>
      <c r="BW449" s="223">
        <v>30</v>
      </c>
      <c r="BX449" s="9"/>
      <c r="BY449" s="9"/>
      <c r="BZ449" s="9" t="s">
        <v>6670</v>
      </c>
      <c r="CA449" t="s">
        <v>6212</v>
      </c>
      <c r="CB449" s="228">
        <v>2015</v>
      </c>
      <c r="CC449" t="s">
        <v>4752</v>
      </c>
      <c r="CD449" s="10" t="s">
        <v>4753</v>
      </c>
      <c r="CE449" s="101" t="s">
        <v>4754</v>
      </c>
      <c r="CF449" t="s">
        <v>4710</v>
      </c>
      <c r="CG449" s="10" t="s">
        <v>17</v>
      </c>
      <c r="CH449" s="10" t="s">
        <v>131</v>
      </c>
      <c r="CI449" s="9"/>
      <c r="CJ449" s="10" t="s">
        <v>4755</v>
      </c>
      <c r="CK449" s="10" t="s">
        <v>517</v>
      </c>
      <c r="CL449" s="10" t="s">
        <v>17</v>
      </c>
      <c r="CM449" s="10" t="s">
        <v>17</v>
      </c>
      <c r="CN449" s="10" t="s">
        <v>17</v>
      </c>
      <c r="CO449" s="10" t="s">
        <v>10</v>
      </c>
      <c r="CP449" s="10" t="s">
        <v>48</v>
      </c>
      <c r="CQ449" s="9"/>
      <c r="CR449" s="9"/>
      <c r="CS449" s="10" t="s">
        <v>4757</v>
      </c>
      <c r="CT449" s="10" t="s">
        <v>128</v>
      </c>
      <c r="CU449" s="10" t="s">
        <v>4759</v>
      </c>
      <c r="CV449" s="10" t="s">
        <v>17</v>
      </c>
      <c r="CW449" s="10" t="s">
        <v>4760</v>
      </c>
      <c r="CX449" t="s">
        <v>4762</v>
      </c>
      <c r="CY449" s="9"/>
      <c r="CZ449" t="s">
        <v>4800</v>
      </c>
      <c r="DA449" s="3" t="s">
        <v>9218</v>
      </c>
      <c r="DB449" s="9" t="s">
        <v>4876</v>
      </c>
      <c r="DC449" s="9"/>
      <c r="DD449" s="226">
        <v>447</v>
      </c>
      <c r="DE449" s="15"/>
    </row>
    <row r="450" spans="1:109" ht="16.899999999999999" customHeight="1">
      <c r="A450" s="226">
        <v>438</v>
      </c>
      <c r="B450" s="10" t="s">
        <v>4704</v>
      </c>
      <c r="C450" s="285" t="s">
        <v>4705</v>
      </c>
      <c r="D450" t="s">
        <v>4749</v>
      </c>
      <c r="E450" s="9"/>
      <c r="F450" s="9"/>
      <c r="G450" s="149" t="s">
        <v>6131</v>
      </c>
      <c r="H450" t="s">
        <v>4706</v>
      </c>
      <c r="I450" t="s">
        <v>4707</v>
      </c>
      <c r="J450" s="10" t="s">
        <v>4708</v>
      </c>
      <c r="K450" s="144" t="s">
        <v>10275</v>
      </c>
      <c r="L450" t="s">
        <v>4711</v>
      </c>
      <c r="M450" t="b">
        <v>0</v>
      </c>
      <c r="N450" s="10" t="s">
        <v>4747</v>
      </c>
      <c r="O450" s="10" t="s">
        <v>17</v>
      </c>
      <c r="P450" s="10" t="s">
        <v>17</v>
      </c>
      <c r="Q450" s="229">
        <v>-1</v>
      </c>
      <c r="R450" s="229">
        <v>999</v>
      </c>
      <c r="S450" s="9"/>
      <c r="T450" t="s">
        <v>17</v>
      </c>
      <c r="U450" s="10" t="s">
        <v>17</v>
      </c>
      <c r="V450" s="3" t="s">
        <v>17</v>
      </c>
      <c r="W450" t="s">
        <v>5912</v>
      </c>
      <c r="X450" s="3" t="s">
        <v>17</v>
      </c>
      <c r="Y450" s="3" t="s">
        <v>17</v>
      </c>
      <c r="Z450" s="10" t="s">
        <v>17</v>
      </c>
      <c r="AA450" s="22" t="s">
        <v>17</v>
      </c>
      <c r="AB450" s="3"/>
      <c r="AC450" s="3"/>
      <c r="AD450" s="3"/>
      <c r="AE450" s="3"/>
      <c r="AF450" s="3"/>
      <c r="AG450" s="3" t="s">
        <v>17</v>
      </c>
      <c r="AH450" s="10" t="s">
        <v>4711</v>
      </c>
      <c r="AI450" s="177"/>
      <c r="AJ450" s="3" t="s">
        <v>9040</v>
      </c>
      <c r="AK450" t="s">
        <v>4750</v>
      </c>
      <c r="AL450" t="s">
        <v>4750</v>
      </c>
      <c r="AM450" s="68"/>
      <c r="AN450" s="3" t="s">
        <v>484</v>
      </c>
      <c r="AO450" t="s">
        <v>9206</v>
      </c>
      <c r="AP450" t="s">
        <v>5091</v>
      </c>
      <c r="AQ450" s="3"/>
      <c r="AR450" s="3"/>
      <c r="AS450" s="22" t="s">
        <v>9038</v>
      </c>
      <c r="AT450" s="3" t="s">
        <v>17</v>
      </c>
      <c r="AU450" t="b">
        <v>0</v>
      </c>
      <c r="AV450" s="228" t="s">
        <v>17</v>
      </c>
      <c r="AW450" s="10" t="s">
        <v>17</v>
      </c>
      <c r="AX450" s="9"/>
      <c r="AY450" s="9"/>
      <c r="AZ450" s="9"/>
      <c r="BA450" s="9"/>
      <c r="BB450" s="3" t="s">
        <v>5202</v>
      </c>
      <c r="BC450" s="9"/>
      <c r="BD450" s="9"/>
      <c r="BE450" s="10" t="s">
        <v>37</v>
      </c>
      <c r="BF450" s="9"/>
      <c r="BG450" s="9"/>
      <c r="BH450" s="9" t="s">
        <v>6171</v>
      </c>
      <c r="BI450" s="10" t="s">
        <v>3606</v>
      </c>
      <c r="BJ450" s="10" t="s">
        <v>17</v>
      </c>
      <c r="BK450" s="9" t="s">
        <v>9568</v>
      </c>
      <c r="BL450" s="9"/>
      <c r="BM450" s="223">
        <v>191</v>
      </c>
      <c r="BN450" s="223">
        <v>191</v>
      </c>
      <c r="BO450" s="10" t="s">
        <v>236</v>
      </c>
      <c r="BP450" s="9"/>
      <c r="BQ450" s="9"/>
      <c r="BR450" s="9"/>
      <c r="BS450" s="9"/>
      <c r="BT450" s="9"/>
      <c r="BU450" t="s">
        <v>13045</v>
      </c>
      <c r="BV450" s="10" t="s">
        <v>17</v>
      </c>
      <c r="BW450" s="223">
        <v>30</v>
      </c>
      <c r="BX450" s="9"/>
      <c r="BY450" s="9"/>
      <c r="BZ450" s="9" t="s">
        <v>6670</v>
      </c>
      <c r="CA450" t="s">
        <v>6212</v>
      </c>
      <c r="CB450" s="228">
        <v>2015</v>
      </c>
      <c r="CC450" t="s">
        <v>4752</v>
      </c>
      <c r="CD450" s="10" t="s">
        <v>4753</v>
      </c>
      <c r="CE450" s="101" t="s">
        <v>4754</v>
      </c>
      <c r="CF450" t="s">
        <v>4711</v>
      </c>
      <c r="CG450" s="10" t="s">
        <v>17</v>
      </c>
      <c r="CH450" s="10" t="s">
        <v>131</v>
      </c>
      <c r="CI450" s="9"/>
      <c r="CJ450" s="10" t="s">
        <v>4755</v>
      </c>
      <c r="CK450" s="10" t="s">
        <v>517</v>
      </c>
      <c r="CL450" s="10" t="s">
        <v>17</v>
      </c>
      <c r="CM450" s="10" t="s">
        <v>17</v>
      </c>
      <c r="CN450" s="10" t="s">
        <v>17</v>
      </c>
      <c r="CO450" s="10" t="s">
        <v>10</v>
      </c>
      <c r="CP450" s="10" t="s">
        <v>48</v>
      </c>
      <c r="CQ450" s="9"/>
      <c r="CR450" s="9"/>
      <c r="CS450" s="10" t="s">
        <v>4757</v>
      </c>
      <c r="CT450" s="10" t="s">
        <v>128</v>
      </c>
      <c r="CU450" s="10" t="s">
        <v>4759</v>
      </c>
      <c r="CV450" s="10" t="s">
        <v>17</v>
      </c>
      <c r="CW450" s="10" t="s">
        <v>4760</v>
      </c>
      <c r="CX450" t="s">
        <v>4763</v>
      </c>
      <c r="CY450" s="9"/>
      <c r="CZ450" t="s">
        <v>4801</v>
      </c>
      <c r="DA450" s="3" t="s">
        <v>9218</v>
      </c>
      <c r="DB450" s="9" t="s">
        <v>4877</v>
      </c>
      <c r="DC450" s="9"/>
      <c r="DD450" s="226">
        <v>448</v>
      </c>
      <c r="DE450" s="15"/>
    </row>
    <row r="451" spans="1:109" ht="15.6" customHeight="1">
      <c r="A451" s="226">
        <v>439</v>
      </c>
      <c r="B451" s="10" t="s">
        <v>4704</v>
      </c>
      <c r="C451" s="285" t="s">
        <v>4705</v>
      </c>
      <c r="D451" t="s">
        <v>4749</v>
      </c>
      <c r="E451" s="9"/>
      <c r="F451" s="9"/>
      <c r="G451" s="149" t="s">
        <v>6131</v>
      </c>
      <c r="H451" t="s">
        <v>4706</v>
      </c>
      <c r="I451" t="s">
        <v>4707</v>
      </c>
      <c r="J451" s="10" t="s">
        <v>4708</v>
      </c>
      <c r="K451" s="144" t="s">
        <v>10275</v>
      </c>
      <c r="L451" t="s">
        <v>4712</v>
      </c>
      <c r="M451" t="b">
        <v>0</v>
      </c>
      <c r="N451" s="10" t="s">
        <v>4747</v>
      </c>
      <c r="O451" s="10" t="s">
        <v>17</v>
      </c>
      <c r="P451" s="10" t="s">
        <v>17</v>
      </c>
      <c r="Q451" s="229">
        <v>-1</v>
      </c>
      <c r="R451" s="229">
        <v>999</v>
      </c>
      <c r="S451" s="9"/>
      <c r="T451" t="s">
        <v>17</v>
      </c>
      <c r="U451" s="10" t="s">
        <v>17</v>
      </c>
      <c r="V451" s="3" t="s">
        <v>17</v>
      </c>
      <c r="W451" t="s">
        <v>5912</v>
      </c>
      <c r="X451" s="3" t="s">
        <v>17</v>
      </c>
      <c r="Y451" s="3" t="s">
        <v>17</v>
      </c>
      <c r="Z451" s="10" t="s">
        <v>17</v>
      </c>
      <c r="AA451" s="22" t="s">
        <v>17</v>
      </c>
      <c r="AB451" s="3"/>
      <c r="AC451" s="3"/>
      <c r="AD451" s="3"/>
      <c r="AE451" s="3"/>
      <c r="AF451" s="3"/>
      <c r="AG451" s="3" t="s">
        <v>17</v>
      </c>
      <c r="AH451" s="10" t="s">
        <v>4712</v>
      </c>
      <c r="AI451" s="177"/>
      <c r="AJ451" s="3" t="s">
        <v>9040</v>
      </c>
      <c r="AK451" t="s">
        <v>4751</v>
      </c>
      <c r="AL451" t="s">
        <v>4751</v>
      </c>
      <c r="AM451" s="68"/>
      <c r="AN451" s="3" t="s">
        <v>484</v>
      </c>
      <c r="AO451" t="s">
        <v>9206</v>
      </c>
      <c r="AP451" t="s">
        <v>5091</v>
      </c>
      <c r="AQ451" s="3"/>
      <c r="AR451" s="3"/>
      <c r="AS451" s="22" t="s">
        <v>9038</v>
      </c>
      <c r="AT451" s="3" t="s">
        <v>17</v>
      </c>
      <c r="AU451" t="b">
        <v>0</v>
      </c>
      <c r="AV451" s="228" t="s">
        <v>17</v>
      </c>
      <c r="AW451" s="10" t="s">
        <v>17</v>
      </c>
      <c r="AX451" s="9"/>
      <c r="AY451" s="9"/>
      <c r="AZ451" s="9"/>
      <c r="BA451" s="9"/>
      <c r="BB451" s="3" t="s">
        <v>5202</v>
      </c>
      <c r="BC451" s="9"/>
      <c r="BD451" s="9"/>
      <c r="BE451" s="10" t="s">
        <v>37</v>
      </c>
      <c r="BF451" s="9"/>
      <c r="BG451" s="9"/>
      <c r="BH451" s="9" t="s">
        <v>6171</v>
      </c>
      <c r="BI451" s="10" t="s">
        <v>3606</v>
      </c>
      <c r="BJ451" s="10" t="s">
        <v>17</v>
      </c>
      <c r="BK451" s="9" t="s">
        <v>9568</v>
      </c>
      <c r="BL451" s="9"/>
      <c r="BM451" s="223">
        <v>442</v>
      </c>
      <c r="BN451" s="223">
        <v>442</v>
      </c>
      <c r="BO451" s="10" t="s">
        <v>236</v>
      </c>
      <c r="BP451" s="9"/>
      <c r="BQ451" s="9"/>
      <c r="BR451" s="9"/>
      <c r="BS451" s="9"/>
      <c r="BT451" s="9"/>
      <c r="BU451" t="s">
        <v>13045</v>
      </c>
      <c r="BV451" s="10" t="s">
        <v>17</v>
      </c>
      <c r="BW451" s="223">
        <v>30</v>
      </c>
      <c r="BX451" s="9"/>
      <c r="BY451" s="9"/>
      <c r="BZ451" s="9" t="s">
        <v>6670</v>
      </c>
      <c r="CA451" t="s">
        <v>6212</v>
      </c>
      <c r="CB451" s="228">
        <v>2015</v>
      </c>
      <c r="CC451" t="s">
        <v>4752</v>
      </c>
      <c r="CD451" s="10" t="s">
        <v>4753</v>
      </c>
      <c r="CE451" s="101" t="s">
        <v>4754</v>
      </c>
      <c r="CF451" t="s">
        <v>4712</v>
      </c>
      <c r="CG451" s="10" t="s">
        <v>17</v>
      </c>
      <c r="CH451" s="10" t="s">
        <v>131</v>
      </c>
      <c r="CI451" s="9"/>
      <c r="CJ451" s="10" t="s">
        <v>4755</v>
      </c>
      <c r="CK451" s="10" t="s">
        <v>517</v>
      </c>
      <c r="CL451" s="10" t="s">
        <v>17</v>
      </c>
      <c r="CM451" s="10" t="s">
        <v>17</v>
      </c>
      <c r="CN451" s="10" t="s">
        <v>17</v>
      </c>
      <c r="CO451" s="10" t="s">
        <v>10</v>
      </c>
      <c r="CP451" s="10" t="s">
        <v>48</v>
      </c>
      <c r="CQ451" s="9"/>
      <c r="CR451" s="9"/>
      <c r="CS451" s="10" t="s">
        <v>4757</v>
      </c>
      <c r="CT451" s="10" t="s">
        <v>128</v>
      </c>
      <c r="CU451" s="10" t="s">
        <v>4759</v>
      </c>
      <c r="CV451" s="10" t="s">
        <v>17</v>
      </c>
      <c r="CW451" s="10" t="s">
        <v>4760</v>
      </c>
      <c r="CX451" t="s">
        <v>4764</v>
      </c>
      <c r="CY451" s="9"/>
      <c r="CZ451" t="s">
        <v>4802</v>
      </c>
      <c r="DA451" s="3" t="s">
        <v>9218</v>
      </c>
      <c r="DB451" s="9" t="s">
        <v>4878</v>
      </c>
      <c r="DC451" s="9"/>
      <c r="DD451" s="226">
        <v>449</v>
      </c>
      <c r="DE451" s="15"/>
    </row>
    <row r="452" spans="1:109" ht="15.6" customHeight="1">
      <c r="A452" s="226">
        <v>440</v>
      </c>
      <c r="B452" s="10" t="s">
        <v>4704</v>
      </c>
      <c r="C452" s="285" t="s">
        <v>4705</v>
      </c>
      <c r="D452" t="s">
        <v>4749</v>
      </c>
      <c r="E452" s="9"/>
      <c r="F452" s="9"/>
      <c r="G452" s="149" t="s">
        <v>6131</v>
      </c>
      <c r="H452" t="s">
        <v>4706</v>
      </c>
      <c r="I452" t="s">
        <v>4707</v>
      </c>
      <c r="J452" s="10" t="s">
        <v>4708</v>
      </c>
      <c r="K452" s="144" t="s">
        <v>10275</v>
      </c>
      <c r="L452" t="s">
        <v>4713</v>
      </c>
      <c r="M452" t="b">
        <v>0</v>
      </c>
      <c r="N452" s="10" t="s">
        <v>4747</v>
      </c>
      <c r="O452" s="10" t="s">
        <v>17</v>
      </c>
      <c r="P452" s="10" t="s">
        <v>17</v>
      </c>
      <c r="Q452" s="229">
        <v>-1</v>
      </c>
      <c r="R452" s="229">
        <v>999</v>
      </c>
      <c r="S452" s="9"/>
      <c r="T452" t="s">
        <v>17</v>
      </c>
      <c r="U452" s="10" t="s">
        <v>17</v>
      </c>
      <c r="V452" s="3" t="s">
        <v>17</v>
      </c>
      <c r="W452" t="s">
        <v>5912</v>
      </c>
      <c r="X452" s="3" t="s">
        <v>17</v>
      </c>
      <c r="Y452" s="3" t="s">
        <v>17</v>
      </c>
      <c r="Z452" s="10" t="s">
        <v>17</v>
      </c>
      <c r="AA452" s="22" t="s">
        <v>17</v>
      </c>
      <c r="AB452" s="3"/>
      <c r="AC452" s="3"/>
      <c r="AD452" s="3"/>
      <c r="AE452" s="3"/>
      <c r="AF452" s="3"/>
      <c r="AG452" s="3" t="s">
        <v>17</v>
      </c>
      <c r="AH452" s="10" t="s">
        <v>4713</v>
      </c>
      <c r="AI452" s="177"/>
      <c r="AJ452" s="3" t="s">
        <v>9040</v>
      </c>
      <c r="AK452" t="s">
        <v>4751</v>
      </c>
      <c r="AL452" t="s">
        <v>4751</v>
      </c>
      <c r="AM452" s="68"/>
      <c r="AN452" s="3" t="s">
        <v>484</v>
      </c>
      <c r="AO452" t="s">
        <v>9206</v>
      </c>
      <c r="AP452" t="s">
        <v>5091</v>
      </c>
      <c r="AQ452" s="3"/>
      <c r="AR452" s="3"/>
      <c r="AS452" s="22" t="s">
        <v>9038</v>
      </c>
      <c r="AT452" s="3" t="s">
        <v>17</v>
      </c>
      <c r="AU452" t="b">
        <v>0</v>
      </c>
      <c r="AV452" s="228" t="s">
        <v>17</v>
      </c>
      <c r="AW452" s="10" t="s">
        <v>17</v>
      </c>
      <c r="AX452" s="9"/>
      <c r="AY452" s="9"/>
      <c r="AZ452" s="9"/>
      <c r="BA452" s="9"/>
      <c r="BB452" s="3" t="s">
        <v>5202</v>
      </c>
      <c r="BC452" s="9"/>
      <c r="BD452" s="9"/>
      <c r="BE452" s="10" t="s">
        <v>37</v>
      </c>
      <c r="BF452" s="9"/>
      <c r="BG452" s="9"/>
      <c r="BH452" s="9" t="s">
        <v>6171</v>
      </c>
      <c r="BI452" s="10" t="s">
        <v>3606</v>
      </c>
      <c r="BJ452" s="10" t="s">
        <v>17</v>
      </c>
      <c r="BK452" s="9" t="s">
        <v>9568</v>
      </c>
      <c r="BL452" s="9"/>
      <c r="BM452" s="223">
        <v>44</v>
      </c>
      <c r="BN452" s="223">
        <v>44</v>
      </c>
      <c r="BO452" s="10" t="s">
        <v>236</v>
      </c>
      <c r="BP452" s="9"/>
      <c r="BQ452" s="9"/>
      <c r="BR452" s="9"/>
      <c r="BS452" s="9"/>
      <c r="BT452" s="9"/>
      <c r="BU452" t="s">
        <v>13045</v>
      </c>
      <c r="BV452" s="10" t="s">
        <v>17</v>
      </c>
      <c r="BW452" s="223">
        <v>30</v>
      </c>
      <c r="BX452" s="9"/>
      <c r="BY452" s="9"/>
      <c r="BZ452" s="9" t="s">
        <v>6670</v>
      </c>
      <c r="CA452" t="s">
        <v>6212</v>
      </c>
      <c r="CB452" s="228">
        <v>2015</v>
      </c>
      <c r="CC452" t="s">
        <v>4752</v>
      </c>
      <c r="CD452" s="10" t="s">
        <v>4753</v>
      </c>
      <c r="CE452" s="101" t="s">
        <v>4754</v>
      </c>
      <c r="CF452" t="s">
        <v>4713</v>
      </c>
      <c r="CG452" s="10" t="s">
        <v>17</v>
      </c>
      <c r="CH452" s="10" t="s">
        <v>131</v>
      </c>
      <c r="CI452" s="9"/>
      <c r="CJ452" s="10" t="s">
        <v>4755</v>
      </c>
      <c r="CK452" s="10" t="s">
        <v>517</v>
      </c>
      <c r="CL452" s="10" t="s">
        <v>17</v>
      </c>
      <c r="CM452" s="10" t="s">
        <v>17</v>
      </c>
      <c r="CN452" s="10" t="s">
        <v>17</v>
      </c>
      <c r="CO452" s="10" t="s">
        <v>10</v>
      </c>
      <c r="CP452" s="10" t="s">
        <v>48</v>
      </c>
      <c r="CQ452" s="9"/>
      <c r="CR452" s="9"/>
      <c r="CS452" s="10" t="s">
        <v>4757</v>
      </c>
      <c r="CT452" s="10" t="s">
        <v>128</v>
      </c>
      <c r="CU452" s="10" t="s">
        <v>4759</v>
      </c>
      <c r="CV452" s="10" t="s">
        <v>17</v>
      </c>
      <c r="CW452" s="10" t="s">
        <v>4760</v>
      </c>
      <c r="CX452" t="s">
        <v>4765</v>
      </c>
      <c r="CY452" s="9"/>
      <c r="CZ452" t="s">
        <v>4803</v>
      </c>
      <c r="DA452" s="3" t="s">
        <v>9218</v>
      </c>
      <c r="DB452" s="9" t="s">
        <v>4879</v>
      </c>
      <c r="DC452" s="9"/>
      <c r="DD452" s="226">
        <v>450</v>
      </c>
      <c r="DE452" s="15"/>
    </row>
    <row r="453" spans="1:109" ht="15.6" customHeight="1">
      <c r="A453" s="226">
        <v>441</v>
      </c>
      <c r="B453" s="10" t="s">
        <v>4704</v>
      </c>
      <c r="C453" s="285" t="s">
        <v>4705</v>
      </c>
      <c r="D453" t="s">
        <v>4749</v>
      </c>
      <c r="E453" s="9"/>
      <c r="F453" s="9"/>
      <c r="G453" s="149" t="s">
        <v>6131</v>
      </c>
      <c r="H453" t="s">
        <v>4706</v>
      </c>
      <c r="I453" t="s">
        <v>4707</v>
      </c>
      <c r="J453" s="10" t="s">
        <v>4708</v>
      </c>
      <c r="K453" s="144" t="s">
        <v>10275</v>
      </c>
      <c r="L453" t="s">
        <v>4714</v>
      </c>
      <c r="M453" t="b">
        <v>0</v>
      </c>
      <c r="N453" s="10" t="s">
        <v>4747</v>
      </c>
      <c r="O453" s="10" t="s">
        <v>17</v>
      </c>
      <c r="P453" s="10" t="s">
        <v>17</v>
      </c>
      <c r="Q453" s="229">
        <v>-1</v>
      </c>
      <c r="R453" s="229">
        <v>999</v>
      </c>
      <c r="S453" s="9"/>
      <c r="T453" t="s">
        <v>17</v>
      </c>
      <c r="U453" s="10" t="s">
        <v>17</v>
      </c>
      <c r="V453" s="3" t="s">
        <v>17</v>
      </c>
      <c r="W453" t="s">
        <v>5912</v>
      </c>
      <c r="X453" s="3" t="s">
        <v>17</v>
      </c>
      <c r="Y453" s="3" t="s">
        <v>17</v>
      </c>
      <c r="Z453" s="10" t="s">
        <v>17</v>
      </c>
      <c r="AA453" s="22" t="s">
        <v>17</v>
      </c>
      <c r="AB453" s="3"/>
      <c r="AC453" s="3"/>
      <c r="AD453" s="3"/>
      <c r="AE453" s="3"/>
      <c r="AF453" s="3"/>
      <c r="AG453" s="3" t="s">
        <v>17</v>
      </c>
      <c r="AH453" s="10" t="s">
        <v>4714</v>
      </c>
      <c r="AI453" s="177"/>
      <c r="AJ453" s="3" t="s">
        <v>9040</v>
      </c>
      <c r="AK453" t="s">
        <v>4751</v>
      </c>
      <c r="AL453" t="s">
        <v>4751</v>
      </c>
      <c r="AM453" s="68"/>
      <c r="AN453" s="3" t="s">
        <v>484</v>
      </c>
      <c r="AO453" t="s">
        <v>9206</v>
      </c>
      <c r="AP453" t="s">
        <v>5091</v>
      </c>
      <c r="AQ453" s="3"/>
      <c r="AR453" s="3"/>
      <c r="AS453" s="22" t="s">
        <v>9038</v>
      </c>
      <c r="AT453" s="3" t="s">
        <v>17</v>
      </c>
      <c r="AU453" t="b">
        <v>0</v>
      </c>
      <c r="AV453" s="228" t="s">
        <v>17</v>
      </c>
      <c r="AW453" s="10" t="s">
        <v>17</v>
      </c>
      <c r="AX453" s="9"/>
      <c r="AY453" s="9"/>
      <c r="AZ453" s="9"/>
      <c r="BA453" s="9"/>
      <c r="BB453" s="3" t="s">
        <v>5202</v>
      </c>
      <c r="BC453" s="9"/>
      <c r="BD453" s="9"/>
      <c r="BE453" s="10" t="s">
        <v>37</v>
      </c>
      <c r="BF453" s="9"/>
      <c r="BG453" s="9"/>
      <c r="BH453" s="9" t="s">
        <v>6171</v>
      </c>
      <c r="BI453" s="10" t="s">
        <v>3606</v>
      </c>
      <c r="BJ453" s="10" t="s">
        <v>17</v>
      </c>
      <c r="BK453" s="9" t="s">
        <v>9568</v>
      </c>
      <c r="BL453" s="9"/>
      <c r="BM453" s="223">
        <v>31</v>
      </c>
      <c r="BN453" s="223">
        <v>31</v>
      </c>
      <c r="BO453" s="10" t="s">
        <v>236</v>
      </c>
      <c r="BP453" s="9"/>
      <c r="BQ453" s="9"/>
      <c r="BR453" s="9"/>
      <c r="BS453" s="9"/>
      <c r="BT453" s="9"/>
      <c r="BU453" t="s">
        <v>13045</v>
      </c>
      <c r="BV453" s="10" t="s">
        <v>17</v>
      </c>
      <c r="BW453" s="223">
        <v>30</v>
      </c>
      <c r="BX453" s="9"/>
      <c r="BY453" s="9"/>
      <c r="BZ453" s="9" t="s">
        <v>6670</v>
      </c>
      <c r="CA453" t="s">
        <v>6212</v>
      </c>
      <c r="CB453" s="228">
        <v>2015</v>
      </c>
      <c r="CC453" t="s">
        <v>4752</v>
      </c>
      <c r="CD453" s="10" t="s">
        <v>4753</v>
      </c>
      <c r="CE453" s="101" t="s">
        <v>4754</v>
      </c>
      <c r="CF453" t="s">
        <v>4714</v>
      </c>
      <c r="CG453" s="10" t="s">
        <v>17</v>
      </c>
      <c r="CH453" s="10" t="s">
        <v>131</v>
      </c>
      <c r="CI453" s="9"/>
      <c r="CJ453" s="10" t="s">
        <v>4755</v>
      </c>
      <c r="CK453" s="10" t="s">
        <v>517</v>
      </c>
      <c r="CL453" s="10" t="s">
        <v>17</v>
      </c>
      <c r="CM453" s="10" t="s">
        <v>17</v>
      </c>
      <c r="CN453" s="10" t="s">
        <v>17</v>
      </c>
      <c r="CO453" s="10" t="s">
        <v>10</v>
      </c>
      <c r="CP453" s="10" t="s">
        <v>48</v>
      </c>
      <c r="CQ453" s="9"/>
      <c r="CR453" s="9"/>
      <c r="CS453" s="10" t="s">
        <v>4757</v>
      </c>
      <c r="CT453" s="10" t="s">
        <v>128</v>
      </c>
      <c r="CU453" s="10" t="s">
        <v>4759</v>
      </c>
      <c r="CV453" s="10" t="s">
        <v>17</v>
      </c>
      <c r="CW453" s="10" t="s">
        <v>4760</v>
      </c>
      <c r="CX453" t="s">
        <v>4766</v>
      </c>
      <c r="CY453" s="9"/>
      <c r="CZ453" t="s">
        <v>4804</v>
      </c>
      <c r="DA453" s="3" t="s">
        <v>9218</v>
      </c>
      <c r="DB453" s="9" t="s">
        <v>4880</v>
      </c>
      <c r="DC453" s="9"/>
      <c r="DD453" s="226">
        <v>451</v>
      </c>
      <c r="DE453" s="15"/>
    </row>
    <row r="454" spans="1:109" ht="14.45" customHeight="1">
      <c r="A454" s="226">
        <v>442</v>
      </c>
      <c r="B454" s="10" t="s">
        <v>4704</v>
      </c>
      <c r="C454" s="285" t="s">
        <v>4705</v>
      </c>
      <c r="D454" t="s">
        <v>4749</v>
      </c>
      <c r="E454" s="9"/>
      <c r="F454" s="9"/>
      <c r="G454" s="149" t="s">
        <v>6131</v>
      </c>
      <c r="H454" t="s">
        <v>4706</v>
      </c>
      <c r="I454" t="s">
        <v>4707</v>
      </c>
      <c r="J454" s="10" t="s">
        <v>4708</v>
      </c>
      <c r="K454" s="144" t="s">
        <v>10275</v>
      </c>
      <c r="L454" t="s">
        <v>4715</v>
      </c>
      <c r="M454" t="b">
        <v>0</v>
      </c>
      <c r="N454" s="10" t="s">
        <v>4747</v>
      </c>
      <c r="O454" s="10" t="s">
        <v>17</v>
      </c>
      <c r="P454" s="10" t="s">
        <v>17</v>
      </c>
      <c r="Q454" s="229">
        <v>-1</v>
      </c>
      <c r="R454" s="229">
        <v>999</v>
      </c>
      <c r="S454" s="9"/>
      <c r="T454" t="s">
        <v>17</v>
      </c>
      <c r="U454" s="10" t="s">
        <v>17</v>
      </c>
      <c r="V454" s="3" t="s">
        <v>17</v>
      </c>
      <c r="W454" t="s">
        <v>5912</v>
      </c>
      <c r="X454" s="3" t="s">
        <v>17</v>
      </c>
      <c r="Y454" s="3" t="s">
        <v>17</v>
      </c>
      <c r="Z454" s="10" t="s">
        <v>17</v>
      </c>
      <c r="AA454" s="22" t="s">
        <v>17</v>
      </c>
      <c r="AB454" s="3"/>
      <c r="AC454" s="3"/>
      <c r="AD454" s="3"/>
      <c r="AE454" s="3"/>
      <c r="AF454" s="3"/>
      <c r="AG454" s="3" t="s">
        <v>17</v>
      </c>
      <c r="AH454" s="10" t="s">
        <v>4715</v>
      </c>
      <c r="AI454" s="177"/>
      <c r="AJ454" s="3" t="s">
        <v>9040</v>
      </c>
      <c r="AK454" t="s">
        <v>4751</v>
      </c>
      <c r="AL454" t="s">
        <v>4751</v>
      </c>
      <c r="AM454" s="68"/>
      <c r="AN454" s="3" t="s">
        <v>484</v>
      </c>
      <c r="AO454" t="s">
        <v>9206</v>
      </c>
      <c r="AP454" t="s">
        <v>5091</v>
      </c>
      <c r="AQ454" s="3"/>
      <c r="AR454" s="3"/>
      <c r="AS454" s="22" t="s">
        <v>9038</v>
      </c>
      <c r="AT454" s="3" t="s">
        <v>17</v>
      </c>
      <c r="AU454" t="b">
        <v>0</v>
      </c>
      <c r="AV454" s="228" t="s">
        <v>17</v>
      </c>
      <c r="AW454" s="10" t="s">
        <v>17</v>
      </c>
      <c r="AX454" s="9"/>
      <c r="AY454" s="9"/>
      <c r="AZ454" s="9"/>
      <c r="BA454" s="9"/>
      <c r="BB454" s="3" t="s">
        <v>5202</v>
      </c>
      <c r="BC454" s="9"/>
      <c r="BD454" s="9"/>
      <c r="BE454" s="10" t="s">
        <v>37</v>
      </c>
      <c r="BF454" s="9"/>
      <c r="BG454" s="9"/>
      <c r="BH454" s="9" t="s">
        <v>6171</v>
      </c>
      <c r="BI454" s="10" t="s">
        <v>3606</v>
      </c>
      <c r="BJ454" s="10" t="s">
        <v>17</v>
      </c>
      <c r="BK454" s="9" t="s">
        <v>9568</v>
      </c>
      <c r="BL454" s="9"/>
      <c r="BM454" s="223">
        <v>3</v>
      </c>
      <c r="BN454" s="223">
        <v>3</v>
      </c>
      <c r="BO454" s="10" t="s">
        <v>236</v>
      </c>
      <c r="BP454" s="9"/>
      <c r="BQ454" s="9"/>
      <c r="BR454" s="9"/>
      <c r="BS454" s="9"/>
      <c r="BT454" s="9"/>
      <c r="BU454" t="s">
        <v>13045</v>
      </c>
      <c r="BV454" s="10" t="s">
        <v>17</v>
      </c>
      <c r="BW454" s="223">
        <v>30</v>
      </c>
      <c r="BX454" s="9"/>
      <c r="BY454" s="9"/>
      <c r="BZ454" s="9" t="s">
        <v>6670</v>
      </c>
      <c r="CA454" t="s">
        <v>6212</v>
      </c>
      <c r="CB454" s="228">
        <v>2015</v>
      </c>
      <c r="CC454" t="s">
        <v>4752</v>
      </c>
      <c r="CD454" s="10" t="s">
        <v>4753</v>
      </c>
      <c r="CE454" s="101" t="s">
        <v>4754</v>
      </c>
      <c r="CF454" t="s">
        <v>4715</v>
      </c>
      <c r="CG454" s="10" t="s">
        <v>17</v>
      </c>
      <c r="CH454" s="10" t="s">
        <v>131</v>
      </c>
      <c r="CI454" s="9"/>
      <c r="CJ454" s="10" t="s">
        <v>4755</v>
      </c>
      <c r="CK454" s="10" t="s">
        <v>517</v>
      </c>
      <c r="CL454" s="10" t="s">
        <v>17</v>
      </c>
      <c r="CM454" s="10" t="s">
        <v>17</v>
      </c>
      <c r="CN454" s="10" t="s">
        <v>17</v>
      </c>
      <c r="CO454" s="10" t="s">
        <v>10</v>
      </c>
      <c r="CP454" s="10" t="s">
        <v>48</v>
      </c>
      <c r="CQ454" s="9"/>
      <c r="CR454" s="9"/>
      <c r="CS454" s="10" t="s">
        <v>4757</v>
      </c>
      <c r="CT454" s="10" t="s">
        <v>128</v>
      </c>
      <c r="CU454" s="10" t="s">
        <v>4759</v>
      </c>
      <c r="CV454" s="10" t="s">
        <v>17</v>
      </c>
      <c r="CW454" s="10" t="s">
        <v>4760</v>
      </c>
      <c r="CX454" t="s">
        <v>4767</v>
      </c>
      <c r="CY454" s="9"/>
      <c r="CZ454" t="s">
        <v>4805</v>
      </c>
      <c r="DA454" s="3" t="s">
        <v>9218</v>
      </c>
      <c r="DB454" s="9" t="s">
        <v>4881</v>
      </c>
      <c r="DC454" s="9"/>
      <c r="DD454" s="226">
        <v>452</v>
      </c>
      <c r="DE454" s="15"/>
    </row>
    <row r="455" spans="1:109" ht="15" customHeight="1">
      <c r="A455" s="226">
        <v>443</v>
      </c>
      <c r="B455" s="10" t="s">
        <v>4704</v>
      </c>
      <c r="C455" s="285" t="s">
        <v>4705</v>
      </c>
      <c r="D455" t="s">
        <v>4749</v>
      </c>
      <c r="E455" s="9"/>
      <c r="F455" s="9"/>
      <c r="G455" s="149" t="s">
        <v>6131</v>
      </c>
      <c r="H455" t="s">
        <v>4706</v>
      </c>
      <c r="I455" t="s">
        <v>4707</v>
      </c>
      <c r="J455" s="10" t="s">
        <v>4708</v>
      </c>
      <c r="K455" s="144" t="s">
        <v>10275</v>
      </c>
      <c r="L455" t="s">
        <v>4716</v>
      </c>
      <c r="M455" t="b">
        <v>0</v>
      </c>
      <c r="N455" s="10" t="s">
        <v>4747</v>
      </c>
      <c r="O455" s="10" t="s">
        <v>17</v>
      </c>
      <c r="P455" s="10" t="s">
        <v>17</v>
      </c>
      <c r="Q455" s="229">
        <v>-1</v>
      </c>
      <c r="R455" s="229">
        <v>999</v>
      </c>
      <c r="S455" s="9"/>
      <c r="T455" t="s">
        <v>17</v>
      </c>
      <c r="U455" s="10" t="s">
        <v>17</v>
      </c>
      <c r="V455" s="3" t="s">
        <v>17</v>
      </c>
      <c r="W455" t="s">
        <v>5912</v>
      </c>
      <c r="X455" s="3" t="s">
        <v>17</v>
      </c>
      <c r="Y455" s="3" t="s">
        <v>17</v>
      </c>
      <c r="Z455" s="10" t="s">
        <v>17</v>
      </c>
      <c r="AA455" s="22" t="s">
        <v>17</v>
      </c>
      <c r="AB455" s="3"/>
      <c r="AC455" s="3"/>
      <c r="AD455" s="3"/>
      <c r="AE455" s="3"/>
      <c r="AF455" s="3"/>
      <c r="AG455" s="3" t="s">
        <v>17</v>
      </c>
      <c r="AH455" s="10" t="s">
        <v>4716</v>
      </c>
      <c r="AI455" s="177"/>
      <c r="AJ455" s="3" t="s">
        <v>9040</v>
      </c>
      <c r="AK455" t="s">
        <v>4751</v>
      </c>
      <c r="AL455" t="s">
        <v>4751</v>
      </c>
      <c r="AM455" s="68"/>
      <c r="AN455" s="3" t="s">
        <v>484</v>
      </c>
      <c r="AO455" t="s">
        <v>9206</v>
      </c>
      <c r="AP455" t="s">
        <v>5091</v>
      </c>
      <c r="AQ455" s="3"/>
      <c r="AR455" s="3"/>
      <c r="AS455" s="22" t="s">
        <v>9038</v>
      </c>
      <c r="AT455" s="3" t="s">
        <v>17</v>
      </c>
      <c r="AU455" t="b">
        <v>0</v>
      </c>
      <c r="AV455" s="228" t="s">
        <v>17</v>
      </c>
      <c r="AW455" s="10" t="s">
        <v>17</v>
      </c>
      <c r="AX455" s="9"/>
      <c r="AY455" s="9"/>
      <c r="AZ455" s="9"/>
      <c r="BA455" s="9"/>
      <c r="BB455" s="3" t="s">
        <v>5202</v>
      </c>
      <c r="BC455" s="9"/>
      <c r="BD455" s="9"/>
      <c r="BE455" s="10" t="s">
        <v>37</v>
      </c>
      <c r="BF455" s="9"/>
      <c r="BG455" s="9"/>
      <c r="BH455" s="9" t="s">
        <v>6171</v>
      </c>
      <c r="BI455" s="10" t="s">
        <v>3606</v>
      </c>
      <c r="BJ455" s="10" t="s">
        <v>17</v>
      </c>
      <c r="BK455" s="9" t="s">
        <v>9568</v>
      </c>
      <c r="BL455" s="9"/>
      <c r="BM455" s="223">
        <v>5200</v>
      </c>
      <c r="BN455" s="223">
        <v>5200</v>
      </c>
      <c r="BO455" s="10" t="s">
        <v>236</v>
      </c>
      <c r="BP455" s="9"/>
      <c r="BQ455" s="9"/>
      <c r="BR455" s="9"/>
      <c r="BS455" s="9"/>
      <c r="BT455" s="9"/>
      <c r="BU455" t="s">
        <v>13045</v>
      </c>
      <c r="BV455" s="10" t="s">
        <v>17</v>
      </c>
      <c r="BW455" s="223">
        <v>30</v>
      </c>
      <c r="BX455" s="9"/>
      <c r="BY455" s="9"/>
      <c r="BZ455" s="9" t="s">
        <v>6670</v>
      </c>
      <c r="CA455" t="s">
        <v>6212</v>
      </c>
      <c r="CB455" s="228">
        <v>2015</v>
      </c>
      <c r="CC455" t="s">
        <v>4752</v>
      </c>
      <c r="CD455" s="10" t="s">
        <v>4753</v>
      </c>
      <c r="CE455" s="101" t="s">
        <v>4754</v>
      </c>
      <c r="CF455" t="s">
        <v>4716</v>
      </c>
      <c r="CG455" s="10" t="s">
        <v>17</v>
      </c>
      <c r="CH455" s="10" t="s">
        <v>131</v>
      </c>
      <c r="CI455" s="9"/>
      <c r="CJ455" s="10" t="s">
        <v>4755</v>
      </c>
      <c r="CK455" s="10" t="s">
        <v>517</v>
      </c>
      <c r="CL455" s="10" t="s">
        <v>17</v>
      </c>
      <c r="CM455" s="10" t="s">
        <v>17</v>
      </c>
      <c r="CN455" s="10" t="s">
        <v>17</v>
      </c>
      <c r="CO455" s="10" t="s">
        <v>10</v>
      </c>
      <c r="CP455" s="10" t="s">
        <v>48</v>
      </c>
      <c r="CQ455" s="9"/>
      <c r="CR455" s="9"/>
      <c r="CS455" s="10" t="s">
        <v>4757</v>
      </c>
      <c r="CT455" s="10" t="s">
        <v>128</v>
      </c>
      <c r="CU455" s="10" t="s">
        <v>4759</v>
      </c>
      <c r="CV455" s="10" t="s">
        <v>17</v>
      </c>
      <c r="CW455" s="10" t="s">
        <v>4760</v>
      </c>
      <c r="CX455" t="s">
        <v>4768</v>
      </c>
      <c r="CY455" s="9"/>
      <c r="CZ455" t="s">
        <v>4806</v>
      </c>
      <c r="DA455" s="3" t="s">
        <v>9218</v>
      </c>
      <c r="DB455" s="9" t="s">
        <v>4882</v>
      </c>
      <c r="DC455" s="9"/>
      <c r="DD455" s="226">
        <v>453</v>
      </c>
      <c r="DE455" s="15"/>
    </row>
    <row r="456" spans="1:109" ht="15" customHeight="1">
      <c r="A456" s="226">
        <v>444</v>
      </c>
      <c r="B456" s="10" t="s">
        <v>4704</v>
      </c>
      <c r="C456" s="285" t="s">
        <v>4705</v>
      </c>
      <c r="D456" t="s">
        <v>4749</v>
      </c>
      <c r="E456" s="9"/>
      <c r="F456" s="9"/>
      <c r="G456" s="149" t="s">
        <v>6131</v>
      </c>
      <c r="H456" t="s">
        <v>4706</v>
      </c>
      <c r="I456" t="s">
        <v>4707</v>
      </c>
      <c r="J456" s="10" t="s">
        <v>4708</v>
      </c>
      <c r="K456" s="144" t="s">
        <v>10275</v>
      </c>
      <c r="L456" t="s">
        <v>4717</v>
      </c>
      <c r="M456" t="b">
        <v>0</v>
      </c>
      <c r="N456" s="10" t="s">
        <v>4747</v>
      </c>
      <c r="O456" s="10" t="s">
        <v>17</v>
      </c>
      <c r="P456" s="10" t="s">
        <v>17</v>
      </c>
      <c r="Q456" s="229">
        <v>-1</v>
      </c>
      <c r="R456" s="229">
        <v>999</v>
      </c>
      <c r="S456" s="9"/>
      <c r="T456" t="s">
        <v>17</v>
      </c>
      <c r="U456" s="10" t="s">
        <v>17</v>
      </c>
      <c r="V456" s="3" t="s">
        <v>17</v>
      </c>
      <c r="W456" t="s">
        <v>5912</v>
      </c>
      <c r="X456" s="3" t="s">
        <v>17</v>
      </c>
      <c r="Y456" s="3" t="s">
        <v>17</v>
      </c>
      <c r="Z456" s="10" t="s">
        <v>17</v>
      </c>
      <c r="AA456" s="22" t="s">
        <v>17</v>
      </c>
      <c r="AB456" s="3"/>
      <c r="AC456" s="3"/>
      <c r="AD456" s="3"/>
      <c r="AE456" s="3"/>
      <c r="AF456" s="3"/>
      <c r="AG456" s="3" t="s">
        <v>17</v>
      </c>
      <c r="AH456" s="10" t="s">
        <v>4717</v>
      </c>
      <c r="AI456" s="177"/>
      <c r="AJ456" s="3" t="s">
        <v>9040</v>
      </c>
      <c r="AK456" t="s">
        <v>4751</v>
      </c>
      <c r="AL456" t="s">
        <v>4751</v>
      </c>
      <c r="AM456" s="68"/>
      <c r="AN456" s="143" t="s">
        <v>484</v>
      </c>
      <c r="AO456" t="s">
        <v>9206</v>
      </c>
      <c r="AP456" t="s">
        <v>5091</v>
      </c>
      <c r="AQ456" s="3"/>
      <c r="AR456" s="3"/>
      <c r="AS456" s="22" t="s">
        <v>9038</v>
      </c>
      <c r="AT456" s="3" t="s">
        <v>17</v>
      </c>
      <c r="AU456" t="b">
        <v>0</v>
      </c>
      <c r="AV456" s="228" t="s">
        <v>17</v>
      </c>
      <c r="AW456" s="10" t="s">
        <v>17</v>
      </c>
      <c r="AX456" s="9"/>
      <c r="AY456" s="9"/>
      <c r="AZ456" s="9"/>
      <c r="BA456" s="9"/>
      <c r="BB456" s="3" t="s">
        <v>5202</v>
      </c>
      <c r="BC456" s="9"/>
      <c r="BD456" s="9"/>
      <c r="BE456" s="10" t="s">
        <v>37</v>
      </c>
      <c r="BF456" s="9"/>
      <c r="BG456" s="9"/>
      <c r="BH456" s="9" t="s">
        <v>6171</v>
      </c>
      <c r="BI456" s="10" t="s">
        <v>3606</v>
      </c>
      <c r="BJ456" s="10" t="s">
        <v>17</v>
      </c>
      <c r="BK456" s="9" t="s">
        <v>9568</v>
      </c>
      <c r="BL456" s="9"/>
      <c r="BM456" s="223">
        <v>27</v>
      </c>
      <c r="BN456" s="223">
        <v>27</v>
      </c>
      <c r="BO456" s="10" t="s">
        <v>236</v>
      </c>
      <c r="BP456" s="9"/>
      <c r="BQ456" s="9"/>
      <c r="BR456" s="9"/>
      <c r="BS456" s="9"/>
      <c r="BT456" s="9"/>
      <c r="BU456" t="s">
        <v>13045</v>
      </c>
      <c r="BV456" s="10" t="s">
        <v>17</v>
      </c>
      <c r="BW456" s="223">
        <v>30</v>
      </c>
      <c r="BX456" s="9"/>
      <c r="BY456" s="9"/>
      <c r="BZ456" s="9" t="s">
        <v>6670</v>
      </c>
      <c r="CA456" t="s">
        <v>6212</v>
      </c>
      <c r="CB456" s="228">
        <v>2015</v>
      </c>
      <c r="CC456" t="s">
        <v>4752</v>
      </c>
      <c r="CD456" s="10" t="s">
        <v>4753</v>
      </c>
      <c r="CE456" s="101" t="s">
        <v>4754</v>
      </c>
      <c r="CF456" t="s">
        <v>4717</v>
      </c>
      <c r="CG456" s="10" t="s">
        <v>17</v>
      </c>
      <c r="CH456" s="10" t="s">
        <v>131</v>
      </c>
      <c r="CI456" s="9"/>
      <c r="CJ456" s="10" t="s">
        <v>4755</v>
      </c>
      <c r="CK456" s="10" t="s">
        <v>517</v>
      </c>
      <c r="CL456" s="10" t="s">
        <v>17</v>
      </c>
      <c r="CM456" s="10" t="s">
        <v>17</v>
      </c>
      <c r="CN456" s="10" t="s">
        <v>17</v>
      </c>
      <c r="CO456" s="10" t="s">
        <v>10</v>
      </c>
      <c r="CP456" s="10" t="s">
        <v>48</v>
      </c>
      <c r="CQ456" s="9"/>
      <c r="CR456" s="9"/>
      <c r="CS456" s="10" t="s">
        <v>4757</v>
      </c>
      <c r="CT456" s="10" t="s">
        <v>128</v>
      </c>
      <c r="CU456" s="10" t="s">
        <v>4759</v>
      </c>
      <c r="CV456" s="10" t="s">
        <v>17</v>
      </c>
      <c r="CW456" s="10" t="s">
        <v>4760</v>
      </c>
      <c r="CX456" t="s">
        <v>4769</v>
      </c>
      <c r="CY456" s="9"/>
      <c r="CZ456" t="s">
        <v>4807</v>
      </c>
      <c r="DA456" s="3" t="s">
        <v>9218</v>
      </c>
      <c r="DB456" s="9" t="s">
        <v>4883</v>
      </c>
      <c r="DC456" s="9"/>
      <c r="DD456" s="226">
        <v>454</v>
      </c>
      <c r="DE456" s="15"/>
    </row>
    <row r="457" spans="1:109" ht="16.149999999999999" customHeight="1">
      <c r="A457" s="226">
        <v>445</v>
      </c>
      <c r="B457" s="10" t="s">
        <v>4704</v>
      </c>
      <c r="C457" s="285" t="s">
        <v>4705</v>
      </c>
      <c r="D457" t="s">
        <v>4749</v>
      </c>
      <c r="E457" s="9"/>
      <c r="F457" s="9"/>
      <c r="G457" s="149" t="s">
        <v>6131</v>
      </c>
      <c r="H457" t="s">
        <v>4706</v>
      </c>
      <c r="I457" t="s">
        <v>4707</v>
      </c>
      <c r="J457" s="10" t="s">
        <v>4708</v>
      </c>
      <c r="K457" s="144" t="s">
        <v>10275</v>
      </c>
      <c r="L457" t="s">
        <v>4718</v>
      </c>
      <c r="M457" t="b">
        <v>0</v>
      </c>
      <c r="N457" s="10" t="s">
        <v>4747</v>
      </c>
      <c r="O457" s="10" t="s">
        <v>17</v>
      </c>
      <c r="P457" s="10" t="s">
        <v>17</v>
      </c>
      <c r="Q457" s="229">
        <v>-1</v>
      </c>
      <c r="R457" s="229">
        <v>999</v>
      </c>
      <c r="S457" s="9"/>
      <c r="T457" t="s">
        <v>17</v>
      </c>
      <c r="U457" s="10" t="s">
        <v>17</v>
      </c>
      <c r="V457" s="3" t="s">
        <v>17</v>
      </c>
      <c r="W457" t="s">
        <v>5912</v>
      </c>
      <c r="X457" s="3" t="s">
        <v>17</v>
      </c>
      <c r="Y457" s="3" t="s">
        <v>17</v>
      </c>
      <c r="Z457" s="10" t="s">
        <v>17</v>
      </c>
      <c r="AA457" s="22" t="s">
        <v>17</v>
      </c>
      <c r="AB457" s="3"/>
      <c r="AC457" s="3"/>
      <c r="AD457" s="3"/>
      <c r="AE457" s="3"/>
      <c r="AF457" s="3"/>
      <c r="AG457" s="3" t="s">
        <v>17</v>
      </c>
      <c r="AH457" s="10" t="s">
        <v>4718</v>
      </c>
      <c r="AI457" s="177"/>
      <c r="AJ457" s="3" t="s">
        <v>9040</v>
      </c>
      <c r="AK457" t="s">
        <v>4751</v>
      </c>
      <c r="AL457" t="s">
        <v>4751</v>
      </c>
      <c r="AM457" s="68"/>
      <c r="AN457" s="3" t="s">
        <v>484</v>
      </c>
      <c r="AO457" t="s">
        <v>9206</v>
      </c>
      <c r="AP457" t="s">
        <v>5091</v>
      </c>
      <c r="AQ457" s="3"/>
      <c r="AR457" s="3"/>
      <c r="AS457" s="22" t="s">
        <v>9038</v>
      </c>
      <c r="AT457" s="3" t="s">
        <v>17</v>
      </c>
      <c r="AU457" t="b">
        <v>0</v>
      </c>
      <c r="AV457" s="228" t="s">
        <v>17</v>
      </c>
      <c r="AW457" s="10" t="s">
        <v>17</v>
      </c>
      <c r="AX457" s="9"/>
      <c r="AY457" s="9"/>
      <c r="AZ457" s="9"/>
      <c r="BA457" s="9"/>
      <c r="BB457" s="3" t="s">
        <v>5202</v>
      </c>
      <c r="BC457" s="9"/>
      <c r="BD457" s="9"/>
      <c r="BE457" s="10" t="s">
        <v>37</v>
      </c>
      <c r="BF457" s="9"/>
      <c r="BG457" s="9"/>
      <c r="BH457" s="9" t="s">
        <v>6171</v>
      </c>
      <c r="BI457" s="10" t="s">
        <v>3606</v>
      </c>
      <c r="BJ457" s="10" t="s">
        <v>17</v>
      </c>
      <c r="BK457" s="9" t="s">
        <v>9568</v>
      </c>
      <c r="BL457" s="9"/>
      <c r="BM457" s="223">
        <v>4</v>
      </c>
      <c r="BN457" s="223">
        <v>4</v>
      </c>
      <c r="BO457" s="10" t="s">
        <v>236</v>
      </c>
      <c r="BP457" s="9"/>
      <c r="BQ457" s="9"/>
      <c r="BR457" s="9"/>
      <c r="BS457" s="9"/>
      <c r="BT457" s="9"/>
      <c r="BU457" t="s">
        <v>13045</v>
      </c>
      <c r="BV457" s="10" t="s">
        <v>17</v>
      </c>
      <c r="BW457" s="223">
        <v>30</v>
      </c>
      <c r="BX457" s="9"/>
      <c r="BY457" s="9"/>
      <c r="BZ457" s="9" t="s">
        <v>6670</v>
      </c>
      <c r="CA457" t="s">
        <v>6212</v>
      </c>
      <c r="CB457" s="228">
        <v>2015</v>
      </c>
      <c r="CC457" t="s">
        <v>4752</v>
      </c>
      <c r="CD457" s="10" t="s">
        <v>4753</v>
      </c>
      <c r="CE457" s="101" t="s">
        <v>4754</v>
      </c>
      <c r="CF457" t="s">
        <v>4718</v>
      </c>
      <c r="CG457" s="10" t="s">
        <v>17</v>
      </c>
      <c r="CH457" s="10" t="s">
        <v>131</v>
      </c>
      <c r="CI457" s="9"/>
      <c r="CJ457" s="10" t="s">
        <v>4755</v>
      </c>
      <c r="CK457" s="10" t="s">
        <v>517</v>
      </c>
      <c r="CL457" s="10" t="s">
        <v>17</v>
      </c>
      <c r="CM457" s="10" t="s">
        <v>17</v>
      </c>
      <c r="CN457" s="10" t="s">
        <v>17</v>
      </c>
      <c r="CO457" s="10" t="s">
        <v>10</v>
      </c>
      <c r="CP457" s="10" t="s">
        <v>48</v>
      </c>
      <c r="CQ457" s="9"/>
      <c r="CR457" s="9"/>
      <c r="CS457" s="10" t="s">
        <v>4757</v>
      </c>
      <c r="CT457" s="10" t="s">
        <v>128</v>
      </c>
      <c r="CU457" s="10" t="s">
        <v>4759</v>
      </c>
      <c r="CV457" s="10" t="s">
        <v>17</v>
      </c>
      <c r="CW457" s="10" t="s">
        <v>4760</v>
      </c>
      <c r="CX457" t="s">
        <v>4770</v>
      </c>
      <c r="CY457" s="9"/>
      <c r="CZ457" t="s">
        <v>4808</v>
      </c>
      <c r="DA457" s="3" t="s">
        <v>9218</v>
      </c>
      <c r="DB457" s="9" t="s">
        <v>4884</v>
      </c>
      <c r="DC457" s="9"/>
      <c r="DD457" s="226">
        <v>455</v>
      </c>
      <c r="DE457" s="15"/>
    </row>
    <row r="458" spans="1:109" ht="14.45" customHeight="1">
      <c r="A458" s="226">
        <v>446</v>
      </c>
      <c r="B458" s="10" t="s">
        <v>4704</v>
      </c>
      <c r="C458" s="285" t="s">
        <v>4705</v>
      </c>
      <c r="D458" t="s">
        <v>4749</v>
      </c>
      <c r="E458" s="9"/>
      <c r="F458" s="9"/>
      <c r="G458" s="149" t="s">
        <v>6131</v>
      </c>
      <c r="H458" t="s">
        <v>4706</v>
      </c>
      <c r="I458" t="s">
        <v>4707</v>
      </c>
      <c r="J458" s="10" t="s">
        <v>4708</v>
      </c>
      <c r="K458" s="144" t="s">
        <v>10275</v>
      </c>
      <c r="L458" t="s">
        <v>4719</v>
      </c>
      <c r="M458" t="b">
        <v>0</v>
      </c>
      <c r="N458" s="10" t="s">
        <v>4747</v>
      </c>
      <c r="O458" s="10" t="s">
        <v>17</v>
      </c>
      <c r="P458" s="10" t="s">
        <v>17</v>
      </c>
      <c r="Q458" s="229">
        <v>-1</v>
      </c>
      <c r="R458" s="229">
        <v>999</v>
      </c>
      <c r="S458" s="9"/>
      <c r="T458" t="s">
        <v>17</v>
      </c>
      <c r="U458" s="10" t="s">
        <v>17</v>
      </c>
      <c r="V458" s="3" t="s">
        <v>17</v>
      </c>
      <c r="W458" t="s">
        <v>5912</v>
      </c>
      <c r="X458" s="3" t="s">
        <v>17</v>
      </c>
      <c r="Y458" s="3" t="s">
        <v>17</v>
      </c>
      <c r="Z458" s="10" t="s">
        <v>17</v>
      </c>
      <c r="AA458" s="22" t="s">
        <v>17</v>
      </c>
      <c r="AB458" s="3"/>
      <c r="AC458" s="3"/>
      <c r="AD458" s="3"/>
      <c r="AE458" s="3"/>
      <c r="AF458" s="3"/>
      <c r="AG458" s="3" t="s">
        <v>17</v>
      </c>
      <c r="AH458" s="10" t="s">
        <v>4719</v>
      </c>
      <c r="AI458" s="177"/>
      <c r="AJ458" s="3" t="s">
        <v>9040</v>
      </c>
      <c r="AK458" t="s">
        <v>4751</v>
      </c>
      <c r="AL458" t="s">
        <v>4751</v>
      </c>
      <c r="AM458" s="68"/>
      <c r="AN458" s="3" t="s">
        <v>484</v>
      </c>
      <c r="AO458" t="s">
        <v>9206</v>
      </c>
      <c r="AP458" t="s">
        <v>5091</v>
      </c>
      <c r="AQ458" s="3"/>
      <c r="AR458" s="3"/>
      <c r="AS458" s="22" t="s">
        <v>9038</v>
      </c>
      <c r="AT458" s="3" t="s">
        <v>17</v>
      </c>
      <c r="AU458" t="b">
        <v>0</v>
      </c>
      <c r="AV458" s="228" t="s">
        <v>17</v>
      </c>
      <c r="AW458" s="10" t="s">
        <v>17</v>
      </c>
      <c r="AX458" s="9"/>
      <c r="AY458" s="9"/>
      <c r="AZ458" s="9"/>
      <c r="BA458" s="9"/>
      <c r="BB458" s="3" t="s">
        <v>5202</v>
      </c>
      <c r="BC458" s="9"/>
      <c r="BD458" s="9"/>
      <c r="BE458" s="10" t="s">
        <v>37</v>
      </c>
      <c r="BF458" s="9"/>
      <c r="BG458" s="9"/>
      <c r="BH458" s="9" t="s">
        <v>6171</v>
      </c>
      <c r="BI458" s="10" t="s">
        <v>3606</v>
      </c>
      <c r="BJ458" s="10" t="s">
        <v>17</v>
      </c>
      <c r="BK458" s="9" t="s">
        <v>9568</v>
      </c>
      <c r="BL458" s="9"/>
      <c r="BM458" s="223">
        <v>4124</v>
      </c>
      <c r="BN458" s="223">
        <v>4124</v>
      </c>
      <c r="BO458" s="10" t="s">
        <v>236</v>
      </c>
      <c r="BP458" s="9"/>
      <c r="BQ458" s="9"/>
      <c r="BR458" s="9"/>
      <c r="BS458" s="9"/>
      <c r="BT458" s="9"/>
      <c r="BU458" t="s">
        <v>13045</v>
      </c>
      <c r="BV458" s="10" t="s">
        <v>17</v>
      </c>
      <c r="BW458" s="223">
        <v>30</v>
      </c>
      <c r="BX458" s="9"/>
      <c r="BY458" s="9"/>
      <c r="BZ458" s="9" t="s">
        <v>6670</v>
      </c>
      <c r="CA458" t="s">
        <v>6212</v>
      </c>
      <c r="CB458" s="228">
        <v>2015</v>
      </c>
      <c r="CC458" t="s">
        <v>4752</v>
      </c>
      <c r="CD458" s="10" t="s">
        <v>4753</v>
      </c>
      <c r="CE458" s="101" t="s">
        <v>4754</v>
      </c>
      <c r="CF458" t="s">
        <v>4719</v>
      </c>
      <c r="CG458" s="10" t="s">
        <v>17</v>
      </c>
      <c r="CH458" s="10" t="s">
        <v>131</v>
      </c>
      <c r="CI458" s="9"/>
      <c r="CJ458" s="10" t="s">
        <v>4755</v>
      </c>
      <c r="CK458" s="10" t="s">
        <v>517</v>
      </c>
      <c r="CL458" s="10" t="s">
        <v>17</v>
      </c>
      <c r="CM458" s="10" t="s">
        <v>17</v>
      </c>
      <c r="CN458" s="10" t="s">
        <v>17</v>
      </c>
      <c r="CO458" s="10" t="s">
        <v>10</v>
      </c>
      <c r="CP458" s="10" t="s">
        <v>48</v>
      </c>
      <c r="CQ458" s="9"/>
      <c r="CR458" s="9"/>
      <c r="CS458" s="10" t="s">
        <v>4757</v>
      </c>
      <c r="CT458" s="10" t="s">
        <v>128</v>
      </c>
      <c r="CU458" s="10" t="s">
        <v>4759</v>
      </c>
      <c r="CV458" s="10" t="s">
        <v>17</v>
      </c>
      <c r="CW458" s="10" t="s">
        <v>4760</v>
      </c>
      <c r="CX458" t="s">
        <v>4771</v>
      </c>
      <c r="CY458" s="9"/>
      <c r="CZ458" t="s">
        <v>4809</v>
      </c>
      <c r="DA458" s="3" t="s">
        <v>9218</v>
      </c>
      <c r="DB458" s="9" t="s">
        <v>4885</v>
      </c>
      <c r="DC458" s="9"/>
      <c r="DD458" s="226">
        <v>456</v>
      </c>
      <c r="DE458" s="15"/>
    </row>
    <row r="459" spans="1:109" ht="14.45" customHeight="1">
      <c r="A459" s="226">
        <v>447</v>
      </c>
      <c r="B459" s="10" t="s">
        <v>4704</v>
      </c>
      <c r="C459" s="285" t="s">
        <v>4705</v>
      </c>
      <c r="D459" t="s">
        <v>4749</v>
      </c>
      <c r="E459" s="9"/>
      <c r="F459" s="9"/>
      <c r="G459" s="149" t="s">
        <v>6131</v>
      </c>
      <c r="H459" t="s">
        <v>4706</v>
      </c>
      <c r="I459" t="s">
        <v>4707</v>
      </c>
      <c r="J459" s="10" t="s">
        <v>4708</v>
      </c>
      <c r="K459" s="144" t="s">
        <v>10275</v>
      </c>
      <c r="L459" t="s">
        <v>4720</v>
      </c>
      <c r="M459" t="b">
        <v>0</v>
      </c>
      <c r="N459" s="10" t="s">
        <v>4747</v>
      </c>
      <c r="O459" s="10" t="s">
        <v>17</v>
      </c>
      <c r="P459" s="10" t="s">
        <v>17</v>
      </c>
      <c r="Q459" s="229">
        <v>-1</v>
      </c>
      <c r="R459" s="229">
        <v>999</v>
      </c>
      <c r="S459" s="9"/>
      <c r="T459" t="s">
        <v>17</v>
      </c>
      <c r="U459" s="10" t="s">
        <v>17</v>
      </c>
      <c r="V459" s="3" t="s">
        <v>17</v>
      </c>
      <c r="W459" t="s">
        <v>5912</v>
      </c>
      <c r="X459" s="3" t="s">
        <v>17</v>
      </c>
      <c r="Y459" s="3" t="s">
        <v>17</v>
      </c>
      <c r="Z459" s="10" t="s">
        <v>17</v>
      </c>
      <c r="AA459" s="22" t="s">
        <v>17</v>
      </c>
      <c r="AB459" s="3"/>
      <c r="AC459" s="3"/>
      <c r="AD459" s="3"/>
      <c r="AE459" s="3"/>
      <c r="AF459" s="3"/>
      <c r="AG459" s="3" t="s">
        <v>17</v>
      </c>
      <c r="AH459" s="10" t="s">
        <v>4720</v>
      </c>
      <c r="AI459" s="177"/>
      <c r="AJ459" s="3" t="s">
        <v>9040</v>
      </c>
      <c r="AK459" t="s">
        <v>4751</v>
      </c>
      <c r="AL459" t="s">
        <v>4751</v>
      </c>
      <c r="AM459" s="68"/>
      <c r="AN459" s="3" t="s">
        <v>484</v>
      </c>
      <c r="AO459" t="s">
        <v>9206</v>
      </c>
      <c r="AP459" t="s">
        <v>5091</v>
      </c>
      <c r="AQ459" s="3"/>
      <c r="AR459" s="3"/>
      <c r="AS459" s="22" t="s">
        <v>9038</v>
      </c>
      <c r="AT459" s="3" t="s">
        <v>17</v>
      </c>
      <c r="AU459" t="b">
        <v>0</v>
      </c>
      <c r="AV459" s="228" t="s">
        <v>17</v>
      </c>
      <c r="AW459" s="10" t="s">
        <v>17</v>
      </c>
      <c r="AX459" s="9"/>
      <c r="AY459" s="9"/>
      <c r="AZ459" s="9"/>
      <c r="BA459" s="9"/>
      <c r="BB459" s="3" t="s">
        <v>5202</v>
      </c>
      <c r="BC459" s="9"/>
      <c r="BD459" s="9"/>
      <c r="BE459" s="10" t="s">
        <v>37</v>
      </c>
      <c r="BF459" s="9"/>
      <c r="BG459" s="9"/>
      <c r="BH459" s="9" t="s">
        <v>6171</v>
      </c>
      <c r="BI459" s="10" t="s">
        <v>3606</v>
      </c>
      <c r="BJ459" s="10" t="s">
        <v>17</v>
      </c>
      <c r="BK459" s="9" t="s">
        <v>9568</v>
      </c>
      <c r="BL459" s="9"/>
      <c r="BM459" s="223">
        <v>12</v>
      </c>
      <c r="BN459" s="223">
        <v>12</v>
      </c>
      <c r="BO459" s="10" t="s">
        <v>236</v>
      </c>
      <c r="BP459" s="9"/>
      <c r="BQ459" s="9"/>
      <c r="BR459" s="9"/>
      <c r="BS459" s="9"/>
      <c r="BT459" s="9"/>
      <c r="BU459" t="s">
        <v>13045</v>
      </c>
      <c r="BV459" s="10" t="s">
        <v>17</v>
      </c>
      <c r="BW459" s="223">
        <v>30</v>
      </c>
      <c r="BX459" s="9"/>
      <c r="BY459" s="9"/>
      <c r="BZ459" s="9" t="s">
        <v>6670</v>
      </c>
      <c r="CA459" t="s">
        <v>6212</v>
      </c>
      <c r="CB459" s="228">
        <v>2015</v>
      </c>
      <c r="CC459" t="s">
        <v>4752</v>
      </c>
      <c r="CD459" s="10" t="s">
        <v>4753</v>
      </c>
      <c r="CE459" s="101" t="s">
        <v>4754</v>
      </c>
      <c r="CF459" t="s">
        <v>4720</v>
      </c>
      <c r="CG459" s="10" t="s">
        <v>17</v>
      </c>
      <c r="CH459" s="10" t="s">
        <v>131</v>
      </c>
      <c r="CI459" s="9"/>
      <c r="CJ459" s="10" t="s">
        <v>4755</v>
      </c>
      <c r="CK459" s="10" t="s">
        <v>517</v>
      </c>
      <c r="CL459" s="10" t="s">
        <v>17</v>
      </c>
      <c r="CM459" s="10" t="s">
        <v>17</v>
      </c>
      <c r="CN459" s="10" t="s">
        <v>17</v>
      </c>
      <c r="CO459" s="10" t="s">
        <v>10</v>
      </c>
      <c r="CP459" s="10" t="s">
        <v>48</v>
      </c>
      <c r="CQ459" s="9"/>
      <c r="CR459" s="9"/>
      <c r="CS459" s="10" t="s">
        <v>4757</v>
      </c>
      <c r="CT459" s="10" t="s">
        <v>128</v>
      </c>
      <c r="CU459" s="10" t="s">
        <v>4759</v>
      </c>
      <c r="CV459" s="10" t="s">
        <v>17</v>
      </c>
      <c r="CW459" s="10" t="s">
        <v>4760</v>
      </c>
      <c r="CX459" t="s">
        <v>4772</v>
      </c>
      <c r="CY459" s="9"/>
      <c r="CZ459" t="s">
        <v>4810</v>
      </c>
      <c r="DA459" s="3" t="s">
        <v>9218</v>
      </c>
      <c r="DB459" s="9" t="s">
        <v>4886</v>
      </c>
      <c r="DC459" s="9"/>
      <c r="DD459" s="226">
        <v>457</v>
      </c>
      <c r="DE459" s="15"/>
    </row>
    <row r="460" spans="1:109" ht="15" customHeight="1">
      <c r="A460" s="226">
        <v>448</v>
      </c>
      <c r="B460" s="10" t="s">
        <v>4704</v>
      </c>
      <c r="C460" s="285" t="s">
        <v>4705</v>
      </c>
      <c r="D460" t="s">
        <v>4749</v>
      </c>
      <c r="E460" s="9"/>
      <c r="F460" s="9"/>
      <c r="G460" s="149" t="s">
        <v>6131</v>
      </c>
      <c r="H460" t="s">
        <v>4706</v>
      </c>
      <c r="I460" t="s">
        <v>4707</v>
      </c>
      <c r="J460" s="10" t="s">
        <v>4708</v>
      </c>
      <c r="K460" s="144" t="s">
        <v>10275</v>
      </c>
      <c r="L460" t="s">
        <v>4721</v>
      </c>
      <c r="M460" t="b">
        <v>0</v>
      </c>
      <c r="N460" s="10" t="s">
        <v>4747</v>
      </c>
      <c r="O460" s="10" t="s">
        <v>17</v>
      </c>
      <c r="P460" s="10" t="s">
        <v>17</v>
      </c>
      <c r="Q460" s="229">
        <v>-1</v>
      </c>
      <c r="R460" s="229">
        <v>999</v>
      </c>
      <c r="S460" s="9"/>
      <c r="T460" t="s">
        <v>17</v>
      </c>
      <c r="U460" s="10" t="s">
        <v>17</v>
      </c>
      <c r="V460" s="3" t="s">
        <v>17</v>
      </c>
      <c r="W460" t="s">
        <v>5912</v>
      </c>
      <c r="X460" s="3" t="s">
        <v>17</v>
      </c>
      <c r="Y460" s="3" t="s">
        <v>17</v>
      </c>
      <c r="Z460" s="10" t="s">
        <v>17</v>
      </c>
      <c r="AA460" s="22" t="s">
        <v>17</v>
      </c>
      <c r="AB460" s="3"/>
      <c r="AC460" s="3"/>
      <c r="AD460" s="3"/>
      <c r="AE460" s="3"/>
      <c r="AF460" s="3"/>
      <c r="AG460" s="3" t="s">
        <v>17</v>
      </c>
      <c r="AH460" s="10" t="s">
        <v>4721</v>
      </c>
      <c r="AI460" s="177"/>
      <c r="AJ460" s="3" t="s">
        <v>9040</v>
      </c>
      <c r="AK460" t="s">
        <v>4751</v>
      </c>
      <c r="AL460" t="s">
        <v>4751</v>
      </c>
      <c r="AM460" s="68"/>
      <c r="AN460" s="3" t="s">
        <v>484</v>
      </c>
      <c r="AO460" t="s">
        <v>9206</v>
      </c>
      <c r="AP460" t="s">
        <v>5091</v>
      </c>
      <c r="AQ460" s="3"/>
      <c r="AR460" s="3"/>
      <c r="AS460" s="22" t="s">
        <v>9038</v>
      </c>
      <c r="AT460" s="3" t="s">
        <v>17</v>
      </c>
      <c r="AU460" t="b">
        <v>0</v>
      </c>
      <c r="AV460" s="228" t="s">
        <v>17</v>
      </c>
      <c r="AW460" s="10" t="s">
        <v>17</v>
      </c>
      <c r="AX460" s="9"/>
      <c r="AY460" s="9"/>
      <c r="AZ460" s="9"/>
      <c r="BA460" s="9"/>
      <c r="BB460" s="3" t="s">
        <v>5202</v>
      </c>
      <c r="BC460" s="9"/>
      <c r="BD460" s="9"/>
      <c r="BE460" s="10" t="s">
        <v>37</v>
      </c>
      <c r="BF460" s="9"/>
      <c r="BG460" s="9"/>
      <c r="BH460" s="9" t="s">
        <v>6171</v>
      </c>
      <c r="BI460" s="10" t="s">
        <v>3606</v>
      </c>
      <c r="BJ460" s="10" t="s">
        <v>17</v>
      </c>
      <c r="BK460" s="9" t="s">
        <v>9568</v>
      </c>
      <c r="BL460" s="9"/>
      <c r="BM460" s="223">
        <v>22</v>
      </c>
      <c r="BN460" s="223">
        <v>22</v>
      </c>
      <c r="BO460" s="10" t="s">
        <v>236</v>
      </c>
      <c r="BP460" s="9"/>
      <c r="BQ460" s="9"/>
      <c r="BR460" s="9"/>
      <c r="BS460" s="9"/>
      <c r="BT460" s="9"/>
      <c r="BU460" t="s">
        <v>13045</v>
      </c>
      <c r="BV460" s="10" t="s">
        <v>17</v>
      </c>
      <c r="BW460" s="223">
        <v>30</v>
      </c>
      <c r="BX460" s="9"/>
      <c r="BY460" s="9"/>
      <c r="BZ460" s="9" t="s">
        <v>6670</v>
      </c>
      <c r="CA460" t="s">
        <v>6212</v>
      </c>
      <c r="CB460" s="228">
        <v>2015</v>
      </c>
      <c r="CC460" t="s">
        <v>4752</v>
      </c>
      <c r="CD460" s="10" t="s">
        <v>4753</v>
      </c>
      <c r="CE460" s="101" t="s">
        <v>4754</v>
      </c>
      <c r="CF460" t="s">
        <v>4721</v>
      </c>
      <c r="CG460" s="10" t="s">
        <v>17</v>
      </c>
      <c r="CH460" s="10" t="s">
        <v>131</v>
      </c>
      <c r="CI460" s="9"/>
      <c r="CJ460" s="10" t="s">
        <v>4755</v>
      </c>
      <c r="CK460" s="10" t="s">
        <v>517</v>
      </c>
      <c r="CL460" s="10" t="s">
        <v>17</v>
      </c>
      <c r="CM460" s="10" t="s">
        <v>17</v>
      </c>
      <c r="CN460" s="10" t="s">
        <v>17</v>
      </c>
      <c r="CO460" s="10" t="s">
        <v>10</v>
      </c>
      <c r="CP460" s="10" t="s">
        <v>48</v>
      </c>
      <c r="CQ460" s="9"/>
      <c r="CR460" s="9"/>
      <c r="CS460" s="10" t="s">
        <v>4757</v>
      </c>
      <c r="CT460" s="10" t="s">
        <v>128</v>
      </c>
      <c r="CU460" s="10" t="s">
        <v>4759</v>
      </c>
      <c r="CV460" s="10" t="s">
        <v>17</v>
      </c>
      <c r="CW460" s="10" t="s">
        <v>4760</v>
      </c>
      <c r="CX460" t="s">
        <v>4773</v>
      </c>
      <c r="CY460" s="9"/>
      <c r="CZ460" t="s">
        <v>4811</v>
      </c>
      <c r="DA460" s="3" t="s">
        <v>9218</v>
      </c>
      <c r="DB460" s="9" t="s">
        <v>4887</v>
      </c>
      <c r="DC460" s="9"/>
      <c r="DD460" s="226">
        <v>458</v>
      </c>
      <c r="DE460" s="15"/>
    </row>
    <row r="461" spans="1:109" ht="13.9" customHeight="1">
      <c r="A461" s="226">
        <v>449</v>
      </c>
      <c r="B461" s="10" t="s">
        <v>4704</v>
      </c>
      <c r="C461" s="285" t="s">
        <v>4705</v>
      </c>
      <c r="D461" t="s">
        <v>4749</v>
      </c>
      <c r="E461" s="9"/>
      <c r="F461" s="9"/>
      <c r="G461" s="149" t="s">
        <v>6131</v>
      </c>
      <c r="H461" t="s">
        <v>4706</v>
      </c>
      <c r="I461" t="s">
        <v>4707</v>
      </c>
      <c r="J461" s="10" t="s">
        <v>4708</v>
      </c>
      <c r="K461" s="144" t="s">
        <v>10275</v>
      </c>
      <c r="L461" t="s">
        <v>4722</v>
      </c>
      <c r="M461" t="b">
        <v>0</v>
      </c>
      <c r="N461" s="10" t="s">
        <v>4747</v>
      </c>
      <c r="O461" s="10" t="s">
        <v>17</v>
      </c>
      <c r="P461" s="10" t="s">
        <v>17</v>
      </c>
      <c r="Q461" s="229">
        <v>-1</v>
      </c>
      <c r="R461" s="229">
        <v>999</v>
      </c>
      <c r="S461" s="9"/>
      <c r="T461" t="s">
        <v>17</v>
      </c>
      <c r="U461" s="10" t="s">
        <v>17</v>
      </c>
      <c r="V461" s="3" t="s">
        <v>17</v>
      </c>
      <c r="W461" t="s">
        <v>5912</v>
      </c>
      <c r="X461" s="3" t="s">
        <v>17</v>
      </c>
      <c r="Y461" s="3" t="s">
        <v>17</v>
      </c>
      <c r="Z461" s="10" t="s">
        <v>17</v>
      </c>
      <c r="AA461" s="22" t="s">
        <v>17</v>
      </c>
      <c r="AB461" s="3"/>
      <c r="AC461" s="3"/>
      <c r="AD461" s="3"/>
      <c r="AE461" s="3"/>
      <c r="AF461" s="3"/>
      <c r="AG461" s="3" t="s">
        <v>17</v>
      </c>
      <c r="AH461" s="10" t="s">
        <v>4722</v>
      </c>
      <c r="AI461" s="177"/>
      <c r="AJ461" s="3" t="s">
        <v>9040</v>
      </c>
      <c r="AK461" t="s">
        <v>4751</v>
      </c>
      <c r="AL461" t="s">
        <v>4751</v>
      </c>
      <c r="AM461" s="68"/>
      <c r="AN461" s="3" t="s">
        <v>484</v>
      </c>
      <c r="AO461" t="s">
        <v>9206</v>
      </c>
      <c r="AP461" t="s">
        <v>5091</v>
      </c>
      <c r="AQ461" s="3"/>
      <c r="AR461" s="3"/>
      <c r="AS461" s="22" t="s">
        <v>9038</v>
      </c>
      <c r="AT461" s="3" t="s">
        <v>17</v>
      </c>
      <c r="AU461" t="b">
        <v>0</v>
      </c>
      <c r="AV461" s="228" t="s">
        <v>17</v>
      </c>
      <c r="AW461" s="10" t="s">
        <v>17</v>
      </c>
      <c r="AX461" s="9"/>
      <c r="AY461" s="9"/>
      <c r="AZ461" s="9"/>
      <c r="BA461" s="9"/>
      <c r="BB461" s="3" t="s">
        <v>5202</v>
      </c>
      <c r="BC461" s="9"/>
      <c r="BD461" s="9"/>
      <c r="BE461" s="10" t="s">
        <v>37</v>
      </c>
      <c r="BF461" s="9"/>
      <c r="BG461" s="9"/>
      <c r="BH461" s="9" t="s">
        <v>6171</v>
      </c>
      <c r="BI461" s="10" t="s">
        <v>3606</v>
      </c>
      <c r="BJ461" s="10" t="s">
        <v>17</v>
      </c>
      <c r="BK461" s="9" t="s">
        <v>9568</v>
      </c>
      <c r="BL461" s="9"/>
      <c r="BM461" s="223">
        <v>190</v>
      </c>
      <c r="BN461" s="223">
        <v>190</v>
      </c>
      <c r="BO461" s="10" t="s">
        <v>236</v>
      </c>
      <c r="BP461" s="9"/>
      <c r="BQ461" s="9"/>
      <c r="BR461" s="9"/>
      <c r="BS461" s="9"/>
      <c r="BT461" s="9"/>
      <c r="BU461" t="s">
        <v>13045</v>
      </c>
      <c r="BV461" s="10" t="s">
        <v>17</v>
      </c>
      <c r="BW461" s="223">
        <v>30</v>
      </c>
      <c r="BX461" s="9"/>
      <c r="BY461" s="9"/>
      <c r="BZ461" s="9" t="s">
        <v>6670</v>
      </c>
      <c r="CA461" t="s">
        <v>6212</v>
      </c>
      <c r="CB461" s="228">
        <v>2015</v>
      </c>
      <c r="CC461" t="s">
        <v>4752</v>
      </c>
      <c r="CD461" s="10" t="s">
        <v>4753</v>
      </c>
      <c r="CE461" s="101" t="s">
        <v>4754</v>
      </c>
      <c r="CF461" t="s">
        <v>4722</v>
      </c>
      <c r="CG461" s="10" t="s">
        <v>17</v>
      </c>
      <c r="CH461" s="10" t="s">
        <v>131</v>
      </c>
      <c r="CI461" s="9"/>
      <c r="CJ461" s="10" t="s">
        <v>4755</v>
      </c>
      <c r="CK461" s="10" t="s">
        <v>517</v>
      </c>
      <c r="CL461" s="10" t="s">
        <v>17</v>
      </c>
      <c r="CM461" s="10" t="s">
        <v>17</v>
      </c>
      <c r="CN461" s="10" t="s">
        <v>17</v>
      </c>
      <c r="CO461" s="10" t="s">
        <v>10</v>
      </c>
      <c r="CP461" s="10" t="s">
        <v>48</v>
      </c>
      <c r="CQ461" s="9"/>
      <c r="CR461" s="9"/>
      <c r="CS461" s="10" t="s">
        <v>4757</v>
      </c>
      <c r="CT461" s="10" t="s">
        <v>128</v>
      </c>
      <c r="CU461" s="10" t="s">
        <v>4759</v>
      </c>
      <c r="CV461" s="10" t="s">
        <v>17</v>
      </c>
      <c r="CW461" s="10" t="s">
        <v>4760</v>
      </c>
      <c r="CX461" t="s">
        <v>4774</v>
      </c>
      <c r="CY461" s="9"/>
      <c r="CZ461" t="s">
        <v>4812</v>
      </c>
      <c r="DA461" s="3" t="s">
        <v>9218</v>
      </c>
      <c r="DB461" s="9" t="s">
        <v>4888</v>
      </c>
      <c r="DC461" s="9"/>
      <c r="DD461" s="226">
        <v>459</v>
      </c>
      <c r="DE461" s="15"/>
    </row>
    <row r="462" spans="1:109" ht="13.9" customHeight="1">
      <c r="A462" s="226">
        <v>450</v>
      </c>
      <c r="B462" s="10" t="s">
        <v>4704</v>
      </c>
      <c r="C462" s="285" t="s">
        <v>4705</v>
      </c>
      <c r="D462" t="s">
        <v>4749</v>
      </c>
      <c r="E462" s="9"/>
      <c r="F462" s="9"/>
      <c r="G462" s="149" t="s">
        <v>6131</v>
      </c>
      <c r="H462" t="s">
        <v>4706</v>
      </c>
      <c r="I462" t="s">
        <v>4707</v>
      </c>
      <c r="J462" s="10" t="s">
        <v>4708</v>
      </c>
      <c r="K462" s="144" t="s">
        <v>10275</v>
      </c>
      <c r="L462" t="s">
        <v>4723</v>
      </c>
      <c r="M462" t="b">
        <v>0</v>
      </c>
      <c r="N462" s="10" t="s">
        <v>4747</v>
      </c>
      <c r="O462" s="10" t="s">
        <v>17</v>
      </c>
      <c r="P462" s="10" t="s">
        <v>17</v>
      </c>
      <c r="Q462" s="229">
        <v>-1</v>
      </c>
      <c r="R462" s="229">
        <v>999</v>
      </c>
      <c r="S462" s="9"/>
      <c r="T462" t="s">
        <v>17</v>
      </c>
      <c r="U462" s="10" t="s">
        <v>17</v>
      </c>
      <c r="V462" s="3" t="s">
        <v>17</v>
      </c>
      <c r="W462" t="s">
        <v>5912</v>
      </c>
      <c r="X462" s="3" t="s">
        <v>17</v>
      </c>
      <c r="Y462" s="3" t="s">
        <v>17</v>
      </c>
      <c r="Z462" s="10" t="s">
        <v>17</v>
      </c>
      <c r="AA462" s="22" t="s">
        <v>17</v>
      </c>
      <c r="AB462" s="3"/>
      <c r="AC462" s="3"/>
      <c r="AD462" s="3"/>
      <c r="AE462" s="3"/>
      <c r="AF462" s="3"/>
      <c r="AG462" s="3" t="s">
        <v>17</v>
      </c>
      <c r="AH462" s="10" t="s">
        <v>4723</v>
      </c>
      <c r="AI462" s="177"/>
      <c r="AJ462" s="3" t="s">
        <v>9040</v>
      </c>
      <c r="AK462" t="s">
        <v>4751</v>
      </c>
      <c r="AL462" t="s">
        <v>4751</v>
      </c>
      <c r="AM462" s="68"/>
      <c r="AN462" s="3" t="s">
        <v>484</v>
      </c>
      <c r="AO462" t="s">
        <v>9206</v>
      </c>
      <c r="AP462" t="s">
        <v>5091</v>
      </c>
      <c r="AQ462" s="3"/>
      <c r="AR462" s="3"/>
      <c r="AS462" s="22" t="s">
        <v>9038</v>
      </c>
      <c r="AT462" s="3" t="s">
        <v>17</v>
      </c>
      <c r="AU462" t="b">
        <v>0</v>
      </c>
      <c r="AV462" s="228" t="s">
        <v>17</v>
      </c>
      <c r="AW462" s="10" t="s">
        <v>17</v>
      </c>
      <c r="AX462" s="9"/>
      <c r="AY462" s="9"/>
      <c r="AZ462" s="9"/>
      <c r="BA462" s="9"/>
      <c r="BB462" s="3" t="s">
        <v>5202</v>
      </c>
      <c r="BC462" s="9"/>
      <c r="BD462" s="9"/>
      <c r="BE462" s="10" t="s">
        <v>37</v>
      </c>
      <c r="BF462" s="9"/>
      <c r="BG462" s="9"/>
      <c r="BH462" s="9" t="s">
        <v>6171</v>
      </c>
      <c r="BI462" s="10" t="s">
        <v>3606</v>
      </c>
      <c r="BJ462" s="10" t="s">
        <v>17</v>
      </c>
      <c r="BK462" s="9" t="s">
        <v>9568</v>
      </c>
      <c r="BL462" s="9"/>
      <c r="BM462" s="223">
        <v>58714</v>
      </c>
      <c r="BN462" s="223">
        <v>58714</v>
      </c>
      <c r="BO462" s="10" t="s">
        <v>236</v>
      </c>
      <c r="BP462" s="9"/>
      <c r="BQ462" s="9"/>
      <c r="BR462" s="9"/>
      <c r="BS462" s="9"/>
      <c r="BT462" s="9"/>
      <c r="BU462" t="s">
        <v>13045</v>
      </c>
      <c r="BV462" s="10" t="s">
        <v>17</v>
      </c>
      <c r="BW462" s="223">
        <v>30</v>
      </c>
      <c r="BX462" s="9"/>
      <c r="BY462" s="9"/>
      <c r="BZ462" s="9" t="s">
        <v>6670</v>
      </c>
      <c r="CA462" t="s">
        <v>6212</v>
      </c>
      <c r="CB462" s="228">
        <v>2015</v>
      </c>
      <c r="CC462" t="s">
        <v>4752</v>
      </c>
      <c r="CD462" s="10" t="s">
        <v>4753</v>
      </c>
      <c r="CE462" s="101" t="s">
        <v>4754</v>
      </c>
      <c r="CF462" t="s">
        <v>4723</v>
      </c>
      <c r="CG462" s="10" t="s">
        <v>17</v>
      </c>
      <c r="CH462" s="10" t="s">
        <v>131</v>
      </c>
      <c r="CI462" s="9"/>
      <c r="CJ462" s="10" t="s">
        <v>4755</v>
      </c>
      <c r="CK462" s="10" t="s">
        <v>517</v>
      </c>
      <c r="CL462" s="10" t="s">
        <v>17</v>
      </c>
      <c r="CM462" s="10" t="s">
        <v>17</v>
      </c>
      <c r="CN462" s="10" t="s">
        <v>17</v>
      </c>
      <c r="CO462" s="10" t="s">
        <v>10</v>
      </c>
      <c r="CP462" s="10" t="s">
        <v>48</v>
      </c>
      <c r="CQ462" s="9"/>
      <c r="CR462" s="9"/>
      <c r="CS462" s="10" t="s">
        <v>4757</v>
      </c>
      <c r="CT462" s="10" t="s">
        <v>128</v>
      </c>
      <c r="CU462" s="10" t="s">
        <v>4759</v>
      </c>
      <c r="CV462" s="10" t="s">
        <v>17</v>
      </c>
      <c r="CW462" s="10" t="s">
        <v>4760</v>
      </c>
      <c r="CX462" t="s">
        <v>4775</v>
      </c>
      <c r="CY462" s="9"/>
      <c r="CZ462" t="s">
        <v>4813</v>
      </c>
      <c r="DA462" s="3" t="s">
        <v>9218</v>
      </c>
      <c r="DB462" s="9" t="s">
        <v>4889</v>
      </c>
      <c r="DC462" s="9"/>
      <c r="DD462" s="226">
        <v>460</v>
      </c>
      <c r="DE462" s="15"/>
    </row>
    <row r="463" spans="1:109" ht="15.6" customHeight="1">
      <c r="A463" s="226">
        <v>451</v>
      </c>
      <c r="B463" s="10" t="s">
        <v>4704</v>
      </c>
      <c r="C463" s="285" t="s">
        <v>4705</v>
      </c>
      <c r="D463" t="s">
        <v>4749</v>
      </c>
      <c r="E463" s="9"/>
      <c r="F463" s="9"/>
      <c r="G463" s="149" t="s">
        <v>6131</v>
      </c>
      <c r="H463" t="s">
        <v>4706</v>
      </c>
      <c r="I463" t="s">
        <v>4707</v>
      </c>
      <c r="J463" s="10" t="s">
        <v>4708</v>
      </c>
      <c r="K463" s="144" t="s">
        <v>10275</v>
      </c>
      <c r="L463" t="s">
        <v>4724</v>
      </c>
      <c r="M463" t="b">
        <v>0</v>
      </c>
      <c r="N463" s="10" t="s">
        <v>4747</v>
      </c>
      <c r="O463" s="10" t="s">
        <v>17</v>
      </c>
      <c r="P463" s="10" t="s">
        <v>17</v>
      </c>
      <c r="Q463" s="229">
        <v>-1</v>
      </c>
      <c r="R463" s="229">
        <v>999</v>
      </c>
      <c r="S463" s="9"/>
      <c r="T463" t="s">
        <v>17</v>
      </c>
      <c r="U463" s="10" t="s">
        <v>17</v>
      </c>
      <c r="V463" s="3" t="s">
        <v>17</v>
      </c>
      <c r="W463" t="s">
        <v>5912</v>
      </c>
      <c r="X463" s="3" t="s">
        <v>17</v>
      </c>
      <c r="Y463" s="3" t="s">
        <v>17</v>
      </c>
      <c r="Z463" s="10" t="s">
        <v>17</v>
      </c>
      <c r="AA463" s="22" t="s">
        <v>17</v>
      </c>
      <c r="AB463" s="3"/>
      <c r="AC463" s="3"/>
      <c r="AD463" s="3"/>
      <c r="AE463" s="3"/>
      <c r="AF463" s="3"/>
      <c r="AG463" s="3" t="s">
        <v>17</v>
      </c>
      <c r="AH463" s="10" t="s">
        <v>4724</v>
      </c>
      <c r="AI463" s="177"/>
      <c r="AJ463" s="3" t="s">
        <v>9040</v>
      </c>
      <c r="AK463" t="s">
        <v>4751</v>
      </c>
      <c r="AL463" t="s">
        <v>4751</v>
      </c>
      <c r="AM463" s="68"/>
      <c r="AN463" s="3" t="s">
        <v>484</v>
      </c>
      <c r="AO463" t="s">
        <v>9206</v>
      </c>
      <c r="AP463" t="s">
        <v>5091</v>
      </c>
      <c r="AQ463" s="3"/>
      <c r="AR463" s="3"/>
      <c r="AS463" s="22" t="s">
        <v>9038</v>
      </c>
      <c r="AT463" s="3" t="s">
        <v>17</v>
      </c>
      <c r="AU463" t="b">
        <v>0</v>
      </c>
      <c r="AV463" s="228" t="s">
        <v>17</v>
      </c>
      <c r="AW463" s="10" t="s">
        <v>17</v>
      </c>
      <c r="AX463" s="9"/>
      <c r="AY463" s="9"/>
      <c r="AZ463" s="9"/>
      <c r="BA463" s="9"/>
      <c r="BB463" s="3" t="s">
        <v>5202</v>
      </c>
      <c r="BC463" s="9"/>
      <c r="BD463" s="9"/>
      <c r="BE463" s="10" t="s">
        <v>37</v>
      </c>
      <c r="BF463" s="9"/>
      <c r="BG463" s="9"/>
      <c r="BH463" s="9" t="s">
        <v>6171</v>
      </c>
      <c r="BI463" s="10" t="s">
        <v>3606</v>
      </c>
      <c r="BJ463" s="10" t="s">
        <v>17</v>
      </c>
      <c r="BK463" s="9" t="s">
        <v>9568</v>
      </c>
      <c r="BL463" s="9"/>
      <c r="BM463" s="223">
        <v>7294</v>
      </c>
      <c r="BN463" s="223">
        <v>7294</v>
      </c>
      <c r="BO463" s="10" t="s">
        <v>236</v>
      </c>
      <c r="BP463" s="9"/>
      <c r="BQ463" s="9"/>
      <c r="BR463" s="9"/>
      <c r="BS463" s="9"/>
      <c r="BT463" s="9"/>
      <c r="BU463" t="s">
        <v>13045</v>
      </c>
      <c r="BV463" s="10" t="s">
        <v>17</v>
      </c>
      <c r="BW463" s="223">
        <v>30</v>
      </c>
      <c r="BX463" s="9"/>
      <c r="BY463" s="9"/>
      <c r="BZ463" s="9" t="s">
        <v>6670</v>
      </c>
      <c r="CA463" t="s">
        <v>6212</v>
      </c>
      <c r="CB463" s="228">
        <v>2015</v>
      </c>
      <c r="CC463" t="s">
        <v>4752</v>
      </c>
      <c r="CD463" s="10" t="s">
        <v>4753</v>
      </c>
      <c r="CE463" s="101" t="s">
        <v>4754</v>
      </c>
      <c r="CF463" t="s">
        <v>4724</v>
      </c>
      <c r="CG463" s="10" t="s">
        <v>17</v>
      </c>
      <c r="CH463" s="10" t="s">
        <v>131</v>
      </c>
      <c r="CI463" s="9"/>
      <c r="CJ463" s="10" t="s">
        <v>4755</v>
      </c>
      <c r="CK463" s="10" t="s">
        <v>517</v>
      </c>
      <c r="CL463" s="10" t="s">
        <v>17</v>
      </c>
      <c r="CM463" s="10" t="s">
        <v>17</v>
      </c>
      <c r="CN463" s="10" t="s">
        <v>17</v>
      </c>
      <c r="CO463" s="10" t="s">
        <v>10</v>
      </c>
      <c r="CP463" s="10" t="s">
        <v>48</v>
      </c>
      <c r="CQ463" s="9"/>
      <c r="CR463" s="9"/>
      <c r="CS463" s="10" t="s">
        <v>4757</v>
      </c>
      <c r="CT463" s="10" t="s">
        <v>128</v>
      </c>
      <c r="CU463" s="10" t="s">
        <v>4759</v>
      </c>
      <c r="CV463" s="10" t="s">
        <v>17</v>
      </c>
      <c r="CW463" s="10" t="s">
        <v>4760</v>
      </c>
      <c r="CX463" t="s">
        <v>4776</v>
      </c>
      <c r="CY463" s="9"/>
      <c r="CZ463" t="s">
        <v>4814</v>
      </c>
      <c r="DA463" s="3" t="s">
        <v>9218</v>
      </c>
      <c r="DB463" s="9" t="s">
        <v>4890</v>
      </c>
      <c r="DC463" s="9"/>
      <c r="DD463" s="226">
        <v>461</v>
      </c>
      <c r="DE463" s="15"/>
    </row>
    <row r="464" spans="1:109" ht="15.6" customHeight="1">
      <c r="A464" s="226">
        <v>452</v>
      </c>
      <c r="B464" s="10" t="s">
        <v>4704</v>
      </c>
      <c r="C464" s="285" t="s">
        <v>4705</v>
      </c>
      <c r="D464" t="s">
        <v>4749</v>
      </c>
      <c r="E464" s="9"/>
      <c r="F464" s="9"/>
      <c r="G464" s="149" t="s">
        <v>6131</v>
      </c>
      <c r="H464" t="s">
        <v>4706</v>
      </c>
      <c r="I464" t="s">
        <v>4707</v>
      </c>
      <c r="J464" s="10" t="s">
        <v>4708</v>
      </c>
      <c r="K464" s="144" t="s">
        <v>10275</v>
      </c>
      <c r="L464" t="s">
        <v>4725</v>
      </c>
      <c r="M464" t="b">
        <v>0</v>
      </c>
      <c r="N464" s="10" t="s">
        <v>4747</v>
      </c>
      <c r="O464" s="10" t="s">
        <v>17</v>
      </c>
      <c r="P464" s="10" t="s">
        <v>17</v>
      </c>
      <c r="Q464" s="229">
        <v>-1</v>
      </c>
      <c r="R464" s="229">
        <v>999</v>
      </c>
      <c r="S464" s="9"/>
      <c r="T464" t="s">
        <v>17</v>
      </c>
      <c r="U464" s="10" t="s">
        <v>17</v>
      </c>
      <c r="V464" s="3" t="s">
        <v>17</v>
      </c>
      <c r="W464" t="s">
        <v>5912</v>
      </c>
      <c r="X464" s="3" t="s">
        <v>17</v>
      </c>
      <c r="Y464" s="3" t="s">
        <v>17</v>
      </c>
      <c r="Z464" s="10" t="s">
        <v>17</v>
      </c>
      <c r="AA464" s="22" t="s">
        <v>17</v>
      </c>
      <c r="AB464" s="3"/>
      <c r="AC464" s="3"/>
      <c r="AD464" s="3"/>
      <c r="AE464" s="3"/>
      <c r="AF464" s="3"/>
      <c r="AG464" s="3" t="s">
        <v>17</v>
      </c>
      <c r="AH464" s="10" t="s">
        <v>4725</v>
      </c>
      <c r="AI464" s="177"/>
      <c r="AJ464" s="3" t="s">
        <v>9040</v>
      </c>
      <c r="AK464" t="s">
        <v>4751</v>
      </c>
      <c r="AL464" t="s">
        <v>4751</v>
      </c>
      <c r="AM464" s="68"/>
      <c r="AN464" s="143" t="s">
        <v>484</v>
      </c>
      <c r="AO464" t="s">
        <v>9206</v>
      </c>
      <c r="AP464" t="s">
        <v>5091</v>
      </c>
      <c r="AQ464" s="3"/>
      <c r="AR464" s="3"/>
      <c r="AS464" s="22" t="s">
        <v>9038</v>
      </c>
      <c r="AT464" s="3" t="s">
        <v>17</v>
      </c>
      <c r="AU464" t="b">
        <v>0</v>
      </c>
      <c r="AV464" s="228" t="s">
        <v>17</v>
      </c>
      <c r="AW464" s="10" t="s">
        <v>17</v>
      </c>
      <c r="AX464" s="9"/>
      <c r="AY464" s="9"/>
      <c r="AZ464" s="9"/>
      <c r="BA464" s="9"/>
      <c r="BB464" s="3" t="s">
        <v>5202</v>
      </c>
      <c r="BC464" s="9"/>
      <c r="BD464" s="9"/>
      <c r="BE464" s="10" t="s">
        <v>37</v>
      </c>
      <c r="BF464" s="9"/>
      <c r="BG464" s="9"/>
      <c r="BH464" s="9" t="s">
        <v>6171</v>
      </c>
      <c r="BI464" s="10" t="s">
        <v>3606</v>
      </c>
      <c r="BJ464" s="10" t="s">
        <v>17</v>
      </c>
      <c r="BK464" s="9" t="s">
        <v>9568</v>
      </c>
      <c r="BL464" s="9"/>
      <c r="BM464" s="223">
        <v>118920</v>
      </c>
      <c r="BN464" s="223">
        <v>118920</v>
      </c>
      <c r="BO464" s="10" t="s">
        <v>236</v>
      </c>
      <c r="BP464" s="9"/>
      <c r="BQ464" s="9"/>
      <c r="BR464" s="9"/>
      <c r="BS464" s="9"/>
      <c r="BT464" s="9"/>
      <c r="BU464" t="s">
        <v>13045</v>
      </c>
      <c r="BV464" s="10" t="s">
        <v>17</v>
      </c>
      <c r="BW464" s="223">
        <v>30</v>
      </c>
      <c r="BX464" s="9"/>
      <c r="BY464" s="9"/>
      <c r="BZ464" s="9" t="s">
        <v>6670</v>
      </c>
      <c r="CA464" t="s">
        <v>6212</v>
      </c>
      <c r="CB464" s="228">
        <v>2015</v>
      </c>
      <c r="CC464" t="s">
        <v>4752</v>
      </c>
      <c r="CD464" s="10" t="s">
        <v>4753</v>
      </c>
      <c r="CE464" s="101" t="s">
        <v>4754</v>
      </c>
      <c r="CF464" t="s">
        <v>4725</v>
      </c>
      <c r="CG464" s="10" t="s">
        <v>17</v>
      </c>
      <c r="CH464" s="10" t="s">
        <v>131</v>
      </c>
      <c r="CI464" s="9"/>
      <c r="CJ464" s="10" t="s">
        <v>4755</v>
      </c>
      <c r="CK464" s="10" t="s">
        <v>517</v>
      </c>
      <c r="CL464" s="10" t="s">
        <v>17</v>
      </c>
      <c r="CM464" s="10" t="s">
        <v>17</v>
      </c>
      <c r="CN464" s="10" t="s">
        <v>17</v>
      </c>
      <c r="CO464" s="10" t="s">
        <v>10</v>
      </c>
      <c r="CP464" s="10" t="s">
        <v>48</v>
      </c>
      <c r="CQ464" s="9"/>
      <c r="CR464" s="9"/>
      <c r="CS464" s="10" t="s">
        <v>4757</v>
      </c>
      <c r="CT464" s="10" t="s">
        <v>128</v>
      </c>
      <c r="CU464" s="10" t="s">
        <v>4759</v>
      </c>
      <c r="CV464" s="10" t="s">
        <v>17</v>
      </c>
      <c r="CW464" s="10" t="s">
        <v>4760</v>
      </c>
      <c r="CX464" t="s">
        <v>4777</v>
      </c>
      <c r="CY464" s="9"/>
      <c r="CZ464" t="s">
        <v>4815</v>
      </c>
      <c r="DA464" s="3" t="s">
        <v>9218</v>
      </c>
      <c r="DB464" s="9" t="s">
        <v>4891</v>
      </c>
      <c r="DC464" s="9"/>
      <c r="DD464" s="226">
        <v>462</v>
      </c>
      <c r="DE464" s="15"/>
    </row>
    <row r="465" spans="1:109" ht="15" customHeight="1">
      <c r="A465" s="226">
        <v>453</v>
      </c>
      <c r="B465" s="10" t="s">
        <v>4704</v>
      </c>
      <c r="C465" s="285" t="s">
        <v>4705</v>
      </c>
      <c r="D465" t="s">
        <v>4749</v>
      </c>
      <c r="E465" s="9"/>
      <c r="F465" s="9"/>
      <c r="G465" s="149" t="s">
        <v>6131</v>
      </c>
      <c r="H465" t="s">
        <v>4706</v>
      </c>
      <c r="I465" t="s">
        <v>4707</v>
      </c>
      <c r="J465" s="10" t="s">
        <v>4708</v>
      </c>
      <c r="K465" s="144" t="s">
        <v>10275</v>
      </c>
      <c r="L465" t="s">
        <v>4726</v>
      </c>
      <c r="M465" t="b">
        <v>0</v>
      </c>
      <c r="N465" s="10" t="s">
        <v>4747</v>
      </c>
      <c r="O465" s="10" t="s">
        <v>17</v>
      </c>
      <c r="P465" s="10" t="s">
        <v>17</v>
      </c>
      <c r="Q465" s="229">
        <v>-1</v>
      </c>
      <c r="R465" s="229">
        <v>999</v>
      </c>
      <c r="S465" s="9"/>
      <c r="T465" t="s">
        <v>17</v>
      </c>
      <c r="U465" s="10" t="s">
        <v>17</v>
      </c>
      <c r="V465" s="3" t="s">
        <v>17</v>
      </c>
      <c r="W465" s="10" t="s">
        <v>4748</v>
      </c>
      <c r="X465" s="3" t="s">
        <v>17</v>
      </c>
      <c r="Y465" s="3" t="s">
        <v>17</v>
      </c>
      <c r="Z465" s="10" t="s">
        <v>17</v>
      </c>
      <c r="AA465" s="22" t="s">
        <v>17</v>
      </c>
      <c r="AB465" s="3"/>
      <c r="AC465" s="3"/>
      <c r="AD465" s="3"/>
      <c r="AE465" s="3"/>
      <c r="AF465" s="3"/>
      <c r="AG465" s="3" t="s">
        <v>17</v>
      </c>
      <c r="AH465" s="10" t="s">
        <v>4726</v>
      </c>
      <c r="AI465" s="177"/>
      <c r="AJ465" s="3" t="s">
        <v>9040</v>
      </c>
      <c r="AK465" t="s">
        <v>4750</v>
      </c>
      <c r="AL465" t="s">
        <v>4750</v>
      </c>
      <c r="AM465" s="68"/>
      <c r="AN465" s="3" t="s">
        <v>484</v>
      </c>
      <c r="AO465" t="s">
        <v>9206</v>
      </c>
      <c r="AP465" t="s">
        <v>5091</v>
      </c>
      <c r="AQ465" s="3"/>
      <c r="AR465" s="3"/>
      <c r="AS465" s="22" t="s">
        <v>9038</v>
      </c>
      <c r="AT465" s="3" t="s">
        <v>17</v>
      </c>
      <c r="AU465" t="b">
        <v>0</v>
      </c>
      <c r="AV465" s="228" t="s">
        <v>17</v>
      </c>
      <c r="AW465" s="10" t="s">
        <v>17</v>
      </c>
      <c r="AX465" s="9"/>
      <c r="AY465" s="9"/>
      <c r="AZ465" s="9"/>
      <c r="BA465" s="9"/>
      <c r="BB465" s="3" t="s">
        <v>5202</v>
      </c>
      <c r="BC465" s="9"/>
      <c r="BD465" s="9"/>
      <c r="BE465" s="10" t="s">
        <v>37</v>
      </c>
      <c r="BF465" s="9"/>
      <c r="BG465" s="9"/>
      <c r="BH465" s="9" t="s">
        <v>6171</v>
      </c>
      <c r="BI465" s="10" t="s">
        <v>3606</v>
      </c>
      <c r="BJ465" s="10" t="s">
        <v>17</v>
      </c>
      <c r="BK465" s="9" t="s">
        <v>9568</v>
      </c>
      <c r="BL465" s="9"/>
      <c r="BM465" s="223">
        <v>44859</v>
      </c>
      <c r="BN465" s="223">
        <v>44859</v>
      </c>
      <c r="BO465" s="10" t="s">
        <v>236</v>
      </c>
      <c r="BP465" s="9"/>
      <c r="BQ465" s="9"/>
      <c r="BR465" s="9"/>
      <c r="BS465" s="9"/>
      <c r="BT465" s="9"/>
      <c r="BU465" t="s">
        <v>13045</v>
      </c>
      <c r="BV465" s="10" t="s">
        <v>17</v>
      </c>
      <c r="BW465" s="223">
        <v>30</v>
      </c>
      <c r="BX465" s="9"/>
      <c r="BY465" s="9"/>
      <c r="BZ465" s="9" t="s">
        <v>6670</v>
      </c>
      <c r="CA465" t="s">
        <v>6212</v>
      </c>
      <c r="CB465" s="228">
        <v>2015</v>
      </c>
      <c r="CC465" t="s">
        <v>4752</v>
      </c>
      <c r="CD465" s="10" t="s">
        <v>4753</v>
      </c>
      <c r="CE465" s="101" t="s">
        <v>4754</v>
      </c>
      <c r="CF465" t="s">
        <v>4726</v>
      </c>
      <c r="CG465" s="10" t="s">
        <v>17</v>
      </c>
      <c r="CH465" s="10" t="s">
        <v>131</v>
      </c>
      <c r="CI465" s="9"/>
      <c r="CJ465" s="10" t="s">
        <v>4755</v>
      </c>
      <c r="CK465" s="10" t="s">
        <v>517</v>
      </c>
      <c r="CL465" s="10" t="s">
        <v>17</v>
      </c>
      <c r="CM465" s="10" t="s">
        <v>17</v>
      </c>
      <c r="CN465" s="10" t="s">
        <v>17</v>
      </c>
      <c r="CO465" s="10" t="s">
        <v>10</v>
      </c>
      <c r="CP465" s="10" t="s">
        <v>48</v>
      </c>
      <c r="CQ465" s="9"/>
      <c r="CR465" s="9"/>
      <c r="CS465" s="10" t="s">
        <v>4757</v>
      </c>
      <c r="CT465" s="10" t="s">
        <v>128</v>
      </c>
      <c r="CU465" s="10" t="s">
        <v>4759</v>
      </c>
      <c r="CV465" s="10" t="s">
        <v>17</v>
      </c>
      <c r="CW465" s="10" t="s">
        <v>4760</v>
      </c>
      <c r="CX465" t="s">
        <v>4778</v>
      </c>
      <c r="CY465" s="9"/>
      <c r="CZ465" t="s">
        <v>4816</v>
      </c>
      <c r="DA465" s="3" t="s">
        <v>9218</v>
      </c>
      <c r="DB465" s="9" t="s">
        <v>4892</v>
      </c>
      <c r="DC465" s="9"/>
      <c r="DD465" s="226">
        <v>463</v>
      </c>
      <c r="DE465" s="15"/>
    </row>
    <row r="466" spans="1:109" ht="15" customHeight="1">
      <c r="A466" s="226">
        <v>454</v>
      </c>
      <c r="B466" s="10" t="s">
        <v>4704</v>
      </c>
      <c r="C466" s="285" t="s">
        <v>4705</v>
      </c>
      <c r="D466" t="s">
        <v>4749</v>
      </c>
      <c r="E466" s="9"/>
      <c r="F466" s="9"/>
      <c r="G466" s="149" t="s">
        <v>6131</v>
      </c>
      <c r="H466" t="s">
        <v>4706</v>
      </c>
      <c r="I466" t="s">
        <v>4707</v>
      </c>
      <c r="J466" s="10" t="s">
        <v>4708</v>
      </c>
      <c r="K466" s="144" t="s">
        <v>10275</v>
      </c>
      <c r="L466" t="s">
        <v>4727</v>
      </c>
      <c r="M466" t="b">
        <v>0</v>
      </c>
      <c r="N466" s="10" t="s">
        <v>4747</v>
      </c>
      <c r="O466" s="10" t="s">
        <v>17</v>
      </c>
      <c r="P466" s="10" t="s">
        <v>17</v>
      </c>
      <c r="Q466" s="229">
        <v>-1</v>
      </c>
      <c r="R466" s="229">
        <v>999</v>
      </c>
      <c r="S466" s="9"/>
      <c r="T466" t="s">
        <v>17</v>
      </c>
      <c r="U466" s="10" t="s">
        <v>17</v>
      </c>
      <c r="V466" s="3" t="s">
        <v>17</v>
      </c>
      <c r="W466" s="10" t="s">
        <v>4748</v>
      </c>
      <c r="X466" s="3" t="s">
        <v>17</v>
      </c>
      <c r="Y466" s="3" t="s">
        <v>17</v>
      </c>
      <c r="Z466" s="10" t="s">
        <v>17</v>
      </c>
      <c r="AA466" s="22" t="s">
        <v>17</v>
      </c>
      <c r="AB466" s="3"/>
      <c r="AC466" s="3"/>
      <c r="AD466" s="3"/>
      <c r="AE466" s="3"/>
      <c r="AF466" s="3"/>
      <c r="AG466" s="3" t="s">
        <v>17</v>
      </c>
      <c r="AH466" s="10" t="s">
        <v>4727</v>
      </c>
      <c r="AI466" s="177"/>
      <c r="AJ466" s="3" t="s">
        <v>9040</v>
      </c>
      <c r="AK466" t="s">
        <v>4750</v>
      </c>
      <c r="AL466" t="s">
        <v>4750</v>
      </c>
      <c r="AM466" s="68"/>
      <c r="AN466" s="3" t="s">
        <v>484</v>
      </c>
      <c r="AO466" t="s">
        <v>9206</v>
      </c>
      <c r="AP466" t="s">
        <v>5091</v>
      </c>
      <c r="AQ466" s="3"/>
      <c r="AR466" s="3"/>
      <c r="AS466" s="22" t="s">
        <v>9038</v>
      </c>
      <c r="AT466" s="3" t="s">
        <v>17</v>
      </c>
      <c r="AU466" t="b">
        <v>0</v>
      </c>
      <c r="AV466" s="228" t="s">
        <v>17</v>
      </c>
      <c r="AW466" s="10" t="s">
        <v>17</v>
      </c>
      <c r="AX466" s="9"/>
      <c r="AY466" s="9"/>
      <c r="AZ466" s="9"/>
      <c r="BA466" s="9"/>
      <c r="BB466" s="3" t="s">
        <v>5202</v>
      </c>
      <c r="BC466" s="9"/>
      <c r="BD466" s="9"/>
      <c r="BE466" s="10" t="s">
        <v>37</v>
      </c>
      <c r="BF466" s="9"/>
      <c r="BG466" s="9"/>
      <c r="BH466" s="9" t="s">
        <v>6171</v>
      </c>
      <c r="BI466" s="10" t="s">
        <v>3606</v>
      </c>
      <c r="BJ466" s="10" t="s">
        <v>17</v>
      </c>
      <c r="BK466" s="9" t="s">
        <v>9568</v>
      </c>
      <c r="BL466" s="9"/>
      <c r="BM466" s="223">
        <v>7118</v>
      </c>
      <c r="BN466" s="223">
        <v>7118</v>
      </c>
      <c r="BO466" s="10" t="s">
        <v>236</v>
      </c>
      <c r="BP466" s="9"/>
      <c r="BQ466" s="9"/>
      <c r="BR466" s="9"/>
      <c r="BS466" s="9"/>
      <c r="BT466" s="9"/>
      <c r="BU466" t="s">
        <v>13045</v>
      </c>
      <c r="BV466" s="10" t="s">
        <v>17</v>
      </c>
      <c r="BW466" s="223">
        <v>30</v>
      </c>
      <c r="BX466" s="9"/>
      <c r="BY466" s="9"/>
      <c r="BZ466" s="9" t="s">
        <v>6670</v>
      </c>
      <c r="CA466" t="s">
        <v>6212</v>
      </c>
      <c r="CB466" s="228">
        <v>2015</v>
      </c>
      <c r="CC466" t="s">
        <v>4752</v>
      </c>
      <c r="CD466" s="10" t="s">
        <v>4753</v>
      </c>
      <c r="CE466" s="101" t="s">
        <v>4754</v>
      </c>
      <c r="CF466" t="s">
        <v>4727</v>
      </c>
      <c r="CG466" s="10" t="s">
        <v>17</v>
      </c>
      <c r="CH466" s="10" t="s">
        <v>131</v>
      </c>
      <c r="CI466" s="9"/>
      <c r="CJ466" s="10" t="s">
        <v>4755</v>
      </c>
      <c r="CK466" s="10" t="s">
        <v>517</v>
      </c>
      <c r="CL466" s="10" t="s">
        <v>17</v>
      </c>
      <c r="CM466" s="10" t="s">
        <v>17</v>
      </c>
      <c r="CN466" s="10" t="s">
        <v>17</v>
      </c>
      <c r="CO466" s="10" t="s">
        <v>10</v>
      </c>
      <c r="CP466" s="10" t="s">
        <v>48</v>
      </c>
      <c r="CQ466" s="9"/>
      <c r="CR466" s="9"/>
      <c r="CS466" s="10" t="s">
        <v>4757</v>
      </c>
      <c r="CT466" s="10" t="s">
        <v>128</v>
      </c>
      <c r="CU466" s="10" t="s">
        <v>4759</v>
      </c>
      <c r="CV466" s="10" t="s">
        <v>17</v>
      </c>
      <c r="CW466" s="10" t="s">
        <v>4760</v>
      </c>
      <c r="CX466" t="s">
        <v>4779</v>
      </c>
      <c r="CY466" s="9"/>
      <c r="CZ466" t="s">
        <v>4817</v>
      </c>
      <c r="DA466" s="3" t="s">
        <v>9218</v>
      </c>
      <c r="DB466" s="9" t="s">
        <v>4893</v>
      </c>
      <c r="DC466" s="9"/>
      <c r="DD466" s="226">
        <v>464</v>
      </c>
      <c r="DE466" s="15"/>
    </row>
    <row r="467" spans="1:109" ht="15" customHeight="1">
      <c r="A467" s="226">
        <v>455</v>
      </c>
      <c r="B467" s="10" t="s">
        <v>4704</v>
      </c>
      <c r="C467" s="285" t="s">
        <v>4705</v>
      </c>
      <c r="D467" t="s">
        <v>4749</v>
      </c>
      <c r="E467" s="9"/>
      <c r="F467" s="9"/>
      <c r="G467" s="149" t="s">
        <v>6131</v>
      </c>
      <c r="H467" t="s">
        <v>4706</v>
      </c>
      <c r="I467" t="s">
        <v>4707</v>
      </c>
      <c r="J467" s="10" t="s">
        <v>4708</v>
      </c>
      <c r="K467" s="144" t="s">
        <v>10275</v>
      </c>
      <c r="L467" t="s">
        <v>4728</v>
      </c>
      <c r="M467" t="b">
        <v>0</v>
      </c>
      <c r="N467" s="10" t="s">
        <v>4747</v>
      </c>
      <c r="O467" s="10" t="s">
        <v>17</v>
      </c>
      <c r="P467" s="10" t="s">
        <v>17</v>
      </c>
      <c r="Q467" s="229">
        <v>-1</v>
      </c>
      <c r="R467" s="229">
        <v>999</v>
      </c>
      <c r="S467" s="9"/>
      <c r="T467" t="s">
        <v>17</v>
      </c>
      <c r="U467" s="10" t="s">
        <v>17</v>
      </c>
      <c r="V467" s="3" t="s">
        <v>17</v>
      </c>
      <c r="W467" s="10" t="s">
        <v>4748</v>
      </c>
      <c r="X467" s="3" t="s">
        <v>17</v>
      </c>
      <c r="Y467" s="3" t="s">
        <v>17</v>
      </c>
      <c r="Z467" s="10" t="s">
        <v>17</v>
      </c>
      <c r="AA467" s="22" t="s">
        <v>17</v>
      </c>
      <c r="AB467" s="3"/>
      <c r="AC467" s="3"/>
      <c r="AD467" s="3"/>
      <c r="AE467" s="3"/>
      <c r="AF467" s="3"/>
      <c r="AG467" s="3" t="s">
        <v>17</v>
      </c>
      <c r="AH467" s="10" t="s">
        <v>4728</v>
      </c>
      <c r="AI467" s="177"/>
      <c r="AJ467" s="3" t="s">
        <v>9040</v>
      </c>
      <c r="AK467" t="s">
        <v>4750</v>
      </c>
      <c r="AL467" t="s">
        <v>4750</v>
      </c>
      <c r="AM467" s="68"/>
      <c r="AN467" s="3" t="s">
        <v>484</v>
      </c>
      <c r="AO467" t="s">
        <v>9206</v>
      </c>
      <c r="AP467" t="s">
        <v>5091</v>
      </c>
      <c r="AQ467" s="3"/>
      <c r="AR467" s="3"/>
      <c r="AS467" s="22" t="s">
        <v>9038</v>
      </c>
      <c r="AT467" s="3" t="s">
        <v>17</v>
      </c>
      <c r="AU467" t="b">
        <v>0</v>
      </c>
      <c r="AV467" s="228" t="s">
        <v>17</v>
      </c>
      <c r="AW467" s="10" t="s">
        <v>17</v>
      </c>
      <c r="AX467" s="9"/>
      <c r="AY467" s="9"/>
      <c r="AZ467" s="9"/>
      <c r="BA467" s="9"/>
      <c r="BB467" s="3" t="s">
        <v>5202</v>
      </c>
      <c r="BC467" s="9"/>
      <c r="BD467" s="9"/>
      <c r="BE467" s="10" t="s">
        <v>37</v>
      </c>
      <c r="BF467" s="9"/>
      <c r="BG467" s="9"/>
      <c r="BH467" s="9" t="s">
        <v>6171</v>
      </c>
      <c r="BI467" s="10" t="s">
        <v>3606</v>
      </c>
      <c r="BJ467" s="10" t="s">
        <v>17</v>
      </c>
      <c r="BK467" s="9" t="s">
        <v>9568</v>
      </c>
      <c r="BL467" s="9"/>
      <c r="BM467" s="223">
        <v>15733</v>
      </c>
      <c r="BN467" s="223">
        <v>15733</v>
      </c>
      <c r="BO467" s="10" t="s">
        <v>236</v>
      </c>
      <c r="BP467" s="9"/>
      <c r="BQ467" s="9"/>
      <c r="BR467" s="9"/>
      <c r="BS467" s="9"/>
      <c r="BT467" s="9"/>
      <c r="BU467" t="s">
        <v>13045</v>
      </c>
      <c r="BV467" s="10" t="s">
        <v>17</v>
      </c>
      <c r="BW467" s="223">
        <v>30</v>
      </c>
      <c r="BX467" s="9"/>
      <c r="BY467" s="9"/>
      <c r="BZ467" s="9" t="s">
        <v>6670</v>
      </c>
      <c r="CA467" t="s">
        <v>6212</v>
      </c>
      <c r="CB467" s="228">
        <v>2015</v>
      </c>
      <c r="CC467" t="s">
        <v>4752</v>
      </c>
      <c r="CD467" s="10" t="s">
        <v>4753</v>
      </c>
      <c r="CE467" s="101" t="s">
        <v>4754</v>
      </c>
      <c r="CF467" t="s">
        <v>4728</v>
      </c>
      <c r="CG467" s="10" t="s">
        <v>17</v>
      </c>
      <c r="CH467" s="10" t="s">
        <v>131</v>
      </c>
      <c r="CI467" s="9"/>
      <c r="CJ467" s="10" t="s">
        <v>4755</v>
      </c>
      <c r="CK467" s="10" t="s">
        <v>517</v>
      </c>
      <c r="CL467" s="10" t="s">
        <v>17</v>
      </c>
      <c r="CM467" s="10" t="s">
        <v>17</v>
      </c>
      <c r="CN467" s="10" t="s">
        <v>17</v>
      </c>
      <c r="CO467" s="10" t="s">
        <v>10</v>
      </c>
      <c r="CP467" s="10" t="s">
        <v>48</v>
      </c>
      <c r="CQ467" s="9"/>
      <c r="CR467" s="9"/>
      <c r="CS467" s="10" t="s">
        <v>4757</v>
      </c>
      <c r="CT467" s="10" t="s">
        <v>128</v>
      </c>
      <c r="CU467" s="10" t="s">
        <v>4759</v>
      </c>
      <c r="CV467" s="10" t="s">
        <v>17</v>
      </c>
      <c r="CW467" s="10" t="s">
        <v>4760</v>
      </c>
      <c r="CX467" t="s">
        <v>4780</v>
      </c>
      <c r="CY467" s="9"/>
      <c r="CZ467" t="s">
        <v>4818</v>
      </c>
      <c r="DA467" s="3" t="s">
        <v>9218</v>
      </c>
      <c r="DB467" s="9" t="s">
        <v>4894</v>
      </c>
      <c r="DC467" s="9"/>
      <c r="DD467" s="226">
        <v>465</v>
      </c>
      <c r="DE467" s="15"/>
    </row>
    <row r="468" spans="1:109" ht="15.6" customHeight="1">
      <c r="A468" s="226">
        <v>456</v>
      </c>
      <c r="B468" s="10" t="s">
        <v>4704</v>
      </c>
      <c r="C468" s="285" t="s">
        <v>4705</v>
      </c>
      <c r="D468" t="s">
        <v>4749</v>
      </c>
      <c r="E468" s="9"/>
      <c r="F468" s="9"/>
      <c r="G468" s="149" t="s">
        <v>6131</v>
      </c>
      <c r="H468" t="s">
        <v>4706</v>
      </c>
      <c r="I468" t="s">
        <v>4707</v>
      </c>
      <c r="J468" s="10" t="s">
        <v>4708</v>
      </c>
      <c r="K468" s="144" t="s">
        <v>10275</v>
      </c>
      <c r="L468" t="s">
        <v>4729</v>
      </c>
      <c r="M468" t="b">
        <v>0</v>
      </c>
      <c r="N468" s="10" t="s">
        <v>4747</v>
      </c>
      <c r="O468" s="10" t="s">
        <v>17</v>
      </c>
      <c r="P468" s="10" t="s">
        <v>17</v>
      </c>
      <c r="Q468" s="229">
        <v>-1</v>
      </c>
      <c r="R468" s="229">
        <v>999</v>
      </c>
      <c r="S468" s="9"/>
      <c r="T468" t="s">
        <v>17</v>
      </c>
      <c r="U468" s="10" t="s">
        <v>17</v>
      </c>
      <c r="V468" s="3" t="s">
        <v>17</v>
      </c>
      <c r="W468" s="10" t="s">
        <v>4748</v>
      </c>
      <c r="X468" s="3" t="s">
        <v>17</v>
      </c>
      <c r="Y468" s="3" t="s">
        <v>17</v>
      </c>
      <c r="Z468" s="10" t="s">
        <v>17</v>
      </c>
      <c r="AA468" s="22" t="s">
        <v>17</v>
      </c>
      <c r="AB468" s="3"/>
      <c r="AC468" s="3"/>
      <c r="AD468" s="3"/>
      <c r="AE468" s="3"/>
      <c r="AF468" s="3"/>
      <c r="AG468" s="3" t="s">
        <v>17</v>
      </c>
      <c r="AH468" s="10" t="s">
        <v>4729</v>
      </c>
      <c r="AI468" s="177"/>
      <c r="AJ468" s="3" t="s">
        <v>9040</v>
      </c>
      <c r="AK468" t="s">
        <v>481</v>
      </c>
      <c r="AL468" s="10"/>
      <c r="AM468" s="68"/>
      <c r="AN468" s="3" t="s">
        <v>484</v>
      </c>
      <c r="AO468" t="s">
        <v>9206</v>
      </c>
      <c r="AP468" t="s">
        <v>5091</v>
      </c>
      <c r="AQ468" s="3"/>
      <c r="AR468" s="3"/>
      <c r="AS468" s="22" t="s">
        <v>9038</v>
      </c>
      <c r="AT468" s="3" t="s">
        <v>17</v>
      </c>
      <c r="AU468" t="b">
        <v>0</v>
      </c>
      <c r="AV468" s="228" t="s">
        <v>17</v>
      </c>
      <c r="AW468" s="10" t="s">
        <v>17</v>
      </c>
      <c r="AX468" s="9"/>
      <c r="AY468" s="9"/>
      <c r="AZ468" s="9"/>
      <c r="BA468" s="9"/>
      <c r="BB468" s="3" t="s">
        <v>5202</v>
      </c>
      <c r="BC468" s="9"/>
      <c r="BD468" s="9"/>
      <c r="BE468" s="10" t="s">
        <v>37</v>
      </c>
      <c r="BF468" s="9"/>
      <c r="BG468" s="9"/>
      <c r="BH468" s="9" t="s">
        <v>6171</v>
      </c>
      <c r="BI468" s="10" t="s">
        <v>3606</v>
      </c>
      <c r="BJ468" s="10" t="s">
        <v>17</v>
      </c>
      <c r="BK468" s="9" t="s">
        <v>9568</v>
      </c>
      <c r="BL468" s="9"/>
      <c r="BM468" s="223">
        <v>3070</v>
      </c>
      <c r="BN468" s="223">
        <v>3070</v>
      </c>
      <c r="BO468" s="10" t="s">
        <v>236</v>
      </c>
      <c r="BP468" s="9"/>
      <c r="BQ468" s="9"/>
      <c r="BR468" s="9"/>
      <c r="BS468" s="9"/>
      <c r="BT468" s="9"/>
      <c r="BU468" t="s">
        <v>13045</v>
      </c>
      <c r="BV468" s="10" t="s">
        <v>17</v>
      </c>
      <c r="BW468" s="223">
        <v>30</v>
      </c>
      <c r="BX468" s="9"/>
      <c r="BY468" s="9"/>
      <c r="BZ468" s="9" t="s">
        <v>6670</v>
      </c>
      <c r="CA468" t="s">
        <v>6212</v>
      </c>
      <c r="CB468" s="228">
        <v>2015</v>
      </c>
      <c r="CC468" t="s">
        <v>4752</v>
      </c>
      <c r="CD468" s="10" t="s">
        <v>4753</v>
      </c>
      <c r="CE468" s="101" t="s">
        <v>4754</v>
      </c>
      <c r="CF468" t="s">
        <v>4729</v>
      </c>
      <c r="CG468" s="10" t="s">
        <v>17</v>
      </c>
      <c r="CH468" s="10" t="s">
        <v>131</v>
      </c>
      <c r="CI468" s="9"/>
      <c r="CJ468" s="10" t="s">
        <v>4755</v>
      </c>
      <c r="CK468" s="10" t="s">
        <v>517</v>
      </c>
      <c r="CL468" s="10" t="s">
        <v>17</v>
      </c>
      <c r="CM468" s="10" t="s">
        <v>17</v>
      </c>
      <c r="CN468" s="10" t="s">
        <v>17</v>
      </c>
      <c r="CO468" s="10" t="s">
        <v>10</v>
      </c>
      <c r="CP468" s="10" t="s">
        <v>48</v>
      </c>
      <c r="CQ468" s="9"/>
      <c r="CR468" s="9"/>
      <c r="CS468" s="10" t="s">
        <v>4757</v>
      </c>
      <c r="CT468" s="10" t="s">
        <v>128</v>
      </c>
      <c r="CU468" s="10" t="s">
        <v>4759</v>
      </c>
      <c r="CV468" s="10" t="s">
        <v>17</v>
      </c>
      <c r="CW468" s="10" t="s">
        <v>4760</v>
      </c>
      <c r="CX468" t="s">
        <v>4781</v>
      </c>
      <c r="CY468" s="9"/>
      <c r="CZ468" t="s">
        <v>4819</v>
      </c>
      <c r="DA468" s="3" t="s">
        <v>9218</v>
      </c>
      <c r="DB468" s="9" t="s">
        <v>4895</v>
      </c>
      <c r="DC468" s="9"/>
      <c r="DD468" s="226">
        <v>466</v>
      </c>
      <c r="DE468" s="15"/>
    </row>
    <row r="469" spans="1:109" ht="15.6" customHeight="1">
      <c r="A469" s="226">
        <v>457</v>
      </c>
      <c r="B469" s="10" t="s">
        <v>4704</v>
      </c>
      <c r="C469" s="285" t="s">
        <v>4705</v>
      </c>
      <c r="D469" t="s">
        <v>4749</v>
      </c>
      <c r="E469" s="9"/>
      <c r="F469" s="9"/>
      <c r="G469" s="149" t="s">
        <v>6131</v>
      </c>
      <c r="H469" t="s">
        <v>4706</v>
      </c>
      <c r="I469" t="s">
        <v>4707</v>
      </c>
      <c r="J469" s="10" t="s">
        <v>4708</v>
      </c>
      <c r="K469" s="144" t="s">
        <v>10275</v>
      </c>
      <c r="L469" t="s">
        <v>4730</v>
      </c>
      <c r="M469" t="b">
        <v>0</v>
      </c>
      <c r="N469" s="10" t="s">
        <v>4747</v>
      </c>
      <c r="O469" s="10" t="s">
        <v>17</v>
      </c>
      <c r="P469" s="10" t="s">
        <v>17</v>
      </c>
      <c r="Q469" s="229">
        <v>-1</v>
      </c>
      <c r="R469" s="229">
        <v>999</v>
      </c>
      <c r="S469" s="9"/>
      <c r="T469" t="s">
        <v>17</v>
      </c>
      <c r="U469" s="10" t="s">
        <v>17</v>
      </c>
      <c r="V469" s="3" t="s">
        <v>17</v>
      </c>
      <c r="W469" s="10" t="s">
        <v>4748</v>
      </c>
      <c r="X469" s="3" t="s">
        <v>17</v>
      </c>
      <c r="Y469" s="3" t="s">
        <v>17</v>
      </c>
      <c r="Z469" s="10" t="s">
        <v>17</v>
      </c>
      <c r="AA469" s="22" t="s">
        <v>17</v>
      </c>
      <c r="AB469" s="3"/>
      <c r="AC469" s="3"/>
      <c r="AD469" s="3"/>
      <c r="AE469" s="3"/>
      <c r="AF469" s="3"/>
      <c r="AG469" s="3" t="s">
        <v>17</v>
      </c>
      <c r="AH469" s="10" t="s">
        <v>4730</v>
      </c>
      <c r="AI469" s="177"/>
      <c r="AJ469" s="3" t="s">
        <v>9040</v>
      </c>
      <c r="AK469" t="s">
        <v>481</v>
      </c>
      <c r="AL469" s="10"/>
      <c r="AM469" s="68"/>
      <c r="AN469" s="3" t="s">
        <v>484</v>
      </c>
      <c r="AO469" t="s">
        <v>9206</v>
      </c>
      <c r="AP469" t="s">
        <v>5091</v>
      </c>
      <c r="AQ469" s="3"/>
      <c r="AR469" s="3"/>
      <c r="AS469" s="22" t="s">
        <v>9038</v>
      </c>
      <c r="AT469" s="3" t="s">
        <v>17</v>
      </c>
      <c r="AU469" t="b">
        <v>0</v>
      </c>
      <c r="AV469" s="228" t="s">
        <v>17</v>
      </c>
      <c r="AW469" s="10" t="s">
        <v>17</v>
      </c>
      <c r="AX469" s="9"/>
      <c r="AY469" s="9"/>
      <c r="AZ469" s="9"/>
      <c r="BA469" s="9"/>
      <c r="BB469" s="3" t="s">
        <v>5202</v>
      </c>
      <c r="BC469" s="9"/>
      <c r="BD469" s="9"/>
      <c r="BE469" s="10" t="s">
        <v>37</v>
      </c>
      <c r="BF469" s="9"/>
      <c r="BG469" s="9"/>
      <c r="BH469" s="9" t="s">
        <v>6171</v>
      </c>
      <c r="BI469" s="10" t="s">
        <v>3606</v>
      </c>
      <c r="BJ469" s="10" t="s">
        <v>17</v>
      </c>
      <c r="BK469" s="9" t="s">
        <v>9568</v>
      </c>
      <c r="BL469" s="9"/>
      <c r="BM469" s="223">
        <v>39</v>
      </c>
      <c r="BN469" s="223">
        <v>39</v>
      </c>
      <c r="BO469" s="10" t="s">
        <v>236</v>
      </c>
      <c r="BP469" s="9"/>
      <c r="BQ469" s="9"/>
      <c r="BR469" s="9"/>
      <c r="BS469" s="9"/>
      <c r="BT469" s="9"/>
      <c r="BU469" t="s">
        <v>13045</v>
      </c>
      <c r="BV469" s="10" t="s">
        <v>17</v>
      </c>
      <c r="BW469" s="223">
        <v>30</v>
      </c>
      <c r="BX469" s="9"/>
      <c r="BY469" s="9"/>
      <c r="BZ469" s="9" t="s">
        <v>6670</v>
      </c>
      <c r="CA469" t="s">
        <v>6212</v>
      </c>
      <c r="CB469" s="228">
        <v>2015</v>
      </c>
      <c r="CC469" t="s">
        <v>4752</v>
      </c>
      <c r="CD469" s="10" t="s">
        <v>4753</v>
      </c>
      <c r="CE469" s="101" t="s">
        <v>4754</v>
      </c>
      <c r="CF469" t="s">
        <v>4730</v>
      </c>
      <c r="CG469" s="10" t="s">
        <v>17</v>
      </c>
      <c r="CH469" s="10" t="s">
        <v>131</v>
      </c>
      <c r="CI469" s="9"/>
      <c r="CJ469" s="10" t="s">
        <v>4755</v>
      </c>
      <c r="CK469" s="10" t="s">
        <v>517</v>
      </c>
      <c r="CL469" s="10" t="s">
        <v>17</v>
      </c>
      <c r="CM469" s="10" t="s">
        <v>17</v>
      </c>
      <c r="CN469" s="10" t="s">
        <v>17</v>
      </c>
      <c r="CO469" s="10" t="s">
        <v>10</v>
      </c>
      <c r="CP469" s="10" t="s">
        <v>48</v>
      </c>
      <c r="CQ469" s="9"/>
      <c r="CR469" s="9"/>
      <c r="CS469" s="10" t="s">
        <v>4757</v>
      </c>
      <c r="CT469" s="10" t="s">
        <v>128</v>
      </c>
      <c r="CU469" s="10" t="s">
        <v>4759</v>
      </c>
      <c r="CV469" s="10" t="s">
        <v>17</v>
      </c>
      <c r="CW469" s="10" t="s">
        <v>4760</v>
      </c>
      <c r="CX469" t="s">
        <v>4782</v>
      </c>
      <c r="CY469" s="9"/>
      <c r="CZ469" t="s">
        <v>4820</v>
      </c>
      <c r="DA469" s="3" t="s">
        <v>9218</v>
      </c>
      <c r="DB469" s="9" t="s">
        <v>4896</v>
      </c>
      <c r="DC469" s="9"/>
      <c r="DD469" s="226">
        <v>467</v>
      </c>
      <c r="DE469" s="15"/>
    </row>
    <row r="470" spans="1:109" ht="15" customHeight="1">
      <c r="A470" s="226">
        <v>458</v>
      </c>
      <c r="B470" s="10" t="s">
        <v>4704</v>
      </c>
      <c r="C470" s="285" t="s">
        <v>4705</v>
      </c>
      <c r="D470" t="s">
        <v>4749</v>
      </c>
      <c r="E470" s="9"/>
      <c r="F470" s="9"/>
      <c r="G470" s="149" t="s">
        <v>6131</v>
      </c>
      <c r="H470" t="s">
        <v>4706</v>
      </c>
      <c r="I470" t="s">
        <v>4707</v>
      </c>
      <c r="J470" s="10" t="s">
        <v>4708</v>
      </c>
      <c r="K470" s="144" t="s">
        <v>10275</v>
      </c>
      <c r="L470" t="s">
        <v>4731</v>
      </c>
      <c r="M470" t="b">
        <v>0</v>
      </c>
      <c r="N470" s="10" t="s">
        <v>4747</v>
      </c>
      <c r="O470" s="10" t="s">
        <v>17</v>
      </c>
      <c r="P470" s="10" t="s">
        <v>17</v>
      </c>
      <c r="Q470" s="229">
        <v>-1</v>
      </c>
      <c r="R470" s="229">
        <v>999</v>
      </c>
      <c r="S470" s="9"/>
      <c r="T470" t="s">
        <v>17</v>
      </c>
      <c r="U470" s="10" t="s">
        <v>17</v>
      </c>
      <c r="V470" s="3" t="s">
        <v>17</v>
      </c>
      <c r="W470" s="10" t="s">
        <v>4748</v>
      </c>
      <c r="X470" s="3" t="s">
        <v>17</v>
      </c>
      <c r="Y470" s="3" t="s">
        <v>17</v>
      </c>
      <c r="Z470" s="10" t="s">
        <v>17</v>
      </c>
      <c r="AA470" s="22" t="s">
        <v>17</v>
      </c>
      <c r="AB470" s="3"/>
      <c r="AC470" s="3"/>
      <c r="AD470" s="3"/>
      <c r="AE470" s="3"/>
      <c r="AF470" s="3"/>
      <c r="AG470" s="3" t="s">
        <v>17</v>
      </c>
      <c r="AH470" s="10" t="s">
        <v>4731</v>
      </c>
      <c r="AI470" s="177"/>
      <c r="AJ470" s="3" t="s">
        <v>9040</v>
      </c>
      <c r="AK470" t="s">
        <v>481</v>
      </c>
      <c r="AL470" s="10"/>
      <c r="AM470" s="68"/>
      <c r="AN470" s="3" t="s">
        <v>484</v>
      </c>
      <c r="AO470" t="s">
        <v>9206</v>
      </c>
      <c r="AP470" t="s">
        <v>5091</v>
      </c>
      <c r="AQ470" s="3"/>
      <c r="AR470" s="3"/>
      <c r="AS470" s="22" t="s">
        <v>9038</v>
      </c>
      <c r="AT470" s="3" t="s">
        <v>17</v>
      </c>
      <c r="AU470" t="b">
        <v>0</v>
      </c>
      <c r="AV470" s="228" t="s">
        <v>17</v>
      </c>
      <c r="AW470" s="10" t="s">
        <v>17</v>
      </c>
      <c r="AX470" s="9"/>
      <c r="AY470" s="9"/>
      <c r="AZ470" s="9"/>
      <c r="BA470" s="9"/>
      <c r="BB470" s="3" t="s">
        <v>5202</v>
      </c>
      <c r="BC470" s="9"/>
      <c r="BD470" s="9"/>
      <c r="BE470" s="10" t="s">
        <v>37</v>
      </c>
      <c r="BF470" s="9"/>
      <c r="BG470" s="9"/>
      <c r="BH470" s="9" t="s">
        <v>6171</v>
      </c>
      <c r="BI470" s="10" t="s">
        <v>3606</v>
      </c>
      <c r="BJ470" s="10" t="s">
        <v>17</v>
      </c>
      <c r="BK470" s="9" t="s">
        <v>9568</v>
      </c>
      <c r="BL470" s="9"/>
      <c r="BM470" s="223">
        <v>9656</v>
      </c>
      <c r="BN470" s="223">
        <v>9656</v>
      </c>
      <c r="BO470" s="10" t="s">
        <v>236</v>
      </c>
      <c r="BP470" s="9"/>
      <c r="BQ470" s="9"/>
      <c r="BR470" s="9"/>
      <c r="BS470" s="9"/>
      <c r="BT470" s="9"/>
      <c r="BU470" t="s">
        <v>13045</v>
      </c>
      <c r="BV470" s="10" t="s">
        <v>17</v>
      </c>
      <c r="BW470" s="223">
        <v>30</v>
      </c>
      <c r="BX470" s="9"/>
      <c r="BY470" s="9"/>
      <c r="BZ470" s="9" t="s">
        <v>6670</v>
      </c>
      <c r="CA470" t="s">
        <v>6212</v>
      </c>
      <c r="CB470" s="228">
        <v>2015</v>
      </c>
      <c r="CC470" t="s">
        <v>4752</v>
      </c>
      <c r="CD470" s="10" t="s">
        <v>4753</v>
      </c>
      <c r="CE470" s="101" t="s">
        <v>4754</v>
      </c>
      <c r="CF470" t="s">
        <v>4731</v>
      </c>
      <c r="CG470" s="10" t="s">
        <v>17</v>
      </c>
      <c r="CH470" s="10" t="s">
        <v>131</v>
      </c>
      <c r="CI470" s="9"/>
      <c r="CJ470" s="10" t="s">
        <v>4755</v>
      </c>
      <c r="CK470" s="10" t="s">
        <v>517</v>
      </c>
      <c r="CL470" s="10" t="s">
        <v>17</v>
      </c>
      <c r="CM470" s="10" t="s">
        <v>17</v>
      </c>
      <c r="CN470" s="10" t="s">
        <v>17</v>
      </c>
      <c r="CO470" s="10" t="s">
        <v>10</v>
      </c>
      <c r="CP470" s="10" t="s">
        <v>48</v>
      </c>
      <c r="CQ470" s="9"/>
      <c r="CR470" s="9"/>
      <c r="CS470" s="10" t="s">
        <v>4757</v>
      </c>
      <c r="CT470" s="10" t="s">
        <v>128</v>
      </c>
      <c r="CU470" s="10" t="s">
        <v>4759</v>
      </c>
      <c r="CV470" s="10" t="s">
        <v>17</v>
      </c>
      <c r="CW470" s="10" t="s">
        <v>4760</v>
      </c>
      <c r="CX470" t="s">
        <v>4783</v>
      </c>
      <c r="CY470" s="9"/>
      <c r="CZ470" t="s">
        <v>4821</v>
      </c>
      <c r="DA470" s="3" t="s">
        <v>9218</v>
      </c>
      <c r="DB470" s="9" t="s">
        <v>4897</v>
      </c>
      <c r="DC470" s="9"/>
      <c r="DD470" s="226">
        <v>468</v>
      </c>
      <c r="DE470" s="15"/>
    </row>
    <row r="471" spans="1:109" ht="15" customHeight="1">
      <c r="A471" s="226">
        <v>459</v>
      </c>
      <c r="B471" s="10" t="s">
        <v>4704</v>
      </c>
      <c r="C471" s="285" t="s">
        <v>4705</v>
      </c>
      <c r="D471" t="s">
        <v>4749</v>
      </c>
      <c r="E471" s="9"/>
      <c r="F471" s="9"/>
      <c r="G471" s="149" t="s">
        <v>6131</v>
      </c>
      <c r="H471" t="s">
        <v>4706</v>
      </c>
      <c r="I471" t="s">
        <v>4707</v>
      </c>
      <c r="J471" s="10" t="s">
        <v>4708</v>
      </c>
      <c r="K471" s="144" t="s">
        <v>10275</v>
      </c>
      <c r="L471" t="s">
        <v>4732</v>
      </c>
      <c r="M471" t="b">
        <v>0</v>
      </c>
      <c r="N471" s="10" t="s">
        <v>4747</v>
      </c>
      <c r="O471" s="10" t="s">
        <v>17</v>
      </c>
      <c r="P471" s="10" t="s">
        <v>17</v>
      </c>
      <c r="Q471" s="229">
        <v>-1</v>
      </c>
      <c r="R471" s="229">
        <v>999</v>
      </c>
      <c r="S471" s="9"/>
      <c r="T471" t="s">
        <v>17</v>
      </c>
      <c r="U471" s="10" t="s">
        <v>17</v>
      </c>
      <c r="V471" s="3" t="s">
        <v>17</v>
      </c>
      <c r="W471" s="10" t="s">
        <v>4748</v>
      </c>
      <c r="X471" s="3" t="s">
        <v>17</v>
      </c>
      <c r="Y471" s="3" t="s">
        <v>17</v>
      </c>
      <c r="Z471" s="10" t="s">
        <v>17</v>
      </c>
      <c r="AA471" s="22" t="s">
        <v>17</v>
      </c>
      <c r="AB471" s="3"/>
      <c r="AC471" s="3"/>
      <c r="AD471" s="3"/>
      <c r="AE471" s="3"/>
      <c r="AF471" s="3"/>
      <c r="AG471" s="3" t="s">
        <v>17</v>
      </c>
      <c r="AH471" s="10" t="s">
        <v>4732</v>
      </c>
      <c r="AI471" s="177"/>
      <c r="AJ471" s="3" t="s">
        <v>9040</v>
      </c>
      <c r="AK471" t="s">
        <v>481</v>
      </c>
      <c r="AL471" s="10"/>
      <c r="AM471" s="68"/>
      <c r="AN471" s="3" t="s">
        <v>484</v>
      </c>
      <c r="AO471" t="s">
        <v>9206</v>
      </c>
      <c r="AP471" t="s">
        <v>5091</v>
      </c>
      <c r="AQ471" s="3"/>
      <c r="AR471" s="3"/>
      <c r="AS471" s="22" t="s">
        <v>9038</v>
      </c>
      <c r="AT471" s="3" t="s">
        <v>17</v>
      </c>
      <c r="AU471" t="b">
        <v>0</v>
      </c>
      <c r="AV471" s="228" t="s">
        <v>17</v>
      </c>
      <c r="AW471" s="10" t="s">
        <v>17</v>
      </c>
      <c r="AX471" s="9"/>
      <c r="AY471" s="9"/>
      <c r="AZ471" s="9"/>
      <c r="BA471" s="9"/>
      <c r="BB471" s="3" t="s">
        <v>5202</v>
      </c>
      <c r="BC471" s="9"/>
      <c r="BD471" s="9"/>
      <c r="BE471" s="10" t="s">
        <v>37</v>
      </c>
      <c r="BF471" s="9"/>
      <c r="BG471" s="9"/>
      <c r="BH471" s="9" t="s">
        <v>6171</v>
      </c>
      <c r="BI471" s="10" t="s">
        <v>3606</v>
      </c>
      <c r="BJ471" s="10" t="s">
        <v>17</v>
      </c>
      <c r="BK471" s="9" t="s">
        <v>9568</v>
      </c>
      <c r="BL471" s="9"/>
      <c r="BM471" s="223">
        <v>1468</v>
      </c>
      <c r="BN471" s="223">
        <v>1468</v>
      </c>
      <c r="BO471" s="10" t="s">
        <v>236</v>
      </c>
      <c r="BP471" s="9"/>
      <c r="BQ471" s="9"/>
      <c r="BR471" s="9"/>
      <c r="BS471" s="9"/>
      <c r="BT471" s="9"/>
      <c r="BU471" t="s">
        <v>13045</v>
      </c>
      <c r="BV471" s="10" t="s">
        <v>17</v>
      </c>
      <c r="BW471" s="223">
        <v>30</v>
      </c>
      <c r="BX471" s="9"/>
      <c r="BY471" s="9"/>
      <c r="BZ471" s="9" t="s">
        <v>6670</v>
      </c>
      <c r="CA471" t="s">
        <v>6212</v>
      </c>
      <c r="CB471" s="228">
        <v>2015</v>
      </c>
      <c r="CC471" t="s">
        <v>4752</v>
      </c>
      <c r="CD471" s="10" t="s">
        <v>4753</v>
      </c>
      <c r="CE471" s="101" t="s">
        <v>4754</v>
      </c>
      <c r="CF471" t="s">
        <v>4732</v>
      </c>
      <c r="CG471" s="10" t="s">
        <v>17</v>
      </c>
      <c r="CH471" s="10" t="s">
        <v>131</v>
      </c>
      <c r="CI471" s="9"/>
      <c r="CJ471" s="10" t="s">
        <v>4755</v>
      </c>
      <c r="CK471" s="10" t="s">
        <v>517</v>
      </c>
      <c r="CL471" s="10" t="s">
        <v>17</v>
      </c>
      <c r="CM471" s="10" t="s">
        <v>17</v>
      </c>
      <c r="CN471" s="10" t="s">
        <v>17</v>
      </c>
      <c r="CO471" s="10" t="s">
        <v>10</v>
      </c>
      <c r="CP471" s="10" t="s">
        <v>48</v>
      </c>
      <c r="CQ471" s="9"/>
      <c r="CR471" s="9"/>
      <c r="CS471" s="10" t="s">
        <v>4757</v>
      </c>
      <c r="CT471" s="10" t="s">
        <v>128</v>
      </c>
      <c r="CU471" s="10" t="s">
        <v>4759</v>
      </c>
      <c r="CV471" s="10" t="s">
        <v>17</v>
      </c>
      <c r="CW471" s="10" t="s">
        <v>4760</v>
      </c>
      <c r="CX471" t="s">
        <v>4784</v>
      </c>
      <c r="CY471" s="9"/>
      <c r="CZ471" t="s">
        <v>4822</v>
      </c>
      <c r="DA471" s="3" t="s">
        <v>9218</v>
      </c>
      <c r="DB471" s="9" t="s">
        <v>4898</v>
      </c>
      <c r="DC471" s="9"/>
      <c r="DD471" s="226">
        <v>469</v>
      </c>
      <c r="DE471" s="15"/>
    </row>
    <row r="472" spans="1:109" ht="15.6" customHeight="1">
      <c r="A472" s="226">
        <v>460</v>
      </c>
      <c r="B472" s="10" t="s">
        <v>4704</v>
      </c>
      <c r="C472" s="285" t="s">
        <v>4705</v>
      </c>
      <c r="D472" t="s">
        <v>4749</v>
      </c>
      <c r="E472" s="9"/>
      <c r="F472" s="9"/>
      <c r="G472" s="149" t="s">
        <v>6131</v>
      </c>
      <c r="H472" t="s">
        <v>4706</v>
      </c>
      <c r="I472" t="s">
        <v>4707</v>
      </c>
      <c r="J472" s="10" t="s">
        <v>4708</v>
      </c>
      <c r="K472" s="144" t="s">
        <v>10275</v>
      </c>
      <c r="L472" t="s">
        <v>4733</v>
      </c>
      <c r="M472" t="b">
        <v>0</v>
      </c>
      <c r="N472" s="10" t="s">
        <v>4747</v>
      </c>
      <c r="O472" s="10" t="s">
        <v>17</v>
      </c>
      <c r="P472" s="10" t="s">
        <v>17</v>
      </c>
      <c r="Q472" s="229">
        <v>-1</v>
      </c>
      <c r="R472" s="229">
        <v>999</v>
      </c>
      <c r="S472" s="9"/>
      <c r="T472" t="s">
        <v>17</v>
      </c>
      <c r="U472" s="10" t="s">
        <v>17</v>
      </c>
      <c r="V472" s="3" t="s">
        <v>17</v>
      </c>
      <c r="W472" s="10" t="s">
        <v>4748</v>
      </c>
      <c r="X472" s="3" t="s">
        <v>17</v>
      </c>
      <c r="Y472" s="3" t="s">
        <v>17</v>
      </c>
      <c r="Z472" s="10" t="s">
        <v>17</v>
      </c>
      <c r="AA472" s="22" t="s">
        <v>17</v>
      </c>
      <c r="AB472" s="3"/>
      <c r="AC472" s="3"/>
      <c r="AD472" s="3"/>
      <c r="AE472" s="3"/>
      <c r="AF472" s="3"/>
      <c r="AG472" s="3" t="s">
        <v>17</v>
      </c>
      <c r="AH472" s="10" t="s">
        <v>4733</v>
      </c>
      <c r="AI472" s="177"/>
      <c r="AJ472" s="3" t="s">
        <v>9040</v>
      </c>
      <c r="AK472" t="s">
        <v>4751</v>
      </c>
      <c r="AL472" t="s">
        <v>4751</v>
      </c>
      <c r="AM472" s="68"/>
      <c r="AN472" s="143" t="s">
        <v>484</v>
      </c>
      <c r="AO472" t="s">
        <v>9206</v>
      </c>
      <c r="AP472" t="s">
        <v>5091</v>
      </c>
      <c r="AQ472" s="3"/>
      <c r="AR472" s="3"/>
      <c r="AS472" s="22" t="s">
        <v>9038</v>
      </c>
      <c r="AT472" s="3" t="s">
        <v>17</v>
      </c>
      <c r="AU472" t="b">
        <v>0</v>
      </c>
      <c r="AV472" s="228" t="s">
        <v>17</v>
      </c>
      <c r="AW472" s="10" t="s">
        <v>17</v>
      </c>
      <c r="AX472" s="9"/>
      <c r="AY472" s="9"/>
      <c r="AZ472" s="9"/>
      <c r="BA472" s="9"/>
      <c r="BB472" s="3" t="s">
        <v>5202</v>
      </c>
      <c r="BC472" s="9"/>
      <c r="BD472" s="9"/>
      <c r="BE472" s="10" t="s">
        <v>37</v>
      </c>
      <c r="BF472" s="9"/>
      <c r="BG472" s="9"/>
      <c r="BH472" s="9" t="s">
        <v>6171</v>
      </c>
      <c r="BI472" s="10" t="s">
        <v>3606</v>
      </c>
      <c r="BJ472" s="10" t="s">
        <v>17</v>
      </c>
      <c r="BK472" s="9" t="s">
        <v>9568</v>
      </c>
      <c r="BL472" s="9"/>
      <c r="BM472" s="223">
        <v>5685</v>
      </c>
      <c r="BN472" s="223">
        <v>5685</v>
      </c>
      <c r="BO472" s="10" t="s">
        <v>236</v>
      </c>
      <c r="BP472" s="9"/>
      <c r="BQ472" s="9"/>
      <c r="BR472" s="9"/>
      <c r="BS472" s="9"/>
      <c r="BT472" s="9"/>
      <c r="BU472" t="s">
        <v>13045</v>
      </c>
      <c r="BV472" s="10" t="s">
        <v>17</v>
      </c>
      <c r="BW472" s="223">
        <v>30</v>
      </c>
      <c r="BX472" s="9"/>
      <c r="BY472" s="9"/>
      <c r="BZ472" s="9" t="s">
        <v>6670</v>
      </c>
      <c r="CA472" t="s">
        <v>6212</v>
      </c>
      <c r="CB472" s="228">
        <v>2015</v>
      </c>
      <c r="CC472" t="s">
        <v>4752</v>
      </c>
      <c r="CD472" s="10" t="s">
        <v>4753</v>
      </c>
      <c r="CE472" s="101" t="s">
        <v>4754</v>
      </c>
      <c r="CF472" t="s">
        <v>4733</v>
      </c>
      <c r="CG472" s="10" t="s">
        <v>17</v>
      </c>
      <c r="CH472" s="10" t="s">
        <v>131</v>
      </c>
      <c r="CI472" s="9"/>
      <c r="CJ472" s="10" t="s">
        <v>4755</v>
      </c>
      <c r="CK472" s="10" t="s">
        <v>517</v>
      </c>
      <c r="CL472" s="10" t="s">
        <v>17</v>
      </c>
      <c r="CM472" s="10" t="s">
        <v>17</v>
      </c>
      <c r="CN472" s="10" t="s">
        <v>17</v>
      </c>
      <c r="CO472" s="10" t="s">
        <v>10</v>
      </c>
      <c r="CP472" s="10" t="s">
        <v>48</v>
      </c>
      <c r="CQ472" s="9"/>
      <c r="CR472" s="9"/>
      <c r="CS472" s="10" t="s">
        <v>4757</v>
      </c>
      <c r="CT472" s="10" t="s">
        <v>128</v>
      </c>
      <c r="CU472" s="10" t="s">
        <v>4759</v>
      </c>
      <c r="CV472" s="10" t="s">
        <v>17</v>
      </c>
      <c r="CW472" s="10" t="s">
        <v>4760</v>
      </c>
      <c r="CX472" t="s">
        <v>4785</v>
      </c>
      <c r="CY472" s="9"/>
      <c r="CZ472" t="s">
        <v>4823</v>
      </c>
      <c r="DA472" s="3" t="s">
        <v>9218</v>
      </c>
      <c r="DB472" s="9" t="s">
        <v>4899</v>
      </c>
      <c r="DC472" s="9"/>
      <c r="DD472" s="226">
        <v>470</v>
      </c>
      <c r="DE472" s="15"/>
    </row>
    <row r="473" spans="1:109" ht="16.149999999999999" customHeight="1">
      <c r="A473" s="226">
        <v>461</v>
      </c>
      <c r="B473" s="10" t="s">
        <v>4704</v>
      </c>
      <c r="C473" s="285" t="s">
        <v>4705</v>
      </c>
      <c r="D473" t="s">
        <v>4749</v>
      </c>
      <c r="E473" s="9"/>
      <c r="F473" s="9"/>
      <c r="G473" s="149" t="s">
        <v>6131</v>
      </c>
      <c r="H473" t="s">
        <v>4706</v>
      </c>
      <c r="I473" t="s">
        <v>4707</v>
      </c>
      <c r="J473" s="10" t="s">
        <v>4708</v>
      </c>
      <c r="K473" s="144" t="s">
        <v>10275</v>
      </c>
      <c r="L473" t="s">
        <v>4734</v>
      </c>
      <c r="M473" t="b">
        <v>0</v>
      </c>
      <c r="N473" s="10" t="s">
        <v>4747</v>
      </c>
      <c r="O473" s="10" t="s">
        <v>17</v>
      </c>
      <c r="P473" s="10" t="s">
        <v>17</v>
      </c>
      <c r="Q473" s="229">
        <v>-1</v>
      </c>
      <c r="R473" s="229">
        <v>999</v>
      </c>
      <c r="S473" s="9"/>
      <c r="T473" t="s">
        <v>17</v>
      </c>
      <c r="U473" s="10" t="s">
        <v>17</v>
      </c>
      <c r="V473" s="3" t="s">
        <v>17</v>
      </c>
      <c r="W473" s="10" t="s">
        <v>4748</v>
      </c>
      <c r="X473" s="3" t="s">
        <v>17</v>
      </c>
      <c r="Y473" s="3" t="s">
        <v>17</v>
      </c>
      <c r="Z473" s="10" t="s">
        <v>17</v>
      </c>
      <c r="AA473" s="22" t="s">
        <v>17</v>
      </c>
      <c r="AB473" s="3"/>
      <c r="AC473" s="3"/>
      <c r="AD473" s="3"/>
      <c r="AE473" s="3"/>
      <c r="AF473" s="3"/>
      <c r="AG473" s="3" t="s">
        <v>17</v>
      </c>
      <c r="AH473" s="10" t="s">
        <v>4734</v>
      </c>
      <c r="AI473" s="177"/>
      <c r="AJ473" s="3" t="s">
        <v>9040</v>
      </c>
      <c r="AK473" t="s">
        <v>4751</v>
      </c>
      <c r="AL473" t="s">
        <v>4751</v>
      </c>
      <c r="AM473" s="68"/>
      <c r="AN473" s="3" t="s">
        <v>484</v>
      </c>
      <c r="AO473" t="s">
        <v>9206</v>
      </c>
      <c r="AP473" t="s">
        <v>5091</v>
      </c>
      <c r="AQ473" s="3"/>
      <c r="AR473" s="3"/>
      <c r="AS473" s="22" t="s">
        <v>9038</v>
      </c>
      <c r="AT473" s="3" t="s">
        <v>17</v>
      </c>
      <c r="AU473" t="b">
        <v>0</v>
      </c>
      <c r="AV473" s="228" t="s">
        <v>17</v>
      </c>
      <c r="AW473" s="10" t="s">
        <v>17</v>
      </c>
      <c r="AX473" s="9"/>
      <c r="AY473" s="9"/>
      <c r="AZ473" s="9"/>
      <c r="BA473" s="9"/>
      <c r="BB473" s="3" t="s">
        <v>5202</v>
      </c>
      <c r="BC473" s="9"/>
      <c r="BD473" s="9"/>
      <c r="BE473" s="10" t="s">
        <v>37</v>
      </c>
      <c r="BF473" s="9"/>
      <c r="BG473" s="9"/>
      <c r="BH473" s="9" t="s">
        <v>6171</v>
      </c>
      <c r="BI473" s="10" t="s">
        <v>3606</v>
      </c>
      <c r="BJ473" s="10" t="s">
        <v>17</v>
      </c>
      <c r="BK473" s="9" t="s">
        <v>9568</v>
      </c>
      <c r="BL473" s="9"/>
      <c r="BM473" s="223">
        <v>273</v>
      </c>
      <c r="BN473" s="223">
        <v>273</v>
      </c>
      <c r="BO473" s="10" t="s">
        <v>236</v>
      </c>
      <c r="BP473" s="9"/>
      <c r="BQ473" s="9"/>
      <c r="BR473" s="9"/>
      <c r="BS473" s="9"/>
      <c r="BT473" s="9"/>
      <c r="BU473" t="s">
        <v>13045</v>
      </c>
      <c r="BV473" s="10" t="s">
        <v>17</v>
      </c>
      <c r="BW473" s="223">
        <v>30</v>
      </c>
      <c r="BX473" s="9"/>
      <c r="BY473" s="9"/>
      <c r="BZ473" s="9" t="s">
        <v>6670</v>
      </c>
      <c r="CA473" t="s">
        <v>6212</v>
      </c>
      <c r="CB473" s="228">
        <v>2015</v>
      </c>
      <c r="CC473" t="s">
        <v>4752</v>
      </c>
      <c r="CD473" s="10" t="s">
        <v>4753</v>
      </c>
      <c r="CE473" s="101" t="s">
        <v>4754</v>
      </c>
      <c r="CF473" t="s">
        <v>4734</v>
      </c>
      <c r="CG473" s="10" t="s">
        <v>17</v>
      </c>
      <c r="CH473" s="10" t="s">
        <v>131</v>
      </c>
      <c r="CI473" s="9"/>
      <c r="CJ473" s="10" t="s">
        <v>4755</v>
      </c>
      <c r="CK473" s="10" t="s">
        <v>517</v>
      </c>
      <c r="CL473" s="10" t="s">
        <v>17</v>
      </c>
      <c r="CM473" s="10" t="s">
        <v>17</v>
      </c>
      <c r="CN473" s="10" t="s">
        <v>17</v>
      </c>
      <c r="CO473" s="10" t="s">
        <v>10</v>
      </c>
      <c r="CP473" s="10" t="s">
        <v>48</v>
      </c>
      <c r="CQ473" s="9"/>
      <c r="CR473" s="9"/>
      <c r="CS473" s="10" t="s">
        <v>4757</v>
      </c>
      <c r="CT473" s="10" t="s">
        <v>128</v>
      </c>
      <c r="CU473" s="10" t="s">
        <v>4759</v>
      </c>
      <c r="CV473" s="10" t="s">
        <v>17</v>
      </c>
      <c r="CW473" s="10" t="s">
        <v>4760</v>
      </c>
      <c r="CX473" t="s">
        <v>4786</v>
      </c>
      <c r="CY473" s="9"/>
      <c r="CZ473" t="s">
        <v>4824</v>
      </c>
      <c r="DA473" s="3" t="s">
        <v>9218</v>
      </c>
      <c r="DB473" s="9" t="s">
        <v>4900</v>
      </c>
      <c r="DC473" s="9"/>
      <c r="DD473" s="226">
        <v>471</v>
      </c>
      <c r="DE473" s="15"/>
    </row>
    <row r="474" spans="1:109" ht="15" customHeight="1">
      <c r="A474" s="226">
        <v>462</v>
      </c>
      <c r="B474" s="10" t="s">
        <v>4704</v>
      </c>
      <c r="C474" s="285" t="s">
        <v>4705</v>
      </c>
      <c r="D474" t="s">
        <v>4749</v>
      </c>
      <c r="E474" s="9"/>
      <c r="F474" s="9"/>
      <c r="G474" s="149" t="s">
        <v>6131</v>
      </c>
      <c r="H474" t="s">
        <v>4706</v>
      </c>
      <c r="I474" t="s">
        <v>4707</v>
      </c>
      <c r="J474" s="10" t="s">
        <v>4708</v>
      </c>
      <c r="K474" s="144" t="s">
        <v>10275</v>
      </c>
      <c r="L474" t="s">
        <v>4735</v>
      </c>
      <c r="M474" t="b">
        <v>0</v>
      </c>
      <c r="N474" s="10" t="s">
        <v>4747</v>
      </c>
      <c r="O474" s="10" t="s">
        <v>17</v>
      </c>
      <c r="P474" s="10" t="s">
        <v>17</v>
      </c>
      <c r="Q474" s="229">
        <v>-1</v>
      </c>
      <c r="R474" s="229">
        <v>999</v>
      </c>
      <c r="S474" s="9"/>
      <c r="T474" t="s">
        <v>17</v>
      </c>
      <c r="U474" s="10" t="s">
        <v>17</v>
      </c>
      <c r="V474" s="3" t="s">
        <v>17</v>
      </c>
      <c r="W474" s="10" t="s">
        <v>4748</v>
      </c>
      <c r="X474" s="3" t="s">
        <v>17</v>
      </c>
      <c r="Y474" s="3" t="s">
        <v>17</v>
      </c>
      <c r="Z474" s="10" t="s">
        <v>17</v>
      </c>
      <c r="AA474" s="22" t="s">
        <v>17</v>
      </c>
      <c r="AB474" s="3"/>
      <c r="AC474" s="3"/>
      <c r="AD474" s="3"/>
      <c r="AE474" s="3"/>
      <c r="AF474" s="3"/>
      <c r="AG474" s="3" t="s">
        <v>17</v>
      </c>
      <c r="AH474" s="10" t="s">
        <v>4735</v>
      </c>
      <c r="AI474" s="177"/>
      <c r="AJ474" s="3" t="s">
        <v>9040</v>
      </c>
      <c r="AK474" t="s">
        <v>4751</v>
      </c>
      <c r="AL474" t="s">
        <v>4751</v>
      </c>
      <c r="AM474" s="68"/>
      <c r="AN474" s="3" t="s">
        <v>484</v>
      </c>
      <c r="AO474" t="s">
        <v>9206</v>
      </c>
      <c r="AP474" t="s">
        <v>5091</v>
      </c>
      <c r="AQ474" s="3"/>
      <c r="AR474" s="3"/>
      <c r="AS474" s="22" t="s">
        <v>9038</v>
      </c>
      <c r="AT474" s="3" t="s">
        <v>17</v>
      </c>
      <c r="AU474" t="b">
        <v>0</v>
      </c>
      <c r="AV474" s="228" t="s">
        <v>17</v>
      </c>
      <c r="AW474" s="10" t="s">
        <v>17</v>
      </c>
      <c r="AX474" s="9"/>
      <c r="AY474" s="9"/>
      <c r="AZ474" s="9"/>
      <c r="BA474" s="9"/>
      <c r="BB474" s="3" t="s">
        <v>5202</v>
      </c>
      <c r="BC474" s="9"/>
      <c r="BD474" s="9"/>
      <c r="BE474" s="10" t="s">
        <v>37</v>
      </c>
      <c r="BF474" s="9"/>
      <c r="BG474" s="9"/>
      <c r="BH474" s="9" t="s">
        <v>6171</v>
      </c>
      <c r="BI474" s="10" t="s">
        <v>3606</v>
      </c>
      <c r="BJ474" s="10" t="s">
        <v>17</v>
      </c>
      <c r="BK474" s="9" t="s">
        <v>9568</v>
      </c>
      <c r="BL474" s="9"/>
      <c r="BM474" s="223">
        <v>9146</v>
      </c>
      <c r="BN474" s="223">
        <v>9146</v>
      </c>
      <c r="BO474" s="10" t="s">
        <v>236</v>
      </c>
      <c r="BP474" s="9"/>
      <c r="BQ474" s="9"/>
      <c r="BR474" s="9"/>
      <c r="BS474" s="9"/>
      <c r="BT474" s="9"/>
      <c r="BU474" t="s">
        <v>13045</v>
      </c>
      <c r="BV474" s="10" t="s">
        <v>17</v>
      </c>
      <c r="BW474" s="223">
        <v>30</v>
      </c>
      <c r="BX474" s="9"/>
      <c r="BY474" s="9"/>
      <c r="BZ474" s="9" t="s">
        <v>6670</v>
      </c>
      <c r="CA474" t="s">
        <v>6212</v>
      </c>
      <c r="CB474" s="228">
        <v>2015</v>
      </c>
      <c r="CC474" t="s">
        <v>4752</v>
      </c>
      <c r="CD474" s="10" t="s">
        <v>4753</v>
      </c>
      <c r="CE474" s="101" t="s">
        <v>4754</v>
      </c>
      <c r="CF474" t="s">
        <v>4735</v>
      </c>
      <c r="CG474" s="10" t="s">
        <v>17</v>
      </c>
      <c r="CH474" s="10" t="s">
        <v>131</v>
      </c>
      <c r="CI474" s="9"/>
      <c r="CJ474" s="10" t="s">
        <v>4755</v>
      </c>
      <c r="CK474" s="10" t="s">
        <v>517</v>
      </c>
      <c r="CL474" s="10" t="s">
        <v>17</v>
      </c>
      <c r="CM474" s="10" t="s">
        <v>17</v>
      </c>
      <c r="CN474" s="10" t="s">
        <v>17</v>
      </c>
      <c r="CO474" s="10" t="s">
        <v>10</v>
      </c>
      <c r="CP474" s="10" t="s">
        <v>48</v>
      </c>
      <c r="CQ474" s="9"/>
      <c r="CR474" s="9"/>
      <c r="CS474" s="10" t="s">
        <v>4757</v>
      </c>
      <c r="CT474" s="10" t="s">
        <v>128</v>
      </c>
      <c r="CU474" s="10" t="s">
        <v>4759</v>
      </c>
      <c r="CV474" s="10" t="s">
        <v>17</v>
      </c>
      <c r="CW474" s="10" t="s">
        <v>4760</v>
      </c>
      <c r="CX474" t="s">
        <v>4787</v>
      </c>
      <c r="CY474" s="9"/>
      <c r="CZ474" t="s">
        <v>4825</v>
      </c>
      <c r="DA474" s="3" t="s">
        <v>9218</v>
      </c>
      <c r="DB474" s="9" t="s">
        <v>4901</v>
      </c>
      <c r="DC474" s="9"/>
      <c r="DD474" s="226">
        <v>472</v>
      </c>
      <c r="DE474" s="15"/>
    </row>
    <row r="475" spans="1:109" ht="15" customHeight="1">
      <c r="A475" s="226">
        <v>463</v>
      </c>
      <c r="B475" s="10" t="s">
        <v>4704</v>
      </c>
      <c r="C475" s="285" t="s">
        <v>4705</v>
      </c>
      <c r="D475" t="s">
        <v>4749</v>
      </c>
      <c r="E475" s="9"/>
      <c r="F475" s="9"/>
      <c r="G475" s="149" t="s">
        <v>6131</v>
      </c>
      <c r="H475" t="s">
        <v>4706</v>
      </c>
      <c r="I475" t="s">
        <v>4707</v>
      </c>
      <c r="J475" s="10" t="s">
        <v>4708</v>
      </c>
      <c r="K475" s="144" t="s">
        <v>10275</v>
      </c>
      <c r="L475" t="s">
        <v>4736</v>
      </c>
      <c r="M475" t="b">
        <v>0</v>
      </c>
      <c r="N475" s="10" t="s">
        <v>4747</v>
      </c>
      <c r="O475" s="10" t="s">
        <v>17</v>
      </c>
      <c r="P475" s="10" t="s">
        <v>17</v>
      </c>
      <c r="Q475" s="229">
        <v>-1</v>
      </c>
      <c r="R475" s="229">
        <v>999</v>
      </c>
      <c r="S475" s="9"/>
      <c r="T475" t="s">
        <v>17</v>
      </c>
      <c r="U475" s="10" t="s">
        <v>17</v>
      </c>
      <c r="V475" s="3" t="s">
        <v>17</v>
      </c>
      <c r="W475" s="10" t="s">
        <v>4748</v>
      </c>
      <c r="X475" s="3" t="s">
        <v>17</v>
      </c>
      <c r="Y475" s="3" t="s">
        <v>17</v>
      </c>
      <c r="Z475" s="10" t="s">
        <v>17</v>
      </c>
      <c r="AA475" s="22" t="s">
        <v>17</v>
      </c>
      <c r="AB475" s="3"/>
      <c r="AC475" s="3"/>
      <c r="AD475" s="3"/>
      <c r="AE475" s="3"/>
      <c r="AF475" s="3"/>
      <c r="AG475" s="3" t="s">
        <v>17</v>
      </c>
      <c r="AH475" s="10" t="s">
        <v>4736</v>
      </c>
      <c r="AI475" s="177"/>
      <c r="AJ475" s="3" t="s">
        <v>9040</v>
      </c>
      <c r="AK475" t="s">
        <v>4751</v>
      </c>
      <c r="AL475" t="s">
        <v>4751</v>
      </c>
      <c r="AM475" s="68"/>
      <c r="AN475" s="3" t="s">
        <v>484</v>
      </c>
      <c r="AO475" t="s">
        <v>9206</v>
      </c>
      <c r="AP475" t="s">
        <v>5091</v>
      </c>
      <c r="AQ475" s="3"/>
      <c r="AR475" s="3"/>
      <c r="AS475" s="22" t="s">
        <v>9038</v>
      </c>
      <c r="AT475" s="3" t="s">
        <v>17</v>
      </c>
      <c r="AU475" t="b">
        <v>0</v>
      </c>
      <c r="AV475" s="228" t="s">
        <v>17</v>
      </c>
      <c r="AW475" s="10" t="s">
        <v>17</v>
      </c>
      <c r="AX475" s="9"/>
      <c r="AY475" s="9"/>
      <c r="AZ475" s="9"/>
      <c r="BA475" s="9"/>
      <c r="BB475" s="3" t="s">
        <v>5202</v>
      </c>
      <c r="BC475" s="9"/>
      <c r="BD475" s="9"/>
      <c r="BE475" s="10" t="s">
        <v>37</v>
      </c>
      <c r="BF475" s="9"/>
      <c r="BG475" s="9"/>
      <c r="BH475" s="9" t="s">
        <v>6171</v>
      </c>
      <c r="BI475" s="10" t="s">
        <v>3606</v>
      </c>
      <c r="BJ475" s="10" t="s">
        <v>17</v>
      </c>
      <c r="BK475" s="9" t="s">
        <v>9568</v>
      </c>
      <c r="BL475" s="9"/>
      <c r="BM475" s="223">
        <v>27385</v>
      </c>
      <c r="BN475" s="223">
        <v>27385</v>
      </c>
      <c r="BO475" s="10" t="s">
        <v>236</v>
      </c>
      <c r="BP475" s="9"/>
      <c r="BQ475" s="9"/>
      <c r="BR475" s="9"/>
      <c r="BS475" s="9"/>
      <c r="BT475" s="9"/>
      <c r="BU475" t="s">
        <v>13045</v>
      </c>
      <c r="BV475" s="10" t="s">
        <v>17</v>
      </c>
      <c r="BW475" s="223">
        <v>30</v>
      </c>
      <c r="BX475" s="9"/>
      <c r="BY475" s="9"/>
      <c r="BZ475" s="9" t="s">
        <v>6670</v>
      </c>
      <c r="CA475" t="s">
        <v>6212</v>
      </c>
      <c r="CB475" s="228">
        <v>2015</v>
      </c>
      <c r="CC475" t="s">
        <v>4752</v>
      </c>
      <c r="CD475" s="10" t="s">
        <v>4753</v>
      </c>
      <c r="CE475" s="101" t="s">
        <v>4754</v>
      </c>
      <c r="CF475" t="s">
        <v>4736</v>
      </c>
      <c r="CG475" s="10" t="s">
        <v>17</v>
      </c>
      <c r="CH475" s="10" t="s">
        <v>131</v>
      </c>
      <c r="CI475" s="9"/>
      <c r="CJ475" s="10" t="s">
        <v>4755</v>
      </c>
      <c r="CK475" s="10" t="s">
        <v>517</v>
      </c>
      <c r="CL475" s="10" t="s">
        <v>17</v>
      </c>
      <c r="CM475" s="10" t="s">
        <v>17</v>
      </c>
      <c r="CN475" s="10" t="s">
        <v>17</v>
      </c>
      <c r="CO475" s="10" t="s">
        <v>10</v>
      </c>
      <c r="CP475" s="10" t="s">
        <v>48</v>
      </c>
      <c r="CQ475" s="9"/>
      <c r="CR475" s="9"/>
      <c r="CS475" s="10" t="s">
        <v>4757</v>
      </c>
      <c r="CT475" s="10" t="s">
        <v>128</v>
      </c>
      <c r="CU475" s="10" t="s">
        <v>4759</v>
      </c>
      <c r="CV475" s="10" t="s">
        <v>17</v>
      </c>
      <c r="CW475" s="10" t="s">
        <v>4760</v>
      </c>
      <c r="CX475" t="s">
        <v>4788</v>
      </c>
      <c r="CY475" s="9"/>
      <c r="CZ475" t="s">
        <v>4826</v>
      </c>
      <c r="DA475" s="3" t="s">
        <v>9218</v>
      </c>
      <c r="DB475" s="9" t="s">
        <v>4902</v>
      </c>
      <c r="DC475" s="9"/>
      <c r="DD475" s="226">
        <v>473</v>
      </c>
      <c r="DE475" s="15"/>
    </row>
    <row r="476" spans="1:109" ht="16.149999999999999" customHeight="1">
      <c r="A476" s="226">
        <v>464</v>
      </c>
      <c r="B476" s="10" t="s">
        <v>4704</v>
      </c>
      <c r="C476" s="285" t="s">
        <v>4705</v>
      </c>
      <c r="D476" t="s">
        <v>4749</v>
      </c>
      <c r="E476" s="9"/>
      <c r="F476" s="9"/>
      <c r="G476" s="149" t="s">
        <v>6131</v>
      </c>
      <c r="H476" t="s">
        <v>4706</v>
      </c>
      <c r="I476" t="s">
        <v>4707</v>
      </c>
      <c r="J476" s="10" t="s">
        <v>4708</v>
      </c>
      <c r="K476" s="144" t="s">
        <v>10275</v>
      </c>
      <c r="L476" t="s">
        <v>4737</v>
      </c>
      <c r="M476" t="b">
        <v>0</v>
      </c>
      <c r="N476" s="10" t="s">
        <v>4747</v>
      </c>
      <c r="O476" s="10" t="s">
        <v>17</v>
      </c>
      <c r="P476" s="10" t="s">
        <v>17</v>
      </c>
      <c r="Q476" s="229">
        <v>-1</v>
      </c>
      <c r="R476" s="229">
        <v>999</v>
      </c>
      <c r="S476" s="9"/>
      <c r="T476" t="s">
        <v>17</v>
      </c>
      <c r="U476" s="10" t="s">
        <v>17</v>
      </c>
      <c r="V476" s="3" t="s">
        <v>17</v>
      </c>
      <c r="W476" s="10" t="s">
        <v>4748</v>
      </c>
      <c r="X476" s="3" t="s">
        <v>17</v>
      </c>
      <c r="Y476" s="3" t="s">
        <v>17</v>
      </c>
      <c r="Z476" s="10" t="s">
        <v>17</v>
      </c>
      <c r="AA476" s="22" t="s">
        <v>17</v>
      </c>
      <c r="AB476" s="3"/>
      <c r="AC476" s="3"/>
      <c r="AD476" s="3"/>
      <c r="AE476" s="3"/>
      <c r="AF476" s="3"/>
      <c r="AG476" s="3" t="s">
        <v>17</v>
      </c>
      <c r="AH476" s="10" t="s">
        <v>4737</v>
      </c>
      <c r="AI476" s="177"/>
      <c r="AJ476" s="3" t="s">
        <v>9040</v>
      </c>
      <c r="AK476" t="s">
        <v>4751</v>
      </c>
      <c r="AL476" t="s">
        <v>4751</v>
      </c>
      <c r="AM476" s="68"/>
      <c r="AN476" s="3" t="s">
        <v>484</v>
      </c>
      <c r="AO476" t="s">
        <v>9206</v>
      </c>
      <c r="AP476" t="s">
        <v>5091</v>
      </c>
      <c r="AQ476" s="3"/>
      <c r="AR476" s="3"/>
      <c r="AS476" s="22" t="s">
        <v>9038</v>
      </c>
      <c r="AT476" s="3" t="s">
        <v>17</v>
      </c>
      <c r="AU476" t="b">
        <v>0</v>
      </c>
      <c r="AV476" s="228" t="s">
        <v>17</v>
      </c>
      <c r="AW476" s="10" t="s">
        <v>17</v>
      </c>
      <c r="AX476" s="9"/>
      <c r="AY476" s="9"/>
      <c r="AZ476" s="9"/>
      <c r="BA476" s="9"/>
      <c r="BB476" s="3" t="s">
        <v>5202</v>
      </c>
      <c r="BC476" s="9"/>
      <c r="BD476" s="9"/>
      <c r="BE476" s="10" t="s">
        <v>37</v>
      </c>
      <c r="BF476" s="9"/>
      <c r="BG476" s="9"/>
      <c r="BH476" s="9" t="s">
        <v>6171</v>
      </c>
      <c r="BI476" s="10" t="s">
        <v>3606</v>
      </c>
      <c r="BJ476" s="10" t="s">
        <v>17</v>
      </c>
      <c r="BK476" s="9" t="s">
        <v>9568</v>
      </c>
      <c r="BL476" s="9"/>
      <c r="BM476" s="223">
        <v>3822</v>
      </c>
      <c r="BN476" s="223">
        <v>3822</v>
      </c>
      <c r="BO476" s="10" t="s">
        <v>236</v>
      </c>
      <c r="BP476" s="9"/>
      <c r="BQ476" s="9"/>
      <c r="BR476" s="9"/>
      <c r="BS476" s="9"/>
      <c r="BT476" s="9"/>
      <c r="BU476" t="s">
        <v>13045</v>
      </c>
      <c r="BV476" s="10" t="s">
        <v>17</v>
      </c>
      <c r="BW476" s="223">
        <v>30</v>
      </c>
      <c r="BX476" s="9"/>
      <c r="BY476" s="9"/>
      <c r="BZ476" s="9" t="s">
        <v>6670</v>
      </c>
      <c r="CA476" t="s">
        <v>6212</v>
      </c>
      <c r="CB476" s="228">
        <v>2015</v>
      </c>
      <c r="CC476" t="s">
        <v>4752</v>
      </c>
      <c r="CD476" s="10" t="s">
        <v>4753</v>
      </c>
      <c r="CE476" s="101" t="s">
        <v>4754</v>
      </c>
      <c r="CF476" t="s">
        <v>4737</v>
      </c>
      <c r="CG476" s="10" t="s">
        <v>17</v>
      </c>
      <c r="CH476" s="10" t="s">
        <v>131</v>
      </c>
      <c r="CI476" s="9"/>
      <c r="CJ476" s="10" t="s">
        <v>4755</v>
      </c>
      <c r="CK476" s="10" t="s">
        <v>517</v>
      </c>
      <c r="CL476" s="10" t="s">
        <v>17</v>
      </c>
      <c r="CM476" s="10" t="s">
        <v>17</v>
      </c>
      <c r="CN476" s="10" t="s">
        <v>17</v>
      </c>
      <c r="CO476" s="10" t="s">
        <v>10</v>
      </c>
      <c r="CP476" s="10" t="s">
        <v>48</v>
      </c>
      <c r="CQ476" s="9"/>
      <c r="CR476" s="9"/>
      <c r="CS476" s="10" t="s">
        <v>4757</v>
      </c>
      <c r="CT476" s="10" t="s">
        <v>128</v>
      </c>
      <c r="CU476" s="10" t="s">
        <v>4759</v>
      </c>
      <c r="CV476" s="10" t="s">
        <v>17</v>
      </c>
      <c r="CW476" s="10" t="s">
        <v>4760</v>
      </c>
      <c r="CX476" t="s">
        <v>4789</v>
      </c>
      <c r="CY476" s="9"/>
      <c r="CZ476" t="s">
        <v>4827</v>
      </c>
      <c r="DA476" s="3" t="s">
        <v>9218</v>
      </c>
      <c r="DB476" s="9" t="s">
        <v>4903</v>
      </c>
      <c r="DC476" s="9"/>
      <c r="DD476" s="226">
        <v>474</v>
      </c>
      <c r="DE476" s="15"/>
    </row>
    <row r="477" spans="1:109" ht="15.6" customHeight="1">
      <c r="A477" s="226">
        <v>465</v>
      </c>
      <c r="B477" s="10" t="s">
        <v>4704</v>
      </c>
      <c r="C477" s="285" t="s">
        <v>4705</v>
      </c>
      <c r="D477" t="s">
        <v>4749</v>
      </c>
      <c r="E477" s="9"/>
      <c r="F477" s="9"/>
      <c r="G477" s="149" t="s">
        <v>6131</v>
      </c>
      <c r="H477" t="s">
        <v>4706</v>
      </c>
      <c r="I477" t="s">
        <v>4707</v>
      </c>
      <c r="J477" s="10" t="s">
        <v>4708</v>
      </c>
      <c r="K477" s="144" t="s">
        <v>10275</v>
      </c>
      <c r="L477" t="s">
        <v>4738</v>
      </c>
      <c r="M477" t="b">
        <v>0</v>
      </c>
      <c r="N477" s="10" t="s">
        <v>4747</v>
      </c>
      <c r="O477" s="10" t="s">
        <v>17</v>
      </c>
      <c r="P477" s="10" t="s">
        <v>17</v>
      </c>
      <c r="Q477" s="229">
        <v>-1</v>
      </c>
      <c r="R477" s="229">
        <v>999</v>
      </c>
      <c r="S477" s="9"/>
      <c r="T477" t="s">
        <v>17</v>
      </c>
      <c r="U477" s="10" t="s">
        <v>17</v>
      </c>
      <c r="V477" s="3" t="s">
        <v>17</v>
      </c>
      <c r="W477" s="10" t="s">
        <v>4748</v>
      </c>
      <c r="X477" s="3" t="s">
        <v>17</v>
      </c>
      <c r="Y477" s="3" t="s">
        <v>17</v>
      </c>
      <c r="Z477" s="10" t="s">
        <v>17</v>
      </c>
      <c r="AA477" s="22" t="s">
        <v>17</v>
      </c>
      <c r="AB477" s="3"/>
      <c r="AC477" s="3"/>
      <c r="AD477" s="3"/>
      <c r="AE477" s="3"/>
      <c r="AF477" s="3"/>
      <c r="AG477" s="3" t="s">
        <v>17</v>
      </c>
      <c r="AH477" s="10" t="s">
        <v>4738</v>
      </c>
      <c r="AI477" s="177"/>
      <c r="AJ477" s="3" t="s">
        <v>9040</v>
      </c>
      <c r="AK477" t="s">
        <v>4751</v>
      </c>
      <c r="AL477" t="s">
        <v>4751</v>
      </c>
      <c r="AM477" s="68"/>
      <c r="AN477" s="3" t="s">
        <v>484</v>
      </c>
      <c r="AO477" t="s">
        <v>9206</v>
      </c>
      <c r="AP477" t="s">
        <v>5091</v>
      </c>
      <c r="AQ477" s="3"/>
      <c r="AR477" s="3"/>
      <c r="AS477" s="22" t="s">
        <v>9038</v>
      </c>
      <c r="AT477" s="3" t="s">
        <v>17</v>
      </c>
      <c r="AU477" t="b">
        <v>0</v>
      </c>
      <c r="AV477" s="228" t="s">
        <v>17</v>
      </c>
      <c r="AW477" s="10" t="s">
        <v>17</v>
      </c>
      <c r="AX477" s="9"/>
      <c r="AY477" s="9"/>
      <c r="AZ477" s="9"/>
      <c r="BA477" s="9"/>
      <c r="BB477" s="3" t="s">
        <v>5202</v>
      </c>
      <c r="BC477" s="9"/>
      <c r="BD477" s="9"/>
      <c r="BE477" s="10" t="s">
        <v>37</v>
      </c>
      <c r="BF477" s="9"/>
      <c r="BG477" s="9"/>
      <c r="BH477" s="9" t="s">
        <v>6171</v>
      </c>
      <c r="BI477" s="10" t="s">
        <v>3606</v>
      </c>
      <c r="BJ477" s="10" t="s">
        <v>17</v>
      </c>
      <c r="BK477" s="9" t="s">
        <v>9568</v>
      </c>
      <c r="BL477" s="9"/>
      <c r="BM477" s="223">
        <v>63766</v>
      </c>
      <c r="BN477" s="223">
        <v>63766</v>
      </c>
      <c r="BO477" s="10" t="s">
        <v>236</v>
      </c>
      <c r="BP477" s="9"/>
      <c r="BQ477" s="9"/>
      <c r="BR477" s="9"/>
      <c r="BS477" s="9"/>
      <c r="BT477" s="9"/>
      <c r="BU477" t="s">
        <v>13045</v>
      </c>
      <c r="BV477" s="10" t="s">
        <v>17</v>
      </c>
      <c r="BW477" s="223">
        <v>30</v>
      </c>
      <c r="BX477" s="9"/>
      <c r="BY477" s="9"/>
      <c r="BZ477" s="9" t="s">
        <v>6670</v>
      </c>
      <c r="CA477" t="s">
        <v>6212</v>
      </c>
      <c r="CB477" s="228">
        <v>2015</v>
      </c>
      <c r="CC477" t="s">
        <v>4752</v>
      </c>
      <c r="CD477" s="10" t="s">
        <v>4753</v>
      </c>
      <c r="CE477" s="101" t="s">
        <v>4754</v>
      </c>
      <c r="CF477" t="s">
        <v>4738</v>
      </c>
      <c r="CG477" s="10" t="s">
        <v>17</v>
      </c>
      <c r="CH477" s="10" t="s">
        <v>131</v>
      </c>
      <c r="CI477" s="9"/>
      <c r="CJ477" s="10" t="s">
        <v>4755</v>
      </c>
      <c r="CK477" s="10" t="s">
        <v>517</v>
      </c>
      <c r="CL477" s="10" t="s">
        <v>17</v>
      </c>
      <c r="CM477" s="10" t="s">
        <v>17</v>
      </c>
      <c r="CN477" s="10" t="s">
        <v>17</v>
      </c>
      <c r="CO477" s="10" t="s">
        <v>10</v>
      </c>
      <c r="CP477" s="10" t="s">
        <v>48</v>
      </c>
      <c r="CQ477" s="9"/>
      <c r="CR477" s="9"/>
      <c r="CS477" s="10" t="s">
        <v>4757</v>
      </c>
      <c r="CT477" s="10" t="s">
        <v>128</v>
      </c>
      <c r="CU477" s="10" t="s">
        <v>4759</v>
      </c>
      <c r="CV477" s="10" t="s">
        <v>17</v>
      </c>
      <c r="CW477" s="10" t="s">
        <v>4760</v>
      </c>
      <c r="CX477" t="s">
        <v>4790</v>
      </c>
      <c r="CY477" s="9"/>
      <c r="CZ477" t="s">
        <v>4828</v>
      </c>
      <c r="DA477" s="3" t="s">
        <v>9218</v>
      </c>
      <c r="DB477" s="9" t="s">
        <v>4904</v>
      </c>
      <c r="DC477" s="9"/>
      <c r="DD477" s="226">
        <v>475</v>
      </c>
      <c r="DE477" s="15"/>
    </row>
    <row r="478" spans="1:109" ht="16.149999999999999" customHeight="1">
      <c r="A478" s="226">
        <v>466</v>
      </c>
      <c r="B478" s="10" t="s">
        <v>4704</v>
      </c>
      <c r="C478" s="285" t="s">
        <v>4705</v>
      </c>
      <c r="D478" t="s">
        <v>4749</v>
      </c>
      <c r="E478" s="9"/>
      <c r="F478" s="9"/>
      <c r="G478" s="149" t="s">
        <v>6131</v>
      </c>
      <c r="H478" t="s">
        <v>4706</v>
      </c>
      <c r="I478" t="s">
        <v>4707</v>
      </c>
      <c r="J478" s="10" t="s">
        <v>4708</v>
      </c>
      <c r="K478" s="144" t="s">
        <v>10275</v>
      </c>
      <c r="L478" t="s">
        <v>4739</v>
      </c>
      <c r="M478" t="b">
        <v>0</v>
      </c>
      <c r="N478" s="10" t="s">
        <v>4747</v>
      </c>
      <c r="O478" s="10" t="s">
        <v>17</v>
      </c>
      <c r="P478" s="10" t="s">
        <v>17</v>
      </c>
      <c r="Q478" s="229">
        <v>-1</v>
      </c>
      <c r="R478" s="229">
        <v>999</v>
      </c>
      <c r="S478" s="9"/>
      <c r="T478" t="s">
        <v>17</v>
      </c>
      <c r="U478" s="10" t="s">
        <v>17</v>
      </c>
      <c r="V478" s="3" t="s">
        <v>17</v>
      </c>
      <c r="W478" s="10" t="s">
        <v>4748</v>
      </c>
      <c r="X478" s="3" t="s">
        <v>17</v>
      </c>
      <c r="Y478" s="3" t="s">
        <v>17</v>
      </c>
      <c r="Z478" s="10" t="s">
        <v>17</v>
      </c>
      <c r="AA478" s="22" t="s">
        <v>17</v>
      </c>
      <c r="AB478" s="3"/>
      <c r="AC478" s="3"/>
      <c r="AD478" s="3"/>
      <c r="AE478" s="3"/>
      <c r="AF478" s="3"/>
      <c r="AG478" s="3" t="s">
        <v>17</v>
      </c>
      <c r="AH478" s="10" t="s">
        <v>4739</v>
      </c>
      <c r="AI478" s="177"/>
      <c r="AJ478" s="3" t="s">
        <v>9040</v>
      </c>
      <c r="AK478" t="s">
        <v>4751</v>
      </c>
      <c r="AL478" t="s">
        <v>4751</v>
      </c>
      <c r="AM478" s="68"/>
      <c r="AN478" s="3" t="s">
        <v>484</v>
      </c>
      <c r="AO478" t="s">
        <v>9206</v>
      </c>
      <c r="AP478" t="s">
        <v>5091</v>
      </c>
      <c r="AQ478" s="3"/>
      <c r="AR478" s="3"/>
      <c r="AS478" s="22" t="s">
        <v>9038</v>
      </c>
      <c r="AT478" s="3" t="s">
        <v>17</v>
      </c>
      <c r="AU478" t="b">
        <v>0</v>
      </c>
      <c r="AV478" s="228" t="s">
        <v>17</v>
      </c>
      <c r="AW478" s="10" t="s">
        <v>17</v>
      </c>
      <c r="AX478" s="9"/>
      <c r="AY478" s="9"/>
      <c r="AZ478" s="9"/>
      <c r="BA478" s="9"/>
      <c r="BB478" s="3" t="s">
        <v>5202</v>
      </c>
      <c r="BC478" s="9"/>
      <c r="BD478" s="9"/>
      <c r="BE478" s="10" t="s">
        <v>37</v>
      </c>
      <c r="BF478" s="9"/>
      <c r="BG478" s="9"/>
      <c r="BH478" s="9" t="s">
        <v>6171</v>
      </c>
      <c r="BI478" s="10" t="s">
        <v>3606</v>
      </c>
      <c r="BJ478" s="10" t="s">
        <v>17</v>
      </c>
      <c r="BK478" s="9" t="s">
        <v>9568</v>
      </c>
      <c r="BL478" s="9"/>
      <c r="BM478" s="223">
        <v>729</v>
      </c>
      <c r="BN478" s="223">
        <v>729</v>
      </c>
      <c r="BO478" s="10" t="s">
        <v>236</v>
      </c>
      <c r="BP478" s="9"/>
      <c r="BQ478" s="9"/>
      <c r="BR478" s="9"/>
      <c r="BS478" s="9"/>
      <c r="BT478" s="9"/>
      <c r="BU478" t="s">
        <v>13045</v>
      </c>
      <c r="BV478" s="10" t="s">
        <v>17</v>
      </c>
      <c r="BW478" s="223">
        <v>30</v>
      </c>
      <c r="BX478" s="9"/>
      <c r="BY478" s="9"/>
      <c r="BZ478" s="9" t="s">
        <v>6670</v>
      </c>
      <c r="CA478" t="s">
        <v>6212</v>
      </c>
      <c r="CB478" s="228">
        <v>2015</v>
      </c>
      <c r="CC478" t="s">
        <v>4752</v>
      </c>
      <c r="CD478" s="10" t="s">
        <v>4753</v>
      </c>
      <c r="CE478" s="101" t="s">
        <v>4754</v>
      </c>
      <c r="CF478" t="s">
        <v>4739</v>
      </c>
      <c r="CG478" s="10" t="s">
        <v>17</v>
      </c>
      <c r="CH478" s="10" t="s">
        <v>131</v>
      </c>
      <c r="CI478" s="9"/>
      <c r="CJ478" s="10" t="s">
        <v>4755</v>
      </c>
      <c r="CK478" s="10" t="s">
        <v>517</v>
      </c>
      <c r="CL478" s="10" t="s">
        <v>17</v>
      </c>
      <c r="CM478" s="10" t="s">
        <v>17</v>
      </c>
      <c r="CN478" s="10" t="s">
        <v>17</v>
      </c>
      <c r="CO478" s="10" t="s">
        <v>10</v>
      </c>
      <c r="CP478" s="10" t="s">
        <v>48</v>
      </c>
      <c r="CQ478" s="9"/>
      <c r="CR478" s="9"/>
      <c r="CS478" s="10" t="s">
        <v>4757</v>
      </c>
      <c r="CT478" s="10" t="s">
        <v>128</v>
      </c>
      <c r="CU478" s="10" t="s">
        <v>4759</v>
      </c>
      <c r="CV478" s="10" t="s">
        <v>17</v>
      </c>
      <c r="CW478" s="10" t="s">
        <v>4760</v>
      </c>
      <c r="CX478" t="s">
        <v>4791</v>
      </c>
      <c r="CY478" s="9"/>
      <c r="CZ478" t="s">
        <v>4829</v>
      </c>
      <c r="DA478" s="3" t="s">
        <v>9218</v>
      </c>
      <c r="DB478" s="9" t="s">
        <v>4905</v>
      </c>
      <c r="DC478" s="9"/>
      <c r="DD478" s="226">
        <v>476</v>
      </c>
      <c r="DE478" s="15"/>
    </row>
    <row r="479" spans="1:109" ht="15.6" customHeight="1">
      <c r="A479" s="226">
        <v>467</v>
      </c>
      <c r="B479" s="10" t="s">
        <v>4704</v>
      </c>
      <c r="C479" s="285" t="s">
        <v>4705</v>
      </c>
      <c r="D479" t="s">
        <v>4749</v>
      </c>
      <c r="E479" s="9"/>
      <c r="F479" s="9"/>
      <c r="G479" s="149" t="s">
        <v>6131</v>
      </c>
      <c r="H479" t="s">
        <v>4706</v>
      </c>
      <c r="I479" t="s">
        <v>4707</v>
      </c>
      <c r="J479" s="10" t="s">
        <v>4708</v>
      </c>
      <c r="K479" s="144" t="s">
        <v>10275</v>
      </c>
      <c r="L479" t="s">
        <v>4740</v>
      </c>
      <c r="M479" t="b">
        <v>0</v>
      </c>
      <c r="N479" s="10" t="s">
        <v>4747</v>
      </c>
      <c r="O479" s="10" t="s">
        <v>17</v>
      </c>
      <c r="P479" s="10" t="s">
        <v>17</v>
      </c>
      <c r="Q479" s="229">
        <v>-1</v>
      </c>
      <c r="R479" s="229">
        <v>999</v>
      </c>
      <c r="S479" s="9"/>
      <c r="T479" t="s">
        <v>17</v>
      </c>
      <c r="U479" s="10" t="s">
        <v>17</v>
      </c>
      <c r="V479" s="3" t="s">
        <v>17</v>
      </c>
      <c r="W479" s="10" t="s">
        <v>4748</v>
      </c>
      <c r="X479" s="3" t="s">
        <v>17</v>
      </c>
      <c r="Y479" s="3" t="s">
        <v>17</v>
      </c>
      <c r="Z479" s="10" t="s">
        <v>17</v>
      </c>
      <c r="AA479" s="22" t="s">
        <v>17</v>
      </c>
      <c r="AB479" s="3"/>
      <c r="AC479" s="3"/>
      <c r="AD479" s="3"/>
      <c r="AE479" s="3"/>
      <c r="AF479" s="3"/>
      <c r="AG479" s="3" t="s">
        <v>17</v>
      </c>
      <c r="AH479" s="10" t="s">
        <v>4740</v>
      </c>
      <c r="AI479" s="177"/>
      <c r="AJ479" s="3" t="s">
        <v>9040</v>
      </c>
      <c r="AK479" t="s">
        <v>4751</v>
      </c>
      <c r="AL479" t="s">
        <v>4751</v>
      </c>
      <c r="AM479" s="68"/>
      <c r="AN479" s="3" t="s">
        <v>484</v>
      </c>
      <c r="AO479" t="s">
        <v>9206</v>
      </c>
      <c r="AP479" t="s">
        <v>5091</v>
      </c>
      <c r="AQ479" s="3"/>
      <c r="AR479" s="3"/>
      <c r="AS479" s="22" t="s">
        <v>9038</v>
      </c>
      <c r="AT479" s="3" t="s">
        <v>17</v>
      </c>
      <c r="AU479" t="b">
        <v>0</v>
      </c>
      <c r="AV479" s="228" t="s">
        <v>17</v>
      </c>
      <c r="AW479" s="10" t="s">
        <v>17</v>
      </c>
      <c r="AX479" s="9"/>
      <c r="AY479" s="9"/>
      <c r="AZ479" s="9"/>
      <c r="BA479" s="9"/>
      <c r="BB479" s="3" t="s">
        <v>5202</v>
      </c>
      <c r="BC479" s="9"/>
      <c r="BD479" s="9"/>
      <c r="BE479" s="10" t="s">
        <v>37</v>
      </c>
      <c r="BF479" s="9"/>
      <c r="BG479" s="9"/>
      <c r="BH479" s="9" t="s">
        <v>6171</v>
      </c>
      <c r="BI479" s="10" t="s">
        <v>3606</v>
      </c>
      <c r="BJ479" s="10" t="s">
        <v>17</v>
      </c>
      <c r="BK479" s="9" t="s">
        <v>9568</v>
      </c>
      <c r="BL479" s="9"/>
      <c r="BM479" s="223">
        <v>61</v>
      </c>
      <c r="BN479" s="223">
        <v>61</v>
      </c>
      <c r="BO479" s="10" t="s">
        <v>236</v>
      </c>
      <c r="BP479" s="9"/>
      <c r="BQ479" s="9"/>
      <c r="BR479" s="9"/>
      <c r="BS479" s="9"/>
      <c r="BT479" s="9"/>
      <c r="BU479" t="s">
        <v>13045</v>
      </c>
      <c r="BV479" s="10" t="s">
        <v>17</v>
      </c>
      <c r="BW479" s="223">
        <v>30</v>
      </c>
      <c r="BX479" s="9"/>
      <c r="BY479" s="9"/>
      <c r="BZ479" s="9" t="s">
        <v>6670</v>
      </c>
      <c r="CA479" t="s">
        <v>6212</v>
      </c>
      <c r="CB479" s="228">
        <v>2015</v>
      </c>
      <c r="CC479" t="s">
        <v>4752</v>
      </c>
      <c r="CD479" s="10" t="s">
        <v>4753</v>
      </c>
      <c r="CE479" s="101" t="s">
        <v>4754</v>
      </c>
      <c r="CF479" t="s">
        <v>4740</v>
      </c>
      <c r="CG479" s="10" t="s">
        <v>17</v>
      </c>
      <c r="CH479" s="10" t="s">
        <v>131</v>
      </c>
      <c r="CI479" s="9"/>
      <c r="CJ479" s="10" t="s">
        <v>4755</v>
      </c>
      <c r="CK479" s="10" t="s">
        <v>517</v>
      </c>
      <c r="CL479" s="10" t="s">
        <v>17</v>
      </c>
      <c r="CM479" s="10" t="s">
        <v>17</v>
      </c>
      <c r="CN479" s="10" t="s">
        <v>17</v>
      </c>
      <c r="CO479" s="10" t="s">
        <v>10</v>
      </c>
      <c r="CP479" s="10" t="s">
        <v>48</v>
      </c>
      <c r="CQ479" s="9"/>
      <c r="CR479" s="9"/>
      <c r="CS479" s="10" t="s">
        <v>4757</v>
      </c>
      <c r="CT479" s="10" t="s">
        <v>128</v>
      </c>
      <c r="CU479" s="10" t="s">
        <v>4759</v>
      </c>
      <c r="CV479" s="10" t="s">
        <v>17</v>
      </c>
      <c r="CW479" s="10" t="s">
        <v>4760</v>
      </c>
      <c r="CX479" t="s">
        <v>4792</v>
      </c>
      <c r="CY479" s="9"/>
      <c r="CZ479" t="s">
        <v>4830</v>
      </c>
      <c r="DA479" s="3" t="s">
        <v>9218</v>
      </c>
      <c r="DB479" s="9" t="s">
        <v>4906</v>
      </c>
      <c r="DC479" s="9"/>
      <c r="DD479" s="226">
        <v>477</v>
      </c>
      <c r="DE479" s="15"/>
    </row>
    <row r="480" spans="1:109" ht="15.6" customHeight="1">
      <c r="A480" s="226">
        <v>468</v>
      </c>
      <c r="B480" s="10" t="s">
        <v>4704</v>
      </c>
      <c r="C480" s="285" t="s">
        <v>4705</v>
      </c>
      <c r="D480" t="s">
        <v>4749</v>
      </c>
      <c r="E480" s="9"/>
      <c r="F480" s="9"/>
      <c r="G480" s="149" t="s">
        <v>6131</v>
      </c>
      <c r="H480" t="s">
        <v>4706</v>
      </c>
      <c r="I480" t="s">
        <v>4707</v>
      </c>
      <c r="J480" s="10" t="s">
        <v>4708</v>
      </c>
      <c r="K480" s="144" t="s">
        <v>10275</v>
      </c>
      <c r="L480" t="s">
        <v>4741</v>
      </c>
      <c r="M480" t="b">
        <v>0</v>
      </c>
      <c r="N480" s="10" t="s">
        <v>4747</v>
      </c>
      <c r="O480" s="10" t="s">
        <v>17</v>
      </c>
      <c r="P480" s="10" t="s">
        <v>17</v>
      </c>
      <c r="Q480" s="229">
        <v>-1</v>
      </c>
      <c r="R480" s="229">
        <v>999</v>
      </c>
      <c r="S480" s="9"/>
      <c r="T480" t="s">
        <v>17</v>
      </c>
      <c r="U480" s="10" t="s">
        <v>17</v>
      </c>
      <c r="V480" s="3" t="s">
        <v>17</v>
      </c>
      <c r="W480" s="10" t="s">
        <v>4748</v>
      </c>
      <c r="X480" s="3" t="s">
        <v>17</v>
      </c>
      <c r="Y480" s="3" t="s">
        <v>17</v>
      </c>
      <c r="Z480" s="10" t="s">
        <v>17</v>
      </c>
      <c r="AA480" s="22" t="s">
        <v>17</v>
      </c>
      <c r="AB480" s="3"/>
      <c r="AC480" s="3"/>
      <c r="AD480" s="3"/>
      <c r="AE480" s="3"/>
      <c r="AF480" s="3"/>
      <c r="AG480" s="3" t="s">
        <v>17</v>
      </c>
      <c r="AH480" s="10" t="s">
        <v>4741</v>
      </c>
      <c r="AI480" s="177"/>
      <c r="AJ480" s="3" t="s">
        <v>9040</v>
      </c>
      <c r="AK480" t="s">
        <v>4751</v>
      </c>
      <c r="AL480" t="s">
        <v>4751</v>
      </c>
      <c r="AM480" s="68"/>
      <c r="AN480" s="143" t="s">
        <v>484</v>
      </c>
      <c r="AO480" t="s">
        <v>9206</v>
      </c>
      <c r="AP480" t="s">
        <v>5091</v>
      </c>
      <c r="AQ480" s="3"/>
      <c r="AR480" s="3"/>
      <c r="AS480" s="22" t="s">
        <v>9038</v>
      </c>
      <c r="AT480" s="3" t="s">
        <v>17</v>
      </c>
      <c r="AU480" t="b">
        <v>0</v>
      </c>
      <c r="AV480" s="228" t="s">
        <v>17</v>
      </c>
      <c r="AW480" s="10" t="s">
        <v>17</v>
      </c>
      <c r="AX480" s="9"/>
      <c r="AY480" s="9"/>
      <c r="AZ480" s="9"/>
      <c r="BA480" s="9"/>
      <c r="BB480" s="3" t="s">
        <v>5202</v>
      </c>
      <c r="BC480" s="9"/>
      <c r="BD480" s="9"/>
      <c r="BE480" s="10" t="s">
        <v>37</v>
      </c>
      <c r="BF480" s="9"/>
      <c r="BG480" s="9"/>
      <c r="BH480" s="9" t="s">
        <v>6171</v>
      </c>
      <c r="BI480" s="10" t="s">
        <v>3606</v>
      </c>
      <c r="BJ480" s="10" t="s">
        <v>17</v>
      </c>
      <c r="BK480" s="9" t="s">
        <v>9568</v>
      </c>
      <c r="BL480" s="9"/>
      <c r="BM480" s="223">
        <v>17251</v>
      </c>
      <c r="BN480" s="223">
        <v>17251</v>
      </c>
      <c r="BO480" s="10" t="s">
        <v>236</v>
      </c>
      <c r="BP480" s="9"/>
      <c r="BQ480" s="9"/>
      <c r="BR480" s="9"/>
      <c r="BS480" s="9"/>
      <c r="BT480" s="9"/>
      <c r="BU480" t="s">
        <v>13045</v>
      </c>
      <c r="BV480" s="10" t="s">
        <v>17</v>
      </c>
      <c r="BW480" s="223">
        <v>30</v>
      </c>
      <c r="BX480" s="9"/>
      <c r="BY480" s="9"/>
      <c r="BZ480" s="9" t="s">
        <v>6670</v>
      </c>
      <c r="CA480" t="s">
        <v>6212</v>
      </c>
      <c r="CB480" s="228">
        <v>2015</v>
      </c>
      <c r="CC480" t="s">
        <v>4752</v>
      </c>
      <c r="CD480" s="10" t="s">
        <v>4753</v>
      </c>
      <c r="CE480" s="101" t="s">
        <v>4754</v>
      </c>
      <c r="CF480" t="s">
        <v>4741</v>
      </c>
      <c r="CG480" s="10" t="s">
        <v>17</v>
      </c>
      <c r="CH480" s="10" t="s">
        <v>131</v>
      </c>
      <c r="CI480" s="9"/>
      <c r="CJ480" s="10" t="s">
        <v>4755</v>
      </c>
      <c r="CK480" s="10" t="s">
        <v>517</v>
      </c>
      <c r="CL480" s="10" t="s">
        <v>17</v>
      </c>
      <c r="CM480" s="10" t="s">
        <v>17</v>
      </c>
      <c r="CN480" s="10" t="s">
        <v>17</v>
      </c>
      <c r="CO480" s="10" t="s">
        <v>10</v>
      </c>
      <c r="CP480" s="10" t="s">
        <v>48</v>
      </c>
      <c r="CQ480" s="9"/>
      <c r="CR480" s="9"/>
      <c r="CS480" s="10" t="s">
        <v>4757</v>
      </c>
      <c r="CT480" s="10" t="s">
        <v>128</v>
      </c>
      <c r="CU480" s="10" t="s">
        <v>4759</v>
      </c>
      <c r="CV480" s="10" t="s">
        <v>17</v>
      </c>
      <c r="CW480" s="10" t="s">
        <v>4760</v>
      </c>
      <c r="CX480" t="s">
        <v>4793</v>
      </c>
      <c r="CY480" s="9"/>
      <c r="CZ480" t="s">
        <v>4831</v>
      </c>
      <c r="DA480" s="3" t="s">
        <v>9218</v>
      </c>
      <c r="DB480" s="9" t="s">
        <v>4907</v>
      </c>
      <c r="DC480" s="9"/>
      <c r="DD480" s="226">
        <v>478</v>
      </c>
      <c r="DE480" s="15"/>
    </row>
    <row r="481" spans="1:109" ht="15" customHeight="1">
      <c r="A481" s="226">
        <v>469</v>
      </c>
      <c r="B481" s="10" t="s">
        <v>4704</v>
      </c>
      <c r="C481" s="285" t="s">
        <v>4705</v>
      </c>
      <c r="D481" t="s">
        <v>4749</v>
      </c>
      <c r="E481" s="9"/>
      <c r="F481" s="9"/>
      <c r="G481" s="149" t="s">
        <v>6131</v>
      </c>
      <c r="H481" t="s">
        <v>4706</v>
      </c>
      <c r="I481" t="s">
        <v>4707</v>
      </c>
      <c r="J481" s="10" t="s">
        <v>4708</v>
      </c>
      <c r="K481" s="144" t="s">
        <v>10275</v>
      </c>
      <c r="L481" t="s">
        <v>4742</v>
      </c>
      <c r="M481" t="b">
        <v>0</v>
      </c>
      <c r="N481" s="10" t="s">
        <v>4747</v>
      </c>
      <c r="O481" s="10" t="s">
        <v>17</v>
      </c>
      <c r="P481" s="10" t="s">
        <v>17</v>
      </c>
      <c r="Q481" s="229">
        <v>-1</v>
      </c>
      <c r="R481" s="229">
        <v>999</v>
      </c>
      <c r="S481" s="9"/>
      <c r="T481" t="s">
        <v>17</v>
      </c>
      <c r="U481" s="10" t="s">
        <v>17</v>
      </c>
      <c r="V481" s="3" t="s">
        <v>17</v>
      </c>
      <c r="W481" s="10" t="s">
        <v>4748</v>
      </c>
      <c r="X481" s="3" t="s">
        <v>17</v>
      </c>
      <c r="Y481" s="3" t="s">
        <v>17</v>
      </c>
      <c r="Z481" s="10" t="s">
        <v>17</v>
      </c>
      <c r="AA481" s="22" t="s">
        <v>17</v>
      </c>
      <c r="AB481" s="3"/>
      <c r="AC481" s="3"/>
      <c r="AD481" s="3"/>
      <c r="AE481" s="3"/>
      <c r="AF481" s="3"/>
      <c r="AG481" s="3" t="s">
        <v>17</v>
      </c>
      <c r="AH481" s="10" t="s">
        <v>4742</v>
      </c>
      <c r="AI481" s="177"/>
      <c r="AJ481" s="3" t="s">
        <v>9040</v>
      </c>
      <c r="AK481" t="s">
        <v>4751</v>
      </c>
      <c r="AL481" t="s">
        <v>4751</v>
      </c>
      <c r="AM481" s="68"/>
      <c r="AN481" s="3" t="s">
        <v>484</v>
      </c>
      <c r="AO481" t="s">
        <v>9206</v>
      </c>
      <c r="AP481" t="s">
        <v>5091</v>
      </c>
      <c r="AQ481" s="3"/>
      <c r="AR481" s="3"/>
      <c r="AS481" s="22" t="s">
        <v>9038</v>
      </c>
      <c r="AT481" s="3" t="s">
        <v>17</v>
      </c>
      <c r="AU481" t="b">
        <v>0</v>
      </c>
      <c r="AV481" s="228" t="s">
        <v>17</v>
      </c>
      <c r="AW481" s="10" t="s">
        <v>17</v>
      </c>
      <c r="AX481" s="9"/>
      <c r="AY481" s="9"/>
      <c r="AZ481" s="9"/>
      <c r="BA481" s="9"/>
      <c r="BB481" s="3" t="s">
        <v>5202</v>
      </c>
      <c r="BC481" s="9"/>
      <c r="BD481" s="9"/>
      <c r="BE481" s="10" t="s">
        <v>37</v>
      </c>
      <c r="BF481" s="9"/>
      <c r="BG481" s="9"/>
      <c r="BH481" s="9" t="s">
        <v>6171</v>
      </c>
      <c r="BI481" s="10" t="s">
        <v>3606</v>
      </c>
      <c r="BJ481" s="10" t="s">
        <v>17</v>
      </c>
      <c r="BK481" s="9" t="s">
        <v>9568</v>
      </c>
      <c r="BL481" s="9"/>
      <c r="BM481" s="223">
        <v>291</v>
      </c>
      <c r="BN481" s="223">
        <v>291</v>
      </c>
      <c r="BO481" s="10" t="s">
        <v>236</v>
      </c>
      <c r="BP481" s="9"/>
      <c r="BQ481" s="9"/>
      <c r="BR481" s="9"/>
      <c r="BS481" s="9"/>
      <c r="BT481" s="9"/>
      <c r="BU481" t="s">
        <v>13045</v>
      </c>
      <c r="BV481" s="10" t="s">
        <v>17</v>
      </c>
      <c r="BW481" s="223">
        <v>30</v>
      </c>
      <c r="BX481" s="9"/>
      <c r="BY481" s="9"/>
      <c r="BZ481" s="9" t="s">
        <v>6670</v>
      </c>
      <c r="CA481" t="s">
        <v>6212</v>
      </c>
      <c r="CB481" s="228">
        <v>2015</v>
      </c>
      <c r="CC481" t="s">
        <v>4752</v>
      </c>
      <c r="CD481" s="10" t="s">
        <v>4753</v>
      </c>
      <c r="CE481" s="101" t="s">
        <v>4754</v>
      </c>
      <c r="CF481" t="s">
        <v>4742</v>
      </c>
      <c r="CG481" s="10" t="s">
        <v>17</v>
      </c>
      <c r="CH481" s="10" t="s">
        <v>131</v>
      </c>
      <c r="CI481" s="9"/>
      <c r="CJ481" s="10" t="s">
        <v>4755</v>
      </c>
      <c r="CK481" s="10" t="s">
        <v>517</v>
      </c>
      <c r="CL481" s="10" t="s">
        <v>17</v>
      </c>
      <c r="CM481" s="10" t="s">
        <v>17</v>
      </c>
      <c r="CN481" s="10" t="s">
        <v>17</v>
      </c>
      <c r="CO481" s="10" t="s">
        <v>10</v>
      </c>
      <c r="CP481" s="10" t="s">
        <v>48</v>
      </c>
      <c r="CQ481" s="9"/>
      <c r="CR481" s="9"/>
      <c r="CS481" s="10" t="s">
        <v>4757</v>
      </c>
      <c r="CT481" s="10" t="s">
        <v>128</v>
      </c>
      <c r="CU481" s="10" t="s">
        <v>4759</v>
      </c>
      <c r="CV481" s="10" t="s">
        <v>17</v>
      </c>
      <c r="CW481" s="10" t="s">
        <v>4760</v>
      </c>
      <c r="CX481" t="s">
        <v>4794</v>
      </c>
      <c r="CY481" s="9"/>
      <c r="CZ481" t="s">
        <v>4832</v>
      </c>
      <c r="DA481" s="3" t="s">
        <v>9218</v>
      </c>
      <c r="DB481" s="9" t="s">
        <v>4908</v>
      </c>
      <c r="DC481" s="9"/>
      <c r="DD481" s="226">
        <v>479</v>
      </c>
      <c r="DE481" s="15"/>
    </row>
    <row r="482" spans="1:109" ht="13.9" customHeight="1">
      <c r="A482" s="226">
        <v>470</v>
      </c>
      <c r="B482" s="10" t="s">
        <v>4704</v>
      </c>
      <c r="C482" s="285" t="s">
        <v>4705</v>
      </c>
      <c r="D482" t="s">
        <v>4749</v>
      </c>
      <c r="E482" s="9"/>
      <c r="F482" s="9"/>
      <c r="G482" s="149" t="s">
        <v>6131</v>
      </c>
      <c r="H482" t="s">
        <v>4706</v>
      </c>
      <c r="I482" t="s">
        <v>4707</v>
      </c>
      <c r="J482" s="10" t="s">
        <v>4708</v>
      </c>
      <c r="K482" s="144" t="s">
        <v>10275</v>
      </c>
      <c r="L482" t="s">
        <v>4743</v>
      </c>
      <c r="M482" t="b">
        <v>0</v>
      </c>
      <c r="N482" s="10" t="s">
        <v>4747</v>
      </c>
      <c r="O482" s="10" t="s">
        <v>17</v>
      </c>
      <c r="P482" s="10" t="s">
        <v>17</v>
      </c>
      <c r="Q482" s="229">
        <v>-1</v>
      </c>
      <c r="R482" s="229">
        <v>999</v>
      </c>
      <c r="S482" s="9"/>
      <c r="T482" t="s">
        <v>17</v>
      </c>
      <c r="U482" s="10" t="s">
        <v>17</v>
      </c>
      <c r="V482" s="3" t="s">
        <v>17</v>
      </c>
      <c r="W482" s="10" t="s">
        <v>4748</v>
      </c>
      <c r="X482" s="3" t="s">
        <v>17</v>
      </c>
      <c r="Y482" s="3" t="s">
        <v>17</v>
      </c>
      <c r="Z482" s="10" t="s">
        <v>17</v>
      </c>
      <c r="AA482" s="22" t="s">
        <v>17</v>
      </c>
      <c r="AB482" s="3"/>
      <c r="AC482" s="3"/>
      <c r="AD482" s="3"/>
      <c r="AE482" s="3"/>
      <c r="AF482" s="3"/>
      <c r="AG482" s="3" t="s">
        <v>17</v>
      </c>
      <c r="AH482" s="10" t="s">
        <v>4743</v>
      </c>
      <c r="AI482" s="177"/>
      <c r="AJ482" s="3" t="s">
        <v>9040</v>
      </c>
      <c r="AK482" t="s">
        <v>4751</v>
      </c>
      <c r="AL482" t="s">
        <v>4751</v>
      </c>
      <c r="AM482" s="68"/>
      <c r="AN482" s="3" t="s">
        <v>484</v>
      </c>
      <c r="AO482" t="s">
        <v>9206</v>
      </c>
      <c r="AP482" t="s">
        <v>5091</v>
      </c>
      <c r="AQ482" s="3"/>
      <c r="AR482" s="3"/>
      <c r="AS482" s="22" t="s">
        <v>9038</v>
      </c>
      <c r="AT482" s="3" t="s">
        <v>17</v>
      </c>
      <c r="AU482" t="b">
        <v>0</v>
      </c>
      <c r="AV482" s="228" t="s">
        <v>17</v>
      </c>
      <c r="AW482" s="10" t="s">
        <v>17</v>
      </c>
      <c r="AX482" s="9"/>
      <c r="AY482" s="9"/>
      <c r="AZ482" s="9"/>
      <c r="BA482" s="9"/>
      <c r="BB482" s="3" t="s">
        <v>5202</v>
      </c>
      <c r="BC482" s="9"/>
      <c r="BD482" s="9"/>
      <c r="BE482" s="10" t="s">
        <v>37</v>
      </c>
      <c r="BF482" s="9"/>
      <c r="BG482" s="9"/>
      <c r="BH482" s="9" t="s">
        <v>6171</v>
      </c>
      <c r="BI482" s="10" t="s">
        <v>3606</v>
      </c>
      <c r="BJ482" s="10" t="s">
        <v>17</v>
      </c>
      <c r="BK482" s="9" t="s">
        <v>9568</v>
      </c>
      <c r="BL482" s="9"/>
      <c r="BM482" s="223">
        <v>42</v>
      </c>
      <c r="BN482" s="223">
        <v>42</v>
      </c>
      <c r="BO482" s="10" t="s">
        <v>236</v>
      </c>
      <c r="BP482" s="9"/>
      <c r="BQ482" s="9"/>
      <c r="BR482" s="9"/>
      <c r="BS482" s="9"/>
      <c r="BT482" s="9"/>
      <c r="BU482" t="s">
        <v>13045</v>
      </c>
      <c r="BV482" s="10" t="s">
        <v>17</v>
      </c>
      <c r="BW482" s="223">
        <v>30</v>
      </c>
      <c r="BX482" s="9"/>
      <c r="BY482" s="9"/>
      <c r="BZ482" s="9" t="s">
        <v>6670</v>
      </c>
      <c r="CA482" t="s">
        <v>6212</v>
      </c>
      <c r="CB482" s="228">
        <v>2015</v>
      </c>
      <c r="CC482" t="s">
        <v>4752</v>
      </c>
      <c r="CD482" s="10" t="s">
        <v>4753</v>
      </c>
      <c r="CE482" s="101" t="s">
        <v>4754</v>
      </c>
      <c r="CF482" t="s">
        <v>4743</v>
      </c>
      <c r="CG482" s="10" t="s">
        <v>17</v>
      </c>
      <c r="CH482" s="10" t="s">
        <v>131</v>
      </c>
      <c r="CI482" s="9"/>
      <c r="CJ482" s="10" t="s">
        <v>4755</v>
      </c>
      <c r="CK482" s="10" t="s">
        <v>517</v>
      </c>
      <c r="CL482" s="10" t="s">
        <v>17</v>
      </c>
      <c r="CM482" s="10" t="s">
        <v>17</v>
      </c>
      <c r="CN482" s="10" t="s">
        <v>17</v>
      </c>
      <c r="CO482" s="10" t="s">
        <v>10</v>
      </c>
      <c r="CP482" s="10" t="s">
        <v>48</v>
      </c>
      <c r="CQ482" s="9"/>
      <c r="CR482" s="9"/>
      <c r="CS482" s="10" t="s">
        <v>4757</v>
      </c>
      <c r="CT482" s="10" t="s">
        <v>128</v>
      </c>
      <c r="CU482" s="10" t="s">
        <v>4759</v>
      </c>
      <c r="CV482" s="10" t="s">
        <v>17</v>
      </c>
      <c r="CW482" s="10" t="s">
        <v>4760</v>
      </c>
      <c r="CX482" t="s">
        <v>4795</v>
      </c>
      <c r="CY482" s="9"/>
      <c r="CZ482" t="s">
        <v>4833</v>
      </c>
      <c r="DA482" s="3" t="s">
        <v>9218</v>
      </c>
      <c r="DB482" s="9" t="s">
        <v>4909</v>
      </c>
      <c r="DC482" s="9"/>
      <c r="DD482" s="226">
        <v>480</v>
      </c>
      <c r="DE482" s="15"/>
    </row>
    <row r="483" spans="1:109" ht="13.9" customHeight="1">
      <c r="A483" s="226">
        <v>471</v>
      </c>
      <c r="B483" s="10" t="s">
        <v>4704</v>
      </c>
      <c r="C483" s="285" t="s">
        <v>4705</v>
      </c>
      <c r="D483" t="s">
        <v>4749</v>
      </c>
      <c r="E483" s="9"/>
      <c r="F483" s="9"/>
      <c r="G483" s="149" t="s">
        <v>6131</v>
      </c>
      <c r="H483" t="s">
        <v>4706</v>
      </c>
      <c r="I483" t="s">
        <v>4707</v>
      </c>
      <c r="J483" s="10" t="s">
        <v>4708</v>
      </c>
      <c r="K483" s="144" t="s">
        <v>10275</v>
      </c>
      <c r="L483" t="s">
        <v>4744</v>
      </c>
      <c r="M483" t="b">
        <v>0</v>
      </c>
      <c r="N483" s="10" t="s">
        <v>4747</v>
      </c>
      <c r="O483" s="10" t="s">
        <v>17</v>
      </c>
      <c r="P483" s="10" t="s">
        <v>17</v>
      </c>
      <c r="Q483" s="229">
        <v>-1</v>
      </c>
      <c r="R483" s="229">
        <v>999</v>
      </c>
      <c r="S483" s="9"/>
      <c r="T483" t="s">
        <v>17</v>
      </c>
      <c r="U483" s="10" t="s">
        <v>17</v>
      </c>
      <c r="V483" s="3" t="s">
        <v>17</v>
      </c>
      <c r="W483" s="10" t="s">
        <v>4748</v>
      </c>
      <c r="X483" s="3" t="s">
        <v>17</v>
      </c>
      <c r="Y483" s="3" t="s">
        <v>17</v>
      </c>
      <c r="Z483" s="10" t="s">
        <v>17</v>
      </c>
      <c r="AA483" s="22" t="s">
        <v>17</v>
      </c>
      <c r="AB483" s="3"/>
      <c r="AC483" s="3"/>
      <c r="AD483" s="3"/>
      <c r="AE483" s="3"/>
      <c r="AF483" s="3"/>
      <c r="AG483" s="3" t="s">
        <v>17</v>
      </c>
      <c r="AH483" s="10" t="s">
        <v>4744</v>
      </c>
      <c r="AI483" s="177"/>
      <c r="AJ483" s="3" t="s">
        <v>9040</v>
      </c>
      <c r="AK483" t="s">
        <v>4751</v>
      </c>
      <c r="AL483" t="s">
        <v>4751</v>
      </c>
      <c r="AM483" s="68"/>
      <c r="AN483" s="3" t="s">
        <v>484</v>
      </c>
      <c r="AO483" t="s">
        <v>9206</v>
      </c>
      <c r="AP483" t="s">
        <v>5091</v>
      </c>
      <c r="AQ483" s="3"/>
      <c r="AR483" s="3"/>
      <c r="AS483" s="22" t="s">
        <v>9038</v>
      </c>
      <c r="AT483" s="3" t="s">
        <v>17</v>
      </c>
      <c r="AU483" t="b">
        <v>0</v>
      </c>
      <c r="AV483" s="228" t="s">
        <v>17</v>
      </c>
      <c r="AW483" s="10" t="s">
        <v>17</v>
      </c>
      <c r="AX483" s="9"/>
      <c r="AY483" s="9"/>
      <c r="AZ483" s="9"/>
      <c r="BA483" s="9"/>
      <c r="BB483" s="3" t="s">
        <v>5202</v>
      </c>
      <c r="BC483" s="9"/>
      <c r="BD483" s="9"/>
      <c r="BE483" s="10" t="s">
        <v>37</v>
      </c>
      <c r="BF483" s="9"/>
      <c r="BG483" s="9"/>
      <c r="BH483" s="9" t="s">
        <v>6171</v>
      </c>
      <c r="BI483" s="10" t="s">
        <v>3606</v>
      </c>
      <c r="BJ483" s="10" t="s">
        <v>17</v>
      </c>
      <c r="BK483" s="9" t="s">
        <v>9568</v>
      </c>
      <c r="BL483" s="9"/>
      <c r="BM483" s="223">
        <v>154249</v>
      </c>
      <c r="BN483" s="223">
        <v>154249</v>
      </c>
      <c r="BO483" s="10" t="s">
        <v>236</v>
      </c>
      <c r="BP483" s="9"/>
      <c r="BQ483" s="9"/>
      <c r="BR483" s="9"/>
      <c r="BS483" s="9"/>
      <c r="BT483" s="9"/>
      <c r="BU483" t="s">
        <v>13045</v>
      </c>
      <c r="BV483" s="10" t="s">
        <v>17</v>
      </c>
      <c r="BW483" s="223">
        <v>30</v>
      </c>
      <c r="BX483" s="9"/>
      <c r="BY483" s="9"/>
      <c r="BZ483" s="9" t="s">
        <v>6670</v>
      </c>
      <c r="CA483" t="s">
        <v>6212</v>
      </c>
      <c r="CB483" s="228">
        <v>2015</v>
      </c>
      <c r="CC483" t="s">
        <v>4752</v>
      </c>
      <c r="CD483" s="10" t="s">
        <v>4753</v>
      </c>
      <c r="CE483" s="101" t="s">
        <v>4754</v>
      </c>
      <c r="CF483" t="s">
        <v>4744</v>
      </c>
      <c r="CG483" s="10" t="s">
        <v>17</v>
      </c>
      <c r="CH483" s="10" t="s">
        <v>131</v>
      </c>
      <c r="CI483" s="9"/>
      <c r="CJ483" s="10" t="s">
        <v>4755</v>
      </c>
      <c r="CK483" s="10" t="s">
        <v>517</v>
      </c>
      <c r="CL483" s="10" t="s">
        <v>17</v>
      </c>
      <c r="CM483" s="10" t="s">
        <v>17</v>
      </c>
      <c r="CN483" s="10" t="s">
        <v>17</v>
      </c>
      <c r="CO483" s="10" t="s">
        <v>10</v>
      </c>
      <c r="CP483" s="10" t="s">
        <v>48</v>
      </c>
      <c r="CQ483" s="9"/>
      <c r="CR483" s="9"/>
      <c r="CS483" s="10" t="s">
        <v>4757</v>
      </c>
      <c r="CT483" s="10" t="s">
        <v>128</v>
      </c>
      <c r="CU483" s="10" t="s">
        <v>4759</v>
      </c>
      <c r="CV483" s="10" t="s">
        <v>17</v>
      </c>
      <c r="CW483" s="10" t="s">
        <v>4760</v>
      </c>
      <c r="CX483" t="s">
        <v>4796</v>
      </c>
      <c r="CY483" s="9"/>
      <c r="CZ483" t="s">
        <v>4834</v>
      </c>
      <c r="DA483" s="3" t="s">
        <v>9218</v>
      </c>
      <c r="DB483" s="9" t="s">
        <v>4910</v>
      </c>
      <c r="DC483" s="9"/>
      <c r="DD483" s="226">
        <v>481</v>
      </c>
      <c r="DE483" s="15"/>
    </row>
    <row r="484" spans="1:109" ht="13.9" customHeight="1">
      <c r="A484" s="226">
        <v>472</v>
      </c>
      <c r="B484" s="10" t="s">
        <v>4704</v>
      </c>
      <c r="C484" s="285" t="s">
        <v>4705</v>
      </c>
      <c r="D484" t="s">
        <v>4749</v>
      </c>
      <c r="E484" s="9"/>
      <c r="F484" s="9"/>
      <c r="G484" s="149" t="s">
        <v>6131</v>
      </c>
      <c r="H484" t="s">
        <v>4706</v>
      </c>
      <c r="I484" t="s">
        <v>4707</v>
      </c>
      <c r="J484" s="10" t="s">
        <v>4708</v>
      </c>
      <c r="K484" s="144" t="s">
        <v>10275</v>
      </c>
      <c r="L484" t="s">
        <v>4745</v>
      </c>
      <c r="M484" t="b">
        <v>0</v>
      </c>
      <c r="N484" s="10" t="s">
        <v>4747</v>
      </c>
      <c r="O484" s="10" t="s">
        <v>17</v>
      </c>
      <c r="P484" s="10" t="s">
        <v>17</v>
      </c>
      <c r="Q484" s="229">
        <v>-1</v>
      </c>
      <c r="R484" s="229">
        <v>999</v>
      </c>
      <c r="S484" s="9"/>
      <c r="T484" t="s">
        <v>17</v>
      </c>
      <c r="U484" s="10" t="s">
        <v>17</v>
      </c>
      <c r="V484" s="3" t="s">
        <v>17</v>
      </c>
      <c r="W484" s="10" t="s">
        <v>4748</v>
      </c>
      <c r="X484" s="3" t="s">
        <v>17</v>
      </c>
      <c r="Y484" s="3" t="s">
        <v>17</v>
      </c>
      <c r="Z484" s="10" t="s">
        <v>17</v>
      </c>
      <c r="AA484" s="22" t="s">
        <v>17</v>
      </c>
      <c r="AB484" s="3"/>
      <c r="AC484" s="3"/>
      <c r="AD484" s="3"/>
      <c r="AE484" s="3"/>
      <c r="AF484" s="3"/>
      <c r="AG484" s="3" t="s">
        <v>17</v>
      </c>
      <c r="AH484" s="10" t="s">
        <v>4745</v>
      </c>
      <c r="AI484" s="177"/>
      <c r="AJ484" s="3" t="s">
        <v>9040</v>
      </c>
      <c r="AK484" t="s">
        <v>4751</v>
      </c>
      <c r="AL484" t="s">
        <v>4751</v>
      </c>
      <c r="AM484" s="68"/>
      <c r="AN484" s="3" t="s">
        <v>484</v>
      </c>
      <c r="AO484" t="s">
        <v>9206</v>
      </c>
      <c r="AP484" t="s">
        <v>5091</v>
      </c>
      <c r="AQ484" s="3"/>
      <c r="AR484" s="3"/>
      <c r="AS484" s="22" t="s">
        <v>9038</v>
      </c>
      <c r="AT484" s="3" t="s">
        <v>17</v>
      </c>
      <c r="AU484" t="b">
        <v>0</v>
      </c>
      <c r="AV484" s="228" t="s">
        <v>17</v>
      </c>
      <c r="AW484" s="10" t="s">
        <v>17</v>
      </c>
      <c r="AX484" s="9"/>
      <c r="AY484" s="9"/>
      <c r="AZ484" s="9"/>
      <c r="BA484" s="9"/>
      <c r="BB484" s="3" t="s">
        <v>5202</v>
      </c>
      <c r="BC484" s="9"/>
      <c r="BD484" s="9"/>
      <c r="BE484" s="10" t="s">
        <v>37</v>
      </c>
      <c r="BF484" s="9"/>
      <c r="BG484" s="9"/>
      <c r="BH484" s="9" t="s">
        <v>6171</v>
      </c>
      <c r="BI484" s="10" t="s">
        <v>3606</v>
      </c>
      <c r="BJ484" s="10" t="s">
        <v>17</v>
      </c>
      <c r="BK484" s="9" t="s">
        <v>9568</v>
      </c>
      <c r="BL484" s="9"/>
      <c r="BM484" s="223">
        <v>20911</v>
      </c>
      <c r="BN484" s="223">
        <v>20911</v>
      </c>
      <c r="BO484" s="10" t="s">
        <v>236</v>
      </c>
      <c r="BP484" s="9"/>
      <c r="BQ484" s="9"/>
      <c r="BR484" s="9"/>
      <c r="BS484" s="9"/>
      <c r="BT484" s="9"/>
      <c r="BU484" t="s">
        <v>13045</v>
      </c>
      <c r="BV484" s="10" t="s">
        <v>17</v>
      </c>
      <c r="BW484" s="223">
        <v>30</v>
      </c>
      <c r="BX484" s="9"/>
      <c r="BY484" s="9"/>
      <c r="BZ484" s="9" t="s">
        <v>6670</v>
      </c>
      <c r="CA484" t="s">
        <v>6212</v>
      </c>
      <c r="CB484" s="228">
        <v>2015</v>
      </c>
      <c r="CC484" t="s">
        <v>4752</v>
      </c>
      <c r="CD484" s="10" t="s">
        <v>4753</v>
      </c>
      <c r="CE484" s="101" t="s">
        <v>4754</v>
      </c>
      <c r="CF484" t="s">
        <v>4745</v>
      </c>
      <c r="CG484" s="10" t="s">
        <v>17</v>
      </c>
      <c r="CH484" s="10" t="s">
        <v>131</v>
      </c>
      <c r="CI484" s="9"/>
      <c r="CJ484" s="10" t="s">
        <v>4755</v>
      </c>
      <c r="CK484" s="10" t="s">
        <v>517</v>
      </c>
      <c r="CL484" s="10" t="s">
        <v>17</v>
      </c>
      <c r="CM484" s="10" t="s">
        <v>17</v>
      </c>
      <c r="CN484" s="10" t="s">
        <v>17</v>
      </c>
      <c r="CO484" s="10" t="s">
        <v>10</v>
      </c>
      <c r="CP484" s="10" t="s">
        <v>48</v>
      </c>
      <c r="CQ484" s="9"/>
      <c r="CR484" s="9"/>
      <c r="CS484" s="10" t="s">
        <v>4757</v>
      </c>
      <c r="CT484" s="10" t="s">
        <v>128</v>
      </c>
      <c r="CU484" s="10" t="s">
        <v>4759</v>
      </c>
      <c r="CV484" s="10" t="s">
        <v>17</v>
      </c>
      <c r="CW484" s="10" t="s">
        <v>4760</v>
      </c>
      <c r="CX484" t="s">
        <v>4797</v>
      </c>
      <c r="CY484" s="9"/>
      <c r="CZ484" t="s">
        <v>4835</v>
      </c>
      <c r="DA484" s="3" t="s">
        <v>9218</v>
      </c>
      <c r="DB484" s="9" t="s">
        <v>4911</v>
      </c>
      <c r="DC484" s="9"/>
      <c r="DD484" s="226">
        <v>482</v>
      </c>
      <c r="DE484" s="15"/>
    </row>
    <row r="485" spans="1:109" ht="14.45" customHeight="1">
      <c r="A485" s="226">
        <v>473</v>
      </c>
      <c r="B485" s="10" t="s">
        <v>4704</v>
      </c>
      <c r="C485" s="285" t="s">
        <v>4705</v>
      </c>
      <c r="D485" t="s">
        <v>4749</v>
      </c>
      <c r="E485" s="9"/>
      <c r="F485" s="9"/>
      <c r="G485" s="149" t="s">
        <v>6131</v>
      </c>
      <c r="H485" t="s">
        <v>4706</v>
      </c>
      <c r="I485" t="s">
        <v>4707</v>
      </c>
      <c r="J485" s="10" t="s">
        <v>4708</v>
      </c>
      <c r="K485" s="144" t="s">
        <v>10275</v>
      </c>
      <c r="L485" t="s">
        <v>4746</v>
      </c>
      <c r="M485" t="b">
        <v>0</v>
      </c>
      <c r="N485" s="10" t="s">
        <v>4747</v>
      </c>
      <c r="O485" s="10" t="s">
        <v>17</v>
      </c>
      <c r="P485" s="10" t="s">
        <v>17</v>
      </c>
      <c r="Q485" s="229">
        <v>-1</v>
      </c>
      <c r="R485" s="229">
        <v>999</v>
      </c>
      <c r="S485" s="9"/>
      <c r="T485" t="s">
        <v>17</v>
      </c>
      <c r="U485" s="10" t="s">
        <v>17</v>
      </c>
      <c r="V485" s="3" t="s">
        <v>17</v>
      </c>
      <c r="W485" s="10" t="s">
        <v>4748</v>
      </c>
      <c r="X485" s="3" t="s">
        <v>17</v>
      </c>
      <c r="Y485" s="3" t="s">
        <v>17</v>
      </c>
      <c r="Z485" s="10" t="s">
        <v>17</v>
      </c>
      <c r="AA485" s="22" t="s">
        <v>17</v>
      </c>
      <c r="AB485" s="3"/>
      <c r="AC485" s="3"/>
      <c r="AD485" s="3"/>
      <c r="AE485" s="3"/>
      <c r="AF485" s="3"/>
      <c r="AG485" s="3" t="s">
        <v>17</v>
      </c>
      <c r="AH485" s="10" t="s">
        <v>4746</v>
      </c>
      <c r="AI485" s="177"/>
      <c r="AJ485" s="3" t="s">
        <v>9040</v>
      </c>
      <c r="AK485" t="s">
        <v>4751</v>
      </c>
      <c r="AL485" t="s">
        <v>4751</v>
      </c>
      <c r="AM485" s="68"/>
      <c r="AN485" s="3" t="s">
        <v>484</v>
      </c>
      <c r="AO485" t="s">
        <v>9206</v>
      </c>
      <c r="AP485" t="s">
        <v>5091</v>
      </c>
      <c r="AQ485" s="3"/>
      <c r="AR485" s="3"/>
      <c r="AS485" s="22" t="s">
        <v>9038</v>
      </c>
      <c r="AT485" s="3" t="s">
        <v>17</v>
      </c>
      <c r="AU485" t="b">
        <v>0</v>
      </c>
      <c r="AV485" s="228" t="s">
        <v>17</v>
      </c>
      <c r="AW485" s="10" t="s">
        <v>17</v>
      </c>
      <c r="AX485" s="9"/>
      <c r="AY485" s="9"/>
      <c r="AZ485" s="9"/>
      <c r="BA485" s="9"/>
      <c r="BB485" s="3" t="s">
        <v>5202</v>
      </c>
      <c r="BC485" s="9"/>
      <c r="BD485" s="9"/>
      <c r="BE485" s="10" t="s">
        <v>37</v>
      </c>
      <c r="BF485" s="9"/>
      <c r="BG485" s="9"/>
      <c r="BH485" s="9" t="s">
        <v>6171</v>
      </c>
      <c r="BI485" s="10" t="s">
        <v>3606</v>
      </c>
      <c r="BJ485" s="10" t="s">
        <v>17</v>
      </c>
      <c r="BK485" s="9" t="s">
        <v>9568</v>
      </c>
      <c r="BL485" s="9"/>
      <c r="BM485" s="223">
        <v>42</v>
      </c>
      <c r="BN485" s="223">
        <v>42</v>
      </c>
      <c r="BO485" s="10" t="s">
        <v>236</v>
      </c>
      <c r="BP485" s="9"/>
      <c r="BQ485" s="9"/>
      <c r="BR485" s="9"/>
      <c r="BS485" s="9"/>
      <c r="BT485" s="9"/>
      <c r="BU485" t="s">
        <v>13045</v>
      </c>
      <c r="BV485" s="10" t="s">
        <v>17</v>
      </c>
      <c r="BW485" s="223">
        <v>30</v>
      </c>
      <c r="BX485" s="9"/>
      <c r="BY485" s="9"/>
      <c r="BZ485" s="9" t="s">
        <v>6670</v>
      </c>
      <c r="CA485" t="s">
        <v>6212</v>
      </c>
      <c r="CB485" s="228">
        <v>2015</v>
      </c>
      <c r="CC485" t="s">
        <v>4752</v>
      </c>
      <c r="CD485" s="10" t="s">
        <v>4753</v>
      </c>
      <c r="CE485" s="101" t="s">
        <v>4754</v>
      </c>
      <c r="CF485" t="s">
        <v>4746</v>
      </c>
      <c r="CG485" s="10" t="s">
        <v>17</v>
      </c>
      <c r="CH485" s="10" t="s">
        <v>131</v>
      </c>
      <c r="CI485" s="9"/>
      <c r="CJ485" s="10" t="s">
        <v>4755</v>
      </c>
      <c r="CK485" s="10" t="s">
        <v>517</v>
      </c>
      <c r="CL485" s="10" t="s">
        <v>17</v>
      </c>
      <c r="CM485" s="10" t="s">
        <v>17</v>
      </c>
      <c r="CN485" s="10" t="s">
        <v>17</v>
      </c>
      <c r="CO485" s="10" t="s">
        <v>10</v>
      </c>
      <c r="CP485" s="10" t="s">
        <v>48</v>
      </c>
      <c r="CQ485" s="9"/>
      <c r="CR485" s="9"/>
      <c r="CS485" s="10" t="s">
        <v>4757</v>
      </c>
      <c r="CT485" s="10" t="s">
        <v>128</v>
      </c>
      <c r="CU485" s="10" t="s">
        <v>4759</v>
      </c>
      <c r="CV485" s="10" t="s">
        <v>17</v>
      </c>
      <c r="CW485" s="10" t="s">
        <v>4760</v>
      </c>
      <c r="CX485" t="s">
        <v>4798</v>
      </c>
      <c r="CY485" s="9"/>
      <c r="CZ485" t="s">
        <v>4836</v>
      </c>
      <c r="DA485" s="3" t="s">
        <v>9218</v>
      </c>
      <c r="DB485" s="9" t="s">
        <v>4912</v>
      </c>
      <c r="DC485" s="9"/>
      <c r="DD485" s="226">
        <v>483</v>
      </c>
      <c r="DE485" s="15"/>
    </row>
    <row r="486" spans="1:109" ht="15.6" customHeight="1">
      <c r="A486" s="226">
        <v>474</v>
      </c>
      <c r="B486" s="10" t="s">
        <v>4704</v>
      </c>
      <c r="C486" s="285" t="s">
        <v>4705</v>
      </c>
      <c r="D486" t="s">
        <v>4749</v>
      </c>
      <c r="E486" s="9"/>
      <c r="F486" s="9"/>
      <c r="G486" s="149" t="s">
        <v>6131</v>
      </c>
      <c r="H486" t="s">
        <v>4706</v>
      </c>
      <c r="I486" t="s">
        <v>4707</v>
      </c>
      <c r="J486" s="10" t="s">
        <v>4708</v>
      </c>
      <c r="K486" s="144" t="s">
        <v>10275</v>
      </c>
      <c r="L486" t="s">
        <v>4709</v>
      </c>
      <c r="M486" t="b">
        <v>0</v>
      </c>
      <c r="N486" s="10" t="s">
        <v>4747</v>
      </c>
      <c r="O486" s="10" t="s">
        <v>17</v>
      </c>
      <c r="P486" s="10" t="s">
        <v>17</v>
      </c>
      <c r="Q486" s="229">
        <v>-1</v>
      </c>
      <c r="R486" s="229">
        <v>999</v>
      </c>
      <c r="S486" s="9"/>
      <c r="T486" t="s">
        <v>17</v>
      </c>
      <c r="U486" s="10" t="s">
        <v>17</v>
      </c>
      <c r="V486" s="3" t="s">
        <v>17</v>
      </c>
      <c r="W486" t="s">
        <v>5912</v>
      </c>
      <c r="X486" s="3" t="s">
        <v>17</v>
      </c>
      <c r="Y486" s="3" t="s">
        <v>17</v>
      </c>
      <c r="Z486" s="10" t="s">
        <v>17</v>
      </c>
      <c r="AA486" s="22" t="s">
        <v>17</v>
      </c>
      <c r="AB486" s="3"/>
      <c r="AC486" s="3"/>
      <c r="AD486" s="3"/>
      <c r="AE486" s="3"/>
      <c r="AF486" s="3"/>
      <c r="AG486" s="3" t="s">
        <v>17</v>
      </c>
      <c r="AH486" s="10" t="s">
        <v>4709</v>
      </c>
      <c r="AI486" s="177"/>
      <c r="AJ486" s="3" t="s">
        <v>9040</v>
      </c>
      <c r="AK486" t="s">
        <v>4750</v>
      </c>
      <c r="AL486" t="s">
        <v>4750</v>
      </c>
      <c r="AM486" s="68"/>
      <c r="AN486" s="3" t="s">
        <v>484</v>
      </c>
      <c r="AO486" t="s">
        <v>9206</v>
      </c>
      <c r="AP486" t="s">
        <v>5091</v>
      </c>
      <c r="AQ486" s="3"/>
      <c r="AR486" s="3"/>
      <c r="AS486" s="22" t="s">
        <v>9038</v>
      </c>
      <c r="AT486" s="3" t="s">
        <v>17</v>
      </c>
      <c r="AU486" t="b">
        <v>0</v>
      </c>
      <c r="AV486" s="228" t="s">
        <v>17</v>
      </c>
      <c r="AW486" s="10" t="s">
        <v>17</v>
      </c>
      <c r="AX486" s="9"/>
      <c r="AY486" s="9"/>
      <c r="AZ486" s="9"/>
      <c r="BA486" s="9"/>
      <c r="BB486" s="3" t="s">
        <v>5202</v>
      </c>
      <c r="BC486" s="9"/>
      <c r="BD486" s="9"/>
      <c r="BE486" s="10" t="s">
        <v>37</v>
      </c>
      <c r="BF486" s="9"/>
      <c r="BG486" s="9"/>
      <c r="BH486" s="9" t="s">
        <v>6171</v>
      </c>
      <c r="BI486" s="10" t="s">
        <v>3606</v>
      </c>
      <c r="BJ486" s="10" t="s">
        <v>17</v>
      </c>
      <c r="BK486" s="9" t="s">
        <v>9568</v>
      </c>
      <c r="BL486" s="9"/>
      <c r="BM486" s="223">
        <v>166</v>
      </c>
      <c r="BN486" s="223">
        <v>166</v>
      </c>
      <c r="BO486" s="10" t="s">
        <v>236</v>
      </c>
      <c r="BP486" s="9"/>
      <c r="BQ486" s="9"/>
      <c r="BR486" s="9"/>
      <c r="BS486" s="9"/>
      <c r="BT486" s="9"/>
      <c r="BU486" t="s">
        <v>13045</v>
      </c>
      <c r="BV486" s="10" t="s">
        <v>17</v>
      </c>
      <c r="BW486" s="223">
        <v>30</v>
      </c>
      <c r="BX486" s="9"/>
      <c r="BY486" s="9"/>
      <c r="BZ486" s="9" t="s">
        <v>6670</v>
      </c>
      <c r="CA486" t="s">
        <v>6212</v>
      </c>
      <c r="CB486" s="228">
        <v>2015</v>
      </c>
      <c r="CC486" t="s">
        <v>4752</v>
      </c>
      <c r="CD486" s="10" t="s">
        <v>4753</v>
      </c>
      <c r="CE486" s="101" t="s">
        <v>4754</v>
      </c>
      <c r="CF486" t="s">
        <v>4709</v>
      </c>
      <c r="CG486" s="10" t="s">
        <v>17</v>
      </c>
      <c r="CH486" s="10" t="s">
        <v>131</v>
      </c>
      <c r="CI486" s="9"/>
      <c r="CJ486" s="10" t="s">
        <v>4756</v>
      </c>
      <c r="CK486" s="10" t="s">
        <v>517</v>
      </c>
      <c r="CL486" s="10" t="s">
        <v>17</v>
      </c>
      <c r="CM486" s="10" t="s">
        <v>17</v>
      </c>
      <c r="CN486" s="10" t="s">
        <v>17</v>
      </c>
      <c r="CO486" s="10" t="s">
        <v>10</v>
      </c>
      <c r="CP486" s="10" t="s">
        <v>48</v>
      </c>
      <c r="CQ486" s="9"/>
      <c r="CR486" s="9"/>
      <c r="CS486" s="10" t="s">
        <v>4758</v>
      </c>
      <c r="CT486" s="10" t="s">
        <v>128</v>
      </c>
      <c r="CU486" s="10" t="s">
        <v>4759</v>
      </c>
      <c r="CV486" s="10" t="s">
        <v>17</v>
      </c>
      <c r="CW486" s="10" t="s">
        <v>4760</v>
      </c>
      <c r="CX486" t="s">
        <v>4761</v>
      </c>
      <c r="CY486" s="9"/>
      <c r="CZ486" t="s">
        <v>4837</v>
      </c>
      <c r="DA486" s="3" t="s">
        <v>9218</v>
      </c>
      <c r="DB486" s="9" t="s">
        <v>4913</v>
      </c>
      <c r="DC486" s="9"/>
      <c r="DD486" s="226">
        <v>484</v>
      </c>
      <c r="DE486" s="15"/>
    </row>
    <row r="487" spans="1:109" ht="16.149999999999999" customHeight="1">
      <c r="A487" s="226">
        <v>475</v>
      </c>
      <c r="B487" s="10" t="s">
        <v>4704</v>
      </c>
      <c r="C487" s="285" t="s">
        <v>4705</v>
      </c>
      <c r="D487" t="s">
        <v>4749</v>
      </c>
      <c r="E487" s="9"/>
      <c r="F487" s="9"/>
      <c r="G487" s="149" t="s">
        <v>6131</v>
      </c>
      <c r="H487" t="s">
        <v>4706</v>
      </c>
      <c r="I487" t="s">
        <v>4707</v>
      </c>
      <c r="J487" s="10" t="s">
        <v>4708</v>
      </c>
      <c r="K487" s="144" t="s">
        <v>10275</v>
      </c>
      <c r="L487" t="s">
        <v>4710</v>
      </c>
      <c r="M487" t="b">
        <v>0</v>
      </c>
      <c r="N487" s="10" t="s">
        <v>4747</v>
      </c>
      <c r="O487" s="10" t="s">
        <v>17</v>
      </c>
      <c r="P487" s="10" t="s">
        <v>17</v>
      </c>
      <c r="Q487" s="229">
        <v>-1</v>
      </c>
      <c r="R487" s="229">
        <v>999</v>
      </c>
      <c r="S487" s="9"/>
      <c r="T487" t="s">
        <v>17</v>
      </c>
      <c r="U487" s="10" t="s">
        <v>17</v>
      </c>
      <c r="V487" s="3" t="s">
        <v>17</v>
      </c>
      <c r="W487" t="s">
        <v>5912</v>
      </c>
      <c r="X487" s="3" t="s">
        <v>17</v>
      </c>
      <c r="Y487" s="3" t="s">
        <v>17</v>
      </c>
      <c r="Z487" s="10" t="s">
        <v>17</v>
      </c>
      <c r="AA487" s="22" t="s">
        <v>17</v>
      </c>
      <c r="AB487" s="3"/>
      <c r="AC487" s="3"/>
      <c r="AD487" s="3"/>
      <c r="AE487" s="3"/>
      <c r="AF487" s="3"/>
      <c r="AG487" s="3" t="s">
        <v>17</v>
      </c>
      <c r="AH487" s="10" t="s">
        <v>4710</v>
      </c>
      <c r="AI487" s="177"/>
      <c r="AJ487" s="3" t="s">
        <v>9040</v>
      </c>
      <c r="AK487" t="s">
        <v>4750</v>
      </c>
      <c r="AL487" t="s">
        <v>4750</v>
      </c>
      <c r="AM487" s="68"/>
      <c r="AN487" s="3" t="s">
        <v>484</v>
      </c>
      <c r="AO487" t="s">
        <v>9206</v>
      </c>
      <c r="AP487" t="s">
        <v>5091</v>
      </c>
      <c r="AQ487" s="3"/>
      <c r="AR487" s="3"/>
      <c r="AS487" s="22" t="s">
        <v>9038</v>
      </c>
      <c r="AT487" s="3" t="s">
        <v>17</v>
      </c>
      <c r="AU487" t="b">
        <v>0</v>
      </c>
      <c r="AV487" s="228" t="s">
        <v>17</v>
      </c>
      <c r="AW487" s="10" t="s">
        <v>17</v>
      </c>
      <c r="AX487" s="9"/>
      <c r="AY487" s="9"/>
      <c r="AZ487" s="9"/>
      <c r="BA487" s="9"/>
      <c r="BB487" s="3" t="s">
        <v>5202</v>
      </c>
      <c r="BC487" s="9"/>
      <c r="BD487" s="9"/>
      <c r="BE487" s="10" t="s">
        <v>37</v>
      </c>
      <c r="BF487" s="9"/>
      <c r="BG487" s="9"/>
      <c r="BH487" s="9" t="s">
        <v>6171</v>
      </c>
      <c r="BI487" s="10" t="s">
        <v>3606</v>
      </c>
      <c r="BJ487" s="10" t="s">
        <v>17</v>
      </c>
      <c r="BK487" s="9" t="s">
        <v>9568</v>
      </c>
      <c r="BL487" s="9"/>
      <c r="BM487" s="223">
        <v>26</v>
      </c>
      <c r="BN487" s="223">
        <v>26</v>
      </c>
      <c r="BO487" s="10" t="s">
        <v>236</v>
      </c>
      <c r="BP487" s="9"/>
      <c r="BQ487" s="9"/>
      <c r="BR487" s="9"/>
      <c r="BS487" s="9"/>
      <c r="BT487" s="9"/>
      <c r="BU487" t="s">
        <v>13045</v>
      </c>
      <c r="BV487" s="10" t="s">
        <v>17</v>
      </c>
      <c r="BW487" s="223">
        <v>30</v>
      </c>
      <c r="BX487" s="9"/>
      <c r="BY487" s="9"/>
      <c r="BZ487" s="9" t="s">
        <v>6670</v>
      </c>
      <c r="CA487" t="s">
        <v>6212</v>
      </c>
      <c r="CB487" s="228">
        <v>2015</v>
      </c>
      <c r="CC487" t="s">
        <v>4752</v>
      </c>
      <c r="CD487" s="10" t="s">
        <v>4753</v>
      </c>
      <c r="CE487" s="101" t="s">
        <v>4754</v>
      </c>
      <c r="CF487" t="s">
        <v>4710</v>
      </c>
      <c r="CG487" s="10" t="s">
        <v>17</v>
      </c>
      <c r="CH487" s="10" t="s">
        <v>131</v>
      </c>
      <c r="CI487" s="9"/>
      <c r="CJ487" s="10" t="s">
        <v>4756</v>
      </c>
      <c r="CK487" s="10" t="s">
        <v>517</v>
      </c>
      <c r="CL487" s="10" t="s">
        <v>17</v>
      </c>
      <c r="CM487" s="10" t="s">
        <v>17</v>
      </c>
      <c r="CN487" s="10" t="s">
        <v>17</v>
      </c>
      <c r="CO487" s="10" t="s">
        <v>10</v>
      </c>
      <c r="CP487" s="10" t="s">
        <v>48</v>
      </c>
      <c r="CQ487" s="9"/>
      <c r="CR487" s="9"/>
      <c r="CS487" s="10" t="s">
        <v>4758</v>
      </c>
      <c r="CT487" s="10" t="s">
        <v>128</v>
      </c>
      <c r="CU487" s="10" t="s">
        <v>4759</v>
      </c>
      <c r="CV487" s="10" t="s">
        <v>17</v>
      </c>
      <c r="CW487" s="10" t="s">
        <v>4760</v>
      </c>
      <c r="CX487" t="s">
        <v>4762</v>
      </c>
      <c r="CY487" s="9"/>
      <c r="CZ487" t="s">
        <v>4838</v>
      </c>
      <c r="DA487" s="3" t="s">
        <v>9218</v>
      </c>
      <c r="DB487" s="9" t="s">
        <v>4914</v>
      </c>
      <c r="DC487" s="9"/>
      <c r="DD487" s="226">
        <v>485</v>
      </c>
      <c r="DE487" s="15"/>
    </row>
    <row r="488" spans="1:109" ht="13.9" customHeight="1">
      <c r="A488" s="226">
        <v>476</v>
      </c>
      <c r="B488" s="10" t="s">
        <v>4704</v>
      </c>
      <c r="C488" s="285" t="s">
        <v>4705</v>
      </c>
      <c r="D488" t="s">
        <v>4749</v>
      </c>
      <c r="E488" s="9"/>
      <c r="F488" s="9"/>
      <c r="G488" s="149" t="s">
        <v>6131</v>
      </c>
      <c r="H488" t="s">
        <v>4706</v>
      </c>
      <c r="I488" t="s">
        <v>4707</v>
      </c>
      <c r="J488" s="10" t="s">
        <v>4708</v>
      </c>
      <c r="K488" s="144" t="s">
        <v>10275</v>
      </c>
      <c r="L488" t="s">
        <v>4711</v>
      </c>
      <c r="M488" t="b">
        <v>0</v>
      </c>
      <c r="N488" s="10" t="s">
        <v>4747</v>
      </c>
      <c r="O488" s="10" t="s">
        <v>17</v>
      </c>
      <c r="P488" s="10" t="s">
        <v>17</v>
      </c>
      <c r="Q488" s="229">
        <v>-1</v>
      </c>
      <c r="R488" s="229">
        <v>999</v>
      </c>
      <c r="S488" s="9"/>
      <c r="T488" t="s">
        <v>17</v>
      </c>
      <c r="U488" s="10" t="s">
        <v>17</v>
      </c>
      <c r="V488" s="3" t="s">
        <v>17</v>
      </c>
      <c r="W488" t="s">
        <v>5912</v>
      </c>
      <c r="X488" s="3" t="s">
        <v>17</v>
      </c>
      <c r="Y488" s="3" t="s">
        <v>17</v>
      </c>
      <c r="Z488" s="10" t="s">
        <v>17</v>
      </c>
      <c r="AA488" s="22" t="s">
        <v>17</v>
      </c>
      <c r="AB488" s="3"/>
      <c r="AC488" s="3"/>
      <c r="AD488" s="3"/>
      <c r="AE488" s="3"/>
      <c r="AF488" s="3"/>
      <c r="AG488" s="3" t="s">
        <v>17</v>
      </c>
      <c r="AH488" s="10" t="s">
        <v>4711</v>
      </c>
      <c r="AI488" s="177"/>
      <c r="AJ488" s="3" t="s">
        <v>9040</v>
      </c>
      <c r="AK488" t="s">
        <v>4750</v>
      </c>
      <c r="AL488" t="s">
        <v>4750</v>
      </c>
      <c r="AM488" s="68"/>
      <c r="AN488" s="143" t="s">
        <v>484</v>
      </c>
      <c r="AO488" t="s">
        <v>9206</v>
      </c>
      <c r="AP488" t="s">
        <v>5091</v>
      </c>
      <c r="AQ488" s="3"/>
      <c r="AR488" s="3"/>
      <c r="AS488" s="22" t="s">
        <v>9038</v>
      </c>
      <c r="AT488" s="3" t="s">
        <v>17</v>
      </c>
      <c r="AU488" t="b">
        <v>0</v>
      </c>
      <c r="AV488" s="228" t="s">
        <v>17</v>
      </c>
      <c r="AW488" s="10" t="s">
        <v>17</v>
      </c>
      <c r="AX488" s="9"/>
      <c r="AY488" s="9"/>
      <c r="AZ488" s="9"/>
      <c r="BA488" s="9"/>
      <c r="BB488" s="3" t="s">
        <v>5202</v>
      </c>
      <c r="BC488" s="9"/>
      <c r="BD488" s="9"/>
      <c r="BE488" s="10" t="s">
        <v>37</v>
      </c>
      <c r="BF488" s="9"/>
      <c r="BG488" s="9"/>
      <c r="BH488" s="9" t="s">
        <v>6171</v>
      </c>
      <c r="BI488" s="10" t="s">
        <v>3606</v>
      </c>
      <c r="BJ488" s="10" t="s">
        <v>17</v>
      </c>
      <c r="BK488" s="9" t="s">
        <v>9568</v>
      </c>
      <c r="BL488" s="9"/>
      <c r="BM488" s="223">
        <v>188</v>
      </c>
      <c r="BN488" s="223">
        <v>188</v>
      </c>
      <c r="BO488" s="10" t="s">
        <v>236</v>
      </c>
      <c r="BP488" s="9"/>
      <c r="BQ488" s="9"/>
      <c r="BR488" s="9"/>
      <c r="BS488" s="9"/>
      <c r="BT488" s="9"/>
      <c r="BU488" t="s">
        <v>13045</v>
      </c>
      <c r="BV488" s="10" t="s">
        <v>17</v>
      </c>
      <c r="BW488" s="223">
        <v>30</v>
      </c>
      <c r="BX488" s="9"/>
      <c r="BY488" s="9"/>
      <c r="BZ488" s="9" t="s">
        <v>6670</v>
      </c>
      <c r="CA488" t="s">
        <v>6212</v>
      </c>
      <c r="CB488" s="228">
        <v>2015</v>
      </c>
      <c r="CC488" t="s">
        <v>4752</v>
      </c>
      <c r="CD488" s="10" t="s">
        <v>4753</v>
      </c>
      <c r="CE488" s="101" t="s">
        <v>4754</v>
      </c>
      <c r="CF488" t="s">
        <v>4711</v>
      </c>
      <c r="CG488" s="10" t="s">
        <v>17</v>
      </c>
      <c r="CH488" s="10" t="s">
        <v>131</v>
      </c>
      <c r="CI488" s="9"/>
      <c r="CJ488" s="10" t="s">
        <v>4756</v>
      </c>
      <c r="CK488" s="10" t="s">
        <v>517</v>
      </c>
      <c r="CL488" s="10" t="s">
        <v>17</v>
      </c>
      <c r="CM488" s="10" t="s">
        <v>17</v>
      </c>
      <c r="CN488" s="10" t="s">
        <v>17</v>
      </c>
      <c r="CO488" s="10" t="s">
        <v>10</v>
      </c>
      <c r="CP488" s="10" t="s">
        <v>48</v>
      </c>
      <c r="CQ488" s="9"/>
      <c r="CR488" s="9"/>
      <c r="CS488" s="10" t="s">
        <v>4758</v>
      </c>
      <c r="CT488" s="10" t="s">
        <v>128</v>
      </c>
      <c r="CU488" s="10" t="s">
        <v>4759</v>
      </c>
      <c r="CV488" s="10" t="s">
        <v>17</v>
      </c>
      <c r="CW488" s="10" t="s">
        <v>4760</v>
      </c>
      <c r="CX488" t="s">
        <v>4763</v>
      </c>
      <c r="CY488" s="9"/>
      <c r="CZ488" t="s">
        <v>4839</v>
      </c>
      <c r="DA488" s="3" t="s">
        <v>9218</v>
      </c>
      <c r="DB488" s="9" t="s">
        <v>4915</v>
      </c>
      <c r="DC488" s="9"/>
      <c r="DD488" s="226">
        <v>486</v>
      </c>
      <c r="DE488" s="15"/>
    </row>
    <row r="489" spans="1:109" ht="12.6" customHeight="1">
      <c r="A489" s="226">
        <v>477</v>
      </c>
      <c r="B489" s="10" t="s">
        <v>4704</v>
      </c>
      <c r="C489" s="285" t="s">
        <v>4705</v>
      </c>
      <c r="D489" t="s">
        <v>4749</v>
      </c>
      <c r="E489" s="9"/>
      <c r="F489" s="9"/>
      <c r="G489" s="149" t="s">
        <v>6131</v>
      </c>
      <c r="H489" t="s">
        <v>4706</v>
      </c>
      <c r="I489" t="s">
        <v>4707</v>
      </c>
      <c r="J489" s="10" t="s">
        <v>4708</v>
      </c>
      <c r="K489" s="144" t="s">
        <v>10275</v>
      </c>
      <c r="L489" t="s">
        <v>4712</v>
      </c>
      <c r="M489" t="b">
        <v>0</v>
      </c>
      <c r="N489" s="10" t="s">
        <v>4747</v>
      </c>
      <c r="O489" s="10" t="s">
        <v>17</v>
      </c>
      <c r="P489" s="10" t="s">
        <v>17</v>
      </c>
      <c r="Q489" s="229">
        <v>-1</v>
      </c>
      <c r="R489" s="229">
        <v>999</v>
      </c>
      <c r="S489" s="9"/>
      <c r="T489" t="s">
        <v>17</v>
      </c>
      <c r="U489" s="10" t="s">
        <v>17</v>
      </c>
      <c r="V489" s="3" t="s">
        <v>17</v>
      </c>
      <c r="W489" t="s">
        <v>5912</v>
      </c>
      <c r="X489" s="3" t="s">
        <v>17</v>
      </c>
      <c r="Y489" s="3" t="s">
        <v>17</v>
      </c>
      <c r="Z489" s="10" t="s">
        <v>17</v>
      </c>
      <c r="AA489" s="22" t="s">
        <v>17</v>
      </c>
      <c r="AB489" s="3"/>
      <c r="AC489" s="3"/>
      <c r="AD489" s="3"/>
      <c r="AE489" s="3"/>
      <c r="AF489" s="3"/>
      <c r="AG489" s="3" t="s">
        <v>17</v>
      </c>
      <c r="AH489" s="10" t="s">
        <v>4712</v>
      </c>
      <c r="AI489" s="177"/>
      <c r="AJ489" s="3" t="s">
        <v>9040</v>
      </c>
      <c r="AK489" t="s">
        <v>4751</v>
      </c>
      <c r="AL489" t="s">
        <v>4751</v>
      </c>
      <c r="AM489" s="68"/>
      <c r="AN489" s="3" t="s">
        <v>484</v>
      </c>
      <c r="AO489" t="s">
        <v>9206</v>
      </c>
      <c r="AP489" t="s">
        <v>5091</v>
      </c>
      <c r="AQ489" s="3"/>
      <c r="AR489" s="3"/>
      <c r="AS489" s="22" t="s">
        <v>9038</v>
      </c>
      <c r="AT489" s="3" t="s">
        <v>17</v>
      </c>
      <c r="AU489" t="b">
        <v>0</v>
      </c>
      <c r="AV489" s="228" t="s">
        <v>17</v>
      </c>
      <c r="AW489" s="10" t="s">
        <v>17</v>
      </c>
      <c r="AX489" s="9"/>
      <c r="AY489" s="9"/>
      <c r="AZ489" s="9"/>
      <c r="BA489" s="9"/>
      <c r="BB489" s="3" t="s">
        <v>5202</v>
      </c>
      <c r="BC489" s="9"/>
      <c r="BD489" s="9"/>
      <c r="BE489" s="10" t="s">
        <v>37</v>
      </c>
      <c r="BF489" s="9"/>
      <c r="BG489" s="9"/>
      <c r="BH489" s="9" t="s">
        <v>6171</v>
      </c>
      <c r="BI489" s="10" t="s">
        <v>3606</v>
      </c>
      <c r="BJ489" s="10" t="s">
        <v>17</v>
      </c>
      <c r="BK489" s="9" t="s">
        <v>9568</v>
      </c>
      <c r="BL489" s="9"/>
      <c r="BM489" s="223">
        <v>454</v>
      </c>
      <c r="BN489" s="223">
        <v>454</v>
      </c>
      <c r="BO489" s="10" t="s">
        <v>236</v>
      </c>
      <c r="BP489" s="9"/>
      <c r="BQ489" s="9"/>
      <c r="BR489" s="9"/>
      <c r="BS489" s="9"/>
      <c r="BT489" s="9"/>
      <c r="BU489" t="s">
        <v>13045</v>
      </c>
      <c r="BV489" s="10" t="s">
        <v>17</v>
      </c>
      <c r="BW489" s="223">
        <v>30</v>
      </c>
      <c r="BX489" s="9"/>
      <c r="BY489" s="9"/>
      <c r="BZ489" s="9" t="s">
        <v>6670</v>
      </c>
      <c r="CA489" t="s">
        <v>6212</v>
      </c>
      <c r="CB489" s="228">
        <v>2015</v>
      </c>
      <c r="CC489" t="s">
        <v>4752</v>
      </c>
      <c r="CD489" s="10" t="s">
        <v>4753</v>
      </c>
      <c r="CE489" s="101" t="s">
        <v>4754</v>
      </c>
      <c r="CF489" t="s">
        <v>4712</v>
      </c>
      <c r="CG489" s="10" t="s">
        <v>17</v>
      </c>
      <c r="CH489" s="10" t="s">
        <v>131</v>
      </c>
      <c r="CI489" s="9"/>
      <c r="CJ489" s="10" t="s">
        <v>4756</v>
      </c>
      <c r="CK489" s="10" t="s">
        <v>517</v>
      </c>
      <c r="CL489" s="10" t="s">
        <v>17</v>
      </c>
      <c r="CM489" s="10" t="s">
        <v>17</v>
      </c>
      <c r="CN489" s="10" t="s">
        <v>17</v>
      </c>
      <c r="CO489" s="10" t="s">
        <v>10</v>
      </c>
      <c r="CP489" s="10" t="s">
        <v>48</v>
      </c>
      <c r="CQ489" s="9"/>
      <c r="CR489" s="9"/>
      <c r="CS489" s="10" t="s">
        <v>4758</v>
      </c>
      <c r="CT489" s="10" t="s">
        <v>128</v>
      </c>
      <c r="CU489" s="10" t="s">
        <v>4759</v>
      </c>
      <c r="CV489" s="10" t="s">
        <v>17</v>
      </c>
      <c r="CW489" s="10" t="s">
        <v>4760</v>
      </c>
      <c r="CX489" t="s">
        <v>4764</v>
      </c>
      <c r="CY489" s="9"/>
      <c r="CZ489" t="s">
        <v>4840</v>
      </c>
      <c r="DA489" s="3" t="s">
        <v>9218</v>
      </c>
      <c r="DB489" s="9" t="s">
        <v>4916</v>
      </c>
      <c r="DC489" s="9"/>
      <c r="DD489" s="226">
        <v>487</v>
      </c>
      <c r="DE489" s="15"/>
    </row>
    <row r="490" spans="1:109" ht="13.9" customHeight="1">
      <c r="A490" s="226">
        <v>478</v>
      </c>
      <c r="B490" s="10" t="s">
        <v>4704</v>
      </c>
      <c r="C490" s="285" t="s">
        <v>4705</v>
      </c>
      <c r="D490" t="s">
        <v>4749</v>
      </c>
      <c r="E490" s="9"/>
      <c r="F490" s="9"/>
      <c r="G490" s="149" t="s">
        <v>6131</v>
      </c>
      <c r="H490" t="s">
        <v>4706</v>
      </c>
      <c r="I490" t="s">
        <v>4707</v>
      </c>
      <c r="J490" s="10" t="s">
        <v>4708</v>
      </c>
      <c r="K490" s="144" t="s">
        <v>10275</v>
      </c>
      <c r="L490" t="s">
        <v>4713</v>
      </c>
      <c r="M490" t="b">
        <v>0</v>
      </c>
      <c r="N490" s="10" t="s">
        <v>4747</v>
      </c>
      <c r="O490" s="10" t="s">
        <v>17</v>
      </c>
      <c r="P490" s="10" t="s">
        <v>17</v>
      </c>
      <c r="Q490" s="229">
        <v>-1</v>
      </c>
      <c r="R490" s="229">
        <v>999</v>
      </c>
      <c r="S490" s="9"/>
      <c r="T490" t="s">
        <v>17</v>
      </c>
      <c r="U490" s="10" t="s">
        <v>17</v>
      </c>
      <c r="V490" s="3" t="s">
        <v>17</v>
      </c>
      <c r="W490" t="s">
        <v>5912</v>
      </c>
      <c r="X490" s="3" t="s">
        <v>17</v>
      </c>
      <c r="Y490" s="3" t="s">
        <v>17</v>
      </c>
      <c r="Z490" s="10" t="s">
        <v>17</v>
      </c>
      <c r="AA490" s="22" t="s">
        <v>17</v>
      </c>
      <c r="AB490" s="3"/>
      <c r="AC490" s="3"/>
      <c r="AD490" s="3"/>
      <c r="AE490" s="3"/>
      <c r="AF490" s="3"/>
      <c r="AG490" s="3" t="s">
        <v>17</v>
      </c>
      <c r="AH490" s="10" t="s">
        <v>4713</v>
      </c>
      <c r="AI490" s="177"/>
      <c r="AJ490" s="3" t="s">
        <v>9040</v>
      </c>
      <c r="AK490" t="s">
        <v>4751</v>
      </c>
      <c r="AL490" t="s">
        <v>4751</v>
      </c>
      <c r="AM490" s="68"/>
      <c r="AN490" s="3" t="s">
        <v>484</v>
      </c>
      <c r="AO490" t="s">
        <v>9206</v>
      </c>
      <c r="AP490" t="s">
        <v>5091</v>
      </c>
      <c r="AQ490" s="3"/>
      <c r="AR490" s="3"/>
      <c r="AS490" s="22" t="s">
        <v>9038</v>
      </c>
      <c r="AT490" s="3" t="s">
        <v>17</v>
      </c>
      <c r="AU490" t="b">
        <v>0</v>
      </c>
      <c r="AV490" s="228" t="s">
        <v>17</v>
      </c>
      <c r="AW490" s="10" t="s">
        <v>17</v>
      </c>
      <c r="AX490" s="9"/>
      <c r="AY490" s="9"/>
      <c r="AZ490" s="9"/>
      <c r="BA490" s="9"/>
      <c r="BB490" s="3" t="s">
        <v>5202</v>
      </c>
      <c r="BC490" s="9"/>
      <c r="BD490" s="9"/>
      <c r="BE490" s="10" t="s">
        <v>37</v>
      </c>
      <c r="BF490" s="9"/>
      <c r="BG490" s="9"/>
      <c r="BH490" s="9" t="s">
        <v>6171</v>
      </c>
      <c r="BI490" s="10" t="s">
        <v>3606</v>
      </c>
      <c r="BJ490" s="10" t="s">
        <v>17</v>
      </c>
      <c r="BK490" s="9" t="s">
        <v>9568</v>
      </c>
      <c r="BL490" s="9"/>
      <c r="BM490" s="223">
        <v>35</v>
      </c>
      <c r="BN490" s="223">
        <v>35</v>
      </c>
      <c r="BO490" s="10" t="s">
        <v>236</v>
      </c>
      <c r="BP490" s="9"/>
      <c r="BQ490" s="9"/>
      <c r="BR490" s="9"/>
      <c r="BS490" s="9"/>
      <c r="BT490" s="9"/>
      <c r="BU490" t="s">
        <v>13045</v>
      </c>
      <c r="BV490" s="10" t="s">
        <v>17</v>
      </c>
      <c r="BW490" s="223">
        <v>30</v>
      </c>
      <c r="BX490" s="9"/>
      <c r="BY490" s="9"/>
      <c r="BZ490" s="9" t="s">
        <v>6670</v>
      </c>
      <c r="CA490" t="s">
        <v>6212</v>
      </c>
      <c r="CB490" s="228">
        <v>2015</v>
      </c>
      <c r="CC490" t="s">
        <v>4752</v>
      </c>
      <c r="CD490" s="10" t="s">
        <v>4753</v>
      </c>
      <c r="CE490" s="101" t="s">
        <v>4754</v>
      </c>
      <c r="CF490" t="s">
        <v>4713</v>
      </c>
      <c r="CG490" s="10" t="s">
        <v>17</v>
      </c>
      <c r="CH490" s="10" t="s">
        <v>131</v>
      </c>
      <c r="CI490" s="9"/>
      <c r="CJ490" s="10" t="s">
        <v>4756</v>
      </c>
      <c r="CK490" s="10" t="s">
        <v>517</v>
      </c>
      <c r="CL490" s="10" t="s">
        <v>17</v>
      </c>
      <c r="CM490" s="10" t="s">
        <v>17</v>
      </c>
      <c r="CN490" s="10" t="s">
        <v>17</v>
      </c>
      <c r="CO490" s="10" t="s">
        <v>10</v>
      </c>
      <c r="CP490" s="10" t="s">
        <v>48</v>
      </c>
      <c r="CQ490" s="9"/>
      <c r="CR490" s="9"/>
      <c r="CS490" s="10" t="s">
        <v>4758</v>
      </c>
      <c r="CT490" s="10" t="s">
        <v>128</v>
      </c>
      <c r="CU490" s="10" t="s">
        <v>4759</v>
      </c>
      <c r="CV490" s="10" t="s">
        <v>17</v>
      </c>
      <c r="CW490" s="10" t="s">
        <v>4760</v>
      </c>
      <c r="CX490" t="s">
        <v>4765</v>
      </c>
      <c r="CY490" s="9"/>
      <c r="CZ490" t="s">
        <v>4841</v>
      </c>
      <c r="DA490" s="3" t="s">
        <v>9218</v>
      </c>
      <c r="DB490" s="9" t="s">
        <v>4917</v>
      </c>
      <c r="DC490" s="9"/>
      <c r="DD490" s="226">
        <v>488</v>
      </c>
      <c r="DE490" s="15"/>
    </row>
    <row r="491" spans="1:109" ht="13.9" customHeight="1">
      <c r="A491" s="226">
        <v>479</v>
      </c>
      <c r="B491" s="10" t="s">
        <v>4704</v>
      </c>
      <c r="C491" s="285" t="s">
        <v>4705</v>
      </c>
      <c r="D491" t="s">
        <v>4749</v>
      </c>
      <c r="E491" s="9"/>
      <c r="F491" s="9"/>
      <c r="G491" s="149" t="s">
        <v>6131</v>
      </c>
      <c r="H491" t="s">
        <v>4706</v>
      </c>
      <c r="I491" t="s">
        <v>4707</v>
      </c>
      <c r="J491" s="10" t="s">
        <v>4708</v>
      </c>
      <c r="K491" s="144" t="s">
        <v>10275</v>
      </c>
      <c r="L491" t="s">
        <v>4714</v>
      </c>
      <c r="M491" t="b">
        <v>0</v>
      </c>
      <c r="N491" s="10" t="s">
        <v>4747</v>
      </c>
      <c r="O491" s="10" t="s">
        <v>17</v>
      </c>
      <c r="P491" s="10" t="s">
        <v>17</v>
      </c>
      <c r="Q491" s="229">
        <v>-1</v>
      </c>
      <c r="R491" s="229">
        <v>999</v>
      </c>
      <c r="S491" s="9"/>
      <c r="T491" t="s">
        <v>17</v>
      </c>
      <c r="U491" s="10" t="s">
        <v>17</v>
      </c>
      <c r="V491" s="3" t="s">
        <v>17</v>
      </c>
      <c r="W491" t="s">
        <v>5912</v>
      </c>
      <c r="X491" s="3" t="s">
        <v>17</v>
      </c>
      <c r="Y491" s="3" t="s">
        <v>17</v>
      </c>
      <c r="Z491" s="10" t="s">
        <v>17</v>
      </c>
      <c r="AA491" s="22" t="s">
        <v>17</v>
      </c>
      <c r="AB491" s="3"/>
      <c r="AC491" s="3"/>
      <c r="AD491" s="3"/>
      <c r="AE491" s="3"/>
      <c r="AF491" s="3"/>
      <c r="AG491" s="3" t="s">
        <v>17</v>
      </c>
      <c r="AH491" s="10" t="s">
        <v>4714</v>
      </c>
      <c r="AI491" s="177"/>
      <c r="AJ491" s="3" t="s">
        <v>9040</v>
      </c>
      <c r="AK491" t="s">
        <v>4751</v>
      </c>
      <c r="AL491" t="s">
        <v>4751</v>
      </c>
      <c r="AM491" s="68"/>
      <c r="AN491" s="3" t="s">
        <v>484</v>
      </c>
      <c r="AO491" t="s">
        <v>9206</v>
      </c>
      <c r="AP491" t="s">
        <v>5091</v>
      </c>
      <c r="AQ491" s="3"/>
      <c r="AR491" s="3"/>
      <c r="AS491" s="22" t="s">
        <v>9038</v>
      </c>
      <c r="AT491" s="3" t="s">
        <v>17</v>
      </c>
      <c r="AU491" t="b">
        <v>0</v>
      </c>
      <c r="AV491" s="228" t="s">
        <v>17</v>
      </c>
      <c r="AW491" s="10" t="s">
        <v>17</v>
      </c>
      <c r="AX491" s="9"/>
      <c r="AY491" s="9"/>
      <c r="AZ491" s="9"/>
      <c r="BA491" s="9"/>
      <c r="BB491" s="3" t="s">
        <v>5202</v>
      </c>
      <c r="BC491" s="9"/>
      <c r="BD491" s="9"/>
      <c r="BE491" s="10" t="s">
        <v>37</v>
      </c>
      <c r="BF491" s="9"/>
      <c r="BG491" s="9"/>
      <c r="BH491" s="9" t="s">
        <v>6171</v>
      </c>
      <c r="BI491" s="10" t="s">
        <v>3606</v>
      </c>
      <c r="BJ491" s="10" t="s">
        <v>17</v>
      </c>
      <c r="BK491" s="9" t="s">
        <v>9568</v>
      </c>
      <c r="BL491" s="9"/>
      <c r="BM491" s="223">
        <v>24</v>
      </c>
      <c r="BN491" s="223">
        <v>24</v>
      </c>
      <c r="BO491" s="10" t="s">
        <v>236</v>
      </c>
      <c r="BP491" s="9"/>
      <c r="BQ491" s="9"/>
      <c r="BR491" s="9"/>
      <c r="BS491" s="9"/>
      <c r="BT491" s="9"/>
      <c r="BU491" t="s">
        <v>13045</v>
      </c>
      <c r="BV491" s="10" t="s">
        <v>17</v>
      </c>
      <c r="BW491" s="223">
        <v>30</v>
      </c>
      <c r="BX491" s="9"/>
      <c r="BY491" s="9"/>
      <c r="BZ491" s="9" t="s">
        <v>6670</v>
      </c>
      <c r="CA491" t="s">
        <v>6212</v>
      </c>
      <c r="CB491" s="228">
        <v>2015</v>
      </c>
      <c r="CC491" t="s">
        <v>4752</v>
      </c>
      <c r="CD491" s="10" t="s">
        <v>4753</v>
      </c>
      <c r="CE491" s="101" t="s">
        <v>4754</v>
      </c>
      <c r="CF491" t="s">
        <v>4714</v>
      </c>
      <c r="CG491" s="10" t="s">
        <v>17</v>
      </c>
      <c r="CH491" s="10" t="s">
        <v>131</v>
      </c>
      <c r="CI491" s="9"/>
      <c r="CJ491" s="10" t="s">
        <v>4756</v>
      </c>
      <c r="CK491" s="10" t="s">
        <v>517</v>
      </c>
      <c r="CL491" s="10" t="s">
        <v>17</v>
      </c>
      <c r="CM491" s="10" t="s">
        <v>17</v>
      </c>
      <c r="CN491" s="10" t="s">
        <v>17</v>
      </c>
      <c r="CO491" s="10" t="s">
        <v>10</v>
      </c>
      <c r="CP491" s="10" t="s">
        <v>48</v>
      </c>
      <c r="CQ491" s="9"/>
      <c r="CR491" s="9"/>
      <c r="CS491" s="10" t="s">
        <v>4758</v>
      </c>
      <c r="CT491" s="10" t="s">
        <v>128</v>
      </c>
      <c r="CU491" s="10" t="s">
        <v>4759</v>
      </c>
      <c r="CV491" s="10" t="s">
        <v>17</v>
      </c>
      <c r="CW491" s="10" t="s">
        <v>4760</v>
      </c>
      <c r="CX491" t="s">
        <v>4766</v>
      </c>
      <c r="CY491" s="9"/>
      <c r="CZ491" t="s">
        <v>4842</v>
      </c>
      <c r="DA491" s="3" t="s">
        <v>9218</v>
      </c>
      <c r="DB491" s="9" t="s">
        <v>4918</v>
      </c>
      <c r="DC491" s="9"/>
      <c r="DD491" s="226">
        <v>489</v>
      </c>
      <c r="DE491" s="15"/>
    </row>
    <row r="492" spans="1:109" ht="12.6" customHeight="1">
      <c r="A492" s="226">
        <v>480</v>
      </c>
      <c r="B492" s="10" t="s">
        <v>4704</v>
      </c>
      <c r="C492" s="285" t="s">
        <v>4705</v>
      </c>
      <c r="D492" t="s">
        <v>4749</v>
      </c>
      <c r="E492" s="9"/>
      <c r="F492" s="9"/>
      <c r="G492" s="149" t="s">
        <v>6131</v>
      </c>
      <c r="H492" t="s">
        <v>4706</v>
      </c>
      <c r="I492" t="s">
        <v>4707</v>
      </c>
      <c r="J492" s="10" t="s">
        <v>4708</v>
      </c>
      <c r="K492" s="144" t="s">
        <v>10275</v>
      </c>
      <c r="L492" t="s">
        <v>4715</v>
      </c>
      <c r="M492" t="b">
        <v>0</v>
      </c>
      <c r="N492" s="10" t="s">
        <v>4747</v>
      </c>
      <c r="O492" s="10" t="s">
        <v>17</v>
      </c>
      <c r="P492" s="10" t="s">
        <v>17</v>
      </c>
      <c r="Q492" s="229">
        <v>-1</v>
      </c>
      <c r="R492" s="229">
        <v>999</v>
      </c>
      <c r="S492" s="9"/>
      <c r="T492" t="s">
        <v>17</v>
      </c>
      <c r="U492" s="10" t="s">
        <v>17</v>
      </c>
      <c r="V492" s="3" t="s">
        <v>17</v>
      </c>
      <c r="W492" t="s">
        <v>5912</v>
      </c>
      <c r="X492" s="3" t="s">
        <v>17</v>
      </c>
      <c r="Y492" s="3" t="s">
        <v>17</v>
      </c>
      <c r="Z492" s="10" t="s">
        <v>17</v>
      </c>
      <c r="AA492" s="22" t="s">
        <v>17</v>
      </c>
      <c r="AB492" s="3"/>
      <c r="AC492" s="3"/>
      <c r="AD492" s="3"/>
      <c r="AE492" s="3"/>
      <c r="AF492" s="3"/>
      <c r="AG492" s="3" t="s">
        <v>17</v>
      </c>
      <c r="AH492" s="10" t="s">
        <v>4715</v>
      </c>
      <c r="AI492" s="177"/>
      <c r="AJ492" s="3" t="s">
        <v>9040</v>
      </c>
      <c r="AK492" t="s">
        <v>4751</v>
      </c>
      <c r="AL492" t="s">
        <v>4751</v>
      </c>
      <c r="AM492" s="68"/>
      <c r="AN492" s="3" t="s">
        <v>484</v>
      </c>
      <c r="AO492" t="s">
        <v>9206</v>
      </c>
      <c r="AP492" t="s">
        <v>5091</v>
      </c>
      <c r="AQ492" s="3"/>
      <c r="AR492" s="3"/>
      <c r="AS492" s="22" t="s">
        <v>9038</v>
      </c>
      <c r="AT492" s="3" t="s">
        <v>17</v>
      </c>
      <c r="AU492" t="b">
        <v>0</v>
      </c>
      <c r="AV492" s="228" t="s">
        <v>17</v>
      </c>
      <c r="AW492" s="10" t="s">
        <v>17</v>
      </c>
      <c r="AX492" s="9"/>
      <c r="AY492" s="9"/>
      <c r="AZ492" s="9"/>
      <c r="BA492" s="9"/>
      <c r="BB492" s="3" t="s">
        <v>5202</v>
      </c>
      <c r="BC492" s="9"/>
      <c r="BD492" s="9"/>
      <c r="BE492" s="10" t="s">
        <v>37</v>
      </c>
      <c r="BF492" s="9"/>
      <c r="BG492" s="9"/>
      <c r="BH492" s="9" t="s">
        <v>6171</v>
      </c>
      <c r="BI492" s="10" t="s">
        <v>3606</v>
      </c>
      <c r="BJ492" s="10" t="s">
        <v>17</v>
      </c>
      <c r="BK492" s="9" t="s">
        <v>9568</v>
      </c>
      <c r="BL492" s="9"/>
      <c r="BM492" s="223">
        <v>2</v>
      </c>
      <c r="BN492" s="223">
        <v>2</v>
      </c>
      <c r="BO492" s="10" t="s">
        <v>236</v>
      </c>
      <c r="BP492" s="9"/>
      <c r="BQ492" s="9"/>
      <c r="BR492" s="9"/>
      <c r="BS492" s="9"/>
      <c r="BT492" s="9"/>
      <c r="BU492" t="s">
        <v>13045</v>
      </c>
      <c r="BV492" s="10" t="s">
        <v>17</v>
      </c>
      <c r="BW492" s="223">
        <v>30</v>
      </c>
      <c r="BX492" s="9"/>
      <c r="BY492" s="9"/>
      <c r="BZ492" s="9" t="s">
        <v>6670</v>
      </c>
      <c r="CA492" t="s">
        <v>6212</v>
      </c>
      <c r="CB492" s="228">
        <v>2015</v>
      </c>
      <c r="CC492" t="s">
        <v>4752</v>
      </c>
      <c r="CD492" s="10" t="s">
        <v>4753</v>
      </c>
      <c r="CE492" s="101" t="s">
        <v>4754</v>
      </c>
      <c r="CF492" t="s">
        <v>4715</v>
      </c>
      <c r="CG492" s="10" t="s">
        <v>17</v>
      </c>
      <c r="CH492" s="10" t="s">
        <v>131</v>
      </c>
      <c r="CI492" s="9"/>
      <c r="CJ492" s="10" t="s">
        <v>4756</v>
      </c>
      <c r="CK492" s="10" t="s">
        <v>517</v>
      </c>
      <c r="CL492" s="10" t="s">
        <v>17</v>
      </c>
      <c r="CM492" s="10" t="s">
        <v>17</v>
      </c>
      <c r="CN492" s="10" t="s">
        <v>17</v>
      </c>
      <c r="CO492" s="10" t="s">
        <v>10</v>
      </c>
      <c r="CP492" s="10" t="s">
        <v>48</v>
      </c>
      <c r="CQ492" s="9"/>
      <c r="CR492" s="9"/>
      <c r="CS492" s="10" t="s">
        <v>4758</v>
      </c>
      <c r="CT492" s="10" t="s">
        <v>128</v>
      </c>
      <c r="CU492" s="10" t="s">
        <v>4759</v>
      </c>
      <c r="CV492" s="10" t="s">
        <v>17</v>
      </c>
      <c r="CW492" s="10" t="s">
        <v>4760</v>
      </c>
      <c r="CX492" t="s">
        <v>4767</v>
      </c>
      <c r="CY492" s="9"/>
      <c r="CZ492" t="s">
        <v>4843</v>
      </c>
      <c r="DA492" s="3" t="s">
        <v>9218</v>
      </c>
      <c r="DB492" s="9" t="s">
        <v>4919</v>
      </c>
      <c r="DC492" s="9"/>
      <c r="DD492" s="226">
        <v>490</v>
      </c>
      <c r="DE492" s="15"/>
    </row>
    <row r="493" spans="1:109" ht="14.45" customHeight="1">
      <c r="A493" s="226">
        <v>481</v>
      </c>
      <c r="B493" s="10" t="s">
        <v>4704</v>
      </c>
      <c r="C493" s="285" t="s">
        <v>4705</v>
      </c>
      <c r="D493" t="s">
        <v>4749</v>
      </c>
      <c r="E493" s="9"/>
      <c r="F493" s="9"/>
      <c r="G493" s="149" t="s">
        <v>6131</v>
      </c>
      <c r="H493" t="s">
        <v>4706</v>
      </c>
      <c r="I493" t="s">
        <v>4707</v>
      </c>
      <c r="J493" s="10" t="s">
        <v>4708</v>
      </c>
      <c r="K493" s="144" t="s">
        <v>10275</v>
      </c>
      <c r="L493" t="s">
        <v>4716</v>
      </c>
      <c r="M493" t="b">
        <v>0</v>
      </c>
      <c r="N493" s="10" t="s">
        <v>4747</v>
      </c>
      <c r="O493" s="10" t="s">
        <v>17</v>
      </c>
      <c r="P493" s="10" t="s">
        <v>17</v>
      </c>
      <c r="Q493" s="229">
        <v>-1</v>
      </c>
      <c r="R493" s="229">
        <v>999</v>
      </c>
      <c r="S493" s="9"/>
      <c r="T493" t="s">
        <v>17</v>
      </c>
      <c r="U493" s="10" t="s">
        <v>17</v>
      </c>
      <c r="V493" s="3" t="s">
        <v>17</v>
      </c>
      <c r="W493" t="s">
        <v>5912</v>
      </c>
      <c r="X493" s="3" t="s">
        <v>17</v>
      </c>
      <c r="Y493" s="3" t="s">
        <v>17</v>
      </c>
      <c r="Z493" s="10" t="s">
        <v>17</v>
      </c>
      <c r="AA493" s="22" t="s">
        <v>17</v>
      </c>
      <c r="AB493" s="3"/>
      <c r="AC493" s="3"/>
      <c r="AD493" s="3"/>
      <c r="AE493" s="3"/>
      <c r="AF493" s="3"/>
      <c r="AG493" s="3" t="s">
        <v>17</v>
      </c>
      <c r="AH493" s="10" t="s">
        <v>4716</v>
      </c>
      <c r="AI493" s="177"/>
      <c r="AJ493" s="3" t="s">
        <v>9040</v>
      </c>
      <c r="AK493" t="s">
        <v>4751</v>
      </c>
      <c r="AL493" t="s">
        <v>4751</v>
      </c>
      <c r="AM493" s="68"/>
      <c r="AN493" s="3" t="s">
        <v>484</v>
      </c>
      <c r="AO493" t="s">
        <v>9206</v>
      </c>
      <c r="AP493" t="s">
        <v>5091</v>
      </c>
      <c r="AQ493" s="3"/>
      <c r="AR493" s="3"/>
      <c r="AS493" s="22" t="s">
        <v>9038</v>
      </c>
      <c r="AT493" s="3" t="s">
        <v>17</v>
      </c>
      <c r="AU493" t="b">
        <v>0</v>
      </c>
      <c r="AV493" s="228" t="s">
        <v>17</v>
      </c>
      <c r="AW493" s="10" t="s">
        <v>17</v>
      </c>
      <c r="AX493" s="9"/>
      <c r="AY493" s="9"/>
      <c r="AZ493" s="9"/>
      <c r="BA493" s="9"/>
      <c r="BB493" s="3" t="s">
        <v>5202</v>
      </c>
      <c r="BC493" s="9"/>
      <c r="BD493" s="9"/>
      <c r="BE493" s="10" t="s">
        <v>37</v>
      </c>
      <c r="BF493" s="9"/>
      <c r="BG493" s="9"/>
      <c r="BH493" s="9" t="s">
        <v>6171</v>
      </c>
      <c r="BI493" s="10" t="s">
        <v>3606</v>
      </c>
      <c r="BJ493" s="10" t="s">
        <v>17</v>
      </c>
      <c r="BK493" s="9" t="s">
        <v>9568</v>
      </c>
      <c r="BL493" s="9"/>
      <c r="BM493" s="223">
        <v>4921</v>
      </c>
      <c r="BN493" s="223">
        <v>4921</v>
      </c>
      <c r="BO493" s="10" t="s">
        <v>236</v>
      </c>
      <c r="BP493" s="9"/>
      <c r="BQ493" s="9"/>
      <c r="BR493" s="9"/>
      <c r="BS493" s="9"/>
      <c r="BT493" s="9"/>
      <c r="BU493" t="s">
        <v>13045</v>
      </c>
      <c r="BV493" s="10" t="s">
        <v>17</v>
      </c>
      <c r="BW493" s="223">
        <v>30</v>
      </c>
      <c r="BX493" s="9"/>
      <c r="BY493" s="9"/>
      <c r="BZ493" s="9" t="s">
        <v>6670</v>
      </c>
      <c r="CA493" t="s">
        <v>6212</v>
      </c>
      <c r="CB493" s="228">
        <v>2015</v>
      </c>
      <c r="CC493" t="s">
        <v>4752</v>
      </c>
      <c r="CD493" s="10" t="s">
        <v>4753</v>
      </c>
      <c r="CE493" s="101" t="s">
        <v>4754</v>
      </c>
      <c r="CF493" t="s">
        <v>4716</v>
      </c>
      <c r="CG493" s="10" t="s">
        <v>17</v>
      </c>
      <c r="CH493" s="10" t="s">
        <v>131</v>
      </c>
      <c r="CI493" s="9"/>
      <c r="CJ493" s="10" t="s">
        <v>4756</v>
      </c>
      <c r="CK493" s="10" t="s">
        <v>517</v>
      </c>
      <c r="CL493" s="10" t="s">
        <v>17</v>
      </c>
      <c r="CM493" s="10" t="s">
        <v>17</v>
      </c>
      <c r="CN493" s="10" t="s">
        <v>17</v>
      </c>
      <c r="CO493" s="10" t="s">
        <v>10</v>
      </c>
      <c r="CP493" s="10" t="s">
        <v>48</v>
      </c>
      <c r="CQ493" s="9"/>
      <c r="CR493" s="9"/>
      <c r="CS493" s="10" t="s">
        <v>4758</v>
      </c>
      <c r="CT493" s="10" t="s">
        <v>128</v>
      </c>
      <c r="CU493" s="10" t="s">
        <v>4759</v>
      </c>
      <c r="CV493" s="10" t="s">
        <v>17</v>
      </c>
      <c r="CW493" s="10" t="s">
        <v>4760</v>
      </c>
      <c r="CX493" t="s">
        <v>4768</v>
      </c>
      <c r="CY493" s="9"/>
      <c r="CZ493" t="s">
        <v>4844</v>
      </c>
      <c r="DA493" s="3" t="s">
        <v>9218</v>
      </c>
      <c r="DB493" s="9" t="s">
        <v>4920</v>
      </c>
      <c r="DC493" s="9"/>
      <c r="DD493" s="226">
        <v>491</v>
      </c>
      <c r="DE493" s="15"/>
    </row>
    <row r="494" spans="1:109" ht="13.9" customHeight="1">
      <c r="A494" s="226">
        <v>482</v>
      </c>
      <c r="B494" s="10" t="s">
        <v>4704</v>
      </c>
      <c r="C494" s="285" t="s">
        <v>4705</v>
      </c>
      <c r="D494" t="s">
        <v>4749</v>
      </c>
      <c r="E494" s="9"/>
      <c r="F494" s="9"/>
      <c r="G494" s="149" t="s">
        <v>6131</v>
      </c>
      <c r="H494" t="s">
        <v>4706</v>
      </c>
      <c r="I494" t="s">
        <v>4707</v>
      </c>
      <c r="J494" s="10" t="s">
        <v>4708</v>
      </c>
      <c r="K494" s="144" t="s">
        <v>10275</v>
      </c>
      <c r="L494" t="s">
        <v>4717</v>
      </c>
      <c r="M494" t="b">
        <v>0</v>
      </c>
      <c r="N494" s="10" t="s">
        <v>4747</v>
      </c>
      <c r="O494" s="10" t="s">
        <v>17</v>
      </c>
      <c r="P494" s="10" t="s">
        <v>17</v>
      </c>
      <c r="Q494" s="229">
        <v>-1</v>
      </c>
      <c r="R494" s="229">
        <v>999</v>
      </c>
      <c r="S494" s="9"/>
      <c r="T494" t="s">
        <v>17</v>
      </c>
      <c r="U494" s="10" t="s">
        <v>17</v>
      </c>
      <c r="V494" s="3" t="s">
        <v>17</v>
      </c>
      <c r="W494" t="s">
        <v>5912</v>
      </c>
      <c r="X494" s="3" t="s">
        <v>17</v>
      </c>
      <c r="Y494" s="3" t="s">
        <v>17</v>
      </c>
      <c r="Z494" s="10" t="s">
        <v>17</v>
      </c>
      <c r="AA494" s="22" t="s">
        <v>17</v>
      </c>
      <c r="AB494" s="3"/>
      <c r="AC494" s="3"/>
      <c r="AD494" s="3"/>
      <c r="AE494" s="3"/>
      <c r="AF494" s="3"/>
      <c r="AG494" s="3" t="s">
        <v>17</v>
      </c>
      <c r="AH494" s="10" t="s">
        <v>4717</v>
      </c>
      <c r="AI494" s="177"/>
      <c r="AJ494" s="3" t="s">
        <v>9040</v>
      </c>
      <c r="AK494" t="s">
        <v>4751</v>
      </c>
      <c r="AL494" t="s">
        <v>4751</v>
      </c>
      <c r="AM494" s="68"/>
      <c r="AN494" s="3" t="s">
        <v>484</v>
      </c>
      <c r="AO494" t="s">
        <v>9206</v>
      </c>
      <c r="AP494" t="s">
        <v>5091</v>
      </c>
      <c r="AQ494" s="3"/>
      <c r="AR494" s="3"/>
      <c r="AS494" s="22" t="s">
        <v>9038</v>
      </c>
      <c r="AT494" s="3" t="s">
        <v>17</v>
      </c>
      <c r="AU494" t="b">
        <v>0</v>
      </c>
      <c r="AV494" s="228" t="s">
        <v>17</v>
      </c>
      <c r="AW494" s="10" t="s">
        <v>17</v>
      </c>
      <c r="AX494" s="9"/>
      <c r="AY494" s="9"/>
      <c r="AZ494" s="9"/>
      <c r="BA494" s="9"/>
      <c r="BB494" s="3" t="s">
        <v>5202</v>
      </c>
      <c r="BC494" s="9"/>
      <c r="BD494" s="9"/>
      <c r="BE494" s="10" t="s">
        <v>37</v>
      </c>
      <c r="BF494" s="9"/>
      <c r="BG494" s="9"/>
      <c r="BH494" s="9" t="s">
        <v>6171</v>
      </c>
      <c r="BI494" s="10" t="s">
        <v>3606</v>
      </c>
      <c r="BJ494" s="10" t="s">
        <v>17</v>
      </c>
      <c r="BK494" s="9" t="s">
        <v>9568</v>
      </c>
      <c r="BL494" s="9"/>
      <c r="BM494" s="223">
        <v>16</v>
      </c>
      <c r="BN494" s="223">
        <v>16</v>
      </c>
      <c r="BO494" s="10" t="s">
        <v>236</v>
      </c>
      <c r="BP494" s="9"/>
      <c r="BQ494" s="9"/>
      <c r="BR494" s="9"/>
      <c r="BS494" s="9"/>
      <c r="BT494" s="9"/>
      <c r="BU494" t="s">
        <v>13045</v>
      </c>
      <c r="BV494" s="10" t="s">
        <v>17</v>
      </c>
      <c r="BW494" s="223">
        <v>30</v>
      </c>
      <c r="BX494" s="9"/>
      <c r="BY494" s="9"/>
      <c r="BZ494" s="9" t="s">
        <v>6670</v>
      </c>
      <c r="CA494" t="s">
        <v>6212</v>
      </c>
      <c r="CB494" s="228">
        <v>2015</v>
      </c>
      <c r="CC494" t="s">
        <v>4752</v>
      </c>
      <c r="CD494" s="10" t="s">
        <v>4753</v>
      </c>
      <c r="CE494" s="101" t="s">
        <v>4754</v>
      </c>
      <c r="CF494" t="s">
        <v>4717</v>
      </c>
      <c r="CG494" s="10" t="s">
        <v>17</v>
      </c>
      <c r="CH494" s="10" t="s">
        <v>131</v>
      </c>
      <c r="CI494" s="9"/>
      <c r="CJ494" s="10" t="s">
        <v>4756</v>
      </c>
      <c r="CK494" s="10" t="s">
        <v>517</v>
      </c>
      <c r="CL494" s="10" t="s">
        <v>17</v>
      </c>
      <c r="CM494" s="10" t="s">
        <v>17</v>
      </c>
      <c r="CN494" s="10" t="s">
        <v>17</v>
      </c>
      <c r="CO494" s="10" t="s">
        <v>10</v>
      </c>
      <c r="CP494" s="10" t="s">
        <v>48</v>
      </c>
      <c r="CQ494" s="9"/>
      <c r="CR494" s="9"/>
      <c r="CS494" s="10" t="s">
        <v>4758</v>
      </c>
      <c r="CT494" s="10" t="s">
        <v>128</v>
      </c>
      <c r="CU494" s="10" t="s">
        <v>4759</v>
      </c>
      <c r="CV494" s="10" t="s">
        <v>17</v>
      </c>
      <c r="CW494" s="10" t="s">
        <v>4760</v>
      </c>
      <c r="CX494" t="s">
        <v>4769</v>
      </c>
      <c r="CY494" s="9"/>
      <c r="CZ494" t="s">
        <v>4845</v>
      </c>
      <c r="DA494" s="3" t="s">
        <v>9218</v>
      </c>
      <c r="DB494" s="9" t="s">
        <v>4921</v>
      </c>
      <c r="DC494" s="9"/>
      <c r="DD494" s="226">
        <v>492</v>
      </c>
      <c r="DE494" s="15"/>
    </row>
    <row r="495" spans="1:109" ht="13.9" customHeight="1">
      <c r="A495" s="226">
        <v>483</v>
      </c>
      <c r="B495" s="10" t="s">
        <v>4704</v>
      </c>
      <c r="C495" s="285" t="s">
        <v>4705</v>
      </c>
      <c r="D495" t="s">
        <v>4749</v>
      </c>
      <c r="E495" s="9"/>
      <c r="F495" s="9"/>
      <c r="G495" s="149" t="s">
        <v>6131</v>
      </c>
      <c r="H495" t="s">
        <v>4706</v>
      </c>
      <c r="I495" t="s">
        <v>4707</v>
      </c>
      <c r="J495" s="10" t="s">
        <v>4708</v>
      </c>
      <c r="K495" s="144" t="s">
        <v>10275</v>
      </c>
      <c r="L495" t="s">
        <v>4718</v>
      </c>
      <c r="M495" t="b">
        <v>0</v>
      </c>
      <c r="N495" s="10" t="s">
        <v>4747</v>
      </c>
      <c r="O495" s="10" t="s">
        <v>17</v>
      </c>
      <c r="P495" s="10" t="s">
        <v>17</v>
      </c>
      <c r="Q495" s="229">
        <v>-1</v>
      </c>
      <c r="R495" s="229">
        <v>999</v>
      </c>
      <c r="S495" s="9"/>
      <c r="T495" t="s">
        <v>17</v>
      </c>
      <c r="U495" s="10" t="s">
        <v>17</v>
      </c>
      <c r="V495" s="3" t="s">
        <v>17</v>
      </c>
      <c r="W495" t="s">
        <v>5912</v>
      </c>
      <c r="X495" s="3" t="s">
        <v>17</v>
      </c>
      <c r="Y495" s="3" t="s">
        <v>17</v>
      </c>
      <c r="Z495" s="10" t="s">
        <v>17</v>
      </c>
      <c r="AA495" s="22" t="s">
        <v>17</v>
      </c>
      <c r="AB495" s="3"/>
      <c r="AC495" s="3"/>
      <c r="AD495" s="3"/>
      <c r="AE495" s="3"/>
      <c r="AF495" s="3"/>
      <c r="AG495" s="3" t="s">
        <v>17</v>
      </c>
      <c r="AH495" s="10" t="s">
        <v>4718</v>
      </c>
      <c r="AI495" s="177"/>
      <c r="AJ495" s="3" t="s">
        <v>9040</v>
      </c>
      <c r="AK495" t="s">
        <v>4751</v>
      </c>
      <c r="AL495" t="s">
        <v>4751</v>
      </c>
      <c r="AM495" s="68"/>
      <c r="AN495" s="3" t="s">
        <v>484</v>
      </c>
      <c r="AO495" t="s">
        <v>9206</v>
      </c>
      <c r="AP495" t="s">
        <v>5091</v>
      </c>
      <c r="AQ495" s="3"/>
      <c r="AR495" s="3"/>
      <c r="AS495" s="22" t="s">
        <v>9038</v>
      </c>
      <c r="AT495" s="3" t="s">
        <v>17</v>
      </c>
      <c r="AU495" t="b">
        <v>0</v>
      </c>
      <c r="AV495" s="228" t="s">
        <v>17</v>
      </c>
      <c r="AW495" s="10" t="s">
        <v>17</v>
      </c>
      <c r="AX495" s="9"/>
      <c r="AY495" s="9"/>
      <c r="AZ495" s="9"/>
      <c r="BA495" s="9"/>
      <c r="BB495" s="3" t="s">
        <v>5202</v>
      </c>
      <c r="BC495" s="9"/>
      <c r="BD495" s="9"/>
      <c r="BE495" s="10" t="s">
        <v>37</v>
      </c>
      <c r="BF495" s="9"/>
      <c r="BG495" s="9"/>
      <c r="BH495" s="9" t="s">
        <v>6171</v>
      </c>
      <c r="BI495" s="10" t="s">
        <v>3606</v>
      </c>
      <c r="BJ495" s="10" t="s">
        <v>17</v>
      </c>
      <c r="BK495" s="9" t="s">
        <v>9568</v>
      </c>
      <c r="BL495" s="9"/>
      <c r="BM495" s="223">
        <v>1</v>
      </c>
      <c r="BN495" s="223">
        <v>1</v>
      </c>
      <c r="BO495" s="10" t="s">
        <v>236</v>
      </c>
      <c r="BP495" s="9"/>
      <c r="BQ495" s="9"/>
      <c r="BR495" s="9"/>
      <c r="BS495" s="9"/>
      <c r="BT495" s="9"/>
      <c r="BU495" t="s">
        <v>13045</v>
      </c>
      <c r="BV495" s="10" t="s">
        <v>17</v>
      </c>
      <c r="BW495" s="223">
        <v>30</v>
      </c>
      <c r="BX495" s="9"/>
      <c r="BY495" s="9"/>
      <c r="BZ495" s="9" t="s">
        <v>6670</v>
      </c>
      <c r="CA495" t="s">
        <v>6212</v>
      </c>
      <c r="CB495" s="228">
        <v>2015</v>
      </c>
      <c r="CC495" t="s">
        <v>4752</v>
      </c>
      <c r="CD495" s="10" t="s">
        <v>4753</v>
      </c>
      <c r="CE495" s="101" t="s">
        <v>4754</v>
      </c>
      <c r="CF495" t="s">
        <v>4718</v>
      </c>
      <c r="CG495" s="10" t="s">
        <v>17</v>
      </c>
      <c r="CH495" s="10" t="s">
        <v>131</v>
      </c>
      <c r="CI495" s="9"/>
      <c r="CJ495" s="10" t="s">
        <v>4756</v>
      </c>
      <c r="CK495" s="10" t="s">
        <v>517</v>
      </c>
      <c r="CL495" s="10" t="s">
        <v>17</v>
      </c>
      <c r="CM495" s="10" t="s">
        <v>17</v>
      </c>
      <c r="CN495" s="10" t="s">
        <v>17</v>
      </c>
      <c r="CO495" s="10" t="s">
        <v>10</v>
      </c>
      <c r="CP495" s="10" t="s">
        <v>48</v>
      </c>
      <c r="CQ495" s="9"/>
      <c r="CR495" s="9"/>
      <c r="CS495" s="10" t="s">
        <v>4758</v>
      </c>
      <c r="CT495" s="10" t="s">
        <v>128</v>
      </c>
      <c r="CU495" s="10" t="s">
        <v>4759</v>
      </c>
      <c r="CV495" s="10" t="s">
        <v>17</v>
      </c>
      <c r="CW495" s="10" t="s">
        <v>4760</v>
      </c>
      <c r="CX495" t="s">
        <v>4770</v>
      </c>
      <c r="CY495" s="9"/>
      <c r="CZ495" t="s">
        <v>4846</v>
      </c>
      <c r="DA495" s="3" t="s">
        <v>9218</v>
      </c>
      <c r="DB495" s="9" t="s">
        <v>4922</v>
      </c>
      <c r="DC495" s="9"/>
      <c r="DD495" s="226">
        <v>493</v>
      </c>
      <c r="DE495" s="15"/>
    </row>
    <row r="496" spans="1:109" ht="13.9" customHeight="1">
      <c r="A496" s="226">
        <v>484</v>
      </c>
      <c r="B496" s="10" t="s">
        <v>4704</v>
      </c>
      <c r="C496" s="285" t="s">
        <v>4705</v>
      </c>
      <c r="D496" t="s">
        <v>4749</v>
      </c>
      <c r="E496" s="9"/>
      <c r="F496" s="9"/>
      <c r="G496" s="149" t="s">
        <v>6131</v>
      </c>
      <c r="H496" t="s">
        <v>4706</v>
      </c>
      <c r="I496" t="s">
        <v>4707</v>
      </c>
      <c r="J496" s="10" t="s">
        <v>4708</v>
      </c>
      <c r="K496" s="144" t="s">
        <v>10275</v>
      </c>
      <c r="L496" t="s">
        <v>4719</v>
      </c>
      <c r="M496" t="b">
        <v>0</v>
      </c>
      <c r="N496" s="10" t="s">
        <v>4747</v>
      </c>
      <c r="O496" s="10" t="s">
        <v>17</v>
      </c>
      <c r="P496" s="10" t="s">
        <v>17</v>
      </c>
      <c r="Q496" s="229">
        <v>-1</v>
      </c>
      <c r="R496" s="229">
        <v>999</v>
      </c>
      <c r="S496" s="9"/>
      <c r="T496" t="s">
        <v>17</v>
      </c>
      <c r="U496" s="10" t="s">
        <v>17</v>
      </c>
      <c r="V496" s="3" t="s">
        <v>17</v>
      </c>
      <c r="W496" t="s">
        <v>5912</v>
      </c>
      <c r="X496" s="3" t="s">
        <v>17</v>
      </c>
      <c r="Y496" s="3" t="s">
        <v>17</v>
      </c>
      <c r="Z496" s="10" t="s">
        <v>17</v>
      </c>
      <c r="AA496" s="22" t="s">
        <v>17</v>
      </c>
      <c r="AB496" s="3"/>
      <c r="AC496" s="3"/>
      <c r="AD496" s="3"/>
      <c r="AE496" s="3"/>
      <c r="AF496" s="3"/>
      <c r="AG496" s="3" t="s">
        <v>17</v>
      </c>
      <c r="AH496" s="10" t="s">
        <v>4719</v>
      </c>
      <c r="AI496" s="177"/>
      <c r="AJ496" s="3" t="s">
        <v>9040</v>
      </c>
      <c r="AK496" t="s">
        <v>4751</v>
      </c>
      <c r="AL496" t="s">
        <v>4751</v>
      </c>
      <c r="AM496" s="68"/>
      <c r="AN496" s="143" t="s">
        <v>484</v>
      </c>
      <c r="AO496" t="s">
        <v>9206</v>
      </c>
      <c r="AP496" t="s">
        <v>5091</v>
      </c>
      <c r="AQ496" s="3"/>
      <c r="AR496" s="3"/>
      <c r="AS496" s="22" t="s">
        <v>9038</v>
      </c>
      <c r="AT496" s="3" t="s">
        <v>17</v>
      </c>
      <c r="AU496" t="b">
        <v>0</v>
      </c>
      <c r="AV496" s="228" t="s">
        <v>17</v>
      </c>
      <c r="AW496" s="10" t="s">
        <v>17</v>
      </c>
      <c r="AX496" s="9"/>
      <c r="AY496" s="9"/>
      <c r="AZ496" s="9"/>
      <c r="BA496" s="9"/>
      <c r="BB496" s="3" t="s">
        <v>5202</v>
      </c>
      <c r="BC496" s="9"/>
      <c r="BD496" s="9"/>
      <c r="BE496" s="10" t="s">
        <v>37</v>
      </c>
      <c r="BF496" s="9"/>
      <c r="BG496" s="9"/>
      <c r="BH496" s="9" t="s">
        <v>6171</v>
      </c>
      <c r="BI496" s="10" t="s">
        <v>3606</v>
      </c>
      <c r="BJ496" s="10" t="s">
        <v>17</v>
      </c>
      <c r="BK496" s="9" t="s">
        <v>9568</v>
      </c>
      <c r="BL496" s="9"/>
      <c r="BM496" s="223">
        <v>3921</v>
      </c>
      <c r="BN496" s="223">
        <v>3921</v>
      </c>
      <c r="BO496" s="10" t="s">
        <v>236</v>
      </c>
      <c r="BP496" s="9"/>
      <c r="BQ496" s="9"/>
      <c r="BR496" s="9"/>
      <c r="BS496" s="9"/>
      <c r="BT496" s="9"/>
      <c r="BU496" t="s">
        <v>13045</v>
      </c>
      <c r="BV496" s="10" t="s">
        <v>17</v>
      </c>
      <c r="BW496" s="223">
        <v>30</v>
      </c>
      <c r="BX496" s="9"/>
      <c r="BY496" s="9"/>
      <c r="BZ496" s="9" t="s">
        <v>6670</v>
      </c>
      <c r="CA496" t="s">
        <v>6212</v>
      </c>
      <c r="CB496" s="228">
        <v>2015</v>
      </c>
      <c r="CC496" t="s">
        <v>4752</v>
      </c>
      <c r="CD496" s="10" t="s">
        <v>4753</v>
      </c>
      <c r="CE496" s="101" t="s">
        <v>4754</v>
      </c>
      <c r="CF496" t="s">
        <v>4719</v>
      </c>
      <c r="CG496" s="10" t="s">
        <v>17</v>
      </c>
      <c r="CH496" s="10" t="s">
        <v>131</v>
      </c>
      <c r="CI496" s="9"/>
      <c r="CJ496" s="10" t="s">
        <v>4756</v>
      </c>
      <c r="CK496" s="10" t="s">
        <v>517</v>
      </c>
      <c r="CL496" s="10" t="s">
        <v>17</v>
      </c>
      <c r="CM496" s="10" t="s">
        <v>17</v>
      </c>
      <c r="CN496" s="10" t="s">
        <v>17</v>
      </c>
      <c r="CO496" s="10" t="s">
        <v>10</v>
      </c>
      <c r="CP496" s="10" t="s">
        <v>48</v>
      </c>
      <c r="CQ496" s="9"/>
      <c r="CR496" s="9"/>
      <c r="CS496" s="10" t="s">
        <v>4758</v>
      </c>
      <c r="CT496" s="10" t="s">
        <v>128</v>
      </c>
      <c r="CU496" s="10" t="s">
        <v>4759</v>
      </c>
      <c r="CV496" s="10" t="s">
        <v>17</v>
      </c>
      <c r="CW496" s="10" t="s">
        <v>4760</v>
      </c>
      <c r="CX496" t="s">
        <v>4771</v>
      </c>
      <c r="CY496" s="9"/>
      <c r="CZ496" t="s">
        <v>4847</v>
      </c>
      <c r="DA496" s="3" t="s">
        <v>9218</v>
      </c>
      <c r="DB496" s="9" t="s">
        <v>4923</v>
      </c>
      <c r="DC496" s="9"/>
      <c r="DD496" s="226">
        <v>494</v>
      </c>
      <c r="DE496" s="15"/>
    </row>
    <row r="497" spans="1:109" ht="15.6" customHeight="1">
      <c r="A497" s="226">
        <v>485</v>
      </c>
      <c r="B497" s="10" t="s">
        <v>4704</v>
      </c>
      <c r="C497" s="285" t="s">
        <v>4705</v>
      </c>
      <c r="D497" t="s">
        <v>4749</v>
      </c>
      <c r="E497" s="9"/>
      <c r="F497" s="9"/>
      <c r="G497" s="149" t="s">
        <v>6131</v>
      </c>
      <c r="H497" t="s">
        <v>4706</v>
      </c>
      <c r="I497" t="s">
        <v>4707</v>
      </c>
      <c r="J497" s="10" t="s">
        <v>4708</v>
      </c>
      <c r="K497" s="144" t="s">
        <v>10275</v>
      </c>
      <c r="L497" t="s">
        <v>4720</v>
      </c>
      <c r="M497" t="b">
        <v>0</v>
      </c>
      <c r="N497" s="10" t="s">
        <v>4747</v>
      </c>
      <c r="O497" s="10" t="s">
        <v>17</v>
      </c>
      <c r="P497" s="10" t="s">
        <v>17</v>
      </c>
      <c r="Q497" s="229">
        <v>-1</v>
      </c>
      <c r="R497" s="229">
        <v>999</v>
      </c>
      <c r="S497" s="9"/>
      <c r="T497" t="s">
        <v>17</v>
      </c>
      <c r="U497" s="10" t="s">
        <v>17</v>
      </c>
      <c r="V497" s="3" t="s">
        <v>17</v>
      </c>
      <c r="W497" t="s">
        <v>5912</v>
      </c>
      <c r="X497" s="3" t="s">
        <v>17</v>
      </c>
      <c r="Y497" s="3" t="s">
        <v>17</v>
      </c>
      <c r="Z497" s="10" t="s">
        <v>17</v>
      </c>
      <c r="AA497" s="22" t="s">
        <v>17</v>
      </c>
      <c r="AB497" s="3"/>
      <c r="AC497" s="3"/>
      <c r="AD497" s="3"/>
      <c r="AE497" s="3"/>
      <c r="AF497" s="3"/>
      <c r="AG497" s="3" t="s">
        <v>17</v>
      </c>
      <c r="AH497" s="10" t="s">
        <v>4720</v>
      </c>
      <c r="AI497" s="177"/>
      <c r="AJ497" s="3" t="s">
        <v>9040</v>
      </c>
      <c r="AK497" t="s">
        <v>4751</v>
      </c>
      <c r="AL497" t="s">
        <v>4751</v>
      </c>
      <c r="AM497" s="68"/>
      <c r="AN497" s="3" t="s">
        <v>484</v>
      </c>
      <c r="AO497" t="s">
        <v>9206</v>
      </c>
      <c r="AP497" t="s">
        <v>5091</v>
      </c>
      <c r="AQ497" s="3"/>
      <c r="AR497" s="3"/>
      <c r="AS497" s="22" t="s">
        <v>9038</v>
      </c>
      <c r="AT497" s="3" t="s">
        <v>17</v>
      </c>
      <c r="AU497" t="b">
        <v>0</v>
      </c>
      <c r="AV497" s="228" t="s">
        <v>17</v>
      </c>
      <c r="AW497" s="10" t="s">
        <v>17</v>
      </c>
      <c r="AX497" s="9"/>
      <c r="AY497" s="9"/>
      <c r="AZ497" s="9"/>
      <c r="BA497" s="9"/>
      <c r="BB497" s="3" t="s">
        <v>5202</v>
      </c>
      <c r="BC497" s="9"/>
      <c r="BD497" s="9"/>
      <c r="BE497" s="10" t="s">
        <v>37</v>
      </c>
      <c r="BF497" s="9"/>
      <c r="BG497" s="9"/>
      <c r="BH497" s="9" t="s">
        <v>6171</v>
      </c>
      <c r="BI497" s="10" t="s">
        <v>3606</v>
      </c>
      <c r="BJ497" s="10" t="s">
        <v>17</v>
      </c>
      <c r="BK497" s="9" t="s">
        <v>9568</v>
      </c>
      <c r="BL497" s="9"/>
      <c r="BM497" s="223">
        <v>8</v>
      </c>
      <c r="BN497" s="223">
        <v>8</v>
      </c>
      <c r="BO497" s="10" t="s">
        <v>236</v>
      </c>
      <c r="BP497" s="9"/>
      <c r="BQ497" s="9"/>
      <c r="BR497" s="9"/>
      <c r="BS497" s="9"/>
      <c r="BT497" s="9"/>
      <c r="BU497" t="s">
        <v>13045</v>
      </c>
      <c r="BV497" s="10" t="s">
        <v>17</v>
      </c>
      <c r="BW497" s="223">
        <v>30</v>
      </c>
      <c r="BX497" s="9"/>
      <c r="BY497" s="9"/>
      <c r="BZ497" s="9" t="s">
        <v>6670</v>
      </c>
      <c r="CA497" t="s">
        <v>6212</v>
      </c>
      <c r="CB497" s="228">
        <v>2015</v>
      </c>
      <c r="CC497" t="s">
        <v>4752</v>
      </c>
      <c r="CD497" s="10" t="s">
        <v>4753</v>
      </c>
      <c r="CE497" s="101" t="s">
        <v>4754</v>
      </c>
      <c r="CF497" t="s">
        <v>4720</v>
      </c>
      <c r="CG497" s="10" t="s">
        <v>17</v>
      </c>
      <c r="CH497" s="10" t="s">
        <v>131</v>
      </c>
      <c r="CI497" s="9"/>
      <c r="CJ497" s="10" t="s">
        <v>4756</v>
      </c>
      <c r="CK497" s="10" t="s">
        <v>517</v>
      </c>
      <c r="CL497" s="10" t="s">
        <v>17</v>
      </c>
      <c r="CM497" s="10" t="s">
        <v>17</v>
      </c>
      <c r="CN497" s="10" t="s">
        <v>17</v>
      </c>
      <c r="CO497" s="10" t="s">
        <v>10</v>
      </c>
      <c r="CP497" s="10" t="s">
        <v>48</v>
      </c>
      <c r="CQ497" s="9"/>
      <c r="CR497" s="9"/>
      <c r="CS497" s="10" t="s">
        <v>4758</v>
      </c>
      <c r="CT497" s="10" t="s">
        <v>128</v>
      </c>
      <c r="CU497" s="10" t="s">
        <v>4759</v>
      </c>
      <c r="CV497" s="10" t="s">
        <v>17</v>
      </c>
      <c r="CW497" s="10" t="s">
        <v>4760</v>
      </c>
      <c r="CX497" t="s">
        <v>4772</v>
      </c>
      <c r="CY497" s="9"/>
      <c r="CZ497" t="s">
        <v>4848</v>
      </c>
      <c r="DA497" s="3" t="s">
        <v>9218</v>
      </c>
      <c r="DB497" s="9" t="s">
        <v>4924</v>
      </c>
      <c r="DC497" s="9"/>
      <c r="DD497" s="226">
        <v>495</v>
      </c>
      <c r="DE497" s="15"/>
    </row>
    <row r="498" spans="1:109" ht="15" customHeight="1">
      <c r="A498" s="226">
        <v>486</v>
      </c>
      <c r="B498" s="10" t="s">
        <v>4704</v>
      </c>
      <c r="C498" s="285" t="s">
        <v>4705</v>
      </c>
      <c r="D498" t="s">
        <v>4749</v>
      </c>
      <c r="E498" s="9"/>
      <c r="F498" s="9"/>
      <c r="G498" s="149" t="s">
        <v>6131</v>
      </c>
      <c r="H498" t="s">
        <v>4706</v>
      </c>
      <c r="I498" t="s">
        <v>4707</v>
      </c>
      <c r="J498" s="10" t="s">
        <v>4708</v>
      </c>
      <c r="K498" s="144" t="s">
        <v>10275</v>
      </c>
      <c r="L498" t="s">
        <v>4721</v>
      </c>
      <c r="M498" t="b">
        <v>0</v>
      </c>
      <c r="N498" s="10" t="s">
        <v>4747</v>
      </c>
      <c r="O498" s="10" t="s">
        <v>17</v>
      </c>
      <c r="P498" s="10" t="s">
        <v>17</v>
      </c>
      <c r="Q498" s="229">
        <v>-1</v>
      </c>
      <c r="R498" s="229">
        <v>999</v>
      </c>
      <c r="S498" s="9"/>
      <c r="T498" t="s">
        <v>17</v>
      </c>
      <c r="U498" s="10" t="s">
        <v>17</v>
      </c>
      <c r="V498" s="3" t="s">
        <v>17</v>
      </c>
      <c r="W498" t="s">
        <v>5912</v>
      </c>
      <c r="X498" s="3" t="s">
        <v>17</v>
      </c>
      <c r="Y498" s="3" t="s">
        <v>17</v>
      </c>
      <c r="Z498" s="10" t="s">
        <v>17</v>
      </c>
      <c r="AA498" s="22" t="s">
        <v>17</v>
      </c>
      <c r="AB498" s="3"/>
      <c r="AC498" s="3"/>
      <c r="AD498" s="3"/>
      <c r="AE498" s="3"/>
      <c r="AF498" s="3"/>
      <c r="AG498" s="3" t="s">
        <v>17</v>
      </c>
      <c r="AH498" s="10" t="s">
        <v>4721</v>
      </c>
      <c r="AI498" s="177"/>
      <c r="AJ498" s="3" t="s">
        <v>9040</v>
      </c>
      <c r="AK498" t="s">
        <v>4751</v>
      </c>
      <c r="AL498" t="s">
        <v>4751</v>
      </c>
      <c r="AM498" s="68"/>
      <c r="AN498" s="3" t="s">
        <v>484</v>
      </c>
      <c r="AO498" t="s">
        <v>9206</v>
      </c>
      <c r="AP498" t="s">
        <v>5091</v>
      </c>
      <c r="AQ498" s="3"/>
      <c r="AR498" s="3"/>
      <c r="AS498" s="22" t="s">
        <v>9038</v>
      </c>
      <c r="AT498" s="3" t="s">
        <v>17</v>
      </c>
      <c r="AU498" t="b">
        <v>0</v>
      </c>
      <c r="AV498" s="228" t="s">
        <v>17</v>
      </c>
      <c r="AW498" s="10" t="s">
        <v>17</v>
      </c>
      <c r="AX498" s="9"/>
      <c r="AY498" s="9"/>
      <c r="AZ498" s="9"/>
      <c r="BA498" s="9"/>
      <c r="BB498" s="3" t="s">
        <v>5202</v>
      </c>
      <c r="BC498" s="9"/>
      <c r="BD498" s="9"/>
      <c r="BE498" s="10" t="s">
        <v>37</v>
      </c>
      <c r="BF498" s="9"/>
      <c r="BG498" s="9"/>
      <c r="BH498" s="9" t="s">
        <v>6171</v>
      </c>
      <c r="BI498" s="10" t="s">
        <v>3606</v>
      </c>
      <c r="BJ498" s="10" t="s">
        <v>17</v>
      </c>
      <c r="BK498" s="9" t="s">
        <v>9568</v>
      </c>
      <c r="BL498" s="9"/>
      <c r="BM498" s="223">
        <v>13</v>
      </c>
      <c r="BN498" s="223">
        <v>13</v>
      </c>
      <c r="BO498" s="10" t="s">
        <v>236</v>
      </c>
      <c r="BP498" s="9"/>
      <c r="BQ498" s="9"/>
      <c r="BR498" s="9"/>
      <c r="BS498" s="9"/>
      <c r="BT498" s="9"/>
      <c r="BU498" t="s">
        <v>13045</v>
      </c>
      <c r="BV498" s="10" t="s">
        <v>17</v>
      </c>
      <c r="BW498" s="223">
        <v>30</v>
      </c>
      <c r="BX498" s="9"/>
      <c r="BY498" s="9"/>
      <c r="BZ498" s="9" t="s">
        <v>6670</v>
      </c>
      <c r="CA498" t="s">
        <v>6212</v>
      </c>
      <c r="CB498" s="228">
        <v>2015</v>
      </c>
      <c r="CC498" t="s">
        <v>4752</v>
      </c>
      <c r="CD498" s="10" t="s">
        <v>4753</v>
      </c>
      <c r="CE498" s="101" t="s">
        <v>4754</v>
      </c>
      <c r="CF498" t="s">
        <v>4721</v>
      </c>
      <c r="CG498" s="10" t="s">
        <v>17</v>
      </c>
      <c r="CH498" s="10" t="s">
        <v>131</v>
      </c>
      <c r="CI498" s="9"/>
      <c r="CJ498" s="10" t="s">
        <v>4756</v>
      </c>
      <c r="CK498" s="10" t="s">
        <v>517</v>
      </c>
      <c r="CL498" s="10" t="s">
        <v>17</v>
      </c>
      <c r="CM498" s="10" t="s">
        <v>17</v>
      </c>
      <c r="CN498" s="10" t="s">
        <v>17</v>
      </c>
      <c r="CO498" s="10" t="s">
        <v>10</v>
      </c>
      <c r="CP498" s="10" t="s">
        <v>48</v>
      </c>
      <c r="CQ498" s="9"/>
      <c r="CR498" s="9"/>
      <c r="CS498" s="10" t="s">
        <v>4758</v>
      </c>
      <c r="CT498" s="10" t="s">
        <v>128</v>
      </c>
      <c r="CU498" s="10" t="s">
        <v>4759</v>
      </c>
      <c r="CV498" s="10" t="s">
        <v>17</v>
      </c>
      <c r="CW498" s="10" t="s">
        <v>4760</v>
      </c>
      <c r="CX498" t="s">
        <v>4773</v>
      </c>
      <c r="CY498" s="9"/>
      <c r="CZ498" t="s">
        <v>4849</v>
      </c>
      <c r="DA498" s="3" t="s">
        <v>9218</v>
      </c>
      <c r="DB498" s="9" t="s">
        <v>4925</v>
      </c>
      <c r="DC498" s="9"/>
      <c r="DD498" s="226">
        <v>496</v>
      </c>
      <c r="DE498" s="15"/>
    </row>
    <row r="499" spans="1:109" ht="14.45" customHeight="1">
      <c r="A499" s="226">
        <v>487</v>
      </c>
      <c r="B499" s="10" t="s">
        <v>4704</v>
      </c>
      <c r="C499" s="285" t="s">
        <v>4705</v>
      </c>
      <c r="D499" t="s">
        <v>4749</v>
      </c>
      <c r="E499" s="9"/>
      <c r="F499" s="9"/>
      <c r="G499" s="149" t="s">
        <v>6131</v>
      </c>
      <c r="H499" t="s">
        <v>4706</v>
      </c>
      <c r="I499" t="s">
        <v>4707</v>
      </c>
      <c r="J499" s="10" t="s">
        <v>4708</v>
      </c>
      <c r="K499" s="144" t="s">
        <v>10275</v>
      </c>
      <c r="L499" t="s">
        <v>4722</v>
      </c>
      <c r="M499" t="b">
        <v>0</v>
      </c>
      <c r="N499" s="10" t="s">
        <v>4747</v>
      </c>
      <c r="O499" s="10" t="s">
        <v>17</v>
      </c>
      <c r="P499" s="10" t="s">
        <v>17</v>
      </c>
      <c r="Q499" s="229">
        <v>-1</v>
      </c>
      <c r="R499" s="229">
        <v>999</v>
      </c>
      <c r="S499" s="9"/>
      <c r="T499" t="s">
        <v>17</v>
      </c>
      <c r="U499" s="10" t="s">
        <v>17</v>
      </c>
      <c r="V499" s="3" t="s">
        <v>17</v>
      </c>
      <c r="W499" t="s">
        <v>5912</v>
      </c>
      <c r="X499" s="3" t="s">
        <v>17</v>
      </c>
      <c r="Y499" s="3" t="s">
        <v>17</v>
      </c>
      <c r="Z499" s="10" t="s">
        <v>17</v>
      </c>
      <c r="AA499" s="22" t="s">
        <v>17</v>
      </c>
      <c r="AB499" s="3"/>
      <c r="AC499" s="3"/>
      <c r="AD499" s="3"/>
      <c r="AE499" s="3"/>
      <c r="AF499" s="3"/>
      <c r="AG499" s="3" t="s">
        <v>17</v>
      </c>
      <c r="AH499" s="10" t="s">
        <v>4722</v>
      </c>
      <c r="AI499" s="177"/>
      <c r="AJ499" s="3" t="s">
        <v>9040</v>
      </c>
      <c r="AK499" t="s">
        <v>4751</v>
      </c>
      <c r="AL499" t="s">
        <v>4751</v>
      </c>
      <c r="AM499" s="68"/>
      <c r="AN499" s="3" t="s">
        <v>484</v>
      </c>
      <c r="AO499" t="s">
        <v>9206</v>
      </c>
      <c r="AP499" t="s">
        <v>5091</v>
      </c>
      <c r="AQ499" s="3"/>
      <c r="AR499" s="3"/>
      <c r="AS499" s="22" t="s">
        <v>9038</v>
      </c>
      <c r="AT499" s="3" t="s">
        <v>17</v>
      </c>
      <c r="AU499" t="b">
        <v>0</v>
      </c>
      <c r="AV499" s="228" t="s">
        <v>17</v>
      </c>
      <c r="AW499" s="10" t="s">
        <v>17</v>
      </c>
      <c r="AX499" s="9"/>
      <c r="AY499" s="9"/>
      <c r="AZ499" s="9"/>
      <c r="BA499" s="9"/>
      <c r="BB499" s="3" t="s">
        <v>5202</v>
      </c>
      <c r="BC499" s="9"/>
      <c r="BD499" s="9"/>
      <c r="BE499" s="10" t="s">
        <v>37</v>
      </c>
      <c r="BF499" s="9"/>
      <c r="BG499" s="9"/>
      <c r="BH499" s="9" t="s">
        <v>6171</v>
      </c>
      <c r="BI499" s="10" t="s">
        <v>3606</v>
      </c>
      <c r="BJ499" s="10" t="s">
        <v>17</v>
      </c>
      <c r="BK499" s="9" t="s">
        <v>9568</v>
      </c>
      <c r="BL499" s="9"/>
      <c r="BM499" s="223">
        <v>165</v>
      </c>
      <c r="BN499" s="223">
        <v>165</v>
      </c>
      <c r="BO499" s="10" t="s">
        <v>236</v>
      </c>
      <c r="BP499" s="9"/>
      <c r="BQ499" s="9"/>
      <c r="BR499" s="9"/>
      <c r="BS499" s="9"/>
      <c r="BT499" s="9"/>
      <c r="BU499" t="s">
        <v>13045</v>
      </c>
      <c r="BV499" s="10" t="s">
        <v>17</v>
      </c>
      <c r="BW499" s="223">
        <v>30</v>
      </c>
      <c r="BX499" s="9"/>
      <c r="BY499" s="9"/>
      <c r="BZ499" s="9" t="s">
        <v>6670</v>
      </c>
      <c r="CA499" t="s">
        <v>6212</v>
      </c>
      <c r="CB499" s="228">
        <v>2015</v>
      </c>
      <c r="CC499" t="s">
        <v>4752</v>
      </c>
      <c r="CD499" s="10" t="s">
        <v>4753</v>
      </c>
      <c r="CE499" s="101" t="s">
        <v>4754</v>
      </c>
      <c r="CF499" t="s">
        <v>4722</v>
      </c>
      <c r="CG499" s="10" t="s">
        <v>17</v>
      </c>
      <c r="CH499" s="10" t="s">
        <v>131</v>
      </c>
      <c r="CI499" s="9"/>
      <c r="CJ499" s="10" t="s">
        <v>4756</v>
      </c>
      <c r="CK499" s="10" t="s">
        <v>517</v>
      </c>
      <c r="CL499" s="10" t="s">
        <v>17</v>
      </c>
      <c r="CM499" s="10" t="s">
        <v>17</v>
      </c>
      <c r="CN499" s="10" t="s">
        <v>17</v>
      </c>
      <c r="CO499" s="10" t="s">
        <v>10</v>
      </c>
      <c r="CP499" s="10" t="s">
        <v>48</v>
      </c>
      <c r="CQ499" s="9"/>
      <c r="CR499" s="9"/>
      <c r="CS499" s="10" t="s">
        <v>4758</v>
      </c>
      <c r="CT499" s="10" t="s">
        <v>128</v>
      </c>
      <c r="CU499" s="10" t="s">
        <v>4759</v>
      </c>
      <c r="CV499" s="10" t="s">
        <v>17</v>
      </c>
      <c r="CW499" s="10" t="s">
        <v>4760</v>
      </c>
      <c r="CX499" t="s">
        <v>4774</v>
      </c>
      <c r="CY499" s="9"/>
      <c r="CZ499" t="s">
        <v>4850</v>
      </c>
      <c r="DA499" s="3" t="s">
        <v>9218</v>
      </c>
      <c r="DB499" s="9" t="s">
        <v>4926</v>
      </c>
      <c r="DC499" s="9"/>
      <c r="DD499" s="226">
        <v>497</v>
      </c>
      <c r="DE499" s="15"/>
    </row>
    <row r="500" spans="1:109" ht="13.15" customHeight="1">
      <c r="A500" s="226">
        <v>488</v>
      </c>
      <c r="B500" s="10" t="s">
        <v>4704</v>
      </c>
      <c r="C500" s="285" t="s">
        <v>4705</v>
      </c>
      <c r="D500" t="s">
        <v>4749</v>
      </c>
      <c r="E500" s="9"/>
      <c r="F500" s="9"/>
      <c r="G500" s="149" t="s">
        <v>6131</v>
      </c>
      <c r="H500" t="s">
        <v>4706</v>
      </c>
      <c r="I500" t="s">
        <v>4707</v>
      </c>
      <c r="J500" s="10" t="s">
        <v>4708</v>
      </c>
      <c r="K500" s="144" t="s">
        <v>10275</v>
      </c>
      <c r="L500" t="s">
        <v>4723</v>
      </c>
      <c r="M500" t="b">
        <v>0</v>
      </c>
      <c r="N500" s="10" t="s">
        <v>4747</v>
      </c>
      <c r="O500" s="10" t="s">
        <v>17</v>
      </c>
      <c r="P500" s="10" t="s">
        <v>17</v>
      </c>
      <c r="Q500" s="229">
        <v>-1</v>
      </c>
      <c r="R500" s="229">
        <v>999</v>
      </c>
      <c r="S500" s="9"/>
      <c r="T500" t="s">
        <v>17</v>
      </c>
      <c r="U500" s="10" t="s">
        <v>17</v>
      </c>
      <c r="V500" s="3" t="s">
        <v>17</v>
      </c>
      <c r="W500" t="s">
        <v>5912</v>
      </c>
      <c r="X500" s="3" t="s">
        <v>17</v>
      </c>
      <c r="Y500" s="3" t="s">
        <v>17</v>
      </c>
      <c r="Z500" s="10" t="s">
        <v>17</v>
      </c>
      <c r="AA500" s="22" t="s">
        <v>17</v>
      </c>
      <c r="AB500" s="3"/>
      <c r="AC500" s="3"/>
      <c r="AD500" s="3"/>
      <c r="AE500" s="3"/>
      <c r="AF500" s="3"/>
      <c r="AG500" s="3" t="s">
        <v>17</v>
      </c>
      <c r="AH500" s="10" t="s">
        <v>4723</v>
      </c>
      <c r="AI500" s="177"/>
      <c r="AJ500" s="3" t="s">
        <v>9040</v>
      </c>
      <c r="AK500" t="s">
        <v>4751</v>
      </c>
      <c r="AL500" t="s">
        <v>4751</v>
      </c>
      <c r="AM500" s="68"/>
      <c r="AN500" s="3" t="s">
        <v>484</v>
      </c>
      <c r="AO500" t="s">
        <v>9206</v>
      </c>
      <c r="AP500" t="s">
        <v>5091</v>
      </c>
      <c r="AQ500" s="3"/>
      <c r="AR500" s="3"/>
      <c r="AS500" s="22" t="s">
        <v>9038</v>
      </c>
      <c r="AT500" s="3" t="s">
        <v>17</v>
      </c>
      <c r="AU500" t="b">
        <v>0</v>
      </c>
      <c r="AV500" s="228" t="s">
        <v>17</v>
      </c>
      <c r="AW500" s="10" t="s">
        <v>17</v>
      </c>
      <c r="AX500" s="9"/>
      <c r="AY500" s="9"/>
      <c r="AZ500" s="9"/>
      <c r="BA500" s="9"/>
      <c r="BB500" s="3" t="s">
        <v>5202</v>
      </c>
      <c r="BC500" s="9"/>
      <c r="BD500" s="9"/>
      <c r="BE500" s="10" t="s">
        <v>37</v>
      </c>
      <c r="BF500" s="9"/>
      <c r="BG500" s="9"/>
      <c r="BH500" s="9" t="s">
        <v>6171</v>
      </c>
      <c r="BI500" s="10" t="s">
        <v>3606</v>
      </c>
      <c r="BJ500" s="10" t="s">
        <v>17</v>
      </c>
      <c r="BK500" s="9" t="s">
        <v>9568</v>
      </c>
      <c r="BL500" s="9"/>
      <c r="BM500" s="223">
        <v>49151</v>
      </c>
      <c r="BN500" s="223">
        <v>49151</v>
      </c>
      <c r="BO500" s="10" t="s">
        <v>236</v>
      </c>
      <c r="BP500" s="9"/>
      <c r="BQ500" s="9"/>
      <c r="BR500" s="9"/>
      <c r="BS500" s="9"/>
      <c r="BT500" s="9"/>
      <c r="BU500" t="s">
        <v>13045</v>
      </c>
      <c r="BV500" s="10" t="s">
        <v>17</v>
      </c>
      <c r="BW500" s="223">
        <v>30</v>
      </c>
      <c r="BX500" s="9"/>
      <c r="BY500" s="9"/>
      <c r="BZ500" s="9" t="s">
        <v>6670</v>
      </c>
      <c r="CA500" t="s">
        <v>6212</v>
      </c>
      <c r="CB500" s="228">
        <v>2015</v>
      </c>
      <c r="CC500" t="s">
        <v>4752</v>
      </c>
      <c r="CD500" s="10" t="s">
        <v>4753</v>
      </c>
      <c r="CE500" s="101" t="s">
        <v>4754</v>
      </c>
      <c r="CF500" t="s">
        <v>4723</v>
      </c>
      <c r="CG500" s="10" t="s">
        <v>17</v>
      </c>
      <c r="CH500" s="10" t="s">
        <v>131</v>
      </c>
      <c r="CI500" s="9"/>
      <c r="CJ500" s="10" t="s">
        <v>4756</v>
      </c>
      <c r="CK500" s="10" t="s">
        <v>517</v>
      </c>
      <c r="CL500" s="10" t="s">
        <v>17</v>
      </c>
      <c r="CM500" s="10" t="s">
        <v>17</v>
      </c>
      <c r="CN500" s="10" t="s">
        <v>17</v>
      </c>
      <c r="CO500" s="10" t="s">
        <v>10</v>
      </c>
      <c r="CP500" s="10" t="s">
        <v>48</v>
      </c>
      <c r="CQ500" s="9"/>
      <c r="CR500" s="9"/>
      <c r="CS500" s="10" t="s">
        <v>4758</v>
      </c>
      <c r="CT500" s="10" t="s">
        <v>128</v>
      </c>
      <c r="CU500" s="10" t="s">
        <v>4759</v>
      </c>
      <c r="CV500" s="10" t="s">
        <v>17</v>
      </c>
      <c r="CW500" s="10" t="s">
        <v>4760</v>
      </c>
      <c r="CX500" t="s">
        <v>4775</v>
      </c>
      <c r="CY500" s="9"/>
      <c r="CZ500" t="s">
        <v>4851</v>
      </c>
      <c r="DA500" s="3" t="s">
        <v>9218</v>
      </c>
      <c r="DB500" s="9" t="s">
        <v>4927</v>
      </c>
      <c r="DC500" s="9"/>
      <c r="DD500" s="226">
        <v>498</v>
      </c>
      <c r="DE500" s="15"/>
    </row>
    <row r="501" spans="1:109" ht="14.45" customHeight="1">
      <c r="A501" s="226">
        <v>489</v>
      </c>
      <c r="B501" s="10" t="s">
        <v>4704</v>
      </c>
      <c r="C501" s="285" t="s">
        <v>4705</v>
      </c>
      <c r="D501" t="s">
        <v>4749</v>
      </c>
      <c r="E501" s="9"/>
      <c r="F501" s="9"/>
      <c r="G501" s="149" t="s">
        <v>6131</v>
      </c>
      <c r="H501" t="s">
        <v>4706</v>
      </c>
      <c r="I501" t="s">
        <v>4707</v>
      </c>
      <c r="J501" s="10" t="s">
        <v>4708</v>
      </c>
      <c r="K501" s="144" t="s">
        <v>10275</v>
      </c>
      <c r="L501" t="s">
        <v>4724</v>
      </c>
      <c r="M501" t="b">
        <v>0</v>
      </c>
      <c r="N501" s="10" t="s">
        <v>4747</v>
      </c>
      <c r="O501" s="10" t="s">
        <v>17</v>
      </c>
      <c r="P501" s="10" t="s">
        <v>17</v>
      </c>
      <c r="Q501" s="229">
        <v>-1</v>
      </c>
      <c r="R501" s="229">
        <v>999</v>
      </c>
      <c r="S501" s="9"/>
      <c r="T501" t="s">
        <v>17</v>
      </c>
      <c r="U501" s="10" t="s">
        <v>17</v>
      </c>
      <c r="V501" s="3" t="s">
        <v>17</v>
      </c>
      <c r="W501" t="s">
        <v>5912</v>
      </c>
      <c r="X501" s="3" t="s">
        <v>17</v>
      </c>
      <c r="Y501" s="3" t="s">
        <v>17</v>
      </c>
      <c r="Z501" s="10" t="s">
        <v>17</v>
      </c>
      <c r="AA501" s="22" t="s">
        <v>17</v>
      </c>
      <c r="AB501" s="3"/>
      <c r="AC501" s="3"/>
      <c r="AD501" s="3"/>
      <c r="AE501" s="3"/>
      <c r="AF501" s="3"/>
      <c r="AG501" s="3" t="s">
        <v>17</v>
      </c>
      <c r="AH501" s="10" t="s">
        <v>4724</v>
      </c>
      <c r="AI501" s="177"/>
      <c r="AJ501" s="3" t="s">
        <v>9040</v>
      </c>
      <c r="AK501" t="s">
        <v>4751</v>
      </c>
      <c r="AL501" t="s">
        <v>4751</v>
      </c>
      <c r="AM501" s="68"/>
      <c r="AN501" s="3" t="s">
        <v>484</v>
      </c>
      <c r="AO501" t="s">
        <v>9206</v>
      </c>
      <c r="AP501" t="s">
        <v>5091</v>
      </c>
      <c r="AQ501" s="3"/>
      <c r="AR501" s="3"/>
      <c r="AS501" s="22" t="s">
        <v>9038</v>
      </c>
      <c r="AT501" s="3" t="s">
        <v>17</v>
      </c>
      <c r="AU501" t="b">
        <v>0</v>
      </c>
      <c r="AV501" s="228" t="s">
        <v>17</v>
      </c>
      <c r="AW501" s="10" t="s">
        <v>17</v>
      </c>
      <c r="AX501" s="9"/>
      <c r="AY501" s="9"/>
      <c r="AZ501" s="9"/>
      <c r="BA501" s="9"/>
      <c r="BB501" s="3" t="s">
        <v>5202</v>
      </c>
      <c r="BC501" s="9"/>
      <c r="BD501" s="9"/>
      <c r="BE501" s="10" t="s">
        <v>37</v>
      </c>
      <c r="BF501" s="9"/>
      <c r="BG501" s="9"/>
      <c r="BH501" s="9" t="s">
        <v>6171</v>
      </c>
      <c r="BI501" s="10" t="s">
        <v>3606</v>
      </c>
      <c r="BJ501" s="10" t="s">
        <v>17</v>
      </c>
      <c r="BK501" s="9" t="s">
        <v>9568</v>
      </c>
      <c r="BL501" s="9"/>
      <c r="BM501" s="223">
        <v>6017</v>
      </c>
      <c r="BN501" s="223">
        <v>6017</v>
      </c>
      <c r="BO501" s="10" t="s">
        <v>236</v>
      </c>
      <c r="BP501" s="9"/>
      <c r="BQ501" s="9"/>
      <c r="BR501" s="9"/>
      <c r="BS501" s="9"/>
      <c r="BT501" s="9"/>
      <c r="BU501" t="s">
        <v>13045</v>
      </c>
      <c r="BV501" s="10" t="s">
        <v>17</v>
      </c>
      <c r="BW501" s="223">
        <v>30</v>
      </c>
      <c r="BX501" s="9"/>
      <c r="BY501" s="9"/>
      <c r="BZ501" s="9" t="s">
        <v>6670</v>
      </c>
      <c r="CA501" t="s">
        <v>6212</v>
      </c>
      <c r="CB501" s="228">
        <v>2015</v>
      </c>
      <c r="CC501" t="s">
        <v>4752</v>
      </c>
      <c r="CD501" s="10" t="s">
        <v>4753</v>
      </c>
      <c r="CE501" s="101" t="s">
        <v>4754</v>
      </c>
      <c r="CF501" t="s">
        <v>4724</v>
      </c>
      <c r="CG501" s="10" t="s">
        <v>17</v>
      </c>
      <c r="CH501" s="10" t="s">
        <v>131</v>
      </c>
      <c r="CI501" s="9"/>
      <c r="CJ501" s="10" t="s">
        <v>4756</v>
      </c>
      <c r="CK501" s="10" t="s">
        <v>517</v>
      </c>
      <c r="CL501" s="10" t="s">
        <v>17</v>
      </c>
      <c r="CM501" s="10" t="s">
        <v>17</v>
      </c>
      <c r="CN501" s="10" t="s">
        <v>17</v>
      </c>
      <c r="CO501" s="10" t="s">
        <v>10</v>
      </c>
      <c r="CP501" s="10" t="s">
        <v>48</v>
      </c>
      <c r="CQ501" s="9"/>
      <c r="CR501" s="9"/>
      <c r="CS501" s="10" t="s">
        <v>4758</v>
      </c>
      <c r="CT501" s="10" t="s">
        <v>128</v>
      </c>
      <c r="CU501" s="10" t="s">
        <v>4759</v>
      </c>
      <c r="CV501" s="10" t="s">
        <v>17</v>
      </c>
      <c r="CW501" s="10" t="s">
        <v>4760</v>
      </c>
      <c r="CX501" t="s">
        <v>4776</v>
      </c>
      <c r="CY501" s="9"/>
      <c r="CZ501" t="s">
        <v>4852</v>
      </c>
      <c r="DA501" s="3" t="s">
        <v>9218</v>
      </c>
      <c r="DB501" s="9" t="s">
        <v>4928</v>
      </c>
      <c r="DC501" s="9"/>
      <c r="DD501" s="226">
        <v>499</v>
      </c>
      <c r="DE501" s="15"/>
    </row>
    <row r="502" spans="1:109" ht="14.45" customHeight="1">
      <c r="A502" s="226">
        <v>490</v>
      </c>
      <c r="B502" s="10" t="s">
        <v>4704</v>
      </c>
      <c r="C502" s="285" t="s">
        <v>4705</v>
      </c>
      <c r="D502" t="s">
        <v>4749</v>
      </c>
      <c r="E502" s="9"/>
      <c r="F502" s="9"/>
      <c r="G502" s="149" t="s">
        <v>6131</v>
      </c>
      <c r="H502" t="s">
        <v>4706</v>
      </c>
      <c r="I502" t="s">
        <v>4707</v>
      </c>
      <c r="J502" s="10" t="s">
        <v>4708</v>
      </c>
      <c r="K502" s="144" t="s">
        <v>10275</v>
      </c>
      <c r="L502" t="s">
        <v>4725</v>
      </c>
      <c r="M502" t="b">
        <v>0</v>
      </c>
      <c r="N502" s="10" t="s">
        <v>4747</v>
      </c>
      <c r="O502" s="10" t="s">
        <v>17</v>
      </c>
      <c r="P502" s="10" t="s">
        <v>17</v>
      </c>
      <c r="Q502" s="229">
        <v>-1</v>
      </c>
      <c r="R502" s="229">
        <v>999</v>
      </c>
      <c r="S502" s="9"/>
      <c r="T502" t="s">
        <v>17</v>
      </c>
      <c r="U502" s="10" t="s">
        <v>17</v>
      </c>
      <c r="V502" s="3" t="s">
        <v>17</v>
      </c>
      <c r="W502" t="s">
        <v>5912</v>
      </c>
      <c r="X502" s="3" t="s">
        <v>17</v>
      </c>
      <c r="Y502" s="3" t="s">
        <v>17</v>
      </c>
      <c r="Z502" s="10" t="s">
        <v>17</v>
      </c>
      <c r="AA502" s="22" t="s">
        <v>17</v>
      </c>
      <c r="AB502" s="3"/>
      <c r="AC502" s="3"/>
      <c r="AD502" s="3"/>
      <c r="AE502" s="3"/>
      <c r="AF502" s="3"/>
      <c r="AG502" s="3" t="s">
        <v>17</v>
      </c>
      <c r="AH502" s="10" t="s">
        <v>4725</v>
      </c>
      <c r="AI502" s="177"/>
      <c r="AJ502" s="3" t="s">
        <v>9040</v>
      </c>
      <c r="AK502" t="s">
        <v>4751</v>
      </c>
      <c r="AL502" t="s">
        <v>4751</v>
      </c>
      <c r="AM502" s="68"/>
      <c r="AN502" s="3" t="s">
        <v>484</v>
      </c>
      <c r="AO502" t="s">
        <v>9206</v>
      </c>
      <c r="AP502" t="s">
        <v>5091</v>
      </c>
      <c r="AQ502" s="3"/>
      <c r="AR502" s="3"/>
      <c r="AS502" s="22" t="s">
        <v>9038</v>
      </c>
      <c r="AT502" s="3" t="s">
        <v>17</v>
      </c>
      <c r="AU502" t="b">
        <v>0</v>
      </c>
      <c r="AV502" s="228" t="s">
        <v>17</v>
      </c>
      <c r="AW502" s="10" t="s">
        <v>17</v>
      </c>
      <c r="AX502" s="9"/>
      <c r="AY502" s="9"/>
      <c r="AZ502" s="9"/>
      <c r="BA502" s="9"/>
      <c r="BB502" s="3" t="s">
        <v>5202</v>
      </c>
      <c r="BC502" s="9"/>
      <c r="BD502" s="9"/>
      <c r="BE502" s="10" t="s">
        <v>37</v>
      </c>
      <c r="BF502" s="9"/>
      <c r="BG502" s="9"/>
      <c r="BH502" s="9" t="s">
        <v>6171</v>
      </c>
      <c r="BI502" s="10" t="s">
        <v>3606</v>
      </c>
      <c r="BJ502" s="10" t="s">
        <v>17</v>
      </c>
      <c r="BK502" s="9" t="s">
        <v>9568</v>
      </c>
      <c r="BL502" s="9"/>
      <c r="BM502" s="223">
        <v>109041</v>
      </c>
      <c r="BN502" s="223">
        <v>109041</v>
      </c>
      <c r="BO502" s="10" t="s">
        <v>236</v>
      </c>
      <c r="BP502" s="9"/>
      <c r="BQ502" s="9"/>
      <c r="BR502" s="9"/>
      <c r="BS502" s="9"/>
      <c r="BT502" s="9"/>
      <c r="BU502" t="s">
        <v>13045</v>
      </c>
      <c r="BV502" s="10" t="s">
        <v>17</v>
      </c>
      <c r="BW502" s="223">
        <v>30</v>
      </c>
      <c r="BX502" s="9"/>
      <c r="BY502" s="9"/>
      <c r="BZ502" s="9" t="s">
        <v>6670</v>
      </c>
      <c r="CA502" t="s">
        <v>6212</v>
      </c>
      <c r="CB502" s="228">
        <v>2015</v>
      </c>
      <c r="CC502" t="s">
        <v>4752</v>
      </c>
      <c r="CD502" s="10" t="s">
        <v>4753</v>
      </c>
      <c r="CE502" s="101" t="s">
        <v>4754</v>
      </c>
      <c r="CF502" t="s">
        <v>4725</v>
      </c>
      <c r="CG502" s="10" t="s">
        <v>17</v>
      </c>
      <c r="CH502" s="10" t="s">
        <v>131</v>
      </c>
      <c r="CI502" s="9"/>
      <c r="CJ502" s="10" t="s">
        <v>4756</v>
      </c>
      <c r="CK502" s="10" t="s">
        <v>517</v>
      </c>
      <c r="CL502" s="10" t="s">
        <v>17</v>
      </c>
      <c r="CM502" s="10" t="s">
        <v>17</v>
      </c>
      <c r="CN502" s="10" t="s">
        <v>17</v>
      </c>
      <c r="CO502" s="10" t="s">
        <v>10</v>
      </c>
      <c r="CP502" s="10" t="s">
        <v>48</v>
      </c>
      <c r="CQ502" s="9"/>
      <c r="CR502" s="9"/>
      <c r="CS502" s="10" t="s">
        <v>4758</v>
      </c>
      <c r="CT502" s="10" t="s">
        <v>128</v>
      </c>
      <c r="CU502" s="10" t="s">
        <v>4759</v>
      </c>
      <c r="CV502" s="10" t="s">
        <v>17</v>
      </c>
      <c r="CW502" s="10" t="s">
        <v>4760</v>
      </c>
      <c r="CX502" t="s">
        <v>4777</v>
      </c>
      <c r="CY502" s="9"/>
      <c r="CZ502" t="s">
        <v>4853</v>
      </c>
      <c r="DA502" s="3" t="s">
        <v>9218</v>
      </c>
      <c r="DB502" s="9" t="s">
        <v>4929</v>
      </c>
      <c r="DC502" s="9"/>
      <c r="DD502" s="226">
        <v>500</v>
      </c>
      <c r="DE502" s="15"/>
    </row>
    <row r="503" spans="1:109" ht="13.9" customHeight="1">
      <c r="A503" s="226">
        <v>491</v>
      </c>
      <c r="B503" s="10" t="s">
        <v>4704</v>
      </c>
      <c r="C503" s="285" t="s">
        <v>4705</v>
      </c>
      <c r="D503" t="s">
        <v>4749</v>
      </c>
      <c r="E503" s="9"/>
      <c r="F503" s="9"/>
      <c r="G503" s="149" t="s">
        <v>6131</v>
      </c>
      <c r="H503" t="s">
        <v>4706</v>
      </c>
      <c r="I503" t="s">
        <v>4707</v>
      </c>
      <c r="J503" s="10" t="s">
        <v>4708</v>
      </c>
      <c r="K503" s="144" t="s">
        <v>10275</v>
      </c>
      <c r="L503" t="s">
        <v>4726</v>
      </c>
      <c r="M503" t="b">
        <v>0</v>
      </c>
      <c r="N503" s="10" t="s">
        <v>4747</v>
      </c>
      <c r="O503" s="10" t="s">
        <v>17</v>
      </c>
      <c r="P503" s="10" t="s">
        <v>17</v>
      </c>
      <c r="Q503" s="229">
        <v>-1</v>
      </c>
      <c r="R503" s="229">
        <v>999</v>
      </c>
      <c r="S503" s="9"/>
      <c r="T503" t="s">
        <v>17</v>
      </c>
      <c r="U503" s="10" t="s">
        <v>17</v>
      </c>
      <c r="V503" s="3" t="s">
        <v>17</v>
      </c>
      <c r="W503" s="10" t="s">
        <v>4748</v>
      </c>
      <c r="X503" s="3" t="s">
        <v>17</v>
      </c>
      <c r="Y503" s="3" t="s">
        <v>17</v>
      </c>
      <c r="Z503" s="10" t="s">
        <v>17</v>
      </c>
      <c r="AA503" s="22" t="s">
        <v>17</v>
      </c>
      <c r="AB503" s="3"/>
      <c r="AC503" s="3"/>
      <c r="AD503" s="3"/>
      <c r="AE503" s="3"/>
      <c r="AF503" s="3"/>
      <c r="AG503" s="3" t="s">
        <v>17</v>
      </c>
      <c r="AH503" s="10" t="s">
        <v>4726</v>
      </c>
      <c r="AI503" s="177"/>
      <c r="AJ503" s="3" t="s">
        <v>9040</v>
      </c>
      <c r="AK503" t="s">
        <v>4750</v>
      </c>
      <c r="AL503" t="s">
        <v>4750</v>
      </c>
      <c r="AM503" s="68"/>
      <c r="AN503" s="3" t="s">
        <v>484</v>
      </c>
      <c r="AO503" t="s">
        <v>9206</v>
      </c>
      <c r="AP503" t="s">
        <v>5091</v>
      </c>
      <c r="AQ503" s="3"/>
      <c r="AR503" s="3"/>
      <c r="AS503" s="22" t="s">
        <v>9038</v>
      </c>
      <c r="AT503" s="3" t="s">
        <v>17</v>
      </c>
      <c r="AU503" t="b">
        <v>0</v>
      </c>
      <c r="AV503" s="228" t="s">
        <v>17</v>
      </c>
      <c r="AW503" s="10" t="s">
        <v>17</v>
      </c>
      <c r="AX503" s="9"/>
      <c r="AY503" s="9"/>
      <c r="AZ503" s="9"/>
      <c r="BA503" s="9"/>
      <c r="BB503" s="3" t="s">
        <v>5202</v>
      </c>
      <c r="BC503" s="9"/>
      <c r="BD503" s="9"/>
      <c r="BE503" s="10" t="s">
        <v>37</v>
      </c>
      <c r="BF503" s="9"/>
      <c r="BG503" s="9"/>
      <c r="BH503" s="9" t="s">
        <v>6171</v>
      </c>
      <c r="BI503" s="10" t="s">
        <v>3606</v>
      </c>
      <c r="BJ503" s="10" t="s">
        <v>17</v>
      </c>
      <c r="BK503" s="9" t="s">
        <v>9568</v>
      </c>
      <c r="BL503" s="9"/>
      <c r="BM503" s="223">
        <v>40496</v>
      </c>
      <c r="BN503" s="223">
        <v>40496</v>
      </c>
      <c r="BO503" s="10" t="s">
        <v>236</v>
      </c>
      <c r="BP503" s="9"/>
      <c r="BQ503" s="9"/>
      <c r="BR503" s="9"/>
      <c r="BS503" s="9"/>
      <c r="BT503" s="9"/>
      <c r="BU503" t="s">
        <v>13045</v>
      </c>
      <c r="BV503" s="10" t="s">
        <v>17</v>
      </c>
      <c r="BW503" s="223">
        <v>30</v>
      </c>
      <c r="BX503" s="9"/>
      <c r="BY503" s="9"/>
      <c r="BZ503" s="9" t="s">
        <v>6670</v>
      </c>
      <c r="CA503" t="s">
        <v>6212</v>
      </c>
      <c r="CB503" s="228">
        <v>2015</v>
      </c>
      <c r="CC503" t="s">
        <v>4752</v>
      </c>
      <c r="CD503" s="10" t="s">
        <v>4753</v>
      </c>
      <c r="CE503" s="101" t="s">
        <v>4754</v>
      </c>
      <c r="CF503" t="s">
        <v>4726</v>
      </c>
      <c r="CG503" s="10" t="s">
        <v>17</v>
      </c>
      <c r="CH503" s="10" t="s">
        <v>131</v>
      </c>
      <c r="CI503" s="9"/>
      <c r="CJ503" s="10" t="s">
        <v>4756</v>
      </c>
      <c r="CK503" s="10" t="s">
        <v>517</v>
      </c>
      <c r="CL503" s="10" t="s">
        <v>17</v>
      </c>
      <c r="CM503" s="10" t="s">
        <v>17</v>
      </c>
      <c r="CN503" s="10" t="s">
        <v>17</v>
      </c>
      <c r="CO503" s="10" t="s">
        <v>10</v>
      </c>
      <c r="CP503" s="10" t="s">
        <v>48</v>
      </c>
      <c r="CQ503" s="9"/>
      <c r="CR503" s="9"/>
      <c r="CS503" s="10" t="s">
        <v>4758</v>
      </c>
      <c r="CT503" s="10" t="s">
        <v>128</v>
      </c>
      <c r="CU503" s="10" t="s">
        <v>4759</v>
      </c>
      <c r="CV503" s="10" t="s">
        <v>17</v>
      </c>
      <c r="CW503" s="10" t="s">
        <v>4760</v>
      </c>
      <c r="CX503" t="s">
        <v>4778</v>
      </c>
      <c r="CY503" s="9"/>
      <c r="CZ503" t="s">
        <v>4854</v>
      </c>
      <c r="DA503" s="3" t="s">
        <v>9218</v>
      </c>
      <c r="DB503" s="9" t="s">
        <v>4930</v>
      </c>
      <c r="DC503" s="9"/>
      <c r="DD503" s="226">
        <v>501</v>
      </c>
      <c r="DE503" s="15"/>
    </row>
    <row r="504" spans="1:109" ht="15" customHeight="1">
      <c r="A504" s="226">
        <v>492</v>
      </c>
      <c r="B504" s="10" t="s">
        <v>4704</v>
      </c>
      <c r="C504" s="285" t="s">
        <v>4705</v>
      </c>
      <c r="D504" t="s">
        <v>4749</v>
      </c>
      <c r="E504" s="9"/>
      <c r="F504" s="9"/>
      <c r="G504" s="149" t="s">
        <v>6131</v>
      </c>
      <c r="H504" t="s">
        <v>4706</v>
      </c>
      <c r="I504" t="s">
        <v>4707</v>
      </c>
      <c r="J504" s="10" t="s">
        <v>4708</v>
      </c>
      <c r="K504" s="144" t="s">
        <v>10275</v>
      </c>
      <c r="L504" t="s">
        <v>4727</v>
      </c>
      <c r="M504" t="b">
        <v>0</v>
      </c>
      <c r="N504" s="10" t="s">
        <v>4747</v>
      </c>
      <c r="O504" s="10" t="s">
        <v>17</v>
      </c>
      <c r="P504" s="10" t="s">
        <v>17</v>
      </c>
      <c r="Q504" s="229">
        <v>-1</v>
      </c>
      <c r="R504" s="229">
        <v>999</v>
      </c>
      <c r="S504" s="9"/>
      <c r="T504" t="s">
        <v>17</v>
      </c>
      <c r="U504" s="10" t="s">
        <v>17</v>
      </c>
      <c r="V504" s="3" t="s">
        <v>17</v>
      </c>
      <c r="W504" s="10" t="s">
        <v>4748</v>
      </c>
      <c r="X504" s="3" t="s">
        <v>17</v>
      </c>
      <c r="Y504" s="3" t="s">
        <v>17</v>
      </c>
      <c r="Z504" s="10" t="s">
        <v>17</v>
      </c>
      <c r="AA504" s="22" t="s">
        <v>17</v>
      </c>
      <c r="AB504" s="3"/>
      <c r="AC504" s="3"/>
      <c r="AD504" s="3"/>
      <c r="AE504" s="3"/>
      <c r="AF504" s="3"/>
      <c r="AG504" s="3" t="s">
        <v>17</v>
      </c>
      <c r="AH504" s="10" t="s">
        <v>4727</v>
      </c>
      <c r="AI504" s="177"/>
      <c r="AJ504" s="3" t="s">
        <v>9040</v>
      </c>
      <c r="AK504" t="s">
        <v>4750</v>
      </c>
      <c r="AL504" t="s">
        <v>4750</v>
      </c>
      <c r="AM504" s="68"/>
      <c r="AN504" s="143" t="s">
        <v>484</v>
      </c>
      <c r="AO504" t="s">
        <v>9206</v>
      </c>
      <c r="AP504" t="s">
        <v>5091</v>
      </c>
      <c r="AQ504" s="3"/>
      <c r="AR504" s="3"/>
      <c r="AS504" s="22" t="s">
        <v>9038</v>
      </c>
      <c r="AT504" s="3" t="s">
        <v>17</v>
      </c>
      <c r="AU504" t="b">
        <v>0</v>
      </c>
      <c r="AV504" s="228" t="s">
        <v>17</v>
      </c>
      <c r="AW504" s="10" t="s">
        <v>17</v>
      </c>
      <c r="AX504" s="9"/>
      <c r="AY504" s="9"/>
      <c r="AZ504" s="9"/>
      <c r="BA504" s="9"/>
      <c r="BB504" s="3" t="s">
        <v>5202</v>
      </c>
      <c r="BC504" s="9"/>
      <c r="BD504" s="9"/>
      <c r="BE504" s="10" t="s">
        <v>37</v>
      </c>
      <c r="BF504" s="9"/>
      <c r="BG504" s="9"/>
      <c r="BH504" s="9" t="s">
        <v>6171</v>
      </c>
      <c r="BI504" s="10" t="s">
        <v>3606</v>
      </c>
      <c r="BJ504" s="10" t="s">
        <v>17</v>
      </c>
      <c r="BK504" s="9" t="s">
        <v>9568</v>
      </c>
      <c r="BL504" s="9"/>
      <c r="BM504" s="223">
        <v>6452</v>
      </c>
      <c r="BN504" s="223">
        <v>6452</v>
      </c>
      <c r="BO504" s="10" t="s">
        <v>236</v>
      </c>
      <c r="BP504" s="9"/>
      <c r="BQ504" s="9"/>
      <c r="BR504" s="9"/>
      <c r="BS504" s="9"/>
      <c r="BT504" s="9"/>
      <c r="BU504" t="s">
        <v>13045</v>
      </c>
      <c r="BV504" s="10" t="s">
        <v>17</v>
      </c>
      <c r="BW504" s="223">
        <v>30</v>
      </c>
      <c r="BX504" s="9"/>
      <c r="BY504" s="9"/>
      <c r="BZ504" s="9" t="s">
        <v>6670</v>
      </c>
      <c r="CA504" t="s">
        <v>6212</v>
      </c>
      <c r="CB504" s="228">
        <v>2015</v>
      </c>
      <c r="CC504" t="s">
        <v>4752</v>
      </c>
      <c r="CD504" s="10" t="s">
        <v>4753</v>
      </c>
      <c r="CE504" s="101" t="s">
        <v>4754</v>
      </c>
      <c r="CF504" t="s">
        <v>4727</v>
      </c>
      <c r="CG504" s="10" t="s">
        <v>17</v>
      </c>
      <c r="CH504" s="10" t="s">
        <v>131</v>
      </c>
      <c r="CI504" s="9"/>
      <c r="CJ504" s="10" t="s">
        <v>4756</v>
      </c>
      <c r="CK504" s="10" t="s">
        <v>517</v>
      </c>
      <c r="CL504" s="10" t="s">
        <v>17</v>
      </c>
      <c r="CM504" s="10" t="s">
        <v>17</v>
      </c>
      <c r="CN504" s="10" t="s">
        <v>17</v>
      </c>
      <c r="CO504" s="10" t="s">
        <v>10</v>
      </c>
      <c r="CP504" s="10" t="s">
        <v>48</v>
      </c>
      <c r="CQ504" s="9"/>
      <c r="CR504" s="9"/>
      <c r="CS504" s="10" t="s">
        <v>4758</v>
      </c>
      <c r="CT504" s="10" t="s">
        <v>128</v>
      </c>
      <c r="CU504" s="10" t="s">
        <v>4759</v>
      </c>
      <c r="CV504" s="10" t="s">
        <v>17</v>
      </c>
      <c r="CW504" s="10" t="s">
        <v>4760</v>
      </c>
      <c r="CX504" t="s">
        <v>4779</v>
      </c>
      <c r="CY504" s="9"/>
      <c r="CZ504" t="s">
        <v>4855</v>
      </c>
      <c r="DA504" s="3" t="s">
        <v>9218</v>
      </c>
      <c r="DB504" s="9" t="s">
        <v>4931</v>
      </c>
      <c r="DC504" s="9"/>
      <c r="DD504" s="226">
        <v>502</v>
      </c>
      <c r="DE504" s="15"/>
    </row>
    <row r="505" spans="1:109" ht="14.45" customHeight="1">
      <c r="A505" s="226">
        <v>493</v>
      </c>
      <c r="B505" s="10" t="s">
        <v>4704</v>
      </c>
      <c r="C505" s="285" t="s">
        <v>4705</v>
      </c>
      <c r="D505" t="s">
        <v>4749</v>
      </c>
      <c r="E505" s="9"/>
      <c r="F505" s="9"/>
      <c r="G505" s="149" t="s">
        <v>6131</v>
      </c>
      <c r="H505" t="s">
        <v>4706</v>
      </c>
      <c r="I505" t="s">
        <v>4707</v>
      </c>
      <c r="J505" s="10" t="s">
        <v>4708</v>
      </c>
      <c r="K505" s="144" t="s">
        <v>10275</v>
      </c>
      <c r="L505" t="s">
        <v>4728</v>
      </c>
      <c r="M505" t="b">
        <v>0</v>
      </c>
      <c r="N505" s="10" t="s">
        <v>4747</v>
      </c>
      <c r="O505" s="10" t="s">
        <v>17</v>
      </c>
      <c r="P505" s="10" t="s">
        <v>17</v>
      </c>
      <c r="Q505" s="229">
        <v>-1</v>
      </c>
      <c r="R505" s="229">
        <v>999</v>
      </c>
      <c r="S505" s="9"/>
      <c r="T505" t="s">
        <v>17</v>
      </c>
      <c r="U505" s="10" t="s">
        <v>17</v>
      </c>
      <c r="V505" s="3" t="s">
        <v>17</v>
      </c>
      <c r="W505" s="10" t="s">
        <v>4748</v>
      </c>
      <c r="X505" s="3" t="s">
        <v>17</v>
      </c>
      <c r="Y505" s="3" t="s">
        <v>17</v>
      </c>
      <c r="Z505" s="10" t="s">
        <v>17</v>
      </c>
      <c r="AA505" s="22" t="s">
        <v>17</v>
      </c>
      <c r="AB505" s="3"/>
      <c r="AC505" s="3"/>
      <c r="AD505" s="3"/>
      <c r="AE505" s="3"/>
      <c r="AF505" s="3"/>
      <c r="AG505" s="3" t="s">
        <v>17</v>
      </c>
      <c r="AH505" s="10" t="s">
        <v>4728</v>
      </c>
      <c r="AI505" s="177"/>
      <c r="AJ505" s="3" t="s">
        <v>9040</v>
      </c>
      <c r="AK505" t="s">
        <v>4750</v>
      </c>
      <c r="AL505" t="s">
        <v>4750</v>
      </c>
      <c r="AM505" s="68"/>
      <c r="AN505" s="3" t="s">
        <v>484</v>
      </c>
      <c r="AO505" t="s">
        <v>9206</v>
      </c>
      <c r="AP505" t="s">
        <v>5091</v>
      </c>
      <c r="AQ505" s="3"/>
      <c r="AR505" s="3"/>
      <c r="AS505" s="22" t="s">
        <v>9038</v>
      </c>
      <c r="AT505" s="3" t="s">
        <v>17</v>
      </c>
      <c r="AU505" t="b">
        <v>0</v>
      </c>
      <c r="AV505" s="228" t="s">
        <v>17</v>
      </c>
      <c r="AW505" s="10" t="s">
        <v>17</v>
      </c>
      <c r="AX505" s="9"/>
      <c r="AY505" s="9"/>
      <c r="AZ505" s="9"/>
      <c r="BA505" s="9"/>
      <c r="BB505" s="3" t="s">
        <v>5202</v>
      </c>
      <c r="BC505" s="9"/>
      <c r="BD505" s="9"/>
      <c r="BE505" s="10" t="s">
        <v>37</v>
      </c>
      <c r="BF505" s="9"/>
      <c r="BG505" s="9"/>
      <c r="BH505" s="9" t="s">
        <v>6171</v>
      </c>
      <c r="BI505" s="10" t="s">
        <v>3606</v>
      </c>
      <c r="BJ505" s="10" t="s">
        <v>17</v>
      </c>
      <c r="BK505" s="9" t="s">
        <v>9568</v>
      </c>
      <c r="BL505" s="9"/>
      <c r="BM505" s="223">
        <v>14697</v>
      </c>
      <c r="BN505" s="223">
        <v>14697</v>
      </c>
      <c r="BO505" s="10" t="s">
        <v>236</v>
      </c>
      <c r="BP505" s="9"/>
      <c r="BQ505" s="9"/>
      <c r="BR505" s="9"/>
      <c r="BS505" s="9"/>
      <c r="BT505" s="9"/>
      <c r="BU505" t="s">
        <v>13045</v>
      </c>
      <c r="BV505" s="10" t="s">
        <v>17</v>
      </c>
      <c r="BW505" s="223">
        <v>30</v>
      </c>
      <c r="BX505" s="9"/>
      <c r="BY505" s="9"/>
      <c r="BZ505" s="9" t="s">
        <v>6670</v>
      </c>
      <c r="CA505" t="s">
        <v>6212</v>
      </c>
      <c r="CB505" s="228">
        <v>2015</v>
      </c>
      <c r="CC505" t="s">
        <v>4752</v>
      </c>
      <c r="CD505" s="10" t="s">
        <v>4753</v>
      </c>
      <c r="CE505" s="101" t="s">
        <v>4754</v>
      </c>
      <c r="CF505" t="s">
        <v>4728</v>
      </c>
      <c r="CG505" s="10" t="s">
        <v>17</v>
      </c>
      <c r="CH505" s="10" t="s">
        <v>131</v>
      </c>
      <c r="CI505" s="9"/>
      <c r="CJ505" s="10" t="s">
        <v>4756</v>
      </c>
      <c r="CK505" s="10" t="s">
        <v>517</v>
      </c>
      <c r="CL505" s="10" t="s">
        <v>17</v>
      </c>
      <c r="CM505" s="10" t="s">
        <v>17</v>
      </c>
      <c r="CN505" s="10" t="s">
        <v>17</v>
      </c>
      <c r="CO505" s="10" t="s">
        <v>10</v>
      </c>
      <c r="CP505" s="10" t="s">
        <v>48</v>
      </c>
      <c r="CQ505" s="9"/>
      <c r="CR505" s="9"/>
      <c r="CS505" s="10" t="s">
        <v>4758</v>
      </c>
      <c r="CT505" s="10" t="s">
        <v>128</v>
      </c>
      <c r="CU505" s="10" t="s">
        <v>4759</v>
      </c>
      <c r="CV505" s="10" t="s">
        <v>17</v>
      </c>
      <c r="CW505" s="10" t="s">
        <v>4760</v>
      </c>
      <c r="CX505" t="s">
        <v>4780</v>
      </c>
      <c r="CY505" s="9"/>
      <c r="CZ505" t="s">
        <v>4856</v>
      </c>
      <c r="DA505" s="3" t="s">
        <v>9218</v>
      </c>
      <c r="DB505" s="9" t="s">
        <v>4932</v>
      </c>
      <c r="DC505" s="9"/>
      <c r="DD505" s="226">
        <v>503</v>
      </c>
      <c r="DE505" s="15"/>
    </row>
    <row r="506" spans="1:109" ht="13.15" customHeight="1">
      <c r="A506" s="226">
        <v>494</v>
      </c>
      <c r="B506" s="10" t="s">
        <v>4704</v>
      </c>
      <c r="C506" s="285" t="s">
        <v>4705</v>
      </c>
      <c r="D506" t="s">
        <v>4749</v>
      </c>
      <c r="E506" s="9"/>
      <c r="F506" s="9"/>
      <c r="G506" s="149" t="s">
        <v>6131</v>
      </c>
      <c r="H506" t="s">
        <v>4706</v>
      </c>
      <c r="I506" t="s">
        <v>4707</v>
      </c>
      <c r="J506" s="10" t="s">
        <v>4708</v>
      </c>
      <c r="K506" s="144" t="s">
        <v>10275</v>
      </c>
      <c r="L506" t="s">
        <v>4729</v>
      </c>
      <c r="M506" t="b">
        <v>0</v>
      </c>
      <c r="N506" s="10" t="s">
        <v>4747</v>
      </c>
      <c r="O506" s="10" t="s">
        <v>17</v>
      </c>
      <c r="P506" s="10" t="s">
        <v>17</v>
      </c>
      <c r="Q506" s="229">
        <v>-1</v>
      </c>
      <c r="R506" s="229">
        <v>999</v>
      </c>
      <c r="S506" s="9"/>
      <c r="T506" t="s">
        <v>17</v>
      </c>
      <c r="U506" s="10" t="s">
        <v>17</v>
      </c>
      <c r="V506" s="3" t="s">
        <v>17</v>
      </c>
      <c r="W506" s="10" t="s">
        <v>4748</v>
      </c>
      <c r="X506" s="3" t="s">
        <v>17</v>
      </c>
      <c r="Y506" s="3" t="s">
        <v>17</v>
      </c>
      <c r="Z506" s="10" t="s">
        <v>17</v>
      </c>
      <c r="AA506" s="22" t="s">
        <v>17</v>
      </c>
      <c r="AB506" s="3"/>
      <c r="AC506" s="3"/>
      <c r="AD506" s="3"/>
      <c r="AE506" s="3"/>
      <c r="AF506" s="3"/>
      <c r="AG506" s="3" t="s">
        <v>17</v>
      </c>
      <c r="AH506" s="10" t="s">
        <v>4729</v>
      </c>
      <c r="AI506" s="177"/>
      <c r="AJ506" s="3" t="s">
        <v>9040</v>
      </c>
      <c r="AK506" t="s">
        <v>481</v>
      </c>
      <c r="AL506" s="10"/>
      <c r="AM506" s="68"/>
      <c r="AN506" s="3" t="s">
        <v>484</v>
      </c>
      <c r="AO506" t="s">
        <v>9206</v>
      </c>
      <c r="AP506" t="s">
        <v>5091</v>
      </c>
      <c r="AQ506" s="3"/>
      <c r="AR506" s="3"/>
      <c r="AS506" s="22" t="s">
        <v>9038</v>
      </c>
      <c r="AT506" s="3" t="s">
        <v>17</v>
      </c>
      <c r="AU506" t="b">
        <v>0</v>
      </c>
      <c r="AV506" s="228" t="s">
        <v>17</v>
      </c>
      <c r="AW506" s="10" t="s">
        <v>17</v>
      </c>
      <c r="AX506" s="9"/>
      <c r="AY506" s="9"/>
      <c r="AZ506" s="9"/>
      <c r="BA506" s="9"/>
      <c r="BB506" s="3" t="s">
        <v>5202</v>
      </c>
      <c r="BC506" s="9"/>
      <c r="BD506" s="9"/>
      <c r="BE506" s="10" t="s">
        <v>37</v>
      </c>
      <c r="BF506" s="9"/>
      <c r="BG506" s="9"/>
      <c r="BH506" s="9" t="s">
        <v>6171</v>
      </c>
      <c r="BI506" s="10" t="s">
        <v>3606</v>
      </c>
      <c r="BJ506" s="10" t="s">
        <v>17</v>
      </c>
      <c r="BK506" s="9" t="s">
        <v>9568</v>
      </c>
      <c r="BL506" s="9"/>
      <c r="BM506" s="223">
        <v>2944</v>
      </c>
      <c r="BN506" s="223">
        <v>2944</v>
      </c>
      <c r="BO506" s="10" t="s">
        <v>236</v>
      </c>
      <c r="BP506" s="9"/>
      <c r="BQ506" s="9"/>
      <c r="BR506" s="9"/>
      <c r="BS506" s="9"/>
      <c r="BT506" s="9"/>
      <c r="BU506" t="s">
        <v>13045</v>
      </c>
      <c r="BV506" s="10" t="s">
        <v>17</v>
      </c>
      <c r="BW506" s="223">
        <v>30</v>
      </c>
      <c r="BX506" s="9"/>
      <c r="BY506" s="9"/>
      <c r="BZ506" s="9" t="s">
        <v>6670</v>
      </c>
      <c r="CA506" t="s">
        <v>6212</v>
      </c>
      <c r="CB506" s="228">
        <v>2015</v>
      </c>
      <c r="CC506" t="s">
        <v>4752</v>
      </c>
      <c r="CD506" s="10" t="s">
        <v>4753</v>
      </c>
      <c r="CE506" s="101" t="s">
        <v>4754</v>
      </c>
      <c r="CF506" t="s">
        <v>4729</v>
      </c>
      <c r="CG506" s="10" t="s">
        <v>17</v>
      </c>
      <c r="CH506" s="10" t="s">
        <v>131</v>
      </c>
      <c r="CI506" s="9"/>
      <c r="CJ506" s="10" t="s">
        <v>4756</v>
      </c>
      <c r="CK506" s="10" t="s">
        <v>517</v>
      </c>
      <c r="CL506" s="10" t="s">
        <v>17</v>
      </c>
      <c r="CM506" s="10" t="s">
        <v>17</v>
      </c>
      <c r="CN506" s="10" t="s">
        <v>17</v>
      </c>
      <c r="CO506" s="10" t="s">
        <v>10</v>
      </c>
      <c r="CP506" s="10" t="s">
        <v>48</v>
      </c>
      <c r="CQ506" s="9"/>
      <c r="CR506" s="9"/>
      <c r="CS506" s="10" t="s">
        <v>4758</v>
      </c>
      <c r="CT506" s="10" t="s">
        <v>128</v>
      </c>
      <c r="CU506" s="10" t="s">
        <v>4759</v>
      </c>
      <c r="CV506" s="10" t="s">
        <v>17</v>
      </c>
      <c r="CW506" s="10" t="s">
        <v>4760</v>
      </c>
      <c r="CX506" t="s">
        <v>4781</v>
      </c>
      <c r="CY506" s="9"/>
      <c r="CZ506" t="s">
        <v>4857</v>
      </c>
      <c r="DA506" s="3" t="s">
        <v>9218</v>
      </c>
      <c r="DB506" s="9" t="s">
        <v>4933</v>
      </c>
      <c r="DC506" s="9"/>
      <c r="DD506" s="226">
        <v>504</v>
      </c>
      <c r="DE506" s="15"/>
    </row>
    <row r="507" spans="1:109" ht="14.45" customHeight="1">
      <c r="A507" s="226">
        <v>495</v>
      </c>
      <c r="B507" s="10" t="s">
        <v>4704</v>
      </c>
      <c r="C507" s="285" t="s">
        <v>4705</v>
      </c>
      <c r="D507" t="s">
        <v>4749</v>
      </c>
      <c r="E507" s="9"/>
      <c r="F507" s="9"/>
      <c r="G507" s="149" t="s">
        <v>6131</v>
      </c>
      <c r="H507" t="s">
        <v>4706</v>
      </c>
      <c r="I507" t="s">
        <v>4707</v>
      </c>
      <c r="J507" s="10" t="s">
        <v>4708</v>
      </c>
      <c r="K507" s="144" t="s">
        <v>10275</v>
      </c>
      <c r="L507" t="s">
        <v>4730</v>
      </c>
      <c r="M507" t="b">
        <v>0</v>
      </c>
      <c r="N507" s="10" t="s">
        <v>4747</v>
      </c>
      <c r="O507" s="10" t="s">
        <v>17</v>
      </c>
      <c r="P507" s="10" t="s">
        <v>17</v>
      </c>
      <c r="Q507" s="229">
        <v>-1</v>
      </c>
      <c r="R507" s="229">
        <v>999</v>
      </c>
      <c r="S507" s="9"/>
      <c r="T507" t="s">
        <v>17</v>
      </c>
      <c r="U507" s="10" t="s">
        <v>17</v>
      </c>
      <c r="V507" s="3" t="s">
        <v>17</v>
      </c>
      <c r="W507" s="10" t="s">
        <v>4748</v>
      </c>
      <c r="X507" s="3" t="s">
        <v>17</v>
      </c>
      <c r="Y507" s="3" t="s">
        <v>17</v>
      </c>
      <c r="Z507" s="10" t="s">
        <v>17</v>
      </c>
      <c r="AA507" s="22" t="s">
        <v>17</v>
      </c>
      <c r="AB507" s="3"/>
      <c r="AC507" s="3"/>
      <c r="AD507" s="3"/>
      <c r="AE507" s="3"/>
      <c r="AF507" s="3"/>
      <c r="AG507" s="3" t="s">
        <v>17</v>
      </c>
      <c r="AH507" s="10" t="s">
        <v>4730</v>
      </c>
      <c r="AI507" s="177"/>
      <c r="AJ507" s="3" t="s">
        <v>9040</v>
      </c>
      <c r="AK507" t="s">
        <v>481</v>
      </c>
      <c r="AL507" s="10"/>
      <c r="AM507" s="68"/>
      <c r="AN507" s="3" t="s">
        <v>484</v>
      </c>
      <c r="AO507" t="s">
        <v>9206</v>
      </c>
      <c r="AP507" t="s">
        <v>5091</v>
      </c>
      <c r="AQ507" s="3"/>
      <c r="AR507" s="3"/>
      <c r="AS507" s="22" t="s">
        <v>9038</v>
      </c>
      <c r="AT507" s="3" t="s">
        <v>17</v>
      </c>
      <c r="AU507" t="b">
        <v>0</v>
      </c>
      <c r="AV507" s="228" t="s">
        <v>17</v>
      </c>
      <c r="AW507" s="10" t="s">
        <v>17</v>
      </c>
      <c r="AX507" s="9"/>
      <c r="AY507" s="9"/>
      <c r="AZ507" s="9"/>
      <c r="BA507" s="9"/>
      <c r="BB507" s="3" t="s">
        <v>5202</v>
      </c>
      <c r="BC507" s="9"/>
      <c r="BD507" s="9"/>
      <c r="BE507" s="10" t="s">
        <v>37</v>
      </c>
      <c r="BF507" s="9"/>
      <c r="BG507" s="9"/>
      <c r="BH507" s="9" t="s">
        <v>6171</v>
      </c>
      <c r="BI507" s="10" t="s">
        <v>3606</v>
      </c>
      <c r="BJ507" s="10" t="s">
        <v>17</v>
      </c>
      <c r="BK507" s="9" t="s">
        <v>9568</v>
      </c>
      <c r="BL507" s="9"/>
      <c r="BM507" s="223">
        <v>29</v>
      </c>
      <c r="BN507" s="223">
        <v>29</v>
      </c>
      <c r="BO507" s="10" t="s">
        <v>236</v>
      </c>
      <c r="BP507" s="9"/>
      <c r="BQ507" s="9"/>
      <c r="BR507" s="9"/>
      <c r="BS507" s="9"/>
      <c r="BT507" s="9"/>
      <c r="BU507" t="s">
        <v>13045</v>
      </c>
      <c r="BV507" s="10" t="s">
        <v>17</v>
      </c>
      <c r="BW507" s="223">
        <v>30</v>
      </c>
      <c r="BX507" s="9"/>
      <c r="BY507" s="9"/>
      <c r="BZ507" s="9" t="s">
        <v>6670</v>
      </c>
      <c r="CA507" t="s">
        <v>6212</v>
      </c>
      <c r="CB507" s="228">
        <v>2015</v>
      </c>
      <c r="CC507" t="s">
        <v>4752</v>
      </c>
      <c r="CD507" s="10" t="s">
        <v>4753</v>
      </c>
      <c r="CE507" s="101" t="s">
        <v>4754</v>
      </c>
      <c r="CF507" t="s">
        <v>4730</v>
      </c>
      <c r="CG507" s="10" t="s">
        <v>17</v>
      </c>
      <c r="CH507" s="10" t="s">
        <v>131</v>
      </c>
      <c r="CI507" s="9"/>
      <c r="CJ507" s="10" t="s">
        <v>4756</v>
      </c>
      <c r="CK507" s="10" t="s">
        <v>517</v>
      </c>
      <c r="CL507" s="10" t="s">
        <v>17</v>
      </c>
      <c r="CM507" s="10" t="s">
        <v>17</v>
      </c>
      <c r="CN507" s="10" t="s">
        <v>17</v>
      </c>
      <c r="CO507" s="10" t="s">
        <v>10</v>
      </c>
      <c r="CP507" s="10" t="s">
        <v>48</v>
      </c>
      <c r="CQ507" s="9"/>
      <c r="CR507" s="9"/>
      <c r="CS507" s="10" t="s">
        <v>4758</v>
      </c>
      <c r="CT507" s="10" t="s">
        <v>128</v>
      </c>
      <c r="CU507" s="10" t="s">
        <v>4759</v>
      </c>
      <c r="CV507" s="10" t="s">
        <v>17</v>
      </c>
      <c r="CW507" s="10" t="s">
        <v>4760</v>
      </c>
      <c r="CX507" t="s">
        <v>4782</v>
      </c>
      <c r="CY507" s="9"/>
      <c r="CZ507" t="s">
        <v>4858</v>
      </c>
      <c r="DA507" s="3" t="s">
        <v>9218</v>
      </c>
      <c r="DB507" s="9" t="s">
        <v>4934</v>
      </c>
      <c r="DC507" s="9"/>
      <c r="DD507" s="226">
        <v>505</v>
      </c>
      <c r="DE507" s="15"/>
    </row>
    <row r="508" spans="1:109" ht="14.45" customHeight="1">
      <c r="A508" s="226">
        <v>496</v>
      </c>
      <c r="B508" s="10" t="s">
        <v>4704</v>
      </c>
      <c r="C508" s="285" t="s">
        <v>4705</v>
      </c>
      <c r="D508" t="s">
        <v>4749</v>
      </c>
      <c r="E508" s="9"/>
      <c r="F508" s="9"/>
      <c r="G508" s="149" t="s">
        <v>6131</v>
      </c>
      <c r="H508" t="s">
        <v>4706</v>
      </c>
      <c r="I508" t="s">
        <v>4707</v>
      </c>
      <c r="J508" s="10" t="s">
        <v>4708</v>
      </c>
      <c r="K508" s="144" t="s">
        <v>10275</v>
      </c>
      <c r="L508" t="s">
        <v>4731</v>
      </c>
      <c r="M508" t="b">
        <v>0</v>
      </c>
      <c r="N508" s="10" t="s">
        <v>4747</v>
      </c>
      <c r="O508" s="10" t="s">
        <v>17</v>
      </c>
      <c r="P508" s="10" t="s">
        <v>17</v>
      </c>
      <c r="Q508" s="229">
        <v>-1</v>
      </c>
      <c r="R508" s="229">
        <v>999</v>
      </c>
      <c r="S508" s="9"/>
      <c r="T508" t="s">
        <v>17</v>
      </c>
      <c r="U508" s="10" t="s">
        <v>17</v>
      </c>
      <c r="V508" s="3" t="s">
        <v>17</v>
      </c>
      <c r="W508" s="10" t="s">
        <v>4748</v>
      </c>
      <c r="X508" s="3" t="s">
        <v>17</v>
      </c>
      <c r="Y508" s="3" t="s">
        <v>17</v>
      </c>
      <c r="Z508" s="10" t="s">
        <v>17</v>
      </c>
      <c r="AA508" s="22" t="s">
        <v>17</v>
      </c>
      <c r="AB508" s="3"/>
      <c r="AC508" s="3"/>
      <c r="AD508" s="3"/>
      <c r="AE508" s="3"/>
      <c r="AF508" s="3"/>
      <c r="AG508" s="3" t="s">
        <v>17</v>
      </c>
      <c r="AH508" s="10" t="s">
        <v>4731</v>
      </c>
      <c r="AI508" s="177"/>
      <c r="AJ508" s="3" t="s">
        <v>9040</v>
      </c>
      <c r="AK508" t="s">
        <v>481</v>
      </c>
      <c r="AL508" s="10"/>
      <c r="AM508" s="68"/>
      <c r="AN508" s="3" t="s">
        <v>484</v>
      </c>
      <c r="AO508" t="s">
        <v>9206</v>
      </c>
      <c r="AP508" t="s">
        <v>5091</v>
      </c>
      <c r="AQ508" s="3"/>
      <c r="AR508" s="3"/>
      <c r="AS508" s="22" t="s">
        <v>9038</v>
      </c>
      <c r="AT508" s="3" t="s">
        <v>17</v>
      </c>
      <c r="AU508" t="b">
        <v>0</v>
      </c>
      <c r="AV508" s="228" t="s">
        <v>17</v>
      </c>
      <c r="AW508" s="10" t="s">
        <v>17</v>
      </c>
      <c r="AX508" s="9"/>
      <c r="AY508" s="9"/>
      <c r="AZ508" s="9"/>
      <c r="BA508" s="9"/>
      <c r="BB508" s="3" t="s">
        <v>5202</v>
      </c>
      <c r="BC508" s="9"/>
      <c r="BD508" s="9"/>
      <c r="BE508" s="10" t="s">
        <v>37</v>
      </c>
      <c r="BF508" s="9"/>
      <c r="BG508" s="9"/>
      <c r="BH508" s="9" t="s">
        <v>6171</v>
      </c>
      <c r="BI508" s="10" t="s">
        <v>3606</v>
      </c>
      <c r="BJ508" s="10" t="s">
        <v>17</v>
      </c>
      <c r="BK508" s="9" t="s">
        <v>9568</v>
      </c>
      <c r="BL508" s="9"/>
      <c r="BM508" s="223">
        <v>8957</v>
      </c>
      <c r="BN508" s="223">
        <v>8957</v>
      </c>
      <c r="BO508" s="10" t="s">
        <v>236</v>
      </c>
      <c r="BP508" s="9"/>
      <c r="BQ508" s="9"/>
      <c r="BR508" s="9"/>
      <c r="BS508" s="9"/>
      <c r="BT508" s="9"/>
      <c r="BU508" t="s">
        <v>13045</v>
      </c>
      <c r="BV508" s="10" t="s">
        <v>17</v>
      </c>
      <c r="BW508" s="223">
        <v>30</v>
      </c>
      <c r="BX508" s="9"/>
      <c r="BY508" s="9"/>
      <c r="BZ508" s="9" t="s">
        <v>6670</v>
      </c>
      <c r="CA508" t="s">
        <v>6212</v>
      </c>
      <c r="CB508" s="228">
        <v>2015</v>
      </c>
      <c r="CC508" t="s">
        <v>4752</v>
      </c>
      <c r="CD508" s="10" t="s">
        <v>4753</v>
      </c>
      <c r="CE508" s="101" t="s">
        <v>4754</v>
      </c>
      <c r="CF508" t="s">
        <v>4731</v>
      </c>
      <c r="CG508" s="10" t="s">
        <v>17</v>
      </c>
      <c r="CH508" s="10" t="s">
        <v>131</v>
      </c>
      <c r="CI508" s="9"/>
      <c r="CJ508" s="10" t="s">
        <v>4756</v>
      </c>
      <c r="CK508" s="10" t="s">
        <v>517</v>
      </c>
      <c r="CL508" s="10" t="s">
        <v>17</v>
      </c>
      <c r="CM508" s="10" t="s">
        <v>17</v>
      </c>
      <c r="CN508" s="10" t="s">
        <v>17</v>
      </c>
      <c r="CO508" s="10" t="s">
        <v>10</v>
      </c>
      <c r="CP508" s="10" t="s">
        <v>48</v>
      </c>
      <c r="CQ508" s="9"/>
      <c r="CR508" s="9"/>
      <c r="CS508" s="10" t="s">
        <v>4758</v>
      </c>
      <c r="CT508" s="10" t="s">
        <v>128</v>
      </c>
      <c r="CU508" s="10" t="s">
        <v>4759</v>
      </c>
      <c r="CV508" s="10" t="s">
        <v>17</v>
      </c>
      <c r="CW508" s="10" t="s">
        <v>4760</v>
      </c>
      <c r="CX508" t="s">
        <v>4783</v>
      </c>
      <c r="CY508" s="9"/>
      <c r="CZ508" t="s">
        <v>4859</v>
      </c>
      <c r="DA508" s="3" t="s">
        <v>9218</v>
      </c>
      <c r="DB508" s="9" t="s">
        <v>4935</v>
      </c>
      <c r="DC508" s="9"/>
      <c r="DD508" s="226">
        <v>506</v>
      </c>
      <c r="DE508" s="15"/>
    </row>
    <row r="509" spans="1:109" ht="15" customHeight="1">
      <c r="A509" s="226">
        <v>497</v>
      </c>
      <c r="B509" s="10" t="s">
        <v>4704</v>
      </c>
      <c r="C509" s="285" t="s">
        <v>4705</v>
      </c>
      <c r="D509" t="s">
        <v>4749</v>
      </c>
      <c r="E509" s="9"/>
      <c r="F509" s="9"/>
      <c r="G509" s="149" t="s">
        <v>6131</v>
      </c>
      <c r="H509" t="s">
        <v>4706</v>
      </c>
      <c r="I509" t="s">
        <v>4707</v>
      </c>
      <c r="J509" s="10" t="s">
        <v>4708</v>
      </c>
      <c r="K509" s="144" t="s">
        <v>10275</v>
      </c>
      <c r="L509" t="s">
        <v>4732</v>
      </c>
      <c r="M509" t="b">
        <v>0</v>
      </c>
      <c r="N509" s="10" t="s">
        <v>4747</v>
      </c>
      <c r="O509" s="10" t="s">
        <v>17</v>
      </c>
      <c r="P509" s="10" t="s">
        <v>17</v>
      </c>
      <c r="Q509" s="229">
        <v>-1</v>
      </c>
      <c r="R509" s="229">
        <v>999</v>
      </c>
      <c r="S509" s="9"/>
      <c r="T509" t="s">
        <v>17</v>
      </c>
      <c r="U509" s="10" t="s">
        <v>17</v>
      </c>
      <c r="V509" s="3" t="s">
        <v>17</v>
      </c>
      <c r="W509" s="10" t="s">
        <v>4748</v>
      </c>
      <c r="X509" s="3" t="s">
        <v>17</v>
      </c>
      <c r="Y509" s="3" t="s">
        <v>17</v>
      </c>
      <c r="Z509" s="10" t="s">
        <v>17</v>
      </c>
      <c r="AA509" s="22" t="s">
        <v>17</v>
      </c>
      <c r="AB509" s="3"/>
      <c r="AC509" s="3"/>
      <c r="AD509" s="3"/>
      <c r="AE509" s="3"/>
      <c r="AF509" s="3"/>
      <c r="AG509" s="3" t="s">
        <v>17</v>
      </c>
      <c r="AH509" s="10" t="s">
        <v>4732</v>
      </c>
      <c r="AI509" s="177"/>
      <c r="AJ509" s="3" t="s">
        <v>9040</v>
      </c>
      <c r="AK509" t="s">
        <v>481</v>
      </c>
      <c r="AL509" s="10"/>
      <c r="AM509" s="68"/>
      <c r="AN509" s="3" t="s">
        <v>484</v>
      </c>
      <c r="AO509" t="s">
        <v>9206</v>
      </c>
      <c r="AP509" t="s">
        <v>5091</v>
      </c>
      <c r="AQ509" s="3"/>
      <c r="AR509" s="3"/>
      <c r="AS509" s="22" t="s">
        <v>9038</v>
      </c>
      <c r="AT509" s="3" t="s">
        <v>17</v>
      </c>
      <c r="AU509" t="b">
        <v>0</v>
      </c>
      <c r="AV509" s="228" t="s">
        <v>17</v>
      </c>
      <c r="AW509" s="10" t="s">
        <v>17</v>
      </c>
      <c r="AX509" s="9"/>
      <c r="AY509" s="9"/>
      <c r="AZ509" s="9"/>
      <c r="BA509" s="9"/>
      <c r="BB509" s="3" t="s">
        <v>5202</v>
      </c>
      <c r="BC509" s="9"/>
      <c r="BD509" s="9"/>
      <c r="BE509" s="10" t="s">
        <v>37</v>
      </c>
      <c r="BF509" s="9"/>
      <c r="BG509" s="9"/>
      <c r="BH509" s="9" t="s">
        <v>6171</v>
      </c>
      <c r="BI509" s="10" t="s">
        <v>3606</v>
      </c>
      <c r="BJ509" s="10" t="s">
        <v>17</v>
      </c>
      <c r="BK509" s="9" t="s">
        <v>9568</v>
      </c>
      <c r="BL509" s="9"/>
      <c r="BM509" s="223">
        <v>1266</v>
      </c>
      <c r="BN509" s="223">
        <v>1266</v>
      </c>
      <c r="BO509" s="10" t="s">
        <v>236</v>
      </c>
      <c r="BP509" s="9"/>
      <c r="BQ509" s="9"/>
      <c r="BR509" s="9"/>
      <c r="BS509" s="9"/>
      <c r="BT509" s="9"/>
      <c r="BU509" t="s">
        <v>13045</v>
      </c>
      <c r="BV509" s="10" t="s">
        <v>17</v>
      </c>
      <c r="BW509" s="223">
        <v>30</v>
      </c>
      <c r="BX509" s="9"/>
      <c r="BY509" s="9"/>
      <c r="BZ509" s="9" t="s">
        <v>6670</v>
      </c>
      <c r="CA509" t="s">
        <v>6212</v>
      </c>
      <c r="CB509" s="228">
        <v>2015</v>
      </c>
      <c r="CC509" t="s">
        <v>4752</v>
      </c>
      <c r="CD509" s="10" t="s">
        <v>4753</v>
      </c>
      <c r="CE509" s="101" t="s">
        <v>4754</v>
      </c>
      <c r="CF509" t="s">
        <v>4732</v>
      </c>
      <c r="CG509" s="10" t="s">
        <v>17</v>
      </c>
      <c r="CH509" s="10" t="s">
        <v>131</v>
      </c>
      <c r="CI509" s="9"/>
      <c r="CJ509" s="10" t="s">
        <v>4756</v>
      </c>
      <c r="CK509" s="10" t="s">
        <v>517</v>
      </c>
      <c r="CL509" s="10" t="s">
        <v>17</v>
      </c>
      <c r="CM509" s="10" t="s">
        <v>17</v>
      </c>
      <c r="CN509" s="10" t="s">
        <v>17</v>
      </c>
      <c r="CO509" s="10" t="s">
        <v>10</v>
      </c>
      <c r="CP509" s="10" t="s">
        <v>48</v>
      </c>
      <c r="CQ509" s="9"/>
      <c r="CR509" s="9"/>
      <c r="CS509" s="10" t="s">
        <v>4758</v>
      </c>
      <c r="CT509" s="10" t="s">
        <v>128</v>
      </c>
      <c r="CU509" s="10" t="s">
        <v>4759</v>
      </c>
      <c r="CV509" s="10" t="s">
        <v>17</v>
      </c>
      <c r="CW509" s="10" t="s">
        <v>4760</v>
      </c>
      <c r="CX509" t="s">
        <v>4784</v>
      </c>
      <c r="CY509" s="9"/>
      <c r="CZ509" t="s">
        <v>4860</v>
      </c>
      <c r="DA509" s="3" t="s">
        <v>9218</v>
      </c>
      <c r="DB509" s="9" t="s">
        <v>4936</v>
      </c>
      <c r="DC509" s="9"/>
      <c r="DD509" s="226">
        <v>507</v>
      </c>
      <c r="DE509" s="15"/>
    </row>
    <row r="510" spans="1:109" ht="14.45" customHeight="1">
      <c r="A510" s="226">
        <v>498</v>
      </c>
      <c r="B510" s="10" t="s">
        <v>4704</v>
      </c>
      <c r="C510" s="285" t="s">
        <v>4705</v>
      </c>
      <c r="D510" t="s">
        <v>4749</v>
      </c>
      <c r="E510" s="9"/>
      <c r="F510" s="9"/>
      <c r="G510" s="149" t="s">
        <v>6131</v>
      </c>
      <c r="H510" t="s">
        <v>4706</v>
      </c>
      <c r="I510" t="s">
        <v>4707</v>
      </c>
      <c r="J510" s="10" t="s">
        <v>4708</v>
      </c>
      <c r="K510" s="144" t="s">
        <v>10275</v>
      </c>
      <c r="L510" t="s">
        <v>4733</v>
      </c>
      <c r="M510" t="b">
        <v>0</v>
      </c>
      <c r="N510" s="10" t="s">
        <v>4747</v>
      </c>
      <c r="O510" s="10" t="s">
        <v>17</v>
      </c>
      <c r="P510" s="10" t="s">
        <v>17</v>
      </c>
      <c r="Q510" s="229">
        <v>-1</v>
      </c>
      <c r="R510" s="229">
        <v>999</v>
      </c>
      <c r="S510" s="9"/>
      <c r="T510" t="s">
        <v>17</v>
      </c>
      <c r="U510" s="10" t="s">
        <v>17</v>
      </c>
      <c r="V510" s="3" t="s">
        <v>17</v>
      </c>
      <c r="W510" s="10" t="s">
        <v>4748</v>
      </c>
      <c r="X510" s="3" t="s">
        <v>17</v>
      </c>
      <c r="Y510" s="3" t="s">
        <v>17</v>
      </c>
      <c r="Z510" s="10" t="s">
        <v>17</v>
      </c>
      <c r="AA510" s="22" t="s">
        <v>17</v>
      </c>
      <c r="AB510" s="3"/>
      <c r="AC510" s="3"/>
      <c r="AD510" s="3"/>
      <c r="AE510" s="3"/>
      <c r="AF510" s="3"/>
      <c r="AG510" s="3" t="s">
        <v>17</v>
      </c>
      <c r="AH510" s="10" t="s">
        <v>4733</v>
      </c>
      <c r="AI510" s="177"/>
      <c r="AJ510" s="3" t="s">
        <v>9040</v>
      </c>
      <c r="AK510" t="s">
        <v>4751</v>
      </c>
      <c r="AL510" s="3"/>
      <c r="AM510" s="68"/>
      <c r="AN510" s="3" t="s">
        <v>484</v>
      </c>
      <c r="AO510" t="s">
        <v>9206</v>
      </c>
      <c r="AP510" t="s">
        <v>5091</v>
      </c>
      <c r="AQ510" s="3"/>
      <c r="AR510" s="3"/>
      <c r="AS510" s="22" t="s">
        <v>9038</v>
      </c>
      <c r="AT510" s="3" t="s">
        <v>17</v>
      </c>
      <c r="AU510" t="b">
        <v>0</v>
      </c>
      <c r="AV510" s="228" t="s">
        <v>17</v>
      </c>
      <c r="AW510" s="10" t="s">
        <v>17</v>
      </c>
      <c r="AX510" s="9"/>
      <c r="AY510" s="9"/>
      <c r="AZ510" s="9"/>
      <c r="BA510" s="9"/>
      <c r="BB510" s="3" t="s">
        <v>5202</v>
      </c>
      <c r="BC510" s="9"/>
      <c r="BD510" s="9"/>
      <c r="BE510" s="10" t="s">
        <v>37</v>
      </c>
      <c r="BF510" s="9"/>
      <c r="BG510" s="9"/>
      <c r="BH510" s="9" t="s">
        <v>6171</v>
      </c>
      <c r="BI510" s="10" t="s">
        <v>3606</v>
      </c>
      <c r="BJ510" s="10" t="s">
        <v>17</v>
      </c>
      <c r="BK510" s="9" t="s">
        <v>9568</v>
      </c>
      <c r="BL510" s="9"/>
      <c r="BM510" s="223">
        <v>5354</v>
      </c>
      <c r="BN510" s="223">
        <v>5354</v>
      </c>
      <c r="BO510" s="10" t="s">
        <v>236</v>
      </c>
      <c r="BP510" s="9"/>
      <c r="BQ510" s="9"/>
      <c r="BR510" s="9"/>
      <c r="BS510" s="9"/>
      <c r="BT510" s="9"/>
      <c r="BU510" t="s">
        <v>13045</v>
      </c>
      <c r="BV510" s="10" t="s">
        <v>17</v>
      </c>
      <c r="BW510" s="223">
        <v>30</v>
      </c>
      <c r="BX510" s="9"/>
      <c r="BY510" s="9"/>
      <c r="BZ510" s="9" t="s">
        <v>6670</v>
      </c>
      <c r="CA510" t="s">
        <v>6212</v>
      </c>
      <c r="CB510" s="228">
        <v>2015</v>
      </c>
      <c r="CC510" t="s">
        <v>4752</v>
      </c>
      <c r="CD510" s="10" t="s">
        <v>4753</v>
      </c>
      <c r="CE510" s="101" t="s">
        <v>4754</v>
      </c>
      <c r="CF510" t="s">
        <v>4733</v>
      </c>
      <c r="CG510" s="10" t="s">
        <v>17</v>
      </c>
      <c r="CH510" s="10" t="s">
        <v>131</v>
      </c>
      <c r="CI510" s="9"/>
      <c r="CJ510" s="10" t="s">
        <v>4756</v>
      </c>
      <c r="CK510" s="10" t="s">
        <v>517</v>
      </c>
      <c r="CL510" s="10" t="s">
        <v>17</v>
      </c>
      <c r="CM510" s="10" t="s">
        <v>17</v>
      </c>
      <c r="CN510" s="10" t="s">
        <v>17</v>
      </c>
      <c r="CO510" s="10" t="s">
        <v>10</v>
      </c>
      <c r="CP510" s="10" t="s">
        <v>48</v>
      </c>
      <c r="CQ510" s="9"/>
      <c r="CR510" s="9"/>
      <c r="CS510" s="10" t="s">
        <v>4758</v>
      </c>
      <c r="CT510" s="10" t="s">
        <v>128</v>
      </c>
      <c r="CU510" s="10" t="s">
        <v>4759</v>
      </c>
      <c r="CV510" s="10" t="s">
        <v>17</v>
      </c>
      <c r="CW510" s="10" t="s">
        <v>4760</v>
      </c>
      <c r="CX510" t="s">
        <v>4785</v>
      </c>
      <c r="CY510" s="9"/>
      <c r="CZ510" t="s">
        <v>4861</v>
      </c>
      <c r="DA510" s="3" t="s">
        <v>9218</v>
      </c>
      <c r="DB510" s="9" t="s">
        <v>4937</v>
      </c>
      <c r="DC510" s="9"/>
      <c r="DD510" s="226">
        <v>508</v>
      </c>
      <c r="DE510" s="15"/>
    </row>
    <row r="511" spans="1:109" ht="15" customHeight="1">
      <c r="A511" s="226">
        <v>499</v>
      </c>
      <c r="B511" s="10" t="s">
        <v>4704</v>
      </c>
      <c r="C511" s="285" t="s">
        <v>4705</v>
      </c>
      <c r="D511" t="s">
        <v>4749</v>
      </c>
      <c r="E511" s="9"/>
      <c r="F511" s="9"/>
      <c r="G511" s="149" t="s">
        <v>6131</v>
      </c>
      <c r="H511" t="s">
        <v>4706</v>
      </c>
      <c r="I511" t="s">
        <v>4707</v>
      </c>
      <c r="J511" s="10" t="s">
        <v>4708</v>
      </c>
      <c r="K511" s="144" t="s">
        <v>10275</v>
      </c>
      <c r="L511" t="s">
        <v>4734</v>
      </c>
      <c r="M511" t="b">
        <v>0</v>
      </c>
      <c r="N511" s="10" t="s">
        <v>4747</v>
      </c>
      <c r="O511" s="10" t="s">
        <v>17</v>
      </c>
      <c r="P511" s="10" t="s">
        <v>17</v>
      </c>
      <c r="Q511" s="229">
        <v>-1</v>
      </c>
      <c r="R511" s="229">
        <v>999</v>
      </c>
      <c r="S511" s="9"/>
      <c r="T511" t="s">
        <v>17</v>
      </c>
      <c r="U511" s="10" t="s">
        <v>17</v>
      </c>
      <c r="V511" s="3" t="s">
        <v>17</v>
      </c>
      <c r="W511" s="10" t="s">
        <v>4748</v>
      </c>
      <c r="X511" s="3" t="s">
        <v>17</v>
      </c>
      <c r="Y511" s="3" t="s">
        <v>17</v>
      </c>
      <c r="Z511" s="10" t="s">
        <v>17</v>
      </c>
      <c r="AA511" s="22" t="s">
        <v>17</v>
      </c>
      <c r="AB511" s="3"/>
      <c r="AC511" s="3"/>
      <c r="AD511" s="3"/>
      <c r="AE511" s="3"/>
      <c r="AF511" s="3"/>
      <c r="AG511" s="3" t="s">
        <v>17</v>
      </c>
      <c r="AH511" s="10" t="s">
        <v>4734</v>
      </c>
      <c r="AI511" s="177"/>
      <c r="AJ511" s="3" t="s">
        <v>9040</v>
      </c>
      <c r="AK511" t="s">
        <v>4751</v>
      </c>
      <c r="AL511" s="3"/>
      <c r="AM511" s="68"/>
      <c r="AN511" s="3" t="s">
        <v>484</v>
      </c>
      <c r="AO511" t="s">
        <v>9206</v>
      </c>
      <c r="AP511" t="s">
        <v>5091</v>
      </c>
      <c r="AQ511" s="3"/>
      <c r="AR511" s="3"/>
      <c r="AS511" s="22" t="s">
        <v>9038</v>
      </c>
      <c r="AT511" s="3" t="s">
        <v>17</v>
      </c>
      <c r="AU511" t="b">
        <v>0</v>
      </c>
      <c r="AV511" s="228" t="s">
        <v>17</v>
      </c>
      <c r="AW511" s="10" t="s">
        <v>17</v>
      </c>
      <c r="AX511" s="9"/>
      <c r="AY511" s="9"/>
      <c r="AZ511" s="9"/>
      <c r="BA511" s="9"/>
      <c r="BB511" s="3" t="s">
        <v>5202</v>
      </c>
      <c r="BC511" s="9"/>
      <c r="BD511" s="9"/>
      <c r="BE511" s="10" t="s">
        <v>37</v>
      </c>
      <c r="BF511" s="9"/>
      <c r="BG511" s="9"/>
      <c r="BH511" s="9" t="s">
        <v>6171</v>
      </c>
      <c r="BI511" s="10" t="s">
        <v>3606</v>
      </c>
      <c r="BJ511" s="10" t="s">
        <v>17</v>
      </c>
      <c r="BK511" s="9" t="s">
        <v>9568</v>
      </c>
      <c r="BL511" s="9"/>
      <c r="BM511" s="223">
        <v>232</v>
      </c>
      <c r="BN511" s="223">
        <v>232</v>
      </c>
      <c r="BO511" s="10" t="s">
        <v>236</v>
      </c>
      <c r="BP511" s="9"/>
      <c r="BQ511" s="9"/>
      <c r="BR511" s="9"/>
      <c r="BS511" s="9"/>
      <c r="BT511" s="9"/>
      <c r="BU511" t="s">
        <v>13045</v>
      </c>
      <c r="BV511" s="10" t="s">
        <v>17</v>
      </c>
      <c r="BW511" s="223">
        <v>30</v>
      </c>
      <c r="BX511" s="9"/>
      <c r="BY511" s="9"/>
      <c r="BZ511" s="9" t="s">
        <v>6670</v>
      </c>
      <c r="CA511" t="s">
        <v>6212</v>
      </c>
      <c r="CB511" s="228">
        <v>2015</v>
      </c>
      <c r="CC511" t="s">
        <v>4752</v>
      </c>
      <c r="CD511" s="10" t="s">
        <v>4753</v>
      </c>
      <c r="CE511" s="101" t="s">
        <v>4754</v>
      </c>
      <c r="CF511" t="s">
        <v>4734</v>
      </c>
      <c r="CG511" s="10" t="s">
        <v>17</v>
      </c>
      <c r="CH511" s="10" t="s">
        <v>131</v>
      </c>
      <c r="CI511" s="9"/>
      <c r="CJ511" s="10" t="s">
        <v>4756</v>
      </c>
      <c r="CK511" s="10" t="s">
        <v>517</v>
      </c>
      <c r="CL511" s="10" t="s">
        <v>17</v>
      </c>
      <c r="CM511" s="10" t="s">
        <v>17</v>
      </c>
      <c r="CN511" s="10" t="s">
        <v>17</v>
      </c>
      <c r="CO511" s="10" t="s">
        <v>10</v>
      </c>
      <c r="CP511" s="10" t="s">
        <v>48</v>
      </c>
      <c r="CQ511" s="9"/>
      <c r="CR511" s="9"/>
      <c r="CS511" s="10" t="s">
        <v>4758</v>
      </c>
      <c r="CT511" s="10" t="s">
        <v>128</v>
      </c>
      <c r="CU511" s="10" t="s">
        <v>4759</v>
      </c>
      <c r="CV511" s="10" t="s">
        <v>17</v>
      </c>
      <c r="CW511" s="10" t="s">
        <v>4760</v>
      </c>
      <c r="CX511" t="s">
        <v>4786</v>
      </c>
      <c r="CY511" s="9"/>
      <c r="CZ511" t="s">
        <v>4862</v>
      </c>
      <c r="DA511" s="3" t="s">
        <v>9218</v>
      </c>
      <c r="DB511" s="9" t="s">
        <v>4938</v>
      </c>
      <c r="DC511" s="9"/>
      <c r="DD511" s="226">
        <v>509</v>
      </c>
      <c r="DE511" s="15"/>
    </row>
    <row r="512" spans="1:109" ht="15" customHeight="1">
      <c r="A512" s="226">
        <v>500</v>
      </c>
      <c r="B512" s="10" t="s">
        <v>4704</v>
      </c>
      <c r="C512" s="285" t="s">
        <v>4705</v>
      </c>
      <c r="D512" t="s">
        <v>4749</v>
      </c>
      <c r="E512" s="9"/>
      <c r="F512" s="9"/>
      <c r="G512" s="149" t="s">
        <v>6131</v>
      </c>
      <c r="H512" t="s">
        <v>4706</v>
      </c>
      <c r="I512" t="s">
        <v>4707</v>
      </c>
      <c r="J512" s="10" t="s">
        <v>4708</v>
      </c>
      <c r="K512" s="144" t="s">
        <v>10275</v>
      </c>
      <c r="L512" t="s">
        <v>4735</v>
      </c>
      <c r="M512" t="b">
        <v>0</v>
      </c>
      <c r="N512" s="10" t="s">
        <v>4747</v>
      </c>
      <c r="O512" s="10" t="s">
        <v>17</v>
      </c>
      <c r="P512" s="10" t="s">
        <v>17</v>
      </c>
      <c r="Q512" s="229">
        <v>-1</v>
      </c>
      <c r="R512" s="229">
        <v>999</v>
      </c>
      <c r="S512" s="9"/>
      <c r="T512" t="s">
        <v>17</v>
      </c>
      <c r="U512" s="10" t="s">
        <v>17</v>
      </c>
      <c r="V512" s="3" t="s">
        <v>17</v>
      </c>
      <c r="W512" s="10" t="s">
        <v>4748</v>
      </c>
      <c r="X512" s="3" t="s">
        <v>17</v>
      </c>
      <c r="Y512" s="3" t="s">
        <v>17</v>
      </c>
      <c r="Z512" s="10" t="s">
        <v>17</v>
      </c>
      <c r="AA512" s="22" t="s">
        <v>17</v>
      </c>
      <c r="AB512" s="3"/>
      <c r="AC512" s="3"/>
      <c r="AD512" s="3"/>
      <c r="AE512" s="3"/>
      <c r="AF512" s="3"/>
      <c r="AG512" s="3" t="s">
        <v>17</v>
      </c>
      <c r="AH512" s="10" t="s">
        <v>4735</v>
      </c>
      <c r="AI512" s="177"/>
      <c r="AJ512" s="3" t="s">
        <v>9040</v>
      </c>
      <c r="AK512" t="s">
        <v>4751</v>
      </c>
      <c r="AL512" s="3"/>
      <c r="AM512" s="68"/>
      <c r="AN512" s="143" t="s">
        <v>484</v>
      </c>
      <c r="AO512" t="s">
        <v>9206</v>
      </c>
      <c r="AP512" t="s">
        <v>5091</v>
      </c>
      <c r="AQ512" s="3"/>
      <c r="AR512" s="3"/>
      <c r="AS512" s="22" t="s">
        <v>9038</v>
      </c>
      <c r="AT512" s="3" t="s">
        <v>17</v>
      </c>
      <c r="AU512" t="b">
        <v>0</v>
      </c>
      <c r="AV512" s="228" t="s">
        <v>17</v>
      </c>
      <c r="AW512" s="10" t="s">
        <v>17</v>
      </c>
      <c r="AX512" s="9"/>
      <c r="AY512" s="9"/>
      <c r="AZ512" s="9"/>
      <c r="BA512" s="9"/>
      <c r="BB512" s="3" t="s">
        <v>5202</v>
      </c>
      <c r="BC512" s="9"/>
      <c r="BD512" s="9"/>
      <c r="BE512" s="10" t="s">
        <v>37</v>
      </c>
      <c r="BF512" s="9"/>
      <c r="BG512" s="9"/>
      <c r="BH512" s="9" t="s">
        <v>6171</v>
      </c>
      <c r="BI512" s="10" t="s">
        <v>3606</v>
      </c>
      <c r="BJ512" s="10" t="s">
        <v>17</v>
      </c>
      <c r="BK512" s="9" t="s">
        <v>9568</v>
      </c>
      <c r="BL512" s="9"/>
      <c r="BM512" s="223">
        <v>8693</v>
      </c>
      <c r="BN512" s="223">
        <v>8693</v>
      </c>
      <c r="BO512" s="10" t="s">
        <v>236</v>
      </c>
      <c r="BP512" s="9"/>
      <c r="BQ512" s="9"/>
      <c r="BR512" s="9"/>
      <c r="BS512" s="9"/>
      <c r="BT512" s="9"/>
      <c r="BU512" t="s">
        <v>13045</v>
      </c>
      <c r="BV512" s="10" t="s">
        <v>17</v>
      </c>
      <c r="BW512" s="223">
        <v>30</v>
      </c>
      <c r="BX512" s="9"/>
      <c r="BY512" s="9"/>
      <c r="BZ512" s="9" t="s">
        <v>6670</v>
      </c>
      <c r="CA512" t="s">
        <v>6212</v>
      </c>
      <c r="CB512" s="228">
        <v>2015</v>
      </c>
      <c r="CC512" t="s">
        <v>4752</v>
      </c>
      <c r="CD512" s="10" t="s">
        <v>4753</v>
      </c>
      <c r="CE512" s="101" t="s">
        <v>4754</v>
      </c>
      <c r="CF512" t="s">
        <v>4735</v>
      </c>
      <c r="CG512" s="10" t="s">
        <v>17</v>
      </c>
      <c r="CH512" s="10" t="s">
        <v>131</v>
      </c>
      <c r="CI512" s="9"/>
      <c r="CJ512" s="10" t="s">
        <v>4756</v>
      </c>
      <c r="CK512" s="10" t="s">
        <v>517</v>
      </c>
      <c r="CL512" s="10" t="s">
        <v>17</v>
      </c>
      <c r="CM512" s="10" t="s">
        <v>17</v>
      </c>
      <c r="CN512" s="10" t="s">
        <v>17</v>
      </c>
      <c r="CO512" s="10" t="s">
        <v>10</v>
      </c>
      <c r="CP512" s="10" t="s">
        <v>48</v>
      </c>
      <c r="CQ512" s="9"/>
      <c r="CR512" s="9"/>
      <c r="CS512" s="10" t="s">
        <v>4758</v>
      </c>
      <c r="CT512" s="10" t="s">
        <v>128</v>
      </c>
      <c r="CU512" s="10" t="s">
        <v>4759</v>
      </c>
      <c r="CV512" s="10" t="s">
        <v>17</v>
      </c>
      <c r="CW512" s="10" t="s">
        <v>4760</v>
      </c>
      <c r="CX512" t="s">
        <v>4787</v>
      </c>
      <c r="CY512" s="9"/>
      <c r="CZ512" t="s">
        <v>4863</v>
      </c>
      <c r="DA512" s="3" t="s">
        <v>9218</v>
      </c>
      <c r="DB512" s="9" t="s">
        <v>4939</v>
      </c>
      <c r="DC512" s="9"/>
      <c r="DD512" s="226">
        <v>510</v>
      </c>
      <c r="DE512" s="15"/>
    </row>
    <row r="513" spans="1:109" ht="15.6" customHeight="1">
      <c r="A513" s="226">
        <v>501</v>
      </c>
      <c r="B513" s="10" t="s">
        <v>4704</v>
      </c>
      <c r="C513" s="285" t="s">
        <v>4705</v>
      </c>
      <c r="D513" t="s">
        <v>4749</v>
      </c>
      <c r="E513" s="9"/>
      <c r="F513" s="9"/>
      <c r="G513" s="149" t="s">
        <v>6131</v>
      </c>
      <c r="H513" t="s">
        <v>4706</v>
      </c>
      <c r="I513" t="s">
        <v>4707</v>
      </c>
      <c r="J513" s="10" t="s">
        <v>4708</v>
      </c>
      <c r="K513" s="144" t="s">
        <v>10275</v>
      </c>
      <c r="L513" t="s">
        <v>4736</v>
      </c>
      <c r="M513" t="b">
        <v>0</v>
      </c>
      <c r="N513" s="10" t="s">
        <v>4747</v>
      </c>
      <c r="O513" s="10" t="s">
        <v>17</v>
      </c>
      <c r="P513" s="10" t="s">
        <v>17</v>
      </c>
      <c r="Q513" s="229">
        <v>-1</v>
      </c>
      <c r="R513" s="229">
        <v>999</v>
      </c>
      <c r="S513" s="9"/>
      <c r="T513" t="s">
        <v>17</v>
      </c>
      <c r="U513" s="10" t="s">
        <v>17</v>
      </c>
      <c r="V513" s="3" t="s">
        <v>17</v>
      </c>
      <c r="W513" s="10" t="s">
        <v>4748</v>
      </c>
      <c r="X513" s="3" t="s">
        <v>17</v>
      </c>
      <c r="Y513" s="3" t="s">
        <v>17</v>
      </c>
      <c r="Z513" s="10" t="s">
        <v>17</v>
      </c>
      <c r="AA513" s="22" t="s">
        <v>17</v>
      </c>
      <c r="AB513" s="3"/>
      <c r="AC513" s="3"/>
      <c r="AD513" s="3"/>
      <c r="AE513" s="3"/>
      <c r="AF513" s="3"/>
      <c r="AG513" s="3" t="s">
        <v>17</v>
      </c>
      <c r="AH513" s="10" t="s">
        <v>4736</v>
      </c>
      <c r="AI513" s="177"/>
      <c r="AJ513" s="3" t="s">
        <v>9040</v>
      </c>
      <c r="AK513" t="s">
        <v>4751</v>
      </c>
      <c r="AL513" s="3"/>
      <c r="AM513" s="68"/>
      <c r="AN513" s="3" t="s">
        <v>484</v>
      </c>
      <c r="AO513" t="s">
        <v>9206</v>
      </c>
      <c r="AP513" t="s">
        <v>5091</v>
      </c>
      <c r="AQ513" s="3"/>
      <c r="AR513" s="3"/>
      <c r="AS513" s="22" t="s">
        <v>9038</v>
      </c>
      <c r="AT513" s="3" t="s">
        <v>17</v>
      </c>
      <c r="AU513" t="b">
        <v>0</v>
      </c>
      <c r="AV513" s="228" t="s">
        <v>17</v>
      </c>
      <c r="AW513" s="10" t="s">
        <v>17</v>
      </c>
      <c r="AX513" s="9"/>
      <c r="AY513" s="9"/>
      <c r="AZ513" s="9"/>
      <c r="BA513" s="9"/>
      <c r="BB513" s="3" t="s">
        <v>5202</v>
      </c>
      <c r="BC513" s="9"/>
      <c r="BD513" s="9"/>
      <c r="BE513" s="10" t="s">
        <v>37</v>
      </c>
      <c r="BF513" s="9"/>
      <c r="BG513" s="9"/>
      <c r="BH513" s="9" t="s">
        <v>6171</v>
      </c>
      <c r="BI513" s="10" t="s">
        <v>3606</v>
      </c>
      <c r="BJ513" s="10" t="s">
        <v>17</v>
      </c>
      <c r="BK513" s="9" t="s">
        <v>9568</v>
      </c>
      <c r="BL513" s="9"/>
      <c r="BM513" s="223">
        <v>26217</v>
      </c>
      <c r="BN513" s="223">
        <v>26217</v>
      </c>
      <c r="BO513" s="10" t="s">
        <v>236</v>
      </c>
      <c r="BP513" s="9"/>
      <c r="BQ513" s="9"/>
      <c r="BR513" s="9"/>
      <c r="BS513" s="9"/>
      <c r="BT513" s="9"/>
      <c r="BU513" t="s">
        <v>13045</v>
      </c>
      <c r="BV513" s="10" t="s">
        <v>17</v>
      </c>
      <c r="BW513" s="223">
        <v>30</v>
      </c>
      <c r="BX513" s="9"/>
      <c r="BY513" s="9"/>
      <c r="BZ513" s="9" t="s">
        <v>6670</v>
      </c>
      <c r="CA513" t="s">
        <v>6212</v>
      </c>
      <c r="CB513" s="228">
        <v>2015</v>
      </c>
      <c r="CC513" t="s">
        <v>4752</v>
      </c>
      <c r="CD513" s="10" t="s">
        <v>4753</v>
      </c>
      <c r="CE513" s="101" t="s">
        <v>4754</v>
      </c>
      <c r="CF513" t="s">
        <v>4736</v>
      </c>
      <c r="CG513" s="10" t="s">
        <v>17</v>
      </c>
      <c r="CH513" s="10" t="s">
        <v>131</v>
      </c>
      <c r="CI513" s="9"/>
      <c r="CJ513" s="10" t="s">
        <v>4756</v>
      </c>
      <c r="CK513" s="10" t="s">
        <v>517</v>
      </c>
      <c r="CL513" s="10" t="s">
        <v>17</v>
      </c>
      <c r="CM513" s="10" t="s">
        <v>17</v>
      </c>
      <c r="CN513" s="10" t="s">
        <v>17</v>
      </c>
      <c r="CO513" s="10" t="s">
        <v>10</v>
      </c>
      <c r="CP513" s="10" t="s">
        <v>48</v>
      </c>
      <c r="CQ513" s="9"/>
      <c r="CR513" s="9"/>
      <c r="CS513" s="10" t="s">
        <v>4758</v>
      </c>
      <c r="CT513" s="10" t="s">
        <v>128</v>
      </c>
      <c r="CU513" s="10" t="s">
        <v>4759</v>
      </c>
      <c r="CV513" s="10" t="s">
        <v>17</v>
      </c>
      <c r="CW513" s="10" t="s">
        <v>4760</v>
      </c>
      <c r="CX513" t="s">
        <v>4788</v>
      </c>
      <c r="CY513" s="9"/>
      <c r="CZ513" t="s">
        <v>4864</v>
      </c>
      <c r="DA513" s="3" t="s">
        <v>9218</v>
      </c>
      <c r="DB513" s="9" t="s">
        <v>4940</v>
      </c>
      <c r="DC513" s="9"/>
      <c r="DD513" s="226">
        <v>511</v>
      </c>
      <c r="DE513" s="15"/>
    </row>
    <row r="514" spans="1:109" ht="15" customHeight="1">
      <c r="A514" s="226">
        <v>502</v>
      </c>
      <c r="B514" s="10" t="s">
        <v>4704</v>
      </c>
      <c r="C514" s="285" t="s">
        <v>4705</v>
      </c>
      <c r="D514" t="s">
        <v>4749</v>
      </c>
      <c r="E514" s="9"/>
      <c r="F514" s="9"/>
      <c r="G514" s="149" t="s">
        <v>6131</v>
      </c>
      <c r="H514" t="s">
        <v>4706</v>
      </c>
      <c r="I514" t="s">
        <v>4707</v>
      </c>
      <c r="J514" s="10" t="s">
        <v>4708</v>
      </c>
      <c r="K514" s="144" t="s">
        <v>10275</v>
      </c>
      <c r="L514" t="s">
        <v>4737</v>
      </c>
      <c r="M514" t="b">
        <v>0</v>
      </c>
      <c r="N514" s="10" t="s">
        <v>4747</v>
      </c>
      <c r="O514" s="10" t="s">
        <v>17</v>
      </c>
      <c r="P514" s="10" t="s">
        <v>17</v>
      </c>
      <c r="Q514" s="229">
        <v>-1</v>
      </c>
      <c r="R514" s="229">
        <v>999</v>
      </c>
      <c r="S514" s="9"/>
      <c r="T514" t="s">
        <v>17</v>
      </c>
      <c r="U514" s="10" t="s">
        <v>17</v>
      </c>
      <c r="V514" s="3" t="s">
        <v>17</v>
      </c>
      <c r="W514" s="10" t="s">
        <v>4748</v>
      </c>
      <c r="X514" s="3" t="s">
        <v>17</v>
      </c>
      <c r="Y514" s="3" t="s">
        <v>17</v>
      </c>
      <c r="Z514" s="10" t="s">
        <v>17</v>
      </c>
      <c r="AA514" s="22" t="s">
        <v>17</v>
      </c>
      <c r="AB514" s="3"/>
      <c r="AC514" s="3"/>
      <c r="AD514" s="3"/>
      <c r="AE514" s="3"/>
      <c r="AF514" s="3"/>
      <c r="AG514" s="3" t="s">
        <v>17</v>
      </c>
      <c r="AH514" s="10" t="s">
        <v>4737</v>
      </c>
      <c r="AI514" s="177"/>
      <c r="AJ514" s="3" t="s">
        <v>9040</v>
      </c>
      <c r="AK514" t="s">
        <v>4751</v>
      </c>
      <c r="AL514" s="3"/>
      <c r="AM514" s="68"/>
      <c r="AN514" s="3" t="s">
        <v>484</v>
      </c>
      <c r="AO514" t="s">
        <v>9206</v>
      </c>
      <c r="AP514" t="s">
        <v>5091</v>
      </c>
      <c r="AQ514" s="3"/>
      <c r="AR514" s="3"/>
      <c r="AS514" s="22" t="s">
        <v>9038</v>
      </c>
      <c r="AT514" s="3" t="s">
        <v>17</v>
      </c>
      <c r="AU514" t="b">
        <v>0</v>
      </c>
      <c r="AV514" s="228" t="s">
        <v>17</v>
      </c>
      <c r="AW514" s="10" t="s">
        <v>17</v>
      </c>
      <c r="AX514" s="9"/>
      <c r="AY514" s="9"/>
      <c r="AZ514" s="9"/>
      <c r="BA514" s="9"/>
      <c r="BB514" s="3" t="s">
        <v>5202</v>
      </c>
      <c r="BC514" s="9"/>
      <c r="BD514" s="9"/>
      <c r="BE514" s="10" t="s">
        <v>37</v>
      </c>
      <c r="BF514" s="9"/>
      <c r="BG514" s="9"/>
      <c r="BH514" s="9" t="s">
        <v>6171</v>
      </c>
      <c r="BI514" s="10" t="s">
        <v>3606</v>
      </c>
      <c r="BJ514" s="10" t="s">
        <v>17</v>
      </c>
      <c r="BK514" s="9" t="s">
        <v>9568</v>
      </c>
      <c r="BL514" s="9"/>
      <c r="BM514" s="223">
        <v>3699</v>
      </c>
      <c r="BN514" s="223">
        <v>3699</v>
      </c>
      <c r="BO514" s="10" t="s">
        <v>236</v>
      </c>
      <c r="BP514" s="9"/>
      <c r="BQ514" s="9"/>
      <c r="BR514" s="9"/>
      <c r="BS514" s="9"/>
      <c r="BT514" s="9"/>
      <c r="BU514" t="s">
        <v>13045</v>
      </c>
      <c r="BV514" s="10" t="s">
        <v>17</v>
      </c>
      <c r="BW514" s="223">
        <v>30</v>
      </c>
      <c r="BX514" s="9"/>
      <c r="BY514" s="9"/>
      <c r="BZ514" s="9" t="s">
        <v>6670</v>
      </c>
      <c r="CA514" t="s">
        <v>6212</v>
      </c>
      <c r="CB514" s="228">
        <v>2015</v>
      </c>
      <c r="CC514" t="s">
        <v>4752</v>
      </c>
      <c r="CD514" s="10" t="s">
        <v>4753</v>
      </c>
      <c r="CE514" s="101" t="s">
        <v>4754</v>
      </c>
      <c r="CF514" t="s">
        <v>4737</v>
      </c>
      <c r="CG514" s="10" t="s">
        <v>17</v>
      </c>
      <c r="CH514" s="10" t="s">
        <v>131</v>
      </c>
      <c r="CI514" s="9"/>
      <c r="CJ514" s="10" t="s">
        <v>4756</v>
      </c>
      <c r="CK514" s="10" t="s">
        <v>517</v>
      </c>
      <c r="CL514" s="10" t="s">
        <v>17</v>
      </c>
      <c r="CM514" s="10" t="s">
        <v>17</v>
      </c>
      <c r="CN514" s="10" t="s">
        <v>17</v>
      </c>
      <c r="CO514" s="10" t="s">
        <v>10</v>
      </c>
      <c r="CP514" s="10" t="s">
        <v>48</v>
      </c>
      <c r="CQ514" s="9"/>
      <c r="CR514" s="9"/>
      <c r="CS514" s="10" t="s">
        <v>4758</v>
      </c>
      <c r="CT514" s="10" t="s">
        <v>128</v>
      </c>
      <c r="CU514" s="10" t="s">
        <v>4759</v>
      </c>
      <c r="CV514" s="10" t="s">
        <v>17</v>
      </c>
      <c r="CW514" s="10" t="s">
        <v>4760</v>
      </c>
      <c r="CX514" t="s">
        <v>4789</v>
      </c>
      <c r="CY514" s="9"/>
      <c r="CZ514" t="s">
        <v>4865</v>
      </c>
      <c r="DA514" s="3" t="s">
        <v>9218</v>
      </c>
      <c r="DB514" s="9" t="s">
        <v>4941</v>
      </c>
      <c r="DC514" s="9"/>
      <c r="DD514" s="226">
        <v>512</v>
      </c>
      <c r="DE514" s="15"/>
    </row>
    <row r="515" spans="1:109" ht="15.6" customHeight="1">
      <c r="A515" s="226">
        <v>503</v>
      </c>
      <c r="B515" s="10" t="s">
        <v>4704</v>
      </c>
      <c r="C515" s="285" t="s">
        <v>4705</v>
      </c>
      <c r="D515" t="s">
        <v>4749</v>
      </c>
      <c r="E515" s="9"/>
      <c r="F515" s="9"/>
      <c r="G515" s="149" t="s">
        <v>6131</v>
      </c>
      <c r="H515" t="s">
        <v>4706</v>
      </c>
      <c r="I515" t="s">
        <v>4707</v>
      </c>
      <c r="J515" s="10" t="s">
        <v>4708</v>
      </c>
      <c r="K515" s="144" t="s">
        <v>10275</v>
      </c>
      <c r="L515" t="s">
        <v>4738</v>
      </c>
      <c r="M515" t="b">
        <v>0</v>
      </c>
      <c r="N515" s="10" t="s">
        <v>4747</v>
      </c>
      <c r="O515" s="10" t="s">
        <v>17</v>
      </c>
      <c r="P515" s="10" t="s">
        <v>17</v>
      </c>
      <c r="Q515" s="229">
        <v>-1</v>
      </c>
      <c r="R515" s="229">
        <v>999</v>
      </c>
      <c r="S515" s="9"/>
      <c r="T515" t="s">
        <v>17</v>
      </c>
      <c r="U515" s="10" t="s">
        <v>17</v>
      </c>
      <c r="V515" s="3" t="s">
        <v>17</v>
      </c>
      <c r="W515" s="10" t="s">
        <v>4748</v>
      </c>
      <c r="X515" s="3" t="s">
        <v>17</v>
      </c>
      <c r="Y515" s="3" t="s">
        <v>17</v>
      </c>
      <c r="Z515" s="10" t="s">
        <v>17</v>
      </c>
      <c r="AA515" s="22" t="s">
        <v>17</v>
      </c>
      <c r="AB515" s="3"/>
      <c r="AC515" s="3"/>
      <c r="AD515" s="3"/>
      <c r="AE515" s="3"/>
      <c r="AF515" s="3"/>
      <c r="AG515" s="3" t="s">
        <v>17</v>
      </c>
      <c r="AH515" s="10" t="s">
        <v>4738</v>
      </c>
      <c r="AI515" s="177"/>
      <c r="AJ515" s="3" t="s">
        <v>9040</v>
      </c>
      <c r="AK515" t="s">
        <v>4751</v>
      </c>
      <c r="AL515" s="3"/>
      <c r="AM515" s="68"/>
      <c r="AN515" s="143" t="s">
        <v>484</v>
      </c>
      <c r="AO515" t="s">
        <v>9206</v>
      </c>
      <c r="AP515" t="s">
        <v>5091</v>
      </c>
      <c r="AQ515" s="3"/>
      <c r="AR515" s="3"/>
      <c r="AS515" s="22" t="s">
        <v>9038</v>
      </c>
      <c r="AT515" s="3" t="s">
        <v>17</v>
      </c>
      <c r="AU515" t="b">
        <v>0</v>
      </c>
      <c r="AV515" s="228" t="s">
        <v>17</v>
      </c>
      <c r="AW515" s="10" t="s">
        <v>17</v>
      </c>
      <c r="AX515" s="9"/>
      <c r="AY515" s="9"/>
      <c r="AZ515" s="9"/>
      <c r="BA515" s="9"/>
      <c r="BB515" s="3" t="s">
        <v>5202</v>
      </c>
      <c r="BC515" s="9"/>
      <c r="BD515" s="9"/>
      <c r="BE515" s="10" t="s">
        <v>37</v>
      </c>
      <c r="BF515" s="9"/>
      <c r="BG515" s="9"/>
      <c r="BH515" s="9" t="s">
        <v>6171</v>
      </c>
      <c r="BI515" s="10" t="s">
        <v>3606</v>
      </c>
      <c r="BJ515" s="10" t="s">
        <v>17</v>
      </c>
      <c r="BK515" s="9" t="s">
        <v>9568</v>
      </c>
      <c r="BL515" s="9"/>
      <c r="BM515" s="223">
        <v>61917</v>
      </c>
      <c r="BN515" s="223">
        <v>61917</v>
      </c>
      <c r="BO515" s="10" t="s">
        <v>236</v>
      </c>
      <c r="BP515" s="9"/>
      <c r="BQ515" s="9"/>
      <c r="BR515" s="9"/>
      <c r="BS515" s="9"/>
      <c r="BT515" s="9"/>
      <c r="BU515" t="s">
        <v>13045</v>
      </c>
      <c r="BV515" s="10" t="s">
        <v>17</v>
      </c>
      <c r="BW515" s="223">
        <v>30</v>
      </c>
      <c r="BX515" s="9"/>
      <c r="BY515" s="9"/>
      <c r="BZ515" s="9" t="s">
        <v>6670</v>
      </c>
      <c r="CA515" t="s">
        <v>6212</v>
      </c>
      <c r="CB515" s="228">
        <v>2015</v>
      </c>
      <c r="CC515" t="s">
        <v>4752</v>
      </c>
      <c r="CD515" s="10" t="s">
        <v>4753</v>
      </c>
      <c r="CE515" s="101" t="s">
        <v>4754</v>
      </c>
      <c r="CF515" t="s">
        <v>4738</v>
      </c>
      <c r="CG515" s="10" t="s">
        <v>17</v>
      </c>
      <c r="CH515" s="10" t="s">
        <v>131</v>
      </c>
      <c r="CI515" s="9"/>
      <c r="CJ515" s="10" t="s">
        <v>4756</v>
      </c>
      <c r="CK515" s="10" t="s">
        <v>517</v>
      </c>
      <c r="CL515" s="10" t="s">
        <v>17</v>
      </c>
      <c r="CM515" s="10" t="s">
        <v>17</v>
      </c>
      <c r="CN515" s="10" t="s">
        <v>17</v>
      </c>
      <c r="CO515" s="10" t="s">
        <v>10</v>
      </c>
      <c r="CP515" s="10" t="s">
        <v>48</v>
      </c>
      <c r="CQ515" s="9"/>
      <c r="CR515" s="9"/>
      <c r="CS515" s="10" t="s">
        <v>4758</v>
      </c>
      <c r="CT515" s="10" t="s">
        <v>128</v>
      </c>
      <c r="CU515" s="10" t="s">
        <v>4759</v>
      </c>
      <c r="CV515" s="10" t="s">
        <v>17</v>
      </c>
      <c r="CW515" s="10" t="s">
        <v>4760</v>
      </c>
      <c r="CX515" t="s">
        <v>4790</v>
      </c>
      <c r="CY515" s="9"/>
      <c r="CZ515" t="s">
        <v>4866</v>
      </c>
      <c r="DA515" s="3" t="s">
        <v>9218</v>
      </c>
      <c r="DB515" s="9" t="s">
        <v>4942</v>
      </c>
      <c r="DC515" s="9"/>
      <c r="DD515" s="226">
        <v>513</v>
      </c>
      <c r="DE515" s="15"/>
    </row>
    <row r="516" spans="1:109" ht="14.45" customHeight="1">
      <c r="A516" s="226">
        <v>504</v>
      </c>
      <c r="B516" s="10" t="s">
        <v>4704</v>
      </c>
      <c r="C516" s="285" t="s">
        <v>4705</v>
      </c>
      <c r="D516" t="s">
        <v>4749</v>
      </c>
      <c r="E516" s="9"/>
      <c r="F516" s="9"/>
      <c r="G516" s="149" t="s">
        <v>6131</v>
      </c>
      <c r="H516" t="s">
        <v>4706</v>
      </c>
      <c r="I516" t="s">
        <v>4707</v>
      </c>
      <c r="J516" s="10" t="s">
        <v>4708</v>
      </c>
      <c r="K516" s="144" t="s">
        <v>10275</v>
      </c>
      <c r="L516" t="s">
        <v>4739</v>
      </c>
      <c r="M516" t="b">
        <v>0</v>
      </c>
      <c r="N516" s="10" t="s">
        <v>4747</v>
      </c>
      <c r="O516" s="10" t="s">
        <v>17</v>
      </c>
      <c r="P516" s="10" t="s">
        <v>17</v>
      </c>
      <c r="Q516" s="229">
        <v>-1</v>
      </c>
      <c r="R516" s="229">
        <v>999</v>
      </c>
      <c r="S516" s="9"/>
      <c r="T516" t="s">
        <v>17</v>
      </c>
      <c r="U516" s="10" t="s">
        <v>17</v>
      </c>
      <c r="V516" s="3" t="s">
        <v>17</v>
      </c>
      <c r="W516" s="10" t="s">
        <v>4748</v>
      </c>
      <c r="X516" s="3" t="s">
        <v>17</v>
      </c>
      <c r="Y516" s="3" t="s">
        <v>17</v>
      </c>
      <c r="Z516" s="10" t="s">
        <v>17</v>
      </c>
      <c r="AA516" s="22" t="s">
        <v>17</v>
      </c>
      <c r="AB516" s="3"/>
      <c r="AC516" s="3"/>
      <c r="AD516" s="3"/>
      <c r="AE516" s="3"/>
      <c r="AF516" s="3"/>
      <c r="AG516" s="3" t="s">
        <v>17</v>
      </c>
      <c r="AH516" s="10" t="s">
        <v>4739</v>
      </c>
      <c r="AI516" s="177"/>
      <c r="AJ516" s="3" t="s">
        <v>9040</v>
      </c>
      <c r="AK516" t="s">
        <v>4751</v>
      </c>
      <c r="AL516" s="3"/>
      <c r="AM516" s="68"/>
      <c r="AN516" s="143" t="s">
        <v>484</v>
      </c>
      <c r="AO516" t="s">
        <v>9206</v>
      </c>
      <c r="AP516" t="s">
        <v>5091</v>
      </c>
      <c r="AQ516" s="3"/>
      <c r="AR516" s="3"/>
      <c r="AS516" s="22" t="s">
        <v>9038</v>
      </c>
      <c r="AT516" s="3" t="s">
        <v>17</v>
      </c>
      <c r="AU516" t="b">
        <v>0</v>
      </c>
      <c r="AV516" s="228" t="s">
        <v>17</v>
      </c>
      <c r="AW516" s="10" t="s">
        <v>17</v>
      </c>
      <c r="AX516" s="9"/>
      <c r="AY516" s="9"/>
      <c r="AZ516" s="9"/>
      <c r="BA516" s="9"/>
      <c r="BB516" s="3" t="s">
        <v>5202</v>
      </c>
      <c r="BC516" s="9"/>
      <c r="BD516" s="9"/>
      <c r="BE516" s="10" t="s">
        <v>37</v>
      </c>
      <c r="BF516" s="9"/>
      <c r="BG516" s="9"/>
      <c r="BH516" s="9" t="s">
        <v>6171</v>
      </c>
      <c r="BI516" s="10" t="s">
        <v>3606</v>
      </c>
      <c r="BJ516" s="10" t="s">
        <v>17</v>
      </c>
      <c r="BK516" s="9" t="s">
        <v>9568</v>
      </c>
      <c r="BL516" s="9"/>
      <c r="BM516" s="223">
        <v>737</v>
      </c>
      <c r="BN516" s="223">
        <v>737</v>
      </c>
      <c r="BO516" s="10" t="s">
        <v>236</v>
      </c>
      <c r="BP516" s="9"/>
      <c r="BQ516" s="9"/>
      <c r="BR516" s="9"/>
      <c r="BS516" s="9"/>
      <c r="BT516" s="9"/>
      <c r="BU516" t="s">
        <v>13045</v>
      </c>
      <c r="BV516" s="10" t="s">
        <v>17</v>
      </c>
      <c r="BW516" s="223">
        <v>30</v>
      </c>
      <c r="BX516" s="9"/>
      <c r="BY516" s="9"/>
      <c r="BZ516" s="9" t="s">
        <v>6670</v>
      </c>
      <c r="CA516" t="s">
        <v>6212</v>
      </c>
      <c r="CB516" s="228">
        <v>2015</v>
      </c>
      <c r="CC516" t="s">
        <v>4752</v>
      </c>
      <c r="CD516" s="10" t="s">
        <v>4753</v>
      </c>
      <c r="CE516" s="101" t="s">
        <v>4754</v>
      </c>
      <c r="CF516" t="s">
        <v>4739</v>
      </c>
      <c r="CG516" s="10" t="s">
        <v>17</v>
      </c>
      <c r="CH516" s="10" t="s">
        <v>131</v>
      </c>
      <c r="CI516" s="9"/>
      <c r="CJ516" s="10" t="s">
        <v>4756</v>
      </c>
      <c r="CK516" s="10" t="s">
        <v>517</v>
      </c>
      <c r="CL516" s="10" t="s">
        <v>17</v>
      </c>
      <c r="CM516" s="10" t="s">
        <v>17</v>
      </c>
      <c r="CN516" s="10" t="s">
        <v>17</v>
      </c>
      <c r="CO516" s="10" t="s">
        <v>10</v>
      </c>
      <c r="CP516" s="10" t="s">
        <v>48</v>
      </c>
      <c r="CQ516" s="9"/>
      <c r="CR516" s="9"/>
      <c r="CS516" s="10" t="s">
        <v>4758</v>
      </c>
      <c r="CT516" s="10" t="s">
        <v>128</v>
      </c>
      <c r="CU516" s="10" t="s">
        <v>4759</v>
      </c>
      <c r="CV516" s="10" t="s">
        <v>17</v>
      </c>
      <c r="CW516" s="10" t="s">
        <v>4760</v>
      </c>
      <c r="CX516" t="s">
        <v>4791</v>
      </c>
      <c r="CY516" s="9"/>
      <c r="CZ516" t="s">
        <v>4867</v>
      </c>
      <c r="DA516" s="3" t="s">
        <v>9218</v>
      </c>
      <c r="DB516" s="9" t="s">
        <v>4943</v>
      </c>
      <c r="DC516" s="9"/>
      <c r="DD516" s="226">
        <v>514</v>
      </c>
      <c r="DE516" s="15"/>
    </row>
    <row r="517" spans="1:109" ht="14.45" customHeight="1">
      <c r="A517" s="226">
        <v>505</v>
      </c>
      <c r="B517" s="10" t="s">
        <v>4704</v>
      </c>
      <c r="C517" s="285" t="s">
        <v>4705</v>
      </c>
      <c r="D517" t="s">
        <v>4749</v>
      </c>
      <c r="E517" s="9"/>
      <c r="F517" s="9"/>
      <c r="G517" s="149" t="s">
        <v>6131</v>
      </c>
      <c r="H517" t="s">
        <v>4706</v>
      </c>
      <c r="I517" t="s">
        <v>4707</v>
      </c>
      <c r="J517" s="10" t="s">
        <v>4708</v>
      </c>
      <c r="K517" s="144" t="s">
        <v>10275</v>
      </c>
      <c r="L517" t="s">
        <v>4740</v>
      </c>
      <c r="M517" t="b">
        <v>0</v>
      </c>
      <c r="N517" s="10" t="s">
        <v>4747</v>
      </c>
      <c r="O517" s="10" t="s">
        <v>17</v>
      </c>
      <c r="P517" s="10" t="s">
        <v>17</v>
      </c>
      <c r="Q517" s="229">
        <v>-1</v>
      </c>
      <c r="R517" s="229">
        <v>999</v>
      </c>
      <c r="S517" s="9"/>
      <c r="T517" t="s">
        <v>17</v>
      </c>
      <c r="U517" s="10" t="s">
        <v>17</v>
      </c>
      <c r="V517" s="3" t="s">
        <v>17</v>
      </c>
      <c r="W517" s="10" t="s">
        <v>4748</v>
      </c>
      <c r="X517" s="3" t="s">
        <v>17</v>
      </c>
      <c r="Y517" s="3" t="s">
        <v>17</v>
      </c>
      <c r="Z517" s="10" t="s">
        <v>17</v>
      </c>
      <c r="AA517" s="22" t="s">
        <v>17</v>
      </c>
      <c r="AB517" s="3"/>
      <c r="AC517" s="3"/>
      <c r="AD517" s="3"/>
      <c r="AE517" s="3"/>
      <c r="AF517" s="3"/>
      <c r="AG517" s="3" t="s">
        <v>17</v>
      </c>
      <c r="AH517" s="10" t="s">
        <v>4740</v>
      </c>
      <c r="AI517" s="177"/>
      <c r="AJ517" s="3" t="s">
        <v>9040</v>
      </c>
      <c r="AK517" t="s">
        <v>4751</v>
      </c>
      <c r="AL517" s="3"/>
      <c r="AM517" s="68"/>
      <c r="AN517" s="3" t="s">
        <v>484</v>
      </c>
      <c r="AO517" t="s">
        <v>9206</v>
      </c>
      <c r="AP517" t="s">
        <v>5091</v>
      </c>
      <c r="AQ517" s="3"/>
      <c r="AR517" s="3"/>
      <c r="AS517" s="22" t="s">
        <v>9038</v>
      </c>
      <c r="AT517" s="3" t="s">
        <v>17</v>
      </c>
      <c r="AU517" t="b">
        <v>0</v>
      </c>
      <c r="AV517" s="228" t="s">
        <v>17</v>
      </c>
      <c r="AW517" s="10" t="s">
        <v>17</v>
      </c>
      <c r="AX517" s="9"/>
      <c r="AY517" s="9"/>
      <c r="AZ517" s="9"/>
      <c r="BA517" s="9"/>
      <c r="BB517" s="3" t="s">
        <v>5202</v>
      </c>
      <c r="BC517" s="9"/>
      <c r="BD517" s="9"/>
      <c r="BE517" s="10" t="s">
        <v>37</v>
      </c>
      <c r="BF517" s="9"/>
      <c r="BG517" s="9"/>
      <c r="BH517" s="9" t="s">
        <v>6171</v>
      </c>
      <c r="BI517" s="10" t="s">
        <v>3606</v>
      </c>
      <c r="BJ517" s="10" t="s">
        <v>17</v>
      </c>
      <c r="BK517" s="9" t="s">
        <v>9568</v>
      </c>
      <c r="BL517" s="9"/>
      <c r="BM517" s="223">
        <v>77</v>
      </c>
      <c r="BN517" s="223">
        <v>77</v>
      </c>
      <c r="BO517" s="10" t="s">
        <v>236</v>
      </c>
      <c r="BP517" s="9"/>
      <c r="BQ517" s="9"/>
      <c r="BR517" s="9"/>
      <c r="BS517" s="9"/>
      <c r="BT517" s="9"/>
      <c r="BU517" t="s">
        <v>13045</v>
      </c>
      <c r="BV517" s="10" t="s">
        <v>17</v>
      </c>
      <c r="BW517" s="223">
        <v>30</v>
      </c>
      <c r="BX517" s="9"/>
      <c r="BY517" s="9"/>
      <c r="BZ517" s="9" t="s">
        <v>6670</v>
      </c>
      <c r="CA517" t="s">
        <v>6212</v>
      </c>
      <c r="CB517" s="228">
        <v>2015</v>
      </c>
      <c r="CC517" t="s">
        <v>4752</v>
      </c>
      <c r="CD517" s="10" t="s">
        <v>4753</v>
      </c>
      <c r="CE517" s="101" t="s">
        <v>4754</v>
      </c>
      <c r="CF517" t="s">
        <v>4740</v>
      </c>
      <c r="CG517" s="10" t="s">
        <v>17</v>
      </c>
      <c r="CH517" s="10" t="s">
        <v>131</v>
      </c>
      <c r="CI517" s="9"/>
      <c r="CJ517" s="10" t="s">
        <v>4756</v>
      </c>
      <c r="CK517" s="10" t="s">
        <v>517</v>
      </c>
      <c r="CL517" s="10" t="s">
        <v>17</v>
      </c>
      <c r="CM517" s="10" t="s">
        <v>17</v>
      </c>
      <c r="CN517" s="10" t="s">
        <v>17</v>
      </c>
      <c r="CO517" s="10" t="s">
        <v>10</v>
      </c>
      <c r="CP517" s="10" t="s">
        <v>48</v>
      </c>
      <c r="CQ517" s="9"/>
      <c r="CR517" s="9"/>
      <c r="CS517" s="10" t="s">
        <v>4758</v>
      </c>
      <c r="CT517" s="10" t="s">
        <v>128</v>
      </c>
      <c r="CU517" s="10" t="s">
        <v>4759</v>
      </c>
      <c r="CV517" s="10" t="s">
        <v>17</v>
      </c>
      <c r="CW517" s="10" t="s">
        <v>4760</v>
      </c>
      <c r="CX517" t="s">
        <v>4792</v>
      </c>
      <c r="CY517" s="9"/>
      <c r="CZ517" t="s">
        <v>4868</v>
      </c>
      <c r="DA517" s="3" t="s">
        <v>9218</v>
      </c>
      <c r="DB517" s="9" t="s">
        <v>4944</v>
      </c>
      <c r="DC517" s="9"/>
      <c r="DD517" s="226">
        <v>515</v>
      </c>
      <c r="DE517" s="15"/>
    </row>
    <row r="518" spans="1:109" ht="15.6" customHeight="1">
      <c r="A518" s="226">
        <v>506</v>
      </c>
      <c r="B518" s="10" t="s">
        <v>4704</v>
      </c>
      <c r="C518" s="285" t="s">
        <v>4705</v>
      </c>
      <c r="D518" t="s">
        <v>4749</v>
      </c>
      <c r="E518" s="9"/>
      <c r="F518" s="9"/>
      <c r="G518" s="149" t="s">
        <v>6131</v>
      </c>
      <c r="H518" t="s">
        <v>4706</v>
      </c>
      <c r="I518" t="s">
        <v>4707</v>
      </c>
      <c r="J518" s="10" t="s">
        <v>4708</v>
      </c>
      <c r="K518" s="144" t="s">
        <v>10275</v>
      </c>
      <c r="L518" t="s">
        <v>4741</v>
      </c>
      <c r="M518" t="b">
        <v>0</v>
      </c>
      <c r="N518" s="10" t="s">
        <v>4747</v>
      </c>
      <c r="O518" s="10" t="s">
        <v>17</v>
      </c>
      <c r="P518" s="10" t="s">
        <v>17</v>
      </c>
      <c r="Q518" s="229">
        <v>-1</v>
      </c>
      <c r="R518" s="229">
        <v>999</v>
      </c>
      <c r="S518" s="9"/>
      <c r="T518" t="s">
        <v>17</v>
      </c>
      <c r="U518" s="10" t="s">
        <v>17</v>
      </c>
      <c r="V518" s="3" t="s">
        <v>17</v>
      </c>
      <c r="W518" s="10" t="s">
        <v>4748</v>
      </c>
      <c r="X518" s="3" t="s">
        <v>17</v>
      </c>
      <c r="Y518" s="3" t="s">
        <v>17</v>
      </c>
      <c r="Z518" s="10" t="s">
        <v>17</v>
      </c>
      <c r="AA518" s="22" t="s">
        <v>17</v>
      </c>
      <c r="AB518" s="3"/>
      <c r="AC518" s="3"/>
      <c r="AD518" s="3"/>
      <c r="AE518" s="3"/>
      <c r="AF518" s="3"/>
      <c r="AG518" s="3" t="s">
        <v>17</v>
      </c>
      <c r="AH518" s="10" t="s">
        <v>4741</v>
      </c>
      <c r="AI518" s="177"/>
      <c r="AJ518" s="3" t="s">
        <v>9040</v>
      </c>
      <c r="AK518" t="s">
        <v>4751</v>
      </c>
      <c r="AL518" s="3"/>
      <c r="AM518" s="68"/>
      <c r="AN518" s="3" t="s">
        <v>484</v>
      </c>
      <c r="AO518" t="s">
        <v>9206</v>
      </c>
      <c r="AP518" t="s">
        <v>5091</v>
      </c>
      <c r="AQ518" s="3"/>
      <c r="AR518" s="3"/>
      <c r="AS518" s="22" t="s">
        <v>9038</v>
      </c>
      <c r="AT518" s="3" t="s">
        <v>17</v>
      </c>
      <c r="AU518" t="b">
        <v>0</v>
      </c>
      <c r="AV518" s="228" t="s">
        <v>17</v>
      </c>
      <c r="AW518" s="10" t="s">
        <v>17</v>
      </c>
      <c r="AX518" s="9"/>
      <c r="AY518" s="9"/>
      <c r="AZ518" s="9"/>
      <c r="BA518" s="9"/>
      <c r="BB518" s="3" t="s">
        <v>5202</v>
      </c>
      <c r="BC518" s="9"/>
      <c r="BD518" s="9"/>
      <c r="BE518" s="10" t="s">
        <v>37</v>
      </c>
      <c r="BF518" s="9"/>
      <c r="BG518" s="9"/>
      <c r="BH518" s="9" t="s">
        <v>6171</v>
      </c>
      <c r="BI518" s="10" t="s">
        <v>3606</v>
      </c>
      <c r="BJ518" s="10" t="s">
        <v>17</v>
      </c>
      <c r="BK518" s="9" t="s">
        <v>9568</v>
      </c>
      <c r="BL518" s="9"/>
      <c r="BM518" s="223">
        <v>17251</v>
      </c>
      <c r="BN518" s="223">
        <v>17251</v>
      </c>
      <c r="BO518" s="10" t="s">
        <v>236</v>
      </c>
      <c r="BP518" s="9"/>
      <c r="BQ518" s="9"/>
      <c r="BR518" s="9"/>
      <c r="BS518" s="9"/>
      <c r="BT518" s="9"/>
      <c r="BU518" t="s">
        <v>13045</v>
      </c>
      <c r="BV518" s="10" t="s">
        <v>17</v>
      </c>
      <c r="BW518" s="223">
        <v>30</v>
      </c>
      <c r="BX518" s="9"/>
      <c r="BY518" s="9"/>
      <c r="BZ518" s="9" t="s">
        <v>6670</v>
      </c>
      <c r="CA518" t="s">
        <v>6212</v>
      </c>
      <c r="CB518" s="228">
        <v>2015</v>
      </c>
      <c r="CC518" t="s">
        <v>4752</v>
      </c>
      <c r="CD518" s="10" t="s">
        <v>4753</v>
      </c>
      <c r="CE518" s="101" t="s">
        <v>4754</v>
      </c>
      <c r="CF518" t="s">
        <v>4741</v>
      </c>
      <c r="CG518" s="10" t="s">
        <v>17</v>
      </c>
      <c r="CH518" s="10" t="s">
        <v>131</v>
      </c>
      <c r="CI518" s="9"/>
      <c r="CJ518" s="10" t="s">
        <v>4756</v>
      </c>
      <c r="CK518" s="10" t="s">
        <v>517</v>
      </c>
      <c r="CL518" s="10" t="s">
        <v>17</v>
      </c>
      <c r="CM518" s="10" t="s">
        <v>17</v>
      </c>
      <c r="CN518" s="10" t="s">
        <v>17</v>
      </c>
      <c r="CO518" s="10" t="s">
        <v>10</v>
      </c>
      <c r="CP518" s="10" t="s">
        <v>48</v>
      </c>
      <c r="CQ518" s="9"/>
      <c r="CR518" s="9"/>
      <c r="CS518" s="10" t="s">
        <v>4758</v>
      </c>
      <c r="CT518" s="10" t="s">
        <v>128</v>
      </c>
      <c r="CU518" s="10" t="s">
        <v>4759</v>
      </c>
      <c r="CV518" s="10" t="s">
        <v>17</v>
      </c>
      <c r="CW518" s="10" t="s">
        <v>4760</v>
      </c>
      <c r="CX518" t="s">
        <v>4793</v>
      </c>
      <c r="CY518" s="9"/>
      <c r="CZ518" t="s">
        <v>4869</v>
      </c>
      <c r="DA518" s="3" t="s">
        <v>9218</v>
      </c>
      <c r="DB518" s="9" t="s">
        <v>4945</v>
      </c>
      <c r="DC518" s="9"/>
      <c r="DD518" s="226">
        <v>516</v>
      </c>
      <c r="DE518" s="15"/>
    </row>
    <row r="519" spans="1:109" ht="15" customHeight="1">
      <c r="A519" s="226">
        <v>507</v>
      </c>
      <c r="B519" s="10" t="s">
        <v>4704</v>
      </c>
      <c r="C519" s="285" t="s">
        <v>4705</v>
      </c>
      <c r="D519" t="s">
        <v>4749</v>
      </c>
      <c r="E519" s="9"/>
      <c r="F519" s="9"/>
      <c r="G519" s="149" t="s">
        <v>6131</v>
      </c>
      <c r="H519" t="s">
        <v>4706</v>
      </c>
      <c r="I519" t="s">
        <v>4707</v>
      </c>
      <c r="J519" s="10" t="s">
        <v>4708</v>
      </c>
      <c r="K519" s="144" t="s">
        <v>10275</v>
      </c>
      <c r="L519" t="s">
        <v>4742</v>
      </c>
      <c r="M519" t="b">
        <v>0</v>
      </c>
      <c r="N519" s="10" t="s">
        <v>4747</v>
      </c>
      <c r="O519" s="10" t="s">
        <v>17</v>
      </c>
      <c r="P519" s="10" t="s">
        <v>17</v>
      </c>
      <c r="Q519" s="229">
        <v>-1</v>
      </c>
      <c r="R519" s="229">
        <v>999</v>
      </c>
      <c r="S519" s="9"/>
      <c r="T519" t="s">
        <v>17</v>
      </c>
      <c r="U519" s="10" t="s">
        <v>17</v>
      </c>
      <c r="V519" s="3" t="s">
        <v>17</v>
      </c>
      <c r="W519" s="10" t="s">
        <v>4748</v>
      </c>
      <c r="X519" s="3" t="s">
        <v>17</v>
      </c>
      <c r="Y519" s="3" t="s">
        <v>17</v>
      </c>
      <c r="Z519" s="10" t="s">
        <v>17</v>
      </c>
      <c r="AA519" s="22" t="s">
        <v>17</v>
      </c>
      <c r="AB519" s="3"/>
      <c r="AC519" s="3"/>
      <c r="AD519" s="3"/>
      <c r="AE519" s="3"/>
      <c r="AF519" s="3"/>
      <c r="AG519" s="3" t="s">
        <v>17</v>
      </c>
      <c r="AH519" s="10" t="s">
        <v>4742</v>
      </c>
      <c r="AI519" s="177"/>
      <c r="AJ519" s="3" t="s">
        <v>9040</v>
      </c>
      <c r="AK519" t="s">
        <v>4751</v>
      </c>
      <c r="AL519" s="3"/>
      <c r="AM519" s="68"/>
      <c r="AN519" s="3" t="s">
        <v>484</v>
      </c>
      <c r="AO519" t="s">
        <v>9206</v>
      </c>
      <c r="AP519" t="s">
        <v>5091</v>
      </c>
      <c r="AQ519" s="3"/>
      <c r="AR519" s="3"/>
      <c r="AS519" s="22" t="s">
        <v>9038</v>
      </c>
      <c r="AT519" s="3" t="s">
        <v>17</v>
      </c>
      <c r="AU519" t="b">
        <v>0</v>
      </c>
      <c r="AV519" s="228" t="s">
        <v>17</v>
      </c>
      <c r="AW519" s="10" t="s">
        <v>17</v>
      </c>
      <c r="AX519" s="9"/>
      <c r="AY519" s="9"/>
      <c r="AZ519" s="9"/>
      <c r="BA519" s="9"/>
      <c r="BB519" s="3" t="s">
        <v>5202</v>
      </c>
      <c r="BC519" s="9"/>
      <c r="BD519" s="9"/>
      <c r="BE519" s="10" t="s">
        <v>37</v>
      </c>
      <c r="BF519" s="9"/>
      <c r="BG519" s="9"/>
      <c r="BH519" s="9" t="s">
        <v>6171</v>
      </c>
      <c r="BI519" s="10" t="s">
        <v>3606</v>
      </c>
      <c r="BJ519" s="10" t="s">
        <v>17</v>
      </c>
      <c r="BK519" s="9" t="s">
        <v>9568</v>
      </c>
      <c r="BL519" s="9"/>
      <c r="BM519" s="223">
        <v>289</v>
      </c>
      <c r="BN519" s="223">
        <v>289</v>
      </c>
      <c r="BO519" s="10" t="s">
        <v>236</v>
      </c>
      <c r="BP519" s="9"/>
      <c r="BQ519" s="9"/>
      <c r="BR519" s="9"/>
      <c r="BS519" s="9"/>
      <c r="BT519" s="9"/>
      <c r="BU519" t="s">
        <v>13045</v>
      </c>
      <c r="BV519" s="10" t="s">
        <v>17</v>
      </c>
      <c r="BW519" s="223">
        <v>30</v>
      </c>
      <c r="BX519" s="9"/>
      <c r="BY519" s="9"/>
      <c r="BZ519" s="9" t="s">
        <v>6670</v>
      </c>
      <c r="CA519" t="s">
        <v>6212</v>
      </c>
      <c r="CB519" s="228">
        <v>2015</v>
      </c>
      <c r="CC519" t="s">
        <v>4752</v>
      </c>
      <c r="CD519" s="10" t="s">
        <v>4753</v>
      </c>
      <c r="CE519" s="101" t="s">
        <v>4754</v>
      </c>
      <c r="CF519" t="s">
        <v>4742</v>
      </c>
      <c r="CG519" s="10" t="s">
        <v>17</v>
      </c>
      <c r="CH519" s="10" t="s">
        <v>131</v>
      </c>
      <c r="CI519" s="9"/>
      <c r="CJ519" s="10" t="s">
        <v>4756</v>
      </c>
      <c r="CK519" s="10" t="s">
        <v>517</v>
      </c>
      <c r="CL519" s="10" t="s">
        <v>17</v>
      </c>
      <c r="CM519" s="10" t="s">
        <v>17</v>
      </c>
      <c r="CN519" s="10" t="s">
        <v>17</v>
      </c>
      <c r="CO519" s="10" t="s">
        <v>10</v>
      </c>
      <c r="CP519" s="10" t="s">
        <v>48</v>
      </c>
      <c r="CQ519" s="9"/>
      <c r="CR519" s="9"/>
      <c r="CS519" s="10" t="s">
        <v>4758</v>
      </c>
      <c r="CT519" s="10" t="s">
        <v>128</v>
      </c>
      <c r="CU519" s="10" t="s">
        <v>4759</v>
      </c>
      <c r="CV519" s="10" t="s">
        <v>17</v>
      </c>
      <c r="CW519" s="10" t="s">
        <v>4760</v>
      </c>
      <c r="CX519" t="s">
        <v>4794</v>
      </c>
      <c r="CY519" s="9"/>
      <c r="CZ519" t="s">
        <v>4870</v>
      </c>
      <c r="DA519" s="3" t="s">
        <v>9218</v>
      </c>
      <c r="DB519" s="9" t="s">
        <v>4946</v>
      </c>
      <c r="DC519" s="9"/>
      <c r="DD519" s="226">
        <v>517</v>
      </c>
      <c r="DE519" s="15"/>
    </row>
    <row r="520" spans="1:109" ht="16.899999999999999" customHeight="1">
      <c r="A520" s="226">
        <v>508</v>
      </c>
      <c r="B520" s="10" t="s">
        <v>4704</v>
      </c>
      <c r="C520" s="285" t="s">
        <v>4705</v>
      </c>
      <c r="D520" t="s">
        <v>4749</v>
      </c>
      <c r="E520" s="9"/>
      <c r="F520" s="9"/>
      <c r="G520" s="149" t="s">
        <v>6131</v>
      </c>
      <c r="H520" t="s">
        <v>4706</v>
      </c>
      <c r="I520" t="s">
        <v>4707</v>
      </c>
      <c r="J520" s="10" t="s">
        <v>4708</v>
      </c>
      <c r="K520" s="144" t="s">
        <v>10275</v>
      </c>
      <c r="L520" t="s">
        <v>4743</v>
      </c>
      <c r="M520" t="b">
        <v>0</v>
      </c>
      <c r="N520" s="10" t="s">
        <v>4747</v>
      </c>
      <c r="O520" s="10" t="s">
        <v>17</v>
      </c>
      <c r="P520" s="10" t="s">
        <v>17</v>
      </c>
      <c r="Q520" s="229">
        <v>-1</v>
      </c>
      <c r="R520" s="229">
        <v>999</v>
      </c>
      <c r="S520" s="9"/>
      <c r="T520" t="s">
        <v>17</v>
      </c>
      <c r="U520" s="10" t="s">
        <v>17</v>
      </c>
      <c r="V520" s="3" t="s">
        <v>17</v>
      </c>
      <c r="W520" s="10" t="s">
        <v>4748</v>
      </c>
      <c r="X520" s="3" t="s">
        <v>17</v>
      </c>
      <c r="Y520" s="3" t="s">
        <v>17</v>
      </c>
      <c r="Z520" s="10" t="s">
        <v>17</v>
      </c>
      <c r="AA520" s="22" t="s">
        <v>17</v>
      </c>
      <c r="AB520" s="3"/>
      <c r="AC520" s="3"/>
      <c r="AD520" s="3"/>
      <c r="AE520" s="3"/>
      <c r="AF520" s="3"/>
      <c r="AG520" s="3" t="s">
        <v>17</v>
      </c>
      <c r="AH520" s="10" t="s">
        <v>4743</v>
      </c>
      <c r="AI520" s="177"/>
      <c r="AJ520" s="3" t="s">
        <v>9040</v>
      </c>
      <c r="AK520" t="s">
        <v>4751</v>
      </c>
      <c r="AL520" s="3"/>
      <c r="AM520" s="68"/>
      <c r="AN520" s="3" t="s">
        <v>484</v>
      </c>
      <c r="AO520" t="s">
        <v>9206</v>
      </c>
      <c r="AP520" t="s">
        <v>5091</v>
      </c>
      <c r="AQ520" s="3"/>
      <c r="AR520" s="3"/>
      <c r="AS520" s="22" t="s">
        <v>9038</v>
      </c>
      <c r="AT520" s="3" t="s">
        <v>17</v>
      </c>
      <c r="AU520" t="b">
        <v>0</v>
      </c>
      <c r="AV520" s="228" t="s">
        <v>17</v>
      </c>
      <c r="AW520" s="10" t="s">
        <v>17</v>
      </c>
      <c r="AX520" s="9"/>
      <c r="AY520" s="9"/>
      <c r="AZ520" s="9"/>
      <c r="BA520" s="9"/>
      <c r="BB520" s="3" t="s">
        <v>5202</v>
      </c>
      <c r="BC520" s="9"/>
      <c r="BD520" s="9"/>
      <c r="BE520" s="10" t="s">
        <v>37</v>
      </c>
      <c r="BF520" s="9"/>
      <c r="BG520" s="9"/>
      <c r="BH520" s="9" t="s">
        <v>6171</v>
      </c>
      <c r="BI520" s="10" t="s">
        <v>3606</v>
      </c>
      <c r="BJ520" s="10" t="s">
        <v>17</v>
      </c>
      <c r="BK520" s="9" t="s">
        <v>9568</v>
      </c>
      <c r="BL520" s="9"/>
      <c r="BM520" s="223">
        <v>47</v>
      </c>
      <c r="BN520" s="223">
        <v>47</v>
      </c>
      <c r="BO520" s="10" t="s">
        <v>236</v>
      </c>
      <c r="BP520" s="9"/>
      <c r="BQ520" s="9"/>
      <c r="BR520" s="9"/>
      <c r="BS520" s="9"/>
      <c r="BT520" s="9"/>
      <c r="BU520" t="s">
        <v>13045</v>
      </c>
      <c r="BV520" s="10" t="s">
        <v>17</v>
      </c>
      <c r="BW520" s="223">
        <v>30</v>
      </c>
      <c r="BX520" s="9"/>
      <c r="BY520" s="9"/>
      <c r="BZ520" s="9" t="s">
        <v>6670</v>
      </c>
      <c r="CA520" t="s">
        <v>6212</v>
      </c>
      <c r="CB520" s="228">
        <v>2015</v>
      </c>
      <c r="CC520" t="s">
        <v>4752</v>
      </c>
      <c r="CD520" s="10" t="s">
        <v>4753</v>
      </c>
      <c r="CE520" s="101" t="s">
        <v>4754</v>
      </c>
      <c r="CF520" t="s">
        <v>4743</v>
      </c>
      <c r="CG520" s="10" t="s">
        <v>17</v>
      </c>
      <c r="CH520" s="10" t="s">
        <v>131</v>
      </c>
      <c r="CI520" s="9"/>
      <c r="CJ520" s="10" t="s">
        <v>4756</v>
      </c>
      <c r="CK520" s="10" t="s">
        <v>517</v>
      </c>
      <c r="CL520" s="10" t="s">
        <v>17</v>
      </c>
      <c r="CM520" s="10" t="s">
        <v>17</v>
      </c>
      <c r="CN520" s="10" t="s">
        <v>17</v>
      </c>
      <c r="CO520" s="10" t="s">
        <v>10</v>
      </c>
      <c r="CP520" s="10" t="s">
        <v>48</v>
      </c>
      <c r="CQ520" s="9"/>
      <c r="CR520" s="9"/>
      <c r="CS520" s="10" t="s">
        <v>4758</v>
      </c>
      <c r="CT520" s="10" t="s">
        <v>128</v>
      </c>
      <c r="CU520" s="10" t="s">
        <v>4759</v>
      </c>
      <c r="CV520" s="10" t="s">
        <v>17</v>
      </c>
      <c r="CW520" s="10" t="s">
        <v>4760</v>
      </c>
      <c r="CX520" t="s">
        <v>4795</v>
      </c>
      <c r="CY520" s="9"/>
      <c r="CZ520" t="s">
        <v>4871</v>
      </c>
      <c r="DA520" s="3" t="s">
        <v>9218</v>
      </c>
      <c r="DB520" s="9" t="s">
        <v>4947</v>
      </c>
      <c r="DC520" s="9"/>
      <c r="DD520" s="226">
        <v>518</v>
      </c>
      <c r="DE520" s="15"/>
    </row>
    <row r="521" spans="1:109" ht="15.6" customHeight="1">
      <c r="A521" s="226">
        <v>509</v>
      </c>
      <c r="B521" s="10" t="s">
        <v>4704</v>
      </c>
      <c r="C521" s="285" t="s">
        <v>4705</v>
      </c>
      <c r="D521" t="s">
        <v>4749</v>
      </c>
      <c r="E521" s="9"/>
      <c r="F521" s="9"/>
      <c r="G521" s="149" t="s">
        <v>6131</v>
      </c>
      <c r="H521" t="s">
        <v>4706</v>
      </c>
      <c r="I521" t="s">
        <v>4707</v>
      </c>
      <c r="J521" s="10" t="s">
        <v>4708</v>
      </c>
      <c r="K521" s="144" t="s">
        <v>10275</v>
      </c>
      <c r="L521" t="s">
        <v>4744</v>
      </c>
      <c r="M521" t="b">
        <v>0</v>
      </c>
      <c r="N521" s="10" t="s">
        <v>4747</v>
      </c>
      <c r="O521" s="10" t="s">
        <v>17</v>
      </c>
      <c r="P521" s="10" t="s">
        <v>17</v>
      </c>
      <c r="Q521" s="229">
        <v>-1</v>
      </c>
      <c r="R521" s="229">
        <v>999</v>
      </c>
      <c r="S521" s="9"/>
      <c r="T521" t="s">
        <v>17</v>
      </c>
      <c r="U521" s="10" t="s">
        <v>17</v>
      </c>
      <c r="V521" s="3" t="s">
        <v>17</v>
      </c>
      <c r="W521" s="10" t="s">
        <v>4748</v>
      </c>
      <c r="X521" s="3" t="s">
        <v>17</v>
      </c>
      <c r="Y521" s="3" t="s">
        <v>17</v>
      </c>
      <c r="Z521" s="10" t="s">
        <v>17</v>
      </c>
      <c r="AA521" s="22" t="s">
        <v>17</v>
      </c>
      <c r="AB521" s="3"/>
      <c r="AC521" s="3"/>
      <c r="AD521" s="3"/>
      <c r="AE521" s="3"/>
      <c r="AF521" s="3"/>
      <c r="AG521" s="3" t="s">
        <v>17</v>
      </c>
      <c r="AH521" s="10" t="s">
        <v>4744</v>
      </c>
      <c r="AI521" s="177"/>
      <c r="AJ521" s="3" t="s">
        <v>9040</v>
      </c>
      <c r="AK521" t="s">
        <v>4751</v>
      </c>
      <c r="AL521" s="3"/>
      <c r="AM521" s="68"/>
      <c r="AN521" s="3" t="s">
        <v>484</v>
      </c>
      <c r="AO521" t="s">
        <v>9206</v>
      </c>
      <c r="AP521" t="s">
        <v>5091</v>
      </c>
      <c r="AQ521" s="3"/>
      <c r="AR521" s="3"/>
      <c r="AS521" s="22" t="s">
        <v>9038</v>
      </c>
      <c r="AT521" s="3" t="s">
        <v>17</v>
      </c>
      <c r="AU521" t="b">
        <v>0</v>
      </c>
      <c r="AV521" s="228" t="s">
        <v>17</v>
      </c>
      <c r="AW521" s="10" t="s">
        <v>17</v>
      </c>
      <c r="AX521" s="9"/>
      <c r="AY521" s="9"/>
      <c r="AZ521" s="9"/>
      <c r="BA521" s="9"/>
      <c r="BB521" s="3" t="s">
        <v>5202</v>
      </c>
      <c r="BC521" s="9"/>
      <c r="BD521" s="9"/>
      <c r="BE521" s="10" t="s">
        <v>37</v>
      </c>
      <c r="BF521" s="9"/>
      <c r="BG521" s="9"/>
      <c r="BH521" s="9" t="s">
        <v>6171</v>
      </c>
      <c r="BI521" s="10" t="s">
        <v>3606</v>
      </c>
      <c r="BJ521" s="10" t="s">
        <v>17</v>
      </c>
      <c r="BK521" s="9" t="s">
        <v>9568</v>
      </c>
      <c r="BL521" s="9"/>
      <c r="BM521" s="223">
        <v>142668</v>
      </c>
      <c r="BN521" s="223">
        <v>142668</v>
      </c>
      <c r="BO521" s="10" t="s">
        <v>236</v>
      </c>
      <c r="BP521" s="9"/>
      <c r="BQ521" s="9"/>
      <c r="BR521" s="9"/>
      <c r="BS521" s="9"/>
      <c r="BT521" s="9"/>
      <c r="BU521" t="s">
        <v>13045</v>
      </c>
      <c r="BV521" s="10" t="s">
        <v>17</v>
      </c>
      <c r="BW521" s="223">
        <v>30</v>
      </c>
      <c r="BX521" s="9"/>
      <c r="BY521" s="9"/>
      <c r="BZ521" s="9" t="s">
        <v>6670</v>
      </c>
      <c r="CA521" t="s">
        <v>6212</v>
      </c>
      <c r="CB521" s="228">
        <v>2015</v>
      </c>
      <c r="CC521" t="s">
        <v>4752</v>
      </c>
      <c r="CD521" s="10" t="s">
        <v>4753</v>
      </c>
      <c r="CE521" s="101" t="s">
        <v>4754</v>
      </c>
      <c r="CF521" t="s">
        <v>4744</v>
      </c>
      <c r="CG521" s="10" t="s">
        <v>17</v>
      </c>
      <c r="CH521" s="10" t="s">
        <v>131</v>
      </c>
      <c r="CI521" s="9"/>
      <c r="CJ521" s="10" t="s">
        <v>4756</v>
      </c>
      <c r="CK521" s="10" t="s">
        <v>517</v>
      </c>
      <c r="CL521" s="10" t="s">
        <v>17</v>
      </c>
      <c r="CM521" s="10" t="s">
        <v>17</v>
      </c>
      <c r="CN521" s="10" t="s">
        <v>17</v>
      </c>
      <c r="CO521" s="10" t="s">
        <v>10</v>
      </c>
      <c r="CP521" s="10" t="s">
        <v>48</v>
      </c>
      <c r="CQ521" s="9"/>
      <c r="CR521" s="9"/>
      <c r="CS521" s="10" t="s">
        <v>4758</v>
      </c>
      <c r="CT521" s="10" t="s">
        <v>128</v>
      </c>
      <c r="CU521" s="10" t="s">
        <v>4759</v>
      </c>
      <c r="CV521" s="10" t="s">
        <v>17</v>
      </c>
      <c r="CW521" s="10" t="s">
        <v>4760</v>
      </c>
      <c r="CX521" t="s">
        <v>4796</v>
      </c>
      <c r="CY521" s="9"/>
      <c r="CZ521" t="s">
        <v>4872</v>
      </c>
      <c r="DA521" s="3" t="s">
        <v>9218</v>
      </c>
      <c r="DB521" s="9" t="s">
        <v>4948</v>
      </c>
      <c r="DC521" s="9"/>
      <c r="DD521" s="226">
        <v>519</v>
      </c>
      <c r="DE521" s="15"/>
    </row>
    <row r="522" spans="1:109" ht="15" customHeight="1">
      <c r="A522" s="226">
        <v>510</v>
      </c>
      <c r="B522" s="10" t="s">
        <v>4704</v>
      </c>
      <c r="C522" s="285" t="s">
        <v>4705</v>
      </c>
      <c r="D522" t="s">
        <v>4749</v>
      </c>
      <c r="E522" s="9"/>
      <c r="F522" s="9"/>
      <c r="G522" s="149" t="s">
        <v>6131</v>
      </c>
      <c r="H522" t="s">
        <v>4706</v>
      </c>
      <c r="I522" t="s">
        <v>4707</v>
      </c>
      <c r="J522" s="10" t="s">
        <v>4708</v>
      </c>
      <c r="K522" s="144" t="s">
        <v>10275</v>
      </c>
      <c r="L522" t="s">
        <v>4745</v>
      </c>
      <c r="M522" t="b">
        <v>0</v>
      </c>
      <c r="N522" s="10" t="s">
        <v>4747</v>
      </c>
      <c r="O522" s="10" t="s">
        <v>17</v>
      </c>
      <c r="P522" s="10" t="s">
        <v>17</v>
      </c>
      <c r="Q522" s="229">
        <v>-1</v>
      </c>
      <c r="R522" s="229">
        <v>999</v>
      </c>
      <c r="S522" s="9"/>
      <c r="T522" t="s">
        <v>17</v>
      </c>
      <c r="U522" s="10" t="s">
        <v>17</v>
      </c>
      <c r="V522" s="3" t="s">
        <v>17</v>
      </c>
      <c r="W522" s="10" t="s">
        <v>4748</v>
      </c>
      <c r="X522" s="3" t="s">
        <v>17</v>
      </c>
      <c r="Y522" s="3" t="s">
        <v>17</v>
      </c>
      <c r="Z522" s="10" t="s">
        <v>17</v>
      </c>
      <c r="AA522" s="22" t="s">
        <v>17</v>
      </c>
      <c r="AB522" s="3"/>
      <c r="AC522" s="3"/>
      <c r="AD522" s="3"/>
      <c r="AE522" s="3"/>
      <c r="AF522" s="3"/>
      <c r="AG522" s="3" t="s">
        <v>17</v>
      </c>
      <c r="AH522" s="10" t="s">
        <v>4745</v>
      </c>
      <c r="AI522" s="177"/>
      <c r="AJ522" s="3" t="s">
        <v>9040</v>
      </c>
      <c r="AK522" t="s">
        <v>4751</v>
      </c>
      <c r="AL522" s="3"/>
      <c r="AM522" s="68"/>
      <c r="AN522" s="3" t="s">
        <v>484</v>
      </c>
      <c r="AO522" t="s">
        <v>9206</v>
      </c>
      <c r="AP522" t="s">
        <v>5091</v>
      </c>
      <c r="AQ522" s="3"/>
      <c r="AR522" s="3"/>
      <c r="AS522" s="22" t="s">
        <v>9038</v>
      </c>
      <c r="AT522" s="3" t="s">
        <v>17</v>
      </c>
      <c r="AU522" t="b">
        <v>0</v>
      </c>
      <c r="AV522" s="228" t="s">
        <v>17</v>
      </c>
      <c r="AW522" s="10" t="s">
        <v>17</v>
      </c>
      <c r="AX522" s="9"/>
      <c r="AY522" s="9"/>
      <c r="AZ522" s="9"/>
      <c r="BA522" s="9"/>
      <c r="BB522" s="3" t="s">
        <v>5202</v>
      </c>
      <c r="BC522" s="9"/>
      <c r="BD522" s="9"/>
      <c r="BE522" s="10" t="s">
        <v>37</v>
      </c>
      <c r="BF522" s="9"/>
      <c r="BG522" s="9"/>
      <c r="BH522" s="9" t="s">
        <v>6171</v>
      </c>
      <c r="BI522" s="10" t="s">
        <v>3606</v>
      </c>
      <c r="BJ522" s="10" t="s">
        <v>17</v>
      </c>
      <c r="BK522" s="9" t="s">
        <v>9568</v>
      </c>
      <c r="BL522" s="9"/>
      <c r="BM522" s="223">
        <v>19216</v>
      </c>
      <c r="BN522" s="223">
        <v>19216</v>
      </c>
      <c r="BO522" s="10" t="s">
        <v>236</v>
      </c>
      <c r="BP522" s="9"/>
      <c r="BQ522" s="9"/>
      <c r="BR522" s="9"/>
      <c r="BS522" s="9"/>
      <c r="BT522" s="9"/>
      <c r="BU522" t="s">
        <v>13045</v>
      </c>
      <c r="BV522" s="10" t="s">
        <v>17</v>
      </c>
      <c r="BW522" s="223">
        <v>30</v>
      </c>
      <c r="BX522" s="9"/>
      <c r="BY522" s="9"/>
      <c r="BZ522" s="9" t="s">
        <v>6670</v>
      </c>
      <c r="CA522" t="s">
        <v>6212</v>
      </c>
      <c r="CB522" s="228">
        <v>2015</v>
      </c>
      <c r="CC522" t="s">
        <v>4752</v>
      </c>
      <c r="CD522" s="10" t="s">
        <v>4753</v>
      </c>
      <c r="CE522" s="101" t="s">
        <v>4754</v>
      </c>
      <c r="CF522" t="s">
        <v>4745</v>
      </c>
      <c r="CG522" s="10" t="s">
        <v>17</v>
      </c>
      <c r="CH522" s="10" t="s">
        <v>131</v>
      </c>
      <c r="CI522" s="9"/>
      <c r="CJ522" s="10" t="s">
        <v>4756</v>
      </c>
      <c r="CK522" s="10" t="s">
        <v>517</v>
      </c>
      <c r="CL522" s="10" t="s">
        <v>17</v>
      </c>
      <c r="CM522" s="10" t="s">
        <v>17</v>
      </c>
      <c r="CN522" s="10" t="s">
        <v>17</v>
      </c>
      <c r="CO522" s="10" t="s">
        <v>10</v>
      </c>
      <c r="CP522" s="10" t="s">
        <v>48</v>
      </c>
      <c r="CQ522" s="9"/>
      <c r="CR522" s="9"/>
      <c r="CS522" s="10" t="s">
        <v>4758</v>
      </c>
      <c r="CT522" s="10" t="s">
        <v>128</v>
      </c>
      <c r="CU522" s="10" t="s">
        <v>4759</v>
      </c>
      <c r="CV522" s="10" t="s">
        <v>17</v>
      </c>
      <c r="CW522" s="10" t="s">
        <v>4760</v>
      </c>
      <c r="CX522" t="s">
        <v>4797</v>
      </c>
      <c r="CY522" s="9"/>
      <c r="CZ522" t="s">
        <v>4873</v>
      </c>
      <c r="DA522" s="3" t="s">
        <v>9218</v>
      </c>
      <c r="DB522" s="9" t="s">
        <v>4949</v>
      </c>
      <c r="DC522" s="9"/>
      <c r="DD522" s="226">
        <v>520</v>
      </c>
      <c r="DE522" s="15"/>
    </row>
    <row r="523" spans="1:109" ht="15" customHeight="1">
      <c r="A523" s="226">
        <v>511</v>
      </c>
      <c r="B523" s="10" t="s">
        <v>4704</v>
      </c>
      <c r="C523" s="285" t="s">
        <v>4705</v>
      </c>
      <c r="D523" t="s">
        <v>4749</v>
      </c>
      <c r="E523" s="9"/>
      <c r="F523" s="9"/>
      <c r="G523" s="149" t="s">
        <v>6131</v>
      </c>
      <c r="H523" t="s">
        <v>4706</v>
      </c>
      <c r="I523" t="s">
        <v>4707</v>
      </c>
      <c r="J523" s="10" t="s">
        <v>4708</v>
      </c>
      <c r="K523" s="144" t="s">
        <v>10275</v>
      </c>
      <c r="L523" t="s">
        <v>4746</v>
      </c>
      <c r="M523" t="b">
        <v>0</v>
      </c>
      <c r="N523" s="10" t="s">
        <v>4747</v>
      </c>
      <c r="O523" s="10" t="s">
        <v>17</v>
      </c>
      <c r="P523" s="10" t="s">
        <v>17</v>
      </c>
      <c r="Q523" s="229">
        <v>-1</v>
      </c>
      <c r="R523" s="229">
        <v>999</v>
      </c>
      <c r="S523" s="9"/>
      <c r="T523" t="s">
        <v>17</v>
      </c>
      <c r="U523" s="10" t="s">
        <v>17</v>
      </c>
      <c r="V523" s="3" t="s">
        <v>17</v>
      </c>
      <c r="W523" s="10" t="s">
        <v>4748</v>
      </c>
      <c r="X523" s="3" t="s">
        <v>17</v>
      </c>
      <c r="Y523" s="3" t="s">
        <v>17</v>
      </c>
      <c r="Z523" s="10" t="s">
        <v>17</v>
      </c>
      <c r="AA523" s="22" t="s">
        <v>17</v>
      </c>
      <c r="AB523" s="3"/>
      <c r="AC523" s="3"/>
      <c r="AD523" s="3"/>
      <c r="AE523" s="3"/>
      <c r="AF523" s="3"/>
      <c r="AG523" s="3" t="s">
        <v>17</v>
      </c>
      <c r="AH523" s="10" t="s">
        <v>4746</v>
      </c>
      <c r="AI523" s="177"/>
      <c r="AJ523" s="3" t="s">
        <v>9040</v>
      </c>
      <c r="AK523" t="s">
        <v>4751</v>
      </c>
      <c r="AL523" s="3"/>
      <c r="AM523" s="68"/>
      <c r="AN523" s="3" t="s">
        <v>484</v>
      </c>
      <c r="AO523" t="s">
        <v>9206</v>
      </c>
      <c r="AP523" t="s">
        <v>5091</v>
      </c>
      <c r="AQ523" s="3"/>
      <c r="AR523" s="3"/>
      <c r="AS523" s="22" t="s">
        <v>9038</v>
      </c>
      <c r="AT523" s="3" t="s">
        <v>17</v>
      </c>
      <c r="AU523" t="b">
        <v>0</v>
      </c>
      <c r="AV523" s="228" t="s">
        <v>17</v>
      </c>
      <c r="AW523" s="10" t="s">
        <v>17</v>
      </c>
      <c r="AX523" s="9"/>
      <c r="AY523" s="9"/>
      <c r="AZ523" s="9"/>
      <c r="BA523" s="9"/>
      <c r="BB523" s="3" t="s">
        <v>5202</v>
      </c>
      <c r="BC523" s="9"/>
      <c r="BD523" s="9"/>
      <c r="BE523" s="10" t="s">
        <v>37</v>
      </c>
      <c r="BF523" s="9"/>
      <c r="BG523" s="9"/>
      <c r="BH523" s="9" t="s">
        <v>6171</v>
      </c>
      <c r="BI523" s="10" t="s">
        <v>3606</v>
      </c>
      <c r="BJ523" s="10" t="s">
        <v>17</v>
      </c>
      <c r="BK523" s="9" t="s">
        <v>9568</v>
      </c>
      <c r="BL523" s="9"/>
      <c r="BM523" s="223">
        <v>39</v>
      </c>
      <c r="BN523" s="223">
        <v>39</v>
      </c>
      <c r="BO523" s="10" t="s">
        <v>236</v>
      </c>
      <c r="BP523" s="9"/>
      <c r="BQ523" s="9"/>
      <c r="BR523" s="9"/>
      <c r="BS523" s="9"/>
      <c r="BT523" s="9"/>
      <c r="BU523" t="s">
        <v>13045</v>
      </c>
      <c r="BV523" s="9"/>
      <c r="BW523" s="253"/>
      <c r="BX523" s="9"/>
      <c r="BY523" s="9"/>
      <c r="BZ523" s="9" t="s">
        <v>6670</v>
      </c>
      <c r="CA523" t="s">
        <v>6212</v>
      </c>
      <c r="CB523" s="228">
        <v>2015</v>
      </c>
      <c r="CC523" t="s">
        <v>4752</v>
      </c>
      <c r="CD523" s="10" t="s">
        <v>4753</v>
      </c>
      <c r="CE523" s="101" t="s">
        <v>4754</v>
      </c>
      <c r="CF523" t="s">
        <v>4746</v>
      </c>
      <c r="CG523" s="10" t="s">
        <v>17</v>
      </c>
      <c r="CH523" s="10" t="s">
        <v>131</v>
      </c>
      <c r="CI523" s="9"/>
      <c r="CJ523" s="10" t="s">
        <v>4756</v>
      </c>
      <c r="CK523" s="10" t="s">
        <v>517</v>
      </c>
      <c r="CL523" s="10" t="s">
        <v>17</v>
      </c>
      <c r="CM523" s="10" t="s">
        <v>17</v>
      </c>
      <c r="CN523" s="10" t="s">
        <v>17</v>
      </c>
      <c r="CO523" s="10" t="s">
        <v>10</v>
      </c>
      <c r="CP523" s="10" t="s">
        <v>48</v>
      </c>
      <c r="CQ523" s="9"/>
      <c r="CR523" s="9"/>
      <c r="CS523" s="10" t="s">
        <v>4758</v>
      </c>
      <c r="CT523" s="10" t="s">
        <v>128</v>
      </c>
      <c r="CU523" s="10" t="s">
        <v>4759</v>
      </c>
      <c r="CV523" s="10" t="s">
        <v>17</v>
      </c>
      <c r="CW523" s="10" t="s">
        <v>4760</v>
      </c>
      <c r="CX523" t="s">
        <v>4798</v>
      </c>
      <c r="CY523" s="9"/>
      <c r="CZ523" t="s">
        <v>4874</v>
      </c>
      <c r="DA523" s="3" t="s">
        <v>9218</v>
      </c>
      <c r="DB523" s="9" t="s">
        <v>4950</v>
      </c>
      <c r="DC523" s="9"/>
      <c r="DD523" s="226">
        <v>521</v>
      </c>
      <c r="DE523" s="15"/>
    </row>
    <row r="524" spans="1:109" ht="13.15" customHeight="1">
      <c r="A524" s="226">
        <v>512</v>
      </c>
      <c r="B524" t="s">
        <v>5086</v>
      </c>
      <c r="C524" s="285" t="s">
        <v>4954</v>
      </c>
      <c r="D524" s="3" t="s">
        <v>3455</v>
      </c>
      <c r="G524" s="149" t="s">
        <v>5088</v>
      </c>
      <c r="H524" t="s">
        <v>5087</v>
      </c>
      <c r="I524" t="s">
        <v>5089</v>
      </c>
      <c r="J524" t="s">
        <v>4955</v>
      </c>
      <c r="K524" t="s">
        <v>10276</v>
      </c>
      <c r="L524" t="s">
        <v>4953</v>
      </c>
      <c r="M524" t="b">
        <v>0</v>
      </c>
      <c r="N524" t="s">
        <v>549</v>
      </c>
      <c r="O524" t="s">
        <v>17</v>
      </c>
      <c r="P524" s="219" t="s">
        <v>9118</v>
      </c>
      <c r="Q524" s="227">
        <v>38</v>
      </c>
      <c r="R524" s="227">
        <v>38</v>
      </c>
      <c r="S524" t="s">
        <v>5090</v>
      </c>
      <c r="T524" t="s">
        <v>17</v>
      </c>
      <c r="U524" t="s">
        <v>17</v>
      </c>
      <c r="V524" t="s">
        <v>17</v>
      </c>
      <c r="W524" t="s">
        <v>17</v>
      </c>
      <c r="X524" t="s">
        <v>17</v>
      </c>
      <c r="Y524" t="s">
        <v>17</v>
      </c>
      <c r="Z524" t="s">
        <v>4570</v>
      </c>
      <c r="AA524" s="22" t="s">
        <v>484</v>
      </c>
      <c r="AB524" t="s">
        <v>17</v>
      </c>
      <c r="AC524" t="s">
        <v>17</v>
      </c>
      <c r="AD524" t="s">
        <v>17</v>
      </c>
      <c r="AE524" t="s">
        <v>17</v>
      </c>
      <c r="AF524" t="s">
        <v>17</v>
      </c>
      <c r="AG524" t="s">
        <v>17</v>
      </c>
      <c r="AH524" t="s">
        <v>4953</v>
      </c>
      <c r="AI524" t="s">
        <v>9202</v>
      </c>
      <c r="AJ524" s="3" t="s">
        <v>481</v>
      </c>
      <c r="AK524" t="s">
        <v>481</v>
      </c>
      <c r="AL524" s="10"/>
      <c r="AM524" t="s">
        <v>17</v>
      </c>
      <c r="AN524" t="s">
        <v>484</v>
      </c>
      <c r="AO524" t="s">
        <v>9206</v>
      </c>
      <c r="AP524" t="s">
        <v>5091</v>
      </c>
      <c r="AQ524" t="s">
        <v>5092</v>
      </c>
      <c r="AR524" t="s">
        <v>5093</v>
      </c>
      <c r="AS524" s="15" t="s">
        <v>9041</v>
      </c>
      <c r="AT524" t="s">
        <v>5094</v>
      </c>
      <c r="AU524" t="b">
        <v>1</v>
      </c>
      <c r="AV524" s="223">
        <v>1766476</v>
      </c>
      <c r="AW524" s="89">
        <v>100000</v>
      </c>
      <c r="AX524" t="s">
        <v>5095</v>
      </c>
      <c r="AY524" t="s">
        <v>17</v>
      </c>
      <c r="AZ524" t="s">
        <v>5096</v>
      </c>
      <c r="BB524" s="3" t="s">
        <v>5202</v>
      </c>
      <c r="BD524" t="s">
        <v>5098</v>
      </c>
      <c r="BE524" t="s">
        <v>37</v>
      </c>
      <c r="BF524" t="s">
        <v>5097</v>
      </c>
      <c r="BH524" s="9" t="s">
        <v>6171</v>
      </c>
      <c r="BI524" s="10" t="s">
        <v>3606</v>
      </c>
      <c r="BJ524" s="10" t="s">
        <v>9051</v>
      </c>
      <c r="BK524" s="9" t="s">
        <v>8550</v>
      </c>
      <c r="BM524" s="223">
        <v>1766476</v>
      </c>
      <c r="BN524" s="223">
        <v>1034726</v>
      </c>
      <c r="BO524" t="s">
        <v>5099</v>
      </c>
      <c r="BP524" t="s">
        <v>9211</v>
      </c>
      <c r="BQ524" t="s">
        <v>5100</v>
      </c>
      <c r="BR524" t="s">
        <v>17</v>
      </c>
      <c r="BT524" t="s">
        <v>5101</v>
      </c>
      <c r="BU524" t="s">
        <v>13046</v>
      </c>
      <c r="BW524" s="223">
        <v>25</v>
      </c>
      <c r="BZ524" s="9" t="s">
        <v>6671</v>
      </c>
      <c r="CA524" t="s">
        <v>6212</v>
      </c>
      <c r="CB524" s="223">
        <v>2017</v>
      </c>
      <c r="CC524" t="s">
        <v>4956</v>
      </c>
      <c r="CD524" t="s">
        <v>5103</v>
      </c>
      <c r="CE524" t="s">
        <v>5104</v>
      </c>
      <c r="CF524" t="s">
        <v>5105</v>
      </c>
      <c r="CG524" t="s">
        <v>4953</v>
      </c>
      <c r="CH524" t="s">
        <v>131</v>
      </c>
      <c r="CI524" t="s">
        <v>5106</v>
      </c>
      <c r="CJ524" t="s">
        <v>4957</v>
      </c>
      <c r="CK524" t="s">
        <v>17</v>
      </c>
      <c r="CL524" t="s">
        <v>17</v>
      </c>
      <c r="CM524" s="101" t="s">
        <v>4958</v>
      </c>
      <c r="CN524" t="s">
        <v>4960</v>
      </c>
      <c r="CO524" t="s">
        <v>10</v>
      </c>
      <c r="CP524" t="s">
        <v>48</v>
      </c>
      <c r="CQ524" t="s">
        <v>6171</v>
      </c>
      <c r="CR524" t="s">
        <v>17</v>
      </c>
      <c r="CS524" t="s">
        <v>4962</v>
      </c>
      <c r="CT524" t="s">
        <v>430</v>
      </c>
      <c r="CU524" t="s">
        <v>199</v>
      </c>
      <c r="CV524" t="s">
        <v>17</v>
      </c>
      <c r="CW524" t="s">
        <v>17</v>
      </c>
      <c r="CX524" t="s">
        <v>17</v>
      </c>
      <c r="CY524" t="s">
        <v>17</v>
      </c>
      <c r="CZ524" t="s">
        <v>5107</v>
      </c>
      <c r="DA524" s="3" t="s">
        <v>9218</v>
      </c>
      <c r="DB524" t="s">
        <v>5108</v>
      </c>
      <c r="DD524" s="226">
        <v>522</v>
      </c>
      <c r="DE524" s="22"/>
    </row>
    <row r="525" spans="1:109" ht="13.9" customHeight="1">
      <c r="A525" s="226">
        <v>513</v>
      </c>
      <c r="B525" t="s">
        <v>5086</v>
      </c>
      <c r="C525" s="285" t="s">
        <v>4954</v>
      </c>
      <c r="D525" s="3" t="s">
        <v>3455</v>
      </c>
      <c r="G525" s="149" t="s">
        <v>5088</v>
      </c>
      <c r="H525" t="s">
        <v>5087</v>
      </c>
      <c r="I525" t="s">
        <v>5089</v>
      </c>
      <c r="J525" t="s">
        <v>4955</v>
      </c>
      <c r="K525" t="s">
        <v>10276</v>
      </c>
      <c r="L525" t="s">
        <v>4966</v>
      </c>
      <c r="M525" t="b">
        <v>0</v>
      </c>
      <c r="N525" t="s">
        <v>549</v>
      </c>
      <c r="O525" t="s">
        <v>17</v>
      </c>
      <c r="P525" s="219" t="s">
        <v>9116</v>
      </c>
      <c r="Q525" s="227">
        <v>35</v>
      </c>
      <c r="R525" s="227">
        <v>35</v>
      </c>
      <c r="S525" t="s">
        <v>5090</v>
      </c>
      <c r="T525" t="s">
        <v>17</v>
      </c>
      <c r="U525" t="s">
        <v>17</v>
      </c>
      <c r="V525" t="s">
        <v>17</v>
      </c>
      <c r="W525" t="s">
        <v>17</v>
      </c>
      <c r="X525" t="s">
        <v>17</v>
      </c>
      <c r="Y525" t="s">
        <v>17</v>
      </c>
      <c r="Z525" t="s">
        <v>4570</v>
      </c>
      <c r="AA525" s="22" t="s">
        <v>484</v>
      </c>
      <c r="AB525" t="s">
        <v>17</v>
      </c>
      <c r="AC525" t="s">
        <v>17</v>
      </c>
      <c r="AD525" t="s">
        <v>17</v>
      </c>
      <c r="AE525" t="s">
        <v>17</v>
      </c>
      <c r="AF525" t="s">
        <v>17</v>
      </c>
      <c r="AG525" t="s">
        <v>17</v>
      </c>
      <c r="AH525" t="s">
        <v>4966</v>
      </c>
      <c r="AI525" t="s">
        <v>9202</v>
      </c>
      <c r="AJ525" s="3" t="s">
        <v>481</v>
      </c>
      <c r="AK525" t="s">
        <v>481</v>
      </c>
      <c r="AL525" s="10"/>
      <c r="AM525" t="s">
        <v>17</v>
      </c>
      <c r="AN525" t="s">
        <v>484</v>
      </c>
      <c r="AO525" t="s">
        <v>9206</v>
      </c>
      <c r="AP525" t="s">
        <v>5091</v>
      </c>
      <c r="AQ525" t="s">
        <v>5092</v>
      </c>
      <c r="AR525" t="s">
        <v>5093</v>
      </c>
      <c r="AS525" s="15" t="s">
        <v>9041</v>
      </c>
      <c r="AT525" t="s">
        <v>5094</v>
      </c>
      <c r="AU525" t="b">
        <v>1</v>
      </c>
      <c r="AV525" s="223">
        <v>1804895</v>
      </c>
      <c r="AW525" s="89">
        <v>100000</v>
      </c>
      <c r="AX525" t="s">
        <v>5095</v>
      </c>
      <c r="AY525" t="s">
        <v>17</v>
      </c>
      <c r="AZ525" t="s">
        <v>5096</v>
      </c>
      <c r="BB525" s="3" t="s">
        <v>5202</v>
      </c>
      <c r="BD525" t="s">
        <v>5098</v>
      </c>
      <c r="BE525" t="s">
        <v>37</v>
      </c>
      <c r="BF525" t="s">
        <v>5097</v>
      </c>
      <c r="BH525" s="9" t="s">
        <v>6171</v>
      </c>
      <c r="BI525" s="10" t="s">
        <v>3606</v>
      </c>
      <c r="BJ525" s="10" t="s">
        <v>9051</v>
      </c>
      <c r="BK525" s="9" t="s">
        <v>8550</v>
      </c>
      <c r="BM525" s="223">
        <v>1804895</v>
      </c>
      <c r="BN525" s="223">
        <v>1046926</v>
      </c>
      <c r="BO525" t="s">
        <v>5099</v>
      </c>
      <c r="BP525" t="s">
        <v>9211</v>
      </c>
      <c r="BQ525" t="s">
        <v>5100</v>
      </c>
      <c r="BR525" t="s">
        <v>17</v>
      </c>
      <c r="BT525" t="s">
        <v>5101</v>
      </c>
      <c r="BU525" t="s">
        <v>13046</v>
      </c>
      <c r="BW525" s="223">
        <v>25</v>
      </c>
      <c r="BZ525" s="9" t="s">
        <v>6671</v>
      </c>
      <c r="CA525" t="s">
        <v>6212</v>
      </c>
      <c r="CB525" s="223">
        <v>2017</v>
      </c>
      <c r="CC525" t="s">
        <v>4956</v>
      </c>
      <c r="CD525" t="s">
        <v>5109</v>
      </c>
      <c r="CE525" t="s">
        <v>5110</v>
      </c>
      <c r="CF525" t="s">
        <v>5111</v>
      </c>
      <c r="CG525" t="s">
        <v>4966</v>
      </c>
      <c r="CH525" t="s">
        <v>131</v>
      </c>
      <c r="CI525" t="s">
        <v>5106</v>
      </c>
      <c r="CJ525" t="s">
        <v>4967</v>
      </c>
      <c r="CK525" t="s">
        <v>17</v>
      </c>
      <c r="CL525" t="s">
        <v>17</v>
      </c>
      <c r="CM525" s="101" t="s">
        <v>4958</v>
      </c>
      <c r="CN525" t="s">
        <v>4960</v>
      </c>
      <c r="CO525" t="s">
        <v>10</v>
      </c>
      <c r="CP525" t="s">
        <v>48</v>
      </c>
      <c r="CQ525" t="s">
        <v>6171</v>
      </c>
      <c r="CR525" t="s">
        <v>17</v>
      </c>
      <c r="CS525" t="s">
        <v>4968</v>
      </c>
      <c r="CT525" t="s">
        <v>430</v>
      </c>
      <c r="CU525" t="s">
        <v>199</v>
      </c>
      <c r="CV525" t="s">
        <v>17</v>
      </c>
      <c r="CW525" t="s">
        <v>17</v>
      </c>
      <c r="CX525" t="s">
        <v>17</v>
      </c>
      <c r="CY525" t="s">
        <v>17</v>
      </c>
      <c r="CZ525" t="s">
        <v>5112</v>
      </c>
      <c r="DA525" s="3" t="s">
        <v>9218</v>
      </c>
      <c r="DB525" t="s">
        <v>5113</v>
      </c>
      <c r="DD525" s="226">
        <v>523</v>
      </c>
      <c r="DE525" s="22"/>
    </row>
    <row r="526" spans="1:109" ht="15" customHeight="1">
      <c r="A526" s="226">
        <v>514</v>
      </c>
      <c r="B526" t="s">
        <v>5086</v>
      </c>
      <c r="C526" s="285" t="s">
        <v>4954</v>
      </c>
      <c r="D526" s="3" t="s">
        <v>3455</v>
      </c>
      <c r="G526" s="149" t="s">
        <v>5088</v>
      </c>
      <c r="H526" t="s">
        <v>5087</v>
      </c>
      <c r="I526" t="s">
        <v>5089</v>
      </c>
      <c r="J526" t="s">
        <v>4955</v>
      </c>
      <c r="K526" t="s">
        <v>10276</v>
      </c>
      <c r="L526" t="s">
        <v>4971</v>
      </c>
      <c r="M526" t="b">
        <v>0</v>
      </c>
      <c r="N526" t="s">
        <v>549</v>
      </c>
      <c r="O526" t="s">
        <v>17</v>
      </c>
      <c r="P526" s="219" t="s">
        <v>9103</v>
      </c>
      <c r="Q526" s="227">
        <v>36</v>
      </c>
      <c r="R526" s="227">
        <v>36</v>
      </c>
      <c r="S526" t="s">
        <v>5090</v>
      </c>
      <c r="T526" t="s">
        <v>17</v>
      </c>
      <c r="U526" t="s">
        <v>17</v>
      </c>
      <c r="V526" t="s">
        <v>17</v>
      </c>
      <c r="W526" t="s">
        <v>17</v>
      </c>
      <c r="X526" t="s">
        <v>17</v>
      </c>
      <c r="Y526" t="s">
        <v>17</v>
      </c>
      <c r="Z526" t="s">
        <v>4570</v>
      </c>
      <c r="AA526" s="22" t="s">
        <v>484</v>
      </c>
      <c r="AB526" t="s">
        <v>17</v>
      </c>
      <c r="AC526" t="s">
        <v>17</v>
      </c>
      <c r="AD526" t="s">
        <v>17</v>
      </c>
      <c r="AE526" t="s">
        <v>17</v>
      </c>
      <c r="AF526" t="s">
        <v>17</v>
      </c>
      <c r="AG526" t="s">
        <v>17</v>
      </c>
      <c r="AH526" t="s">
        <v>4971</v>
      </c>
      <c r="AI526" t="s">
        <v>9202</v>
      </c>
      <c r="AJ526" s="3" t="s">
        <v>481</v>
      </c>
      <c r="AK526" t="s">
        <v>481</v>
      </c>
      <c r="AL526" s="10"/>
      <c r="AM526" t="s">
        <v>17</v>
      </c>
      <c r="AN526" t="s">
        <v>484</v>
      </c>
      <c r="AO526" t="s">
        <v>9206</v>
      </c>
      <c r="AP526" t="s">
        <v>5091</v>
      </c>
      <c r="AQ526" t="s">
        <v>5092</v>
      </c>
      <c r="AR526" t="s">
        <v>5093</v>
      </c>
      <c r="AS526" s="15" t="s">
        <v>9041</v>
      </c>
      <c r="AT526" t="s">
        <v>5094</v>
      </c>
      <c r="AU526" t="b">
        <v>1</v>
      </c>
      <c r="AV526" s="223">
        <v>1823538</v>
      </c>
      <c r="AW526" s="89">
        <v>100000</v>
      </c>
      <c r="AX526" t="s">
        <v>5095</v>
      </c>
      <c r="AY526" t="s">
        <v>17</v>
      </c>
      <c r="AZ526" t="s">
        <v>5096</v>
      </c>
      <c r="BB526" s="3" t="s">
        <v>5202</v>
      </c>
      <c r="BD526" t="s">
        <v>5098</v>
      </c>
      <c r="BE526" t="s">
        <v>37</v>
      </c>
      <c r="BF526" t="s">
        <v>5097</v>
      </c>
      <c r="BH526" s="9" t="s">
        <v>6171</v>
      </c>
      <c r="BI526" s="10" t="s">
        <v>3606</v>
      </c>
      <c r="BJ526" s="10" t="s">
        <v>9051</v>
      </c>
      <c r="BK526" s="9" t="s">
        <v>8550</v>
      </c>
      <c r="BM526" s="223">
        <v>1823538</v>
      </c>
      <c r="BN526" s="223">
        <v>1095374</v>
      </c>
      <c r="BO526" t="s">
        <v>5099</v>
      </c>
      <c r="BP526" t="s">
        <v>9211</v>
      </c>
      <c r="BQ526" t="s">
        <v>5100</v>
      </c>
      <c r="BR526" t="s">
        <v>17</v>
      </c>
      <c r="BT526" t="s">
        <v>5101</v>
      </c>
      <c r="BU526" t="s">
        <v>13046</v>
      </c>
      <c r="BW526" s="223">
        <v>25</v>
      </c>
      <c r="BZ526" s="9" t="s">
        <v>6671</v>
      </c>
      <c r="CA526" t="s">
        <v>6212</v>
      </c>
      <c r="CB526" s="223">
        <v>2017</v>
      </c>
      <c r="CC526" t="s">
        <v>4956</v>
      </c>
      <c r="CD526" t="s">
        <v>5114</v>
      </c>
      <c r="CE526" t="s">
        <v>5115</v>
      </c>
      <c r="CF526" t="s">
        <v>5116</v>
      </c>
      <c r="CG526" t="s">
        <v>4971</v>
      </c>
      <c r="CH526" t="s">
        <v>131</v>
      </c>
      <c r="CI526" t="s">
        <v>5106</v>
      </c>
      <c r="CJ526" t="s">
        <v>4972</v>
      </c>
      <c r="CK526" t="s">
        <v>17</v>
      </c>
      <c r="CL526" t="s">
        <v>17</v>
      </c>
      <c r="CM526" s="101" t="s">
        <v>4958</v>
      </c>
      <c r="CN526" t="s">
        <v>4960</v>
      </c>
      <c r="CO526" t="s">
        <v>10</v>
      </c>
      <c r="CP526" t="s">
        <v>48</v>
      </c>
      <c r="CQ526" t="s">
        <v>6171</v>
      </c>
      <c r="CR526" t="s">
        <v>17</v>
      </c>
      <c r="CS526" t="s">
        <v>4973</v>
      </c>
      <c r="CT526" t="s">
        <v>430</v>
      </c>
      <c r="CU526" t="s">
        <v>199</v>
      </c>
      <c r="CV526" t="s">
        <v>17</v>
      </c>
      <c r="CW526" t="s">
        <v>17</v>
      </c>
      <c r="CX526" t="s">
        <v>17</v>
      </c>
      <c r="CY526" t="s">
        <v>17</v>
      </c>
      <c r="CZ526" t="s">
        <v>5117</v>
      </c>
      <c r="DA526" s="3" t="s">
        <v>9218</v>
      </c>
      <c r="DB526" t="s">
        <v>5118</v>
      </c>
      <c r="DD526" s="226">
        <v>524</v>
      </c>
      <c r="DE526" s="22"/>
    </row>
    <row r="527" spans="1:109" ht="16.899999999999999" customHeight="1">
      <c r="A527" s="226">
        <v>515</v>
      </c>
      <c r="B527" t="s">
        <v>5086</v>
      </c>
      <c r="C527" s="285" t="s">
        <v>4954</v>
      </c>
      <c r="D527" s="3" t="s">
        <v>3455</v>
      </c>
      <c r="G527" s="149" t="s">
        <v>5088</v>
      </c>
      <c r="H527" t="s">
        <v>5087</v>
      </c>
      <c r="I527" t="s">
        <v>5089</v>
      </c>
      <c r="J527" t="s">
        <v>4955</v>
      </c>
      <c r="K527" t="s">
        <v>10276</v>
      </c>
      <c r="L527" t="s">
        <v>4976</v>
      </c>
      <c r="M527" t="b">
        <v>0</v>
      </c>
      <c r="N527" t="s">
        <v>549</v>
      </c>
      <c r="O527" t="s">
        <v>17</v>
      </c>
      <c r="P527" s="219" t="s">
        <v>9138</v>
      </c>
      <c r="Q527" s="227">
        <v>59</v>
      </c>
      <c r="R527" s="227">
        <v>59</v>
      </c>
      <c r="S527" t="s">
        <v>5090</v>
      </c>
      <c r="T527" t="s">
        <v>17</v>
      </c>
      <c r="U527" t="s">
        <v>17</v>
      </c>
      <c r="V527" t="s">
        <v>17</v>
      </c>
      <c r="W527" t="s">
        <v>17</v>
      </c>
      <c r="X527" t="s">
        <v>17</v>
      </c>
      <c r="Y527" t="s">
        <v>17</v>
      </c>
      <c r="Z527" t="s">
        <v>4570</v>
      </c>
      <c r="AA527" s="22" t="s">
        <v>484</v>
      </c>
      <c r="AB527" t="s">
        <v>17</v>
      </c>
      <c r="AC527" t="s">
        <v>17</v>
      </c>
      <c r="AD527" t="s">
        <v>17</v>
      </c>
      <c r="AE527" t="s">
        <v>17</v>
      </c>
      <c r="AF527" t="s">
        <v>17</v>
      </c>
      <c r="AG527" t="s">
        <v>17</v>
      </c>
      <c r="AH527" t="s">
        <v>4976</v>
      </c>
      <c r="AI527" t="s">
        <v>9202</v>
      </c>
      <c r="AJ527" s="3" t="s">
        <v>481</v>
      </c>
      <c r="AK527" t="s">
        <v>481</v>
      </c>
      <c r="AL527" s="10"/>
      <c r="AM527" t="s">
        <v>17</v>
      </c>
      <c r="AN527" t="s">
        <v>484</v>
      </c>
      <c r="AO527" t="s">
        <v>9206</v>
      </c>
      <c r="AP527" t="s">
        <v>5091</v>
      </c>
      <c r="AQ527" t="s">
        <v>5092</v>
      </c>
      <c r="AR527" t="s">
        <v>5093</v>
      </c>
      <c r="AS527" s="15" t="s">
        <v>9041</v>
      </c>
      <c r="AT527" t="s">
        <v>5094</v>
      </c>
      <c r="AU527" t="b">
        <v>1</v>
      </c>
      <c r="AV527" s="223">
        <v>1439815</v>
      </c>
      <c r="AW527" s="89">
        <v>100000</v>
      </c>
      <c r="AX527" t="s">
        <v>5095</v>
      </c>
      <c r="AY527" t="s">
        <v>17</v>
      </c>
      <c r="AZ527" t="s">
        <v>5096</v>
      </c>
      <c r="BB527" s="3" t="s">
        <v>5202</v>
      </c>
      <c r="BD527" t="s">
        <v>5098</v>
      </c>
      <c r="BE527" t="s">
        <v>37</v>
      </c>
      <c r="BF527" t="s">
        <v>5097</v>
      </c>
      <c r="BH527" s="9" t="s">
        <v>6171</v>
      </c>
      <c r="BI527" s="10" t="s">
        <v>3606</v>
      </c>
      <c r="BJ527" s="10" t="s">
        <v>9051</v>
      </c>
      <c r="BK527" s="9" t="s">
        <v>8550</v>
      </c>
      <c r="BM527" s="223">
        <v>1439815</v>
      </c>
      <c r="BN527" s="223">
        <v>1218999</v>
      </c>
      <c r="BO527" t="s">
        <v>5099</v>
      </c>
      <c r="BP527" t="s">
        <v>9211</v>
      </c>
      <c r="BQ527" t="s">
        <v>5100</v>
      </c>
      <c r="BR527" t="s">
        <v>17</v>
      </c>
      <c r="BT527" t="s">
        <v>5101</v>
      </c>
      <c r="BU527" t="s">
        <v>13046</v>
      </c>
      <c r="BW527" s="223">
        <v>25</v>
      </c>
      <c r="BZ527" s="9" t="s">
        <v>6671</v>
      </c>
      <c r="CA527" t="s">
        <v>6212</v>
      </c>
      <c r="CB527" s="223">
        <v>2017</v>
      </c>
      <c r="CC527" t="s">
        <v>4956</v>
      </c>
      <c r="CD527" t="s">
        <v>5119</v>
      </c>
      <c r="CE527" t="s">
        <v>5120</v>
      </c>
      <c r="CF527" t="s">
        <v>5121</v>
      </c>
      <c r="CG527" t="s">
        <v>4976</v>
      </c>
      <c r="CH527" t="s">
        <v>131</v>
      </c>
      <c r="CI527" t="s">
        <v>5106</v>
      </c>
      <c r="CJ527" t="s">
        <v>4977</v>
      </c>
      <c r="CK527" t="s">
        <v>17</v>
      </c>
      <c r="CL527" t="s">
        <v>17</v>
      </c>
      <c r="CM527" s="101" t="s">
        <v>4958</v>
      </c>
      <c r="CN527" t="s">
        <v>4960</v>
      </c>
      <c r="CO527" t="s">
        <v>10</v>
      </c>
      <c r="CP527" t="s">
        <v>48</v>
      </c>
      <c r="CQ527" t="s">
        <v>6171</v>
      </c>
      <c r="CR527" t="s">
        <v>17</v>
      </c>
      <c r="CS527" t="s">
        <v>4978</v>
      </c>
      <c r="CT527" t="s">
        <v>430</v>
      </c>
      <c r="CU527" t="s">
        <v>199</v>
      </c>
      <c r="CV527" t="s">
        <v>17</v>
      </c>
      <c r="CW527" t="s">
        <v>17</v>
      </c>
      <c r="CX527" t="s">
        <v>17</v>
      </c>
      <c r="CY527" t="s">
        <v>17</v>
      </c>
      <c r="CZ527" t="s">
        <v>5122</v>
      </c>
      <c r="DA527" s="3" t="s">
        <v>9218</v>
      </c>
      <c r="DB527" t="s">
        <v>5123</v>
      </c>
      <c r="DD527" s="226">
        <v>525</v>
      </c>
      <c r="DE527" s="22"/>
    </row>
    <row r="528" spans="1:109" ht="15.6" customHeight="1">
      <c r="A528" s="226">
        <v>516</v>
      </c>
      <c r="B528" t="s">
        <v>5086</v>
      </c>
      <c r="C528" s="285" t="s">
        <v>4954</v>
      </c>
      <c r="D528" s="3" t="s">
        <v>3455</v>
      </c>
      <c r="G528" s="149" t="s">
        <v>5088</v>
      </c>
      <c r="H528" t="s">
        <v>5087</v>
      </c>
      <c r="I528" t="s">
        <v>5089</v>
      </c>
      <c r="J528" t="s">
        <v>4955</v>
      </c>
      <c r="K528" t="s">
        <v>10276</v>
      </c>
      <c r="L528" t="s">
        <v>4981</v>
      </c>
      <c r="M528" t="b">
        <v>0</v>
      </c>
      <c r="N528" t="s">
        <v>549</v>
      </c>
      <c r="O528" t="s">
        <v>17</v>
      </c>
      <c r="P528" s="219" t="s">
        <v>9137</v>
      </c>
      <c r="Q528" s="227">
        <v>58</v>
      </c>
      <c r="R528" s="227">
        <v>58</v>
      </c>
      <c r="S528" t="s">
        <v>5090</v>
      </c>
      <c r="T528" t="s">
        <v>17</v>
      </c>
      <c r="U528" t="s">
        <v>17</v>
      </c>
      <c r="V528" t="s">
        <v>17</v>
      </c>
      <c r="W528" t="s">
        <v>17</v>
      </c>
      <c r="X528" t="s">
        <v>17</v>
      </c>
      <c r="Y528" t="s">
        <v>17</v>
      </c>
      <c r="Z528" t="s">
        <v>4570</v>
      </c>
      <c r="AA528" s="22" t="s">
        <v>484</v>
      </c>
      <c r="AB528" t="s">
        <v>17</v>
      </c>
      <c r="AC528" t="s">
        <v>17</v>
      </c>
      <c r="AD528" t="s">
        <v>17</v>
      </c>
      <c r="AE528" t="s">
        <v>17</v>
      </c>
      <c r="AF528" t="s">
        <v>17</v>
      </c>
      <c r="AG528" t="s">
        <v>17</v>
      </c>
      <c r="AH528" t="s">
        <v>4981</v>
      </c>
      <c r="AI528" t="s">
        <v>9202</v>
      </c>
      <c r="AJ528" s="3" t="s">
        <v>481</v>
      </c>
      <c r="AK528" t="s">
        <v>481</v>
      </c>
      <c r="AL528" s="10"/>
      <c r="AM528" t="s">
        <v>17</v>
      </c>
      <c r="AN528" t="s">
        <v>484</v>
      </c>
      <c r="AO528" t="s">
        <v>9206</v>
      </c>
      <c r="AP528" t="s">
        <v>5091</v>
      </c>
      <c r="AQ528" t="s">
        <v>5092</v>
      </c>
      <c r="AR528" t="s">
        <v>5093</v>
      </c>
      <c r="AS528" s="15" t="s">
        <v>9041</v>
      </c>
      <c r="AT528" t="s">
        <v>5094</v>
      </c>
      <c r="AU528" t="b">
        <v>1</v>
      </c>
      <c r="AV528" s="223">
        <v>1699223</v>
      </c>
      <c r="AW528" s="89">
        <v>100000</v>
      </c>
      <c r="AX528" t="s">
        <v>5095</v>
      </c>
      <c r="AY528" t="s">
        <v>17</v>
      </c>
      <c r="AZ528" t="s">
        <v>5096</v>
      </c>
      <c r="BB528" s="3" t="s">
        <v>5202</v>
      </c>
      <c r="BD528" t="s">
        <v>5098</v>
      </c>
      <c r="BE528" t="s">
        <v>37</v>
      </c>
      <c r="BF528" t="s">
        <v>5097</v>
      </c>
      <c r="BH528" s="9" t="s">
        <v>6171</v>
      </c>
      <c r="BI528" s="10" t="s">
        <v>3606</v>
      </c>
      <c r="BJ528" s="10" t="s">
        <v>9051</v>
      </c>
      <c r="BK528" s="9" t="s">
        <v>8550</v>
      </c>
      <c r="BM528" s="223">
        <v>1699223</v>
      </c>
      <c r="BN528" s="223">
        <v>1467948</v>
      </c>
      <c r="BO528" t="s">
        <v>5099</v>
      </c>
      <c r="BP528" t="s">
        <v>9211</v>
      </c>
      <c r="BQ528" t="s">
        <v>5100</v>
      </c>
      <c r="BR528" t="s">
        <v>17</v>
      </c>
      <c r="BT528" t="s">
        <v>5101</v>
      </c>
      <c r="BU528" t="s">
        <v>13046</v>
      </c>
      <c r="BW528" s="223">
        <v>25</v>
      </c>
      <c r="BZ528" s="9" t="s">
        <v>6671</v>
      </c>
      <c r="CA528" t="s">
        <v>6212</v>
      </c>
      <c r="CB528" s="223">
        <v>2017</v>
      </c>
      <c r="CC528" t="s">
        <v>4956</v>
      </c>
      <c r="CD528" t="s">
        <v>5124</v>
      </c>
      <c r="CE528" t="s">
        <v>5125</v>
      </c>
      <c r="CF528" t="s">
        <v>5126</v>
      </c>
      <c r="CG528" t="s">
        <v>4981</v>
      </c>
      <c r="CH528" t="s">
        <v>131</v>
      </c>
      <c r="CI528" t="s">
        <v>5106</v>
      </c>
      <c r="CJ528" t="s">
        <v>4982</v>
      </c>
      <c r="CK528" t="s">
        <v>17</v>
      </c>
      <c r="CL528" t="s">
        <v>17</v>
      </c>
      <c r="CM528" s="101" t="s">
        <v>4958</v>
      </c>
      <c r="CN528" t="s">
        <v>4960</v>
      </c>
      <c r="CO528" t="s">
        <v>10</v>
      </c>
      <c r="CP528" t="s">
        <v>48</v>
      </c>
      <c r="CQ528" t="s">
        <v>6171</v>
      </c>
      <c r="CR528" t="s">
        <v>17</v>
      </c>
      <c r="CS528" t="s">
        <v>4983</v>
      </c>
      <c r="CT528" t="s">
        <v>430</v>
      </c>
      <c r="CU528" t="s">
        <v>199</v>
      </c>
      <c r="CV528" t="s">
        <v>17</v>
      </c>
      <c r="CW528" t="s">
        <v>17</v>
      </c>
      <c r="CX528" t="s">
        <v>17</v>
      </c>
      <c r="CY528" t="s">
        <v>17</v>
      </c>
      <c r="CZ528" t="s">
        <v>5127</v>
      </c>
      <c r="DA528" s="3" t="s">
        <v>9218</v>
      </c>
      <c r="DB528" t="s">
        <v>5128</v>
      </c>
      <c r="DD528" s="226">
        <v>526</v>
      </c>
      <c r="DE528" s="22"/>
    </row>
    <row r="529" spans="1:109" ht="15" customHeight="1">
      <c r="A529" s="226">
        <v>517</v>
      </c>
      <c r="B529" t="s">
        <v>5086</v>
      </c>
      <c r="C529" s="285" t="s">
        <v>4954</v>
      </c>
      <c r="D529" s="3" t="s">
        <v>3455</v>
      </c>
      <c r="G529" s="149" t="s">
        <v>5088</v>
      </c>
      <c r="H529" t="s">
        <v>5087</v>
      </c>
      <c r="I529" t="s">
        <v>5089</v>
      </c>
      <c r="J529" t="s">
        <v>4955</v>
      </c>
      <c r="K529" t="s">
        <v>10276</v>
      </c>
      <c r="L529" t="s">
        <v>4986</v>
      </c>
      <c r="M529" t="b">
        <v>0</v>
      </c>
      <c r="N529" t="s">
        <v>549</v>
      </c>
      <c r="O529" t="s">
        <v>17</v>
      </c>
      <c r="P529" s="219" t="s">
        <v>9150</v>
      </c>
      <c r="Q529" s="227">
        <v>-1</v>
      </c>
      <c r="R529" s="227">
        <v>40</v>
      </c>
      <c r="S529" t="s">
        <v>5090</v>
      </c>
      <c r="T529" t="s">
        <v>17</v>
      </c>
      <c r="U529" t="s">
        <v>17</v>
      </c>
      <c r="V529" t="s">
        <v>17</v>
      </c>
      <c r="W529" t="s">
        <v>17</v>
      </c>
      <c r="X529" t="s">
        <v>17</v>
      </c>
      <c r="Y529" t="s">
        <v>17</v>
      </c>
      <c r="Z529" t="s">
        <v>4570</v>
      </c>
      <c r="AA529" s="22" t="s">
        <v>484</v>
      </c>
      <c r="AB529" t="s">
        <v>17</v>
      </c>
      <c r="AC529" t="s">
        <v>17</v>
      </c>
      <c r="AD529" t="s">
        <v>17</v>
      </c>
      <c r="AE529" t="s">
        <v>17</v>
      </c>
      <c r="AF529" t="s">
        <v>17</v>
      </c>
      <c r="AG529" t="s">
        <v>17</v>
      </c>
      <c r="AH529" t="s">
        <v>4986</v>
      </c>
      <c r="AI529" t="s">
        <v>9202</v>
      </c>
      <c r="AJ529" s="3" t="s">
        <v>481</v>
      </c>
      <c r="AK529" t="s">
        <v>481</v>
      </c>
      <c r="AL529" s="10"/>
      <c r="AM529" t="s">
        <v>17</v>
      </c>
      <c r="AN529" t="s">
        <v>484</v>
      </c>
      <c r="AO529" t="s">
        <v>9206</v>
      </c>
      <c r="AP529" t="s">
        <v>5091</v>
      </c>
      <c r="AQ529" t="s">
        <v>5092</v>
      </c>
      <c r="AR529" t="s">
        <v>5093</v>
      </c>
      <c r="AS529" s="15" t="s">
        <v>9041</v>
      </c>
      <c r="AT529" t="s">
        <v>5094</v>
      </c>
      <c r="AU529" t="b">
        <v>1</v>
      </c>
      <c r="AV529" s="223">
        <v>1164340</v>
      </c>
      <c r="AW529" s="89">
        <v>100000</v>
      </c>
      <c r="AX529" t="s">
        <v>5095</v>
      </c>
      <c r="AY529" t="s">
        <v>17</v>
      </c>
      <c r="AZ529" t="s">
        <v>5096</v>
      </c>
      <c r="BB529" s="3" t="s">
        <v>5202</v>
      </c>
      <c r="BD529" t="s">
        <v>5098</v>
      </c>
      <c r="BE529" t="s">
        <v>37</v>
      </c>
      <c r="BF529" t="s">
        <v>5097</v>
      </c>
      <c r="BH529" s="9" t="s">
        <v>6171</v>
      </c>
      <c r="BI529" s="10" t="s">
        <v>3606</v>
      </c>
      <c r="BJ529" s="10" t="s">
        <v>9051</v>
      </c>
      <c r="BK529" s="9" t="s">
        <v>8550</v>
      </c>
      <c r="BM529" s="223">
        <v>1164340</v>
      </c>
      <c r="BN529" s="223">
        <v>769409</v>
      </c>
      <c r="BO529" t="s">
        <v>5099</v>
      </c>
      <c r="BP529" t="s">
        <v>9211</v>
      </c>
      <c r="BQ529" t="s">
        <v>5100</v>
      </c>
      <c r="BR529" t="s">
        <v>17</v>
      </c>
      <c r="BT529" t="s">
        <v>5101</v>
      </c>
      <c r="BU529" t="s">
        <v>13046</v>
      </c>
      <c r="BW529" s="223">
        <v>25</v>
      </c>
      <c r="BZ529" s="9" t="s">
        <v>6671</v>
      </c>
      <c r="CA529" t="s">
        <v>6212</v>
      </c>
      <c r="CB529" s="223">
        <v>2017</v>
      </c>
      <c r="CC529" t="s">
        <v>4956</v>
      </c>
      <c r="CD529" t="s">
        <v>5129</v>
      </c>
      <c r="CE529" t="s">
        <v>5130</v>
      </c>
      <c r="CF529" t="s">
        <v>5131</v>
      </c>
      <c r="CG529" t="s">
        <v>4986</v>
      </c>
      <c r="CH529" t="s">
        <v>131</v>
      </c>
      <c r="CI529" t="s">
        <v>5106</v>
      </c>
      <c r="CJ529" t="s">
        <v>4987</v>
      </c>
      <c r="CK529" t="s">
        <v>17</v>
      </c>
      <c r="CL529" t="s">
        <v>17</v>
      </c>
      <c r="CM529" s="101" t="s">
        <v>4958</v>
      </c>
      <c r="CN529" t="s">
        <v>4960</v>
      </c>
      <c r="CO529" t="s">
        <v>10</v>
      </c>
      <c r="CP529" t="s">
        <v>48</v>
      </c>
      <c r="CQ529" t="s">
        <v>6171</v>
      </c>
      <c r="CR529" t="s">
        <v>17</v>
      </c>
      <c r="CS529" t="s">
        <v>4988</v>
      </c>
      <c r="CT529" t="s">
        <v>430</v>
      </c>
      <c r="CU529" t="s">
        <v>199</v>
      </c>
      <c r="CV529" t="s">
        <v>17</v>
      </c>
      <c r="CW529" t="s">
        <v>17</v>
      </c>
      <c r="CX529" t="s">
        <v>17</v>
      </c>
      <c r="CY529" t="s">
        <v>17</v>
      </c>
      <c r="CZ529" t="s">
        <v>5132</v>
      </c>
      <c r="DA529" s="3" t="s">
        <v>9218</v>
      </c>
      <c r="DB529" t="s">
        <v>5133</v>
      </c>
      <c r="DD529" s="226">
        <v>527</v>
      </c>
      <c r="DE529" s="22"/>
    </row>
    <row r="530" spans="1:109" ht="14.45" customHeight="1">
      <c r="A530" s="226">
        <v>518</v>
      </c>
      <c r="B530" t="s">
        <v>5086</v>
      </c>
      <c r="C530" s="285" t="s">
        <v>4954</v>
      </c>
      <c r="D530" s="3" t="s">
        <v>3455</v>
      </c>
      <c r="G530" s="149" t="s">
        <v>5088</v>
      </c>
      <c r="H530" t="s">
        <v>5087</v>
      </c>
      <c r="I530" t="s">
        <v>5089</v>
      </c>
      <c r="J530" t="s">
        <v>4955</v>
      </c>
      <c r="K530" t="s">
        <v>10276</v>
      </c>
      <c r="L530" t="s">
        <v>4991</v>
      </c>
      <c r="M530" t="b">
        <v>0</v>
      </c>
      <c r="N530" t="s">
        <v>549</v>
      </c>
      <c r="O530" t="s">
        <v>17</v>
      </c>
      <c r="P530" s="219" t="s">
        <v>9150</v>
      </c>
      <c r="Q530" s="227">
        <v>-1</v>
      </c>
      <c r="R530" s="227">
        <v>40</v>
      </c>
      <c r="S530" t="s">
        <v>5090</v>
      </c>
      <c r="T530" t="s">
        <v>17</v>
      </c>
      <c r="U530" t="s">
        <v>17</v>
      </c>
      <c r="V530" t="s">
        <v>17</v>
      </c>
      <c r="W530" t="s">
        <v>17</v>
      </c>
      <c r="X530" t="s">
        <v>17</v>
      </c>
      <c r="Y530" t="s">
        <v>17</v>
      </c>
      <c r="Z530" t="s">
        <v>4570</v>
      </c>
      <c r="AA530" s="22" t="s">
        <v>484</v>
      </c>
      <c r="AB530" t="s">
        <v>17</v>
      </c>
      <c r="AC530" t="s">
        <v>17</v>
      </c>
      <c r="AD530" t="s">
        <v>17</v>
      </c>
      <c r="AE530" t="s">
        <v>17</v>
      </c>
      <c r="AF530" t="s">
        <v>17</v>
      </c>
      <c r="AG530" t="s">
        <v>17</v>
      </c>
      <c r="AH530" t="s">
        <v>4991</v>
      </c>
      <c r="AI530" t="s">
        <v>9202</v>
      </c>
      <c r="AJ530" s="3" t="s">
        <v>481</v>
      </c>
      <c r="AK530" t="s">
        <v>481</v>
      </c>
      <c r="AL530" s="10"/>
      <c r="AM530" t="s">
        <v>17</v>
      </c>
      <c r="AN530" t="s">
        <v>484</v>
      </c>
      <c r="AO530" t="s">
        <v>9206</v>
      </c>
      <c r="AP530" t="s">
        <v>5091</v>
      </c>
      <c r="AQ530" t="s">
        <v>5092</v>
      </c>
      <c r="AR530" t="s">
        <v>5093</v>
      </c>
      <c r="AS530" s="15" t="s">
        <v>9041</v>
      </c>
      <c r="AT530" t="s">
        <v>5094</v>
      </c>
      <c r="AU530" t="b">
        <v>1</v>
      </c>
      <c r="AV530" s="223">
        <v>1286813</v>
      </c>
      <c r="AW530" s="89">
        <v>100000</v>
      </c>
      <c r="AX530" t="s">
        <v>5095</v>
      </c>
      <c r="AY530" t="s">
        <v>17</v>
      </c>
      <c r="AZ530" t="s">
        <v>5096</v>
      </c>
      <c r="BB530" s="3" t="s">
        <v>5202</v>
      </c>
      <c r="BD530" t="s">
        <v>5098</v>
      </c>
      <c r="BE530" t="s">
        <v>37</v>
      </c>
      <c r="BF530" t="s">
        <v>5097</v>
      </c>
      <c r="BH530" s="9" t="s">
        <v>6171</v>
      </c>
      <c r="BI530" s="10" t="s">
        <v>3606</v>
      </c>
      <c r="BJ530" s="10" t="s">
        <v>9051</v>
      </c>
      <c r="BK530" s="9" t="s">
        <v>8550</v>
      </c>
      <c r="BM530" s="223">
        <v>1286813</v>
      </c>
      <c r="BN530" s="223">
        <v>931747</v>
      </c>
      <c r="BO530" t="s">
        <v>5099</v>
      </c>
      <c r="BP530" t="s">
        <v>9211</v>
      </c>
      <c r="BQ530" t="s">
        <v>5100</v>
      </c>
      <c r="BR530" t="s">
        <v>17</v>
      </c>
      <c r="BT530" t="s">
        <v>5101</v>
      </c>
      <c r="BU530" t="s">
        <v>13046</v>
      </c>
      <c r="BW530" s="223">
        <v>25</v>
      </c>
      <c r="BZ530" s="9" t="s">
        <v>6671</v>
      </c>
      <c r="CA530" t="s">
        <v>6212</v>
      </c>
      <c r="CB530" s="223">
        <v>2017</v>
      </c>
      <c r="CC530" t="s">
        <v>4956</v>
      </c>
      <c r="CD530" t="s">
        <v>5134</v>
      </c>
      <c r="CE530" t="s">
        <v>5135</v>
      </c>
      <c r="CF530" t="s">
        <v>5136</v>
      </c>
      <c r="CG530" t="s">
        <v>4991</v>
      </c>
      <c r="CH530" t="s">
        <v>131</v>
      </c>
      <c r="CI530" t="s">
        <v>5106</v>
      </c>
      <c r="CJ530" t="s">
        <v>4992</v>
      </c>
      <c r="CK530" t="s">
        <v>17</v>
      </c>
      <c r="CL530" t="s">
        <v>17</v>
      </c>
      <c r="CM530" s="101" t="s">
        <v>4958</v>
      </c>
      <c r="CN530" t="s">
        <v>4960</v>
      </c>
      <c r="CO530" t="s">
        <v>10</v>
      </c>
      <c r="CP530" t="s">
        <v>48</v>
      </c>
      <c r="CQ530" t="s">
        <v>6171</v>
      </c>
      <c r="CR530" t="s">
        <v>17</v>
      </c>
      <c r="CS530" t="s">
        <v>4993</v>
      </c>
      <c r="CT530" t="s">
        <v>430</v>
      </c>
      <c r="CU530" t="s">
        <v>199</v>
      </c>
      <c r="CV530" t="s">
        <v>17</v>
      </c>
      <c r="CW530" t="s">
        <v>17</v>
      </c>
      <c r="CX530" t="s">
        <v>17</v>
      </c>
      <c r="CY530" t="s">
        <v>17</v>
      </c>
      <c r="CZ530" t="s">
        <v>5137</v>
      </c>
      <c r="DA530" s="3" t="s">
        <v>9218</v>
      </c>
      <c r="DB530" t="s">
        <v>5138</v>
      </c>
      <c r="DD530" s="226">
        <v>528</v>
      </c>
      <c r="DE530" s="22"/>
    </row>
    <row r="531" spans="1:109" ht="15" customHeight="1">
      <c r="A531" s="226">
        <v>519</v>
      </c>
      <c r="B531" t="s">
        <v>5086</v>
      </c>
      <c r="C531" s="285" t="s">
        <v>4954</v>
      </c>
      <c r="D531" s="3" t="s">
        <v>3455</v>
      </c>
      <c r="G531" s="149" t="s">
        <v>5088</v>
      </c>
      <c r="H531" t="s">
        <v>5087</v>
      </c>
      <c r="I531" t="s">
        <v>5089</v>
      </c>
      <c r="J531" t="s">
        <v>4955</v>
      </c>
      <c r="K531" t="s">
        <v>10276</v>
      </c>
      <c r="L531" t="s">
        <v>4996</v>
      </c>
      <c r="M531" t="b">
        <v>0</v>
      </c>
      <c r="N531" t="s">
        <v>549</v>
      </c>
      <c r="O531" t="s">
        <v>17</v>
      </c>
      <c r="P531" s="219" t="s">
        <v>9150</v>
      </c>
      <c r="Q531" s="227">
        <v>-1</v>
      </c>
      <c r="R531" s="227">
        <v>40</v>
      </c>
      <c r="S531" t="s">
        <v>5090</v>
      </c>
      <c r="T531" t="s">
        <v>17</v>
      </c>
      <c r="U531" t="s">
        <v>17</v>
      </c>
      <c r="V531" t="s">
        <v>17</v>
      </c>
      <c r="W531" t="s">
        <v>17</v>
      </c>
      <c r="X531" t="s">
        <v>17</v>
      </c>
      <c r="Y531" t="s">
        <v>17</v>
      </c>
      <c r="Z531" t="s">
        <v>4570</v>
      </c>
      <c r="AA531" s="22" t="s">
        <v>484</v>
      </c>
      <c r="AB531" t="s">
        <v>17</v>
      </c>
      <c r="AC531" t="s">
        <v>17</v>
      </c>
      <c r="AD531" t="s">
        <v>17</v>
      </c>
      <c r="AE531" t="s">
        <v>17</v>
      </c>
      <c r="AF531" t="s">
        <v>17</v>
      </c>
      <c r="AG531" t="s">
        <v>17</v>
      </c>
      <c r="AH531" t="s">
        <v>4996</v>
      </c>
      <c r="AI531" t="s">
        <v>9202</v>
      </c>
      <c r="AJ531" s="3" t="s">
        <v>481</v>
      </c>
      <c r="AK531" t="s">
        <v>481</v>
      </c>
      <c r="AL531" s="10"/>
      <c r="AM531" t="s">
        <v>17</v>
      </c>
      <c r="AN531" t="s">
        <v>484</v>
      </c>
      <c r="AO531" t="s">
        <v>9206</v>
      </c>
      <c r="AP531" t="s">
        <v>5091</v>
      </c>
      <c r="AQ531" t="s">
        <v>5092</v>
      </c>
      <c r="AR531" t="s">
        <v>5093</v>
      </c>
      <c r="AS531" s="15" t="s">
        <v>9041</v>
      </c>
      <c r="AT531" t="s">
        <v>5094</v>
      </c>
      <c r="AU531" t="b">
        <v>1</v>
      </c>
      <c r="AV531" s="223">
        <v>1837250</v>
      </c>
      <c r="AW531" s="89">
        <v>100000</v>
      </c>
      <c r="AX531" t="s">
        <v>5095</v>
      </c>
      <c r="AY531" t="s">
        <v>17</v>
      </c>
      <c r="AZ531" t="s">
        <v>5096</v>
      </c>
      <c r="BB531" s="3" t="s">
        <v>5202</v>
      </c>
      <c r="BD531" t="s">
        <v>5098</v>
      </c>
      <c r="BE531" t="s">
        <v>37</v>
      </c>
      <c r="BF531" t="s">
        <v>5097</v>
      </c>
      <c r="BH531" s="9" t="s">
        <v>6171</v>
      </c>
      <c r="BI531" s="10" t="s">
        <v>3606</v>
      </c>
      <c r="BJ531" s="10" t="s">
        <v>9051</v>
      </c>
      <c r="BK531" s="9" t="s">
        <v>8550</v>
      </c>
      <c r="BM531" s="223">
        <v>1837250</v>
      </c>
      <c r="BN531" s="223">
        <v>1504253</v>
      </c>
      <c r="BO531" t="s">
        <v>5099</v>
      </c>
      <c r="BP531" t="s">
        <v>9211</v>
      </c>
      <c r="BQ531" t="s">
        <v>5100</v>
      </c>
      <c r="BR531" t="s">
        <v>17</v>
      </c>
      <c r="BT531" t="s">
        <v>5101</v>
      </c>
      <c r="BU531" t="s">
        <v>13046</v>
      </c>
      <c r="BW531" s="223">
        <v>25</v>
      </c>
      <c r="BZ531" s="9" t="s">
        <v>6671</v>
      </c>
      <c r="CA531" t="s">
        <v>6212</v>
      </c>
      <c r="CB531" s="223">
        <v>2017</v>
      </c>
      <c r="CC531" t="s">
        <v>4956</v>
      </c>
      <c r="CD531" t="s">
        <v>5139</v>
      </c>
      <c r="CE531" t="s">
        <v>5140</v>
      </c>
      <c r="CF531" t="s">
        <v>5141</v>
      </c>
      <c r="CG531" t="s">
        <v>4996</v>
      </c>
      <c r="CH531" t="s">
        <v>131</v>
      </c>
      <c r="CI531" t="s">
        <v>5106</v>
      </c>
      <c r="CJ531" t="s">
        <v>4997</v>
      </c>
      <c r="CK531" t="s">
        <v>17</v>
      </c>
      <c r="CL531" t="s">
        <v>17</v>
      </c>
      <c r="CM531" s="101" t="s">
        <v>4958</v>
      </c>
      <c r="CN531" t="s">
        <v>4960</v>
      </c>
      <c r="CO531" t="s">
        <v>10</v>
      </c>
      <c r="CP531" t="s">
        <v>48</v>
      </c>
      <c r="CQ531" t="s">
        <v>6171</v>
      </c>
      <c r="CR531" t="s">
        <v>17</v>
      </c>
      <c r="CS531" t="s">
        <v>4998</v>
      </c>
      <c r="CT531" t="s">
        <v>430</v>
      </c>
      <c r="CU531" t="s">
        <v>199</v>
      </c>
      <c r="CV531" t="s">
        <v>17</v>
      </c>
      <c r="CW531" t="s">
        <v>17</v>
      </c>
      <c r="CX531" t="s">
        <v>17</v>
      </c>
      <c r="CY531" t="s">
        <v>17</v>
      </c>
      <c r="CZ531" t="s">
        <v>5142</v>
      </c>
      <c r="DA531" s="3" t="s">
        <v>9218</v>
      </c>
      <c r="DB531" t="s">
        <v>5143</v>
      </c>
      <c r="DD531" s="226">
        <v>529</v>
      </c>
      <c r="DE531" s="22"/>
    </row>
    <row r="532" spans="1:109" ht="16.899999999999999" customHeight="1">
      <c r="A532" s="226">
        <v>520</v>
      </c>
      <c r="B532" t="s">
        <v>5086</v>
      </c>
      <c r="C532" s="285" t="s">
        <v>4954</v>
      </c>
      <c r="D532" s="3" t="s">
        <v>3455</v>
      </c>
      <c r="G532" s="149" t="s">
        <v>5088</v>
      </c>
      <c r="H532" t="s">
        <v>5087</v>
      </c>
      <c r="I532" t="s">
        <v>5089</v>
      </c>
      <c r="J532" t="s">
        <v>4955</v>
      </c>
      <c r="K532" t="s">
        <v>10276</v>
      </c>
      <c r="L532" t="s">
        <v>5001</v>
      </c>
      <c r="M532" t="b">
        <v>0</v>
      </c>
      <c r="N532" t="s">
        <v>549</v>
      </c>
      <c r="O532" t="s">
        <v>17</v>
      </c>
      <c r="P532" s="219" t="s">
        <v>9138</v>
      </c>
      <c r="Q532" s="227">
        <v>59</v>
      </c>
      <c r="R532" s="227">
        <v>59</v>
      </c>
      <c r="S532" t="s">
        <v>5090</v>
      </c>
      <c r="T532" t="s">
        <v>17</v>
      </c>
      <c r="U532" t="s">
        <v>17</v>
      </c>
      <c r="V532" t="s">
        <v>17</v>
      </c>
      <c r="W532" t="s">
        <v>17</v>
      </c>
      <c r="X532" t="s">
        <v>17</v>
      </c>
      <c r="Y532" t="s">
        <v>17</v>
      </c>
      <c r="Z532" t="s">
        <v>4570</v>
      </c>
      <c r="AA532" s="22" t="s">
        <v>484</v>
      </c>
      <c r="AB532" t="s">
        <v>17</v>
      </c>
      <c r="AC532" t="s">
        <v>17</v>
      </c>
      <c r="AD532" t="s">
        <v>17</v>
      </c>
      <c r="AE532" t="s">
        <v>17</v>
      </c>
      <c r="AF532" t="s">
        <v>17</v>
      </c>
      <c r="AG532" t="s">
        <v>17</v>
      </c>
      <c r="AH532" t="s">
        <v>5001</v>
      </c>
      <c r="AI532" t="s">
        <v>9202</v>
      </c>
      <c r="AJ532" s="3" t="s">
        <v>481</v>
      </c>
      <c r="AK532" t="s">
        <v>481</v>
      </c>
      <c r="AL532" s="10"/>
      <c r="AM532" t="s">
        <v>17</v>
      </c>
      <c r="AN532" t="s">
        <v>484</v>
      </c>
      <c r="AO532" t="s">
        <v>9206</v>
      </c>
      <c r="AP532" t="s">
        <v>5091</v>
      </c>
      <c r="AQ532" t="s">
        <v>5092</v>
      </c>
      <c r="AR532" t="s">
        <v>5093</v>
      </c>
      <c r="AS532" s="15" t="s">
        <v>9041</v>
      </c>
      <c r="AT532" t="s">
        <v>5094</v>
      </c>
      <c r="AU532" t="b">
        <v>1</v>
      </c>
      <c r="AV532" s="223">
        <v>1830652</v>
      </c>
      <c r="AW532" s="89">
        <v>100000</v>
      </c>
      <c r="AX532" t="s">
        <v>5095</v>
      </c>
      <c r="AY532" t="s">
        <v>17</v>
      </c>
      <c r="AZ532" t="s">
        <v>5096</v>
      </c>
      <c r="BB532" s="3" t="s">
        <v>5202</v>
      </c>
      <c r="BD532" t="s">
        <v>5098</v>
      </c>
      <c r="BE532" t="s">
        <v>37</v>
      </c>
      <c r="BF532" t="s">
        <v>5097</v>
      </c>
      <c r="BH532" s="9" t="s">
        <v>6171</v>
      </c>
      <c r="BI532" s="10" t="s">
        <v>3606</v>
      </c>
      <c r="BJ532" s="10" t="s">
        <v>9051</v>
      </c>
      <c r="BK532" s="9" t="s">
        <v>8550</v>
      </c>
      <c r="BM532" s="223">
        <v>1830652</v>
      </c>
      <c r="BN532" s="223">
        <v>1535035</v>
      </c>
      <c r="BO532" t="s">
        <v>5099</v>
      </c>
      <c r="BP532" t="s">
        <v>9211</v>
      </c>
      <c r="BQ532" t="s">
        <v>5100</v>
      </c>
      <c r="BR532" t="s">
        <v>17</v>
      </c>
      <c r="BT532" t="s">
        <v>5101</v>
      </c>
      <c r="BU532" t="s">
        <v>13046</v>
      </c>
      <c r="BW532" s="223">
        <v>25</v>
      </c>
      <c r="BZ532" s="9" t="s">
        <v>6671</v>
      </c>
      <c r="CA532" t="s">
        <v>6212</v>
      </c>
      <c r="CB532" s="223">
        <v>2017</v>
      </c>
      <c r="CC532" t="s">
        <v>4956</v>
      </c>
      <c r="CD532" t="s">
        <v>5144</v>
      </c>
      <c r="CE532" t="s">
        <v>5145</v>
      </c>
      <c r="CF532" t="s">
        <v>5146</v>
      </c>
      <c r="CG532" t="s">
        <v>5001</v>
      </c>
      <c r="CH532" t="s">
        <v>131</v>
      </c>
      <c r="CI532" t="s">
        <v>5106</v>
      </c>
      <c r="CJ532" t="s">
        <v>5002</v>
      </c>
      <c r="CK532" t="s">
        <v>17</v>
      </c>
      <c r="CL532" t="s">
        <v>17</v>
      </c>
      <c r="CM532" s="101" t="s">
        <v>4958</v>
      </c>
      <c r="CN532" t="s">
        <v>4960</v>
      </c>
      <c r="CO532" t="s">
        <v>10</v>
      </c>
      <c r="CP532" t="s">
        <v>48</v>
      </c>
      <c r="CQ532" t="s">
        <v>6171</v>
      </c>
      <c r="CR532" t="s">
        <v>17</v>
      </c>
      <c r="CS532" t="s">
        <v>5003</v>
      </c>
      <c r="CT532" t="s">
        <v>430</v>
      </c>
      <c r="CU532" t="s">
        <v>199</v>
      </c>
      <c r="CV532" t="s">
        <v>17</v>
      </c>
      <c r="CW532" t="s">
        <v>17</v>
      </c>
      <c r="CX532" t="s">
        <v>17</v>
      </c>
      <c r="CY532" t="s">
        <v>17</v>
      </c>
      <c r="CZ532" t="s">
        <v>5147</v>
      </c>
      <c r="DA532" s="3" t="s">
        <v>9218</v>
      </c>
      <c r="DB532" t="s">
        <v>5148</v>
      </c>
      <c r="DD532" s="226">
        <v>530</v>
      </c>
      <c r="DE532" s="22"/>
    </row>
    <row r="533" spans="1:109" ht="14.45" customHeight="1">
      <c r="A533" s="226">
        <v>521</v>
      </c>
      <c r="B533" t="s">
        <v>5086</v>
      </c>
      <c r="C533" s="285" t="s">
        <v>4954</v>
      </c>
      <c r="D533" s="3" t="s">
        <v>3455</v>
      </c>
      <c r="G533" s="149" t="s">
        <v>5088</v>
      </c>
      <c r="H533" t="s">
        <v>5087</v>
      </c>
      <c r="I533" t="s">
        <v>5089</v>
      </c>
      <c r="J533" t="s">
        <v>4955</v>
      </c>
      <c r="K533" t="s">
        <v>10276</v>
      </c>
      <c r="L533" t="s">
        <v>5006</v>
      </c>
      <c r="M533" t="b">
        <v>0</v>
      </c>
      <c r="N533" t="s">
        <v>549</v>
      </c>
      <c r="O533" t="s">
        <v>17</v>
      </c>
      <c r="P533" s="219" t="s">
        <v>9094</v>
      </c>
      <c r="Q533" s="227">
        <v>57</v>
      </c>
      <c r="R533" s="227">
        <v>57</v>
      </c>
      <c r="S533" t="s">
        <v>5090</v>
      </c>
      <c r="T533" t="s">
        <v>17</v>
      </c>
      <c r="U533" t="s">
        <v>17</v>
      </c>
      <c r="V533" t="s">
        <v>17</v>
      </c>
      <c r="W533" t="s">
        <v>17</v>
      </c>
      <c r="X533" t="s">
        <v>17</v>
      </c>
      <c r="Y533" t="s">
        <v>17</v>
      </c>
      <c r="Z533" t="s">
        <v>4570</v>
      </c>
      <c r="AA533" s="22" t="s">
        <v>484</v>
      </c>
      <c r="AB533" t="s">
        <v>17</v>
      </c>
      <c r="AC533" t="s">
        <v>17</v>
      </c>
      <c r="AD533" t="s">
        <v>17</v>
      </c>
      <c r="AE533" t="s">
        <v>17</v>
      </c>
      <c r="AF533" t="s">
        <v>17</v>
      </c>
      <c r="AG533" t="s">
        <v>17</v>
      </c>
      <c r="AH533" t="s">
        <v>5006</v>
      </c>
      <c r="AI533" t="s">
        <v>9202</v>
      </c>
      <c r="AJ533" s="3" t="s">
        <v>481</v>
      </c>
      <c r="AK533" t="s">
        <v>481</v>
      </c>
      <c r="AL533" s="10"/>
      <c r="AM533" t="s">
        <v>17</v>
      </c>
      <c r="AN533" t="s">
        <v>484</v>
      </c>
      <c r="AO533" t="s">
        <v>9206</v>
      </c>
      <c r="AP533" t="s">
        <v>5091</v>
      </c>
      <c r="AQ533" t="s">
        <v>5092</v>
      </c>
      <c r="AR533" t="s">
        <v>5093</v>
      </c>
      <c r="AS533" s="15" t="s">
        <v>9041</v>
      </c>
      <c r="AT533" t="s">
        <v>5094</v>
      </c>
      <c r="AU533" t="b">
        <v>1</v>
      </c>
      <c r="AV533" s="223">
        <v>1346116</v>
      </c>
      <c r="AW533" s="89">
        <v>100000</v>
      </c>
      <c r="AX533" t="s">
        <v>5095</v>
      </c>
      <c r="AY533" t="s">
        <v>17</v>
      </c>
      <c r="AZ533" t="s">
        <v>5096</v>
      </c>
      <c r="BB533" s="3" t="s">
        <v>5202</v>
      </c>
      <c r="BD533" t="s">
        <v>5098</v>
      </c>
      <c r="BE533" t="s">
        <v>37</v>
      </c>
      <c r="BF533" t="s">
        <v>5097</v>
      </c>
      <c r="BH533" s="9" t="s">
        <v>6171</v>
      </c>
      <c r="BI533" s="10" t="s">
        <v>3606</v>
      </c>
      <c r="BJ533" s="10" t="s">
        <v>9051</v>
      </c>
      <c r="BK533" s="9" t="s">
        <v>8550</v>
      </c>
      <c r="BM533" s="223">
        <v>1346116</v>
      </c>
      <c r="BN533" s="223">
        <v>1078817</v>
      </c>
      <c r="BO533" t="s">
        <v>5099</v>
      </c>
      <c r="BP533" t="s">
        <v>9211</v>
      </c>
      <c r="BQ533" t="s">
        <v>5100</v>
      </c>
      <c r="BR533" t="s">
        <v>17</v>
      </c>
      <c r="BT533" t="s">
        <v>5101</v>
      </c>
      <c r="BU533" t="s">
        <v>13046</v>
      </c>
      <c r="BW533" s="223">
        <v>25</v>
      </c>
      <c r="BZ533" s="9" t="s">
        <v>6671</v>
      </c>
      <c r="CA533" t="s">
        <v>6212</v>
      </c>
      <c r="CB533" s="223">
        <v>2017</v>
      </c>
      <c r="CC533" t="s">
        <v>4956</v>
      </c>
      <c r="CD533" t="s">
        <v>5149</v>
      </c>
      <c r="CE533" t="s">
        <v>5150</v>
      </c>
      <c r="CF533" t="s">
        <v>5151</v>
      </c>
      <c r="CG533" t="s">
        <v>5006</v>
      </c>
      <c r="CH533" t="s">
        <v>131</v>
      </c>
      <c r="CI533" t="s">
        <v>5106</v>
      </c>
      <c r="CJ533" t="s">
        <v>5007</v>
      </c>
      <c r="CK533" t="s">
        <v>17</v>
      </c>
      <c r="CL533" t="s">
        <v>17</v>
      </c>
      <c r="CM533" s="101" t="s">
        <v>4958</v>
      </c>
      <c r="CN533" t="s">
        <v>4960</v>
      </c>
      <c r="CO533" t="s">
        <v>10</v>
      </c>
      <c r="CP533" t="s">
        <v>48</v>
      </c>
      <c r="CQ533" t="s">
        <v>6171</v>
      </c>
      <c r="CR533" t="s">
        <v>17</v>
      </c>
      <c r="CS533" t="s">
        <v>5008</v>
      </c>
      <c r="CT533" t="s">
        <v>430</v>
      </c>
      <c r="CU533" t="s">
        <v>199</v>
      </c>
      <c r="CV533" t="s">
        <v>17</v>
      </c>
      <c r="CW533" t="s">
        <v>17</v>
      </c>
      <c r="CX533" t="s">
        <v>17</v>
      </c>
      <c r="CY533" t="s">
        <v>17</v>
      </c>
      <c r="CZ533" t="s">
        <v>5152</v>
      </c>
      <c r="DA533" s="3" t="s">
        <v>9218</v>
      </c>
      <c r="DB533" t="s">
        <v>5153</v>
      </c>
      <c r="DD533" s="226">
        <v>531</v>
      </c>
      <c r="DE533" s="22"/>
    </row>
    <row r="534" spans="1:109" ht="15" customHeight="1">
      <c r="A534" s="226">
        <v>522</v>
      </c>
      <c r="B534" t="s">
        <v>5086</v>
      </c>
      <c r="C534" s="285" t="s">
        <v>4954</v>
      </c>
      <c r="D534" s="3" t="s">
        <v>3455</v>
      </c>
      <c r="G534" s="149" t="s">
        <v>5088</v>
      </c>
      <c r="H534" t="s">
        <v>5087</v>
      </c>
      <c r="I534" t="s">
        <v>5089</v>
      </c>
      <c r="J534" t="s">
        <v>4955</v>
      </c>
      <c r="K534" t="s">
        <v>10276</v>
      </c>
      <c r="L534" t="s">
        <v>5011</v>
      </c>
      <c r="M534" t="b">
        <v>0</v>
      </c>
      <c r="N534" t="s">
        <v>549</v>
      </c>
      <c r="O534" t="s">
        <v>17</v>
      </c>
      <c r="P534" s="219" t="s">
        <v>9105</v>
      </c>
      <c r="Q534" s="227">
        <v>66</v>
      </c>
      <c r="R534" s="227">
        <v>66</v>
      </c>
      <c r="S534" t="s">
        <v>5090</v>
      </c>
      <c r="T534" t="s">
        <v>17</v>
      </c>
      <c r="U534" t="s">
        <v>17</v>
      </c>
      <c r="V534" t="s">
        <v>17</v>
      </c>
      <c r="W534" t="s">
        <v>17</v>
      </c>
      <c r="X534" t="s">
        <v>17</v>
      </c>
      <c r="Y534" t="s">
        <v>17</v>
      </c>
      <c r="Z534" t="s">
        <v>4570</v>
      </c>
      <c r="AA534" s="22" t="s">
        <v>484</v>
      </c>
      <c r="AB534" t="s">
        <v>17</v>
      </c>
      <c r="AC534" t="s">
        <v>17</v>
      </c>
      <c r="AD534" t="s">
        <v>17</v>
      </c>
      <c r="AE534" t="s">
        <v>17</v>
      </c>
      <c r="AF534" t="s">
        <v>17</v>
      </c>
      <c r="AG534" t="s">
        <v>17</v>
      </c>
      <c r="AH534" t="s">
        <v>5011</v>
      </c>
      <c r="AI534" t="s">
        <v>9202</v>
      </c>
      <c r="AJ534" s="3" t="s">
        <v>481</v>
      </c>
      <c r="AK534" t="s">
        <v>481</v>
      </c>
      <c r="AL534" s="10"/>
      <c r="AM534" t="s">
        <v>17</v>
      </c>
      <c r="AN534" t="s">
        <v>484</v>
      </c>
      <c r="AO534" t="s">
        <v>9206</v>
      </c>
      <c r="AP534" t="s">
        <v>5091</v>
      </c>
      <c r="AQ534" t="s">
        <v>5092</v>
      </c>
      <c r="AR534" t="s">
        <v>5093</v>
      </c>
      <c r="AS534" s="15" t="s">
        <v>9041</v>
      </c>
      <c r="AT534" t="s">
        <v>5094</v>
      </c>
      <c r="AU534" t="b">
        <v>1</v>
      </c>
      <c r="AV534" s="223">
        <v>1143485</v>
      </c>
      <c r="AW534" s="89">
        <v>100000</v>
      </c>
      <c r="AX534" t="s">
        <v>5095</v>
      </c>
      <c r="AY534" t="s">
        <v>17</v>
      </c>
      <c r="AZ534" t="s">
        <v>5096</v>
      </c>
      <c r="BB534" s="3" t="s">
        <v>5202</v>
      </c>
      <c r="BD534" t="s">
        <v>5098</v>
      </c>
      <c r="BE534" t="s">
        <v>37</v>
      </c>
      <c r="BF534" t="s">
        <v>5097</v>
      </c>
      <c r="BH534" s="9" t="s">
        <v>6171</v>
      </c>
      <c r="BI534" s="10" t="s">
        <v>3606</v>
      </c>
      <c r="BJ534" s="10" t="s">
        <v>9051</v>
      </c>
      <c r="BK534" s="9" t="s">
        <v>8550</v>
      </c>
      <c r="BM534" s="223">
        <v>1143485</v>
      </c>
      <c r="BN534" s="223">
        <v>1083258</v>
      </c>
      <c r="BO534" t="s">
        <v>5099</v>
      </c>
      <c r="BP534" t="s">
        <v>9211</v>
      </c>
      <c r="BQ534" t="s">
        <v>5100</v>
      </c>
      <c r="BR534" t="s">
        <v>17</v>
      </c>
      <c r="BT534" t="s">
        <v>5101</v>
      </c>
      <c r="BU534" t="s">
        <v>13046</v>
      </c>
      <c r="BW534" s="223">
        <v>25</v>
      </c>
      <c r="BZ534" s="9" t="s">
        <v>6671</v>
      </c>
      <c r="CA534" t="s">
        <v>6212</v>
      </c>
      <c r="CB534" s="223">
        <v>2017</v>
      </c>
      <c r="CC534" t="s">
        <v>4956</v>
      </c>
      <c r="CD534" t="s">
        <v>5154</v>
      </c>
      <c r="CE534" t="s">
        <v>5155</v>
      </c>
      <c r="CF534" t="s">
        <v>5156</v>
      </c>
      <c r="CG534" t="s">
        <v>5011</v>
      </c>
      <c r="CH534" t="s">
        <v>131</v>
      </c>
      <c r="CI534" t="s">
        <v>5106</v>
      </c>
      <c r="CJ534" t="s">
        <v>5012</v>
      </c>
      <c r="CK534" t="s">
        <v>17</v>
      </c>
      <c r="CL534" t="s">
        <v>17</v>
      </c>
      <c r="CM534" s="101" t="s">
        <v>4958</v>
      </c>
      <c r="CN534" t="s">
        <v>4960</v>
      </c>
      <c r="CO534" t="s">
        <v>10</v>
      </c>
      <c r="CP534" t="s">
        <v>48</v>
      </c>
      <c r="CQ534" t="s">
        <v>6171</v>
      </c>
      <c r="CR534" t="s">
        <v>17</v>
      </c>
      <c r="CS534" t="s">
        <v>5013</v>
      </c>
      <c r="CT534" t="s">
        <v>430</v>
      </c>
      <c r="CU534" t="s">
        <v>199</v>
      </c>
      <c r="CV534" t="s">
        <v>17</v>
      </c>
      <c r="CW534" t="s">
        <v>17</v>
      </c>
      <c r="CX534" t="s">
        <v>17</v>
      </c>
      <c r="CY534" t="s">
        <v>17</v>
      </c>
      <c r="CZ534" t="s">
        <v>5157</v>
      </c>
      <c r="DA534" s="3" t="s">
        <v>9218</v>
      </c>
      <c r="DB534" t="s">
        <v>5188</v>
      </c>
      <c r="DD534" s="226">
        <v>532</v>
      </c>
      <c r="DE534" s="22"/>
    </row>
    <row r="535" spans="1:109" ht="14.45" customHeight="1">
      <c r="A535" s="226">
        <v>523</v>
      </c>
      <c r="B535" t="s">
        <v>5086</v>
      </c>
      <c r="C535" s="285" t="s">
        <v>4954</v>
      </c>
      <c r="D535" s="3" t="s">
        <v>3455</v>
      </c>
      <c r="G535" s="149" t="s">
        <v>5088</v>
      </c>
      <c r="H535" t="s">
        <v>5087</v>
      </c>
      <c r="I535" t="s">
        <v>5089</v>
      </c>
      <c r="J535" t="s">
        <v>4955</v>
      </c>
      <c r="K535" t="s">
        <v>10276</v>
      </c>
      <c r="L535" t="s">
        <v>5016</v>
      </c>
      <c r="M535" t="b">
        <v>0</v>
      </c>
      <c r="N535" t="s">
        <v>549</v>
      </c>
      <c r="O535" t="s">
        <v>17</v>
      </c>
      <c r="P535" t="s">
        <v>17</v>
      </c>
      <c r="Q535" s="229">
        <v>-1</v>
      </c>
      <c r="R535" s="229">
        <v>999</v>
      </c>
      <c r="S535" t="s">
        <v>5090</v>
      </c>
      <c r="T535" t="s">
        <v>17</v>
      </c>
      <c r="U535" t="s">
        <v>17</v>
      </c>
      <c r="V535" t="s">
        <v>17</v>
      </c>
      <c r="W535" t="s">
        <v>17</v>
      </c>
      <c r="X535" t="s">
        <v>17</v>
      </c>
      <c r="Y535" t="s">
        <v>17</v>
      </c>
      <c r="Z535" t="s">
        <v>4571</v>
      </c>
      <c r="AA535" s="22" t="s">
        <v>5158</v>
      </c>
      <c r="AB535" t="s">
        <v>17</v>
      </c>
      <c r="AC535" t="s">
        <v>17</v>
      </c>
      <c r="AD535" t="s">
        <v>17</v>
      </c>
      <c r="AE535" t="s">
        <v>17</v>
      </c>
      <c r="AF535" t="s">
        <v>17</v>
      </c>
      <c r="AG535" t="s">
        <v>17</v>
      </c>
      <c r="AH535" t="s">
        <v>5016</v>
      </c>
      <c r="AI535" t="s">
        <v>9202</v>
      </c>
      <c r="AJ535" s="3" t="s">
        <v>481</v>
      </c>
      <c r="AK535" t="s">
        <v>481</v>
      </c>
      <c r="AL535" s="10"/>
      <c r="AM535" t="s">
        <v>17</v>
      </c>
      <c r="AN535" t="s">
        <v>4114</v>
      </c>
      <c r="AO535" t="s">
        <v>9206</v>
      </c>
      <c r="AP535" t="s">
        <v>5091</v>
      </c>
      <c r="AQ535" t="s">
        <v>5092</v>
      </c>
      <c r="AR535" t="s">
        <v>5093</v>
      </c>
      <c r="AS535" s="15" t="s">
        <v>9041</v>
      </c>
      <c r="AT535" t="s">
        <v>5159</v>
      </c>
      <c r="AU535" t="b">
        <v>1</v>
      </c>
      <c r="AV535" s="223">
        <v>193437</v>
      </c>
      <c r="AW535" s="89">
        <v>100000</v>
      </c>
      <c r="AX535" t="s">
        <v>5095</v>
      </c>
      <c r="AY535" t="s">
        <v>17</v>
      </c>
      <c r="AZ535" t="s">
        <v>5096</v>
      </c>
      <c r="BB535" s="3" t="s">
        <v>5202</v>
      </c>
      <c r="BD535" t="s">
        <v>5098</v>
      </c>
      <c r="BE535" t="s">
        <v>37</v>
      </c>
      <c r="BF535" t="s">
        <v>5097</v>
      </c>
      <c r="BH535" s="9" t="s">
        <v>6171</v>
      </c>
      <c r="BI535" s="10" t="s">
        <v>3606</v>
      </c>
      <c r="BJ535" s="10" t="s">
        <v>9051</v>
      </c>
      <c r="BK535" s="9" t="s">
        <v>8550</v>
      </c>
      <c r="BM535" s="223">
        <v>193437</v>
      </c>
      <c r="BN535" s="223">
        <v>174146</v>
      </c>
      <c r="BO535" t="s">
        <v>5099</v>
      </c>
      <c r="BP535" t="s">
        <v>9211</v>
      </c>
      <c r="BQ535" t="s">
        <v>5100</v>
      </c>
      <c r="BR535" t="s">
        <v>17</v>
      </c>
      <c r="BT535" t="s">
        <v>5101</v>
      </c>
      <c r="BU535" t="s">
        <v>13046</v>
      </c>
      <c r="BW535" s="223">
        <v>25</v>
      </c>
      <c r="BZ535" s="9" t="s">
        <v>6671</v>
      </c>
      <c r="CA535" t="s">
        <v>6212</v>
      </c>
      <c r="CB535" s="223">
        <v>2017</v>
      </c>
      <c r="CC535" t="s">
        <v>4956</v>
      </c>
      <c r="CD535" t="s">
        <v>5160</v>
      </c>
      <c r="CE535" t="s">
        <v>5161</v>
      </c>
      <c r="CF535" t="s">
        <v>5162</v>
      </c>
      <c r="CG535" t="s">
        <v>5016</v>
      </c>
      <c r="CH535" t="s">
        <v>131</v>
      </c>
      <c r="CI535" t="s">
        <v>5106</v>
      </c>
      <c r="CJ535" t="s">
        <v>5017</v>
      </c>
      <c r="CK535" t="s">
        <v>17</v>
      </c>
      <c r="CL535" t="s">
        <v>17</v>
      </c>
      <c r="CM535" s="101" t="s">
        <v>4958</v>
      </c>
      <c r="CN535" t="s">
        <v>4960</v>
      </c>
      <c r="CO535" t="s">
        <v>10</v>
      </c>
      <c r="CP535" t="s">
        <v>48</v>
      </c>
      <c r="CQ535" t="s">
        <v>6171</v>
      </c>
      <c r="CR535" t="s">
        <v>17</v>
      </c>
      <c r="CS535" t="s">
        <v>5018</v>
      </c>
      <c r="CT535" t="s">
        <v>430</v>
      </c>
      <c r="CU535" t="s">
        <v>199</v>
      </c>
      <c r="CV535" t="s">
        <v>17</v>
      </c>
      <c r="CW535" t="s">
        <v>17</v>
      </c>
      <c r="CX535" t="s">
        <v>17</v>
      </c>
      <c r="CY535" t="s">
        <v>17</v>
      </c>
      <c r="CZ535" t="s">
        <v>5163</v>
      </c>
      <c r="DA535" s="3" t="s">
        <v>9218</v>
      </c>
      <c r="DB535" t="s">
        <v>5164</v>
      </c>
      <c r="DD535" s="226">
        <v>533</v>
      </c>
      <c r="DE535" s="22"/>
    </row>
    <row r="536" spans="1:109" ht="14.45" customHeight="1">
      <c r="A536" s="226">
        <v>524</v>
      </c>
      <c r="B536" t="s">
        <v>5086</v>
      </c>
      <c r="C536" s="285" t="s">
        <v>4954</v>
      </c>
      <c r="D536" s="3" t="s">
        <v>3455</v>
      </c>
      <c r="G536" s="149" t="s">
        <v>5088</v>
      </c>
      <c r="H536" t="s">
        <v>5087</v>
      </c>
      <c r="I536" t="s">
        <v>5089</v>
      </c>
      <c r="J536" t="s">
        <v>4955</v>
      </c>
      <c r="K536" t="s">
        <v>10276</v>
      </c>
      <c r="L536" t="s">
        <v>5021</v>
      </c>
      <c r="M536" t="b">
        <v>0</v>
      </c>
      <c r="N536" t="s">
        <v>549</v>
      </c>
      <c r="O536" t="s">
        <v>17</v>
      </c>
      <c r="P536" t="s">
        <v>17</v>
      </c>
      <c r="Q536" s="229">
        <v>-1</v>
      </c>
      <c r="R536" s="229">
        <v>999</v>
      </c>
      <c r="S536" t="s">
        <v>5090</v>
      </c>
      <c r="T536" t="s">
        <v>17</v>
      </c>
      <c r="U536" t="s">
        <v>17</v>
      </c>
      <c r="V536" t="s">
        <v>17</v>
      </c>
      <c r="W536" t="s">
        <v>17</v>
      </c>
      <c r="X536" t="s">
        <v>17</v>
      </c>
      <c r="Y536" t="s">
        <v>17</v>
      </c>
      <c r="Z536" t="s">
        <v>4571</v>
      </c>
      <c r="AA536" s="22" t="s">
        <v>5158</v>
      </c>
      <c r="AB536" t="s">
        <v>17</v>
      </c>
      <c r="AC536" t="s">
        <v>17</v>
      </c>
      <c r="AD536" t="s">
        <v>17</v>
      </c>
      <c r="AE536" t="s">
        <v>17</v>
      </c>
      <c r="AF536" t="s">
        <v>17</v>
      </c>
      <c r="AG536" t="s">
        <v>17</v>
      </c>
      <c r="AH536" t="s">
        <v>5021</v>
      </c>
      <c r="AI536" t="s">
        <v>9202</v>
      </c>
      <c r="AJ536" s="3" t="s">
        <v>481</v>
      </c>
      <c r="AK536" t="s">
        <v>481</v>
      </c>
      <c r="AL536" s="10"/>
      <c r="AM536" t="s">
        <v>17</v>
      </c>
      <c r="AN536" t="s">
        <v>4114</v>
      </c>
      <c r="AO536" t="s">
        <v>9206</v>
      </c>
      <c r="AP536" t="s">
        <v>5091</v>
      </c>
      <c r="AQ536" t="s">
        <v>5092</v>
      </c>
      <c r="AR536" t="s">
        <v>5093</v>
      </c>
      <c r="AS536" s="15" t="s">
        <v>9041</v>
      </c>
      <c r="AT536" t="s">
        <v>5159</v>
      </c>
      <c r="AU536" t="b">
        <v>1</v>
      </c>
      <c r="AV536" s="223">
        <v>373361</v>
      </c>
      <c r="AW536" s="89">
        <v>100000</v>
      </c>
      <c r="AX536" t="s">
        <v>5095</v>
      </c>
      <c r="AY536" t="s">
        <v>17</v>
      </c>
      <c r="AZ536" t="s">
        <v>5096</v>
      </c>
      <c r="BB536" s="3" t="s">
        <v>5202</v>
      </c>
      <c r="BD536" t="s">
        <v>5098</v>
      </c>
      <c r="BE536" t="s">
        <v>37</v>
      </c>
      <c r="BF536" t="s">
        <v>5097</v>
      </c>
      <c r="BH536" s="9" t="s">
        <v>6171</v>
      </c>
      <c r="BI536" s="10" t="s">
        <v>3606</v>
      </c>
      <c r="BJ536" s="10" t="s">
        <v>9051</v>
      </c>
      <c r="BK536" s="9" t="s">
        <v>8550</v>
      </c>
      <c r="BM536" s="223">
        <v>373361</v>
      </c>
      <c r="BN536" s="223">
        <v>338647</v>
      </c>
      <c r="BO536" t="s">
        <v>5099</v>
      </c>
      <c r="BP536" t="s">
        <v>9211</v>
      </c>
      <c r="BQ536" t="s">
        <v>5100</v>
      </c>
      <c r="BR536" t="s">
        <v>17</v>
      </c>
      <c r="BT536" t="s">
        <v>5101</v>
      </c>
      <c r="BU536" t="s">
        <v>13046</v>
      </c>
      <c r="BW536" s="223">
        <v>25</v>
      </c>
      <c r="BZ536" s="9" t="s">
        <v>6671</v>
      </c>
      <c r="CA536" t="s">
        <v>6212</v>
      </c>
      <c r="CB536" s="223">
        <v>2017</v>
      </c>
      <c r="CC536" t="s">
        <v>4956</v>
      </c>
      <c r="CD536" t="s">
        <v>5160</v>
      </c>
      <c r="CE536" t="s">
        <v>5161</v>
      </c>
      <c r="CF536" t="s">
        <v>5162</v>
      </c>
      <c r="CG536" t="s">
        <v>5021</v>
      </c>
      <c r="CH536" t="s">
        <v>131</v>
      </c>
      <c r="CI536" t="s">
        <v>5106</v>
      </c>
      <c r="CJ536" t="s">
        <v>5022</v>
      </c>
      <c r="CK536" t="s">
        <v>17</v>
      </c>
      <c r="CL536" t="s">
        <v>17</v>
      </c>
      <c r="CM536" s="101" t="s">
        <v>4958</v>
      </c>
      <c r="CN536" t="s">
        <v>4960</v>
      </c>
      <c r="CO536" t="s">
        <v>10</v>
      </c>
      <c r="CP536" t="s">
        <v>48</v>
      </c>
      <c r="CQ536" t="s">
        <v>6171</v>
      </c>
      <c r="CR536" t="s">
        <v>17</v>
      </c>
      <c r="CS536" t="s">
        <v>5023</v>
      </c>
      <c r="CT536" t="s">
        <v>430</v>
      </c>
      <c r="CU536" t="s">
        <v>199</v>
      </c>
      <c r="CV536" t="s">
        <v>17</v>
      </c>
      <c r="CW536" t="s">
        <v>17</v>
      </c>
      <c r="CX536" t="s">
        <v>17</v>
      </c>
      <c r="CY536" t="s">
        <v>17</v>
      </c>
      <c r="CZ536" t="s">
        <v>5165</v>
      </c>
      <c r="DA536" s="3" t="s">
        <v>9218</v>
      </c>
      <c r="DB536" t="s">
        <v>5166</v>
      </c>
      <c r="DD536" s="226">
        <v>534</v>
      </c>
      <c r="DE536" s="22"/>
    </row>
    <row r="537" spans="1:109" ht="12.6" customHeight="1">
      <c r="A537" s="226">
        <v>525</v>
      </c>
      <c r="B537" t="s">
        <v>5086</v>
      </c>
      <c r="C537" s="285" t="s">
        <v>4954</v>
      </c>
      <c r="D537" s="3" t="s">
        <v>3455</v>
      </c>
      <c r="G537" s="149" t="s">
        <v>5088</v>
      </c>
      <c r="H537" t="s">
        <v>5087</v>
      </c>
      <c r="I537" t="s">
        <v>5089</v>
      </c>
      <c r="J537" t="s">
        <v>4955</v>
      </c>
      <c r="K537" t="s">
        <v>10276</v>
      </c>
      <c r="L537" t="s">
        <v>5026</v>
      </c>
      <c r="M537" t="b">
        <v>0</v>
      </c>
      <c r="N537" t="s">
        <v>549</v>
      </c>
      <c r="O537" t="s">
        <v>17</v>
      </c>
      <c r="P537" t="s">
        <v>17</v>
      </c>
      <c r="Q537" s="229">
        <v>-1</v>
      </c>
      <c r="R537" s="229">
        <v>999</v>
      </c>
      <c r="S537" t="s">
        <v>5090</v>
      </c>
      <c r="T537" t="s">
        <v>17</v>
      </c>
      <c r="U537" t="s">
        <v>17</v>
      </c>
      <c r="V537" t="s">
        <v>17</v>
      </c>
      <c r="W537" t="s">
        <v>17</v>
      </c>
      <c r="X537" t="s">
        <v>17</v>
      </c>
      <c r="Y537" t="s">
        <v>17</v>
      </c>
      <c r="Z537" t="s">
        <v>4571</v>
      </c>
      <c r="AA537" s="22" t="s">
        <v>5158</v>
      </c>
      <c r="AB537" t="s">
        <v>17</v>
      </c>
      <c r="AC537" t="s">
        <v>17</v>
      </c>
      <c r="AD537" t="s">
        <v>17</v>
      </c>
      <c r="AE537" t="s">
        <v>17</v>
      </c>
      <c r="AF537" t="s">
        <v>17</v>
      </c>
      <c r="AG537" t="s">
        <v>17</v>
      </c>
      <c r="AH537" t="s">
        <v>5026</v>
      </c>
      <c r="AI537" t="s">
        <v>9202</v>
      </c>
      <c r="AJ537" s="3" t="s">
        <v>481</v>
      </c>
      <c r="AK537" t="s">
        <v>481</v>
      </c>
      <c r="AL537" s="10"/>
      <c r="AM537" t="s">
        <v>17</v>
      </c>
      <c r="AN537" t="s">
        <v>4114</v>
      </c>
      <c r="AO537" t="s">
        <v>9206</v>
      </c>
      <c r="AP537" t="s">
        <v>5091</v>
      </c>
      <c r="AQ537" t="s">
        <v>5092</v>
      </c>
      <c r="AR537" t="s">
        <v>5093</v>
      </c>
      <c r="AS537" s="15" t="s">
        <v>9041</v>
      </c>
      <c r="AT537" t="s">
        <v>5159</v>
      </c>
      <c r="AU537" t="b">
        <v>1</v>
      </c>
      <c r="AV537" s="223">
        <v>710461</v>
      </c>
      <c r="AW537" s="89">
        <v>100000</v>
      </c>
      <c r="AX537" t="s">
        <v>5095</v>
      </c>
      <c r="AY537" t="s">
        <v>17</v>
      </c>
      <c r="AZ537" t="s">
        <v>5096</v>
      </c>
      <c r="BB537" s="3" t="s">
        <v>5202</v>
      </c>
      <c r="BD537" t="s">
        <v>5098</v>
      </c>
      <c r="BE537" t="s">
        <v>37</v>
      </c>
      <c r="BF537" t="s">
        <v>5097</v>
      </c>
      <c r="BH537" s="9" t="s">
        <v>6171</v>
      </c>
      <c r="BI537" s="10" t="s">
        <v>3606</v>
      </c>
      <c r="BJ537" s="10" t="s">
        <v>9051</v>
      </c>
      <c r="BK537" s="9" t="s">
        <v>8550</v>
      </c>
      <c r="BM537" s="223">
        <v>710461</v>
      </c>
      <c r="BN537" s="223">
        <v>640621</v>
      </c>
      <c r="BO537" t="s">
        <v>5099</v>
      </c>
      <c r="BP537" t="s">
        <v>9211</v>
      </c>
      <c r="BQ537" t="s">
        <v>5100</v>
      </c>
      <c r="BR537" t="s">
        <v>17</v>
      </c>
      <c r="BT537" t="s">
        <v>5101</v>
      </c>
      <c r="BU537" t="s">
        <v>13046</v>
      </c>
      <c r="BW537" s="223">
        <v>25</v>
      </c>
      <c r="BZ537" s="9" t="s">
        <v>6671</v>
      </c>
      <c r="CA537" t="s">
        <v>6212</v>
      </c>
      <c r="CB537" s="223">
        <v>2017</v>
      </c>
      <c r="CC537" t="s">
        <v>4956</v>
      </c>
      <c r="CD537" t="s">
        <v>5160</v>
      </c>
      <c r="CE537" t="s">
        <v>5161</v>
      </c>
      <c r="CF537" t="s">
        <v>5162</v>
      </c>
      <c r="CG537" t="s">
        <v>5026</v>
      </c>
      <c r="CH537" t="s">
        <v>131</v>
      </c>
      <c r="CI537" t="s">
        <v>5106</v>
      </c>
      <c r="CJ537" t="s">
        <v>5027</v>
      </c>
      <c r="CK537" t="s">
        <v>17</v>
      </c>
      <c r="CL537" t="s">
        <v>17</v>
      </c>
      <c r="CM537" s="101" t="s">
        <v>4958</v>
      </c>
      <c r="CN537" t="s">
        <v>4960</v>
      </c>
      <c r="CO537" t="s">
        <v>10</v>
      </c>
      <c r="CP537" t="s">
        <v>48</v>
      </c>
      <c r="CQ537" t="s">
        <v>6171</v>
      </c>
      <c r="CR537" t="s">
        <v>17</v>
      </c>
      <c r="CS537" t="s">
        <v>5028</v>
      </c>
      <c r="CT537" t="s">
        <v>430</v>
      </c>
      <c r="CU537" t="s">
        <v>199</v>
      </c>
      <c r="CV537" t="s">
        <v>17</v>
      </c>
      <c r="CW537" t="s">
        <v>17</v>
      </c>
      <c r="CX537" t="s">
        <v>17</v>
      </c>
      <c r="CY537" t="s">
        <v>17</v>
      </c>
      <c r="CZ537" t="s">
        <v>5167</v>
      </c>
      <c r="DA537" s="3" t="s">
        <v>9218</v>
      </c>
      <c r="DB537" t="s">
        <v>5168</v>
      </c>
      <c r="DD537" s="226">
        <v>535</v>
      </c>
      <c r="DE537" s="22"/>
    </row>
    <row r="538" spans="1:109" ht="13.9" customHeight="1">
      <c r="A538" s="226">
        <v>526</v>
      </c>
      <c r="B538" t="s">
        <v>5086</v>
      </c>
      <c r="C538" s="285" t="s">
        <v>4954</v>
      </c>
      <c r="D538" s="3" t="s">
        <v>3455</v>
      </c>
      <c r="G538" s="149" t="s">
        <v>5088</v>
      </c>
      <c r="H538" t="s">
        <v>5087</v>
      </c>
      <c r="I538" t="s">
        <v>5089</v>
      </c>
      <c r="J538" t="s">
        <v>4955</v>
      </c>
      <c r="K538" t="s">
        <v>10276</v>
      </c>
      <c r="L538" t="s">
        <v>5031</v>
      </c>
      <c r="M538" t="b">
        <v>0</v>
      </c>
      <c r="N538" t="s">
        <v>549</v>
      </c>
      <c r="O538" t="s">
        <v>17</v>
      </c>
      <c r="P538" t="s">
        <v>17</v>
      </c>
      <c r="Q538" s="229">
        <v>-1</v>
      </c>
      <c r="R538" s="229">
        <v>999</v>
      </c>
      <c r="S538" t="s">
        <v>5090</v>
      </c>
      <c r="T538" t="s">
        <v>17</v>
      </c>
      <c r="U538" t="s">
        <v>17</v>
      </c>
      <c r="V538" t="s">
        <v>17</v>
      </c>
      <c r="W538" t="s">
        <v>17</v>
      </c>
      <c r="X538" t="s">
        <v>17</v>
      </c>
      <c r="Y538" t="s">
        <v>17</v>
      </c>
      <c r="Z538" t="s">
        <v>4571</v>
      </c>
      <c r="AA538" s="22" t="s">
        <v>5158</v>
      </c>
      <c r="AB538" t="s">
        <v>17</v>
      </c>
      <c r="AC538" t="s">
        <v>17</v>
      </c>
      <c r="AD538" t="s">
        <v>17</v>
      </c>
      <c r="AE538" t="s">
        <v>17</v>
      </c>
      <c r="AF538" t="s">
        <v>17</v>
      </c>
      <c r="AG538" t="s">
        <v>17</v>
      </c>
      <c r="AH538" t="s">
        <v>5031</v>
      </c>
      <c r="AI538" t="s">
        <v>9202</v>
      </c>
      <c r="AJ538" s="3" t="s">
        <v>481</v>
      </c>
      <c r="AK538" t="s">
        <v>481</v>
      </c>
      <c r="AL538" s="10"/>
      <c r="AM538" t="s">
        <v>17</v>
      </c>
      <c r="AN538" t="s">
        <v>4114</v>
      </c>
      <c r="AO538" t="s">
        <v>9206</v>
      </c>
      <c r="AP538" t="s">
        <v>5091</v>
      </c>
      <c r="AQ538" t="s">
        <v>5092</v>
      </c>
      <c r="AR538" t="s">
        <v>5093</v>
      </c>
      <c r="AS538" s="15" t="s">
        <v>9041</v>
      </c>
      <c r="AT538" t="s">
        <v>5159</v>
      </c>
      <c r="AU538" t="b">
        <v>1</v>
      </c>
      <c r="AV538" s="223">
        <v>218455</v>
      </c>
      <c r="AW538" s="89">
        <v>100000</v>
      </c>
      <c r="AX538" t="s">
        <v>5095</v>
      </c>
      <c r="AY538" t="s">
        <v>17</v>
      </c>
      <c r="AZ538" t="s">
        <v>5096</v>
      </c>
      <c r="BB538" s="3" t="s">
        <v>5202</v>
      </c>
      <c r="BD538" t="s">
        <v>5098</v>
      </c>
      <c r="BE538" t="s">
        <v>37</v>
      </c>
      <c r="BF538" t="s">
        <v>5097</v>
      </c>
      <c r="BH538" s="9" t="s">
        <v>6171</v>
      </c>
      <c r="BI538" s="10" t="s">
        <v>3606</v>
      </c>
      <c r="BJ538" s="10" t="s">
        <v>9051</v>
      </c>
      <c r="BK538" s="9" t="s">
        <v>8550</v>
      </c>
      <c r="BM538" s="223">
        <v>218455</v>
      </c>
      <c r="BN538" s="223">
        <v>196301</v>
      </c>
      <c r="BO538" t="s">
        <v>5099</v>
      </c>
      <c r="BP538" t="s">
        <v>9211</v>
      </c>
      <c r="BQ538" t="s">
        <v>5100</v>
      </c>
      <c r="BR538" t="s">
        <v>17</v>
      </c>
      <c r="BT538" t="s">
        <v>5101</v>
      </c>
      <c r="BU538" t="s">
        <v>13046</v>
      </c>
      <c r="BW538" s="223">
        <v>25</v>
      </c>
      <c r="BZ538" s="9" t="s">
        <v>6671</v>
      </c>
      <c r="CA538" t="s">
        <v>6212</v>
      </c>
      <c r="CB538" s="223">
        <v>2017</v>
      </c>
      <c r="CC538" t="s">
        <v>4956</v>
      </c>
      <c r="CD538" t="s">
        <v>5160</v>
      </c>
      <c r="CE538" t="s">
        <v>5161</v>
      </c>
      <c r="CF538" t="s">
        <v>5162</v>
      </c>
      <c r="CG538" t="s">
        <v>5031</v>
      </c>
      <c r="CH538" t="s">
        <v>131</v>
      </c>
      <c r="CI538" t="s">
        <v>5106</v>
      </c>
      <c r="CJ538" t="s">
        <v>5032</v>
      </c>
      <c r="CK538" t="s">
        <v>17</v>
      </c>
      <c r="CL538" t="s">
        <v>17</v>
      </c>
      <c r="CM538" s="101" t="s">
        <v>4958</v>
      </c>
      <c r="CN538" t="s">
        <v>4960</v>
      </c>
      <c r="CO538" t="s">
        <v>10</v>
      </c>
      <c r="CP538" t="s">
        <v>48</v>
      </c>
      <c r="CQ538" t="s">
        <v>6171</v>
      </c>
      <c r="CR538" t="s">
        <v>17</v>
      </c>
      <c r="CS538" t="s">
        <v>5033</v>
      </c>
      <c r="CT538" t="s">
        <v>430</v>
      </c>
      <c r="CU538" t="s">
        <v>199</v>
      </c>
      <c r="CV538" t="s">
        <v>17</v>
      </c>
      <c r="CW538" t="s">
        <v>17</v>
      </c>
      <c r="CX538" t="s">
        <v>17</v>
      </c>
      <c r="CY538" t="s">
        <v>17</v>
      </c>
      <c r="CZ538" t="s">
        <v>5169</v>
      </c>
      <c r="DA538" s="3" t="s">
        <v>9218</v>
      </c>
      <c r="DB538" t="s">
        <v>5170</v>
      </c>
      <c r="DD538" s="226">
        <v>536</v>
      </c>
      <c r="DE538" s="22"/>
    </row>
    <row r="539" spans="1:109" ht="14.45" customHeight="1">
      <c r="A539" s="226">
        <v>527</v>
      </c>
      <c r="B539" t="s">
        <v>5086</v>
      </c>
      <c r="C539" s="285" t="s">
        <v>4954</v>
      </c>
      <c r="D539" s="3" t="s">
        <v>3455</v>
      </c>
      <c r="G539" s="149" t="s">
        <v>5088</v>
      </c>
      <c r="H539" t="s">
        <v>5087</v>
      </c>
      <c r="I539" t="s">
        <v>5089</v>
      </c>
      <c r="J539" t="s">
        <v>4955</v>
      </c>
      <c r="K539" t="s">
        <v>10276</v>
      </c>
      <c r="L539" t="s">
        <v>5036</v>
      </c>
      <c r="M539" t="b">
        <v>0</v>
      </c>
      <c r="N539" t="s">
        <v>549</v>
      </c>
      <c r="O539" t="s">
        <v>17</v>
      </c>
      <c r="P539" t="s">
        <v>17</v>
      </c>
      <c r="Q539" s="229">
        <v>-1</v>
      </c>
      <c r="R539" s="229">
        <v>999</v>
      </c>
      <c r="S539" t="s">
        <v>5090</v>
      </c>
      <c r="T539" t="s">
        <v>17</v>
      </c>
      <c r="U539" t="s">
        <v>17</v>
      </c>
      <c r="V539" t="s">
        <v>17</v>
      </c>
      <c r="W539" t="s">
        <v>17</v>
      </c>
      <c r="X539" t="s">
        <v>17</v>
      </c>
      <c r="Y539" t="s">
        <v>17</v>
      </c>
      <c r="Z539" t="s">
        <v>4571</v>
      </c>
      <c r="AA539" s="22" t="s">
        <v>5158</v>
      </c>
      <c r="AB539" t="s">
        <v>17</v>
      </c>
      <c r="AC539" t="s">
        <v>17</v>
      </c>
      <c r="AD539" t="s">
        <v>17</v>
      </c>
      <c r="AE539" t="s">
        <v>17</v>
      </c>
      <c r="AF539" t="s">
        <v>17</v>
      </c>
      <c r="AG539" t="s">
        <v>17</v>
      </c>
      <c r="AH539" t="s">
        <v>5036</v>
      </c>
      <c r="AI539" t="s">
        <v>9202</v>
      </c>
      <c r="AJ539" s="3" t="s">
        <v>481</v>
      </c>
      <c r="AK539" t="s">
        <v>481</v>
      </c>
      <c r="AL539" s="10"/>
      <c r="AM539" t="s">
        <v>17</v>
      </c>
      <c r="AN539" t="s">
        <v>4114</v>
      </c>
      <c r="AO539" t="s">
        <v>9206</v>
      </c>
      <c r="AP539" t="s">
        <v>5091</v>
      </c>
      <c r="AQ539" t="s">
        <v>5092</v>
      </c>
      <c r="AR539" t="s">
        <v>5093</v>
      </c>
      <c r="AS539" s="15" t="s">
        <v>9041</v>
      </c>
      <c r="AT539" t="s">
        <v>5159</v>
      </c>
      <c r="AU539" t="b">
        <v>1</v>
      </c>
      <c r="AV539" s="223">
        <v>403343</v>
      </c>
      <c r="AW539" s="89">
        <v>100000</v>
      </c>
      <c r="AX539" t="s">
        <v>5095</v>
      </c>
      <c r="AY539" t="s">
        <v>17</v>
      </c>
      <c r="AZ539" t="s">
        <v>5096</v>
      </c>
      <c r="BB539" s="3" t="s">
        <v>5202</v>
      </c>
      <c r="BD539" t="s">
        <v>5098</v>
      </c>
      <c r="BE539" t="s">
        <v>37</v>
      </c>
      <c r="BF539" t="s">
        <v>5097</v>
      </c>
      <c r="BH539" s="9" t="s">
        <v>6171</v>
      </c>
      <c r="BI539" s="10" t="s">
        <v>3606</v>
      </c>
      <c r="BJ539" s="10" t="s">
        <v>9051</v>
      </c>
      <c r="BK539" s="9" t="s">
        <v>8550</v>
      </c>
      <c r="BM539" s="223">
        <v>403343</v>
      </c>
      <c r="BN539" s="223">
        <v>365101</v>
      </c>
      <c r="BO539" t="s">
        <v>5099</v>
      </c>
      <c r="BP539" t="s">
        <v>9211</v>
      </c>
      <c r="BQ539" t="s">
        <v>5100</v>
      </c>
      <c r="BR539" t="s">
        <v>17</v>
      </c>
      <c r="BT539" t="s">
        <v>5101</v>
      </c>
      <c r="BU539" t="s">
        <v>13046</v>
      </c>
      <c r="BW539" s="223">
        <v>25</v>
      </c>
      <c r="BZ539" s="9" t="s">
        <v>6671</v>
      </c>
      <c r="CA539" t="s">
        <v>6212</v>
      </c>
      <c r="CB539" s="223">
        <v>2017</v>
      </c>
      <c r="CC539" t="s">
        <v>4956</v>
      </c>
      <c r="CD539" t="s">
        <v>5160</v>
      </c>
      <c r="CE539" t="s">
        <v>5161</v>
      </c>
      <c r="CF539" t="s">
        <v>5162</v>
      </c>
      <c r="CG539" t="s">
        <v>5036</v>
      </c>
      <c r="CH539" t="s">
        <v>131</v>
      </c>
      <c r="CI539" t="s">
        <v>5106</v>
      </c>
      <c r="CJ539" t="s">
        <v>5037</v>
      </c>
      <c r="CK539" t="s">
        <v>17</v>
      </c>
      <c r="CL539" t="s">
        <v>17</v>
      </c>
      <c r="CM539" s="101" t="s">
        <v>4958</v>
      </c>
      <c r="CN539" t="s">
        <v>4960</v>
      </c>
      <c r="CO539" t="s">
        <v>10</v>
      </c>
      <c r="CP539" t="s">
        <v>48</v>
      </c>
      <c r="CQ539" t="s">
        <v>6171</v>
      </c>
      <c r="CR539" t="s">
        <v>17</v>
      </c>
      <c r="CS539" t="s">
        <v>5038</v>
      </c>
      <c r="CT539" t="s">
        <v>430</v>
      </c>
      <c r="CU539" t="s">
        <v>199</v>
      </c>
      <c r="CV539" t="s">
        <v>17</v>
      </c>
      <c r="CW539" t="s">
        <v>17</v>
      </c>
      <c r="CX539" t="s">
        <v>17</v>
      </c>
      <c r="CY539" t="s">
        <v>17</v>
      </c>
      <c r="CZ539" t="s">
        <v>5171</v>
      </c>
      <c r="DA539" s="3" t="s">
        <v>9218</v>
      </c>
      <c r="DB539" t="s">
        <v>5172</v>
      </c>
      <c r="DD539" s="226">
        <v>537</v>
      </c>
      <c r="DE539" s="22"/>
    </row>
    <row r="540" spans="1:109" ht="13.15" customHeight="1">
      <c r="A540" s="226">
        <v>528</v>
      </c>
      <c r="B540" t="s">
        <v>5086</v>
      </c>
      <c r="C540" s="285" t="s">
        <v>4954</v>
      </c>
      <c r="D540" s="3" t="s">
        <v>3455</v>
      </c>
      <c r="G540" s="149" t="s">
        <v>5088</v>
      </c>
      <c r="H540" t="s">
        <v>5087</v>
      </c>
      <c r="I540" t="s">
        <v>5089</v>
      </c>
      <c r="J540" t="s">
        <v>4955</v>
      </c>
      <c r="K540" t="s">
        <v>10276</v>
      </c>
      <c r="L540" t="s">
        <v>5041</v>
      </c>
      <c r="M540" t="b">
        <v>0</v>
      </c>
      <c r="N540" t="s">
        <v>549</v>
      </c>
      <c r="O540" t="s">
        <v>17</v>
      </c>
      <c r="P540" t="s">
        <v>17</v>
      </c>
      <c r="Q540" s="229">
        <v>-1</v>
      </c>
      <c r="R540" s="229">
        <v>999</v>
      </c>
      <c r="S540" t="s">
        <v>5090</v>
      </c>
      <c r="T540" t="s">
        <v>17</v>
      </c>
      <c r="U540" t="s">
        <v>17</v>
      </c>
      <c r="V540" t="s">
        <v>17</v>
      </c>
      <c r="W540" t="s">
        <v>17</v>
      </c>
      <c r="X540" t="s">
        <v>17</v>
      </c>
      <c r="Y540" t="s">
        <v>17</v>
      </c>
      <c r="Z540" t="s">
        <v>4571</v>
      </c>
      <c r="AA540" s="22" t="s">
        <v>5158</v>
      </c>
      <c r="AB540" t="s">
        <v>17</v>
      </c>
      <c r="AC540" t="s">
        <v>17</v>
      </c>
      <c r="AD540" t="s">
        <v>17</v>
      </c>
      <c r="AE540" t="s">
        <v>17</v>
      </c>
      <c r="AF540" t="s">
        <v>17</v>
      </c>
      <c r="AG540" t="s">
        <v>17</v>
      </c>
      <c r="AH540" t="s">
        <v>5041</v>
      </c>
      <c r="AI540" t="s">
        <v>9202</v>
      </c>
      <c r="AJ540" s="3" t="s">
        <v>481</v>
      </c>
      <c r="AK540" t="s">
        <v>481</v>
      </c>
      <c r="AL540" s="10"/>
      <c r="AM540" t="s">
        <v>17</v>
      </c>
      <c r="AN540" t="s">
        <v>4114</v>
      </c>
      <c r="AO540" t="s">
        <v>9206</v>
      </c>
      <c r="AP540" t="s">
        <v>5091</v>
      </c>
      <c r="AQ540" t="s">
        <v>5092</v>
      </c>
      <c r="AR540" t="s">
        <v>5093</v>
      </c>
      <c r="AS540" s="15" t="s">
        <v>9041</v>
      </c>
      <c r="AT540" t="s">
        <v>5159</v>
      </c>
      <c r="AU540" t="b">
        <v>1</v>
      </c>
      <c r="AV540" s="223">
        <v>704020</v>
      </c>
      <c r="AW540" s="89">
        <v>100000</v>
      </c>
      <c r="AX540" t="s">
        <v>5095</v>
      </c>
      <c r="AY540" t="s">
        <v>17</v>
      </c>
      <c r="AZ540" t="s">
        <v>5096</v>
      </c>
      <c r="BB540" s="3" t="s">
        <v>5202</v>
      </c>
      <c r="BD540" t="s">
        <v>5098</v>
      </c>
      <c r="BE540" t="s">
        <v>37</v>
      </c>
      <c r="BF540" t="s">
        <v>5097</v>
      </c>
      <c r="BH540" s="9" t="s">
        <v>6171</v>
      </c>
      <c r="BI540" s="10" t="s">
        <v>3606</v>
      </c>
      <c r="BJ540" s="10" t="s">
        <v>9051</v>
      </c>
      <c r="BK540" s="9" t="s">
        <v>8550</v>
      </c>
      <c r="BM540" s="223">
        <v>704020</v>
      </c>
      <c r="BN540" s="223">
        <v>633522</v>
      </c>
      <c r="BO540" t="s">
        <v>5099</v>
      </c>
      <c r="BP540" t="s">
        <v>9211</v>
      </c>
      <c r="BQ540" t="s">
        <v>5100</v>
      </c>
      <c r="BR540" t="s">
        <v>17</v>
      </c>
      <c r="BT540" t="s">
        <v>5101</v>
      </c>
      <c r="BU540" t="s">
        <v>13046</v>
      </c>
      <c r="BW540" s="223">
        <v>25</v>
      </c>
      <c r="BZ540" s="9" t="s">
        <v>6671</v>
      </c>
      <c r="CA540" t="s">
        <v>6212</v>
      </c>
      <c r="CB540" s="223">
        <v>2017</v>
      </c>
      <c r="CC540" t="s">
        <v>4956</v>
      </c>
      <c r="CD540" t="s">
        <v>5160</v>
      </c>
      <c r="CE540" t="s">
        <v>5161</v>
      </c>
      <c r="CF540" t="s">
        <v>5162</v>
      </c>
      <c r="CG540" t="s">
        <v>5041</v>
      </c>
      <c r="CH540" t="s">
        <v>131</v>
      </c>
      <c r="CI540" t="s">
        <v>5106</v>
      </c>
      <c r="CJ540" t="s">
        <v>5042</v>
      </c>
      <c r="CK540" t="s">
        <v>17</v>
      </c>
      <c r="CL540" t="s">
        <v>17</v>
      </c>
      <c r="CM540" s="101" t="s">
        <v>4958</v>
      </c>
      <c r="CN540" t="s">
        <v>4960</v>
      </c>
      <c r="CO540" t="s">
        <v>10</v>
      </c>
      <c r="CP540" t="s">
        <v>48</v>
      </c>
      <c r="CQ540" t="s">
        <v>6171</v>
      </c>
      <c r="CR540" t="s">
        <v>17</v>
      </c>
      <c r="CS540" t="s">
        <v>5043</v>
      </c>
      <c r="CT540" t="s">
        <v>430</v>
      </c>
      <c r="CU540" t="s">
        <v>199</v>
      </c>
      <c r="CV540" t="s">
        <v>17</v>
      </c>
      <c r="CW540" t="s">
        <v>17</v>
      </c>
      <c r="CX540" t="s">
        <v>17</v>
      </c>
      <c r="CY540" t="s">
        <v>17</v>
      </c>
      <c r="CZ540" t="s">
        <v>5173</v>
      </c>
      <c r="DA540" s="3" t="s">
        <v>9218</v>
      </c>
      <c r="DB540" t="s">
        <v>5174</v>
      </c>
      <c r="DD540" s="226">
        <v>538</v>
      </c>
      <c r="DE540" s="22"/>
    </row>
    <row r="541" spans="1:109" ht="13.9" customHeight="1">
      <c r="A541" s="226">
        <v>529</v>
      </c>
      <c r="B541" t="s">
        <v>5086</v>
      </c>
      <c r="C541" s="285" t="s">
        <v>4954</v>
      </c>
      <c r="D541" s="3" t="s">
        <v>3455</v>
      </c>
      <c r="G541" s="149" t="s">
        <v>5088</v>
      </c>
      <c r="H541" t="s">
        <v>5087</v>
      </c>
      <c r="I541" t="s">
        <v>5089</v>
      </c>
      <c r="J541" t="s">
        <v>4955</v>
      </c>
      <c r="K541" t="s">
        <v>10276</v>
      </c>
      <c r="L541" t="s">
        <v>5046</v>
      </c>
      <c r="M541" t="b">
        <v>0</v>
      </c>
      <c r="N541" t="s">
        <v>549</v>
      </c>
      <c r="O541" t="s">
        <v>17</v>
      </c>
      <c r="P541" t="s">
        <v>17</v>
      </c>
      <c r="Q541" s="229">
        <v>-1</v>
      </c>
      <c r="R541" s="229">
        <v>999</v>
      </c>
      <c r="S541" t="s">
        <v>5090</v>
      </c>
      <c r="T541" t="s">
        <v>17</v>
      </c>
      <c r="U541" t="s">
        <v>17</v>
      </c>
      <c r="V541" t="s">
        <v>17</v>
      </c>
      <c r="W541" t="s">
        <v>17</v>
      </c>
      <c r="X541" t="s">
        <v>17</v>
      </c>
      <c r="Y541" t="s">
        <v>17</v>
      </c>
      <c r="Z541" t="s">
        <v>4571</v>
      </c>
      <c r="AA541" s="22" t="s">
        <v>5158</v>
      </c>
      <c r="AB541" t="s">
        <v>17</v>
      </c>
      <c r="AC541" t="s">
        <v>17</v>
      </c>
      <c r="AD541" t="s">
        <v>17</v>
      </c>
      <c r="AE541" t="s">
        <v>17</v>
      </c>
      <c r="AF541" t="s">
        <v>17</v>
      </c>
      <c r="AG541" t="s">
        <v>17</v>
      </c>
      <c r="AH541" t="s">
        <v>5046</v>
      </c>
      <c r="AI541" t="s">
        <v>9202</v>
      </c>
      <c r="AJ541" s="3" t="s">
        <v>481</v>
      </c>
      <c r="AK541" t="s">
        <v>481</v>
      </c>
      <c r="AL541" s="10"/>
      <c r="AM541" t="s">
        <v>17</v>
      </c>
      <c r="AN541" t="s">
        <v>4114</v>
      </c>
      <c r="AO541" t="s">
        <v>9206</v>
      </c>
      <c r="AP541" t="s">
        <v>5091</v>
      </c>
      <c r="AQ541" t="s">
        <v>5092</v>
      </c>
      <c r="AR541" t="s">
        <v>5093</v>
      </c>
      <c r="AS541" s="15" t="s">
        <v>9041</v>
      </c>
      <c r="AT541" t="s">
        <v>5159</v>
      </c>
      <c r="AU541" t="b">
        <v>1</v>
      </c>
      <c r="AV541" s="223">
        <v>197741</v>
      </c>
      <c r="AW541" s="89">
        <v>100000</v>
      </c>
      <c r="AX541" t="s">
        <v>5095</v>
      </c>
      <c r="AY541" t="s">
        <v>17</v>
      </c>
      <c r="AZ541" t="s">
        <v>5096</v>
      </c>
      <c r="BB541" s="3" t="s">
        <v>5202</v>
      </c>
      <c r="BD541" t="s">
        <v>5098</v>
      </c>
      <c r="BE541" t="s">
        <v>37</v>
      </c>
      <c r="BF541" t="s">
        <v>5097</v>
      </c>
      <c r="BH541" s="9" t="s">
        <v>6171</v>
      </c>
      <c r="BI541" s="10" t="s">
        <v>3606</v>
      </c>
      <c r="BJ541" s="10" t="s">
        <v>9051</v>
      </c>
      <c r="BK541" s="9" t="s">
        <v>8550</v>
      </c>
      <c r="BM541" s="223">
        <v>197741</v>
      </c>
      <c r="BN541" s="223">
        <v>178539</v>
      </c>
      <c r="BO541" t="s">
        <v>5099</v>
      </c>
      <c r="BP541" t="s">
        <v>9211</v>
      </c>
      <c r="BQ541" t="s">
        <v>5100</v>
      </c>
      <c r="BR541" t="s">
        <v>17</v>
      </c>
      <c r="BT541" t="s">
        <v>5101</v>
      </c>
      <c r="BU541" t="s">
        <v>13046</v>
      </c>
      <c r="BW541" s="223">
        <v>25</v>
      </c>
      <c r="BZ541" s="9" t="s">
        <v>6671</v>
      </c>
      <c r="CA541" t="s">
        <v>6212</v>
      </c>
      <c r="CB541" s="223">
        <v>2017</v>
      </c>
      <c r="CC541" t="s">
        <v>4956</v>
      </c>
      <c r="CD541" t="s">
        <v>5160</v>
      </c>
      <c r="CE541" t="s">
        <v>5161</v>
      </c>
      <c r="CF541" t="s">
        <v>5162</v>
      </c>
      <c r="CG541" t="s">
        <v>5046</v>
      </c>
      <c r="CH541" t="s">
        <v>131</v>
      </c>
      <c r="CI541" t="s">
        <v>5106</v>
      </c>
      <c r="CJ541" t="s">
        <v>5047</v>
      </c>
      <c r="CK541" t="s">
        <v>17</v>
      </c>
      <c r="CL541" t="s">
        <v>17</v>
      </c>
      <c r="CM541" s="101" t="s">
        <v>4958</v>
      </c>
      <c r="CN541" t="s">
        <v>4960</v>
      </c>
      <c r="CO541" t="s">
        <v>10</v>
      </c>
      <c r="CP541" t="s">
        <v>48</v>
      </c>
      <c r="CQ541" t="s">
        <v>6171</v>
      </c>
      <c r="CR541" t="s">
        <v>17</v>
      </c>
      <c r="CS541" t="s">
        <v>5048</v>
      </c>
      <c r="CT541" t="s">
        <v>430</v>
      </c>
      <c r="CU541" t="s">
        <v>199</v>
      </c>
      <c r="CV541" t="s">
        <v>17</v>
      </c>
      <c r="CW541" t="s">
        <v>17</v>
      </c>
      <c r="CX541" t="s">
        <v>17</v>
      </c>
      <c r="CY541" t="s">
        <v>17</v>
      </c>
      <c r="CZ541" t="s">
        <v>5175</v>
      </c>
      <c r="DA541" s="3" t="s">
        <v>9218</v>
      </c>
      <c r="DB541" t="s">
        <v>5176</v>
      </c>
      <c r="DD541" s="226">
        <v>539</v>
      </c>
      <c r="DE541" s="22"/>
    </row>
    <row r="542" spans="1:109" ht="13.9" customHeight="1">
      <c r="A542" s="226">
        <v>530</v>
      </c>
      <c r="B542" t="s">
        <v>5086</v>
      </c>
      <c r="C542" s="285" t="s">
        <v>4954</v>
      </c>
      <c r="D542" s="3" t="s">
        <v>3455</v>
      </c>
      <c r="G542" s="149" t="s">
        <v>5088</v>
      </c>
      <c r="H542" t="s">
        <v>5087</v>
      </c>
      <c r="I542" t="s">
        <v>5089</v>
      </c>
      <c r="J542" t="s">
        <v>4955</v>
      </c>
      <c r="K542" t="s">
        <v>10276</v>
      </c>
      <c r="L542" t="s">
        <v>5051</v>
      </c>
      <c r="M542" t="b">
        <v>0</v>
      </c>
      <c r="N542" t="s">
        <v>549</v>
      </c>
      <c r="O542" t="s">
        <v>17</v>
      </c>
      <c r="P542" t="s">
        <v>17</v>
      </c>
      <c r="Q542" s="229">
        <v>-1</v>
      </c>
      <c r="R542" s="229">
        <v>999</v>
      </c>
      <c r="S542" t="s">
        <v>5090</v>
      </c>
      <c r="T542" t="s">
        <v>17</v>
      </c>
      <c r="U542" t="s">
        <v>17</v>
      </c>
      <c r="V542" t="s">
        <v>17</v>
      </c>
      <c r="W542" t="s">
        <v>17</v>
      </c>
      <c r="X542" t="s">
        <v>17</v>
      </c>
      <c r="Y542" t="s">
        <v>17</v>
      </c>
      <c r="Z542" t="s">
        <v>4571</v>
      </c>
      <c r="AA542" s="22" t="s">
        <v>5158</v>
      </c>
      <c r="AB542" t="s">
        <v>17</v>
      </c>
      <c r="AC542" t="s">
        <v>17</v>
      </c>
      <c r="AD542" t="s">
        <v>17</v>
      </c>
      <c r="AE542" t="s">
        <v>17</v>
      </c>
      <c r="AF542" t="s">
        <v>17</v>
      </c>
      <c r="AG542" t="s">
        <v>17</v>
      </c>
      <c r="AH542" t="s">
        <v>5051</v>
      </c>
      <c r="AI542" t="s">
        <v>9202</v>
      </c>
      <c r="AJ542" s="3" t="s">
        <v>481</v>
      </c>
      <c r="AK542" t="s">
        <v>481</v>
      </c>
      <c r="AL542" s="10"/>
      <c r="AM542" t="s">
        <v>17</v>
      </c>
      <c r="AN542" t="s">
        <v>4114</v>
      </c>
      <c r="AO542" t="s">
        <v>9206</v>
      </c>
      <c r="AP542" t="s">
        <v>5091</v>
      </c>
      <c r="AQ542" t="s">
        <v>5092</v>
      </c>
      <c r="AR542" t="s">
        <v>5093</v>
      </c>
      <c r="AS542" s="15" t="s">
        <v>9041</v>
      </c>
      <c r="AT542" t="s">
        <v>5159</v>
      </c>
      <c r="AU542" t="b">
        <v>1</v>
      </c>
      <c r="AV542" s="223">
        <v>391613</v>
      </c>
      <c r="AW542" s="89">
        <v>100000</v>
      </c>
      <c r="AX542" t="s">
        <v>5095</v>
      </c>
      <c r="AY542" t="s">
        <v>17</v>
      </c>
      <c r="AZ542" t="s">
        <v>5096</v>
      </c>
      <c r="BB542" s="3" t="s">
        <v>5202</v>
      </c>
      <c r="BD542" t="s">
        <v>5098</v>
      </c>
      <c r="BE542" t="s">
        <v>37</v>
      </c>
      <c r="BF542" t="s">
        <v>5097</v>
      </c>
      <c r="BH542" s="9" t="s">
        <v>6171</v>
      </c>
      <c r="BI542" s="10" t="s">
        <v>3606</v>
      </c>
      <c r="BJ542" s="10" t="s">
        <v>9051</v>
      </c>
      <c r="BK542" s="9" t="s">
        <v>8550</v>
      </c>
      <c r="BM542" s="223">
        <v>391613</v>
      </c>
      <c r="BN542" s="223">
        <v>354606</v>
      </c>
      <c r="BO542" t="s">
        <v>5099</v>
      </c>
      <c r="BP542" t="s">
        <v>9211</v>
      </c>
      <c r="BQ542" t="s">
        <v>5100</v>
      </c>
      <c r="BR542" t="s">
        <v>17</v>
      </c>
      <c r="BT542" t="s">
        <v>5101</v>
      </c>
      <c r="BU542" t="s">
        <v>13046</v>
      </c>
      <c r="BW542" s="223">
        <v>25</v>
      </c>
      <c r="BZ542" s="9" t="s">
        <v>6671</v>
      </c>
      <c r="CA542" t="s">
        <v>6212</v>
      </c>
      <c r="CB542" s="223">
        <v>2017</v>
      </c>
      <c r="CC542" t="s">
        <v>4956</v>
      </c>
      <c r="CD542" t="s">
        <v>5160</v>
      </c>
      <c r="CE542" t="s">
        <v>5161</v>
      </c>
      <c r="CF542" t="s">
        <v>5162</v>
      </c>
      <c r="CG542" t="s">
        <v>5051</v>
      </c>
      <c r="CH542" t="s">
        <v>131</v>
      </c>
      <c r="CI542" t="s">
        <v>5106</v>
      </c>
      <c r="CJ542" t="s">
        <v>5052</v>
      </c>
      <c r="CK542" t="s">
        <v>17</v>
      </c>
      <c r="CL542" t="s">
        <v>17</v>
      </c>
      <c r="CM542" s="101" t="s">
        <v>4958</v>
      </c>
      <c r="CN542" t="s">
        <v>4960</v>
      </c>
      <c r="CO542" t="s">
        <v>10</v>
      </c>
      <c r="CP542" t="s">
        <v>48</v>
      </c>
      <c r="CQ542" t="s">
        <v>6171</v>
      </c>
      <c r="CR542" t="s">
        <v>17</v>
      </c>
      <c r="CS542" t="s">
        <v>5053</v>
      </c>
      <c r="CT542" t="s">
        <v>430</v>
      </c>
      <c r="CU542" t="s">
        <v>199</v>
      </c>
      <c r="CV542" t="s">
        <v>17</v>
      </c>
      <c r="CW542" t="s">
        <v>17</v>
      </c>
      <c r="CX542" t="s">
        <v>17</v>
      </c>
      <c r="CY542" t="s">
        <v>17</v>
      </c>
      <c r="CZ542" t="s">
        <v>5177</v>
      </c>
      <c r="DA542" s="3" t="s">
        <v>9218</v>
      </c>
      <c r="DB542" t="s">
        <v>5178</v>
      </c>
      <c r="DD542" s="226">
        <v>540</v>
      </c>
      <c r="DE542" s="22"/>
    </row>
    <row r="543" spans="1:109" ht="14.45" customHeight="1">
      <c r="A543" s="226">
        <v>531</v>
      </c>
      <c r="B543" t="s">
        <v>5086</v>
      </c>
      <c r="C543" s="285" t="s">
        <v>4954</v>
      </c>
      <c r="D543" s="3" t="s">
        <v>3455</v>
      </c>
      <c r="G543" s="149" t="s">
        <v>5088</v>
      </c>
      <c r="H543" t="s">
        <v>5087</v>
      </c>
      <c r="I543" t="s">
        <v>5089</v>
      </c>
      <c r="J543" t="s">
        <v>4955</v>
      </c>
      <c r="K543" t="s">
        <v>10276</v>
      </c>
      <c r="L543" t="s">
        <v>5056</v>
      </c>
      <c r="M543" t="b">
        <v>0</v>
      </c>
      <c r="N543" t="s">
        <v>549</v>
      </c>
      <c r="O543" t="s">
        <v>17</v>
      </c>
      <c r="P543" t="s">
        <v>17</v>
      </c>
      <c r="Q543" s="229">
        <v>-1</v>
      </c>
      <c r="R543" s="229">
        <v>999</v>
      </c>
      <c r="S543" t="s">
        <v>5090</v>
      </c>
      <c r="T543" t="s">
        <v>17</v>
      </c>
      <c r="U543" t="s">
        <v>17</v>
      </c>
      <c r="V543" t="s">
        <v>17</v>
      </c>
      <c r="W543" t="s">
        <v>17</v>
      </c>
      <c r="X543" t="s">
        <v>17</v>
      </c>
      <c r="Y543" t="s">
        <v>17</v>
      </c>
      <c r="Z543" t="s">
        <v>4571</v>
      </c>
      <c r="AA543" s="22" t="s">
        <v>5158</v>
      </c>
      <c r="AB543" t="s">
        <v>17</v>
      </c>
      <c r="AC543" t="s">
        <v>17</v>
      </c>
      <c r="AD543" t="s">
        <v>17</v>
      </c>
      <c r="AE543" t="s">
        <v>17</v>
      </c>
      <c r="AF543" t="s">
        <v>17</v>
      </c>
      <c r="AG543" t="s">
        <v>17</v>
      </c>
      <c r="AH543" t="s">
        <v>5056</v>
      </c>
      <c r="AI543" t="s">
        <v>9202</v>
      </c>
      <c r="AJ543" s="3" t="s">
        <v>481</v>
      </c>
      <c r="AK543" t="s">
        <v>481</v>
      </c>
      <c r="AL543" s="10"/>
      <c r="AM543" t="s">
        <v>17</v>
      </c>
      <c r="AN543" t="s">
        <v>4114</v>
      </c>
      <c r="AO543" t="s">
        <v>9206</v>
      </c>
      <c r="AP543" t="s">
        <v>5091</v>
      </c>
      <c r="AQ543" t="s">
        <v>5092</v>
      </c>
      <c r="AR543" t="s">
        <v>5093</v>
      </c>
      <c r="AS543" s="15" t="s">
        <v>9041</v>
      </c>
      <c r="AT543" t="s">
        <v>5159</v>
      </c>
      <c r="AU543" t="b">
        <v>1</v>
      </c>
      <c r="AV543" s="223">
        <v>699698</v>
      </c>
      <c r="AW543" s="89">
        <v>100000</v>
      </c>
      <c r="AX543" t="s">
        <v>5095</v>
      </c>
      <c r="AY543" t="s">
        <v>17</v>
      </c>
      <c r="AZ543" t="s">
        <v>5096</v>
      </c>
      <c r="BB543" s="3" t="s">
        <v>5202</v>
      </c>
      <c r="BD543" t="s">
        <v>5098</v>
      </c>
      <c r="BE543" t="s">
        <v>37</v>
      </c>
      <c r="BF543" t="s">
        <v>5097</v>
      </c>
      <c r="BH543" s="9" t="s">
        <v>6171</v>
      </c>
      <c r="BI543" s="10" t="s">
        <v>3606</v>
      </c>
      <c r="BJ543" s="10" t="s">
        <v>9051</v>
      </c>
      <c r="BK543" s="9" t="s">
        <v>8550</v>
      </c>
      <c r="BM543" s="223">
        <v>699698</v>
      </c>
      <c r="BN543" s="223">
        <v>630689</v>
      </c>
      <c r="BO543" t="s">
        <v>5099</v>
      </c>
      <c r="BP543" t="s">
        <v>9211</v>
      </c>
      <c r="BQ543" t="s">
        <v>5100</v>
      </c>
      <c r="BR543" t="s">
        <v>17</v>
      </c>
      <c r="BT543" t="s">
        <v>5101</v>
      </c>
      <c r="BU543" t="s">
        <v>13046</v>
      </c>
      <c r="BW543" s="223">
        <v>25</v>
      </c>
      <c r="BZ543" s="9" t="s">
        <v>6671</v>
      </c>
      <c r="CA543" t="s">
        <v>6212</v>
      </c>
      <c r="CB543" s="223">
        <v>2017</v>
      </c>
      <c r="CC543" t="s">
        <v>4956</v>
      </c>
      <c r="CD543" t="s">
        <v>5160</v>
      </c>
      <c r="CE543" t="s">
        <v>5161</v>
      </c>
      <c r="CF543" t="s">
        <v>5162</v>
      </c>
      <c r="CG543" t="s">
        <v>5056</v>
      </c>
      <c r="CH543" t="s">
        <v>131</v>
      </c>
      <c r="CI543" t="s">
        <v>5106</v>
      </c>
      <c r="CJ543" t="s">
        <v>5057</v>
      </c>
      <c r="CK543" t="s">
        <v>17</v>
      </c>
      <c r="CL543" t="s">
        <v>17</v>
      </c>
      <c r="CM543" s="101" t="s">
        <v>4958</v>
      </c>
      <c r="CN543" t="s">
        <v>4960</v>
      </c>
      <c r="CO543" t="s">
        <v>10</v>
      </c>
      <c r="CP543" t="s">
        <v>48</v>
      </c>
      <c r="CQ543" t="s">
        <v>6171</v>
      </c>
      <c r="CR543" t="s">
        <v>17</v>
      </c>
      <c r="CS543" t="s">
        <v>9552</v>
      </c>
      <c r="CT543" t="s">
        <v>430</v>
      </c>
      <c r="CU543" t="s">
        <v>199</v>
      </c>
      <c r="CV543" t="s">
        <v>17</v>
      </c>
      <c r="CW543" t="s">
        <v>17</v>
      </c>
      <c r="CX543" t="s">
        <v>17</v>
      </c>
      <c r="CY543" t="s">
        <v>17</v>
      </c>
      <c r="CZ543" t="s">
        <v>9553</v>
      </c>
      <c r="DA543" s="3" t="s">
        <v>9218</v>
      </c>
      <c r="DB543" t="s">
        <v>12198</v>
      </c>
      <c r="DD543" s="226">
        <v>541</v>
      </c>
      <c r="DE543" s="22"/>
    </row>
    <row r="544" spans="1:109" ht="15.6" customHeight="1">
      <c r="A544" s="226">
        <v>532</v>
      </c>
      <c r="B544" t="s">
        <v>5086</v>
      </c>
      <c r="C544" s="285" t="s">
        <v>4954</v>
      </c>
      <c r="D544" s="3" t="s">
        <v>3455</v>
      </c>
      <c r="G544" s="149" t="s">
        <v>5088</v>
      </c>
      <c r="H544" t="s">
        <v>5087</v>
      </c>
      <c r="I544" t="s">
        <v>5089</v>
      </c>
      <c r="J544" t="s">
        <v>4955</v>
      </c>
      <c r="K544" t="s">
        <v>10276</v>
      </c>
      <c r="L544" t="s">
        <v>5061</v>
      </c>
      <c r="M544" t="b">
        <v>0</v>
      </c>
      <c r="N544" t="s">
        <v>549</v>
      </c>
      <c r="O544" t="s">
        <v>17</v>
      </c>
      <c r="P544" t="s">
        <v>17</v>
      </c>
      <c r="Q544" s="229">
        <v>-1</v>
      </c>
      <c r="R544" s="229">
        <v>999</v>
      </c>
      <c r="S544" t="s">
        <v>5090</v>
      </c>
      <c r="T544" t="s">
        <v>17</v>
      </c>
      <c r="U544" t="s">
        <v>17</v>
      </c>
      <c r="V544" t="s">
        <v>17</v>
      </c>
      <c r="W544" t="s">
        <v>17</v>
      </c>
      <c r="X544" t="s">
        <v>17</v>
      </c>
      <c r="Y544" t="s">
        <v>17</v>
      </c>
      <c r="Z544" t="s">
        <v>4571</v>
      </c>
      <c r="AA544" s="22" t="s">
        <v>5158</v>
      </c>
      <c r="AB544" t="s">
        <v>17</v>
      </c>
      <c r="AC544" t="s">
        <v>17</v>
      </c>
      <c r="AD544" t="s">
        <v>17</v>
      </c>
      <c r="AE544" t="s">
        <v>17</v>
      </c>
      <c r="AF544" t="s">
        <v>17</v>
      </c>
      <c r="AG544" t="s">
        <v>17</v>
      </c>
      <c r="AH544" t="s">
        <v>5061</v>
      </c>
      <c r="AI544" t="s">
        <v>9202</v>
      </c>
      <c r="AJ544" s="3" t="s">
        <v>481</v>
      </c>
      <c r="AK544" t="s">
        <v>481</v>
      </c>
      <c r="AL544" s="10"/>
      <c r="AM544" t="s">
        <v>17</v>
      </c>
      <c r="AN544" t="s">
        <v>4114</v>
      </c>
      <c r="AO544" t="s">
        <v>9206</v>
      </c>
      <c r="AP544" t="s">
        <v>5091</v>
      </c>
      <c r="AQ544" t="s">
        <v>5092</v>
      </c>
      <c r="AR544" t="s">
        <v>5093</v>
      </c>
      <c r="AS544" s="15" t="s">
        <v>9041</v>
      </c>
      <c r="AT544" t="s">
        <v>5159</v>
      </c>
      <c r="AU544" t="b">
        <v>1</v>
      </c>
      <c r="AV544" s="223">
        <v>953260</v>
      </c>
      <c r="AW544" s="89">
        <v>100000</v>
      </c>
      <c r="AX544" t="s">
        <v>5095</v>
      </c>
      <c r="AY544" t="s">
        <v>17</v>
      </c>
      <c r="AZ544" t="s">
        <v>5096</v>
      </c>
      <c r="BB544" s="3" t="s">
        <v>5202</v>
      </c>
      <c r="BD544" t="s">
        <v>5098</v>
      </c>
      <c r="BE544" t="s">
        <v>37</v>
      </c>
      <c r="BF544" t="s">
        <v>5097</v>
      </c>
      <c r="BH544" s="9" t="s">
        <v>6171</v>
      </c>
      <c r="BI544" s="10" t="s">
        <v>3606</v>
      </c>
      <c r="BJ544" s="10" t="s">
        <v>9051</v>
      </c>
      <c r="BK544" s="9" t="s">
        <v>8550</v>
      </c>
      <c r="BM544" s="223">
        <v>953260</v>
      </c>
      <c r="BN544" s="223">
        <v>785905</v>
      </c>
      <c r="BO544" t="s">
        <v>5099</v>
      </c>
      <c r="BP544" t="s">
        <v>9211</v>
      </c>
      <c r="BQ544" t="s">
        <v>5100</v>
      </c>
      <c r="BR544" t="s">
        <v>17</v>
      </c>
      <c r="BT544" t="s">
        <v>5101</v>
      </c>
      <c r="BU544" t="s">
        <v>13046</v>
      </c>
      <c r="BW544" s="223">
        <v>25</v>
      </c>
      <c r="BZ544" s="9" t="s">
        <v>6671</v>
      </c>
      <c r="CA544" t="s">
        <v>6212</v>
      </c>
      <c r="CB544" s="223">
        <v>2017</v>
      </c>
      <c r="CC544" t="s">
        <v>4956</v>
      </c>
      <c r="CD544" t="s">
        <v>5160</v>
      </c>
      <c r="CE544" t="s">
        <v>5161</v>
      </c>
      <c r="CF544" t="s">
        <v>5162</v>
      </c>
      <c r="CG544" t="s">
        <v>5061</v>
      </c>
      <c r="CH544" t="s">
        <v>131</v>
      </c>
      <c r="CI544" t="s">
        <v>5106</v>
      </c>
      <c r="CJ544" t="s">
        <v>5062</v>
      </c>
      <c r="CK544" t="s">
        <v>17</v>
      </c>
      <c r="CL544" t="s">
        <v>17</v>
      </c>
      <c r="CM544" s="101" t="s">
        <v>4958</v>
      </c>
      <c r="CN544" t="s">
        <v>4960</v>
      </c>
      <c r="CO544" t="s">
        <v>10</v>
      </c>
      <c r="CP544" t="s">
        <v>48</v>
      </c>
      <c r="CQ544" t="s">
        <v>6171</v>
      </c>
      <c r="CR544" t="s">
        <v>17</v>
      </c>
      <c r="CS544" t="s">
        <v>5063</v>
      </c>
      <c r="CT544" t="s">
        <v>430</v>
      </c>
      <c r="CU544" t="s">
        <v>199</v>
      </c>
      <c r="CV544" t="s">
        <v>17</v>
      </c>
      <c r="CW544" t="s">
        <v>17</v>
      </c>
      <c r="CX544" t="s">
        <v>17</v>
      </c>
      <c r="CY544" t="s">
        <v>17</v>
      </c>
      <c r="CZ544" t="s">
        <v>5179</v>
      </c>
      <c r="DA544" s="3" t="s">
        <v>9218</v>
      </c>
      <c r="DB544" t="s">
        <v>5180</v>
      </c>
      <c r="DD544" s="226">
        <v>542</v>
      </c>
      <c r="DE544" s="22"/>
    </row>
    <row r="545" spans="1:109" ht="14.45" customHeight="1">
      <c r="A545" s="226">
        <v>533</v>
      </c>
      <c r="B545" t="s">
        <v>5086</v>
      </c>
      <c r="C545" s="285" t="s">
        <v>4954</v>
      </c>
      <c r="D545" s="3" t="s">
        <v>3455</v>
      </c>
      <c r="G545" s="149" t="s">
        <v>5088</v>
      </c>
      <c r="H545" t="s">
        <v>5087</v>
      </c>
      <c r="I545" t="s">
        <v>5089</v>
      </c>
      <c r="J545" t="s">
        <v>4955</v>
      </c>
      <c r="K545" t="s">
        <v>10276</v>
      </c>
      <c r="L545" t="s">
        <v>5066</v>
      </c>
      <c r="M545" t="b">
        <v>0</v>
      </c>
      <c r="N545" t="s">
        <v>549</v>
      </c>
      <c r="O545" t="s">
        <v>17</v>
      </c>
      <c r="P545" t="s">
        <v>17</v>
      </c>
      <c r="Q545" s="229">
        <v>-1</v>
      </c>
      <c r="R545" s="229">
        <v>999</v>
      </c>
      <c r="S545" t="s">
        <v>5090</v>
      </c>
      <c r="T545" t="s">
        <v>17</v>
      </c>
      <c r="U545" t="s">
        <v>17</v>
      </c>
      <c r="V545" t="s">
        <v>17</v>
      </c>
      <c r="W545" t="s">
        <v>17</v>
      </c>
      <c r="X545" t="s">
        <v>17</v>
      </c>
      <c r="Y545" t="s">
        <v>17</v>
      </c>
      <c r="Z545" t="s">
        <v>4571</v>
      </c>
      <c r="AA545" s="22" t="s">
        <v>5158</v>
      </c>
      <c r="AB545" t="s">
        <v>17</v>
      </c>
      <c r="AC545" t="s">
        <v>17</v>
      </c>
      <c r="AD545" t="s">
        <v>17</v>
      </c>
      <c r="AE545" t="s">
        <v>17</v>
      </c>
      <c r="AF545" t="s">
        <v>17</v>
      </c>
      <c r="AG545" t="s">
        <v>17</v>
      </c>
      <c r="AH545" t="s">
        <v>5066</v>
      </c>
      <c r="AI545" t="s">
        <v>9202</v>
      </c>
      <c r="AJ545" s="3" t="s">
        <v>481</v>
      </c>
      <c r="AK545" t="s">
        <v>481</v>
      </c>
      <c r="AL545" s="10"/>
      <c r="AM545" t="s">
        <v>17</v>
      </c>
      <c r="AN545" t="s">
        <v>4114</v>
      </c>
      <c r="AO545" t="s">
        <v>9206</v>
      </c>
      <c r="AP545" t="s">
        <v>5091</v>
      </c>
      <c r="AQ545" t="s">
        <v>5092</v>
      </c>
      <c r="AR545" t="s">
        <v>5093</v>
      </c>
      <c r="AS545" s="15" t="s">
        <v>9041</v>
      </c>
      <c r="AT545" t="s">
        <v>5159</v>
      </c>
      <c r="AU545" t="b">
        <v>1</v>
      </c>
      <c r="AV545" s="223">
        <v>1978920</v>
      </c>
      <c r="AW545" s="89">
        <v>100000</v>
      </c>
      <c r="AX545" t="s">
        <v>5095</v>
      </c>
      <c r="AY545" t="s">
        <v>17</v>
      </c>
      <c r="AZ545" t="s">
        <v>5096</v>
      </c>
      <c r="BB545" s="3" t="s">
        <v>5202</v>
      </c>
      <c r="BD545" t="s">
        <v>5098</v>
      </c>
      <c r="BE545" t="s">
        <v>37</v>
      </c>
      <c r="BF545" t="s">
        <v>5097</v>
      </c>
      <c r="BH545" s="9" t="s">
        <v>6171</v>
      </c>
      <c r="BI545" s="10" t="s">
        <v>3606</v>
      </c>
      <c r="BJ545" s="10" t="s">
        <v>9051</v>
      </c>
      <c r="BK545" s="9" t="s">
        <v>8550</v>
      </c>
      <c r="BM545" s="223">
        <v>1978920</v>
      </c>
      <c r="BN545" s="223">
        <v>1646096</v>
      </c>
      <c r="BO545" t="s">
        <v>5099</v>
      </c>
      <c r="BP545" t="s">
        <v>9211</v>
      </c>
      <c r="BQ545" t="s">
        <v>5100</v>
      </c>
      <c r="BR545" t="s">
        <v>17</v>
      </c>
      <c r="BT545" t="s">
        <v>5101</v>
      </c>
      <c r="BU545" t="s">
        <v>13046</v>
      </c>
      <c r="BW545" s="223">
        <v>25</v>
      </c>
      <c r="BZ545" s="9" t="s">
        <v>6671</v>
      </c>
      <c r="CA545" t="s">
        <v>6212</v>
      </c>
      <c r="CB545" s="223">
        <v>2017</v>
      </c>
      <c r="CC545" t="s">
        <v>4956</v>
      </c>
      <c r="CD545" t="s">
        <v>5160</v>
      </c>
      <c r="CE545" t="s">
        <v>5161</v>
      </c>
      <c r="CF545" t="s">
        <v>5162</v>
      </c>
      <c r="CG545" t="s">
        <v>5066</v>
      </c>
      <c r="CH545" t="s">
        <v>131</v>
      </c>
      <c r="CI545" t="s">
        <v>5106</v>
      </c>
      <c r="CJ545" t="s">
        <v>5067</v>
      </c>
      <c r="CK545" t="s">
        <v>17</v>
      </c>
      <c r="CL545" t="s">
        <v>17</v>
      </c>
      <c r="CM545" s="101" t="s">
        <v>4958</v>
      </c>
      <c r="CN545" t="s">
        <v>4960</v>
      </c>
      <c r="CO545" t="s">
        <v>10</v>
      </c>
      <c r="CP545" t="s">
        <v>48</v>
      </c>
      <c r="CQ545" t="s">
        <v>6171</v>
      </c>
      <c r="CR545" t="s">
        <v>17</v>
      </c>
      <c r="CS545" t="s">
        <v>5068</v>
      </c>
      <c r="CT545" t="s">
        <v>430</v>
      </c>
      <c r="CU545" t="s">
        <v>199</v>
      </c>
      <c r="CV545" t="s">
        <v>17</v>
      </c>
      <c r="CW545" t="s">
        <v>17</v>
      </c>
      <c r="CX545" t="s">
        <v>17</v>
      </c>
      <c r="CY545" t="s">
        <v>17</v>
      </c>
      <c r="CZ545" t="s">
        <v>5181</v>
      </c>
      <c r="DA545" s="3" t="s">
        <v>9218</v>
      </c>
      <c r="DB545" t="s">
        <v>5182</v>
      </c>
      <c r="DD545" s="226">
        <v>543</v>
      </c>
      <c r="DE545" s="22"/>
    </row>
    <row r="546" spans="1:109" ht="16.149999999999999" customHeight="1">
      <c r="A546" s="226">
        <v>534</v>
      </c>
      <c r="B546" t="s">
        <v>5086</v>
      </c>
      <c r="C546" s="285" t="s">
        <v>4954</v>
      </c>
      <c r="D546" s="3" t="s">
        <v>3455</v>
      </c>
      <c r="G546" s="149" t="s">
        <v>5088</v>
      </c>
      <c r="H546" t="s">
        <v>5087</v>
      </c>
      <c r="I546" t="s">
        <v>5089</v>
      </c>
      <c r="J546" t="s">
        <v>4955</v>
      </c>
      <c r="K546" t="s">
        <v>10276</v>
      </c>
      <c r="L546" t="s">
        <v>5071</v>
      </c>
      <c r="M546" t="b">
        <v>0</v>
      </c>
      <c r="N546" t="s">
        <v>549</v>
      </c>
      <c r="O546" t="s">
        <v>17</v>
      </c>
      <c r="P546" t="s">
        <v>17</v>
      </c>
      <c r="Q546" s="229">
        <v>-1</v>
      </c>
      <c r="R546" s="229">
        <v>999</v>
      </c>
      <c r="S546" t="s">
        <v>5090</v>
      </c>
      <c r="T546" t="s">
        <v>17</v>
      </c>
      <c r="U546" t="s">
        <v>17</v>
      </c>
      <c r="V546" t="s">
        <v>17</v>
      </c>
      <c r="W546" t="s">
        <v>17</v>
      </c>
      <c r="X546" t="s">
        <v>17</v>
      </c>
      <c r="Y546" t="s">
        <v>17</v>
      </c>
      <c r="Z546" t="s">
        <v>4571</v>
      </c>
      <c r="AA546" s="22" t="s">
        <v>5158</v>
      </c>
      <c r="AB546" t="s">
        <v>17</v>
      </c>
      <c r="AC546" t="s">
        <v>17</v>
      </c>
      <c r="AD546" t="s">
        <v>17</v>
      </c>
      <c r="AE546" t="s">
        <v>17</v>
      </c>
      <c r="AF546" t="s">
        <v>17</v>
      </c>
      <c r="AG546" t="s">
        <v>17</v>
      </c>
      <c r="AH546" t="s">
        <v>5071</v>
      </c>
      <c r="AI546" t="s">
        <v>9202</v>
      </c>
      <c r="AJ546" s="3" t="s">
        <v>481</v>
      </c>
      <c r="AK546" t="s">
        <v>481</v>
      </c>
      <c r="AL546" s="10"/>
      <c r="AM546" t="s">
        <v>17</v>
      </c>
      <c r="AN546" t="s">
        <v>4114</v>
      </c>
      <c r="AO546" t="s">
        <v>9206</v>
      </c>
      <c r="AP546" t="s">
        <v>5091</v>
      </c>
      <c r="AQ546" t="s">
        <v>5092</v>
      </c>
      <c r="AR546" t="s">
        <v>5093</v>
      </c>
      <c r="AS546" s="15" t="s">
        <v>9041</v>
      </c>
      <c r="AT546" t="s">
        <v>5159</v>
      </c>
      <c r="AU546" t="b">
        <v>1</v>
      </c>
      <c r="AV546" s="223">
        <v>3933690</v>
      </c>
      <c r="AW546" s="89">
        <v>100000</v>
      </c>
      <c r="AX546" t="s">
        <v>5095</v>
      </c>
      <c r="AY546" t="s">
        <v>17</v>
      </c>
      <c r="AZ546" t="s">
        <v>5096</v>
      </c>
      <c r="BB546" s="3" t="s">
        <v>5202</v>
      </c>
      <c r="BD546" t="s">
        <v>5098</v>
      </c>
      <c r="BE546" t="s">
        <v>37</v>
      </c>
      <c r="BF546" t="s">
        <v>5097</v>
      </c>
      <c r="BH546" s="9" t="s">
        <v>6171</v>
      </c>
      <c r="BI546" s="10" t="s">
        <v>3606</v>
      </c>
      <c r="BJ546" s="10" t="s">
        <v>9051</v>
      </c>
      <c r="BK546" s="9" t="s">
        <v>8550</v>
      </c>
      <c r="BM546" s="223">
        <v>3933690</v>
      </c>
      <c r="BN546" s="223">
        <v>3233145</v>
      </c>
      <c r="BO546" t="s">
        <v>5099</v>
      </c>
      <c r="BP546" t="s">
        <v>9211</v>
      </c>
      <c r="BQ546" t="s">
        <v>5100</v>
      </c>
      <c r="BR546" t="s">
        <v>17</v>
      </c>
      <c r="BT546" t="s">
        <v>5101</v>
      </c>
      <c r="BU546" t="s">
        <v>13046</v>
      </c>
      <c r="BW546" s="223">
        <v>25</v>
      </c>
      <c r="BZ546" s="9" t="s">
        <v>6671</v>
      </c>
      <c r="CA546" t="s">
        <v>6212</v>
      </c>
      <c r="CB546" s="223">
        <v>2017</v>
      </c>
      <c r="CC546" t="s">
        <v>4956</v>
      </c>
      <c r="CD546" t="s">
        <v>5160</v>
      </c>
      <c r="CE546" t="s">
        <v>5161</v>
      </c>
      <c r="CF546" t="s">
        <v>5162</v>
      </c>
      <c r="CG546" t="s">
        <v>5071</v>
      </c>
      <c r="CH546" t="s">
        <v>131</v>
      </c>
      <c r="CI546" t="s">
        <v>5106</v>
      </c>
      <c r="CJ546" t="s">
        <v>5072</v>
      </c>
      <c r="CK546" t="s">
        <v>17</v>
      </c>
      <c r="CL546" t="s">
        <v>17</v>
      </c>
      <c r="CM546" s="101" t="s">
        <v>4958</v>
      </c>
      <c r="CN546" t="s">
        <v>4960</v>
      </c>
      <c r="CO546" t="s">
        <v>10</v>
      </c>
      <c r="CP546" t="s">
        <v>48</v>
      </c>
      <c r="CQ546" t="s">
        <v>6171</v>
      </c>
      <c r="CR546" t="s">
        <v>17</v>
      </c>
      <c r="CS546" t="s">
        <v>5073</v>
      </c>
      <c r="CT546" t="s">
        <v>430</v>
      </c>
      <c r="CU546" t="s">
        <v>199</v>
      </c>
      <c r="CV546" t="s">
        <v>17</v>
      </c>
      <c r="CW546" t="s">
        <v>17</v>
      </c>
      <c r="CX546" t="s">
        <v>17</v>
      </c>
      <c r="CY546" t="s">
        <v>17</v>
      </c>
      <c r="CZ546" t="s">
        <v>5183</v>
      </c>
      <c r="DA546" s="3" t="s">
        <v>9218</v>
      </c>
      <c r="DB546" t="s">
        <v>5184</v>
      </c>
      <c r="DD546" s="226">
        <v>544</v>
      </c>
      <c r="DE546" s="22"/>
    </row>
    <row r="547" spans="1:109" ht="15" customHeight="1">
      <c r="A547" s="226">
        <v>535</v>
      </c>
      <c r="B547" t="s">
        <v>5086</v>
      </c>
      <c r="C547" s="285" t="s">
        <v>4954</v>
      </c>
      <c r="D547" s="3" t="s">
        <v>3455</v>
      </c>
      <c r="G547" s="149" t="s">
        <v>5088</v>
      </c>
      <c r="H547" t="s">
        <v>5087</v>
      </c>
      <c r="I547" t="s">
        <v>5089</v>
      </c>
      <c r="J547" t="s">
        <v>4955</v>
      </c>
      <c r="K547" t="s">
        <v>10276</v>
      </c>
      <c r="L547" t="s">
        <v>5076</v>
      </c>
      <c r="M547" t="b">
        <v>0</v>
      </c>
      <c r="N547" t="s">
        <v>549</v>
      </c>
      <c r="O547" t="s">
        <v>17</v>
      </c>
      <c r="P547" t="s">
        <v>17</v>
      </c>
      <c r="Q547" s="229">
        <v>-1</v>
      </c>
      <c r="R547" s="229">
        <v>999</v>
      </c>
      <c r="S547" t="s">
        <v>5090</v>
      </c>
      <c r="T547" t="s">
        <v>17</v>
      </c>
      <c r="U547" t="s">
        <v>17</v>
      </c>
      <c r="V547" t="s">
        <v>17</v>
      </c>
      <c r="W547" t="s">
        <v>17</v>
      </c>
      <c r="X547" t="s">
        <v>17</v>
      </c>
      <c r="Y547" t="s">
        <v>17</v>
      </c>
      <c r="Z547" t="s">
        <v>4571</v>
      </c>
      <c r="AA547" s="22" t="s">
        <v>5158</v>
      </c>
      <c r="AB547" t="s">
        <v>17</v>
      </c>
      <c r="AC547" t="s">
        <v>17</v>
      </c>
      <c r="AD547" t="s">
        <v>17</v>
      </c>
      <c r="AE547" t="s">
        <v>17</v>
      </c>
      <c r="AF547" t="s">
        <v>17</v>
      </c>
      <c r="AG547" t="s">
        <v>17</v>
      </c>
      <c r="AH547" t="s">
        <v>5076</v>
      </c>
      <c r="AI547" t="s">
        <v>9202</v>
      </c>
      <c r="AJ547" s="3" t="s">
        <v>481</v>
      </c>
      <c r="AK547" t="s">
        <v>481</v>
      </c>
      <c r="AL547" s="10"/>
      <c r="AM547" t="s">
        <v>17</v>
      </c>
      <c r="AN547" t="s">
        <v>4114</v>
      </c>
      <c r="AO547" t="s">
        <v>9206</v>
      </c>
      <c r="AP547" t="s">
        <v>5091</v>
      </c>
      <c r="AQ547" t="s">
        <v>5092</v>
      </c>
      <c r="AR547" t="s">
        <v>5093</v>
      </c>
      <c r="AS547" s="15" t="s">
        <v>9041</v>
      </c>
      <c r="AT547" t="s">
        <v>5159</v>
      </c>
      <c r="AU547" t="b">
        <v>1</v>
      </c>
      <c r="AV547" s="223">
        <v>7206863</v>
      </c>
      <c r="AW547" s="89">
        <v>100000</v>
      </c>
      <c r="AX547" t="s">
        <v>5095</v>
      </c>
      <c r="AY547" t="s">
        <v>17</v>
      </c>
      <c r="AZ547" t="s">
        <v>5096</v>
      </c>
      <c r="BB547" s="3" t="s">
        <v>5202</v>
      </c>
      <c r="BD547" t="s">
        <v>5098</v>
      </c>
      <c r="BE547" t="s">
        <v>37</v>
      </c>
      <c r="BF547" t="s">
        <v>5097</v>
      </c>
      <c r="BH547" s="9" t="s">
        <v>6171</v>
      </c>
      <c r="BI547" s="10" t="s">
        <v>3606</v>
      </c>
      <c r="BJ547" s="10" t="s">
        <v>9051</v>
      </c>
      <c r="BK547" s="9" t="s">
        <v>8550</v>
      </c>
      <c r="BM547" s="223">
        <v>7206863</v>
      </c>
      <c r="BN547" s="223">
        <v>5106196</v>
      </c>
      <c r="BO547" t="s">
        <v>5099</v>
      </c>
      <c r="BP547" t="s">
        <v>9211</v>
      </c>
      <c r="BQ547" t="s">
        <v>5100</v>
      </c>
      <c r="BR547" t="s">
        <v>17</v>
      </c>
      <c r="BT547" t="s">
        <v>5101</v>
      </c>
      <c r="BU547" t="s">
        <v>13046</v>
      </c>
      <c r="BW547" s="223">
        <v>25</v>
      </c>
      <c r="BZ547" s="9" t="s">
        <v>6671</v>
      </c>
      <c r="CA547" t="s">
        <v>6212</v>
      </c>
      <c r="CB547" s="223">
        <v>2017</v>
      </c>
      <c r="CC547" t="s">
        <v>4956</v>
      </c>
      <c r="CD547" t="s">
        <v>5160</v>
      </c>
      <c r="CE547" t="s">
        <v>5161</v>
      </c>
      <c r="CF547" t="s">
        <v>5162</v>
      </c>
      <c r="CG547" t="s">
        <v>5076</v>
      </c>
      <c r="CH547" t="s">
        <v>131</v>
      </c>
      <c r="CI547" t="s">
        <v>5106</v>
      </c>
      <c r="CJ547" t="s">
        <v>5077</v>
      </c>
      <c r="CK547" t="s">
        <v>17</v>
      </c>
      <c r="CL547" t="s">
        <v>17</v>
      </c>
      <c r="CM547" s="101" t="s">
        <v>4958</v>
      </c>
      <c r="CN547" t="s">
        <v>4960</v>
      </c>
      <c r="CO547" t="s">
        <v>10</v>
      </c>
      <c r="CP547" t="s">
        <v>48</v>
      </c>
      <c r="CQ547" t="s">
        <v>6171</v>
      </c>
      <c r="CR547" t="s">
        <v>17</v>
      </c>
      <c r="CS547" t="s">
        <v>5078</v>
      </c>
      <c r="CT547" t="s">
        <v>430</v>
      </c>
      <c r="CU547" t="s">
        <v>199</v>
      </c>
      <c r="CV547" t="s">
        <v>17</v>
      </c>
      <c r="CW547" t="s">
        <v>17</v>
      </c>
      <c r="CX547" t="s">
        <v>17</v>
      </c>
      <c r="CY547" t="s">
        <v>17</v>
      </c>
      <c r="CZ547" t="s">
        <v>5185</v>
      </c>
      <c r="DA547" s="3" t="s">
        <v>9218</v>
      </c>
      <c r="DB547" t="s">
        <v>5186</v>
      </c>
      <c r="DD547" s="226">
        <v>545</v>
      </c>
      <c r="DE547" s="22"/>
    </row>
    <row r="548" spans="1:109" ht="13.15" customHeight="1">
      <c r="A548" s="226">
        <v>536</v>
      </c>
      <c r="B548" t="s">
        <v>5086</v>
      </c>
      <c r="C548" s="285" t="s">
        <v>4954</v>
      </c>
      <c r="D548" s="3" t="s">
        <v>3455</v>
      </c>
      <c r="G548" s="149" t="s">
        <v>5088</v>
      </c>
      <c r="H548" t="s">
        <v>5087</v>
      </c>
      <c r="I548" t="s">
        <v>5089</v>
      </c>
      <c r="J548" t="s">
        <v>4955</v>
      </c>
      <c r="K548" t="s">
        <v>10276</v>
      </c>
      <c r="L548" t="s">
        <v>5081</v>
      </c>
      <c r="M548" t="b">
        <v>0</v>
      </c>
      <c r="N548" t="s">
        <v>549</v>
      </c>
      <c r="O548" t="s">
        <v>17</v>
      </c>
      <c r="P548" t="s">
        <v>17</v>
      </c>
      <c r="Q548" s="229">
        <v>-1</v>
      </c>
      <c r="R548" s="229">
        <v>999</v>
      </c>
      <c r="S548" t="s">
        <v>5090</v>
      </c>
      <c r="T548" t="s">
        <v>17</v>
      </c>
      <c r="U548" t="s">
        <v>17</v>
      </c>
      <c r="V548" t="s">
        <v>17</v>
      </c>
      <c r="W548" t="s">
        <v>17</v>
      </c>
      <c r="X548" t="s">
        <v>17</v>
      </c>
      <c r="Y548" t="s">
        <v>17</v>
      </c>
      <c r="Z548" t="s">
        <v>4571</v>
      </c>
      <c r="AA548" s="22" t="s">
        <v>5158</v>
      </c>
      <c r="AB548" t="s">
        <v>17</v>
      </c>
      <c r="AC548" t="s">
        <v>17</v>
      </c>
      <c r="AD548" t="s">
        <v>17</v>
      </c>
      <c r="AE548" t="s">
        <v>17</v>
      </c>
      <c r="AF548" t="s">
        <v>17</v>
      </c>
      <c r="AG548" t="s">
        <v>17</v>
      </c>
      <c r="AH548" t="s">
        <v>5081</v>
      </c>
      <c r="AI548" t="s">
        <v>9202</v>
      </c>
      <c r="AJ548" s="3" t="s">
        <v>481</v>
      </c>
      <c r="AK548" t="s">
        <v>481</v>
      </c>
      <c r="AL548" s="10"/>
      <c r="AM548" t="s">
        <v>17</v>
      </c>
      <c r="AN548" t="s">
        <v>4114</v>
      </c>
      <c r="AO548" t="s">
        <v>9206</v>
      </c>
      <c r="AP548" t="s">
        <v>5091</v>
      </c>
      <c r="AQ548" t="s">
        <v>5092</v>
      </c>
      <c r="AR548" t="s">
        <v>5093</v>
      </c>
      <c r="AS548" s="15" t="s">
        <v>9041</v>
      </c>
      <c r="AT548" t="s">
        <v>5159</v>
      </c>
      <c r="AU548" t="b">
        <v>1</v>
      </c>
      <c r="AV548" s="223">
        <v>14114852</v>
      </c>
      <c r="AW548" s="89">
        <v>100000</v>
      </c>
      <c r="AX548" t="s">
        <v>5095</v>
      </c>
      <c r="AY548" t="s">
        <v>17</v>
      </c>
      <c r="AZ548" t="s">
        <v>5096</v>
      </c>
      <c r="BB548" s="3" t="s">
        <v>5202</v>
      </c>
      <c r="BD548" t="s">
        <v>5098</v>
      </c>
      <c r="BE548" t="s">
        <v>37</v>
      </c>
      <c r="BF548" t="s">
        <v>5097</v>
      </c>
      <c r="BH548" s="9" t="s">
        <v>6171</v>
      </c>
      <c r="BI548" s="10" t="s">
        <v>3606</v>
      </c>
      <c r="BJ548" s="10" t="s">
        <v>9051</v>
      </c>
      <c r="BK548" s="9" t="s">
        <v>8550</v>
      </c>
      <c r="BM548" s="223">
        <v>14114852</v>
      </c>
      <c r="BN548" s="223">
        <v>11772671</v>
      </c>
      <c r="BO548" t="s">
        <v>5099</v>
      </c>
      <c r="BP548" t="s">
        <v>9211</v>
      </c>
      <c r="BQ548" t="s">
        <v>5100</v>
      </c>
      <c r="BR548" t="s">
        <v>17</v>
      </c>
      <c r="BT548" t="s">
        <v>5101</v>
      </c>
      <c r="BU548" t="s">
        <v>13046</v>
      </c>
      <c r="BW548" s="223">
        <v>25</v>
      </c>
      <c r="BZ548" s="9" t="s">
        <v>6671</v>
      </c>
      <c r="CA548" t="s">
        <v>6212</v>
      </c>
      <c r="CB548" s="223">
        <v>2017</v>
      </c>
      <c r="CC548" t="s">
        <v>4956</v>
      </c>
      <c r="CD548" t="s">
        <v>5160</v>
      </c>
      <c r="CE548" t="s">
        <v>5161</v>
      </c>
      <c r="CF548" t="s">
        <v>5162</v>
      </c>
      <c r="CG548" t="s">
        <v>5081</v>
      </c>
      <c r="CH548" t="s">
        <v>131</v>
      </c>
      <c r="CI548" t="s">
        <v>5106</v>
      </c>
      <c r="CJ548" t="s">
        <v>5082</v>
      </c>
      <c r="CK548" t="s">
        <v>17</v>
      </c>
      <c r="CL548" t="s">
        <v>17</v>
      </c>
      <c r="CM548" s="101" t="s">
        <v>4958</v>
      </c>
      <c r="CN548" t="s">
        <v>4960</v>
      </c>
      <c r="CO548" t="s">
        <v>10</v>
      </c>
      <c r="CP548" t="s">
        <v>48</v>
      </c>
      <c r="CQ548" t="s">
        <v>6171</v>
      </c>
      <c r="CR548" t="s">
        <v>17</v>
      </c>
      <c r="CS548" t="s">
        <v>5083</v>
      </c>
      <c r="CT548" t="s">
        <v>430</v>
      </c>
      <c r="CU548" t="s">
        <v>199</v>
      </c>
      <c r="CV548" t="s">
        <v>17</v>
      </c>
      <c r="CW548" t="s">
        <v>17</v>
      </c>
      <c r="CX548" t="s">
        <v>17</v>
      </c>
      <c r="CY548" t="s">
        <v>17</v>
      </c>
      <c r="CZ548" t="s">
        <v>5187</v>
      </c>
      <c r="DA548" s="3" t="s">
        <v>9218</v>
      </c>
      <c r="DB548" t="s">
        <v>5189</v>
      </c>
      <c r="DD548" s="226">
        <v>546</v>
      </c>
      <c r="DE548" s="22"/>
    </row>
    <row r="549" spans="1:109" ht="14.45" customHeight="1">
      <c r="A549" s="226">
        <v>512</v>
      </c>
      <c r="B549" t="s">
        <v>5086</v>
      </c>
      <c r="C549" s="285" t="s">
        <v>4954</v>
      </c>
      <c r="D549" s="3" t="s">
        <v>3455</v>
      </c>
      <c r="G549" s="149" t="s">
        <v>5088</v>
      </c>
      <c r="H549" t="s">
        <v>5087</v>
      </c>
      <c r="I549" t="s">
        <v>5089</v>
      </c>
      <c r="J549" t="s">
        <v>4955</v>
      </c>
      <c r="K549" t="s">
        <v>10276</v>
      </c>
      <c r="L549" t="s">
        <v>4953</v>
      </c>
      <c r="M549" t="b">
        <v>0</v>
      </c>
      <c r="N549" t="s">
        <v>549</v>
      </c>
      <c r="O549" t="s">
        <v>17</v>
      </c>
      <c r="P549" s="219" t="s">
        <v>9118</v>
      </c>
      <c r="Q549" s="227">
        <v>38</v>
      </c>
      <c r="R549" s="227">
        <v>38</v>
      </c>
      <c r="S549" t="s">
        <v>5090</v>
      </c>
      <c r="T549" t="s">
        <v>17</v>
      </c>
      <c r="U549" t="s">
        <v>17</v>
      </c>
      <c r="V549" t="s">
        <v>17</v>
      </c>
      <c r="W549" t="s">
        <v>17</v>
      </c>
      <c r="X549" t="s">
        <v>17</v>
      </c>
      <c r="Y549" t="s">
        <v>17</v>
      </c>
      <c r="Z549" t="s">
        <v>4570</v>
      </c>
      <c r="AA549" s="22" t="s">
        <v>484</v>
      </c>
      <c r="AB549" t="s">
        <v>17</v>
      </c>
      <c r="AC549" t="s">
        <v>17</v>
      </c>
      <c r="AD549" t="s">
        <v>17</v>
      </c>
      <c r="AE549" t="s">
        <v>17</v>
      </c>
      <c r="AF549" t="s">
        <v>17</v>
      </c>
      <c r="AG549" t="s">
        <v>17</v>
      </c>
      <c r="AH549" t="s">
        <v>4953</v>
      </c>
      <c r="AI549" t="s">
        <v>9202</v>
      </c>
      <c r="AJ549" s="3" t="s">
        <v>481</v>
      </c>
      <c r="AK549" t="s">
        <v>481</v>
      </c>
      <c r="AL549" s="10"/>
      <c r="AM549" t="s">
        <v>17</v>
      </c>
      <c r="AN549" t="s">
        <v>484</v>
      </c>
      <c r="AO549" t="s">
        <v>9206</v>
      </c>
      <c r="AP549" t="s">
        <v>5091</v>
      </c>
      <c r="AQ549" t="s">
        <v>5092</v>
      </c>
      <c r="AR549" t="s">
        <v>5093</v>
      </c>
      <c r="AS549" s="15" t="s">
        <v>9041</v>
      </c>
      <c r="AT549" t="s">
        <v>5094</v>
      </c>
      <c r="AU549" t="b">
        <v>1</v>
      </c>
      <c r="AV549" s="223">
        <v>1766476</v>
      </c>
      <c r="AW549" s="89">
        <v>100000</v>
      </c>
      <c r="AX549" t="s">
        <v>5095</v>
      </c>
      <c r="AY549" t="s">
        <v>17</v>
      </c>
      <c r="AZ549" t="s">
        <v>5096</v>
      </c>
      <c r="BB549" s="3" t="s">
        <v>5202</v>
      </c>
      <c r="BD549" t="s">
        <v>5098</v>
      </c>
      <c r="BE549" t="s">
        <v>37</v>
      </c>
      <c r="BF549" t="s">
        <v>5097</v>
      </c>
      <c r="BH549" s="9" t="s">
        <v>6171</v>
      </c>
      <c r="BI549" s="10" t="s">
        <v>3606</v>
      </c>
      <c r="BJ549" s="10" t="s">
        <v>9051</v>
      </c>
      <c r="BK549" s="9" t="s">
        <v>8550</v>
      </c>
      <c r="BM549" s="223">
        <v>1766476</v>
      </c>
      <c r="BN549" s="223">
        <v>1034727</v>
      </c>
      <c r="BO549" t="s">
        <v>5099</v>
      </c>
      <c r="BP549" t="s">
        <v>9211</v>
      </c>
      <c r="BQ549" t="s">
        <v>5100</v>
      </c>
      <c r="BR549" t="s">
        <v>17</v>
      </c>
      <c r="BT549" t="s">
        <v>5101</v>
      </c>
      <c r="BU549" t="s">
        <v>5102</v>
      </c>
      <c r="BW549" s="223">
        <v>25</v>
      </c>
      <c r="BZ549" s="9" t="s">
        <v>6671</v>
      </c>
      <c r="CA549" t="s">
        <v>6212</v>
      </c>
      <c r="CB549" s="223">
        <v>2017</v>
      </c>
      <c r="CC549" t="s">
        <v>4956</v>
      </c>
      <c r="CD549" t="s">
        <v>5103</v>
      </c>
      <c r="CE549" t="s">
        <v>5104</v>
      </c>
      <c r="CF549" t="s">
        <v>5105</v>
      </c>
      <c r="CG549" t="s">
        <v>4953</v>
      </c>
      <c r="CH549" t="s">
        <v>131</v>
      </c>
      <c r="CI549" t="s">
        <v>5106</v>
      </c>
      <c r="CJ549" t="s">
        <v>4957</v>
      </c>
      <c r="CK549" t="s">
        <v>17</v>
      </c>
      <c r="CL549" t="s">
        <v>17</v>
      </c>
      <c r="CM549" s="101" t="s">
        <v>4958</v>
      </c>
      <c r="CN549" t="s">
        <v>4960</v>
      </c>
      <c r="CO549" t="s">
        <v>10</v>
      </c>
      <c r="CP549" t="s">
        <v>48</v>
      </c>
      <c r="CQ549" t="s">
        <v>6171</v>
      </c>
      <c r="CR549" t="s">
        <v>17</v>
      </c>
      <c r="CS549" t="s">
        <v>4962</v>
      </c>
      <c r="CT549" t="s">
        <v>430</v>
      </c>
      <c r="CU549" t="s">
        <v>199</v>
      </c>
      <c r="CV549" t="s">
        <v>17</v>
      </c>
      <c r="CW549" t="s">
        <v>17</v>
      </c>
      <c r="CX549" t="s">
        <v>17</v>
      </c>
      <c r="CY549" t="s">
        <v>17</v>
      </c>
      <c r="CZ549" t="s">
        <v>5107</v>
      </c>
      <c r="DA549" t="s">
        <v>8548</v>
      </c>
      <c r="DB549" t="s">
        <v>9052</v>
      </c>
      <c r="DD549" s="257">
        <v>848</v>
      </c>
    </row>
    <row r="550" spans="1:109" ht="13.15" customHeight="1">
      <c r="A550" s="226">
        <v>513</v>
      </c>
      <c r="B550" t="s">
        <v>5086</v>
      </c>
      <c r="C550" s="285" t="s">
        <v>4954</v>
      </c>
      <c r="D550" s="3" t="s">
        <v>3455</v>
      </c>
      <c r="G550" s="149" t="s">
        <v>5088</v>
      </c>
      <c r="H550" t="s">
        <v>5087</v>
      </c>
      <c r="I550" t="s">
        <v>5089</v>
      </c>
      <c r="J550" t="s">
        <v>4955</v>
      </c>
      <c r="K550" t="s">
        <v>10276</v>
      </c>
      <c r="L550" t="s">
        <v>4966</v>
      </c>
      <c r="M550" t="b">
        <v>0</v>
      </c>
      <c r="N550" t="s">
        <v>549</v>
      </c>
      <c r="O550" t="s">
        <v>17</v>
      </c>
      <c r="P550" s="219" t="s">
        <v>9116</v>
      </c>
      <c r="Q550" s="227">
        <v>35</v>
      </c>
      <c r="R550" s="227">
        <v>35</v>
      </c>
      <c r="S550" t="s">
        <v>5090</v>
      </c>
      <c r="T550" t="s">
        <v>17</v>
      </c>
      <c r="U550" t="s">
        <v>17</v>
      </c>
      <c r="V550" t="s">
        <v>17</v>
      </c>
      <c r="W550" t="s">
        <v>17</v>
      </c>
      <c r="X550" t="s">
        <v>17</v>
      </c>
      <c r="Y550" t="s">
        <v>17</v>
      </c>
      <c r="Z550" t="s">
        <v>4570</v>
      </c>
      <c r="AA550" s="22" t="s">
        <v>484</v>
      </c>
      <c r="AB550" t="s">
        <v>17</v>
      </c>
      <c r="AC550" t="s">
        <v>17</v>
      </c>
      <c r="AD550" t="s">
        <v>17</v>
      </c>
      <c r="AE550" t="s">
        <v>17</v>
      </c>
      <c r="AF550" t="s">
        <v>17</v>
      </c>
      <c r="AG550" t="s">
        <v>17</v>
      </c>
      <c r="AH550" t="s">
        <v>4966</v>
      </c>
      <c r="AI550" t="s">
        <v>9202</v>
      </c>
      <c r="AJ550" s="3" t="s">
        <v>481</v>
      </c>
      <c r="AK550" t="s">
        <v>481</v>
      </c>
      <c r="AL550" s="10"/>
      <c r="AM550" t="s">
        <v>17</v>
      </c>
      <c r="AN550" t="s">
        <v>484</v>
      </c>
      <c r="AO550" t="s">
        <v>9206</v>
      </c>
      <c r="AP550" t="s">
        <v>5091</v>
      </c>
      <c r="AQ550" t="s">
        <v>5092</v>
      </c>
      <c r="AR550" t="s">
        <v>5093</v>
      </c>
      <c r="AS550" s="15" t="s">
        <v>9041</v>
      </c>
      <c r="AT550" t="s">
        <v>5094</v>
      </c>
      <c r="AU550" t="b">
        <v>1</v>
      </c>
      <c r="AV550" s="223">
        <v>1804895</v>
      </c>
      <c r="AW550" s="89">
        <v>100000</v>
      </c>
      <c r="AX550" t="s">
        <v>5095</v>
      </c>
      <c r="AY550" t="s">
        <v>17</v>
      </c>
      <c r="AZ550" t="s">
        <v>5096</v>
      </c>
      <c r="BB550" s="3" t="s">
        <v>5202</v>
      </c>
      <c r="BD550" t="s">
        <v>5098</v>
      </c>
      <c r="BE550" t="s">
        <v>37</v>
      </c>
      <c r="BF550" t="s">
        <v>5097</v>
      </c>
      <c r="BH550" s="9" t="s">
        <v>6171</v>
      </c>
      <c r="BI550" s="10" t="s">
        <v>3606</v>
      </c>
      <c r="BJ550" s="10" t="s">
        <v>9051</v>
      </c>
      <c r="BK550" s="9" t="s">
        <v>8550</v>
      </c>
      <c r="BM550" s="223">
        <v>1804895</v>
      </c>
      <c r="BN550" s="223">
        <v>1046927</v>
      </c>
      <c r="BO550" t="s">
        <v>5099</v>
      </c>
      <c r="BP550" t="s">
        <v>9211</v>
      </c>
      <c r="BQ550" t="s">
        <v>5100</v>
      </c>
      <c r="BR550" t="s">
        <v>17</v>
      </c>
      <c r="BT550" t="s">
        <v>5101</v>
      </c>
      <c r="BU550" t="s">
        <v>5102</v>
      </c>
      <c r="BW550" s="223">
        <v>25</v>
      </c>
      <c r="BZ550" s="9" t="s">
        <v>6671</v>
      </c>
      <c r="CA550" t="s">
        <v>6212</v>
      </c>
      <c r="CB550" s="223">
        <v>2017</v>
      </c>
      <c r="CC550" t="s">
        <v>4956</v>
      </c>
      <c r="CD550" t="s">
        <v>5109</v>
      </c>
      <c r="CE550" t="s">
        <v>5110</v>
      </c>
      <c r="CF550" t="s">
        <v>5111</v>
      </c>
      <c r="CG550" t="s">
        <v>4966</v>
      </c>
      <c r="CH550" t="s">
        <v>131</v>
      </c>
      <c r="CI550" t="s">
        <v>5106</v>
      </c>
      <c r="CJ550" t="s">
        <v>4967</v>
      </c>
      <c r="CK550" t="s">
        <v>17</v>
      </c>
      <c r="CL550" t="s">
        <v>17</v>
      </c>
      <c r="CM550" s="101" t="s">
        <v>4958</v>
      </c>
      <c r="CN550" t="s">
        <v>4960</v>
      </c>
      <c r="CO550" t="s">
        <v>10</v>
      </c>
      <c r="CP550" t="s">
        <v>48</v>
      </c>
      <c r="CQ550" t="s">
        <v>6171</v>
      </c>
      <c r="CR550" t="s">
        <v>17</v>
      </c>
      <c r="CS550" t="s">
        <v>4968</v>
      </c>
      <c r="CT550" t="s">
        <v>430</v>
      </c>
      <c r="CU550" t="s">
        <v>199</v>
      </c>
      <c r="CV550" t="s">
        <v>17</v>
      </c>
      <c r="CW550" t="s">
        <v>17</v>
      </c>
      <c r="CX550" t="s">
        <v>17</v>
      </c>
      <c r="CY550" t="s">
        <v>17</v>
      </c>
      <c r="CZ550" t="s">
        <v>5112</v>
      </c>
      <c r="DA550" t="s">
        <v>8548</v>
      </c>
      <c r="DB550" t="s">
        <v>9053</v>
      </c>
      <c r="DD550" s="257">
        <v>849</v>
      </c>
    </row>
    <row r="551" spans="1:109" ht="14.45" customHeight="1">
      <c r="A551" s="226">
        <v>514</v>
      </c>
      <c r="B551" t="s">
        <v>5086</v>
      </c>
      <c r="C551" s="285" t="s">
        <v>4954</v>
      </c>
      <c r="D551" s="3" t="s">
        <v>3455</v>
      </c>
      <c r="G551" s="149" t="s">
        <v>5088</v>
      </c>
      <c r="H551" t="s">
        <v>5087</v>
      </c>
      <c r="I551" t="s">
        <v>5089</v>
      </c>
      <c r="J551" t="s">
        <v>4955</v>
      </c>
      <c r="K551" t="s">
        <v>10276</v>
      </c>
      <c r="L551" t="s">
        <v>4971</v>
      </c>
      <c r="M551" t="b">
        <v>0</v>
      </c>
      <c r="N551" t="s">
        <v>549</v>
      </c>
      <c r="O551" t="s">
        <v>17</v>
      </c>
      <c r="P551" s="219" t="s">
        <v>9103</v>
      </c>
      <c r="Q551" s="227">
        <v>36</v>
      </c>
      <c r="R551" s="227">
        <v>36</v>
      </c>
      <c r="S551" t="s">
        <v>5090</v>
      </c>
      <c r="T551" t="s">
        <v>17</v>
      </c>
      <c r="U551" t="s">
        <v>17</v>
      </c>
      <c r="V551" t="s">
        <v>17</v>
      </c>
      <c r="W551" t="s">
        <v>17</v>
      </c>
      <c r="X551" t="s">
        <v>17</v>
      </c>
      <c r="Y551" t="s">
        <v>17</v>
      </c>
      <c r="Z551" t="s">
        <v>4570</v>
      </c>
      <c r="AA551" s="22" t="s">
        <v>484</v>
      </c>
      <c r="AB551" t="s">
        <v>17</v>
      </c>
      <c r="AC551" t="s">
        <v>17</v>
      </c>
      <c r="AD551" t="s">
        <v>17</v>
      </c>
      <c r="AE551" t="s">
        <v>17</v>
      </c>
      <c r="AF551" t="s">
        <v>17</v>
      </c>
      <c r="AG551" t="s">
        <v>17</v>
      </c>
      <c r="AH551" t="s">
        <v>4971</v>
      </c>
      <c r="AI551" t="s">
        <v>9202</v>
      </c>
      <c r="AJ551" s="3" t="s">
        <v>481</v>
      </c>
      <c r="AK551" t="s">
        <v>481</v>
      </c>
      <c r="AL551" s="10"/>
      <c r="AM551" t="s">
        <v>17</v>
      </c>
      <c r="AN551" t="s">
        <v>484</v>
      </c>
      <c r="AO551" t="s">
        <v>9206</v>
      </c>
      <c r="AP551" t="s">
        <v>5091</v>
      </c>
      <c r="AQ551" t="s">
        <v>5092</v>
      </c>
      <c r="AR551" t="s">
        <v>5093</v>
      </c>
      <c r="AS551" s="15" t="s">
        <v>9041</v>
      </c>
      <c r="AT551" t="s">
        <v>5094</v>
      </c>
      <c r="AU551" t="b">
        <v>1</v>
      </c>
      <c r="AV551" s="223">
        <v>1823538</v>
      </c>
      <c r="AW551" s="89">
        <v>100000</v>
      </c>
      <c r="AX551" t="s">
        <v>5095</v>
      </c>
      <c r="AY551" t="s">
        <v>17</v>
      </c>
      <c r="AZ551" t="s">
        <v>5096</v>
      </c>
      <c r="BB551" s="3" t="s">
        <v>5202</v>
      </c>
      <c r="BD551" t="s">
        <v>5098</v>
      </c>
      <c r="BE551" t="s">
        <v>37</v>
      </c>
      <c r="BF551" t="s">
        <v>5097</v>
      </c>
      <c r="BH551" s="9" t="s">
        <v>6171</v>
      </c>
      <c r="BI551" s="10" t="s">
        <v>3606</v>
      </c>
      <c r="BJ551" s="10" t="s">
        <v>9051</v>
      </c>
      <c r="BK551" s="9" t="s">
        <v>8550</v>
      </c>
      <c r="BM551" s="223">
        <v>1823538</v>
      </c>
      <c r="BN551" s="223">
        <v>1095375</v>
      </c>
      <c r="BO551" t="s">
        <v>5099</v>
      </c>
      <c r="BP551" t="s">
        <v>9211</v>
      </c>
      <c r="BQ551" t="s">
        <v>5100</v>
      </c>
      <c r="BR551" t="s">
        <v>17</v>
      </c>
      <c r="BT551" t="s">
        <v>5101</v>
      </c>
      <c r="BU551" t="s">
        <v>5102</v>
      </c>
      <c r="BW551" s="223">
        <v>25</v>
      </c>
      <c r="BZ551" s="9" t="s">
        <v>6671</v>
      </c>
      <c r="CA551" t="s">
        <v>6212</v>
      </c>
      <c r="CB551" s="223">
        <v>2017</v>
      </c>
      <c r="CC551" t="s">
        <v>4956</v>
      </c>
      <c r="CD551" t="s">
        <v>5114</v>
      </c>
      <c r="CE551" t="s">
        <v>5115</v>
      </c>
      <c r="CF551" t="s">
        <v>5116</v>
      </c>
      <c r="CG551" t="s">
        <v>4971</v>
      </c>
      <c r="CH551" t="s">
        <v>131</v>
      </c>
      <c r="CI551" t="s">
        <v>5106</v>
      </c>
      <c r="CJ551" t="s">
        <v>4972</v>
      </c>
      <c r="CK551" t="s">
        <v>17</v>
      </c>
      <c r="CL551" t="s">
        <v>17</v>
      </c>
      <c r="CM551" s="101" t="s">
        <v>4958</v>
      </c>
      <c r="CN551" t="s">
        <v>4960</v>
      </c>
      <c r="CO551" t="s">
        <v>10</v>
      </c>
      <c r="CP551" t="s">
        <v>48</v>
      </c>
      <c r="CQ551" t="s">
        <v>6171</v>
      </c>
      <c r="CR551" t="s">
        <v>17</v>
      </c>
      <c r="CS551" t="s">
        <v>4973</v>
      </c>
      <c r="CT551" t="s">
        <v>430</v>
      </c>
      <c r="CU551" t="s">
        <v>199</v>
      </c>
      <c r="CV551" t="s">
        <v>17</v>
      </c>
      <c r="CW551" t="s">
        <v>17</v>
      </c>
      <c r="CX551" t="s">
        <v>17</v>
      </c>
      <c r="CY551" t="s">
        <v>17</v>
      </c>
      <c r="CZ551" t="s">
        <v>5117</v>
      </c>
      <c r="DA551" t="s">
        <v>8548</v>
      </c>
      <c r="DB551" t="s">
        <v>9054</v>
      </c>
      <c r="DD551" s="257">
        <v>850</v>
      </c>
    </row>
    <row r="552" spans="1:109" ht="14.45" customHeight="1">
      <c r="A552" s="226">
        <v>515</v>
      </c>
      <c r="B552" t="s">
        <v>5086</v>
      </c>
      <c r="C552" s="285" t="s">
        <v>4954</v>
      </c>
      <c r="D552" s="3" t="s">
        <v>3455</v>
      </c>
      <c r="G552" s="149" t="s">
        <v>5088</v>
      </c>
      <c r="H552" t="s">
        <v>5087</v>
      </c>
      <c r="I552" t="s">
        <v>5089</v>
      </c>
      <c r="J552" t="s">
        <v>4955</v>
      </c>
      <c r="K552" t="s">
        <v>10276</v>
      </c>
      <c r="L552" t="s">
        <v>4976</v>
      </c>
      <c r="M552" t="b">
        <v>0</v>
      </c>
      <c r="N552" t="s">
        <v>549</v>
      </c>
      <c r="O552" t="s">
        <v>17</v>
      </c>
      <c r="P552" s="219" t="s">
        <v>9138</v>
      </c>
      <c r="Q552" s="227">
        <v>59</v>
      </c>
      <c r="R552" s="227">
        <v>59</v>
      </c>
      <c r="S552" t="s">
        <v>5090</v>
      </c>
      <c r="T552" t="s">
        <v>17</v>
      </c>
      <c r="U552" t="s">
        <v>17</v>
      </c>
      <c r="V552" t="s">
        <v>17</v>
      </c>
      <c r="W552" t="s">
        <v>17</v>
      </c>
      <c r="X552" t="s">
        <v>17</v>
      </c>
      <c r="Y552" t="s">
        <v>17</v>
      </c>
      <c r="Z552" t="s">
        <v>4570</v>
      </c>
      <c r="AA552" s="22" t="s">
        <v>484</v>
      </c>
      <c r="AB552" t="s">
        <v>17</v>
      </c>
      <c r="AC552" t="s">
        <v>17</v>
      </c>
      <c r="AD552" t="s">
        <v>17</v>
      </c>
      <c r="AE552" t="s">
        <v>17</v>
      </c>
      <c r="AF552" t="s">
        <v>17</v>
      </c>
      <c r="AG552" t="s">
        <v>17</v>
      </c>
      <c r="AH552" t="s">
        <v>4976</v>
      </c>
      <c r="AI552" t="s">
        <v>9202</v>
      </c>
      <c r="AJ552" s="3" t="s">
        <v>481</v>
      </c>
      <c r="AK552" t="s">
        <v>481</v>
      </c>
      <c r="AL552" s="10"/>
      <c r="AM552" t="s">
        <v>17</v>
      </c>
      <c r="AN552" t="s">
        <v>484</v>
      </c>
      <c r="AO552" t="s">
        <v>9206</v>
      </c>
      <c r="AP552" t="s">
        <v>5091</v>
      </c>
      <c r="AQ552" t="s">
        <v>5092</v>
      </c>
      <c r="AR552" t="s">
        <v>5093</v>
      </c>
      <c r="AS552" s="15" t="s">
        <v>9041</v>
      </c>
      <c r="AT552" t="s">
        <v>5094</v>
      </c>
      <c r="AU552" t="b">
        <v>1</v>
      </c>
      <c r="AV552" s="223">
        <v>1439815</v>
      </c>
      <c r="AW552" s="89">
        <v>100000</v>
      </c>
      <c r="AX552" t="s">
        <v>5095</v>
      </c>
      <c r="AY552" t="s">
        <v>17</v>
      </c>
      <c r="AZ552" t="s">
        <v>5096</v>
      </c>
      <c r="BB552" s="3" t="s">
        <v>5202</v>
      </c>
      <c r="BD552" t="s">
        <v>5098</v>
      </c>
      <c r="BE552" t="s">
        <v>37</v>
      </c>
      <c r="BF552" t="s">
        <v>5097</v>
      </c>
      <c r="BH552" s="9" t="s">
        <v>6171</v>
      </c>
      <c r="BI552" s="10" t="s">
        <v>3606</v>
      </c>
      <c r="BJ552" s="10" t="s">
        <v>9051</v>
      </c>
      <c r="BK552" s="9" t="s">
        <v>8550</v>
      </c>
      <c r="BM552" s="223">
        <v>1439815</v>
      </c>
      <c r="BN552" s="223">
        <v>1219000</v>
      </c>
      <c r="BO552" t="s">
        <v>5099</v>
      </c>
      <c r="BP552" t="s">
        <v>9211</v>
      </c>
      <c r="BQ552" t="s">
        <v>5100</v>
      </c>
      <c r="BR552" t="s">
        <v>17</v>
      </c>
      <c r="BT552" t="s">
        <v>5101</v>
      </c>
      <c r="BU552" t="s">
        <v>5102</v>
      </c>
      <c r="BW552" s="223">
        <v>25</v>
      </c>
      <c r="BZ552" s="9" t="s">
        <v>6671</v>
      </c>
      <c r="CA552" t="s">
        <v>6212</v>
      </c>
      <c r="CB552" s="223">
        <v>2017</v>
      </c>
      <c r="CC552" t="s">
        <v>4956</v>
      </c>
      <c r="CD552" t="s">
        <v>5119</v>
      </c>
      <c r="CE552" t="s">
        <v>5120</v>
      </c>
      <c r="CF552" t="s">
        <v>5121</v>
      </c>
      <c r="CG552" t="s">
        <v>4976</v>
      </c>
      <c r="CH552" t="s">
        <v>131</v>
      </c>
      <c r="CI552" t="s">
        <v>5106</v>
      </c>
      <c r="CJ552" t="s">
        <v>4977</v>
      </c>
      <c r="CK552" t="s">
        <v>17</v>
      </c>
      <c r="CL552" t="s">
        <v>17</v>
      </c>
      <c r="CM552" s="101" t="s">
        <v>4958</v>
      </c>
      <c r="CN552" t="s">
        <v>4960</v>
      </c>
      <c r="CO552" t="s">
        <v>10</v>
      </c>
      <c r="CP552" t="s">
        <v>48</v>
      </c>
      <c r="CQ552" t="s">
        <v>6171</v>
      </c>
      <c r="CR552" t="s">
        <v>17</v>
      </c>
      <c r="CS552" t="s">
        <v>4978</v>
      </c>
      <c r="CT552" t="s">
        <v>430</v>
      </c>
      <c r="CU552" t="s">
        <v>199</v>
      </c>
      <c r="CV552" t="s">
        <v>17</v>
      </c>
      <c r="CW552" t="s">
        <v>17</v>
      </c>
      <c r="CX552" t="s">
        <v>17</v>
      </c>
      <c r="CY552" t="s">
        <v>17</v>
      </c>
      <c r="CZ552" t="s">
        <v>5122</v>
      </c>
      <c r="DA552" t="s">
        <v>8548</v>
      </c>
      <c r="DB552" t="s">
        <v>9055</v>
      </c>
      <c r="DD552" s="257">
        <v>851</v>
      </c>
    </row>
    <row r="553" spans="1:109" ht="14.45" customHeight="1">
      <c r="A553" s="226">
        <v>516</v>
      </c>
      <c r="B553" t="s">
        <v>5086</v>
      </c>
      <c r="C553" s="285" t="s">
        <v>4954</v>
      </c>
      <c r="D553" s="3" t="s">
        <v>3455</v>
      </c>
      <c r="G553" s="149" t="s">
        <v>5088</v>
      </c>
      <c r="H553" t="s">
        <v>5087</v>
      </c>
      <c r="I553" t="s">
        <v>5089</v>
      </c>
      <c r="J553" t="s">
        <v>4955</v>
      </c>
      <c r="K553" t="s">
        <v>10276</v>
      </c>
      <c r="L553" t="s">
        <v>4981</v>
      </c>
      <c r="M553" t="b">
        <v>0</v>
      </c>
      <c r="N553" t="s">
        <v>549</v>
      </c>
      <c r="O553" t="s">
        <v>17</v>
      </c>
      <c r="P553" s="219" t="s">
        <v>9137</v>
      </c>
      <c r="Q553" s="227">
        <v>58</v>
      </c>
      <c r="R553" s="227">
        <v>58</v>
      </c>
      <c r="S553" t="s">
        <v>5090</v>
      </c>
      <c r="T553" t="s">
        <v>17</v>
      </c>
      <c r="U553" t="s">
        <v>17</v>
      </c>
      <c r="V553" t="s">
        <v>17</v>
      </c>
      <c r="W553" t="s">
        <v>17</v>
      </c>
      <c r="X553" t="s">
        <v>17</v>
      </c>
      <c r="Y553" t="s">
        <v>17</v>
      </c>
      <c r="Z553" t="s">
        <v>4570</v>
      </c>
      <c r="AA553" s="22" t="s">
        <v>484</v>
      </c>
      <c r="AB553" t="s">
        <v>17</v>
      </c>
      <c r="AC553" t="s">
        <v>17</v>
      </c>
      <c r="AD553" t="s">
        <v>17</v>
      </c>
      <c r="AE553" t="s">
        <v>17</v>
      </c>
      <c r="AF553" t="s">
        <v>17</v>
      </c>
      <c r="AG553" t="s">
        <v>17</v>
      </c>
      <c r="AH553" t="s">
        <v>4981</v>
      </c>
      <c r="AI553" t="s">
        <v>9202</v>
      </c>
      <c r="AJ553" s="3" t="s">
        <v>481</v>
      </c>
      <c r="AK553" t="s">
        <v>481</v>
      </c>
      <c r="AL553" s="10"/>
      <c r="AM553" t="s">
        <v>17</v>
      </c>
      <c r="AN553" t="s">
        <v>484</v>
      </c>
      <c r="AO553" t="s">
        <v>9206</v>
      </c>
      <c r="AP553" t="s">
        <v>5091</v>
      </c>
      <c r="AQ553" t="s">
        <v>5092</v>
      </c>
      <c r="AR553" t="s">
        <v>5093</v>
      </c>
      <c r="AS553" s="15" t="s">
        <v>9041</v>
      </c>
      <c r="AT553" t="s">
        <v>5094</v>
      </c>
      <c r="AU553" t="b">
        <v>1</v>
      </c>
      <c r="AV553" s="223">
        <v>1699223</v>
      </c>
      <c r="AW553" s="89">
        <v>100000</v>
      </c>
      <c r="AX553" t="s">
        <v>5095</v>
      </c>
      <c r="AY553" t="s">
        <v>17</v>
      </c>
      <c r="AZ553" t="s">
        <v>5096</v>
      </c>
      <c r="BB553" s="3" t="s">
        <v>5202</v>
      </c>
      <c r="BD553" t="s">
        <v>5098</v>
      </c>
      <c r="BE553" t="s">
        <v>37</v>
      </c>
      <c r="BF553" t="s">
        <v>5097</v>
      </c>
      <c r="BH553" s="9" t="s">
        <v>6171</v>
      </c>
      <c r="BI553" s="10" t="s">
        <v>3606</v>
      </c>
      <c r="BJ553" s="10" t="s">
        <v>9051</v>
      </c>
      <c r="BK553" s="9" t="s">
        <v>8550</v>
      </c>
      <c r="BM553" s="223">
        <v>1699223</v>
      </c>
      <c r="BN553" s="223">
        <v>1467949</v>
      </c>
      <c r="BO553" t="s">
        <v>5099</v>
      </c>
      <c r="BP553" t="s">
        <v>9211</v>
      </c>
      <c r="BQ553" t="s">
        <v>5100</v>
      </c>
      <c r="BR553" t="s">
        <v>17</v>
      </c>
      <c r="BT553" t="s">
        <v>5101</v>
      </c>
      <c r="BU553" t="s">
        <v>5102</v>
      </c>
      <c r="BW553" s="223">
        <v>25</v>
      </c>
      <c r="BZ553" s="9" t="s">
        <v>6671</v>
      </c>
      <c r="CA553" t="s">
        <v>6212</v>
      </c>
      <c r="CB553" s="223">
        <v>2017</v>
      </c>
      <c r="CC553" t="s">
        <v>4956</v>
      </c>
      <c r="CD553" t="s">
        <v>5124</v>
      </c>
      <c r="CE553" t="s">
        <v>5125</v>
      </c>
      <c r="CF553" t="s">
        <v>5126</v>
      </c>
      <c r="CG553" t="s">
        <v>4981</v>
      </c>
      <c r="CH553" t="s">
        <v>131</v>
      </c>
      <c r="CI553" t="s">
        <v>5106</v>
      </c>
      <c r="CJ553" t="s">
        <v>4982</v>
      </c>
      <c r="CK553" t="s">
        <v>17</v>
      </c>
      <c r="CL553" t="s">
        <v>17</v>
      </c>
      <c r="CM553" s="101" t="s">
        <v>4958</v>
      </c>
      <c r="CN553" t="s">
        <v>4960</v>
      </c>
      <c r="CO553" t="s">
        <v>10</v>
      </c>
      <c r="CP553" t="s">
        <v>48</v>
      </c>
      <c r="CQ553" t="s">
        <v>6171</v>
      </c>
      <c r="CR553" t="s">
        <v>17</v>
      </c>
      <c r="CS553" t="s">
        <v>4983</v>
      </c>
      <c r="CT553" t="s">
        <v>430</v>
      </c>
      <c r="CU553" t="s">
        <v>199</v>
      </c>
      <c r="CV553" t="s">
        <v>17</v>
      </c>
      <c r="CW553" t="s">
        <v>17</v>
      </c>
      <c r="CX553" t="s">
        <v>17</v>
      </c>
      <c r="CY553" t="s">
        <v>17</v>
      </c>
      <c r="CZ553" t="s">
        <v>5127</v>
      </c>
      <c r="DA553" t="s">
        <v>8548</v>
      </c>
      <c r="DB553" t="s">
        <v>9056</v>
      </c>
      <c r="DD553" s="257">
        <v>852</v>
      </c>
    </row>
    <row r="554" spans="1:109" ht="15.6" customHeight="1">
      <c r="A554" s="226">
        <v>517</v>
      </c>
      <c r="B554" t="s">
        <v>5086</v>
      </c>
      <c r="C554" s="285" t="s">
        <v>4954</v>
      </c>
      <c r="D554" s="3" t="s">
        <v>3455</v>
      </c>
      <c r="G554" s="149" t="s">
        <v>5088</v>
      </c>
      <c r="H554" t="s">
        <v>5087</v>
      </c>
      <c r="I554" t="s">
        <v>5089</v>
      </c>
      <c r="J554" t="s">
        <v>4955</v>
      </c>
      <c r="K554" t="s">
        <v>10276</v>
      </c>
      <c r="L554" t="s">
        <v>4986</v>
      </c>
      <c r="M554" t="b">
        <v>0</v>
      </c>
      <c r="N554" t="s">
        <v>549</v>
      </c>
      <c r="O554" t="s">
        <v>17</v>
      </c>
      <c r="P554" s="219" t="s">
        <v>9150</v>
      </c>
      <c r="Q554" s="227">
        <v>-1</v>
      </c>
      <c r="R554" s="227">
        <v>40</v>
      </c>
      <c r="S554" t="s">
        <v>5090</v>
      </c>
      <c r="T554" t="s">
        <v>17</v>
      </c>
      <c r="U554" t="s">
        <v>17</v>
      </c>
      <c r="V554" t="s">
        <v>17</v>
      </c>
      <c r="W554" t="s">
        <v>17</v>
      </c>
      <c r="X554" t="s">
        <v>17</v>
      </c>
      <c r="Y554" t="s">
        <v>17</v>
      </c>
      <c r="Z554" t="s">
        <v>4570</v>
      </c>
      <c r="AA554" s="22" t="s">
        <v>484</v>
      </c>
      <c r="AB554" t="s">
        <v>17</v>
      </c>
      <c r="AC554" t="s">
        <v>17</v>
      </c>
      <c r="AD554" t="s">
        <v>17</v>
      </c>
      <c r="AE554" t="s">
        <v>17</v>
      </c>
      <c r="AF554" t="s">
        <v>17</v>
      </c>
      <c r="AG554" t="s">
        <v>17</v>
      </c>
      <c r="AH554" t="s">
        <v>4986</v>
      </c>
      <c r="AI554" t="s">
        <v>9202</v>
      </c>
      <c r="AJ554" s="3" t="s">
        <v>481</v>
      </c>
      <c r="AK554" t="s">
        <v>481</v>
      </c>
      <c r="AL554" s="10"/>
      <c r="AM554" t="s">
        <v>17</v>
      </c>
      <c r="AN554" t="s">
        <v>484</v>
      </c>
      <c r="AO554" t="s">
        <v>9206</v>
      </c>
      <c r="AP554" t="s">
        <v>5091</v>
      </c>
      <c r="AQ554" t="s">
        <v>5092</v>
      </c>
      <c r="AR554" t="s">
        <v>5093</v>
      </c>
      <c r="AS554" s="15" t="s">
        <v>9041</v>
      </c>
      <c r="AT554" t="s">
        <v>5094</v>
      </c>
      <c r="AU554" t="b">
        <v>1</v>
      </c>
      <c r="AV554" s="223">
        <v>1164340</v>
      </c>
      <c r="AW554" s="89">
        <v>100000</v>
      </c>
      <c r="AX554" t="s">
        <v>5095</v>
      </c>
      <c r="AY554" t="s">
        <v>17</v>
      </c>
      <c r="AZ554" t="s">
        <v>5096</v>
      </c>
      <c r="BB554" s="3" t="s">
        <v>5202</v>
      </c>
      <c r="BD554" t="s">
        <v>5098</v>
      </c>
      <c r="BE554" t="s">
        <v>37</v>
      </c>
      <c r="BF554" t="s">
        <v>5097</v>
      </c>
      <c r="BH554" s="9" t="s">
        <v>6171</v>
      </c>
      <c r="BI554" s="10" t="s">
        <v>3606</v>
      </c>
      <c r="BJ554" s="10" t="s">
        <v>9051</v>
      </c>
      <c r="BK554" s="9" t="s">
        <v>8550</v>
      </c>
      <c r="BM554" s="223">
        <v>1164340</v>
      </c>
      <c r="BN554" s="223">
        <v>769410</v>
      </c>
      <c r="BO554" t="s">
        <v>5099</v>
      </c>
      <c r="BP554" t="s">
        <v>9211</v>
      </c>
      <c r="BQ554" t="s">
        <v>5100</v>
      </c>
      <c r="BR554" t="s">
        <v>17</v>
      </c>
      <c r="BT554" t="s">
        <v>5101</v>
      </c>
      <c r="BU554" t="s">
        <v>5102</v>
      </c>
      <c r="BW554" s="223">
        <v>25</v>
      </c>
      <c r="BZ554" s="9" t="s">
        <v>6671</v>
      </c>
      <c r="CA554" t="s">
        <v>6212</v>
      </c>
      <c r="CB554" s="223">
        <v>2017</v>
      </c>
      <c r="CC554" t="s">
        <v>4956</v>
      </c>
      <c r="CD554" t="s">
        <v>5129</v>
      </c>
      <c r="CE554" t="s">
        <v>5130</v>
      </c>
      <c r="CF554" t="s">
        <v>5131</v>
      </c>
      <c r="CG554" t="s">
        <v>4986</v>
      </c>
      <c r="CH554" t="s">
        <v>131</v>
      </c>
      <c r="CI554" t="s">
        <v>5106</v>
      </c>
      <c r="CJ554" t="s">
        <v>4987</v>
      </c>
      <c r="CK554" t="s">
        <v>17</v>
      </c>
      <c r="CL554" t="s">
        <v>17</v>
      </c>
      <c r="CM554" s="101" t="s">
        <v>4958</v>
      </c>
      <c r="CN554" t="s">
        <v>4960</v>
      </c>
      <c r="CO554" t="s">
        <v>10</v>
      </c>
      <c r="CP554" t="s">
        <v>48</v>
      </c>
      <c r="CQ554" t="s">
        <v>6171</v>
      </c>
      <c r="CR554" t="s">
        <v>17</v>
      </c>
      <c r="CS554" t="s">
        <v>4988</v>
      </c>
      <c r="CT554" t="s">
        <v>430</v>
      </c>
      <c r="CU554" t="s">
        <v>199</v>
      </c>
      <c r="CV554" t="s">
        <v>17</v>
      </c>
      <c r="CW554" t="s">
        <v>17</v>
      </c>
      <c r="CX554" t="s">
        <v>17</v>
      </c>
      <c r="CY554" t="s">
        <v>17</v>
      </c>
      <c r="CZ554" t="s">
        <v>5132</v>
      </c>
      <c r="DA554" t="s">
        <v>8548</v>
      </c>
      <c r="DB554" t="s">
        <v>9057</v>
      </c>
      <c r="DD554" s="257">
        <v>853</v>
      </c>
    </row>
    <row r="555" spans="1:109" ht="13.9" customHeight="1">
      <c r="A555" s="226">
        <v>518</v>
      </c>
      <c r="B555" t="s">
        <v>5086</v>
      </c>
      <c r="C555" s="285" t="s">
        <v>4954</v>
      </c>
      <c r="D555" s="3" t="s">
        <v>3455</v>
      </c>
      <c r="G555" s="149" t="s">
        <v>5088</v>
      </c>
      <c r="H555" t="s">
        <v>5087</v>
      </c>
      <c r="I555" t="s">
        <v>5089</v>
      </c>
      <c r="J555" t="s">
        <v>4955</v>
      </c>
      <c r="K555" t="s">
        <v>10276</v>
      </c>
      <c r="L555" t="s">
        <v>4991</v>
      </c>
      <c r="M555" t="b">
        <v>0</v>
      </c>
      <c r="N555" t="s">
        <v>549</v>
      </c>
      <c r="O555" t="s">
        <v>17</v>
      </c>
      <c r="P555" s="219" t="s">
        <v>9150</v>
      </c>
      <c r="Q555" s="227">
        <v>-1</v>
      </c>
      <c r="R555" s="227">
        <v>40</v>
      </c>
      <c r="S555" t="s">
        <v>5090</v>
      </c>
      <c r="T555" t="s">
        <v>17</v>
      </c>
      <c r="U555" t="s">
        <v>17</v>
      </c>
      <c r="V555" t="s">
        <v>17</v>
      </c>
      <c r="W555" t="s">
        <v>17</v>
      </c>
      <c r="X555" t="s">
        <v>17</v>
      </c>
      <c r="Y555" t="s">
        <v>17</v>
      </c>
      <c r="Z555" t="s">
        <v>4570</v>
      </c>
      <c r="AA555" s="22" t="s">
        <v>484</v>
      </c>
      <c r="AB555" t="s">
        <v>17</v>
      </c>
      <c r="AC555" t="s">
        <v>17</v>
      </c>
      <c r="AD555" t="s">
        <v>17</v>
      </c>
      <c r="AE555" t="s">
        <v>17</v>
      </c>
      <c r="AF555" t="s">
        <v>17</v>
      </c>
      <c r="AG555" t="s">
        <v>17</v>
      </c>
      <c r="AH555" t="s">
        <v>4991</v>
      </c>
      <c r="AI555" t="s">
        <v>9202</v>
      </c>
      <c r="AJ555" s="3" t="s">
        <v>481</v>
      </c>
      <c r="AK555" t="s">
        <v>481</v>
      </c>
      <c r="AL555" s="10"/>
      <c r="AM555" t="s">
        <v>17</v>
      </c>
      <c r="AN555" t="s">
        <v>484</v>
      </c>
      <c r="AO555" t="s">
        <v>9206</v>
      </c>
      <c r="AP555" t="s">
        <v>5091</v>
      </c>
      <c r="AQ555" t="s">
        <v>5092</v>
      </c>
      <c r="AR555" t="s">
        <v>5093</v>
      </c>
      <c r="AS555" s="15" t="s">
        <v>9041</v>
      </c>
      <c r="AT555" t="s">
        <v>5094</v>
      </c>
      <c r="AU555" t="b">
        <v>1</v>
      </c>
      <c r="AV555" s="223">
        <v>1286813</v>
      </c>
      <c r="AW555" s="89">
        <v>100000</v>
      </c>
      <c r="AX555" t="s">
        <v>5095</v>
      </c>
      <c r="AY555" t="s">
        <v>17</v>
      </c>
      <c r="AZ555" t="s">
        <v>5096</v>
      </c>
      <c r="BB555" s="3" t="s">
        <v>5202</v>
      </c>
      <c r="BD555" t="s">
        <v>5098</v>
      </c>
      <c r="BE555" t="s">
        <v>37</v>
      </c>
      <c r="BF555" t="s">
        <v>5097</v>
      </c>
      <c r="BH555" s="9" t="s">
        <v>6171</v>
      </c>
      <c r="BI555" s="10" t="s">
        <v>3606</v>
      </c>
      <c r="BJ555" s="10" t="s">
        <v>9051</v>
      </c>
      <c r="BK555" s="9" t="s">
        <v>8550</v>
      </c>
      <c r="BM555" s="223">
        <v>1286813</v>
      </c>
      <c r="BN555" s="223">
        <v>931748</v>
      </c>
      <c r="BO555" t="s">
        <v>5099</v>
      </c>
      <c r="BP555" t="s">
        <v>9211</v>
      </c>
      <c r="BQ555" t="s">
        <v>5100</v>
      </c>
      <c r="BR555" t="s">
        <v>17</v>
      </c>
      <c r="BT555" t="s">
        <v>5101</v>
      </c>
      <c r="BU555" t="s">
        <v>5102</v>
      </c>
      <c r="BW555" s="223">
        <v>25</v>
      </c>
      <c r="BZ555" s="9" t="s">
        <v>6671</v>
      </c>
      <c r="CA555" t="s">
        <v>6212</v>
      </c>
      <c r="CB555" s="223">
        <v>2017</v>
      </c>
      <c r="CC555" t="s">
        <v>4956</v>
      </c>
      <c r="CD555" t="s">
        <v>5134</v>
      </c>
      <c r="CE555" t="s">
        <v>5135</v>
      </c>
      <c r="CF555" t="s">
        <v>5136</v>
      </c>
      <c r="CG555" t="s">
        <v>4991</v>
      </c>
      <c r="CH555" t="s">
        <v>131</v>
      </c>
      <c r="CI555" t="s">
        <v>5106</v>
      </c>
      <c r="CJ555" t="s">
        <v>4992</v>
      </c>
      <c r="CK555" t="s">
        <v>17</v>
      </c>
      <c r="CL555" t="s">
        <v>17</v>
      </c>
      <c r="CM555" s="101" t="s">
        <v>4958</v>
      </c>
      <c r="CN555" t="s">
        <v>4960</v>
      </c>
      <c r="CO555" t="s">
        <v>10</v>
      </c>
      <c r="CP555" t="s">
        <v>48</v>
      </c>
      <c r="CQ555" t="s">
        <v>6171</v>
      </c>
      <c r="CR555" t="s">
        <v>17</v>
      </c>
      <c r="CS555" t="s">
        <v>4993</v>
      </c>
      <c r="CT555" t="s">
        <v>430</v>
      </c>
      <c r="CU555" t="s">
        <v>199</v>
      </c>
      <c r="CV555" t="s">
        <v>17</v>
      </c>
      <c r="CW555" t="s">
        <v>17</v>
      </c>
      <c r="CX555" t="s">
        <v>17</v>
      </c>
      <c r="CY555" t="s">
        <v>17</v>
      </c>
      <c r="CZ555" t="s">
        <v>5137</v>
      </c>
      <c r="DA555" t="s">
        <v>8548</v>
      </c>
      <c r="DB555" t="s">
        <v>9058</v>
      </c>
      <c r="DD555" s="257">
        <v>854</v>
      </c>
    </row>
    <row r="556" spans="1:109" ht="15" customHeight="1">
      <c r="A556" s="226">
        <v>519</v>
      </c>
      <c r="B556" t="s">
        <v>5086</v>
      </c>
      <c r="C556" s="285" t="s">
        <v>4954</v>
      </c>
      <c r="D556" s="3" t="s">
        <v>3455</v>
      </c>
      <c r="G556" s="149" t="s">
        <v>5088</v>
      </c>
      <c r="H556" t="s">
        <v>5087</v>
      </c>
      <c r="I556" t="s">
        <v>5089</v>
      </c>
      <c r="J556" t="s">
        <v>4955</v>
      </c>
      <c r="K556" t="s">
        <v>10276</v>
      </c>
      <c r="L556" t="s">
        <v>4996</v>
      </c>
      <c r="M556" t="b">
        <v>0</v>
      </c>
      <c r="N556" t="s">
        <v>549</v>
      </c>
      <c r="O556" t="s">
        <v>17</v>
      </c>
      <c r="P556" s="219" t="s">
        <v>9150</v>
      </c>
      <c r="Q556" s="227">
        <v>-1</v>
      </c>
      <c r="R556" s="227">
        <v>40</v>
      </c>
      <c r="S556" t="s">
        <v>5090</v>
      </c>
      <c r="T556" t="s">
        <v>17</v>
      </c>
      <c r="U556" t="s">
        <v>17</v>
      </c>
      <c r="V556" t="s">
        <v>17</v>
      </c>
      <c r="W556" t="s">
        <v>17</v>
      </c>
      <c r="X556" t="s">
        <v>17</v>
      </c>
      <c r="Y556" t="s">
        <v>17</v>
      </c>
      <c r="Z556" t="s">
        <v>4570</v>
      </c>
      <c r="AA556" s="22" t="s">
        <v>484</v>
      </c>
      <c r="AB556" t="s">
        <v>17</v>
      </c>
      <c r="AC556" t="s">
        <v>17</v>
      </c>
      <c r="AD556" t="s">
        <v>17</v>
      </c>
      <c r="AE556" t="s">
        <v>17</v>
      </c>
      <c r="AF556" t="s">
        <v>17</v>
      </c>
      <c r="AG556" t="s">
        <v>17</v>
      </c>
      <c r="AH556" t="s">
        <v>4996</v>
      </c>
      <c r="AI556" t="s">
        <v>9202</v>
      </c>
      <c r="AJ556" s="3" t="s">
        <v>481</v>
      </c>
      <c r="AK556" t="s">
        <v>481</v>
      </c>
      <c r="AL556" s="10"/>
      <c r="AM556" t="s">
        <v>17</v>
      </c>
      <c r="AN556" t="s">
        <v>484</v>
      </c>
      <c r="AO556" t="s">
        <v>9206</v>
      </c>
      <c r="AP556" t="s">
        <v>5091</v>
      </c>
      <c r="AQ556" t="s">
        <v>5092</v>
      </c>
      <c r="AR556" t="s">
        <v>5093</v>
      </c>
      <c r="AS556" s="15" t="s">
        <v>9041</v>
      </c>
      <c r="AT556" t="s">
        <v>5094</v>
      </c>
      <c r="AU556" t="b">
        <v>1</v>
      </c>
      <c r="AV556" s="223">
        <v>1837250</v>
      </c>
      <c r="AW556" s="89">
        <v>100000</v>
      </c>
      <c r="AX556" t="s">
        <v>5095</v>
      </c>
      <c r="AY556" t="s">
        <v>17</v>
      </c>
      <c r="AZ556" t="s">
        <v>5096</v>
      </c>
      <c r="BB556" s="3" t="s">
        <v>5202</v>
      </c>
      <c r="BD556" t="s">
        <v>5098</v>
      </c>
      <c r="BE556" t="s">
        <v>37</v>
      </c>
      <c r="BF556" t="s">
        <v>5097</v>
      </c>
      <c r="BH556" s="9" t="s">
        <v>6171</v>
      </c>
      <c r="BI556" s="10" t="s">
        <v>3606</v>
      </c>
      <c r="BJ556" s="10" t="s">
        <v>9051</v>
      </c>
      <c r="BK556" s="9" t="s">
        <v>8550</v>
      </c>
      <c r="BM556" s="223">
        <v>1837250</v>
      </c>
      <c r="BN556" s="223">
        <v>1504254</v>
      </c>
      <c r="BO556" t="s">
        <v>5099</v>
      </c>
      <c r="BP556" t="s">
        <v>9211</v>
      </c>
      <c r="BQ556" t="s">
        <v>5100</v>
      </c>
      <c r="BR556" t="s">
        <v>17</v>
      </c>
      <c r="BT556" t="s">
        <v>5101</v>
      </c>
      <c r="BU556" t="s">
        <v>5102</v>
      </c>
      <c r="BW556" s="223">
        <v>25</v>
      </c>
      <c r="BZ556" s="9" t="s">
        <v>6671</v>
      </c>
      <c r="CA556" t="s">
        <v>6212</v>
      </c>
      <c r="CB556" s="223">
        <v>2017</v>
      </c>
      <c r="CC556" t="s">
        <v>4956</v>
      </c>
      <c r="CD556" t="s">
        <v>5139</v>
      </c>
      <c r="CE556" t="s">
        <v>5140</v>
      </c>
      <c r="CF556" t="s">
        <v>5141</v>
      </c>
      <c r="CG556" t="s">
        <v>4996</v>
      </c>
      <c r="CH556" t="s">
        <v>131</v>
      </c>
      <c r="CI556" t="s">
        <v>5106</v>
      </c>
      <c r="CJ556" t="s">
        <v>4997</v>
      </c>
      <c r="CK556" t="s">
        <v>17</v>
      </c>
      <c r="CL556" t="s">
        <v>17</v>
      </c>
      <c r="CM556" s="101" t="s">
        <v>4958</v>
      </c>
      <c r="CN556" t="s">
        <v>4960</v>
      </c>
      <c r="CO556" t="s">
        <v>10</v>
      </c>
      <c r="CP556" t="s">
        <v>48</v>
      </c>
      <c r="CQ556" t="s">
        <v>6171</v>
      </c>
      <c r="CR556" t="s">
        <v>17</v>
      </c>
      <c r="CS556" t="s">
        <v>4998</v>
      </c>
      <c r="CT556" t="s">
        <v>430</v>
      </c>
      <c r="CU556" t="s">
        <v>199</v>
      </c>
      <c r="CV556" t="s">
        <v>17</v>
      </c>
      <c r="CW556" t="s">
        <v>17</v>
      </c>
      <c r="CX556" t="s">
        <v>17</v>
      </c>
      <c r="CY556" t="s">
        <v>17</v>
      </c>
      <c r="CZ556" t="s">
        <v>5142</v>
      </c>
      <c r="DA556" t="s">
        <v>8548</v>
      </c>
      <c r="DB556" t="s">
        <v>9059</v>
      </c>
      <c r="DD556" s="257">
        <v>855</v>
      </c>
    </row>
    <row r="557" spans="1:109" ht="15.6" customHeight="1">
      <c r="A557" s="226">
        <v>520</v>
      </c>
      <c r="B557" t="s">
        <v>5086</v>
      </c>
      <c r="C557" s="285" t="s">
        <v>4954</v>
      </c>
      <c r="D557" s="3" t="s">
        <v>3455</v>
      </c>
      <c r="G557" s="149" t="s">
        <v>5088</v>
      </c>
      <c r="H557" t="s">
        <v>5087</v>
      </c>
      <c r="I557" t="s">
        <v>5089</v>
      </c>
      <c r="J557" t="s">
        <v>4955</v>
      </c>
      <c r="K557" t="s">
        <v>10276</v>
      </c>
      <c r="L557" t="s">
        <v>5001</v>
      </c>
      <c r="M557" t="b">
        <v>0</v>
      </c>
      <c r="N557" t="s">
        <v>549</v>
      </c>
      <c r="O557" t="s">
        <v>17</v>
      </c>
      <c r="P557" s="219" t="s">
        <v>9138</v>
      </c>
      <c r="Q557" s="227">
        <v>59</v>
      </c>
      <c r="R557" s="227">
        <v>59</v>
      </c>
      <c r="S557" t="s">
        <v>5090</v>
      </c>
      <c r="T557" t="s">
        <v>17</v>
      </c>
      <c r="U557" t="s">
        <v>17</v>
      </c>
      <c r="V557" t="s">
        <v>17</v>
      </c>
      <c r="W557" t="s">
        <v>17</v>
      </c>
      <c r="X557" t="s">
        <v>17</v>
      </c>
      <c r="Y557" t="s">
        <v>17</v>
      </c>
      <c r="Z557" t="s">
        <v>4570</v>
      </c>
      <c r="AA557" s="22" t="s">
        <v>484</v>
      </c>
      <c r="AB557" t="s">
        <v>17</v>
      </c>
      <c r="AC557" t="s">
        <v>17</v>
      </c>
      <c r="AD557" t="s">
        <v>17</v>
      </c>
      <c r="AE557" t="s">
        <v>17</v>
      </c>
      <c r="AF557" t="s">
        <v>17</v>
      </c>
      <c r="AG557" t="s">
        <v>17</v>
      </c>
      <c r="AH557" t="s">
        <v>5001</v>
      </c>
      <c r="AI557" t="s">
        <v>9202</v>
      </c>
      <c r="AJ557" s="3" t="s">
        <v>481</v>
      </c>
      <c r="AK557" t="s">
        <v>481</v>
      </c>
      <c r="AL557" s="10"/>
      <c r="AM557" t="s">
        <v>17</v>
      </c>
      <c r="AN557" t="s">
        <v>484</v>
      </c>
      <c r="AO557" t="s">
        <v>9206</v>
      </c>
      <c r="AP557" t="s">
        <v>5091</v>
      </c>
      <c r="AQ557" t="s">
        <v>5092</v>
      </c>
      <c r="AR557" t="s">
        <v>5093</v>
      </c>
      <c r="AS557" s="15" t="s">
        <v>9041</v>
      </c>
      <c r="AT557" t="s">
        <v>5094</v>
      </c>
      <c r="AU557" t="b">
        <v>1</v>
      </c>
      <c r="AV557" s="223">
        <v>1830652</v>
      </c>
      <c r="AW557" s="89">
        <v>100000</v>
      </c>
      <c r="AX557" t="s">
        <v>5095</v>
      </c>
      <c r="AY557" t="s">
        <v>17</v>
      </c>
      <c r="AZ557" t="s">
        <v>5096</v>
      </c>
      <c r="BB557" s="3" t="s">
        <v>5202</v>
      </c>
      <c r="BD557" t="s">
        <v>5098</v>
      </c>
      <c r="BE557" t="s">
        <v>37</v>
      </c>
      <c r="BF557" t="s">
        <v>5097</v>
      </c>
      <c r="BH557" s="9" t="s">
        <v>6171</v>
      </c>
      <c r="BI557" s="10" t="s">
        <v>3606</v>
      </c>
      <c r="BJ557" s="10" t="s">
        <v>9051</v>
      </c>
      <c r="BK557" s="9" t="s">
        <v>8550</v>
      </c>
      <c r="BM557" s="223">
        <v>1830652</v>
      </c>
      <c r="BN557" s="223">
        <v>1535036</v>
      </c>
      <c r="BO557" t="s">
        <v>5099</v>
      </c>
      <c r="BP557" t="s">
        <v>9211</v>
      </c>
      <c r="BQ557" t="s">
        <v>5100</v>
      </c>
      <c r="BR557" t="s">
        <v>17</v>
      </c>
      <c r="BT557" t="s">
        <v>5101</v>
      </c>
      <c r="BU557" t="s">
        <v>5102</v>
      </c>
      <c r="BW557" s="223">
        <v>25</v>
      </c>
      <c r="BZ557" s="9" t="s">
        <v>6671</v>
      </c>
      <c r="CA557" t="s">
        <v>6212</v>
      </c>
      <c r="CB557" s="223">
        <v>2017</v>
      </c>
      <c r="CC557" t="s">
        <v>4956</v>
      </c>
      <c r="CD557" t="s">
        <v>5144</v>
      </c>
      <c r="CE557" t="s">
        <v>5145</v>
      </c>
      <c r="CF557" t="s">
        <v>5146</v>
      </c>
      <c r="CG557" t="s">
        <v>5001</v>
      </c>
      <c r="CH557" t="s">
        <v>131</v>
      </c>
      <c r="CI557" t="s">
        <v>5106</v>
      </c>
      <c r="CJ557" t="s">
        <v>5002</v>
      </c>
      <c r="CK557" t="s">
        <v>17</v>
      </c>
      <c r="CL557" t="s">
        <v>17</v>
      </c>
      <c r="CM557" s="101" t="s">
        <v>4958</v>
      </c>
      <c r="CN557" t="s">
        <v>4960</v>
      </c>
      <c r="CO557" t="s">
        <v>10</v>
      </c>
      <c r="CP557" t="s">
        <v>48</v>
      </c>
      <c r="CQ557" t="s">
        <v>6171</v>
      </c>
      <c r="CR557" t="s">
        <v>17</v>
      </c>
      <c r="CS557" t="s">
        <v>5003</v>
      </c>
      <c r="CT557" t="s">
        <v>430</v>
      </c>
      <c r="CU557" t="s">
        <v>199</v>
      </c>
      <c r="CV557" t="s">
        <v>17</v>
      </c>
      <c r="CW557" t="s">
        <v>17</v>
      </c>
      <c r="CX557" t="s">
        <v>17</v>
      </c>
      <c r="CY557" t="s">
        <v>17</v>
      </c>
      <c r="CZ557" t="s">
        <v>5147</v>
      </c>
      <c r="DA557" t="s">
        <v>8548</v>
      </c>
      <c r="DB557" t="s">
        <v>9060</v>
      </c>
      <c r="DD557" s="257">
        <v>856</v>
      </c>
    </row>
    <row r="558" spans="1:109" ht="16.899999999999999" customHeight="1">
      <c r="A558" s="226">
        <v>521</v>
      </c>
      <c r="B558" t="s">
        <v>5086</v>
      </c>
      <c r="C558" s="285" t="s">
        <v>4954</v>
      </c>
      <c r="D558" s="3" t="s">
        <v>3455</v>
      </c>
      <c r="G558" s="149" t="s">
        <v>5088</v>
      </c>
      <c r="H558" t="s">
        <v>5087</v>
      </c>
      <c r="I558" t="s">
        <v>5089</v>
      </c>
      <c r="J558" t="s">
        <v>4955</v>
      </c>
      <c r="K558" t="s">
        <v>10276</v>
      </c>
      <c r="L558" t="s">
        <v>5006</v>
      </c>
      <c r="M558" t="b">
        <v>0</v>
      </c>
      <c r="N558" t="s">
        <v>549</v>
      </c>
      <c r="O558" t="s">
        <v>17</v>
      </c>
      <c r="P558" s="219" t="s">
        <v>9094</v>
      </c>
      <c r="Q558" s="227">
        <v>57</v>
      </c>
      <c r="R558" s="227">
        <v>57</v>
      </c>
      <c r="S558" t="s">
        <v>5090</v>
      </c>
      <c r="T558" t="s">
        <v>17</v>
      </c>
      <c r="U558" t="s">
        <v>17</v>
      </c>
      <c r="V558" t="s">
        <v>17</v>
      </c>
      <c r="W558" t="s">
        <v>17</v>
      </c>
      <c r="X558" t="s">
        <v>17</v>
      </c>
      <c r="Y558" t="s">
        <v>17</v>
      </c>
      <c r="Z558" t="s">
        <v>4570</v>
      </c>
      <c r="AA558" s="22" t="s">
        <v>484</v>
      </c>
      <c r="AB558" t="s">
        <v>17</v>
      </c>
      <c r="AC558" t="s">
        <v>17</v>
      </c>
      <c r="AD558" t="s">
        <v>17</v>
      </c>
      <c r="AE558" t="s">
        <v>17</v>
      </c>
      <c r="AF558" t="s">
        <v>17</v>
      </c>
      <c r="AG558" t="s">
        <v>17</v>
      </c>
      <c r="AH558" t="s">
        <v>5006</v>
      </c>
      <c r="AI558" t="s">
        <v>9202</v>
      </c>
      <c r="AJ558" s="3" t="s">
        <v>481</v>
      </c>
      <c r="AK558" t="s">
        <v>481</v>
      </c>
      <c r="AL558" s="10"/>
      <c r="AM558" t="s">
        <v>17</v>
      </c>
      <c r="AN558" t="s">
        <v>484</v>
      </c>
      <c r="AO558" t="s">
        <v>9206</v>
      </c>
      <c r="AP558" t="s">
        <v>5091</v>
      </c>
      <c r="AQ558" t="s">
        <v>5092</v>
      </c>
      <c r="AR558" t="s">
        <v>5093</v>
      </c>
      <c r="AS558" s="15" t="s">
        <v>9041</v>
      </c>
      <c r="AT558" t="s">
        <v>5094</v>
      </c>
      <c r="AU558" t="b">
        <v>1</v>
      </c>
      <c r="AV558" s="223">
        <v>1346116</v>
      </c>
      <c r="AW558" s="89">
        <v>100000</v>
      </c>
      <c r="AX558" t="s">
        <v>5095</v>
      </c>
      <c r="AY558" t="s">
        <v>17</v>
      </c>
      <c r="AZ558" t="s">
        <v>5096</v>
      </c>
      <c r="BB558" s="3" t="s">
        <v>5202</v>
      </c>
      <c r="BD558" t="s">
        <v>5098</v>
      </c>
      <c r="BE558" t="s">
        <v>37</v>
      </c>
      <c r="BF558" t="s">
        <v>5097</v>
      </c>
      <c r="BH558" s="9" t="s">
        <v>6171</v>
      </c>
      <c r="BI558" s="10" t="s">
        <v>3606</v>
      </c>
      <c r="BJ558" s="10" t="s">
        <v>9051</v>
      </c>
      <c r="BK558" s="9" t="s">
        <v>8550</v>
      </c>
      <c r="BM558" s="223">
        <v>1346116</v>
      </c>
      <c r="BN558" s="223">
        <v>889706</v>
      </c>
      <c r="BO558" t="s">
        <v>5099</v>
      </c>
      <c r="BP558" t="s">
        <v>9211</v>
      </c>
      <c r="BQ558" t="s">
        <v>5100</v>
      </c>
      <c r="BR558" t="s">
        <v>17</v>
      </c>
      <c r="BT558" t="s">
        <v>5101</v>
      </c>
      <c r="BU558" t="s">
        <v>5102</v>
      </c>
      <c r="BW558" s="223">
        <v>25</v>
      </c>
      <c r="BZ558" s="9" t="s">
        <v>6671</v>
      </c>
      <c r="CA558" t="s">
        <v>6212</v>
      </c>
      <c r="CB558" s="223">
        <v>2017</v>
      </c>
      <c r="CC558" t="s">
        <v>4956</v>
      </c>
      <c r="CD558" t="s">
        <v>5149</v>
      </c>
      <c r="CE558" t="s">
        <v>5150</v>
      </c>
      <c r="CF558" t="s">
        <v>5151</v>
      </c>
      <c r="CG558" t="s">
        <v>5006</v>
      </c>
      <c r="CH558" t="s">
        <v>131</v>
      </c>
      <c r="CI558" t="s">
        <v>5106</v>
      </c>
      <c r="CJ558" t="s">
        <v>5007</v>
      </c>
      <c r="CK558" t="s">
        <v>17</v>
      </c>
      <c r="CL558" t="s">
        <v>17</v>
      </c>
      <c r="CM558" s="101" t="s">
        <v>4958</v>
      </c>
      <c r="CN558" t="s">
        <v>4960</v>
      </c>
      <c r="CO558" t="s">
        <v>10</v>
      </c>
      <c r="CP558" t="s">
        <v>48</v>
      </c>
      <c r="CQ558" t="s">
        <v>6171</v>
      </c>
      <c r="CR558" t="s">
        <v>17</v>
      </c>
      <c r="CS558" t="s">
        <v>5008</v>
      </c>
      <c r="CT558" t="s">
        <v>430</v>
      </c>
      <c r="CU558" t="s">
        <v>199</v>
      </c>
      <c r="CV558" t="s">
        <v>17</v>
      </c>
      <c r="CW558" t="s">
        <v>17</v>
      </c>
      <c r="CX558" t="s">
        <v>17</v>
      </c>
      <c r="CY558" t="s">
        <v>17</v>
      </c>
      <c r="CZ558" t="s">
        <v>5152</v>
      </c>
      <c r="DA558" t="s">
        <v>8548</v>
      </c>
      <c r="DB558" t="s">
        <v>9061</v>
      </c>
      <c r="DD558" s="257">
        <v>857</v>
      </c>
    </row>
    <row r="559" spans="1:109" ht="15" customHeight="1">
      <c r="A559" s="226">
        <v>522</v>
      </c>
      <c r="B559" t="s">
        <v>5086</v>
      </c>
      <c r="C559" s="285" t="s">
        <v>4954</v>
      </c>
      <c r="D559" s="3" t="s">
        <v>3455</v>
      </c>
      <c r="G559" s="149" t="s">
        <v>5088</v>
      </c>
      <c r="H559" t="s">
        <v>5087</v>
      </c>
      <c r="I559" t="s">
        <v>5089</v>
      </c>
      <c r="J559" t="s">
        <v>4955</v>
      </c>
      <c r="K559" t="s">
        <v>10276</v>
      </c>
      <c r="L559" t="s">
        <v>5011</v>
      </c>
      <c r="M559" t="b">
        <v>0</v>
      </c>
      <c r="N559" t="s">
        <v>549</v>
      </c>
      <c r="O559" t="s">
        <v>17</v>
      </c>
      <c r="P559" s="219" t="s">
        <v>9105</v>
      </c>
      <c r="Q559" s="227">
        <v>66</v>
      </c>
      <c r="R559" s="227">
        <v>66</v>
      </c>
      <c r="S559" t="s">
        <v>5090</v>
      </c>
      <c r="T559" t="s">
        <v>17</v>
      </c>
      <c r="U559" t="s">
        <v>17</v>
      </c>
      <c r="V559" t="s">
        <v>17</v>
      </c>
      <c r="W559" t="s">
        <v>17</v>
      </c>
      <c r="X559" t="s">
        <v>17</v>
      </c>
      <c r="Y559" t="s">
        <v>17</v>
      </c>
      <c r="Z559" t="s">
        <v>4570</v>
      </c>
      <c r="AA559" s="22" t="s">
        <v>484</v>
      </c>
      <c r="AB559" t="s">
        <v>17</v>
      </c>
      <c r="AC559" t="s">
        <v>17</v>
      </c>
      <c r="AD559" t="s">
        <v>17</v>
      </c>
      <c r="AE559" t="s">
        <v>17</v>
      </c>
      <c r="AF559" t="s">
        <v>17</v>
      </c>
      <c r="AG559" t="s">
        <v>17</v>
      </c>
      <c r="AH559" t="s">
        <v>5011</v>
      </c>
      <c r="AI559" t="s">
        <v>9202</v>
      </c>
      <c r="AJ559" s="3" t="s">
        <v>481</v>
      </c>
      <c r="AK559" t="s">
        <v>481</v>
      </c>
      <c r="AL559" s="10"/>
      <c r="AM559" t="s">
        <v>17</v>
      </c>
      <c r="AN559" t="s">
        <v>484</v>
      </c>
      <c r="AO559" t="s">
        <v>9206</v>
      </c>
      <c r="AP559" t="s">
        <v>5091</v>
      </c>
      <c r="AQ559" t="s">
        <v>5092</v>
      </c>
      <c r="AR559" t="s">
        <v>5093</v>
      </c>
      <c r="AS559" s="15" t="s">
        <v>9041</v>
      </c>
      <c r="AT559" t="s">
        <v>5094</v>
      </c>
      <c r="AU559" t="b">
        <v>1</v>
      </c>
      <c r="AV559" s="223">
        <v>1143485</v>
      </c>
      <c r="AW559" s="89">
        <v>100000</v>
      </c>
      <c r="AX559" t="s">
        <v>5095</v>
      </c>
      <c r="AY559" t="s">
        <v>17</v>
      </c>
      <c r="AZ559" t="s">
        <v>5096</v>
      </c>
      <c r="BB559" s="3" t="s">
        <v>5202</v>
      </c>
      <c r="BD559" t="s">
        <v>5098</v>
      </c>
      <c r="BE559" t="s">
        <v>37</v>
      </c>
      <c r="BF559" t="s">
        <v>5097</v>
      </c>
      <c r="BH559" s="9" t="s">
        <v>6171</v>
      </c>
      <c r="BI559" s="10" t="s">
        <v>3606</v>
      </c>
      <c r="BJ559" s="10" t="s">
        <v>9051</v>
      </c>
      <c r="BK559" s="9" t="s">
        <v>8550</v>
      </c>
      <c r="BM559" s="223">
        <v>1143485</v>
      </c>
      <c r="BN559" s="223">
        <v>1083259</v>
      </c>
      <c r="BO559" t="s">
        <v>5099</v>
      </c>
      <c r="BP559" t="s">
        <v>9211</v>
      </c>
      <c r="BQ559" t="s">
        <v>5100</v>
      </c>
      <c r="BR559" t="s">
        <v>17</v>
      </c>
      <c r="BT559" t="s">
        <v>5101</v>
      </c>
      <c r="BU559" t="s">
        <v>5102</v>
      </c>
      <c r="BW559" s="223">
        <v>25</v>
      </c>
      <c r="BZ559" s="9" t="s">
        <v>6671</v>
      </c>
      <c r="CA559" t="s">
        <v>6212</v>
      </c>
      <c r="CB559" s="223">
        <v>2017</v>
      </c>
      <c r="CC559" t="s">
        <v>4956</v>
      </c>
      <c r="CD559" t="s">
        <v>5154</v>
      </c>
      <c r="CE559" t="s">
        <v>5155</v>
      </c>
      <c r="CF559" t="s">
        <v>5156</v>
      </c>
      <c r="CG559" t="s">
        <v>5011</v>
      </c>
      <c r="CH559" t="s">
        <v>131</v>
      </c>
      <c r="CI559" t="s">
        <v>5106</v>
      </c>
      <c r="CJ559" t="s">
        <v>5012</v>
      </c>
      <c r="CK559" t="s">
        <v>17</v>
      </c>
      <c r="CL559" t="s">
        <v>17</v>
      </c>
      <c r="CM559" s="101" t="s">
        <v>4958</v>
      </c>
      <c r="CN559" t="s">
        <v>4960</v>
      </c>
      <c r="CO559" t="s">
        <v>10</v>
      </c>
      <c r="CP559" t="s">
        <v>48</v>
      </c>
      <c r="CQ559" t="s">
        <v>6171</v>
      </c>
      <c r="CR559" t="s">
        <v>17</v>
      </c>
      <c r="CS559" t="s">
        <v>5013</v>
      </c>
      <c r="CT559" t="s">
        <v>430</v>
      </c>
      <c r="CU559" t="s">
        <v>199</v>
      </c>
      <c r="CV559" t="s">
        <v>17</v>
      </c>
      <c r="CW559" t="s">
        <v>17</v>
      </c>
      <c r="CX559" t="s">
        <v>17</v>
      </c>
      <c r="CY559" t="s">
        <v>17</v>
      </c>
      <c r="CZ559" t="s">
        <v>5157</v>
      </c>
      <c r="DA559" t="s">
        <v>8548</v>
      </c>
      <c r="DB559" t="s">
        <v>9062</v>
      </c>
      <c r="DD559" s="257">
        <v>858</v>
      </c>
    </row>
    <row r="560" spans="1:109" ht="15" customHeight="1">
      <c r="A560" s="226">
        <v>523</v>
      </c>
      <c r="B560" t="s">
        <v>5086</v>
      </c>
      <c r="C560" s="285" t="s">
        <v>4954</v>
      </c>
      <c r="D560" s="3" t="s">
        <v>3455</v>
      </c>
      <c r="G560" s="149" t="s">
        <v>5088</v>
      </c>
      <c r="H560" t="s">
        <v>5087</v>
      </c>
      <c r="I560" t="s">
        <v>5089</v>
      </c>
      <c r="J560" t="s">
        <v>4955</v>
      </c>
      <c r="K560" t="s">
        <v>10276</v>
      </c>
      <c r="L560" t="s">
        <v>5016</v>
      </c>
      <c r="M560" t="b">
        <v>0</v>
      </c>
      <c r="N560" t="s">
        <v>549</v>
      </c>
      <c r="O560" t="s">
        <v>17</v>
      </c>
      <c r="P560" t="s">
        <v>17</v>
      </c>
      <c r="Q560" s="229">
        <v>-1</v>
      </c>
      <c r="R560" s="229">
        <v>999</v>
      </c>
      <c r="S560" t="s">
        <v>5090</v>
      </c>
      <c r="T560" t="s">
        <v>17</v>
      </c>
      <c r="U560" t="s">
        <v>17</v>
      </c>
      <c r="V560" t="s">
        <v>17</v>
      </c>
      <c r="W560" t="s">
        <v>17</v>
      </c>
      <c r="X560" t="s">
        <v>17</v>
      </c>
      <c r="Y560" t="s">
        <v>17</v>
      </c>
      <c r="Z560" t="s">
        <v>4571</v>
      </c>
      <c r="AA560" s="22" t="s">
        <v>5158</v>
      </c>
      <c r="AB560" t="s">
        <v>17</v>
      </c>
      <c r="AC560" t="s">
        <v>17</v>
      </c>
      <c r="AD560" t="s">
        <v>17</v>
      </c>
      <c r="AE560" t="s">
        <v>17</v>
      </c>
      <c r="AF560" t="s">
        <v>17</v>
      </c>
      <c r="AG560" t="s">
        <v>17</v>
      </c>
      <c r="AH560" t="s">
        <v>5016</v>
      </c>
      <c r="AI560" t="s">
        <v>9202</v>
      </c>
      <c r="AJ560" s="3" t="s">
        <v>481</v>
      </c>
      <c r="AK560" t="s">
        <v>481</v>
      </c>
      <c r="AL560" s="10"/>
      <c r="AM560" t="s">
        <v>17</v>
      </c>
      <c r="AN560" t="s">
        <v>4114</v>
      </c>
      <c r="AO560" t="s">
        <v>9206</v>
      </c>
      <c r="AP560" t="s">
        <v>5091</v>
      </c>
      <c r="AQ560" t="s">
        <v>5092</v>
      </c>
      <c r="AR560" t="s">
        <v>5093</v>
      </c>
      <c r="AS560" s="15" t="s">
        <v>9041</v>
      </c>
      <c r="AT560" t="s">
        <v>5159</v>
      </c>
      <c r="AU560" t="b">
        <v>1</v>
      </c>
      <c r="AV560" s="223">
        <v>193437</v>
      </c>
      <c r="AW560" s="89">
        <v>100000</v>
      </c>
      <c r="AX560" t="s">
        <v>5095</v>
      </c>
      <c r="AY560" t="s">
        <v>17</v>
      </c>
      <c r="AZ560" t="s">
        <v>5096</v>
      </c>
      <c r="BB560" s="3" t="s">
        <v>5202</v>
      </c>
      <c r="BD560" t="s">
        <v>5098</v>
      </c>
      <c r="BE560" t="s">
        <v>37</v>
      </c>
      <c r="BF560" t="s">
        <v>5097</v>
      </c>
      <c r="BH560" s="9" t="s">
        <v>6171</v>
      </c>
      <c r="BI560" s="10" t="s">
        <v>3606</v>
      </c>
      <c r="BJ560" s="10" t="s">
        <v>9051</v>
      </c>
      <c r="BK560" s="9" t="s">
        <v>8550</v>
      </c>
      <c r="BM560" s="223">
        <v>193437</v>
      </c>
      <c r="BN560" s="223">
        <v>174147</v>
      </c>
      <c r="BO560" t="s">
        <v>5099</v>
      </c>
      <c r="BP560" t="s">
        <v>9211</v>
      </c>
      <c r="BQ560" t="s">
        <v>5100</v>
      </c>
      <c r="BR560" t="s">
        <v>17</v>
      </c>
      <c r="BT560" t="s">
        <v>5101</v>
      </c>
      <c r="BU560" t="s">
        <v>5102</v>
      </c>
      <c r="BW560" s="223">
        <v>25</v>
      </c>
      <c r="BZ560" s="9" t="s">
        <v>6671</v>
      </c>
      <c r="CA560" t="s">
        <v>6212</v>
      </c>
      <c r="CB560" s="223">
        <v>2017</v>
      </c>
      <c r="CC560" t="s">
        <v>4956</v>
      </c>
      <c r="CD560" t="s">
        <v>5160</v>
      </c>
      <c r="CE560" t="s">
        <v>5161</v>
      </c>
      <c r="CF560" t="s">
        <v>5162</v>
      </c>
      <c r="CG560" t="s">
        <v>5016</v>
      </c>
      <c r="CH560" t="s">
        <v>131</v>
      </c>
      <c r="CI560" t="s">
        <v>5106</v>
      </c>
      <c r="CJ560" t="s">
        <v>5017</v>
      </c>
      <c r="CK560" t="s">
        <v>17</v>
      </c>
      <c r="CL560" t="s">
        <v>17</v>
      </c>
      <c r="CM560" s="101" t="s">
        <v>4958</v>
      </c>
      <c r="CN560" t="s">
        <v>4960</v>
      </c>
      <c r="CO560" t="s">
        <v>10</v>
      </c>
      <c r="CP560" t="s">
        <v>48</v>
      </c>
      <c r="CQ560" t="s">
        <v>6171</v>
      </c>
      <c r="CR560" t="s">
        <v>17</v>
      </c>
      <c r="CS560" t="s">
        <v>5018</v>
      </c>
      <c r="CT560" t="s">
        <v>430</v>
      </c>
      <c r="CU560" t="s">
        <v>199</v>
      </c>
      <c r="CV560" t="s">
        <v>17</v>
      </c>
      <c r="CW560" t="s">
        <v>17</v>
      </c>
      <c r="CX560" t="s">
        <v>17</v>
      </c>
      <c r="CY560" t="s">
        <v>17</v>
      </c>
      <c r="CZ560" t="s">
        <v>5163</v>
      </c>
      <c r="DA560" t="s">
        <v>8548</v>
      </c>
      <c r="DB560" t="s">
        <v>9063</v>
      </c>
      <c r="DD560" s="257">
        <v>859</v>
      </c>
    </row>
    <row r="561" spans="1:109" ht="15.6" customHeight="1">
      <c r="A561" s="226">
        <v>524</v>
      </c>
      <c r="B561" t="s">
        <v>5086</v>
      </c>
      <c r="C561" s="285" t="s">
        <v>4954</v>
      </c>
      <c r="D561" s="3" t="s">
        <v>3455</v>
      </c>
      <c r="G561" s="149" t="s">
        <v>5088</v>
      </c>
      <c r="H561" t="s">
        <v>5087</v>
      </c>
      <c r="I561" t="s">
        <v>5089</v>
      </c>
      <c r="J561" t="s">
        <v>4955</v>
      </c>
      <c r="K561" t="s">
        <v>10276</v>
      </c>
      <c r="L561" t="s">
        <v>5021</v>
      </c>
      <c r="M561" t="b">
        <v>0</v>
      </c>
      <c r="N561" t="s">
        <v>549</v>
      </c>
      <c r="O561" t="s">
        <v>17</v>
      </c>
      <c r="P561" t="s">
        <v>17</v>
      </c>
      <c r="Q561" s="229">
        <v>-1</v>
      </c>
      <c r="R561" s="229">
        <v>999</v>
      </c>
      <c r="S561" t="s">
        <v>5090</v>
      </c>
      <c r="T561" t="s">
        <v>17</v>
      </c>
      <c r="U561" t="s">
        <v>17</v>
      </c>
      <c r="V561" t="s">
        <v>17</v>
      </c>
      <c r="W561" t="s">
        <v>17</v>
      </c>
      <c r="X561" t="s">
        <v>17</v>
      </c>
      <c r="Y561" t="s">
        <v>17</v>
      </c>
      <c r="Z561" t="s">
        <v>4571</v>
      </c>
      <c r="AA561" s="22" t="s">
        <v>5158</v>
      </c>
      <c r="AB561" t="s">
        <v>17</v>
      </c>
      <c r="AC561" t="s">
        <v>17</v>
      </c>
      <c r="AD561" t="s">
        <v>17</v>
      </c>
      <c r="AE561" t="s">
        <v>17</v>
      </c>
      <c r="AF561" t="s">
        <v>17</v>
      </c>
      <c r="AG561" t="s">
        <v>17</v>
      </c>
      <c r="AH561" t="s">
        <v>5021</v>
      </c>
      <c r="AI561" t="s">
        <v>9202</v>
      </c>
      <c r="AJ561" s="3" t="s">
        <v>481</v>
      </c>
      <c r="AK561" t="s">
        <v>481</v>
      </c>
      <c r="AL561" s="10"/>
      <c r="AM561" t="s">
        <v>17</v>
      </c>
      <c r="AN561" t="s">
        <v>4114</v>
      </c>
      <c r="AO561" t="s">
        <v>9206</v>
      </c>
      <c r="AP561" t="s">
        <v>5091</v>
      </c>
      <c r="AQ561" t="s">
        <v>5092</v>
      </c>
      <c r="AR561" t="s">
        <v>5093</v>
      </c>
      <c r="AS561" s="15" t="s">
        <v>9041</v>
      </c>
      <c r="AT561" t="s">
        <v>5159</v>
      </c>
      <c r="AU561" t="b">
        <v>1</v>
      </c>
      <c r="AV561" s="223">
        <v>373361</v>
      </c>
      <c r="AW561" s="89">
        <v>100000</v>
      </c>
      <c r="AX561" t="s">
        <v>5095</v>
      </c>
      <c r="AY561" t="s">
        <v>17</v>
      </c>
      <c r="AZ561" t="s">
        <v>5096</v>
      </c>
      <c r="BB561" s="3" t="s">
        <v>5202</v>
      </c>
      <c r="BD561" t="s">
        <v>5098</v>
      </c>
      <c r="BE561" t="s">
        <v>37</v>
      </c>
      <c r="BF561" t="s">
        <v>5097</v>
      </c>
      <c r="BH561" s="9" t="s">
        <v>6171</v>
      </c>
      <c r="BI561" s="10" t="s">
        <v>3606</v>
      </c>
      <c r="BJ561" s="10" t="s">
        <v>9051</v>
      </c>
      <c r="BK561" s="9" t="s">
        <v>8550</v>
      </c>
      <c r="BM561" s="223">
        <v>373361</v>
      </c>
      <c r="BN561" s="223">
        <v>338648</v>
      </c>
      <c r="BO561" t="s">
        <v>5099</v>
      </c>
      <c r="BP561" t="s">
        <v>9211</v>
      </c>
      <c r="BQ561" t="s">
        <v>5100</v>
      </c>
      <c r="BR561" t="s">
        <v>17</v>
      </c>
      <c r="BT561" t="s">
        <v>5101</v>
      </c>
      <c r="BU561" t="s">
        <v>5102</v>
      </c>
      <c r="BW561" s="223">
        <v>25</v>
      </c>
      <c r="BZ561" s="9" t="s">
        <v>6671</v>
      </c>
      <c r="CA561" t="s">
        <v>6212</v>
      </c>
      <c r="CB561" s="223">
        <v>2017</v>
      </c>
      <c r="CC561" t="s">
        <v>4956</v>
      </c>
      <c r="CD561" t="s">
        <v>5160</v>
      </c>
      <c r="CE561" t="s">
        <v>5161</v>
      </c>
      <c r="CF561" t="s">
        <v>5162</v>
      </c>
      <c r="CG561" t="s">
        <v>5021</v>
      </c>
      <c r="CH561" t="s">
        <v>131</v>
      </c>
      <c r="CI561" t="s">
        <v>5106</v>
      </c>
      <c r="CJ561" t="s">
        <v>5022</v>
      </c>
      <c r="CK561" t="s">
        <v>17</v>
      </c>
      <c r="CL561" t="s">
        <v>17</v>
      </c>
      <c r="CM561" s="101" t="s">
        <v>4958</v>
      </c>
      <c r="CN561" t="s">
        <v>4960</v>
      </c>
      <c r="CO561" t="s">
        <v>10</v>
      </c>
      <c r="CP561" t="s">
        <v>48</v>
      </c>
      <c r="CQ561" t="s">
        <v>6171</v>
      </c>
      <c r="CR561" t="s">
        <v>17</v>
      </c>
      <c r="CS561" t="s">
        <v>5023</v>
      </c>
      <c r="CT561" t="s">
        <v>430</v>
      </c>
      <c r="CU561" t="s">
        <v>199</v>
      </c>
      <c r="CV561" t="s">
        <v>17</v>
      </c>
      <c r="CW561" t="s">
        <v>17</v>
      </c>
      <c r="CX561" t="s">
        <v>17</v>
      </c>
      <c r="CY561" t="s">
        <v>17</v>
      </c>
      <c r="CZ561" t="s">
        <v>5165</v>
      </c>
      <c r="DA561" t="s">
        <v>8548</v>
      </c>
      <c r="DB561" t="s">
        <v>9064</v>
      </c>
      <c r="DD561" s="257">
        <v>860</v>
      </c>
    </row>
    <row r="562" spans="1:109" ht="14.45" customHeight="1">
      <c r="A562" s="226">
        <v>525</v>
      </c>
      <c r="B562" t="s">
        <v>5086</v>
      </c>
      <c r="C562" s="285" t="s">
        <v>4954</v>
      </c>
      <c r="D562" s="3" t="s">
        <v>3455</v>
      </c>
      <c r="G562" s="149" t="s">
        <v>5088</v>
      </c>
      <c r="H562" t="s">
        <v>5087</v>
      </c>
      <c r="I562" t="s">
        <v>5089</v>
      </c>
      <c r="J562" t="s">
        <v>4955</v>
      </c>
      <c r="K562" t="s">
        <v>10276</v>
      </c>
      <c r="L562" t="s">
        <v>5026</v>
      </c>
      <c r="M562" t="b">
        <v>0</v>
      </c>
      <c r="N562" t="s">
        <v>549</v>
      </c>
      <c r="O562" t="s">
        <v>17</v>
      </c>
      <c r="P562" t="s">
        <v>17</v>
      </c>
      <c r="Q562" s="229">
        <v>-1</v>
      </c>
      <c r="R562" s="229">
        <v>999</v>
      </c>
      <c r="S562" t="s">
        <v>5090</v>
      </c>
      <c r="T562" t="s">
        <v>17</v>
      </c>
      <c r="U562" t="s">
        <v>17</v>
      </c>
      <c r="V562" t="s">
        <v>17</v>
      </c>
      <c r="W562" t="s">
        <v>17</v>
      </c>
      <c r="X562" t="s">
        <v>17</v>
      </c>
      <c r="Y562" t="s">
        <v>17</v>
      </c>
      <c r="Z562" t="s">
        <v>4571</v>
      </c>
      <c r="AA562" s="22" t="s">
        <v>5158</v>
      </c>
      <c r="AB562" t="s">
        <v>17</v>
      </c>
      <c r="AC562" t="s">
        <v>17</v>
      </c>
      <c r="AD562" t="s">
        <v>17</v>
      </c>
      <c r="AE562" t="s">
        <v>17</v>
      </c>
      <c r="AF562" t="s">
        <v>17</v>
      </c>
      <c r="AG562" t="s">
        <v>17</v>
      </c>
      <c r="AH562" t="s">
        <v>5026</v>
      </c>
      <c r="AI562" t="s">
        <v>9202</v>
      </c>
      <c r="AJ562" s="3" t="s">
        <v>481</v>
      </c>
      <c r="AK562" t="s">
        <v>481</v>
      </c>
      <c r="AL562" s="10"/>
      <c r="AM562" t="s">
        <v>17</v>
      </c>
      <c r="AN562" t="s">
        <v>4114</v>
      </c>
      <c r="AO562" t="s">
        <v>9206</v>
      </c>
      <c r="AP562" t="s">
        <v>5091</v>
      </c>
      <c r="AQ562" t="s">
        <v>5092</v>
      </c>
      <c r="AR562" t="s">
        <v>5093</v>
      </c>
      <c r="AS562" s="15" t="s">
        <v>9041</v>
      </c>
      <c r="AT562" t="s">
        <v>5159</v>
      </c>
      <c r="AU562" t="b">
        <v>1</v>
      </c>
      <c r="AV562" s="223">
        <v>710461</v>
      </c>
      <c r="AW562" s="89">
        <v>100000</v>
      </c>
      <c r="AX562" t="s">
        <v>5095</v>
      </c>
      <c r="AY562" t="s">
        <v>17</v>
      </c>
      <c r="AZ562" t="s">
        <v>5096</v>
      </c>
      <c r="BB562" s="3" t="s">
        <v>5202</v>
      </c>
      <c r="BD562" t="s">
        <v>5098</v>
      </c>
      <c r="BE562" t="s">
        <v>37</v>
      </c>
      <c r="BF562" t="s">
        <v>5097</v>
      </c>
      <c r="BH562" s="9" t="s">
        <v>6171</v>
      </c>
      <c r="BI562" s="10" t="s">
        <v>3606</v>
      </c>
      <c r="BJ562" s="10" t="s">
        <v>9051</v>
      </c>
      <c r="BK562" s="9" t="s">
        <v>8550</v>
      </c>
      <c r="BM562" s="223">
        <v>710461</v>
      </c>
      <c r="BN562" s="223">
        <v>640622</v>
      </c>
      <c r="BO562" t="s">
        <v>5099</v>
      </c>
      <c r="BP562" t="s">
        <v>9211</v>
      </c>
      <c r="BQ562" t="s">
        <v>5100</v>
      </c>
      <c r="BR562" t="s">
        <v>17</v>
      </c>
      <c r="BT562" t="s">
        <v>5101</v>
      </c>
      <c r="BU562" t="s">
        <v>5102</v>
      </c>
      <c r="BW562" s="223">
        <v>25</v>
      </c>
      <c r="BZ562" s="9" t="s">
        <v>6671</v>
      </c>
      <c r="CA562" t="s">
        <v>6212</v>
      </c>
      <c r="CB562" s="223">
        <v>2017</v>
      </c>
      <c r="CC562" t="s">
        <v>4956</v>
      </c>
      <c r="CD562" t="s">
        <v>5160</v>
      </c>
      <c r="CE562" t="s">
        <v>5161</v>
      </c>
      <c r="CF562" t="s">
        <v>5162</v>
      </c>
      <c r="CG562" t="s">
        <v>5026</v>
      </c>
      <c r="CH562" t="s">
        <v>131</v>
      </c>
      <c r="CI562" t="s">
        <v>5106</v>
      </c>
      <c r="CJ562" t="s">
        <v>5027</v>
      </c>
      <c r="CK562" t="s">
        <v>17</v>
      </c>
      <c r="CL562" t="s">
        <v>17</v>
      </c>
      <c r="CM562" s="101" t="s">
        <v>4958</v>
      </c>
      <c r="CN562" t="s">
        <v>4960</v>
      </c>
      <c r="CO562" t="s">
        <v>10</v>
      </c>
      <c r="CP562" t="s">
        <v>48</v>
      </c>
      <c r="CQ562" t="s">
        <v>6171</v>
      </c>
      <c r="CR562" t="s">
        <v>17</v>
      </c>
      <c r="CS562" t="s">
        <v>5028</v>
      </c>
      <c r="CT562" t="s">
        <v>430</v>
      </c>
      <c r="CU562" t="s">
        <v>199</v>
      </c>
      <c r="CV562" t="s">
        <v>17</v>
      </c>
      <c r="CW562" t="s">
        <v>17</v>
      </c>
      <c r="CX562" t="s">
        <v>17</v>
      </c>
      <c r="CY562" t="s">
        <v>17</v>
      </c>
      <c r="CZ562" t="s">
        <v>5167</v>
      </c>
      <c r="DA562" t="s">
        <v>8548</v>
      </c>
      <c r="DB562" t="s">
        <v>9065</v>
      </c>
      <c r="DD562" s="257">
        <v>861</v>
      </c>
    </row>
    <row r="563" spans="1:109" ht="13.9" customHeight="1">
      <c r="A563" s="226">
        <v>526</v>
      </c>
      <c r="B563" t="s">
        <v>5086</v>
      </c>
      <c r="C563" s="285" t="s">
        <v>4954</v>
      </c>
      <c r="D563" s="3" t="s">
        <v>3455</v>
      </c>
      <c r="G563" s="149" t="s">
        <v>5088</v>
      </c>
      <c r="H563" t="s">
        <v>5087</v>
      </c>
      <c r="I563" t="s">
        <v>5089</v>
      </c>
      <c r="J563" t="s">
        <v>4955</v>
      </c>
      <c r="K563" t="s">
        <v>10276</v>
      </c>
      <c r="L563" t="s">
        <v>5031</v>
      </c>
      <c r="M563" t="b">
        <v>0</v>
      </c>
      <c r="N563" t="s">
        <v>549</v>
      </c>
      <c r="O563" t="s">
        <v>17</v>
      </c>
      <c r="P563" t="s">
        <v>17</v>
      </c>
      <c r="Q563" s="229">
        <v>-1</v>
      </c>
      <c r="R563" s="229">
        <v>999</v>
      </c>
      <c r="S563" t="s">
        <v>5090</v>
      </c>
      <c r="T563" t="s">
        <v>17</v>
      </c>
      <c r="U563" t="s">
        <v>17</v>
      </c>
      <c r="V563" t="s">
        <v>17</v>
      </c>
      <c r="W563" t="s">
        <v>17</v>
      </c>
      <c r="X563" t="s">
        <v>17</v>
      </c>
      <c r="Y563" t="s">
        <v>17</v>
      </c>
      <c r="Z563" t="s">
        <v>4571</v>
      </c>
      <c r="AA563" s="22" t="s">
        <v>5158</v>
      </c>
      <c r="AB563" t="s">
        <v>17</v>
      </c>
      <c r="AC563" t="s">
        <v>17</v>
      </c>
      <c r="AD563" t="s">
        <v>17</v>
      </c>
      <c r="AE563" t="s">
        <v>17</v>
      </c>
      <c r="AF563" t="s">
        <v>17</v>
      </c>
      <c r="AG563" t="s">
        <v>17</v>
      </c>
      <c r="AH563" t="s">
        <v>5031</v>
      </c>
      <c r="AI563" t="s">
        <v>9202</v>
      </c>
      <c r="AJ563" s="3" t="s">
        <v>481</v>
      </c>
      <c r="AK563" t="s">
        <v>481</v>
      </c>
      <c r="AL563" s="10"/>
      <c r="AM563" t="s">
        <v>17</v>
      </c>
      <c r="AN563" t="s">
        <v>4114</v>
      </c>
      <c r="AO563" t="s">
        <v>9206</v>
      </c>
      <c r="AP563" t="s">
        <v>5091</v>
      </c>
      <c r="AQ563" t="s">
        <v>5092</v>
      </c>
      <c r="AR563" t="s">
        <v>5093</v>
      </c>
      <c r="AS563" s="15" t="s">
        <v>9041</v>
      </c>
      <c r="AT563" t="s">
        <v>5159</v>
      </c>
      <c r="AU563" t="b">
        <v>1</v>
      </c>
      <c r="AV563" s="223">
        <v>218455</v>
      </c>
      <c r="AW563" s="89">
        <v>100000</v>
      </c>
      <c r="AX563" t="s">
        <v>5095</v>
      </c>
      <c r="AY563" t="s">
        <v>17</v>
      </c>
      <c r="AZ563" t="s">
        <v>5096</v>
      </c>
      <c r="BB563" s="3" t="s">
        <v>5202</v>
      </c>
      <c r="BD563" t="s">
        <v>5098</v>
      </c>
      <c r="BE563" t="s">
        <v>37</v>
      </c>
      <c r="BF563" t="s">
        <v>5097</v>
      </c>
      <c r="BH563" s="9" t="s">
        <v>6171</v>
      </c>
      <c r="BI563" s="10" t="s">
        <v>3606</v>
      </c>
      <c r="BJ563" s="10" t="s">
        <v>9051</v>
      </c>
      <c r="BK563" s="9" t="s">
        <v>8550</v>
      </c>
      <c r="BM563" s="223">
        <v>218455</v>
      </c>
      <c r="BN563" s="223">
        <v>196302</v>
      </c>
      <c r="BO563" t="s">
        <v>5099</v>
      </c>
      <c r="BP563" t="s">
        <v>9211</v>
      </c>
      <c r="BQ563" t="s">
        <v>5100</v>
      </c>
      <c r="BR563" t="s">
        <v>17</v>
      </c>
      <c r="BT563" t="s">
        <v>5101</v>
      </c>
      <c r="BU563" t="s">
        <v>5102</v>
      </c>
      <c r="BW563" s="223">
        <v>25</v>
      </c>
      <c r="BZ563" s="9" t="s">
        <v>6671</v>
      </c>
      <c r="CA563" t="s">
        <v>6212</v>
      </c>
      <c r="CB563" s="223">
        <v>2017</v>
      </c>
      <c r="CC563" t="s">
        <v>4956</v>
      </c>
      <c r="CD563" t="s">
        <v>5160</v>
      </c>
      <c r="CE563" t="s">
        <v>5161</v>
      </c>
      <c r="CF563" t="s">
        <v>5162</v>
      </c>
      <c r="CG563" t="s">
        <v>5031</v>
      </c>
      <c r="CH563" t="s">
        <v>131</v>
      </c>
      <c r="CI563" t="s">
        <v>5106</v>
      </c>
      <c r="CJ563" t="s">
        <v>5032</v>
      </c>
      <c r="CK563" t="s">
        <v>17</v>
      </c>
      <c r="CL563" t="s">
        <v>17</v>
      </c>
      <c r="CM563" s="101" t="s">
        <v>4958</v>
      </c>
      <c r="CN563" t="s">
        <v>4960</v>
      </c>
      <c r="CO563" t="s">
        <v>10</v>
      </c>
      <c r="CP563" t="s">
        <v>48</v>
      </c>
      <c r="CQ563" t="s">
        <v>6171</v>
      </c>
      <c r="CR563" t="s">
        <v>17</v>
      </c>
      <c r="CS563" t="s">
        <v>5033</v>
      </c>
      <c r="CT563" t="s">
        <v>430</v>
      </c>
      <c r="CU563" t="s">
        <v>199</v>
      </c>
      <c r="CV563" t="s">
        <v>17</v>
      </c>
      <c r="CW563" t="s">
        <v>17</v>
      </c>
      <c r="CX563" t="s">
        <v>17</v>
      </c>
      <c r="CY563" t="s">
        <v>17</v>
      </c>
      <c r="CZ563" t="s">
        <v>5169</v>
      </c>
      <c r="DA563" t="s">
        <v>8548</v>
      </c>
      <c r="DB563" t="s">
        <v>9066</v>
      </c>
      <c r="DD563" s="257">
        <v>862</v>
      </c>
    </row>
    <row r="564" spans="1:109" ht="14.45" customHeight="1">
      <c r="A564" s="226">
        <v>527</v>
      </c>
      <c r="B564" t="s">
        <v>5086</v>
      </c>
      <c r="C564" s="285" t="s">
        <v>4954</v>
      </c>
      <c r="D564" s="3" t="s">
        <v>3455</v>
      </c>
      <c r="G564" s="149" t="s">
        <v>5088</v>
      </c>
      <c r="H564" t="s">
        <v>5087</v>
      </c>
      <c r="I564" t="s">
        <v>5089</v>
      </c>
      <c r="J564" t="s">
        <v>4955</v>
      </c>
      <c r="K564" t="s">
        <v>10276</v>
      </c>
      <c r="L564" t="s">
        <v>5036</v>
      </c>
      <c r="M564" t="b">
        <v>0</v>
      </c>
      <c r="N564" t="s">
        <v>549</v>
      </c>
      <c r="O564" t="s">
        <v>17</v>
      </c>
      <c r="P564" t="s">
        <v>17</v>
      </c>
      <c r="Q564" s="229">
        <v>-1</v>
      </c>
      <c r="R564" s="229">
        <v>999</v>
      </c>
      <c r="S564" t="s">
        <v>5090</v>
      </c>
      <c r="T564" t="s">
        <v>17</v>
      </c>
      <c r="U564" t="s">
        <v>17</v>
      </c>
      <c r="V564" t="s">
        <v>17</v>
      </c>
      <c r="W564" t="s">
        <v>17</v>
      </c>
      <c r="X564" t="s">
        <v>17</v>
      </c>
      <c r="Y564" t="s">
        <v>17</v>
      </c>
      <c r="Z564" t="s">
        <v>4571</v>
      </c>
      <c r="AA564" s="22" t="s">
        <v>5158</v>
      </c>
      <c r="AB564" t="s">
        <v>17</v>
      </c>
      <c r="AC564" t="s">
        <v>17</v>
      </c>
      <c r="AD564" t="s">
        <v>17</v>
      </c>
      <c r="AE564" t="s">
        <v>17</v>
      </c>
      <c r="AF564" t="s">
        <v>17</v>
      </c>
      <c r="AG564" t="s">
        <v>17</v>
      </c>
      <c r="AH564" t="s">
        <v>5036</v>
      </c>
      <c r="AI564" t="s">
        <v>9202</v>
      </c>
      <c r="AJ564" s="3" t="s">
        <v>481</v>
      </c>
      <c r="AK564" t="s">
        <v>481</v>
      </c>
      <c r="AL564" s="10"/>
      <c r="AM564" t="s">
        <v>17</v>
      </c>
      <c r="AN564" t="s">
        <v>4114</v>
      </c>
      <c r="AO564" t="s">
        <v>9206</v>
      </c>
      <c r="AP564" t="s">
        <v>5091</v>
      </c>
      <c r="AQ564" t="s">
        <v>5092</v>
      </c>
      <c r="AR564" t="s">
        <v>5093</v>
      </c>
      <c r="AS564" s="15" t="s">
        <v>9041</v>
      </c>
      <c r="AT564" t="s">
        <v>5159</v>
      </c>
      <c r="AU564" t="b">
        <v>1</v>
      </c>
      <c r="AV564" s="223">
        <v>403343</v>
      </c>
      <c r="AW564" s="89">
        <v>100000</v>
      </c>
      <c r="AX564" t="s">
        <v>5095</v>
      </c>
      <c r="AY564" t="s">
        <v>17</v>
      </c>
      <c r="AZ564" t="s">
        <v>5096</v>
      </c>
      <c r="BB564" s="3" t="s">
        <v>5202</v>
      </c>
      <c r="BD564" t="s">
        <v>5098</v>
      </c>
      <c r="BE564" t="s">
        <v>37</v>
      </c>
      <c r="BF564" t="s">
        <v>5097</v>
      </c>
      <c r="BH564" s="9" t="s">
        <v>6171</v>
      </c>
      <c r="BI564" s="10" t="s">
        <v>3606</v>
      </c>
      <c r="BJ564" s="10" t="s">
        <v>9051</v>
      </c>
      <c r="BK564" s="9" t="s">
        <v>8550</v>
      </c>
      <c r="BM564" s="223">
        <v>403343</v>
      </c>
      <c r="BN564" s="223">
        <v>365102</v>
      </c>
      <c r="BO564" t="s">
        <v>5099</v>
      </c>
      <c r="BP564" t="s">
        <v>9211</v>
      </c>
      <c r="BQ564" t="s">
        <v>5100</v>
      </c>
      <c r="BR564" t="s">
        <v>17</v>
      </c>
      <c r="BT564" t="s">
        <v>5101</v>
      </c>
      <c r="BU564" t="s">
        <v>5102</v>
      </c>
      <c r="BW564" s="223">
        <v>25</v>
      </c>
      <c r="BZ564" s="9" t="s">
        <v>6671</v>
      </c>
      <c r="CA564" t="s">
        <v>6212</v>
      </c>
      <c r="CB564" s="223">
        <v>2017</v>
      </c>
      <c r="CC564" t="s">
        <v>4956</v>
      </c>
      <c r="CD564" t="s">
        <v>5160</v>
      </c>
      <c r="CE564" t="s">
        <v>5161</v>
      </c>
      <c r="CF564" t="s">
        <v>5162</v>
      </c>
      <c r="CG564" t="s">
        <v>5036</v>
      </c>
      <c r="CH564" t="s">
        <v>131</v>
      </c>
      <c r="CI564" t="s">
        <v>5106</v>
      </c>
      <c r="CJ564" t="s">
        <v>5037</v>
      </c>
      <c r="CK564" t="s">
        <v>17</v>
      </c>
      <c r="CL564" t="s">
        <v>17</v>
      </c>
      <c r="CM564" s="101" t="s">
        <v>4958</v>
      </c>
      <c r="CN564" t="s">
        <v>4960</v>
      </c>
      <c r="CO564" t="s">
        <v>10</v>
      </c>
      <c r="CP564" t="s">
        <v>48</v>
      </c>
      <c r="CQ564" t="s">
        <v>6171</v>
      </c>
      <c r="CR564" t="s">
        <v>17</v>
      </c>
      <c r="CS564" t="s">
        <v>5038</v>
      </c>
      <c r="CT564" t="s">
        <v>430</v>
      </c>
      <c r="CU564" t="s">
        <v>199</v>
      </c>
      <c r="CV564" t="s">
        <v>17</v>
      </c>
      <c r="CW564" t="s">
        <v>17</v>
      </c>
      <c r="CX564" t="s">
        <v>17</v>
      </c>
      <c r="CY564" t="s">
        <v>17</v>
      </c>
      <c r="CZ564" t="s">
        <v>5171</v>
      </c>
      <c r="DA564" t="s">
        <v>8548</v>
      </c>
      <c r="DB564" t="s">
        <v>9067</v>
      </c>
      <c r="DD564" s="257">
        <v>863</v>
      </c>
    </row>
    <row r="565" spans="1:109" ht="15" customHeight="1">
      <c r="A565" s="226">
        <v>528</v>
      </c>
      <c r="B565" t="s">
        <v>5086</v>
      </c>
      <c r="C565" s="285" t="s">
        <v>4954</v>
      </c>
      <c r="D565" s="3" t="s">
        <v>3455</v>
      </c>
      <c r="G565" s="149" t="s">
        <v>5088</v>
      </c>
      <c r="H565" t="s">
        <v>5087</v>
      </c>
      <c r="I565" t="s">
        <v>5089</v>
      </c>
      <c r="J565" t="s">
        <v>4955</v>
      </c>
      <c r="K565" t="s">
        <v>10276</v>
      </c>
      <c r="L565" t="s">
        <v>5041</v>
      </c>
      <c r="M565" t="b">
        <v>0</v>
      </c>
      <c r="N565" t="s">
        <v>549</v>
      </c>
      <c r="O565" t="s">
        <v>17</v>
      </c>
      <c r="P565" t="s">
        <v>17</v>
      </c>
      <c r="Q565" s="229">
        <v>-1</v>
      </c>
      <c r="R565" s="229">
        <v>999</v>
      </c>
      <c r="S565" t="s">
        <v>5090</v>
      </c>
      <c r="T565" t="s">
        <v>17</v>
      </c>
      <c r="U565" t="s">
        <v>17</v>
      </c>
      <c r="V565" t="s">
        <v>17</v>
      </c>
      <c r="W565" t="s">
        <v>17</v>
      </c>
      <c r="X565" t="s">
        <v>17</v>
      </c>
      <c r="Y565" t="s">
        <v>17</v>
      </c>
      <c r="Z565" t="s">
        <v>4571</v>
      </c>
      <c r="AA565" s="22" t="s">
        <v>5158</v>
      </c>
      <c r="AB565" t="s">
        <v>17</v>
      </c>
      <c r="AC565" t="s">
        <v>17</v>
      </c>
      <c r="AD565" t="s">
        <v>17</v>
      </c>
      <c r="AE565" t="s">
        <v>17</v>
      </c>
      <c r="AF565" t="s">
        <v>17</v>
      </c>
      <c r="AG565" t="s">
        <v>17</v>
      </c>
      <c r="AH565" t="s">
        <v>5041</v>
      </c>
      <c r="AI565" t="s">
        <v>9202</v>
      </c>
      <c r="AJ565" s="3" t="s">
        <v>481</v>
      </c>
      <c r="AK565" t="s">
        <v>481</v>
      </c>
      <c r="AL565" s="10"/>
      <c r="AM565" t="s">
        <v>17</v>
      </c>
      <c r="AN565" t="s">
        <v>4114</v>
      </c>
      <c r="AO565" t="s">
        <v>9206</v>
      </c>
      <c r="AP565" t="s">
        <v>5091</v>
      </c>
      <c r="AQ565" t="s">
        <v>5092</v>
      </c>
      <c r="AR565" t="s">
        <v>5093</v>
      </c>
      <c r="AS565" s="15" t="s">
        <v>9041</v>
      </c>
      <c r="AT565" t="s">
        <v>5159</v>
      </c>
      <c r="AU565" t="b">
        <v>1</v>
      </c>
      <c r="AV565" s="223">
        <v>704020</v>
      </c>
      <c r="AW565" s="89">
        <v>100000</v>
      </c>
      <c r="AX565" t="s">
        <v>5095</v>
      </c>
      <c r="AY565" t="s">
        <v>17</v>
      </c>
      <c r="AZ565" t="s">
        <v>5096</v>
      </c>
      <c r="BB565" s="3" t="s">
        <v>5202</v>
      </c>
      <c r="BD565" t="s">
        <v>5098</v>
      </c>
      <c r="BE565" t="s">
        <v>37</v>
      </c>
      <c r="BF565" t="s">
        <v>5097</v>
      </c>
      <c r="BH565" s="9" t="s">
        <v>6171</v>
      </c>
      <c r="BI565" s="10" t="s">
        <v>3606</v>
      </c>
      <c r="BJ565" s="10" t="s">
        <v>9051</v>
      </c>
      <c r="BK565" s="9" t="s">
        <v>8550</v>
      </c>
      <c r="BM565" s="223">
        <v>704020</v>
      </c>
      <c r="BN565" s="223">
        <v>633523</v>
      </c>
      <c r="BO565" t="s">
        <v>5099</v>
      </c>
      <c r="BP565" t="s">
        <v>9211</v>
      </c>
      <c r="BQ565" t="s">
        <v>5100</v>
      </c>
      <c r="BR565" t="s">
        <v>17</v>
      </c>
      <c r="BT565" t="s">
        <v>5101</v>
      </c>
      <c r="BU565" t="s">
        <v>5102</v>
      </c>
      <c r="BW565" s="223">
        <v>25</v>
      </c>
      <c r="BZ565" s="9" t="s">
        <v>6671</v>
      </c>
      <c r="CA565" t="s">
        <v>6212</v>
      </c>
      <c r="CB565" s="223">
        <v>2017</v>
      </c>
      <c r="CC565" t="s">
        <v>4956</v>
      </c>
      <c r="CD565" t="s">
        <v>5160</v>
      </c>
      <c r="CE565" t="s">
        <v>5161</v>
      </c>
      <c r="CF565" t="s">
        <v>5162</v>
      </c>
      <c r="CG565" t="s">
        <v>5041</v>
      </c>
      <c r="CH565" t="s">
        <v>131</v>
      </c>
      <c r="CI565" t="s">
        <v>5106</v>
      </c>
      <c r="CJ565" t="s">
        <v>5042</v>
      </c>
      <c r="CK565" t="s">
        <v>17</v>
      </c>
      <c r="CL565" t="s">
        <v>17</v>
      </c>
      <c r="CM565" s="101" t="s">
        <v>4958</v>
      </c>
      <c r="CN565" t="s">
        <v>4960</v>
      </c>
      <c r="CO565" t="s">
        <v>10</v>
      </c>
      <c r="CP565" t="s">
        <v>48</v>
      </c>
      <c r="CQ565" t="s">
        <v>6171</v>
      </c>
      <c r="CR565" t="s">
        <v>17</v>
      </c>
      <c r="CS565" t="s">
        <v>5043</v>
      </c>
      <c r="CT565" t="s">
        <v>430</v>
      </c>
      <c r="CU565" t="s">
        <v>199</v>
      </c>
      <c r="CV565" t="s">
        <v>17</v>
      </c>
      <c r="CW565" t="s">
        <v>17</v>
      </c>
      <c r="CX565" t="s">
        <v>17</v>
      </c>
      <c r="CY565" t="s">
        <v>17</v>
      </c>
      <c r="CZ565" t="s">
        <v>5173</v>
      </c>
      <c r="DA565" t="s">
        <v>8548</v>
      </c>
      <c r="DB565" t="s">
        <v>9068</v>
      </c>
      <c r="DD565" s="257">
        <v>864</v>
      </c>
    </row>
    <row r="566" spans="1:109" ht="13.9" customHeight="1">
      <c r="A566" s="226">
        <v>529</v>
      </c>
      <c r="B566" t="s">
        <v>5086</v>
      </c>
      <c r="C566" s="285" t="s">
        <v>4954</v>
      </c>
      <c r="D566" s="3" t="s">
        <v>3455</v>
      </c>
      <c r="G566" s="149" t="s">
        <v>5088</v>
      </c>
      <c r="H566" t="s">
        <v>5087</v>
      </c>
      <c r="I566" t="s">
        <v>5089</v>
      </c>
      <c r="J566" t="s">
        <v>4955</v>
      </c>
      <c r="K566" t="s">
        <v>10276</v>
      </c>
      <c r="L566" t="s">
        <v>5046</v>
      </c>
      <c r="M566" t="b">
        <v>0</v>
      </c>
      <c r="N566" t="s">
        <v>549</v>
      </c>
      <c r="O566" t="s">
        <v>17</v>
      </c>
      <c r="P566" t="s">
        <v>17</v>
      </c>
      <c r="Q566" s="229">
        <v>-1</v>
      </c>
      <c r="R566" s="229">
        <v>999</v>
      </c>
      <c r="S566" t="s">
        <v>5090</v>
      </c>
      <c r="T566" t="s">
        <v>17</v>
      </c>
      <c r="U566" t="s">
        <v>17</v>
      </c>
      <c r="V566" t="s">
        <v>17</v>
      </c>
      <c r="W566" t="s">
        <v>17</v>
      </c>
      <c r="X566" t="s">
        <v>17</v>
      </c>
      <c r="Y566" t="s">
        <v>17</v>
      </c>
      <c r="Z566" t="s">
        <v>4571</v>
      </c>
      <c r="AA566" s="22" t="s">
        <v>5158</v>
      </c>
      <c r="AB566" t="s">
        <v>17</v>
      </c>
      <c r="AC566" t="s">
        <v>17</v>
      </c>
      <c r="AD566" t="s">
        <v>17</v>
      </c>
      <c r="AE566" t="s">
        <v>17</v>
      </c>
      <c r="AF566" t="s">
        <v>17</v>
      </c>
      <c r="AG566" t="s">
        <v>17</v>
      </c>
      <c r="AH566" t="s">
        <v>5046</v>
      </c>
      <c r="AI566" t="s">
        <v>9202</v>
      </c>
      <c r="AJ566" s="3" t="s">
        <v>481</v>
      </c>
      <c r="AK566" t="s">
        <v>481</v>
      </c>
      <c r="AL566" s="10"/>
      <c r="AM566" t="s">
        <v>17</v>
      </c>
      <c r="AN566" t="s">
        <v>4114</v>
      </c>
      <c r="AO566" t="s">
        <v>9206</v>
      </c>
      <c r="AP566" t="s">
        <v>5091</v>
      </c>
      <c r="AQ566" t="s">
        <v>5092</v>
      </c>
      <c r="AR566" t="s">
        <v>5093</v>
      </c>
      <c r="AS566" s="15" t="s">
        <v>9041</v>
      </c>
      <c r="AT566" t="s">
        <v>5159</v>
      </c>
      <c r="AU566" t="b">
        <v>1</v>
      </c>
      <c r="AV566" s="223">
        <v>197741</v>
      </c>
      <c r="AW566" s="89">
        <v>100000</v>
      </c>
      <c r="AX566" t="s">
        <v>5095</v>
      </c>
      <c r="AY566" t="s">
        <v>17</v>
      </c>
      <c r="AZ566" t="s">
        <v>5096</v>
      </c>
      <c r="BB566" s="3" t="s">
        <v>5202</v>
      </c>
      <c r="BD566" t="s">
        <v>5098</v>
      </c>
      <c r="BE566" t="s">
        <v>37</v>
      </c>
      <c r="BF566" t="s">
        <v>5097</v>
      </c>
      <c r="BH566" s="9" t="s">
        <v>6171</v>
      </c>
      <c r="BI566" s="10" t="s">
        <v>3606</v>
      </c>
      <c r="BJ566" s="10" t="s">
        <v>9051</v>
      </c>
      <c r="BK566" s="9" t="s">
        <v>8550</v>
      </c>
      <c r="BM566" s="223">
        <v>197741</v>
      </c>
      <c r="BN566" s="223">
        <v>178540</v>
      </c>
      <c r="BO566" t="s">
        <v>5099</v>
      </c>
      <c r="BP566" t="s">
        <v>9211</v>
      </c>
      <c r="BQ566" t="s">
        <v>5100</v>
      </c>
      <c r="BR566" t="s">
        <v>17</v>
      </c>
      <c r="BT566" t="s">
        <v>5101</v>
      </c>
      <c r="BU566" t="s">
        <v>5102</v>
      </c>
      <c r="BW566" s="223">
        <v>25</v>
      </c>
      <c r="BZ566" s="9" t="s">
        <v>6671</v>
      </c>
      <c r="CA566" t="s">
        <v>6212</v>
      </c>
      <c r="CB566" s="223">
        <v>2017</v>
      </c>
      <c r="CC566" t="s">
        <v>4956</v>
      </c>
      <c r="CD566" t="s">
        <v>5160</v>
      </c>
      <c r="CE566" t="s">
        <v>5161</v>
      </c>
      <c r="CF566" t="s">
        <v>5162</v>
      </c>
      <c r="CG566" t="s">
        <v>5046</v>
      </c>
      <c r="CH566" t="s">
        <v>131</v>
      </c>
      <c r="CI566" t="s">
        <v>5106</v>
      </c>
      <c r="CJ566" t="s">
        <v>5047</v>
      </c>
      <c r="CK566" t="s">
        <v>17</v>
      </c>
      <c r="CL566" t="s">
        <v>17</v>
      </c>
      <c r="CM566" s="101" t="s">
        <v>4958</v>
      </c>
      <c r="CN566" t="s">
        <v>4960</v>
      </c>
      <c r="CO566" t="s">
        <v>10</v>
      </c>
      <c r="CP566" t="s">
        <v>48</v>
      </c>
      <c r="CQ566" t="s">
        <v>6171</v>
      </c>
      <c r="CR566" t="s">
        <v>17</v>
      </c>
      <c r="CS566" t="s">
        <v>5048</v>
      </c>
      <c r="CT566" t="s">
        <v>430</v>
      </c>
      <c r="CU566" t="s">
        <v>199</v>
      </c>
      <c r="CV566" t="s">
        <v>17</v>
      </c>
      <c r="CW566" t="s">
        <v>17</v>
      </c>
      <c r="CX566" t="s">
        <v>17</v>
      </c>
      <c r="CY566" t="s">
        <v>17</v>
      </c>
      <c r="CZ566" t="s">
        <v>5175</v>
      </c>
      <c r="DA566" t="s">
        <v>8548</v>
      </c>
      <c r="DB566" t="s">
        <v>9069</v>
      </c>
      <c r="DD566" s="257">
        <v>865</v>
      </c>
    </row>
    <row r="567" spans="1:109" ht="13.9" customHeight="1">
      <c r="A567" s="226">
        <v>530</v>
      </c>
      <c r="B567" t="s">
        <v>5086</v>
      </c>
      <c r="C567" s="285" t="s">
        <v>4954</v>
      </c>
      <c r="D567" s="3" t="s">
        <v>3455</v>
      </c>
      <c r="G567" s="149" t="s">
        <v>5088</v>
      </c>
      <c r="H567" t="s">
        <v>5087</v>
      </c>
      <c r="I567" t="s">
        <v>5089</v>
      </c>
      <c r="J567" t="s">
        <v>4955</v>
      </c>
      <c r="K567" t="s">
        <v>10276</v>
      </c>
      <c r="L567" t="s">
        <v>5051</v>
      </c>
      <c r="M567" t="b">
        <v>0</v>
      </c>
      <c r="N567" t="s">
        <v>549</v>
      </c>
      <c r="O567" t="s">
        <v>17</v>
      </c>
      <c r="P567" t="s">
        <v>17</v>
      </c>
      <c r="Q567" s="229">
        <v>-1</v>
      </c>
      <c r="R567" s="229">
        <v>999</v>
      </c>
      <c r="S567" t="s">
        <v>5090</v>
      </c>
      <c r="T567" t="s">
        <v>17</v>
      </c>
      <c r="U567" t="s">
        <v>17</v>
      </c>
      <c r="V567" t="s">
        <v>17</v>
      </c>
      <c r="W567" t="s">
        <v>17</v>
      </c>
      <c r="X567" t="s">
        <v>17</v>
      </c>
      <c r="Y567" t="s">
        <v>17</v>
      </c>
      <c r="Z567" t="s">
        <v>4571</v>
      </c>
      <c r="AA567" s="22" t="s">
        <v>5158</v>
      </c>
      <c r="AB567" t="s">
        <v>17</v>
      </c>
      <c r="AC567" t="s">
        <v>17</v>
      </c>
      <c r="AD567" t="s">
        <v>17</v>
      </c>
      <c r="AE567" t="s">
        <v>17</v>
      </c>
      <c r="AF567" t="s">
        <v>17</v>
      </c>
      <c r="AG567" t="s">
        <v>17</v>
      </c>
      <c r="AH567" t="s">
        <v>5051</v>
      </c>
      <c r="AI567" t="s">
        <v>9202</v>
      </c>
      <c r="AJ567" s="3" t="s">
        <v>481</v>
      </c>
      <c r="AK567" t="s">
        <v>481</v>
      </c>
      <c r="AL567" s="10"/>
      <c r="AM567" t="s">
        <v>17</v>
      </c>
      <c r="AN567" t="s">
        <v>4114</v>
      </c>
      <c r="AO567" t="s">
        <v>9206</v>
      </c>
      <c r="AP567" t="s">
        <v>5091</v>
      </c>
      <c r="AQ567" t="s">
        <v>5092</v>
      </c>
      <c r="AR567" t="s">
        <v>5093</v>
      </c>
      <c r="AS567" s="15" t="s">
        <v>9041</v>
      </c>
      <c r="AT567" t="s">
        <v>5159</v>
      </c>
      <c r="AU567" t="b">
        <v>1</v>
      </c>
      <c r="AV567" s="223">
        <v>391613</v>
      </c>
      <c r="AW567" s="89">
        <v>100000</v>
      </c>
      <c r="AX567" t="s">
        <v>5095</v>
      </c>
      <c r="AY567" t="s">
        <v>17</v>
      </c>
      <c r="AZ567" t="s">
        <v>5096</v>
      </c>
      <c r="BB567" s="3" t="s">
        <v>5202</v>
      </c>
      <c r="BD567" t="s">
        <v>5098</v>
      </c>
      <c r="BE567" t="s">
        <v>37</v>
      </c>
      <c r="BF567" t="s">
        <v>5097</v>
      </c>
      <c r="BH567" s="9" t="s">
        <v>6171</v>
      </c>
      <c r="BI567" s="10" t="s">
        <v>3606</v>
      </c>
      <c r="BJ567" s="10" t="s">
        <v>9051</v>
      </c>
      <c r="BK567" s="9" t="s">
        <v>8550</v>
      </c>
      <c r="BM567" s="223">
        <v>391613</v>
      </c>
      <c r="BN567" s="223">
        <v>354607</v>
      </c>
      <c r="BO567" t="s">
        <v>5099</v>
      </c>
      <c r="BP567" t="s">
        <v>9211</v>
      </c>
      <c r="BQ567" t="s">
        <v>5100</v>
      </c>
      <c r="BR567" t="s">
        <v>17</v>
      </c>
      <c r="BT567" t="s">
        <v>5101</v>
      </c>
      <c r="BU567" t="s">
        <v>5102</v>
      </c>
      <c r="BW567" s="223">
        <v>25</v>
      </c>
      <c r="BZ567" s="9" t="s">
        <v>6671</v>
      </c>
      <c r="CA567" t="s">
        <v>6212</v>
      </c>
      <c r="CB567" s="223">
        <v>2017</v>
      </c>
      <c r="CC567" t="s">
        <v>4956</v>
      </c>
      <c r="CD567" t="s">
        <v>5160</v>
      </c>
      <c r="CE567" t="s">
        <v>5161</v>
      </c>
      <c r="CF567" t="s">
        <v>5162</v>
      </c>
      <c r="CG567" t="s">
        <v>5051</v>
      </c>
      <c r="CH567" t="s">
        <v>131</v>
      </c>
      <c r="CI567" t="s">
        <v>5106</v>
      </c>
      <c r="CJ567" t="s">
        <v>5052</v>
      </c>
      <c r="CK567" t="s">
        <v>17</v>
      </c>
      <c r="CL567" t="s">
        <v>17</v>
      </c>
      <c r="CM567" s="101" t="s">
        <v>4958</v>
      </c>
      <c r="CN567" t="s">
        <v>4960</v>
      </c>
      <c r="CO567" t="s">
        <v>10</v>
      </c>
      <c r="CP567" t="s">
        <v>48</v>
      </c>
      <c r="CQ567" t="s">
        <v>6171</v>
      </c>
      <c r="CR567" t="s">
        <v>17</v>
      </c>
      <c r="CS567" t="s">
        <v>5053</v>
      </c>
      <c r="CT567" t="s">
        <v>430</v>
      </c>
      <c r="CU567" t="s">
        <v>199</v>
      </c>
      <c r="CV567" t="s">
        <v>17</v>
      </c>
      <c r="CW567" t="s">
        <v>17</v>
      </c>
      <c r="CX567" t="s">
        <v>17</v>
      </c>
      <c r="CY567" t="s">
        <v>17</v>
      </c>
      <c r="CZ567" t="s">
        <v>5177</v>
      </c>
      <c r="DA567" t="s">
        <v>8548</v>
      </c>
      <c r="DB567" t="s">
        <v>9070</v>
      </c>
      <c r="DD567" s="257">
        <v>866</v>
      </c>
    </row>
    <row r="568" spans="1:109" ht="15" customHeight="1">
      <c r="A568" s="226">
        <v>531</v>
      </c>
      <c r="B568" t="s">
        <v>5086</v>
      </c>
      <c r="C568" s="285" t="s">
        <v>4954</v>
      </c>
      <c r="D568" s="3" t="s">
        <v>3455</v>
      </c>
      <c r="G568" s="149" t="s">
        <v>5088</v>
      </c>
      <c r="H568" t="s">
        <v>5087</v>
      </c>
      <c r="I568" t="s">
        <v>5089</v>
      </c>
      <c r="J568" t="s">
        <v>4955</v>
      </c>
      <c r="K568" t="s">
        <v>10276</v>
      </c>
      <c r="L568" t="s">
        <v>5056</v>
      </c>
      <c r="M568" t="b">
        <v>0</v>
      </c>
      <c r="N568" t="s">
        <v>549</v>
      </c>
      <c r="O568" t="s">
        <v>17</v>
      </c>
      <c r="P568" t="s">
        <v>17</v>
      </c>
      <c r="Q568" s="229">
        <v>-1</v>
      </c>
      <c r="R568" s="229">
        <v>999</v>
      </c>
      <c r="S568" t="s">
        <v>5090</v>
      </c>
      <c r="T568" t="s">
        <v>17</v>
      </c>
      <c r="U568" t="s">
        <v>17</v>
      </c>
      <c r="V568" t="s">
        <v>17</v>
      </c>
      <c r="W568" t="s">
        <v>17</v>
      </c>
      <c r="X568" t="s">
        <v>17</v>
      </c>
      <c r="Y568" t="s">
        <v>17</v>
      </c>
      <c r="Z568" t="s">
        <v>4571</v>
      </c>
      <c r="AA568" s="22" t="s">
        <v>5158</v>
      </c>
      <c r="AB568" t="s">
        <v>17</v>
      </c>
      <c r="AC568" t="s">
        <v>17</v>
      </c>
      <c r="AD568" t="s">
        <v>17</v>
      </c>
      <c r="AE568" t="s">
        <v>17</v>
      </c>
      <c r="AF568" t="s">
        <v>17</v>
      </c>
      <c r="AG568" t="s">
        <v>17</v>
      </c>
      <c r="AH568" t="s">
        <v>5056</v>
      </c>
      <c r="AI568" t="s">
        <v>9202</v>
      </c>
      <c r="AJ568" s="3" t="s">
        <v>481</v>
      </c>
      <c r="AK568" t="s">
        <v>481</v>
      </c>
      <c r="AL568" s="10"/>
      <c r="AM568" t="s">
        <v>17</v>
      </c>
      <c r="AN568" t="s">
        <v>4114</v>
      </c>
      <c r="AO568" t="s">
        <v>9206</v>
      </c>
      <c r="AP568" t="s">
        <v>5091</v>
      </c>
      <c r="AQ568" t="s">
        <v>5092</v>
      </c>
      <c r="AR568" t="s">
        <v>5093</v>
      </c>
      <c r="AS568" s="15" t="s">
        <v>9041</v>
      </c>
      <c r="AT568" t="s">
        <v>5159</v>
      </c>
      <c r="AU568" t="b">
        <v>1</v>
      </c>
      <c r="AV568" s="223">
        <v>699698</v>
      </c>
      <c r="AW568" s="89">
        <v>100000</v>
      </c>
      <c r="AX568" t="s">
        <v>5095</v>
      </c>
      <c r="AY568" t="s">
        <v>17</v>
      </c>
      <c r="AZ568" t="s">
        <v>5096</v>
      </c>
      <c r="BB568" s="3" t="s">
        <v>5202</v>
      </c>
      <c r="BD568" t="s">
        <v>5098</v>
      </c>
      <c r="BE568" t="s">
        <v>37</v>
      </c>
      <c r="BF568" t="s">
        <v>5097</v>
      </c>
      <c r="BH568" s="9" t="s">
        <v>6171</v>
      </c>
      <c r="BI568" s="10" t="s">
        <v>3606</v>
      </c>
      <c r="BJ568" s="10" t="s">
        <v>9051</v>
      </c>
      <c r="BK568" s="9" t="s">
        <v>8550</v>
      </c>
      <c r="BM568" s="223">
        <v>699698</v>
      </c>
      <c r="BN568" s="223">
        <v>630690</v>
      </c>
      <c r="BO568" t="s">
        <v>5099</v>
      </c>
      <c r="BP568" t="s">
        <v>9211</v>
      </c>
      <c r="BQ568" t="s">
        <v>5100</v>
      </c>
      <c r="BR568" t="s">
        <v>17</v>
      </c>
      <c r="BT568" t="s">
        <v>5101</v>
      </c>
      <c r="BU568" t="s">
        <v>5102</v>
      </c>
      <c r="BW568" s="223">
        <v>25</v>
      </c>
      <c r="BZ568" s="9" t="s">
        <v>6671</v>
      </c>
      <c r="CA568" t="s">
        <v>6212</v>
      </c>
      <c r="CB568" s="223">
        <v>2017</v>
      </c>
      <c r="CC568" t="s">
        <v>4956</v>
      </c>
      <c r="CD568" t="s">
        <v>5160</v>
      </c>
      <c r="CE568" t="s">
        <v>5161</v>
      </c>
      <c r="CF568" t="s">
        <v>5162</v>
      </c>
      <c r="CG568" t="s">
        <v>5056</v>
      </c>
      <c r="CH568" t="s">
        <v>131</v>
      </c>
      <c r="CI568" t="s">
        <v>5106</v>
      </c>
      <c r="CJ568" t="s">
        <v>5057</v>
      </c>
      <c r="CK568" t="s">
        <v>17</v>
      </c>
      <c r="CL568" t="s">
        <v>17</v>
      </c>
      <c r="CM568" s="101" t="s">
        <v>4958</v>
      </c>
      <c r="CN568" t="s">
        <v>4960</v>
      </c>
      <c r="CO568" t="s">
        <v>10</v>
      </c>
      <c r="CP568" t="s">
        <v>48</v>
      </c>
      <c r="CQ568" t="s">
        <v>6171</v>
      </c>
      <c r="CR568" t="s">
        <v>17</v>
      </c>
      <c r="CS568" t="s">
        <v>5058</v>
      </c>
      <c r="CT568" t="s">
        <v>430</v>
      </c>
      <c r="CU568" t="s">
        <v>199</v>
      </c>
      <c r="CV568" t="s">
        <v>17</v>
      </c>
      <c r="CW568" t="s">
        <v>17</v>
      </c>
      <c r="CX568" t="s">
        <v>17</v>
      </c>
      <c r="CY568" t="s">
        <v>17</v>
      </c>
      <c r="CZ568" t="s">
        <v>10295</v>
      </c>
      <c r="DA568" t="s">
        <v>8548</v>
      </c>
      <c r="DB568" t="s">
        <v>10294</v>
      </c>
      <c r="DD568" s="257">
        <v>867</v>
      </c>
    </row>
    <row r="569" spans="1:109" ht="13.15" customHeight="1">
      <c r="A569" s="226">
        <v>532</v>
      </c>
      <c r="B569" t="s">
        <v>5086</v>
      </c>
      <c r="C569" s="285" t="s">
        <v>4954</v>
      </c>
      <c r="D569" s="3" t="s">
        <v>3455</v>
      </c>
      <c r="G569" s="149" t="s">
        <v>5088</v>
      </c>
      <c r="H569" t="s">
        <v>5087</v>
      </c>
      <c r="I569" t="s">
        <v>5089</v>
      </c>
      <c r="J569" t="s">
        <v>4955</v>
      </c>
      <c r="K569" t="s">
        <v>10276</v>
      </c>
      <c r="L569" t="s">
        <v>5061</v>
      </c>
      <c r="M569" t="b">
        <v>0</v>
      </c>
      <c r="N569" t="s">
        <v>549</v>
      </c>
      <c r="O569" t="s">
        <v>17</v>
      </c>
      <c r="P569" t="s">
        <v>17</v>
      </c>
      <c r="Q569" s="229">
        <v>-1</v>
      </c>
      <c r="R569" s="229">
        <v>999</v>
      </c>
      <c r="S569" t="s">
        <v>5090</v>
      </c>
      <c r="T569" t="s">
        <v>17</v>
      </c>
      <c r="U569" t="s">
        <v>17</v>
      </c>
      <c r="V569" t="s">
        <v>17</v>
      </c>
      <c r="W569" t="s">
        <v>17</v>
      </c>
      <c r="X569" t="s">
        <v>17</v>
      </c>
      <c r="Y569" t="s">
        <v>17</v>
      </c>
      <c r="Z569" t="s">
        <v>4571</v>
      </c>
      <c r="AA569" s="22" t="s">
        <v>5158</v>
      </c>
      <c r="AB569" t="s">
        <v>17</v>
      </c>
      <c r="AC569" t="s">
        <v>17</v>
      </c>
      <c r="AD569" t="s">
        <v>17</v>
      </c>
      <c r="AE569" t="s">
        <v>17</v>
      </c>
      <c r="AF569" t="s">
        <v>17</v>
      </c>
      <c r="AG569" t="s">
        <v>17</v>
      </c>
      <c r="AH569" t="s">
        <v>5061</v>
      </c>
      <c r="AI569" t="s">
        <v>9202</v>
      </c>
      <c r="AJ569" s="3" t="s">
        <v>481</v>
      </c>
      <c r="AK569" t="s">
        <v>481</v>
      </c>
      <c r="AL569" s="10"/>
      <c r="AM569" t="s">
        <v>17</v>
      </c>
      <c r="AN569" t="s">
        <v>4114</v>
      </c>
      <c r="AO569" t="s">
        <v>9206</v>
      </c>
      <c r="AP569" t="s">
        <v>5091</v>
      </c>
      <c r="AQ569" t="s">
        <v>5092</v>
      </c>
      <c r="AR569" t="s">
        <v>5093</v>
      </c>
      <c r="AS569" s="15" t="s">
        <v>9041</v>
      </c>
      <c r="AT569" t="s">
        <v>5159</v>
      </c>
      <c r="AU569" t="b">
        <v>1</v>
      </c>
      <c r="AV569" s="223">
        <v>953260</v>
      </c>
      <c r="AW569" s="89">
        <v>100000</v>
      </c>
      <c r="AX569" t="s">
        <v>5095</v>
      </c>
      <c r="AY569" t="s">
        <v>17</v>
      </c>
      <c r="AZ569" t="s">
        <v>5096</v>
      </c>
      <c r="BB569" s="3" t="s">
        <v>5202</v>
      </c>
      <c r="BD569" t="s">
        <v>5098</v>
      </c>
      <c r="BE569" t="s">
        <v>37</v>
      </c>
      <c r="BF569" t="s">
        <v>5097</v>
      </c>
      <c r="BH569" s="9" t="s">
        <v>6171</v>
      </c>
      <c r="BI569" s="10" t="s">
        <v>3606</v>
      </c>
      <c r="BJ569" s="10" t="s">
        <v>9051</v>
      </c>
      <c r="BK569" s="9" t="s">
        <v>8550</v>
      </c>
      <c r="BM569" s="223">
        <v>953260</v>
      </c>
      <c r="BN569" s="223">
        <v>785906</v>
      </c>
      <c r="BO569" t="s">
        <v>5099</v>
      </c>
      <c r="BP569" t="s">
        <v>9211</v>
      </c>
      <c r="BQ569" t="s">
        <v>5100</v>
      </c>
      <c r="BR569" t="s">
        <v>17</v>
      </c>
      <c r="BT569" t="s">
        <v>5101</v>
      </c>
      <c r="BU569" t="s">
        <v>5102</v>
      </c>
      <c r="BW569" s="223">
        <v>25</v>
      </c>
      <c r="BZ569" s="9" t="s">
        <v>6671</v>
      </c>
      <c r="CA569" t="s">
        <v>6212</v>
      </c>
      <c r="CB569" s="223">
        <v>2017</v>
      </c>
      <c r="CC569" t="s">
        <v>4956</v>
      </c>
      <c r="CD569" t="s">
        <v>5160</v>
      </c>
      <c r="CE569" t="s">
        <v>5161</v>
      </c>
      <c r="CF569" t="s">
        <v>5162</v>
      </c>
      <c r="CG569" t="s">
        <v>5061</v>
      </c>
      <c r="CH569" t="s">
        <v>131</v>
      </c>
      <c r="CI569" t="s">
        <v>5106</v>
      </c>
      <c r="CJ569" t="s">
        <v>5062</v>
      </c>
      <c r="CK569" t="s">
        <v>17</v>
      </c>
      <c r="CL569" t="s">
        <v>17</v>
      </c>
      <c r="CM569" s="101" t="s">
        <v>4958</v>
      </c>
      <c r="CN569" t="s">
        <v>4960</v>
      </c>
      <c r="CO569" t="s">
        <v>10</v>
      </c>
      <c r="CP569" t="s">
        <v>48</v>
      </c>
      <c r="CQ569" t="s">
        <v>6171</v>
      </c>
      <c r="CR569" t="s">
        <v>17</v>
      </c>
      <c r="CS569" t="s">
        <v>5063</v>
      </c>
      <c r="CT569" t="s">
        <v>430</v>
      </c>
      <c r="CU569" t="s">
        <v>199</v>
      </c>
      <c r="CV569" t="s">
        <v>17</v>
      </c>
      <c r="CW569" t="s">
        <v>17</v>
      </c>
      <c r="CX569" t="s">
        <v>17</v>
      </c>
      <c r="CY569" t="s">
        <v>17</v>
      </c>
      <c r="CZ569" t="s">
        <v>5179</v>
      </c>
      <c r="DA569" t="s">
        <v>8548</v>
      </c>
      <c r="DB569" t="s">
        <v>9071</v>
      </c>
      <c r="DD569" s="257">
        <v>868</v>
      </c>
    </row>
    <row r="570" spans="1:109" ht="13.9" customHeight="1">
      <c r="A570" s="226">
        <v>533</v>
      </c>
      <c r="B570" t="s">
        <v>5086</v>
      </c>
      <c r="C570" s="285" t="s">
        <v>4954</v>
      </c>
      <c r="D570" s="3" t="s">
        <v>3455</v>
      </c>
      <c r="G570" s="149" t="s">
        <v>5088</v>
      </c>
      <c r="H570" t="s">
        <v>5087</v>
      </c>
      <c r="I570" t="s">
        <v>5089</v>
      </c>
      <c r="J570" t="s">
        <v>4955</v>
      </c>
      <c r="K570" t="s">
        <v>10276</v>
      </c>
      <c r="L570" t="s">
        <v>5066</v>
      </c>
      <c r="M570" t="b">
        <v>0</v>
      </c>
      <c r="N570" t="s">
        <v>549</v>
      </c>
      <c r="O570" t="s">
        <v>17</v>
      </c>
      <c r="P570" t="s">
        <v>17</v>
      </c>
      <c r="Q570" s="229">
        <v>-1</v>
      </c>
      <c r="R570" s="229">
        <v>999</v>
      </c>
      <c r="S570" t="s">
        <v>5090</v>
      </c>
      <c r="T570" t="s">
        <v>17</v>
      </c>
      <c r="U570" t="s">
        <v>17</v>
      </c>
      <c r="V570" t="s">
        <v>17</v>
      </c>
      <c r="W570" t="s">
        <v>17</v>
      </c>
      <c r="X570" t="s">
        <v>17</v>
      </c>
      <c r="Y570" t="s">
        <v>17</v>
      </c>
      <c r="Z570" t="s">
        <v>4571</v>
      </c>
      <c r="AA570" s="22" t="s">
        <v>5158</v>
      </c>
      <c r="AB570" t="s">
        <v>17</v>
      </c>
      <c r="AC570" t="s">
        <v>17</v>
      </c>
      <c r="AD570" t="s">
        <v>17</v>
      </c>
      <c r="AE570" t="s">
        <v>17</v>
      </c>
      <c r="AF570" t="s">
        <v>17</v>
      </c>
      <c r="AG570" t="s">
        <v>17</v>
      </c>
      <c r="AH570" t="s">
        <v>5066</v>
      </c>
      <c r="AI570" t="s">
        <v>9202</v>
      </c>
      <c r="AJ570" s="3" t="s">
        <v>481</v>
      </c>
      <c r="AK570" t="s">
        <v>481</v>
      </c>
      <c r="AL570" s="10"/>
      <c r="AM570" t="s">
        <v>17</v>
      </c>
      <c r="AN570" t="s">
        <v>4114</v>
      </c>
      <c r="AO570" t="s">
        <v>9206</v>
      </c>
      <c r="AP570" t="s">
        <v>5091</v>
      </c>
      <c r="AQ570" t="s">
        <v>5092</v>
      </c>
      <c r="AR570" t="s">
        <v>5093</v>
      </c>
      <c r="AS570" s="15" t="s">
        <v>9041</v>
      </c>
      <c r="AT570" t="s">
        <v>5159</v>
      </c>
      <c r="AU570" t="b">
        <v>1</v>
      </c>
      <c r="AV570" s="223">
        <v>1978920</v>
      </c>
      <c r="AW570" s="89">
        <v>100000</v>
      </c>
      <c r="AX570" t="s">
        <v>5095</v>
      </c>
      <c r="AY570" t="s">
        <v>17</v>
      </c>
      <c r="AZ570" t="s">
        <v>5096</v>
      </c>
      <c r="BB570" s="3" t="s">
        <v>5202</v>
      </c>
      <c r="BD570" t="s">
        <v>5098</v>
      </c>
      <c r="BE570" t="s">
        <v>37</v>
      </c>
      <c r="BF570" t="s">
        <v>5097</v>
      </c>
      <c r="BH570" s="9" t="s">
        <v>6171</v>
      </c>
      <c r="BI570" s="10" t="s">
        <v>3606</v>
      </c>
      <c r="BJ570" s="10" t="s">
        <v>9051</v>
      </c>
      <c r="BK570" s="9" t="s">
        <v>8550</v>
      </c>
      <c r="BM570" s="223">
        <v>1978920</v>
      </c>
      <c r="BN570" s="223">
        <v>1646097</v>
      </c>
      <c r="BO570" t="s">
        <v>5099</v>
      </c>
      <c r="BP570" t="s">
        <v>9211</v>
      </c>
      <c r="BQ570" t="s">
        <v>5100</v>
      </c>
      <c r="BR570" t="s">
        <v>17</v>
      </c>
      <c r="BT570" t="s">
        <v>5101</v>
      </c>
      <c r="BU570" t="s">
        <v>5102</v>
      </c>
      <c r="BW570" s="223">
        <v>25</v>
      </c>
      <c r="BZ570" s="9" t="s">
        <v>6671</v>
      </c>
      <c r="CA570" t="s">
        <v>6212</v>
      </c>
      <c r="CB570" s="223">
        <v>2017</v>
      </c>
      <c r="CC570" t="s">
        <v>4956</v>
      </c>
      <c r="CD570" t="s">
        <v>5160</v>
      </c>
      <c r="CE570" t="s">
        <v>5161</v>
      </c>
      <c r="CF570" t="s">
        <v>5162</v>
      </c>
      <c r="CG570" t="s">
        <v>5066</v>
      </c>
      <c r="CH570" t="s">
        <v>131</v>
      </c>
      <c r="CI570" t="s">
        <v>5106</v>
      </c>
      <c r="CJ570" t="s">
        <v>5067</v>
      </c>
      <c r="CK570" t="s">
        <v>17</v>
      </c>
      <c r="CL570" t="s">
        <v>17</v>
      </c>
      <c r="CM570" s="101" t="s">
        <v>4958</v>
      </c>
      <c r="CN570" t="s">
        <v>4960</v>
      </c>
      <c r="CO570" t="s">
        <v>10</v>
      </c>
      <c r="CP570" t="s">
        <v>48</v>
      </c>
      <c r="CQ570" t="s">
        <v>6171</v>
      </c>
      <c r="CR570" t="s">
        <v>17</v>
      </c>
      <c r="CS570" t="s">
        <v>5068</v>
      </c>
      <c r="CT570" t="s">
        <v>430</v>
      </c>
      <c r="CU570" t="s">
        <v>199</v>
      </c>
      <c r="CV570" t="s">
        <v>17</v>
      </c>
      <c r="CW570" t="s">
        <v>17</v>
      </c>
      <c r="CX570" t="s">
        <v>17</v>
      </c>
      <c r="CY570" t="s">
        <v>17</v>
      </c>
      <c r="CZ570" t="s">
        <v>5181</v>
      </c>
      <c r="DA570" t="s">
        <v>8548</v>
      </c>
      <c r="DB570" t="s">
        <v>9072</v>
      </c>
      <c r="DD570" s="257">
        <v>869</v>
      </c>
    </row>
    <row r="571" spans="1:109" ht="14.45" customHeight="1">
      <c r="A571" s="226">
        <v>534</v>
      </c>
      <c r="B571" t="s">
        <v>5086</v>
      </c>
      <c r="C571" s="285" t="s">
        <v>4954</v>
      </c>
      <c r="D571" s="3" t="s">
        <v>3455</v>
      </c>
      <c r="G571" s="149" t="s">
        <v>5088</v>
      </c>
      <c r="H571" t="s">
        <v>5087</v>
      </c>
      <c r="I571" t="s">
        <v>5089</v>
      </c>
      <c r="J571" t="s">
        <v>4955</v>
      </c>
      <c r="K571" t="s">
        <v>10276</v>
      </c>
      <c r="L571" t="s">
        <v>5071</v>
      </c>
      <c r="M571" t="b">
        <v>0</v>
      </c>
      <c r="N571" t="s">
        <v>549</v>
      </c>
      <c r="O571" t="s">
        <v>17</v>
      </c>
      <c r="P571" t="s">
        <v>17</v>
      </c>
      <c r="Q571" s="229">
        <v>-1</v>
      </c>
      <c r="R571" s="229">
        <v>999</v>
      </c>
      <c r="S571" t="s">
        <v>5090</v>
      </c>
      <c r="T571" t="s">
        <v>17</v>
      </c>
      <c r="U571" t="s">
        <v>17</v>
      </c>
      <c r="V571" t="s">
        <v>17</v>
      </c>
      <c r="W571" t="s">
        <v>17</v>
      </c>
      <c r="X571" t="s">
        <v>17</v>
      </c>
      <c r="Y571" t="s">
        <v>17</v>
      </c>
      <c r="Z571" t="s">
        <v>4571</v>
      </c>
      <c r="AA571" s="22" t="s">
        <v>5158</v>
      </c>
      <c r="AB571" t="s">
        <v>17</v>
      </c>
      <c r="AC571" t="s">
        <v>17</v>
      </c>
      <c r="AD571" t="s">
        <v>17</v>
      </c>
      <c r="AE571" t="s">
        <v>17</v>
      </c>
      <c r="AF571" t="s">
        <v>17</v>
      </c>
      <c r="AG571" t="s">
        <v>17</v>
      </c>
      <c r="AH571" t="s">
        <v>5071</v>
      </c>
      <c r="AI571" t="s">
        <v>9202</v>
      </c>
      <c r="AJ571" s="3" t="s">
        <v>481</v>
      </c>
      <c r="AK571" t="s">
        <v>481</v>
      </c>
      <c r="AL571" s="10"/>
      <c r="AM571" t="s">
        <v>17</v>
      </c>
      <c r="AN571" t="s">
        <v>4114</v>
      </c>
      <c r="AO571" t="s">
        <v>9206</v>
      </c>
      <c r="AP571" t="s">
        <v>5091</v>
      </c>
      <c r="AQ571" t="s">
        <v>5092</v>
      </c>
      <c r="AR571" t="s">
        <v>5093</v>
      </c>
      <c r="AS571" s="15" t="s">
        <v>9041</v>
      </c>
      <c r="AT571" t="s">
        <v>5159</v>
      </c>
      <c r="AU571" t="b">
        <v>1</v>
      </c>
      <c r="AV571" s="223">
        <v>3933690</v>
      </c>
      <c r="AW571" s="89">
        <v>100000</v>
      </c>
      <c r="AX571" t="s">
        <v>5095</v>
      </c>
      <c r="AY571" t="s">
        <v>17</v>
      </c>
      <c r="AZ571" t="s">
        <v>5096</v>
      </c>
      <c r="BB571" s="3" t="s">
        <v>5202</v>
      </c>
      <c r="BD571" t="s">
        <v>5098</v>
      </c>
      <c r="BE571" t="s">
        <v>37</v>
      </c>
      <c r="BF571" t="s">
        <v>5097</v>
      </c>
      <c r="BH571" s="9" t="s">
        <v>6171</v>
      </c>
      <c r="BI571" s="10" t="s">
        <v>3606</v>
      </c>
      <c r="BJ571" s="10" t="s">
        <v>9051</v>
      </c>
      <c r="BK571" s="9" t="s">
        <v>8550</v>
      </c>
      <c r="BM571" s="223">
        <v>3933690</v>
      </c>
      <c r="BN571" s="223">
        <v>3233146</v>
      </c>
      <c r="BO571" t="s">
        <v>5099</v>
      </c>
      <c r="BP571" t="s">
        <v>9211</v>
      </c>
      <c r="BQ571" t="s">
        <v>5100</v>
      </c>
      <c r="BR571" t="s">
        <v>17</v>
      </c>
      <c r="BT571" t="s">
        <v>5101</v>
      </c>
      <c r="BU571" t="s">
        <v>5102</v>
      </c>
      <c r="BW571" s="223">
        <v>25</v>
      </c>
      <c r="BZ571" s="9" t="s">
        <v>6671</v>
      </c>
      <c r="CA571" t="s">
        <v>6212</v>
      </c>
      <c r="CB571" s="223">
        <v>2017</v>
      </c>
      <c r="CC571" t="s">
        <v>4956</v>
      </c>
      <c r="CD571" t="s">
        <v>5160</v>
      </c>
      <c r="CE571" t="s">
        <v>5161</v>
      </c>
      <c r="CF571" t="s">
        <v>5162</v>
      </c>
      <c r="CG571" t="s">
        <v>5071</v>
      </c>
      <c r="CH571" t="s">
        <v>131</v>
      </c>
      <c r="CI571" t="s">
        <v>5106</v>
      </c>
      <c r="CJ571" t="s">
        <v>5072</v>
      </c>
      <c r="CK571" t="s">
        <v>17</v>
      </c>
      <c r="CL571" t="s">
        <v>17</v>
      </c>
      <c r="CM571" s="101" t="s">
        <v>4958</v>
      </c>
      <c r="CN571" t="s">
        <v>4960</v>
      </c>
      <c r="CO571" t="s">
        <v>10</v>
      </c>
      <c r="CP571" t="s">
        <v>48</v>
      </c>
      <c r="CQ571" t="s">
        <v>6171</v>
      </c>
      <c r="CR571" t="s">
        <v>17</v>
      </c>
      <c r="CS571" t="s">
        <v>5073</v>
      </c>
      <c r="CT571" t="s">
        <v>430</v>
      </c>
      <c r="CU571" t="s">
        <v>199</v>
      </c>
      <c r="CV571" t="s">
        <v>17</v>
      </c>
      <c r="CW571" t="s">
        <v>17</v>
      </c>
      <c r="CX571" t="s">
        <v>17</v>
      </c>
      <c r="CY571" t="s">
        <v>17</v>
      </c>
      <c r="CZ571" t="s">
        <v>5183</v>
      </c>
      <c r="DA571" t="s">
        <v>8548</v>
      </c>
      <c r="DB571" t="s">
        <v>9073</v>
      </c>
      <c r="DD571" s="257">
        <v>870</v>
      </c>
    </row>
    <row r="572" spans="1:109" ht="14.45" customHeight="1">
      <c r="A572" s="226">
        <v>535</v>
      </c>
      <c r="B572" t="s">
        <v>5086</v>
      </c>
      <c r="C572" s="285" t="s">
        <v>4954</v>
      </c>
      <c r="D572" s="3" t="s">
        <v>3455</v>
      </c>
      <c r="G572" s="149" t="s">
        <v>5088</v>
      </c>
      <c r="H572" t="s">
        <v>5087</v>
      </c>
      <c r="I572" t="s">
        <v>5089</v>
      </c>
      <c r="J572" t="s">
        <v>4955</v>
      </c>
      <c r="K572" t="s">
        <v>10276</v>
      </c>
      <c r="L572" t="s">
        <v>5076</v>
      </c>
      <c r="M572" t="b">
        <v>0</v>
      </c>
      <c r="N572" t="s">
        <v>549</v>
      </c>
      <c r="O572" t="s">
        <v>17</v>
      </c>
      <c r="P572" t="s">
        <v>17</v>
      </c>
      <c r="Q572" s="229">
        <v>-1</v>
      </c>
      <c r="R572" s="229">
        <v>999</v>
      </c>
      <c r="S572" t="s">
        <v>5090</v>
      </c>
      <c r="T572" t="s">
        <v>17</v>
      </c>
      <c r="U572" t="s">
        <v>17</v>
      </c>
      <c r="V572" t="s">
        <v>17</v>
      </c>
      <c r="W572" t="s">
        <v>17</v>
      </c>
      <c r="X572" t="s">
        <v>17</v>
      </c>
      <c r="Y572" t="s">
        <v>17</v>
      </c>
      <c r="Z572" t="s">
        <v>4571</v>
      </c>
      <c r="AA572" s="22" t="s">
        <v>5158</v>
      </c>
      <c r="AB572" t="s">
        <v>17</v>
      </c>
      <c r="AC572" t="s">
        <v>17</v>
      </c>
      <c r="AD572" t="s">
        <v>17</v>
      </c>
      <c r="AE572" t="s">
        <v>17</v>
      </c>
      <c r="AF572" t="s">
        <v>17</v>
      </c>
      <c r="AG572" t="s">
        <v>17</v>
      </c>
      <c r="AH572" t="s">
        <v>5076</v>
      </c>
      <c r="AI572" t="s">
        <v>9202</v>
      </c>
      <c r="AJ572" s="3" t="s">
        <v>481</v>
      </c>
      <c r="AK572" t="s">
        <v>481</v>
      </c>
      <c r="AL572" s="10"/>
      <c r="AM572" t="s">
        <v>17</v>
      </c>
      <c r="AN572" t="s">
        <v>4114</v>
      </c>
      <c r="AO572" t="s">
        <v>9206</v>
      </c>
      <c r="AP572" t="s">
        <v>5091</v>
      </c>
      <c r="AQ572" t="s">
        <v>5092</v>
      </c>
      <c r="AR572" t="s">
        <v>5093</v>
      </c>
      <c r="AS572" s="15" t="s">
        <v>9041</v>
      </c>
      <c r="AT572" t="s">
        <v>5159</v>
      </c>
      <c r="AU572" t="b">
        <v>1</v>
      </c>
      <c r="AV572" s="223">
        <v>7206863</v>
      </c>
      <c r="AW572" s="89">
        <v>100000</v>
      </c>
      <c r="AX572" t="s">
        <v>5095</v>
      </c>
      <c r="AY572" t="s">
        <v>17</v>
      </c>
      <c r="AZ572" t="s">
        <v>5096</v>
      </c>
      <c r="BB572" s="3" t="s">
        <v>5202</v>
      </c>
      <c r="BD572" t="s">
        <v>5098</v>
      </c>
      <c r="BE572" t="s">
        <v>37</v>
      </c>
      <c r="BF572" t="s">
        <v>5097</v>
      </c>
      <c r="BH572" s="9" t="s">
        <v>6171</v>
      </c>
      <c r="BI572" s="10" t="s">
        <v>3606</v>
      </c>
      <c r="BJ572" s="10" t="s">
        <v>9051</v>
      </c>
      <c r="BK572" s="9" t="s">
        <v>8550</v>
      </c>
      <c r="BM572" s="223">
        <v>7206863</v>
      </c>
      <c r="BN572" s="223">
        <v>5106196</v>
      </c>
      <c r="BO572" t="s">
        <v>5099</v>
      </c>
      <c r="BP572" t="s">
        <v>9211</v>
      </c>
      <c r="BQ572" t="s">
        <v>5100</v>
      </c>
      <c r="BR572" t="s">
        <v>17</v>
      </c>
      <c r="BT572" t="s">
        <v>5101</v>
      </c>
      <c r="BU572" t="s">
        <v>5102</v>
      </c>
      <c r="BW572" s="223">
        <v>25</v>
      </c>
      <c r="BZ572" s="9" t="s">
        <v>6671</v>
      </c>
      <c r="CA572" t="s">
        <v>6212</v>
      </c>
      <c r="CB572" s="223">
        <v>2017</v>
      </c>
      <c r="CC572" t="s">
        <v>4956</v>
      </c>
      <c r="CD572" t="s">
        <v>5160</v>
      </c>
      <c r="CE572" t="s">
        <v>5161</v>
      </c>
      <c r="CF572" t="s">
        <v>5162</v>
      </c>
      <c r="CG572" t="s">
        <v>5076</v>
      </c>
      <c r="CH572" t="s">
        <v>131</v>
      </c>
      <c r="CI572" t="s">
        <v>5106</v>
      </c>
      <c r="CJ572" t="s">
        <v>5077</v>
      </c>
      <c r="CK572" t="s">
        <v>17</v>
      </c>
      <c r="CL572" t="s">
        <v>17</v>
      </c>
      <c r="CM572" s="101" t="s">
        <v>4958</v>
      </c>
      <c r="CN572" t="s">
        <v>4960</v>
      </c>
      <c r="CO572" t="s">
        <v>10</v>
      </c>
      <c r="CP572" t="s">
        <v>48</v>
      </c>
      <c r="CQ572" t="s">
        <v>6171</v>
      </c>
      <c r="CR572" t="s">
        <v>17</v>
      </c>
      <c r="CS572" t="s">
        <v>5078</v>
      </c>
      <c r="CT572" t="s">
        <v>430</v>
      </c>
      <c r="CU572" t="s">
        <v>199</v>
      </c>
      <c r="CV572" t="s">
        <v>17</v>
      </c>
      <c r="CW572" t="s">
        <v>17</v>
      </c>
      <c r="CX572" t="s">
        <v>17</v>
      </c>
      <c r="CY572" t="s">
        <v>17</v>
      </c>
      <c r="CZ572" t="s">
        <v>5185</v>
      </c>
      <c r="DA572" t="s">
        <v>8548</v>
      </c>
      <c r="DB572" t="s">
        <v>9074</v>
      </c>
      <c r="DD572" s="257">
        <v>871</v>
      </c>
    </row>
    <row r="573" spans="1:109" ht="15" customHeight="1">
      <c r="A573" s="226">
        <v>536</v>
      </c>
      <c r="B573" t="s">
        <v>5086</v>
      </c>
      <c r="C573" s="285" t="s">
        <v>4954</v>
      </c>
      <c r="D573" s="3" t="s">
        <v>3455</v>
      </c>
      <c r="G573" s="149" t="s">
        <v>5088</v>
      </c>
      <c r="H573" t="s">
        <v>5087</v>
      </c>
      <c r="I573" t="s">
        <v>5089</v>
      </c>
      <c r="J573" t="s">
        <v>4955</v>
      </c>
      <c r="K573" t="s">
        <v>10276</v>
      </c>
      <c r="L573" t="s">
        <v>5081</v>
      </c>
      <c r="M573" t="b">
        <v>0</v>
      </c>
      <c r="N573" t="s">
        <v>549</v>
      </c>
      <c r="O573" t="s">
        <v>17</v>
      </c>
      <c r="P573" t="s">
        <v>17</v>
      </c>
      <c r="Q573" s="229">
        <v>-1</v>
      </c>
      <c r="R573" s="229">
        <v>999</v>
      </c>
      <c r="S573" t="s">
        <v>5090</v>
      </c>
      <c r="T573" t="s">
        <v>17</v>
      </c>
      <c r="U573" t="s">
        <v>17</v>
      </c>
      <c r="V573" t="s">
        <v>17</v>
      </c>
      <c r="W573" t="s">
        <v>17</v>
      </c>
      <c r="X573" t="s">
        <v>17</v>
      </c>
      <c r="Y573" t="s">
        <v>17</v>
      </c>
      <c r="Z573" t="s">
        <v>4571</v>
      </c>
      <c r="AA573" s="22" t="s">
        <v>5158</v>
      </c>
      <c r="AB573" t="s">
        <v>17</v>
      </c>
      <c r="AC573" t="s">
        <v>17</v>
      </c>
      <c r="AD573" t="s">
        <v>17</v>
      </c>
      <c r="AE573" t="s">
        <v>17</v>
      </c>
      <c r="AF573" t="s">
        <v>17</v>
      </c>
      <c r="AG573" t="s">
        <v>17</v>
      </c>
      <c r="AH573" t="s">
        <v>5081</v>
      </c>
      <c r="AI573" t="s">
        <v>9202</v>
      </c>
      <c r="AJ573" s="3" t="s">
        <v>481</v>
      </c>
      <c r="AK573" t="s">
        <v>481</v>
      </c>
      <c r="AL573" s="10"/>
      <c r="AM573" t="s">
        <v>17</v>
      </c>
      <c r="AN573" t="s">
        <v>4114</v>
      </c>
      <c r="AO573" t="s">
        <v>9206</v>
      </c>
      <c r="AP573" t="s">
        <v>5091</v>
      </c>
      <c r="AQ573" t="s">
        <v>5092</v>
      </c>
      <c r="AR573" t="s">
        <v>5093</v>
      </c>
      <c r="AS573" s="15" t="s">
        <v>9041</v>
      </c>
      <c r="AT573" t="s">
        <v>5159</v>
      </c>
      <c r="AU573" t="b">
        <v>1</v>
      </c>
      <c r="AV573" s="223">
        <v>14114852</v>
      </c>
      <c r="AW573" s="89">
        <v>100000</v>
      </c>
      <c r="AX573" t="s">
        <v>5095</v>
      </c>
      <c r="AY573" t="s">
        <v>17</v>
      </c>
      <c r="AZ573" t="s">
        <v>5096</v>
      </c>
      <c r="BB573" s="3" t="s">
        <v>5202</v>
      </c>
      <c r="BD573" t="s">
        <v>5098</v>
      </c>
      <c r="BE573" t="s">
        <v>37</v>
      </c>
      <c r="BF573" t="s">
        <v>5097</v>
      </c>
      <c r="BH573" s="9" t="s">
        <v>6171</v>
      </c>
      <c r="BI573" s="10" t="s">
        <v>3606</v>
      </c>
      <c r="BJ573" s="10" t="s">
        <v>9051</v>
      </c>
      <c r="BK573" s="9" t="s">
        <v>8550</v>
      </c>
      <c r="BM573" s="223">
        <v>14114852</v>
      </c>
      <c r="BN573" s="223">
        <v>11772671</v>
      </c>
      <c r="BO573" t="s">
        <v>5099</v>
      </c>
      <c r="BP573" t="s">
        <v>9211</v>
      </c>
      <c r="BQ573" t="s">
        <v>5100</v>
      </c>
      <c r="BR573" t="s">
        <v>17</v>
      </c>
      <c r="BT573" t="s">
        <v>5101</v>
      </c>
      <c r="BU573" t="s">
        <v>5102</v>
      </c>
      <c r="BW573" s="223">
        <v>25</v>
      </c>
      <c r="BZ573" s="9" t="s">
        <v>6671</v>
      </c>
      <c r="CA573" t="s">
        <v>6212</v>
      </c>
      <c r="CB573" s="223">
        <v>2017</v>
      </c>
      <c r="CC573" t="s">
        <v>4956</v>
      </c>
      <c r="CD573" t="s">
        <v>5160</v>
      </c>
      <c r="CE573" t="s">
        <v>5161</v>
      </c>
      <c r="CF573" t="s">
        <v>5162</v>
      </c>
      <c r="CG573" t="s">
        <v>5081</v>
      </c>
      <c r="CH573" t="s">
        <v>131</v>
      </c>
      <c r="CI573" t="s">
        <v>5106</v>
      </c>
      <c r="CJ573" t="s">
        <v>5082</v>
      </c>
      <c r="CK573" t="s">
        <v>17</v>
      </c>
      <c r="CL573" t="s">
        <v>17</v>
      </c>
      <c r="CM573" s="101" t="s">
        <v>4958</v>
      </c>
      <c r="CN573" t="s">
        <v>4960</v>
      </c>
      <c r="CO573" t="s">
        <v>10</v>
      </c>
      <c r="CP573" t="s">
        <v>48</v>
      </c>
      <c r="CQ573" t="s">
        <v>6171</v>
      </c>
      <c r="CR573" t="s">
        <v>17</v>
      </c>
      <c r="CS573" t="s">
        <v>5083</v>
      </c>
      <c r="CT573" t="s">
        <v>430</v>
      </c>
      <c r="CU573" t="s">
        <v>199</v>
      </c>
      <c r="CV573" t="s">
        <v>17</v>
      </c>
      <c r="CW573" t="s">
        <v>17</v>
      </c>
      <c r="CX573" t="s">
        <v>17</v>
      </c>
      <c r="CY573" t="s">
        <v>17</v>
      </c>
      <c r="CZ573" t="s">
        <v>5187</v>
      </c>
      <c r="DA573" t="s">
        <v>8548</v>
      </c>
      <c r="DB573" t="s">
        <v>9075</v>
      </c>
      <c r="DD573" s="257">
        <v>872</v>
      </c>
    </row>
    <row r="574" spans="1:109" ht="13.9" customHeight="1">
      <c r="A574" s="226">
        <v>537</v>
      </c>
      <c r="B574" s="150" t="s">
        <v>5197</v>
      </c>
      <c r="C574" s="285" t="s">
        <v>5191</v>
      </c>
      <c r="D574" t="s">
        <v>5214</v>
      </c>
      <c r="G574" s="149" t="s">
        <v>6132</v>
      </c>
      <c r="H574" t="s">
        <v>5192</v>
      </c>
      <c r="I574" t="s">
        <v>5192</v>
      </c>
      <c r="J574" t="s">
        <v>5193</v>
      </c>
      <c r="K574" t="s">
        <v>10277</v>
      </c>
      <c r="L574" t="s">
        <v>5190</v>
      </c>
      <c r="M574" t="b">
        <v>0</v>
      </c>
      <c r="N574" t="s">
        <v>549</v>
      </c>
      <c r="O574" s="3" t="s">
        <v>8168</v>
      </c>
      <c r="P574" t="s">
        <v>17</v>
      </c>
      <c r="Q574" s="229">
        <v>-1</v>
      </c>
      <c r="R574" s="229">
        <v>999</v>
      </c>
      <c r="S574" t="s">
        <v>5090</v>
      </c>
      <c r="T574" t="s">
        <v>17</v>
      </c>
      <c r="U574" t="s">
        <v>17</v>
      </c>
      <c r="V574" t="s">
        <v>17</v>
      </c>
      <c r="W574" t="s">
        <v>17</v>
      </c>
      <c r="X574" t="s">
        <v>17</v>
      </c>
      <c r="Y574" t="s">
        <v>17</v>
      </c>
      <c r="Z574" t="s">
        <v>4571</v>
      </c>
      <c r="AA574" s="22" t="s">
        <v>9198</v>
      </c>
      <c r="AB574" t="s">
        <v>17</v>
      </c>
      <c r="AC574" t="s">
        <v>5194</v>
      </c>
      <c r="AD574" t="s">
        <v>17</v>
      </c>
      <c r="AE574" t="s">
        <v>17</v>
      </c>
      <c r="AF574" t="s">
        <v>17</v>
      </c>
      <c r="AG574" t="s">
        <v>17</v>
      </c>
      <c r="AH574" t="s">
        <v>5190</v>
      </c>
      <c r="AJ574" s="3" t="s">
        <v>6474</v>
      </c>
      <c r="AK574" t="s">
        <v>6474</v>
      </c>
      <c r="AL574" t="s">
        <v>6474</v>
      </c>
      <c r="AM574" t="s">
        <v>5199</v>
      </c>
      <c r="AN574" t="s">
        <v>5195</v>
      </c>
      <c r="AO574" t="s">
        <v>9206</v>
      </c>
      <c r="AP574" t="s">
        <v>5091</v>
      </c>
      <c r="AQ574" s="10"/>
      <c r="AR574" s="10"/>
      <c r="AS574" s="22" t="s">
        <v>9036</v>
      </c>
      <c r="AT574" t="s">
        <v>5209</v>
      </c>
      <c r="AU574" t="b">
        <v>1</v>
      </c>
      <c r="AV574" s="223">
        <v>1030083</v>
      </c>
      <c r="AW574" s="151" t="s">
        <v>17</v>
      </c>
      <c r="AX574" s="151" t="s">
        <v>17</v>
      </c>
      <c r="AY574" s="151" t="s">
        <v>17</v>
      </c>
      <c r="AZ574" s="151" t="s">
        <v>17</v>
      </c>
      <c r="BA574" s="151" t="s">
        <v>17</v>
      </c>
      <c r="BB574" s="3" t="s">
        <v>5202</v>
      </c>
      <c r="BE574" t="s">
        <v>37</v>
      </c>
      <c r="BH574" s="9" t="s">
        <v>6171</v>
      </c>
      <c r="BI574" t="s">
        <v>9210</v>
      </c>
      <c r="BJ574" s="10" t="s">
        <v>9076</v>
      </c>
      <c r="BK574" s="9" t="s">
        <v>9568</v>
      </c>
      <c r="BM574" s="223">
        <v>1030083</v>
      </c>
      <c r="BN574" s="223">
        <v>899415</v>
      </c>
      <c r="BO574" t="s">
        <v>5099</v>
      </c>
      <c r="BU574" t="s">
        <v>13047</v>
      </c>
      <c r="BV574" t="s">
        <v>5604</v>
      </c>
      <c r="BW574" s="223">
        <v>30</v>
      </c>
      <c r="BZ574" s="9" t="s">
        <v>6671</v>
      </c>
      <c r="CA574" t="s">
        <v>6212</v>
      </c>
      <c r="CB574" s="223">
        <v>2017</v>
      </c>
      <c r="CC574" t="s">
        <v>5196</v>
      </c>
      <c r="CD574" s="150" t="s">
        <v>5198</v>
      </c>
      <c r="CE574" s="150" t="s">
        <v>5200</v>
      </c>
      <c r="CF574" t="s">
        <v>5190</v>
      </c>
      <c r="CG574" t="s">
        <v>5201</v>
      </c>
      <c r="CH574" s="151" t="s">
        <v>5202</v>
      </c>
      <c r="CI574" t="s">
        <v>5203</v>
      </c>
      <c r="CJ574" t="s">
        <v>5204</v>
      </c>
      <c r="CK574" t="s">
        <v>5205</v>
      </c>
      <c r="CL574" t="s">
        <v>5206</v>
      </c>
      <c r="CM574" t="s">
        <v>5207</v>
      </c>
      <c r="CN574" t="s">
        <v>5208</v>
      </c>
      <c r="CO574" t="s">
        <v>10</v>
      </c>
      <c r="CP574" s="151" t="s">
        <v>48</v>
      </c>
      <c r="CQ574" t="s">
        <v>10</v>
      </c>
      <c r="CR574" s="151" t="s">
        <v>17</v>
      </c>
      <c r="CS574" s="101" t="s">
        <v>5210</v>
      </c>
      <c r="CT574" s="151" t="s">
        <v>430</v>
      </c>
      <c r="CU574" t="s">
        <v>5211</v>
      </c>
      <c r="CV574" t="s">
        <v>5212</v>
      </c>
      <c r="CZ574" t="s">
        <v>5213</v>
      </c>
      <c r="DA574" s="3" t="s">
        <v>9218</v>
      </c>
      <c r="DB574" t="s">
        <v>5672</v>
      </c>
      <c r="DD574" s="226">
        <v>547</v>
      </c>
      <c r="DE574" s="22"/>
    </row>
    <row r="575" spans="1:109" ht="15" customHeight="1">
      <c r="A575" s="226">
        <v>538</v>
      </c>
      <c r="B575" s="150" t="s">
        <v>5197</v>
      </c>
      <c r="C575" s="285" t="s">
        <v>5191</v>
      </c>
      <c r="D575" t="s">
        <v>5214</v>
      </c>
      <c r="G575" s="149" t="s">
        <v>6132</v>
      </c>
      <c r="H575" t="s">
        <v>5192</v>
      </c>
      <c r="I575" t="s">
        <v>5192</v>
      </c>
      <c r="J575" t="s">
        <v>5193</v>
      </c>
      <c r="K575" t="s">
        <v>10277</v>
      </c>
      <c r="L575" t="s">
        <v>5215</v>
      </c>
      <c r="M575" t="b">
        <v>0</v>
      </c>
      <c r="N575" t="s">
        <v>549</v>
      </c>
      <c r="O575" s="3" t="s">
        <v>8269</v>
      </c>
      <c r="P575" t="s">
        <v>17</v>
      </c>
      <c r="Q575" s="229">
        <v>-1</v>
      </c>
      <c r="R575" s="229">
        <v>999</v>
      </c>
      <c r="S575" t="s">
        <v>5090</v>
      </c>
      <c r="T575" t="s">
        <v>17</v>
      </c>
      <c r="U575" t="s">
        <v>17</v>
      </c>
      <c r="V575" t="s">
        <v>17</v>
      </c>
      <c r="W575" t="s">
        <v>17</v>
      </c>
      <c r="X575" t="s">
        <v>17</v>
      </c>
      <c r="Y575" t="s">
        <v>17</v>
      </c>
      <c r="Z575" t="s">
        <v>4571</v>
      </c>
      <c r="AA575" s="22" t="s">
        <v>9198</v>
      </c>
      <c r="AB575" t="s">
        <v>17</v>
      </c>
      <c r="AC575" t="s">
        <v>5194</v>
      </c>
      <c r="AD575" t="s">
        <v>17</v>
      </c>
      <c r="AE575" t="s">
        <v>17</v>
      </c>
      <c r="AF575" t="s">
        <v>17</v>
      </c>
      <c r="AG575" t="s">
        <v>17</v>
      </c>
      <c r="AH575" t="s">
        <v>5215</v>
      </c>
      <c r="AJ575" s="3" t="s">
        <v>6474</v>
      </c>
      <c r="AK575" s="10" t="s">
        <v>6474</v>
      </c>
      <c r="AL575" s="10" t="s">
        <v>6474</v>
      </c>
      <c r="AM575" t="s">
        <v>5199</v>
      </c>
      <c r="AN575" t="s">
        <v>5195</v>
      </c>
      <c r="AO575" t="s">
        <v>9206</v>
      </c>
      <c r="AP575" t="s">
        <v>5091</v>
      </c>
      <c r="AQ575" s="10"/>
      <c r="AR575" s="10"/>
      <c r="AS575" s="22" t="s">
        <v>9036</v>
      </c>
      <c r="AT575" t="s">
        <v>5220</v>
      </c>
      <c r="AU575" t="b">
        <v>1</v>
      </c>
      <c r="AV575" s="223">
        <v>2094750</v>
      </c>
      <c r="AW575" s="151" t="s">
        <v>17</v>
      </c>
      <c r="AX575" s="151" t="s">
        <v>17</v>
      </c>
      <c r="AY575" s="151" t="s">
        <v>17</v>
      </c>
      <c r="AZ575" s="151" t="s">
        <v>17</v>
      </c>
      <c r="BA575" s="151" t="s">
        <v>17</v>
      </c>
      <c r="BB575" s="3" t="s">
        <v>5202</v>
      </c>
      <c r="BE575" t="s">
        <v>37</v>
      </c>
      <c r="BH575" s="9" t="s">
        <v>6171</v>
      </c>
      <c r="BI575" t="s">
        <v>9210</v>
      </c>
      <c r="BJ575" s="10" t="s">
        <v>9076</v>
      </c>
      <c r="BK575" s="9" t="s">
        <v>9568</v>
      </c>
      <c r="BM575" s="223">
        <v>2094750</v>
      </c>
      <c r="BN575" s="223">
        <v>1960092</v>
      </c>
      <c r="BO575" t="s">
        <v>5099</v>
      </c>
      <c r="BU575" t="s">
        <v>13047</v>
      </c>
      <c r="BV575" t="s">
        <v>5605</v>
      </c>
      <c r="BW575" s="223">
        <v>30</v>
      </c>
      <c r="BZ575" s="9" t="s">
        <v>6671</v>
      </c>
      <c r="CA575" t="s">
        <v>6212</v>
      </c>
      <c r="CB575" s="223">
        <v>2017</v>
      </c>
      <c r="CC575" t="s">
        <v>5196</v>
      </c>
      <c r="CD575" s="150" t="s">
        <v>5216</v>
      </c>
      <c r="CE575" s="150" t="s">
        <v>5217</v>
      </c>
      <c r="CF575" t="s">
        <v>5215</v>
      </c>
      <c r="CG575" t="s">
        <v>5218</v>
      </c>
      <c r="CH575" s="151" t="s">
        <v>5202</v>
      </c>
      <c r="CI575" t="s">
        <v>5203</v>
      </c>
      <c r="CJ575" t="s">
        <v>5219</v>
      </c>
      <c r="CK575" t="s">
        <v>5205</v>
      </c>
      <c r="CL575" t="s">
        <v>5206</v>
      </c>
      <c r="CM575" t="s">
        <v>5207</v>
      </c>
      <c r="CN575" t="s">
        <v>5208</v>
      </c>
      <c r="CO575" t="s">
        <v>10</v>
      </c>
      <c r="CP575" s="151" t="s">
        <v>48</v>
      </c>
      <c r="CQ575" t="s">
        <v>10</v>
      </c>
      <c r="CR575" s="151" t="s">
        <v>17</v>
      </c>
      <c r="CS575" s="101" t="s">
        <v>5221</v>
      </c>
      <c r="CT575" s="151" t="s">
        <v>430</v>
      </c>
      <c r="CU575" t="s">
        <v>5211</v>
      </c>
      <c r="CV575" t="s">
        <v>5222</v>
      </c>
      <c r="CZ575" t="s">
        <v>5223</v>
      </c>
      <c r="DA575" s="3" t="s">
        <v>9218</v>
      </c>
      <c r="DB575" t="s">
        <v>5675</v>
      </c>
      <c r="DD575" s="226">
        <v>548</v>
      </c>
      <c r="DE575" s="22"/>
    </row>
    <row r="576" spans="1:109" ht="15.6" customHeight="1">
      <c r="A576" s="226">
        <v>539</v>
      </c>
      <c r="B576" s="150" t="s">
        <v>5197</v>
      </c>
      <c r="C576" s="285" t="s">
        <v>5191</v>
      </c>
      <c r="D576" t="s">
        <v>5214</v>
      </c>
      <c r="E576" s="9"/>
      <c r="F576" s="9"/>
      <c r="G576" s="149" t="s">
        <v>6132</v>
      </c>
      <c r="H576" t="s">
        <v>5192</v>
      </c>
      <c r="I576" t="s">
        <v>5192</v>
      </c>
      <c r="J576" t="s">
        <v>5193</v>
      </c>
      <c r="K576" t="s">
        <v>10277</v>
      </c>
      <c r="L576" t="s">
        <v>5224</v>
      </c>
      <c r="M576" t="b">
        <v>0</v>
      </c>
      <c r="N576" t="s">
        <v>549</v>
      </c>
      <c r="O576" s="3" t="s">
        <v>8269</v>
      </c>
      <c r="P576" t="s">
        <v>17</v>
      </c>
      <c r="Q576" s="229">
        <v>-1</v>
      </c>
      <c r="R576" s="229">
        <v>999</v>
      </c>
      <c r="S576" t="s">
        <v>5090</v>
      </c>
      <c r="T576" t="s">
        <v>17</v>
      </c>
      <c r="U576" t="s">
        <v>17</v>
      </c>
      <c r="V576" t="s">
        <v>17</v>
      </c>
      <c r="W576" t="s">
        <v>17</v>
      </c>
      <c r="X576" t="s">
        <v>17</v>
      </c>
      <c r="Y576" t="s">
        <v>17</v>
      </c>
      <c r="Z576" t="s">
        <v>4571</v>
      </c>
      <c r="AA576" s="22" t="s">
        <v>9198</v>
      </c>
      <c r="AB576" t="s">
        <v>17</v>
      </c>
      <c r="AC576" t="s">
        <v>5194</v>
      </c>
      <c r="AD576" t="s">
        <v>17</v>
      </c>
      <c r="AE576" t="s">
        <v>17</v>
      </c>
      <c r="AF576" t="s">
        <v>17</v>
      </c>
      <c r="AG576" t="s">
        <v>17</v>
      </c>
      <c r="AH576" t="s">
        <v>5224</v>
      </c>
      <c r="AJ576" s="3" t="s">
        <v>6474</v>
      </c>
      <c r="AK576" s="10" t="s">
        <v>6474</v>
      </c>
      <c r="AL576" s="10" t="s">
        <v>6474</v>
      </c>
      <c r="AM576" t="s">
        <v>5199</v>
      </c>
      <c r="AN576" t="s">
        <v>5195</v>
      </c>
      <c r="AO576" t="s">
        <v>9206</v>
      </c>
      <c r="AP576" t="s">
        <v>5091</v>
      </c>
      <c r="AQ576" s="3"/>
      <c r="AR576" s="3"/>
      <c r="AS576" s="22" t="s">
        <v>9036</v>
      </c>
      <c r="AT576" t="s">
        <v>5220</v>
      </c>
      <c r="AU576" t="b">
        <v>1</v>
      </c>
      <c r="AV576" s="223">
        <v>9861444</v>
      </c>
      <c r="AW576" s="151" t="s">
        <v>17</v>
      </c>
      <c r="AX576" s="151" t="s">
        <v>17</v>
      </c>
      <c r="AY576" s="151" t="s">
        <v>17</v>
      </c>
      <c r="AZ576" s="151" t="s">
        <v>17</v>
      </c>
      <c r="BA576" s="151" t="s">
        <v>17</v>
      </c>
      <c r="BB576" s="3" t="s">
        <v>5202</v>
      </c>
      <c r="BC576" s="9"/>
      <c r="BD576" s="9"/>
      <c r="BE576" t="s">
        <v>37</v>
      </c>
      <c r="BF576" s="9"/>
      <c r="BG576" s="9"/>
      <c r="BH576" s="9" t="s">
        <v>6171</v>
      </c>
      <c r="BI576" t="s">
        <v>9210</v>
      </c>
      <c r="BJ576" s="10" t="s">
        <v>9076</v>
      </c>
      <c r="BK576" s="9" t="s">
        <v>9568</v>
      </c>
      <c r="BL576" s="9"/>
      <c r="BM576" s="223">
        <v>9861444</v>
      </c>
      <c r="BN576" s="223">
        <v>8567365</v>
      </c>
      <c r="BO576" t="s">
        <v>5099</v>
      </c>
      <c r="BP576" s="9"/>
      <c r="BQ576" s="9"/>
      <c r="BR576" s="9"/>
      <c r="BS576" s="9"/>
      <c r="BT576" s="9"/>
      <c r="BU576" t="s">
        <v>13047</v>
      </c>
      <c r="BV576" s="9" t="s">
        <v>5606</v>
      </c>
      <c r="BW576" s="253">
        <v>30</v>
      </c>
      <c r="BX576" s="9"/>
      <c r="BY576" s="9"/>
      <c r="BZ576" s="9" t="s">
        <v>6671</v>
      </c>
      <c r="CA576" t="s">
        <v>6212</v>
      </c>
      <c r="CB576" s="223">
        <v>2017</v>
      </c>
      <c r="CC576" t="s">
        <v>5196</v>
      </c>
      <c r="CD576" s="150" t="s">
        <v>5225</v>
      </c>
      <c r="CE576" s="150" t="s">
        <v>5226</v>
      </c>
      <c r="CF576" t="s">
        <v>5224</v>
      </c>
      <c r="CG576" t="s">
        <v>5227</v>
      </c>
      <c r="CH576" s="151" t="s">
        <v>5202</v>
      </c>
      <c r="CI576" t="s">
        <v>5203</v>
      </c>
      <c r="CJ576" t="s">
        <v>5228</v>
      </c>
      <c r="CK576" t="s">
        <v>5205</v>
      </c>
      <c r="CL576" t="s">
        <v>5206</v>
      </c>
      <c r="CM576" t="s">
        <v>5207</v>
      </c>
      <c r="CN576" t="s">
        <v>5208</v>
      </c>
      <c r="CO576" t="s">
        <v>10</v>
      </c>
      <c r="CP576" s="151" t="s">
        <v>48</v>
      </c>
      <c r="CQ576" t="s">
        <v>10</v>
      </c>
      <c r="CR576" s="151" t="s">
        <v>17</v>
      </c>
      <c r="CS576" t="s">
        <v>5229</v>
      </c>
      <c r="CT576" s="151" t="s">
        <v>430</v>
      </c>
      <c r="CU576" t="s">
        <v>5211</v>
      </c>
      <c r="CV576" t="s">
        <v>5222</v>
      </c>
      <c r="CZ576" t="s">
        <v>5230</v>
      </c>
      <c r="DA576" s="3" t="s">
        <v>9218</v>
      </c>
      <c r="DB576" s="9" t="s">
        <v>5676</v>
      </c>
      <c r="DD576" s="226">
        <v>549</v>
      </c>
      <c r="DE576" s="15"/>
    </row>
    <row r="577" spans="1:109" ht="15" customHeight="1">
      <c r="A577" s="226">
        <v>540</v>
      </c>
      <c r="B577" s="150" t="s">
        <v>5197</v>
      </c>
      <c r="C577" s="285" t="s">
        <v>5191</v>
      </c>
      <c r="D577" t="s">
        <v>5214</v>
      </c>
      <c r="E577" s="9"/>
      <c r="F577" s="9"/>
      <c r="G577" s="149" t="s">
        <v>6132</v>
      </c>
      <c r="H577" t="s">
        <v>5192</v>
      </c>
      <c r="I577" t="s">
        <v>5192</v>
      </c>
      <c r="J577" t="s">
        <v>5193</v>
      </c>
      <c r="K577" t="s">
        <v>10277</v>
      </c>
      <c r="L577" t="s">
        <v>5231</v>
      </c>
      <c r="M577" t="b">
        <v>0</v>
      </c>
      <c r="N577" t="s">
        <v>549</v>
      </c>
      <c r="O577" s="3" t="s">
        <v>8269</v>
      </c>
      <c r="P577" t="s">
        <v>17</v>
      </c>
      <c r="Q577" s="229">
        <v>-1</v>
      </c>
      <c r="R577" s="229">
        <v>999</v>
      </c>
      <c r="S577" t="s">
        <v>5090</v>
      </c>
      <c r="T577" t="s">
        <v>17</v>
      </c>
      <c r="U577" t="s">
        <v>17</v>
      </c>
      <c r="V577" t="s">
        <v>17</v>
      </c>
      <c r="W577" t="s">
        <v>17</v>
      </c>
      <c r="X577" t="s">
        <v>17</v>
      </c>
      <c r="Y577" t="s">
        <v>17</v>
      </c>
      <c r="Z577" t="s">
        <v>4571</v>
      </c>
      <c r="AA577" s="22" t="s">
        <v>9198</v>
      </c>
      <c r="AB577" t="s">
        <v>17</v>
      </c>
      <c r="AC577" t="s">
        <v>5194</v>
      </c>
      <c r="AD577" t="s">
        <v>17</v>
      </c>
      <c r="AE577" t="s">
        <v>17</v>
      </c>
      <c r="AF577" t="s">
        <v>17</v>
      </c>
      <c r="AG577" t="s">
        <v>17</v>
      </c>
      <c r="AH577" t="s">
        <v>5231</v>
      </c>
      <c r="AJ577" s="3" t="s">
        <v>6474</v>
      </c>
      <c r="AK577" s="10" t="s">
        <v>6474</v>
      </c>
      <c r="AL577" s="10" t="s">
        <v>6474</v>
      </c>
      <c r="AM577" t="s">
        <v>5199</v>
      </c>
      <c r="AN577" t="s">
        <v>5195</v>
      </c>
      <c r="AO577" t="s">
        <v>9206</v>
      </c>
      <c r="AP577" t="s">
        <v>5091</v>
      </c>
      <c r="AQ577" s="3"/>
      <c r="AR577" s="3"/>
      <c r="AS577" s="22" t="s">
        <v>9036</v>
      </c>
      <c r="AT577" t="s">
        <v>5220</v>
      </c>
      <c r="AU577" t="b">
        <v>1</v>
      </c>
      <c r="AV577" s="223">
        <v>4915375</v>
      </c>
      <c r="AW577" s="151" t="s">
        <v>17</v>
      </c>
      <c r="AX577" s="151" t="s">
        <v>17</v>
      </c>
      <c r="AY577" s="151" t="s">
        <v>17</v>
      </c>
      <c r="AZ577" s="151" t="s">
        <v>17</v>
      </c>
      <c r="BA577" s="151" t="s">
        <v>17</v>
      </c>
      <c r="BB577" s="3" t="s">
        <v>5202</v>
      </c>
      <c r="BC577" s="9"/>
      <c r="BD577" s="9"/>
      <c r="BE577" t="s">
        <v>37</v>
      </c>
      <c r="BF577" s="9"/>
      <c r="BG577" s="9"/>
      <c r="BH577" s="9" t="s">
        <v>6171</v>
      </c>
      <c r="BI577" t="s">
        <v>9210</v>
      </c>
      <c r="BJ577" s="10" t="s">
        <v>9076</v>
      </c>
      <c r="BK577" s="9" t="s">
        <v>9568</v>
      </c>
      <c r="BL577" s="9"/>
      <c r="BM577" s="223">
        <v>4915375</v>
      </c>
      <c r="BN577" s="223">
        <v>4581655</v>
      </c>
      <c r="BO577" t="s">
        <v>5099</v>
      </c>
      <c r="BP577" s="9"/>
      <c r="BQ577" s="9"/>
      <c r="BR577" s="9"/>
      <c r="BS577" s="9"/>
      <c r="BT577" s="9"/>
      <c r="BU577" t="s">
        <v>13047</v>
      </c>
      <c r="BV577" s="9" t="s">
        <v>5607</v>
      </c>
      <c r="BW577" s="253">
        <v>30</v>
      </c>
      <c r="BX577" s="9"/>
      <c r="BY577" s="9"/>
      <c r="BZ577" s="9" t="s">
        <v>6671</v>
      </c>
      <c r="CA577" t="s">
        <v>6212</v>
      </c>
      <c r="CB577" s="223">
        <v>2017</v>
      </c>
      <c r="CC577" t="s">
        <v>5196</v>
      </c>
      <c r="CD577" s="150" t="s">
        <v>5232</v>
      </c>
      <c r="CE577" s="150" t="s">
        <v>5233</v>
      </c>
      <c r="CF577" t="s">
        <v>5231</v>
      </c>
      <c r="CG577" t="s">
        <v>5234</v>
      </c>
      <c r="CH577" s="151" t="s">
        <v>5202</v>
      </c>
      <c r="CI577" t="s">
        <v>5203</v>
      </c>
      <c r="CJ577" t="s">
        <v>5235</v>
      </c>
      <c r="CK577" t="s">
        <v>5205</v>
      </c>
      <c r="CL577" t="s">
        <v>5206</v>
      </c>
      <c r="CM577" t="s">
        <v>5207</v>
      </c>
      <c r="CN577" t="s">
        <v>5208</v>
      </c>
      <c r="CO577" t="s">
        <v>10</v>
      </c>
      <c r="CP577" s="151" t="s">
        <v>48</v>
      </c>
      <c r="CQ577" t="s">
        <v>10</v>
      </c>
      <c r="CR577" s="151" t="s">
        <v>17</v>
      </c>
      <c r="CS577" t="s">
        <v>5236</v>
      </c>
      <c r="CT577" s="151" t="s">
        <v>430</v>
      </c>
      <c r="CU577" t="s">
        <v>5211</v>
      </c>
      <c r="CV577" t="s">
        <v>5237</v>
      </c>
      <c r="CZ577" t="s">
        <v>5238</v>
      </c>
      <c r="DA577" s="3" t="s">
        <v>9218</v>
      </c>
      <c r="DB577" s="9" t="s">
        <v>5677</v>
      </c>
      <c r="DD577" s="226">
        <v>550</v>
      </c>
      <c r="DE577" s="15"/>
    </row>
    <row r="578" spans="1:109" ht="15" customHeight="1">
      <c r="A578" s="226">
        <v>541</v>
      </c>
      <c r="B578" s="150" t="s">
        <v>5197</v>
      </c>
      <c r="C578" s="285" t="s">
        <v>5191</v>
      </c>
      <c r="D578" t="s">
        <v>5214</v>
      </c>
      <c r="E578" s="9"/>
      <c r="F578" s="9"/>
      <c r="G578" s="149" t="s">
        <v>6132</v>
      </c>
      <c r="H578" t="s">
        <v>5192</v>
      </c>
      <c r="I578" t="s">
        <v>5192</v>
      </c>
      <c r="J578" t="s">
        <v>5193</v>
      </c>
      <c r="K578" t="s">
        <v>10277</v>
      </c>
      <c r="L578" t="s">
        <v>5239</v>
      </c>
      <c r="M578" t="b">
        <v>0</v>
      </c>
      <c r="N578" t="s">
        <v>549</v>
      </c>
      <c r="O578" s="3" t="s">
        <v>8269</v>
      </c>
      <c r="P578" t="s">
        <v>17</v>
      </c>
      <c r="Q578" s="229">
        <v>-1</v>
      </c>
      <c r="R578" s="229">
        <v>999</v>
      </c>
      <c r="S578" t="s">
        <v>5090</v>
      </c>
      <c r="T578" t="s">
        <v>17</v>
      </c>
      <c r="U578" t="s">
        <v>17</v>
      </c>
      <c r="V578" t="s">
        <v>17</v>
      </c>
      <c r="W578" t="s">
        <v>17</v>
      </c>
      <c r="X578" t="s">
        <v>17</v>
      </c>
      <c r="Y578" t="s">
        <v>17</v>
      </c>
      <c r="Z578" t="s">
        <v>4571</v>
      </c>
      <c r="AA578" s="22" t="s">
        <v>9198</v>
      </c>
      <c r="AB578" t="s">
        <v>17</v>
      </c>
      <c r="AC578" t="s">
        <v>5194</v>
      </c>
      <c r="AD578" t="s">
        <v>17</v>
      </c>
      <c r="AE578" t="s">
        <v>17</v>
      </c>
      <c r="AF578" t="s">
        <v>17</v>
      </c>
      <c r="AG578" t="s">
        <v>17</v>
      </c>
      <c r="AH578" t="s">
        <v>5239</v>
      </c>
      <c r="AJ578" s="3" t="s">
        <v>6474</v>
      </c>
      <c r="AK578" s="10" t="s">
        <v>6474</v>
      </c>
      <c r="AL578" s="10" t="s">
        <v>6474</v>
      </c>
      <c r="AM578" t="s">
        <v>5199</v>
      </c>
      <c r="AN578" t="s">
        <v>5195</v>
      </c>
      <c r="AO578" t="s">
        <v>9206</v>
      </c>
      <c r="AP578" t="s">
        <v>5091</v>
      </c>
      <c r="AQ578" s="3"/>
      <c r="AR578" s="3"/>
      <c r="AS578" s="22" t="s">
        <v>9036</v>
      </c>
      <c r="AT578" t="s">
        <v>5220</v>
      </c>
      <c r="AU578" t="b">
        <v>1</v>
      </c>
      <c r="AV578" s="223">
        <v>7176604</v>
      </c>
      <c r="AW578" s="151" t="s">
        <v>17</v>
      </c>
      <c r="AX578" s="151" t="s">
        <v>17</v>
      </c>
      <c r="AY578" s="151" t="s">
        <v>17</v>
      </c>
      <c r="AZ578" s="151" t="s">
        <v>17</v>
      </c>
      <c r="BA578" s="151" t="s">
        <v>17</v>
      </c>
      <c r="BB578" s="3" t="s">
        <v>5202</v>
      </c>
      <c r="BC578" s="9"/>
      <c r="BD578" s="9"/>
      <c r="BE578" t="s">
        <v>37</v>
      </c>
      <c r="BF578" s="9"/>
      <c r="BG578" s="9"/>
      <c r="BH578" s="9" t="s">
        <v>6171</v>
      </c>
      <c r="BI578" t="s">
        <v>9210</v>
      </c>
      <c r="BJ578" s="10" t="s">
        <v>9076</v>
      </c>
      <c r="BK578" s="9" t="s">
        <v>9568</v>
      </c>
      <c r="BL578" s="9"/>
      <c r="BM578" s="223">
        <v>7176604</v>
      </c>
      <c r="BN578" s="223">
        <v>6603480</v>
      </c>
      <c r="BO578" t="s">
        <v>5099</v>
      </c>
      <c r="BP578" s="9"/>
      <c r="BQ578" s="9"/>
      <c r="BR578" s="9"/>
      <c r="BS578" s="9"/>
      <c r="BT578" s="9"/>
      <c r="BU578" t="s">
        <v>13047</v>
      </c>
      <c r="BV578" s="9" t="s">
        <v>5608</v>
      </c>
      <c r="BW578" s="253">
        <v>30</v>
      </c>
      <c r="BX578" s="9"/>
      <c r="BY578" s="9"/>
      <c r="BZ578" s="9" t="s">
        <v>6671</v>
      </c>
      <c r="CA578" t="s">
        <v>6212</v>
      </c>
      <c r="CB578" s="223">
        <v>2017</v>
      </c>
      <c r="CC578" t="s">
        <v>5196</v>
      </c>
      <c r="CD578" s="150" t="s">
        <v>5240</v>
      </c>
      <c r="CE578" s="150" t="s">
        <v>5241</v>
      </c>
      <c r="CF578" t="s">
        <v>5239</v>
      </c>
      <c r="CG578" t="s">
        <v>5242</v>
      </c>
      <c r="CH578" s="151" t="s">
        <v>5202</v>
      </c>
      <c r="CI578" t="s">
        <v>5203</v>
      </c>
      <c r="CJ578" t="s">
        <v>5243</v>
      </c>
      <c r="CK578" t="s">
        <v>5205</v>
      </c>
      <c r="CL578" t="s">
        <v>5206</v>
      </c>
      <c r="CM578" t="s">
        <v>5207</v>
      </c>
      <c r="CN578" t="s">
        <v>5208</v>
      </c>
      <c r="CO578" t="s">
        <v>10</v>
      </c>
      <c r="CP578" s="151" t="s">
        <v>48</v>
      </c>
      <c r="CQ578" t="s">
        <v>10</v>
      </c>
      <c r="CR578" s="151" t="s">
        <v>17</v>
      </c>
      <c r="CS578" t="s">
        <v>5244</v>
      </c>
      <c r="CT578" s="151" t="s">
        <v>430</v>
      </c>
      <c r="CU578" t="s">
        <v>5211</v>
      </c>
      <c r="CV578" t="s">
        <v>5222</v>
      </c>
      <c r="CZ578" t="s">
        <v>5245</v>
      </c>
      <c r="DA578" s="3" t="s">
        <v>9218</v>
      </c>
      <c r="DB578" s="9" t="s">
        <v>5678</v>
      </c>
      <c r="DD578" s="226">
        <v>551</v>
      </c>
      <c r="DE578" s="15"/>
    </row>
    <row r="579" spans="1:109" ht="15" customHeight="1">
      <c r="A579" s="226">
        <v>542</v>
      </c>
      <c r="B579" s="150" t="s">
        <v>5197</v>
      </c>
      <c r="C579" s="285" t="s">
        <v>5191</v>
      </c>
      <c r="D579" t="s">
        <v>5214</v>
      </c>
      <c r="E579" s="9"/>
      <c r="F579" s="9"/>
      <c r="G579" s="149" t="s">
        <v>6132</v>
      </c>
      <c r="H579" t="s">
        <v>5192</v>
      </c>
      <c r="I579" t="s">
        <v>5192</v>
      </c>
      <c r="J579" t="s">
        <v>5193</v>
      </c>
      <c r="K579" t="s">
        <v>10277</v>
      </c>
      <c r="L579" t="s">
        <v>5246</v>
      </c>
      <c r="M579" t="b">
        <v>0</v>
      </c>
      <c r="N579" t="s">
        <v>549</v>
      </c>
      <c r="O579" s="3" t="s">
        <v>8269</v>
      </c>
      <c r="P579" t="s">
        <v>17</v>
      </c>
      <c r="Q579" s="229">
        <v>-1</v>
      </c>
      <c r="R579" s="229">
        <v>999</v>
      </c>
      <c r="S579" t="s">
        <v>5090</v>
      </c>
      <c r="T579" t="s">
        <v>17</v>
      </c>
      <c r="U579" t="s">
        <v>17</v>
      </c>
      <c r="V579" t="s">
        <v>17</v>
      </c>
      <c r="W579" t="s">
        <v>17</v>
      </c>
      <c r="X579" t="s">
        <v>17</v>
      </c>
      <c r="Y579" t="s">
        <v>17</v>
      </c>
      <c r="Z579" t="s">
        <v>4571</v>
      </c>
      <c r="AA579" s="22" t="s">
        <v>9198</v>
      </c>
      <c r="AB579" t="s">
        <v>17</v>
      </c>
      <c r="AC579" t="s">
        <v>5194</v>
      </c>
      <c r="AD579" t="s">
        <v>17</v>
      </c>
      <c r="AE579" t="s">
        <v>17</v>
      </c>
      <c r="AF579" t="s">
        <v>17</v>
      </c>
      <c r="AG579" t="s">
        <v>17</v>
      </c>
      <c r="AH579" t="s">
        <v>5246</v>
      </c>
      <c r="AJ579" s="3" t="s">
        <v>6474</v>
      </c>
      <c r="AK579" s="10" t="s">
        <v>6474</v>
      </c>
      <c r="AL579" s="10" t="s">
        <v>6474</v>
      </c>
      <c r="AM579" t="s">
        <v>5199</v>
      </c>
      <c r="AN579" t="s">
        <v>5195</v>
      </c>
      <c r="AO579" t="s">
        <v>9206</v>
      </c>
      <c r="AP579" t="s">
        <v>5091</v>
      </c>
      <c r="AQ579" s="3"/>
      <c r="AR579" s="3"/>
      <c r="AS579" s="22" t="s">
        <v>9036</v>
      </c>
      <c r="AT579" t="s">
        <v>5220</v>
      </c>
      <c r="AU579" t="b">
        <v>1</v>
      </c>
      <c r="AV579" s="223">
        <v>1111551</v>
      </c>
      <c r="AW579" s="151" t="s">
        <v>17</v>
      </c>
      <c r="AX579" s="151" t="s">
        <v>17</v>
      </c>
      <c r="AY579" s="151" t="s">
        <v>17</v>
      </c>
      <c r="AZ579" s="151" t="s">
        <v>17</v>
      </c>
      <c r="BA579" s="151" t="s">
        <v>17</v>
      </c>
      <c r="BB579" s="3" t="s">
        <v>5202</v>
      </c>
      <c r="BC579" s="9"/>
      <c r="BD579" s="9"/>
      <c r="BE579" t="s">
        <v>37</v>
      </c>
      <c r="BF579" s="9"/>
      <c r="BG579" s="9"/>
      <c r="BH579" s="9" t="s">
        <v>6171</v>
      </c>
      <c r="BI579" t="s">
        <v>9210</v>
      </c>
      <c r="BJ579" s="10" t="s">
        <v>9076</v>
      </c>
      <c r="BK579" s="9" t="s">
        <v>9568</v>
      </c>
      <c r="BL579" s="9"/>
      <c r="BM579" s="223">
        <v>1111551</v>
      </c>
      <c r="BN579" s="223">
        <v>979813</v>
      </c>
      <c r="BO579" t="s">
        <v>5099</v>
      </c>
      <c r="BP579" s="9"/>
      <c r="BQ579" s="9"/>
      <c r="BR579" s="9"/>
      <c r="BS579" s="9"/>
      <c r="BT579" s="9"/>
      <c r="BU579" t="s">
        <v>13047</v>
      </c>
      <c r="BV579" s="9" t="s">
        <v>5609</v>
      </c>
      <c r="BW579" s="223">
        <v>30</v>
      </c>
      <c r="BX579" s="9"/>
      <c r="BY579" s="9"/>
      <c r="BZ579" s="9" t="s">
        <v>6671</v>
      </c>
      <c r="CA579" t="s">
        <v>6212</v>
      </c>
      <c r="CB579" s="223">
        <v>2017</v>
      </c>
      <c r="CC579" t="s">
        <v>5196</v>
      </c>
      <c r="CD579" s="150" t="s">
        <v>5247</v>
      </c>
      <c r="CE579" s="150" t="s">
        <v>5248</v>
      </c>
      <c r="CF579" t="s">
        <v>5246</v>
      </c>
      <c r="CG579" t="s">
        <v>5249</v>
      </c>
      <c r="CH579" s="151" t="s">
        <v>5202</v>
      </c>
      <c r="CI579" t="s">
        <v>5203</v>
      </c>
      <c r="CJ579" t="s">
        <v>5250</v>
      </c>
      <c r="CK579" t="s">
        <v>5205</v>
      </c>
      <c r="CL579" t="s">
        <v>5206</v>
      </c>
      <c r="CM579" t="s">
        <v>5207</v>
      </c>
      <c r="CN579" t="s">
        <v>5208</v>
      </c>
      <c r="CO579" t="s">
        <v>10</v>
      </c>
      <c r="CP579" s="151" t="s">
        <v>48</v>
      </c>
      <c r="CQ579" t="s">
        <v>10</v>
      </c>
      <c r="CR579" s="151" t="s">
        <v>17</v>
      </c>
      <c r="CS579" t="s">
        <v>5251</v>
      </c>
      <c r="CT579" s="151" t="s">
        <v>430</v>
      </c>
      <c r="CU579" t="s">
        <v>5211</v>
      </c>
      <c r="CV579" t="s">
        <v>5222</v>
      </c>
      <c r="CZ579" t="s">
        <v>5252</v>
      </c>
      <c r="DA579" s="3" t="s">
        <v>9218</v>
      </c>
      <c r="DB579" s="9" t="s">
        <v>5673</v>
      </c>
      <c r="DD579" s="226">
        <v>552</v>
      </c>
      <c r="DE579" s="15"/>
    </row>
    <row r="580" spans="1:109" ht="14.45" customHeight="1">
      <c r="A580" s="226">
        <v>543</v>
      </c>
      <c r="B580" s="150" t="s">
        <v>5197</v>
      </c>
      <c r="C580" s="285" t="s">
        <v>5191</v>
      </c>
      <c r="D580" t="s">
        <v>5214</v>
      </c>
      <c r="E580" s="9"/>
      <c r="F580" s="9"/>
      <c r="G580" s="149" t="s">
        <v>6132</v>
      </c>
      <c r="H580" t="s">
        <v>5192</v>
      </c>
      <c r="I580" t="s">
        <v>5192</v>
      </c>
      <c r="J580" t="s">
        <v>5193</v>
      </c>
      <c r="K580" t="s">
        <v>10277</v>
      </c>
      <c r="L580" t="s">
        <v>5253</v>
      </c>
      <c r="M580" t="b">
        <v>0</v>
      </c>
      <c r="N580" t="s">
        <v>549</v>
      </c>
      <c r="O580" s="3" t="s">
        <v>8168</v>
      </c>
      <c r="P580" t="s">
        <v>17</v>
      </c>
      <c r="Q580" s="229">
        <v>-1</v>
      </c>
      <c r="R580" s="229">
        <v>999</v>
      </c>
      <c r="S580" t="s">
        <v>5090</v>
      </c>
      <c r="T580" t="s">
        <v>17</v>
      </c>
      <c r="U580" t="s">
        <v>17</v>
      </c>
      <c r="V580" t="s">
        <v>17</v>
      </c>
      <c r="W580" t="s">
        <v>17</v>
      </c>
      <c r="X580" t="s">
        <v>17</v>
      </c>
      <c r="Y580" t="s">
        <v>17</v>
      </c>
      <c r="Z580" t="s">
        <v>4571</v>
      </c>
      <c r="AA580" s="22" t="s">
        <v>9198</v>
      </c>
      <c r="AB580" t="s">
        <v>17</v>
      </c>
      <c r="AC580" t="s">
        <v>5194</v>
      </c>
      <c r="AD580" t="s">
        <v>17</v>
      </c>
      <c r="AE580" t="s">
        <v>17</v>
      </c>
      <c r="AF580" t="s">
        <v>17</v>
      </c>
      <c r="AG580" t="s">
        <v>17</v>
      </c>
      <c r="AH580" t="s">
        <v>5253</v>
      </c>
      <c r="AJ580" s="3" t="s">
        <v>6474</v>
      </c>
      <c r="AK580" s="10" t="s">
        <v>6474</v>
      </c>
      <c r="AL580" s="10" t="s">
        <v>6474</v>
      </c>
      <c r="AM580" t="s">
        <v>5199</v>
      </c>
      <c r="AN580" t="s">
        <v>5195</v>
      </c>
      <c r="AO580" t="s">
        <v>9206</v>
      </c>
      <c r="AP580" t="s">
        <v>5091</v>
      </c>
      <c r="AQ580" s="3"/>
      <c r="AR580" s="3"/>
      <c r="AS580" s="22" t="s">
        <v>9036</v>
      </c>
      <c r="AT580" t="s">
        <v>5220</v>
      </c>
      <c r="AU580" t="b">
        <v>1</v>
      </c>
      <c r="AV580" s="223">
        <v>3688160</v>
      </c>
      <c r="AW580" s="151" t="s">
        <v>17</v>
      </c>
      <c r="AX580" s="151" t="s">
        <v>17</v>
      </c>
      <c r="AY580" s="151" t="s">
        <v>17</v>
      </c>
      <c r="AZ580" s="151" t="s">
        <v>17</v>
      </c>
      <c r="BA580" s="151" t="s">
        <v>17</v>
      </c>
      <c r="BB580" s="3" t="s">
        <v>5202</v>
      </c>
      <c r="BC580" s="9"/>
      <c r="BD580" s="9"/>
      <c r="BE580" t="s">
        <v>37</v>
      </c>
      <c r="BF580" s="9"/>
      <c r="BG580" s="9"/>
      <c r="BH580" s="9" t="s">
        <v>6171</v>
      </c>
      <c r="BI580" t="s">
        <v>9210</v>
      </c>
      <c r="BJ580" s="10" t="s">
        <v>9076</v>
      </c>
      <c r="BK580" s="9" t="s">
        <v>9568</v>
      </c>
      <c r="BL580" s="9"/>
      <c r="BM580" s="223">
        <v>3688160</v>
      </c>
      <c r="BN580" s="223">
        <v>3039503</v>
      </c>
      <c r="BO580" t="s">
        <v>5099</v>
      </c>
      <c r="BP580" s="9"/>
      <c r="BQ580" s="9"/>
      <c r="BR580" s="9"/>
      <c r="BS580" s="9"/>
      <c r="BT580" s="9"/>
      <c r="BU580" t="s">
        <v>13047</v>
      </c>
      <c r="BV580" s="9" t="s">
        <v>5610</v>
      </c>
      <c r="BW580" s="253">
        <v>30</v>
      </c>
      <c r="BX580" s="9"/>
      <c r="BY580" s="9"/>
      <c r="BZ580" s="9" t="s">
        <v>6671</v>
      </c>
      <c r="CA580" t="s">
        <v>6212</v>
      </c>
      <c r="CB580" s="223">
        <v>2017</v>
      </c>
      <c r="CC580" t="s">
        <v>5196</v>
      </c>
      <c r="CD580" s="150" t="s">
        <v>5254</v>
      </c>
      <c r="CE580" s="150" t="s">
        <v>5255</v>
      </c>
      <c r="CF580" t="s">
        <v>5253</v>
      </c>
      <c r="CG580" t="s">
        <v>5256</v>
      </c>
      <c r="CH580" s="151" t="s">
        <v>5202</v>
      </c>
      <c r="CI580" t="s">
        <v>5203</v>
      </c>
      <c r="CJ580" t="s">
        <v>5257</v>
      </c>
      <c r="CK580" t="s">
        <v>5205</v>
      </c>
      <c r="CL580" t="s">
        <v>5206</v>
      </c>
      <c r="CM580" t="s">
        <v>5207</v>
      </c>
      <c r="CN580" t="s">
        <v>5208</v>
      </c>
      <c r="CO580" t="s">
        <v>10</v>
      </c>
      <c r="CP580" s="151" t="s">
        <v>48</v>
      </c>
      <c r="CQ580" t="s">
        <v>10</v>
      </c>
      <c r="CR580" s="151" t="s">
        <v>17</v>
      </c>
      <c r="CS580" t="s">
        <v>5258</v>
      </c>
      <c r="CT580" s="151" t="s">
        <v>430</v>
      </c>
      <c r="CU580" t="s">
        <v>5211</v>
      </c>
      <c r="CV580" t="s">
        <v>5259</v>
      </c>
      <c r="CZ580" t="s">
        <v>5260</v>
      </c>
      <c r="DA580" s="3" t="s">
        <v>9218</v>
      </c>
      <c r="DB580" s="9" t="s">
        <v>5679</v>
      </c>
      <c r="DD580" s="226">
        <v>553</v>
      </c>
      <c r="DE580" s="15"/>
    </row>
    <row r="581" spans="1:109" ht="15" customHeight="1">
      <c r="A581" s="226">
        <v>544</v>
      </c>
      <c r="B581" s="150" t="s">
        <v>5197</v>
      </c>
      <c r="C581" s="285" t="s">
        <v>5191</v>
      </c>
      <c r="D581" t="s">
        <v>5214</v>
      </c>
      <c r="E581" s="9"/>
      <c r="F581" s="9"/>
      <c r="G581" s="149" t="s">
        <v>6132</v>
      </c>
      <c r="H581" t="s">
        <v>5192</v>
      </c>
      <c r="I581" t="s">
        <v>5192</v>
      </c>
      <c r="J581" t="s">
        <v>5193</v>
      </c>
      <c r="K581" t="s">
        <v>10277</v>
      </c>
      <c r="L581" t="s">
        <v>5261</v>
      </c>
      <c r="M581" t="b">
        <v>0</v>
      </c>
      <c r="N581" t="s">
        <v>549</v>
      </c>
      <c r="O581" s="3" t="s">
        <v>8168</v>
      </c>
      <c r="P581" t="s">
        <v>17</v>
      </c>
      <c r="Q581" s="229">
        <v>-1</v>
      </c>
      <c r="R581" s="229">
        <v>999</v>
      </c>
      <c r="S581" t="s">
        <v>5090</v>
      </c>
      <c r="T581" t="s">
        <v>17</v>
      </c>
      <c r="U581" t="s">
        <v>17</v>
      </c>
      <c r="V581" t="s">
        <v>17</v>
      </c>
      <c r="W581" t="s">
        <v>17</v>
      </c>
      <c r="X581" t="s">
        <v>17</v>
      </c>
      <c r="Y581" t="s">
        <v>17</v>
      </c>
      <c r="Z581" t="s">
        <v>4571</v>
      </c>
      <c r="AA581" s="22" t="s">
        <v>9198</v>
      </c>
      <c r="AB581" t="s">
        <v>17</v>
      </c>
      <c r="AC581" t="s">
        <v>5194</v>
      </c>
      <c r="AD581" t="s">
        <v>17</v>
      </c>
      <c r="AE581" t="s">
        <v>17</v>
      </c>
      <c r="AF581" t="s">
        <v>17</v>
      </c>
      <c r="AG581" t="s">
        <v>17</v>
      </c>
      <c r="AH581" t="s">
        <v>5261</v>
      </c>
      <c r="AJ581" s="3" t="s">
        <v>6474</v>
      </c>
      <c r="AK581" s="10" t="s">
        <v>6474</v>
      </c>
      <c r="AL581" s="10" t="s">
        <v>6474</v>
      </c>
      <c r="AM581" t="s">
        <v>5199</v>
      </c>
      <c r="AN581" t="s">
        <v>5195</v>
      </c>
      <c r="AO581" t="s">
        <v>9206</v>
      </c>
      <c r="AP581" t="s">
        <v>5091</v>
      </c>
      <c r="AQ581" s="3"/>
      <c r="AR581" s="3"/>
      <c r="AS581" s="22" t="s">
        <v>9036</v>
      </c>
      <c r="AT581" t="s">
        <v>5220</v>
      </c>
      <c r="AU581" t="b">
        <v>1</v>
      </c>
      <c r="AV581" s="223">
        <v>1883170</v>
      </c>
      <c r="AW581" s="151" t="s">
        <v>17</v>
      </c>
      <c r="AX581" s="151" t="s">
        <v>17</v>
      </c>
      <c r="AY581" s="151" t="s">
        <v>17</v>
      </c>
      <c r="AZ581" s="151" t="s">
        <v>17</v>
      </c>
      <c r="BA581" s="151" t="s">
        <v>17</v>
      </c>
      <c r="BB581" s="3" t="s">
        <v>5202</v>
      </c>
      <c r="BC581" s="9"/>
      <c r="BD581" s="9"/>
      <c r="BE581" t="s">
        <v>37</v>
      </c>
      <c r="BF581" s="9"/>
      <c r="BG581" s="9"/>
      <c r="BH581" s="9" t="s">
        <v>6171</v>
      </c>
      <c r="BI581" t="s">
        <v>9210</v>
      </c>
      <c r="BJ581" s="10" t="s">
        <v>9076</v>
      </c>
      <c r="BK581" s="9" t="s">
        <v>9568</v>
      </c>
      <c r="BL581" s="9"/>
      <c r="BM581" s="223">
        <v>1883170</v>
      </c>
      <c r="BN581" s="223">
        <v>1592178</v>
      </c>
      <c r="BO581" t="s">
        <v>5099</v>
      </c>
      <c r="BP581" s="9"/>
      <c r="BQ581" s="9"/>
      <c r="BR581" s="9"/>
      <c r="BS581" s="9"/>
      <c r="BT581" s="9"/>
      <c r="BU581" t="s">
        <v>13047</v>
      </c>
      <c r="BV581" s="9" t="s">
        <v>5611</v>
      </c>
      <c r="BW581" s="253">
        <v>30</v>
      </c>
      <c r="BX581" s="9"/>
      <c r="BY581" s="9"/>
      <c r="BZ581" s="9" t="s">
        <v>6671</v>
      </c>
      <c r="CA581" t="s">
        <v>6212</v>
      </c>
      <c r="CB581" s="223">
        <v>2017</v>
      </c>
      <c r="CC581" t="s">
        <v>5196</v>
      </c>
      <c r="CD581" s="150" t="s">
        <v>5262</v>
      </c>
      <c r="CE581" s="150" t="s">
        <v>5263</v>
      </c>
      <c r="CF581" t="s">
        <v>5261</v>
      </c>
      <c r="CG581" t="s">
        <v>5264</v>
      </c>
      <c r="CH581" s="151" t="s">
        <v>5202</v>
      </c>
      <c r="CI581" t="s">
        <v>5203</v>
      </c>
      <c r="CJ581" t="s">
        <v>5265</v>
      </c>
      <c r="CK581" t="s">
        <v>5205</v>
      </c>
      <c r="CL581" t="s">
        <v>5206</v>
      </c>
      <c r="CM581" t="s">
        <v>5207</v>
      </c>
      <c r="CN581" t="s">
        <v>5208</v>
      </c>
      <c r="CO581" t="s">
        <v>10</v>
      </c>
      <c r="CP581" s="151" t="s">
        <v>48</v>
      </c>
      <c r="CQ581" t="s">
        <v>10</v>
      </c>
      <c r="CR581" s="151" t="s">
        <v>17</v>
      </c>
      <c r="CS581" t="s">
        <v>5266</v>
      </c>
      <c r="CT581" s="151" t="s">
        <v>430</v>
      </c>
      <c r="CU581" t="s">
        <v>5211</v>
      </c>
      <c r="CV581" t="s">
        <v>5267</v>
      </c>
      <c r="CZ581" t="s">
        <v>5268</v>
      </c>
      <c r="DA581" s="3" t="s">
        <v>9218</v>
      </c>
      <c r="DB581" s="9" t="s">
        <v>5680</v>
      </c>
      <c r="DD581" s="226">
        <v>554</v>
      </c>
      <c r="DE581" s="15"/>
    </row>
    <row r="582" spans="1:109" ht="14.45" customHeight="1">
      <c r="A582" s="226">
        <v>545</v>
      </c>
      <c r="B582" s="150" t="s">
        <v>5197</v>
      </c>
      <c r="C582" s="285" t="s">
        <v>5191</v>
      </c>
      <c r="D582" t="s">
        <v>5214</v>
      </c>
      <c r="E582" s="9"/>
      <c r="F582" s="9"/>
      <c r="G582" s="149" t="s">
        <v>6132</v>
      </c>
      <c r="H582" t="s">
        <v>5192</v>
      </c>
      <c r="I582" t="s">
        <v>5192</v>
      </c>
      <c r="J582" t="s">
        <v>5193</v>
      </c>
      <c r="K582" t="s">
        <v>10277</v>
      </c>
      <c r="L582" t="s">
        <v>5269</v>
      </c>
      <c r="M582" t="b">
        <v>0</v>
      </c>
      <c r="N582" t="s">
        <v>549</v>
      </c>
      <c r="O582" s="3" t="s">
        <v>8269</v>
      </c>
      <c r="P582" t="s">
        <v>17</v>
      </c>
      <c r="Q582" s="229">
        <v>-1</v>
      </c>
      <c r="R582" s="229">
        <v>999</v>
      </c>
      <c r="S582" t="s">
        <v>5090</v>
      </c>
      <c r="T582" t="s">
        <v>17</v>
      </c>
      <c r="U582" t="s">
        <v>17</v>
      </c>
      <c r="V582" t="s">
        <v>17</v>
      </c>
      <c r="W582" t="s">
        <v>17</v>
      </c>
      <c r="X582" t="s">
        <v>17</v>
      </c>
      <c r="Y582" t="s">
        <v>17</v>
      </c>
      <c r="Z582" t="s">
        <v>4571</v>
      </c>
      <c r="AA582" s="22" t="s">
        <v>9198</v>
      </c>
      <c r="AB582" t="s">
        <v>17</v>
      </c>
      <c r="AC582" t="s">
        <v>5194</v>
      </c>
      <c r="AD582" t="s">
        <v>17</v>
      </c>
      <c r="AE582" t="s">
        <v>17</v>
      </c>
      <c r="AF582" t="s">
        <v>17</v>
      </c>
      <c r="AG582" t="s">
        <v>17</v>
      </c>
      <c r="AH582" t="s">
        <v>5269</v>
      </c>
      <c r="AJ582" s="3" t="s">
        <v>6474</v>
      </c>
      <c r="AK582" s="10" t="s">
        <v>6474</v>
      </c>
      <c r="AL582" s="10" t="s">
        <v>6474</v>
      </c>
      <c r="AM582" t="s">
        <v>5199</v>
      </c>
      <c r="AN582" t="s">
        <v>5195</v>
      </c>
      <c r="AO582" t="s">
        <v>9206</v>
      </c>
      <c r="AP582" t="s">
        <v>5091</v>
      </c>
      <c r="AQ582" s="3"/>
      <c r="AR582" s="3"/>
      <c r="AS582" s="22" t="s">
        <v>9036</v>
      </c>
      <c r="AT582" t="s">
        <v>5220</v>
      </c>
      <c r="AU582" t="b">
        <v>1</v>
      </c>
      <c r="AV582" s="223">
        <v>935973</v>
      </c>
      <c r="AW582" s="151" t="s">
        <v>17</v>
      </c>
      <c r="AX582" s="151" t="s">
        <v>17</v>
      </c>
      <c r="AY582" s="151" t="s">
        <v>17</v>
      </c>
      <c r="AZ582" s="151" t="s">
        <v>17</v>
      </c>
      <c r="BA582" s="151" t="s">
        <v>17</v>
      </c>
      <c r="BB582" s="3" t="s">
        <v>5202</v>
      </c>
      <c r="BC582" s="9"/>
      <c r="BD582" s="9"/>
      <c r="BE582" t="s">
        <v>37</v>
      </c>
      <c r="BF582" s="9"/>
      <c r="BG582" s="9"/>
      <c r="BH582" s="9" t="s">
        <v>6171</v>
      </c>
      <c r="BI582" t="s">
        <v>9210</v>
      </c>
      <c r="BJ582" s="10" t="s">
        <v>9076</v>
      </c>
      <c r="BK582" s="9" t="s">
        <v>9568</v>
      </c>
      <c r="BL582" s="9"/>
      <c r="BM582" s="223">
        <v>935973</v>
      </c>
      <c r="BN582" s="223">
        <v>899835</v>
      </c>
      <c r="BO582" t="s">
        <v>5099</v>
      </c>
      <c r="BP582" s="9"/>
      <c r="BQ582" s="9"/>
      <c r="BR582" s="9"/>
      <c r="BS582" s="9"/>
      <c r="BT582" s="9"/>
      <c r="BU582" t="s">
        <v>13047</v>
      </c>
      <c r="BV582" s="9" t="s">
        <v>5612</v>
      </c>
      <c r="BW582" s="253">
        <v>30</v>
      </c>
      <c r="BX582" s="9"/>
      <c r="BY582" s="9"/>
      <c r="BZ582" s="9" t="s">
        <v>6671</v>
      </c>
      <c r="CA582" t="s">
        <v>6212</v>
      </c>
      <c r="CB582" s="223">
        <v>2017</v>
      </c>
      <c r="CC582" t="s">
        <v>5196</v>
      </c>
      <c r="CD582" s="150" t="s">
        <v>5270</v>
      </c>
      <c r="CE582" s="150" t="s">
        <v>5271</v>
      </c>
      <c r="CF582" t="s">
        <v>5269</v>
      </c>
      <c r="CG582" t="s">
        <v>5272</v>
      </c>
      <c r="CH582" s="151" t="s">
        <v>5202</v>
      </c>
      <c r="CI582" t="s">
        <v>5203</v>
      </c>
      <c r="CJ582" t="s">
        <v>5273</v>
      </c>
      <c r="CK582" t="s">
        <v>5205</v>
      </c>
      <c r="CL582" t="s">
        <v>5206</v>
      </c>
      <c r="CM582" t="s">
        <v>5207</v>
      </c>
      <c r="CN582" t="s">
        <v>5208</v>
      </c>
      <c r="CO582" t="s">
        <v>10</v>
      </c>
      <c r="CP582" s="151" t="s">
        <v>48</v>
      </c>
      <c r="CQ582" t="s">
        <v>10</v>
      </c>
      <c r="CR582" s="151" t="s">
        <v>17</v>
      </c>
      <c r="CS582" t="s">
        <v>5274</v>
      </c>
      <c r="CT582" s="151" t="s">
        <v>430</v>
      </c>
      <c r="CU582" t="s">
        <v>5211</v>
      </c>
      <c r="CV582" t="s">
        <v>5212</v>
      </c>
      <c r="CZ582" t="s">
        <v>5275</v>
      </c>
      <c r="DA582" s="3" t="s">
        <v>9218</v>
      </c>
      <c r="DB582" s="9" t="s">
        <v>5674</v>
      </c>
      <c r="DD582" s="226">
        <v>555</v>
      </c>
      <c r="DE582" s="15"/>
    </row>
    <row r="583" spans="1:109" ht="13.15" customHeight="1">
      <c r="A583" s="226">
        <v>546</v>
      </c>
      <c r="B583" s="150" t="s">
        <v>5197</v>
      </c>
      <c r="C583" s="285" t="s">
        <v>5191</v>
      </c>
      <c r="D583" t="s">
        <v>5214</v>
      </c>
      <c r="E583" s="9"/>
      <c r="F583" s="9"/>
      <c r="G583" s="149" t="s">
        <v>6132</v>
      </c>
      <c r="H583" t="s">
        <v>5192</v>
      </c>
      <c r="I583" t="s">
        <v>5192</v>
      </c>
      <c r="J583" t="s">
        <v>5193</v>
      </c>
      <c r="K583" t="s">
        <v>10277</v>
      </c>
      <c r="L583" t="s">
        <v>5276</v>
      </c>
      <c r="M583" t="b">
        <v>0</v>
      </c>
      <c r="N583" t="s">
        <v>549</v>
      </c>
      <c r="O583" s="3" t="s">
        <v>8269</v>
      </c>
      <c r="P583" t="s">
        <v>17</v>
      </c>
      <c r="Q583" s="229">
        <v>-1</v>
      </c>
      <c r="R583" s="229">
        <v>999</v>
      </c>
      <c r="S583" t="s">
        <v>5090</v>
      </c>
      <c r="T583" t="s">
        <v>17</v>
      </c>
      <c r="U583" t="s">
        <v>17</v>
      </c>
      <c r="V583" t="s">
        <v>17</v>
      </c>
      <c r="W583" t="s">
        <v>17</v>
      </c>
      <c r="X583" t="s">
        <v>17</v>
      </c>
      <c r="Y583" t="s">
        <v>17</v>
      </c>
      <c r="Z583" t="s">
        <v>4571</v>
      </c>
      <c r="AA583" s="22" t="s">
        <v>9198</v>
      </c>
      <c r="AB583" t="s">
        <v>17</v>
      </c>
      <c r="AC583" t="s">
        <v>5194</v>
      </c>
      <c r="AD583" t="s">
        <v>17</v>
      </c>
      <c r="AE583" t="s">
        <v>17</v>
      </c>
      <c r="AF583" t="s">
        <v>17</v>
      </c>
      <c r="AG583" t="s">
        <v>17</v>
      </c>
      <c r="AH583" t="s">
        <v>5276</v>
      </c>
      <c r="AJ583" s="3" t="s">
        <v>6474</v>
      </c>
      <c r="AK583" s="10" t="s">
        <v>6474</v>
      </c>
      <c r="AL583" s="10" t="s">
        <v>6474</v>
      </c>
      <c r="AM583" t="s">
        <v>5199</v>
      </c>
      <c r="AN583" t="s">
        <v>5195</v>
      </c>
      <c r="AO583" t="s">
        <v>9206</v>
      </c>
      <c r="AP583" t="s">
        <v>5091</v>
      </c>
      <c r="AQ583" s="3"/>
      <c r="AR583" s="3"/>
      <c r="AS583" s="22" t="s">
        <v>9036</v>
      </c>
      <c r="AT583" t="s">
        <v>5220</v>
      </c>
      <c r="AU583" t="b">
        <v>1</v>
      </c>
      <c r="AV583" s="223">
        <v>3713083</v>
      </c>
      <c r="AW583" s="151" t="s">
        <v>17</v>
      </c>
      <c r="AX583" s="151" t="s">
        <v>17</v>
      </c>
      <c r="AY583" s="151" t="s">
        <v>17</v>
      </c>
      <c r="AZ583" s="151" t="s">
        <v>17</v>
      </c>
      <c r="BA583" s="151" t="s">
        <v>17</v>
      </c>
      <c r="BB583" s="3" t="s">
        <v>5202</v>
      </c>
      <c r="BC583" s="9"/>
      <c r="BD583" s="9"/>
      <c r="BE583" t="s">
        <v>37</v>
      </c>
      <c r="BF583" s="9"/>
      <c r="BG583" s="9"/>
      <c r="BH583" s="9" t="s">
        <v>6171</v>
      </c>
      <c r="BI583" t="s">
        <v>9210</v>
      </c>
      <c r="BJ583" s="10" t="s">
        <v>9076</v>
      </c>
      <c r="BK583" s="9" t="s">
        <v>9568</v>
      </c>
      <c r="BL583" s="9"/>
      <c r="BM583" s="223">
        <v>3520883</v>
      </c>
      <c r="BN583" s="223">
        <v>3520883</v>
      </c>
      <c r="BO583" t="s">
        <v>5099</v>
      </c>
      <c r="BP583" s="9"/>
      <c r="BQ583" s="9"/>
      <c r="BR583" s="9"/>
      <c r="BS583" s="9"/>
      <c r="BT583" s="9"/>
      <c r="BU583" t="s">
        <v>13047</v>
      </c>
      <c r="BV583" s="9" t="s">
        <v>5613</v>
      </c>
      <c r="BW583" s="223">
        <v>30</v>
      </c>
      <c r="BX583" s="9"/>
      <c r="BY583" s="9"/>
      <c r="BZ583" s="9" t="s">
        <v>6671</v>
      </c>
      <c r="CA583" t="s">
        <v>6212</v>
      </c>
      <c r="CB583" s="223">
        <v>2017</v>
      </c>
      <c r="CC583" t="s">
        <v>5196</v>
      </c>
      <c r="CD583" s="150" t="s">
        <v>5277</v>
      </c>
      <c r="CE583" s="150" t="s">
        <v>5278</v>
      </c>
      <c r="CF583" t="s">
        <v>5276</v>
      </c>
      <c r="CG583" t="s">
        <v>5279</v>
      </c>
      <c r="CH583" s="151" t="s">
        <v>5202</v>
      </c>
      <c r="CI583" t="s">
        <v>5203</v>
      </c>
      <c r="CJ583" t="s">
        <v>5280</v>
      </c>
      <c r="CK583" t="s">
        <v>5205</v>
      </c>
      <c r="CL583" t="s">
        <v>5206</v>
      </c>
      <c r="CM583" t="s">
        <v>5207</v>
      </c>
      <c r="CN583" t="s">
        <v>5208</v>
      </c>
      <c r="CO583" t="s">
        <v>10</v>
      </c>
      <c r="CP583" s="151" t="s">
        <v>48</v>
      </c>
      <c r="CQ583" t="s">
        <v>10</v>
      </c>
      <c r="CR583" s="151" t="s">
        <v>17</v>
      </c>
      <c r="CS583" t="s">
        <v>5281</v>
      </c>
      <c r="CT583" s="151" t="s">
        <v>430</v>
      </c>
      <c r="CU583" t="s">
        <v>5211</v>
      </c>
      <c r="CV583" t="s">
        <v>5282</v>
      </c>
      <c r="CZ583" t="s">
        <v>5283</v>
      </c>
      <c r="DA583" s="3" t="s">
        <v>9218</v>
      </c>
      <c r="DB583" s="9" t="s">
        <v>10386</v>
      </c>
      <c r="DD583" s="226">
        <v>556</v>
      </c>
      <c r="DE583" s="15"/>
    </row>
    <row r="584" spans="1:109" ht="14.45" customHeight="1">
      <c r="A584" s="226">
        <v>547</v>
      </c>
      <c r="B584" s="174" t="s">
        <v>5284</v>
      </c>
      <c r="C584" s="286" t="s">
        <v>5285</v>
      </c>
      <c r="D584" s="155" t="s">
        <v>3609</v>
      </c>
      <c r="E584" s="9"/>
      <c r="F584" s="9"/>
      <c r="G584" s="149" t="s">
        <v>6132</v>
      </c>
      <c r="H584" s="154" t="s">
        <v>5286</v>
      </c>
      <c r="I584" s="154" t="s">
        <v>5287</v>
      </c>
      <c r="J584" s="154" t="s">
        <v>5288</v>
      </c>
      <c r="K584" s="9" t="s">
        <v>10278</v>
      </c>
      <c r="L584" s="152" t="s">
        <v>5289</v>
      </c>
      <c r="M584" t="b">
        <v>0</v>
      </c>
      <c r="N584" t="s">
        <v>549</v>
      </c>
      <c r="O584" s="3" t="s">
        <v>8269</v>
      </c>
      <c r="P584" s="152" t="s">
        <v>9132</v>
      </c>
      <c r="Q584" s="235">
        <v>53</v>
      </c>
      <c r="R584" s="235">
        <v>53</v>
      </c>
      <c r="T584" s="3"/>
      <c r="U584" s="152" t="s">
        <v>17</v>
      </c>
      <c r="V584" s="9"/>
      <c r="W584" s="9"/>
      <c r="X584" s="9"/>
      <c r="Y584" s="9"/>
      <c r="Z584" t="s">
        <v>4571</v>
      </c>
      <c r="AA584" s="15" t="s">
        <v>3602</v>
      </c>
      <c r="AB584" s="3"/>
      <c r="AC584" s="3"/>
      <c r="AD584" s="3"/>
      <c r="AE584" s="3"/>
      <c r="AF584" s="3"/>
      <c r="AG584" s="3"/>
      <c r="AH584" s="152" t="s">
        <v>5293</v>
      </c>
      <c r="AI584" s="178" t="s">
        <v>5324</v>
      </c>
      <c r="AJ584" s="211" t="s">
        <v>5324</v>
      </c>
      <c r="AK584" s="210" t="s">
        <v>5324</v>
      </c>
      <c r="AL584" s="3"/>
      <c r="AM584" s="68"/>
      <c r="AN584" s="154" t="s">
        <v>5468</v>
      </c>
      <c r="AO584" t="s">
        <v>9206</v>
      </c>
      <c r="AP584" t="s">
        <v>5091</v>
      </c>
      <c r="AQ584" s="3"/>
      <c r="AR584" s="3"/>
      <c r="AS584" s="217" t="s">
        <v>9042</v>
      </c>
      <c r="AT584" s="3"/>
      <c r="AU584" t="b">
        <v>0</v>
      </c>
      <c r="AV584" s="235">
        <v>429285</v>
      </c>
      <c r="AW584" s="153" t="s">
        <v>17</v>
      </c>
      <c r="AX584" s="9"/>
      <c r="AY584" s="9"/>
      <c r="AZ584" s="9"/>
      <c r="BA584" s="9"/>
      <c r="BB584" s="3" t="s">
        <v>5202</v>
      </c>
      <c r="BC584" s="9"/>
      <c r="BD584" s="9"/>
      <c r="BE584" t="s">
        <v>37</v>
      </c>
      <c r="BG584" s="9"/>
      <c r="BH584" s="9" t="s">
        <v>6171</v>
      </c>
      <c r="BI584" s="10" t="s">
        <v>3606</v>
      </c>
      <c r="BJ584" s="10" t="s">
        <v>9051</v>
      </c>
      <c r="BK584" s="9" t="s">
        <v>9568</v>
      </c>
      <c r="BL584" s="9"/>
      <c r="BM584" s="235">
        <v>429285</v>
      </c>
      <c r="BN584" s="235">
        <v>311915</v>
      </c>
      <c r="BO584" s="153" t="s">
        <v>5099</v>
      </c>
      <c r="BP584" s="9"/>
      <c r="BQ584" s="9"/>
      <c r="BR584" s="9"/>
      <c r="BS584" s="9"/>
      <c r="BT584" s="9"/>
      <c r="BU584" t="s">
        <v>13047</v>
      </c>
      <c r="BV584" s="9" t="s">
        <v>5614</v>
      </c>
      <c r="BW584" s="223">
        <v>30</v>
      </c>
      <c r="BX584" s="9"/>
      <c r="BY584" s="9"/>
      <c r="BZ584" s="9" t="s">
        <v>6672</v>
      </c>
      <c r="CA584" t="s">
        <v>6212</v>
      </c>
      <c r="CB584" s="255">
        <v>2014</v>
      </c>
      <c r="CC584" s="157" t="s">
        <v>5467</v>
      </c>
      <c r="CD584" s="152" t="s">
        <v>5456</v>
      </c>
      <c r="CE584" s="152" t="s">
        <v>5434</v>
      </c>
      <c r="CF584" s="152" t="s">
        <v>5435</v>
      </c>
      <c r="CG584" s="152" t="s">
        <v>5298</v>
      </c>
      <c r="CH584" t="s">
        <v>131</v>
      </c>
      <c r="CI584" s="152" t="s">
        <v>5365</v>
      </c>
      <c r="CJ584" s="152" t="s">
        <v>5366</v>
      </c>
      <c r="CK584" s="154" t="s">
        <v>5361</v>
      </c>
      <c r="CL584" s="154" t="s">
        <v>5362</v>
      </c>
      <c r="CM584" s="153" t="s">
        <v>5363</v>
      </c>
      <c r="CN584" s="153" t="s">
        <v>5364</v>
      </c>
      <c r="CO584" s="152" t="s">
        <v>10</v>
      </c>
      <c r="CP584" s="153" t="s">
        <v>48</v>
      </c>
      <c r="CQ584" s="152" t="s">
        <v>10</v>
      </c>
      <c r="CR584" s="153" t="s">
        <v>17</v>
      </c>
      <c r="CS584" s="158" t="s">
        <v>5329</v>
      </c>
      <c r="CT584" t="s">
        <v>430</v>
      </c>
      <c r="CU584" s="9"/>
      <c r="CV584" s="9"/>
      <c r="CW584" s="153" t="s">
        <v>5328</v>
      </c>
      <c r="CX584" s="153" t="s">
        <v>17</v>
      </c>
      <c r="CY584" s="153" t="s">
        <v>17</v>
      </c>
      <c r="CZ584" s="9" t="s">
        <v>5646</v>
      </c>
      <c r="DA584" s="3" t="s">
        <v>9218</v>
      </c>
      <c r="DB584" s="9" t="s">
        <v>5681</v>
      </c>
      <c r="DC584" s="9"/>
      <c r="DD584" s="226">
        <v>557</v>
      </c>
      <c r="DE584" s="15"/>
    </row>
    <row r="585" spans="1:109" ht="14.45" customHeight="1">
      <c r="A585" s="226">
        <v>548</v>
      </c>
      <c r="B585" s="174" t="s">
        <v>5284</v>
      </c>
      <c r="C585" s="286" t="s">
        <v>5285</v>
      </c>
      <c r="D585" s="155" t="s">
        <v>3609</v>
      </c>
      <c r="E585" s="9"/>
      <c r="F585" s="9"/>
      <c r="G585" s="149" t="s">
        <v>6132</v>
      </c>
      <c r="H585" s="154" t="s">
        <v>5286</v>
      </c>
      <c r="I585" s="154" t="s">
        <v>5287</v>
      </c>
      <c r="J585" s="154" t="s">
        <v>5288</v>
      </c>
      <c r="K585" s="9" t="s">
        <v>10278</v>
      </c>
      <c r="L585" s="152" t="s">
        <v>5289</v>
      </c>
      <c r="M585" t="b">
        <v>0</v>
      </c>
      <c r="N585" t="s">
        <v>549</v>
      </c>
      <c r="O585" s="3" t="s">
        <v>8269</v>
      </c>
      <c r="P585" s="152" t="s">
        <v>9132</v>
      </c>
      <c r="Q585" s="235">
        <v>53</v>
      </c>
      <c r="R585" s="235">
        <v>53</v>
      </c>
      <c r="T585" s="3"/>
      <c r="U585" s="152" t="s">
        <v>17</v>
      </c>
      <c r="V585" s="9"/>
      <c r="W585" s="9"/>
      <c r="X585" s="9"/>
      <c r="Y585" s="9"/>
      <c r="Z585" t="s">
        <v>4571</v>
      </c>
      <c r="AA585" s="15" t="s">
        <v>3602</v>
      </c>
      <c r="AB585" s="3"/>
      <c r="AC585" s="3"/>
      <c r="AD585" s="3"/>
      <c r="AE585" s="3"/>
      <c r="AF585" s="3"/>
      <c r="AG585" s="3"/>
      <c r="AH585" s="152" t="s">
        <v>5294</v>
      </c>
      <c r="AI585" s="178" t="s">
        <v>5324</v>
      </c>
      <c r="AJ585" s="211" t="s">
        <v>5324</v>
      </c>
      <c r="AK585" s="210" t="s">
        <v>5324</v>
      </c>
      <c r="AL585" s="3"/>
      <c r="AM585" s="68"/>
      <c r="AN585" s="154" t="s">
        <v>5468</v>
      </c>
      <c r="AO585" t="s">
        <v>9206</v>
      </c>
      <c r="AP585" t="s">
        <v>5091</v>
      </c>
      <c r="AQ585" s="3"/>
      <c r="AR585" s="3"/>
      <c r="AS585" s="217" t="s">
        <v>9042</v>
      </c>
      <c r="AT585" s="3"/>
      <c r="AU585" t="b">
        <v>0</v>
      </c>
      <c r="AV585" s="235">
        <v>190638</v>
      </c>
      <c r="AW585" s="153" t="s">
        <v>17</v>
      </c>
      <c r="AX585" s="9"/>
      <c r="AY585" s="9"/>
      <c r="AZ585" s="9"/>
      <c r="BA585" s="9"/>
      <c r="BB585" s="3" t="s">
        <v>5202</v>
      </c>
      <c r="BC585" s="9"/>
      <c r="BD585" s="9"/>
      <c r="BE585" t="s">
        <v>37</v>
      </c>
      <c r="BG585" s="9"/>
      <c r="BH585" s="9" t="s">
        <v>6171</v>
      </c>
      <c r="BI585" s="10" t="s">
        <v>3606</v>
      </c>
      <c r="BJ585" s="10" t="s">
        <v>9051</v>
      </c>
      <c r="BK585" s="9" t="s">
        <v>9568</v>
      </c>
      <c r="BL585" s="9"/>
      <c r="BM585" s="235">
        <v>190638</v>
      </c>
      <c r="BN585" s="235">
        <v>149646</v>
      </c>
      <c r="BO585" s="153" t="s">
        <v>5099</v>
      </c>
      <c r="BP585" s="9"/>
      <c r="BQ585" s="9"/>
      <c r="BR585" s="9"/>
      <c r="BS585" s="9"/>
      <c r="BT585" s="9"/>
      <c r="BU585" t="s">
        <v>13047</v>
      </c>
      <c r="BV585" s="9" t="s">
        <v>5615</v>
      </c>
      <c r="BW585" s="223">
        <v>30</v>
      </c>
      <c r="BX585" s="9"/>
      <c r="BY585" s="9"/>
      <c r="BZ585" s="9" t="s">
        <v>6672</v>
      </c>
      <c r="CA585" t="s">
        <v>6212</v>
      </c>
      <c r="CB585" s="255">
        <v>2014</v>
      </c>
      <c r="CC585" s="157" t="s">
        <v>5467</v>
      </c>
      <c r="CD585" s="152" t="s">
        <v>5456</v>
      </c>
      <c r="CE585" s="152" t="s">
        <v>5434</v>
      </c>
      <c r="CF585" s="152" t="s">
        <v>5435</v>
      </c>
      <c r="CG585" s="152" t="s">
        <v>5293</v>
      </c>
      <c r="CH585" t="s">
        <v>131</v>
      </c>
      <c r="CI585" s="152" t="s">
        <v>5367</v>
      </c>
      <c r="CJ585" s="152" t="s">
        <v>5368</v>
      </c>
      <c r="CK585" s="154" t="s">
        <v>5361</v>
      </c>
      <c r="CL585" s="154" t="s">
        <v>5362</v>
      </c>
      <c r="CM585" s="153" t="s">
        <v>5363</v>
      </c>
      <c r="CN585" s="153" t="s">
        <v>5364</v>
      </c>
      <c r="CO585" s="152" t="s">
        <v>10</v>
      </c>
      <c r="CP585" s="153" t="s">
        <v>48</v>
      </c>
      <c r="CQ585" s="152" t="s">
        <v>10</v>
      </c>
      <c r="CR585" s="153" t="s">
        <v>17</v>
      </c>
      <c r="CS585" s="158" t="s">
        <v>5330</v>
      </c>
      <c r="CT585" t="s">
        <v>430</v>
      </c>
      <c r="CU585" s="9"/>
      <c r="CV585" s="9"/>
      <c r="CW585" s="153" t="s">
        <v>5328</v>
      </c>
      <c r="CX585" s="153" t="s">
        <v>17</v>
      </c>
      <c r="CY585" s="153" t="s">
        <v>17</v>
      </c>
      <c r="CZ585" s="9" t="s">
        <v>5647</v>
      </c>
      <c r="DA585" s="3" t="s">
        <v>9218</v>
      </c>
      <c r="DB585" s="9" t="s">
        <v>5682</v>
      </c>
      <c r="DC585" s="9"/>
      <c r="DD585" s="226">
        <v>558</v>
      </c>
      <c r="DE585" s="15"/>
    </row>
    <row r="586" spans="1:109" ht="15" customHeight="1">
      <c r="A586" s="226">
        <v>549</v>
      </c>
      <c r="B586" s="174" t="s">
        <v>5284</v>
      </c>
      <c r="C586" s="286" t="s">
        <v>5285</v>
      </c>
      <c r="D586" s="155" t="s">
        <v>3609</v>
      </c>
      <c r="E586" s="9"/>
      <c r="F586" s="9"/>
      <c r="G586" s="149" t="s">
        <v>6132</v>
      </c>
      <c r="H586" s="154" t="s">
        <v>5286</v>
      </c>
      <c r="I586" s="154" t="s">
        <v>5287</v>
      </c>
      <c r="J586" s="154" t="s">
        <v>5288</v>
      </c>
      <c r="K586" s="9" t="s">
        <v>10278</v>
      </c>
      <c r="L586" s="152" t="s">
        <v>5289</v>
      </c>
      <c r="M586" t="b">
        <v>0</v>
      </c>
      <c r="N586" t="s">
        <v>549</v>
      </c>
      <c r="O586" s="3" t="s">
        <v>8269</v>
      </c>
      <c r="P586" s="152" t="s">
        <v>9132</v>
      </c>
      <c r="Q586" s="235">
        <v>53</v>
      </c>
      <c r="R586" s="235">
        <v>53</v>
      </c>
      <c r="T586" s="3"/>
      <c r="U586" s="152" t="s">
        <v>17</v>
      </c>
      <c r="V586" s="9"/>
      <c r="W586" s="9"/>
      <c r="X586" s="9"/>
      <c r="Y586" s="9"/>
      <c r="Z586" t="s">
        <v>4571</v>
      </c>
      <c r="AA586" s="15" t="s">
        <v>3602</v>
      </c>
      <c r="AB586" s="3"/>
      <c r="AC586" s="3"/>
      <c r="AD586" s="3"/>
      <c r="AE586" s="3"/>
      <c r="AF586" s="3"/>
      <c r="AG586" s="3"/>
      <c r="AH586" s="152" t="s">
        <v>5295</v>
      </c>
      <c r="AI586" s="178" t="s">
        <v>5325</v>
      </c>
      <c r="AJ586" s="211" t="s">
        <v>5325</v>
      </c>
      <c r="AK586" s="210" t="s">
        <v>5325</v>
      </c>
      <c r="AL586" s="177" t="s">
        <v>6674</v>
      </c>
      <c r="AM586" s="68"/>
      <c r="AN586" s="154" t="s">
        <v>5468</v>
      </c>
      <c r="AO586" t="s">
        <v>9206</v>
      </c>
      <c r="AP586" t="s">
        <v>5091</v>
      </c>
      <c r="AQ586" s="3"/>
      <c r="AR586" s="3"/>
      <c r="AS586" s="217" t="s">
        <v>9042</v>
      </c>
      <c r="AT586" s="3"/>
      <c r="AU586" t="b">
        <v>0</v>
      </c>
      <c r="AV586" s="235">
        <v>2227161</v>
      </c>
      <c r="AW586" s="153" t="s">
        <v>17</v>
      </c>
      <c r="AX586" s="9"/>
      <c r="AY586" s="9"/>
      <c r="AZ586" s="9"/>
      <c r="BA586" s="9"/>
      <c r="BB586" s="3" t="s">
        <v>5202</v>
      </c>
      <c r="BC586" s="9"/>
      <c r="BD586" s="9"/>
      <c r="BE586" t="s">
        <v>37</v>
      </c>
      <c r="BG586" s="9"/>
      <c r="BH586" s="9" t="s">
        <v>6171</v>
      </c>
      <c r="BI586" s="10" t="s">
        <v>3606</v>
      </c>
      <c r="BJ586" s="10" t="s">
        <v>9051</v>
      </c>
      <c r="BK586" s="9" t="s">
        <v>9568</v>
      </c>
      <c r="BL586" s="9"/>
      <c r="BM586" s="235">
        <v>2227161</v>
      </c>
      <c r="BN586" s="235">
        <v>1964875</v>
      </c>
      <c r="BO586" s="153" t="s">
        <v>5099</v>
      </c>
      <c r="BP586" s="9"/>
      <c r="BQ586" s="9"/>
      <c r="BR586" s="9"/>
      <c r="BS586" s="9"/>
      <c r="BT586" s="9"/>
      <c r="BU586" t="s">
        <v>13047</v>
      </c>
      <c r="BV586" s="9" t="s">
        <v>5616</v>
      </c>
      <c r="BW586" s="253">
        <v>30</v>
      </c>
      <c r="BX586" s="9"/>
      <c r="BY586" s="9"/>
      <c r="BZ586" s="9" t="s">
        <v>6672</v>
      </c>
      <c r="CA586" t="s">
        <v>6212</v>
      </c>
      <c r="CB586" s="255">
        <v>2014</v>
      </c>
      <c r="CC586" s="157" t="s">
        <v>5467</v>
      </c>
      <c r="CD586" s="152" t="s">
        <v>5457</v>
      </c>
      <c r="CE586" s="152" t="s">
        <v>5436</v>
      </c>
      <c r="CF586" s="152" t="s">
        <v>5437</v>
      </c>
      <c r="CG586" s="152" t="s">
        <v>5295</v>
      </c>
      <c r="CH586" t="s">
        <v>131</v>
      </c>
      <c r="CI586" s="152" t="s">
        <v>5369</v>
      </c>
      <c r="CJ586" s="152" t="s">
        <v>5370</v>
      </c>
      <c r="CK586" s="154" t="s">
        <v>5361</v>
      </c>
      <c r="CL586" s="154" t="s">
        <v>5362</v>
      </c>
      <c r="CM586" s="153" t="s">
        <v>5363</v>
      </c>
      <c r="CN586" s="153" t="s">
        <v>5364</v>
      </c>
      <c r="CO586" s="152" t="s">
        <v>10</v>
      </c>
      <c r="CP586" s="153" t="s">
        <v>48</v>
      </c>
      <c r="CQ586" s="152" t="s">
        <v>10</v>
      </c>
      <c r="CR586" s="153" t="s">
        <v>17</v>
      </c>
      <c r="CS586" s="158" t="s">
        <v>5331</v>
      </c>
      <c r="CT586" t="s">
        <v>430</v>
      </c>
      <c r="CU586" s="9"/>
      <c r="CV586" s="9"/>
      <c r="CW586" s="153" t="s">
        <v>5328</v>
      </c>
      <c r="CX586" s="153" t="s">
        <v>17</v>
      </c>
      <c r="CY586" s="153" t="s">
        <v>17</v>
      </c>
      <c r="CZ586" s="9" t="s">
        <v>5648</v>
      </c>
      <c r="DA586" s="3" t="s">
        <v>9218</v>
      </c>
      <c r="DB586" s="9" t="s">
        <v>5706</v>
      </c>
      <c r="DC586" s="9"/>
      <c r="DD586" s="226">
        <v>559</v>
      </c>
      <c r="DE586" s="15"/>
    </row>
    <row r="587" spans="1:109" ht="15.6" customHeight="1">
      <c r="A587" s="226">
        <v>550</v>
      </c>
      <c r="B587" s="174" t="s">
        <v>5284</v>
      </c>
      <c r="C587" s="286" t="s">
        <v>5285</v>
      </c>
      <c r="D587" s="155" t="s">
        <v>3609</v>
      </c>
      <c r="E587" s="9"/>
      <c r="F587" s="9"/>
      <c r="G587" s="149" t="s">
        <v>6132</v>
      </c>
      <c r="H587" s="154" t="s">
        <v>5286</v>
      </c>
      <c r="I587" s="154" t="s">
        <v>5287</v>
      </c>
      <c r="J587" s="154" t="s">
        <v>5288</v>
      </c>
      <c r="K587" s="9" t="s">
        <v>10278</v>
      </c>
      <c r="L587" s="152" t="s">
        <v>5289</v>
      </c>
      <c r="M587" t="b">
        <v>0</v>
      </c>
      <c r="N587" t="s">
        <v>549</v>
      </c>
      <c r="O587" s="3" t="s">
        <v>8269</v>
      </c>
      <c r="P587" s="152" t="s">
        <v>9132</v>
      </c>
      <c r="Q587" s="235">
        <v>53</v>
      </c>
      <c r="R587" s="235">
        <v>53</v>
      </c>
      <c r="T587" s="3"/>
      <c r="U587" s="152" t="s">
        <v>17</v>
      </c>
      <c r="V587" s="9"/>
      <c r="W587" s="9"/>
      <c r="X587" s="9"/>
      <c r="Y587" s="9"/>
      <c r="Z587" t="s">
        <v>4571</v>
      </c>
      <c r="AA587" s="15" t="s">
        <v>3602</v>
      </c>
      <c r="AB587" s="3"/>
      <c r="AC587" s="3"/>
      <c r="AD587" s="3"/>
      <c r="AE587" s="3"/>
      <c r="AF587" s="3"/>
      <c r="AG587" s="3"/>
      <c r="AH587" s="152" t="s">
        <v>5296</v>
      </c>
      <c r="AI587" s="178" t="s">
        <v>5325</v>
      </c>
      <c r="AJ587" s="211" t="s">
        <v>5325</v>
      </c>
      <c r="AK587" s="210" t="s">
        <v>5325</v>
      </c>
      <c r="AL587" s="177" t="s">
        <v>6674</v>
      </c>
      <c r="AM587" s="68"/>
      <c r="AN587" s="154" t="s">
        <v>5468</v>
      </c>
      <c r="AO587" t="s">
        <v>9206</v>
      </c>
      <c r="AP587" t="s">
        <v>5091</v>
      </c>
      <c r="AQ587" s="3"/>
      <c r="AR587" s="3"/>
      <c r="AS587" s="217" t="s">
        <v>9042</v>
      </c>
      <c r="AT587" s="3"/>
      <c r="AU587" t="b">
        <v>0</v>
      </c>
      <c r="AV587" s="235">
        <v>3985349</v>
      </c>
      <c r="AW587" s="153" t="s">
        <v>17</v>
      </c>
      <c r="AX587" s="9"/>
      <c r="AY587" s="9"/>
      <c r="AZ587" s="9"/>
      <c r="BA587" s="9"/>
      <c r="BB587" s="3" t="s">
        <v>5202</v>
      </c>
      <c r="BC587" s="9"/>
      <c r="BD587" s="9"/>
      <c r="BE587" t="s">
        <v>37</v>
      </c>
      <c r="BG587" s="9"/>
      <c r="BH587" s="9" t="s">
        <v>6171</v>
      </c>
      <c r="BI587" s="10" t="s">
        <v>3606</v>
      </c>
      <c r="BJ587" s="10" t="s">
        <v>9051</v>
      </c>
      <c r="BK587" s="9" t="s">
        <v>9568</v>
      </c>
      <c r="BL587" s="9"/>
      <c r="BM587" s="235">
        <v>3985349</v>
      </c>
      <c r="BN587" s="235">
        <v>3733516</v>
      </c>
      <c r="BO587" s="153" t="s">
        <v>5099</v>
      </c>
      <c r="BP587" s="9"/>
      <c r="BQ587" s="9"/>
      <c r="BR587" s="9"/>
      <c r="BS587" s="9"/>
      <c r="BT587" s="9"/>
      <c r="BU587" t="s">
        <v>13047</v>
      </c>
      <c r="BV587" s="9" t="s">
        <v>5617</v>
      </c>
      <c r="BW587" s="253">
        <v>30</v>
      </c>
      <c r="BX587" s="9"/>
      <c r="BY587" s="9"/>
      <c r="BZ587" s="9" t="s">
        <v>6672</v>
      </c>
      <c r="CA587" t="s">
        <v>6212</v>
      </c>
      <c r="CB587" s="255">
        <v>2014</v>
      </c>
      <c r="CC587" s="157" t="s">
        <v>5467</v>
      </c>
      <c r="CD587" s="152" t="s">
        <v>5457</v>
      </c>
      <c r="CE587" s="152" t="s">
        <v>5436</v>
      </c>
      <c r="CF587" s="152" t="s">
        <v>5437</v>
      </c>
      <c r="CG587" s="152" t="s">
        <v>5296</v>
      </c>
      <c r="CH587" t="s">
        <v>131</v>
      </c>
      <c r="CI587" s="152" t="s">
        <v>5371</v>
      </c>
      <c r="CJ587" s="152" t="s">
        <v>5372</v>
      </c>
      <c r="CK587" s="154" t="s">
        <v>5361</v>
      </c>
      <c r="CL587" s="154" t="s">
        <v>5362</v>
      </c>
      <c r="CM587" s="153" t="s">
        <v>5363</v>
      </c>
      <c r="CN587" s="153" t="s">
        <v>5364</v>
      </c>
      <c r="CO587" s="152" t="s">
        <v>10</v>
      </c>
      <c r="CP587" s="153" t="s">
        <v>48</v>
      </c>
      <c r="CQ587" s="152" t="s">
        <v>10</v>
      </c>
      <c r="CR587" s="153" t="s">
        <v>17</v>
      </c>
      <c r="CS587" s="158" t="s">
        <v>5332</v>
      </c>
      <c r="CT587" t="s">
        <v>430</v>
      </c>
      <c r="CU587" s="9"/>
      <c r="CV587" s="9"/>
      <c r="CW587" s="153" t="s">
        <v>5328</v>
      </c>
      <c r="CX587" s="153" t="s">
        <v>17</v>
      </c>
      <c r="CY587" s="153" t="s">
        <v>17</v>
      </c>
      <c r="CZ587" s="9" t="s">
        <v>5649</v>
      </c>
      <c r="DA587" s="3" t="s">
        <v>9218</v>
      </c>
      <c r="DB587" s="9" t="s">
        <v>5705</v>
      </c>
      <c r="DC587" s="9"/>
      <c r="DD587" s="226">
        <v>560</v>
      </c>
      <c r="DE587" s="15"/>
    </row>
    <row r="588" spans="1:109" ht="14.45" customHeight="1">
      <c r="A588" s="226">
        <v>551</v>
      </c>
      <c r="B588" s="174" t="s">
        <v>5284</v>
      </c>
      <c r="C588" s="286" t="s">
        <v>5285</v>
      </c>
      <c r="D588" s="155" t="s">
        <v>3609</v>
      </c>
      <c r="E588" s="9"/>
      <c r="F588" s="9"/>
      <c r="G588" s="149" t="s">
        <v>6132</v>
      </c>
      <c r="H588" s="154" t="s">
        <v>5286</v>
      </c>
      <c r="I588" s="154" t="s">
        <v>5287</v>
      </c>
      <c r="J588" s="154" t="s">
        <v>5288</v>
      </c>
      <c r="K588" s="9" t="s">
        <v>10278</v>
      </c>
      <c r="L588" s="152" t="s">
        <v>5289</v>
      </c>
      <c r="M588" t="b">
        <v>0</v>
      </c>
      <c r="N588" t="s">
        <v>549</v>
      </c>
      <c r="O588" s="3" t="s">
        <v>8269</v>
      </c>
      <c r="P588" s="152" t="s">
        <v>9132</v>
      </c>
      <c r="Q588" s="235">
        <v>53</v>
      </c>
      <c r="R588" s="235">
        <v>53</v>
      </c>
      <c r="T588" s="3"/>
      <c r="U588" s="152" t="s">
        <v>17</v>
      </c>
      <c r="V588" s="9"/>
      <c r="W588" s="9"/>
      <c r="X588" s="9"/>
      <c r="Y588" s="9"/>
      <c r="Z588" t="s">
        <v>4571</v>
      </c>
      <c r="AA588" s="15" t="s">
        <v>3602</v>
      </c>
      <c r="AB588" s="3"/>
      <c r="AC588" s="3"/>
      <c r="AD588" s="3"/>
      <c r="AE588" s="3"/>
      <c r="AF588" s="3"/>
      <c r="AG588" s="3"/>
      <c r="AH588" s="152" t="s">
        <v>5297</v>
      </c>
      <c r="AI588" s="178" t="s">
        <v>5325</v>
      </c>
      <c r="AJ588" s="211" t="s">
        <v>5325</v>
      </c>
      <c r="AK588" s="210" t="s">
        <v>5325</v>
      </c>
      <c r="AL588" s="177" t="s">
        <v>6674</v>
      </c>
      <c r="AM588" s="68"/>
      <c r="AN588" s="154" t="s">
        <v>5468</v>
      </c>
      <c r="AO588" t="s">
        <v>9206</v>
      </c>
      <c r="AP588" t="s">
        <v>5091</v>
      </c>
      <c r="AQ588" s="3"/>
      <c r="AR588" s="3"/>
      <c r="AS588" s="217" t="s">
        <v>9042</v>
      </c>
      <c r="AT588" s="3"/>
      <c r="AU588" t="b">
        <v>0</v>
      </c>
      <c r="AV588" s="235">
        <v>1478999</v>
      </c>
      <c r="AW588" s="153" t="s">
        <v>17</v>
      </c>
      <c r="AX588" s="9"/>
      <c r="AY588" s="9"/>
      <c r="AZ588" s="9"/>
      <c r="BA588" s="9"/>
      <c r="BB588" s="3" t="s">
        <v>5202</v>
      </c>
      <c r="BC588" s="9"/>
      <c r="BD588" s="9"/>
      <c r="BE588" t="s">
        <v>37</v>
      </c>
      <c r="BG588" s="9"/>
      <c r="BH588" s="9" t="s">
        <v>6171</v>
      </c>
      <c r="BI588" s="10" t="s">
        <v>3606</v>
      </c>
      <c r="BJ588" s="10" t="s">
        <v>9051</v>
      </c>
      <c r="BK588" s="9" t="s">
        <v>9568</v>
      </c>
      <c r="BL588" s="9"/>
      <c r="BM588" s="235">
        <v>1478999</v>
      </c>
      <c r="BN588" s="235">
        <v>915971</v>
      </c>
      <c r="BO588" s="153" t="s">
        <v>5099</v>
      </c>
      <c r="BP588" s="9"/>
      <c r="BQ588" s="9"/>
      <c r="BR588" s="9"/>
      <c r="BS588" s="9"/>
      <c r="BT588" s="9"/>
      <c r="BU588" t="s">
        <v>13047</v>
      </c>
      <c r="BV588" s="9" t="s">
        <v>5618</v>
      </c>
      <c r="BW588" s="253">
        <v>30</v>
      </c>
      <c r="BX588" s="9"/>
      <c r="BY588" s="9"/>
      <c r="BZ588" s="9" t="s">
        <v>6672</v>
      </c>
      <c r="CA588" t="s">
        <v>6212</v>
      </c>
      <c r="CB588" s="255">
        <v>2014</v>
      </c>
      <c r="CC588" s="157" t="s">
        <v>5467</v>
      </c>
      <c r="CD588" s="152" t="s">
        <v>5457</v>
      </c>
      <c r="CE588" s="152" t="s">
        <v>5436</v>
      </c>
      <c r="CF588" s="152" t="s">
        <v>5437</v>
      </c>
      <c r="CG588" s="152" t="s">
        <v>5297</v>
      </c>
      <c r="CH588" t="s">
        <v>131</v>
      </c>
      <c r="CI588" s="152" t="s">
        <v>5373</v>
      </c>
      <c r="CJ588" s="152" t="s">
        <v>5374</v>
      </c>
      <c r="CK588" s="154" t="s">
        <v>5361</v>
      </c>
      <c r="CL588" s="154" t="s">
        <v>5362</v>
      </c>
      <c r="CM588" s="153" t="s">
        <v>5363</v>
      </c>
      <c r="CN588" s="153" t="s">
        <v>5364</v>
      </c>
      <c r="CO588" s="152" t="s">
        <v>10</v>
      </c>
      <c r="CP588" s="153" t="s">
        <v>48</v>
      </c>
      <c r="CQ588" s="152" t="s">
        <v>10</v>
      </c>
      <c r="CR588" s="153" t="s">
        <v>17</v>
      </c>
      <c r="CS588" s="158" t="s">
        <v>5333</v>
      </c>
      <c r="CT588" t="s">
        <v>430</v>
      </c>
      <c r="CU588" s="9"/>
      <c r="CV588" s="9"/>
      <c r="CW588" s="153" t="s">
        <v>5328</v>
      </c>
      <c r="CX588" s="153" t="s">
        <v>17</v>
      </c>
      <c r="CY588" s="153" t="s">
        <v>17</v>
      </c>
      <c r="CZ588" s="9" t="s">
        <v>5650</v>
      </c>
      <c r="DA588" s="3" t="s">
        <v>9218</v>
      </c>
      <c r="DB588" s="9" t="s">
        <v>5704</v>
      </c>
      <c r="DC588" s="9"/>
      <c r="DD588" s="226">
        <v>561</v>
      </c>
      <c r="DE588" s="15"/>
    </row>
    <row r="589" spans="1:109" ht="13.9" customHeight="1">
      <c r="A589" s="226">
        <v>552</v>
      </c>
      <c r="B589" s="174" t="s">
        <v>5284</v>
      </c>
      <c r="C589" s="286" t="s">
        <v>5285</v>
      </c>
      <c r="D589" s="155" t="s">
        <v>3609</v>
      </c>
      <c r="E589" s="9"/>
      <c r="F589" s="9"/>
      <c r="G589" s="149" t="s">
        <v>6132</v>
      </c>
      <c r="H589" s="166" t="s">
        <v>5286</v>
      </c>
      <c r="I589" s="154" t="s">
        <v>5287</v>
      </c>
      <c r="J589" s="154" t="s">
        <v>5288</v>
      </c>
      <c r="K589" s="9" t="s">
        <v>10278</v>
      </c>
      <c r="L589" s="152" t="s">
        <v>5289</v>
      </c>
      <c r="M589" t="b">
        <v>0</v>
      </c>
      <c r="N589" t="s">
        <v>549</v>
      </c>
      <c r="O589" s="3" t="s">
        <v>8269</v>
      </c>
      <c r="P589" s="152" t="s">
        <v>9132</v>
      </c>
      <c r="Q589" s="235">
        <v>53</v>
      </c>
      <c r="R589" s="235">
        <v>53</v>
      </c>
      <c r="T589" s="3"/>
      <c r="U589" s="152" t="s">
        <v>17</v>
      </c>
      <c r="V589" s="9"/>
      <c r="W589" s="9"/>
      <c r="X589" s="9"/>
      <c r="Y589" s="9"/>
      <c r="Z589" t="s">
        <v>4571</v>
      </c>
      <c r="AA589" s="15" t="s">
        <v>3602</v>
      </c>
      <c r="AB589" s="3"/>
      <c r="AC589" s="3"/>
      <c r="AD589" s="3"/>
      <c r="AE589" s="3"/>
      <c r="AF589" s="3"/>
      <c r="AG589" s="3"/>
      <c r="AH589" s="152" t="s">
        <v>5298</v>
      </c>
      <c r="AI589" s="178" t="s">
        <v>5324</v>
      </c>
      <c r="AJ589" s="211" t="s">
        <v>5324</v>
      </c>
      <c r="AK589" s="210" t="s">
        <v>5324</v>
      </c>
      <c r="AL589" s="3"/>
      <c r="AM589" s="68"/>
      <c r="AN589" s="154" t="s">
        <v>5468</v>
      </c>
      <c r="AO589" t="s">
        <v>9206</v>
      </c>
      <c r="AP589" t="s">
        <v>5091</v>
      </c>
      <c r="AQ589" s="3"/>
      <c r="AR589" s="3"/>
      <c r="AS589" s="217" t="s">
        <v>9042</v>
      </c>
      <c r="AT589" s="3"/>
      <c r="AU589" t="b">
        <v>0</v>
      </c>
      <c r="AV589" s="235">
        <v>806</v>
      </c>
      <c r="AW589" s="153" t="s">
        <v>17</v>
      </c>
      <c r="AX589" s="9"/>
      <c r="AY589" s="9"/>
      <c r="AZ589" s="9"/>
      <c r="BA589" s="9"/>
      <c r="BB589" s="3" t="s">
        <v>5202</v>
      </c>
      <c r="BC589" s="9"/>
      <c r="BD589" s="9"/>
      <c r="BE589" t="s">
        <v>37</v>
      </c>
      <c r="BG589" s="9"/>
      <c r="BH589" s="9" t="s">
        <v>6171</v>
      </c>
      <c r="BI589" s="10" t="s">
        <v>3606</v>
      </c>
      <c r="BJ589" s="10" t="s">
        <v>9051</v>
      </c>
      <c r="BK589" s="9" t="s">
        <v>9568</v>
      </c>
      <c r="BL589" s="9"/>
      <c r="BM589" s="235">
        <v>806</v>
      </c>
      <c r="BN589" s="235">
        <v>656</v>
      </c>
      <c r="BO589" s="153" t="s">
        <v>5099</v>
      </c>
      <c r="BP589" s="9"/>
      <c r="BQ589" s="9"/>
      <c r="BR589" s="9"/>
      <c r="BS589" s="9"/>
      <c r="BT589" s="9"/>
      <c r="BU589" t="s">
        <v>13047</v>
      </c>
      <c r="BV589" s="9" t="s">
        <v>5619</v>
      </c>
      <c r="BW589" s="223">
        <v>30</v>
      </c>
      <c r="BX589" s="9"/>
      <c r="BY589" s="9"/>
      <c r="BZ589" s="9" t="s">
        <v>6672</v>
      </c>
      <c r="CA589" t="s">
        <v>6212</v>
      </c>
      <c r="CB589" s="255">
        <v>2014</v>
      </c>
      <c r="CC589" s="157" t="s">
        <v>5467</v>
      </c>
      <c r="CD589" s="152" t="s">
        <v>5456</v>
      </c>
      <c r="CE589" s="152" t="s">
        <v>5434</v>
      </c>
      <c r="CF589" s="152" t="s">
        <v>5435</v>
      </c>
      <c r="CG589" s="152" t="s">
        <v>5294</v>
      </c>
      <c r="CH589" t="s">
        <v>131</v>
      </c>
      <c r="CI589" s="152" t="s">
        <v>5375</v>
      </c>
      <c r="CJ589" s="152" t="s">
        <v>5376</v>
      </c>
      <c r="CK589" s="154" t="s">
        <v>5361</v>
      </c>
      <c r="CL589" s="154" t="s">
        <v>5362</v>
      </c>
      <c r="CM589" s="153" t="s">
        <v>5363</v>
      </c>
      <c r="CN589" s="153" t="s">
        <v>5364</v>
      </c>
      <c r="CO589" s="152" t="s">
        <v>10</v>
      </c>
      <c r="CP589" s="153" t="s">
        <v>48</v>
      </c>
      <c r="CQ589" s="152" t="s">
        <v>10</v>
      </c>
      <c r="CR589" s="153" t="s">
        <v>17</v>
      </c>
      <c r="CS589" s="158" t="s">
        <v>5334</v>
      </c>
      <c r="CT589" t="s">
        <v>430</v>
      </c>
      <c r="CU589" s="9"/>
      <c r="CV589" s="9"/>
      <c r="CW589" s="153" t="s">
        <v>5328</v>
      </c>
      <c r="CX589" s="153" t="s">
        <v>17</v>
      </c>
      <c r="CY589" s="153" t="s">
        <v>17</v>
      </c>
      <c r="CZ589" s="9" t="s">
        <v>5651</v>
      </c>
      <c r="DA589" s="3" t="s">
        <v>9218</v>
      </c>
      <c r="DB589" s="9" t="s">
        <v>5683</v>
      </c>
      <c r="DC589" s="9"/>
      <c r="DD589" s="226">
        <v>562</v>
      </c>
      <c r="DE589" s="15"/>
    </row>
    <row r="590" spans="1:109" ht="14.45" customHeight="1">
      <c r="A590" s="226">
        <v>553</v>
      </c>
      <c r="B590" s="174" t="s">
        <v>5284</v>
      </c>
      <c r="C590" s="286" t="s">
        <v>5285</v>
      </c>
      <c r="D590" s="155" t="s">
        <v>3609</v>
      </c>
      <c r="E590" s="9"/>
      <c r="F590" s="9"/>
      <c r="G590" s="149" t="s">
        <v>6132</v>
      </c>
      <c r="H590" s="154" t="s">
        <v>5286</v>
      </c>
      <c r="I590" s="154" t="s">
        <v>5287</v>
      </c>
      <c r="J590" s="154" t="s">
        <v>5288</v>
      </c>
      <c r="K590" s="9" t="s">
        <v>10278</v>
      </c>
      <c r="L590" s="152" t="s">
        <v>5290</v>
      </c>
      <c r="M590" t="b">
        <v>0</v>
      </c>
      <c r="N590" t="s">
        <v>549</v>
      </c>
      <c r="O590" s="3" t="s">
        <v>8269</v>
      </c>
      <c r="P590" s="153" t="s">
        <v>9095</v>
      </c>
      <c r="Q590" s="236">
        <v>74</v>
      </c>
      <c r="R590" s="236">
        <v>74</v>
      </c>
      <c r="T590" s="3"/>
      <c r="U590" s="153" t="s">
        <v>17</v>
      </c>
      <c r="V590" s="9"/>
      <c r="W590" s="9"/>
      <c r="X590" s="9"/>
      <c r="Y590" s="9"/>
      <c r="Z590" t="s">
        <v>4571</v>
      </c>
      <c r="AA590" s="15" t="s">
        <v>3602</v>
      </c>
      <c r="AB590" s="3"/>
      <c r="AC590" s="3"/>
      <c r="AD590" s="3"/>
      <c r="AE590" s="3"/>
      <c r="AF590" s="3"/>
      <c r="AG590" s="3"/>
      <c r="AH590" s="152" t="s">
        <v>5299</v>
      </c>
      <c r="AI590" s="178" t="s">
        <v>5324</v>
      </c>
      <c r="AJ590" s="211" t="s">
        <v>5324</v>
      </c>
      <c r="AK590" s="210" t="s">
        <v>5324</v>
      </c>
      <c r="AL590" s="3"/>
      <c r="AM590" s="68"/>
      <c r="AN590" s="154" t="s">
        <v>5469</v>
      </c>
      <c r="AO590" t="s">
        <v>9206</v>
      </c>
      <c r="AP590" t="s">
        <v>5091</v>
      </c>
      <c r="AQ590" s="3"/>
      <c r="AR590" s="3"/>
      <c r="AS590" s="217" t="s">
        <v>9042</v>
      </c>
      <c r="AT590" s="3"/>
      <c r="AU590" t="b">
        <v>0</v>
      </c>
      <c r="AV590" s="235">
        <v>931980</v>
      </c>
      <c r="AW590" s="153" t="s">
        <v>17</v>
      </c>
      <c r="AX590" s="9"/>
      <c r="AY590" s="9"/>
      <c r="AZ590" s="9"/>
      <c r="BA590" s="9"/>
      <c r="BB590" s="3" t="s">
        <v>5202</v>
      </c>
      <c r="BC590" s="9"/>
      <c r="BD590" s="9"/>
      <c r="BE590" t="s">
        <v>37</v>
      </c>
      <c r="BG590" s="9"/>
      <c r="BH590" s="9" t="s">
        <v>6171</v>
      </c>
      <c r="BI590" s="10" t="s">
        <v>3606</v>
      </c>
      <c r="BJ590" s="10" t="s">
        <v>9051</v>
      </c>
      <c r="BK590" s="9" t="s">
        <v>9568</v>
      </c>
      <c r="BL590" s="9"/>
      <c r="BM590" s="235">
        <v>931980</v>
      </c>
      <c r="BN590" s="235">
        <v>858929</v>
      </c>
      <c r="BO590" s="153" t="s">
        <v>5099</v>
      </c>
      <c r="BP590" s="9"/>
      <c r="BQ590" s="9"/>
      <c r="BR590" s="9"/>
      <c r="BS590" s="9"/>
      <c r="BT590" s="9"/>
      <c r="BU590" t="s">
        <v>13047</v>
      </c>
      <c r="BV590" s="9" t="s">
        <v>5620</v>
      </c>
      <c r="BW590" s="253">
        <v>30</v>
      </c>
      <c r="BX590" s="9"/>
      <c r="BY590" s="9"/>
      <c r="BZ590" s="9" t="s">
        <v>6672</v>
      </c>
      <c r="CA590" t="s">
        <v>6212</v>
      </c>
      <c r="CB590" s="255">
        <v>2014</v>
      </c>
      <c r="CC590" s="157" t="s">
        <v>5467</v>
      </c>
      <c r="CD590" s="152" t="s">
        <v>5458</v>
      </c>
      <c r="CE590" s="153" t="s">
        <v>5438</v>
      </c>
      <c r="CF590" s="153" t="s">
        <v>5439</v>
      </c>
      <c r="CG590" s="153" t="s">
        <v>5299</v>
      </c>
      <c r="CH590" t="s">
        <v>131</v>
      </c>
      <c r="CI590" s="153" t="s">
        <v>5377</v>
      </c>
      <c r="CJ590" s="153" t="s">
        <v>5378</v>
      </c>
      <c r="CK590" s="154" t="s">
        <v>5361</v>
      </c>
      <c r="CL590" s="154" t="s">
        <v>5362</v>
      </c>
      <c r="CM590" s="153" t="s">
        <v>5363</v>
      </c>
      <c r="CN590" s="153" t="s">
        <v>5364</v>
      </c>
      <c r="CO590" s="152" t="s">
        <v>10</v>
      </c>
      <c r="CP590" s="153" t="s">
        <v>48</v>
      </c>
      <c r="CQ590" s="152" t="s">
        <v>10</v>
      </c>
      <c r="CR590" s="153" t="s">
        <v>17</v>
      </c>
      <c r="CS590" s="158" t="s">
        <v>5335</v>
      </c>
      <c r="CT590" t="s">
        <v>430</v>
      </c>
      <c r="CU590" s="9"/>
      <c r="CV590" s="9"/>
      <c r="CW590" s="153" t="s">
        <v>5328</v>
      </c>
      <c r="CX590" s="153" t="s">
        <v>17</v>
      </c>
      <c r="CY590" s="153" t="s">
        <v>17</v>
      </c>
      <c r="CZ590" s="9" t="s">
        <v>5652</v>
      </c>
      <c r="DA590" s="3" t="s">
        <v>9218</v>
      </c>
      <c r="DB590" s="9" t="s">
        <v>5695</v>
      </c>
      <c r="DC590" s="9"/>
      <c r="DD590" s="226">
        <v>563</v>
      </c>
      <c r="DE590" s="15"/>
    </row>
    <row r="591" spans="1:109" ht="13.9" customHeight="1">
      <c r="A591" s="226">
        <v>554</v>
      </c>
      <c r="B591" s="174" t="s">
        <v>5284</v>
      </c>
      <c r="C591" s="286" t="s">
        <v>5285</v>
      </c>
      <c r="D591" s="155" t="s">
        <v>3609</v>
      </c>
      <c r="E591" s="9"/>
      <c r="F591" s="9"/>
      <c r="G591" s="149" t="s">
        <v>6132</v>
      </c>
      <c r="H591" s="154" t="s">
        <v>5286</v>
      </c>
      <c r="I591" s="154" t="s">
        <v>5287</v>
      </c>
      <c r="J591" s="154" t="s">
        <v>5288</v>
      </c>
      <c r="K591" s="9" t="s">
        <v>10278</v>
      </c>
      <c r="L591" s="152" t="s">
        <v>5290</v>
      </c>
      <c r="M591" t="b">
        <v>0</v>
      </c>
      <c r="N591" t="s">
        <v>549</v>
      </c>
      <c r="O591" s="3" t="s">
        <v>8269</v>
      </c>
      <c r="P591" s="153" t="s">
        <v>9095</v>
      </c>
      <c r="Q591" s="236">
        <v>74</v>
      </c>
      <c r="R591" s="236">
        <v>74</v>
      </c>
      <c r="T591" s="3"/>
      <c r="U591" s="153" t="s">
        <v>17</v>
      </c>
      <c r="V591" s="9"/>
      <c r="W591" s="9"/>
      <c r="X591" s="9"/>
      <c r="Y591" s="9"/>
      <c r="Z591" t="s">
        <v>4571</v>
      </c>
      <c r="AA591" s="15" t="s">
        <v>3602</v>
      </c>
      <c r="AB591" s="3"/>
      <c r="AC591" s="3"/>
      <c r="AD591" s="3"/>
      <c r="AE591" s="3"/>
      <c r="AF591" s="3"/>
      <c r="AG591" s="3"/>
      <c r="AH591" s="152" t="s">
        <v>5300</v>
      </c>
      <c r="AI591" s="178" t="s">
        <v>5324</v>
      </c>
      <c r="AJ591" s="211" t="s">
        <v>5324</v>
      </c>
      <c r="AK591" s="210" t="s">
        <v>5324</v>
      </c>
      <c r="AL591" s="3"/>
      <c r="AM591" s="68"/>
      <c r="AN591" s="154" t="s">
        <v>5469</v>
      </c>
      <c r="AO591" t="s">
        <v>9206</v>
      </c>
      <c r="AP591" t="s">
        <v>5091</v>
      </c>
      <c r="AQ591" s="3"/>
      <c r="AR591" s="3"/>
      <c r="AS591" s="217" t="s">
        <v>9042</v>
      </c>
      <c r="AT591" s="3"/>
      <c r="AU591" t="b">
        <v>0</v>
      </c>
      <c r="AV591" s="235">
        <v>1230942</v>
      </c>
      <c r="AW591" s="153" t="s">
        <v>17</v>
      </c>
      <c r="AX591" s="9"/>
      <c r="AY591" s="9"/>
      <c r="AZ591" s="9"/>
      <c r="BA591" s="9"/>
      <c r="BB591" s="3" t="s">
        <v>5202</v>
      </c>
      <c r="BC591" s="9"/>
      <c r="BD591" s="9"/>
      <c r="BE591" t="s">
        <v>37</v>
      </c>
      <c r="BG591" s="9"/>
      <c r="BH591" s="9" t="s">
        <v>6171</v>
      </c>
      <c r="BI591" s="10" t="s">
        <v>3606</v>
      </c>
      <c r="BJ591" s="10" t="s">
        <v>9051</v>
      </c>
      <c r="BK591" s="9" t="s">
        <v>9568</v>
      </c>
      <c r="BL591" s="9"/>
      <c r="BM591" s="235">
        <v>1230942</v>
      </c>
      <c r="BN591" s="235">
        <v>1111976</v>
      </c>
      <c r="BO591" s="153" t="s">
        <v>5099</v>
      </c>
      <c r="BP591" s="9"/>
      <c r="BQ591" s="9"/>
      <c r="BR591" s="9"/>
      <c r="BS591" s="9"/>
      <c r="BT591" s="9"/>
      <c r="BU591" t="s">
        <v>13047</v>
      </c>
      <c r="BV591" s="9" t="s">
        <v>5621</v>
      </c>
      <c r="BW591" s="253">
        <v>30</v>
      </c>
      <c r="BX591" s="9"/>
      <c r="BY591" s="9"/>
      <c r="BZ591" s="9" t="s">
        <v>6672</v>
      </c>
      <c r="CA591" t="s">
        <v>6212</v>
      </c>
      <c r="CB591" s="255">
        <v>2014</v>
      </c>
      <c r="CC591" s="157" t="s">
        <v>5467</v>
      </c>
      <c r="CD591" s="152" t="s">
        <v>5458</v>
      </c>
      <c r="CE591" s="153" t="s">
        <v>5438</v>
      </c>
      <c r="CF591" s="153" t="s">
        <v>5439</v>
      </c>
      <c r="CG591" s="153" t="s">
        <v>5300</v>
      </c>
      <c r="CH591" t="s">
        <v>131</v>
      </c>
      <c r="CI591" s="153" t="s">
        <v>5379</v>
      </c>
      <c r="CJ591" s="153" t="s">
        <v>5380</v>
      </c>
      <c r="CK591" s="154" t="s">
        <v>5361</v>
      </c>
      <c r="CL591" s="154" t="s">
        <v>5362</v>
      </c>
      <c r="CM591" s="153" t="s">
        <v>5363</v>
      </c>
      <c r="CN591" s="153" t="s">
        <v>5364</v>
      </c>
      <c r="CO591" s="152" t="s">
        <v>10</v>
      </c>
      <c r="CP591" s="153" t="s">
        <v>48</v>
      </c>
      <c r="CQ591" s="152" t="s">
        <v>10</v>
      </c>
      <c r="CR591" s="153" t="s">
        <v>17</v>
      </c>
      <c r="CS591" s="158" t="s">
        <v>5336</v>
      </c>
      <c r="CT591" t="s">
        <v>430</v>
      </c>
      <c r="CU591" s="9"/>
      <c r="CV591" s="9"/>
      <c r="CW591" s="153" t="s">
        <v>5328</v>
      </c>
      <c r="CX591" s="153" t="s">
        <v>17</v>
      </c>
      <c r="CY591" s="153" t="s">
        <v>17</v>
      </c>
      <c r="CZ591" s="9" t="s">
        <v>5653</v>
      </c>
      <c r="DA591" s="3" t="s">
        <v>9218</v>
      </c>
      <c r="DB591" s="9" t="s">
        <v>5694</v>
      </c>
      <c r="DC591" s="9"/>
      <c r="DD591" s="226">
        <v>564</v>
      </c>
      <c r="DE591" s="15"/>
    </row>
    <row r="592" spans="1:109" ht="15.6" customHeight="1">
      <c r="A592" s="226">
        <v>555</v>
      </c>
      <c r="B592" s="174" t="s">
        <v>5284</v>
      </c>
      <c r="C592" s="286" t="s">
        <v>5285</v>
      </c>
      <c r="D592" s="155" t="s">
        <v>3609</v>
      </c>
      <c r="E592" s="9"/>
      <c r="F592" s="9"/>
      <c r="G592" s="149" t="s">
        <v>6132</v>
      </c>
      <c r="H592" s="154" t="s">
        <v>5286</v>
      </c>
      <c r="I592" s="154" t="s">
        <v>5287</v>
      </c>
      <c r="J592" s="154" t="s">
        <v>5288</v>
      </c>
      <c r="K592" s="9" t="s">
        <v>10278</v>
      </c>
      <c r="L592" s="152" t="s">
        <v>5290</v>
      </c>
      <c r="M592" t="b">
        <v>0</v>
      </c>
      <c r="N592" t="s">
        <v>549</v>
      </c>
      <c r="O592" s="3" t="s">
        <v>8269</v>
      </c>
      <c r="P592" s="153" t="s">
        <v>9095</v>
      </c>
      <c r="Q592" s="236">
        <v>74</v>
      </c>
      <c r="R592" s="236">
        <v>74</v>
      </c>
      <c r="T592" s="3"/>
      <c r="U592" s="153" t="s">
        <v>17</v>
      </c>
      <c r="V592" s="9"/>
      <c r="W592" s="9"/>
      <c r="X592" s="9"/>
      <c r="Y592" s="9"/>
      <c r="Z592" t="s">
        <v>4571</v>
      </c>
      <c r="AA592" s="15" t="s">
        <v>3602</v>
      </c>
      <c r="AB592" s="3"/>
      <c r="AC592" s="3"/>
      <c r="AD592" s="3"/>
      <c r="AE592" s="3"/>
      <c r="AF592" s="3"/>
      <c r="AG592" s="3"/>
      <c r="AH592" s="152" t="s">
        <v>5301</v>
      </c>
      <c r="AI592" s="178" t="s">
        <v>5325</v>
      </c>
      <c r="AJ592" s="211" t="s">
        <v>5325</v>
      </c>
      <c r="AK592" s="210" t="s">
        <v>5325</v>
      </c>
      <c r="AL592" s="177" t="s">
        <v>6674</v>
      </c>
      <c r="AM592" s="68"/>
      <c r="AN592" s="154" t="s">
        <v>5469</v>
      </c>
      <c r="AO592" t="s">
        <v>9206</v>
      </c>
      <c r="AP592" t="s">
        <v>5091</v>
      </c>
      <c r="AQ592" s="3"/>
      <c r="AR592" s="3"/>
      <c r="AS592" s="217" t="s">
        <v>9042</v>
      </c>
      <c r="AT592" s="3"/>
      <c r="AU592" t="b">
        <v>0</v>
      </c>
      <c r="AV592" s="235">
        <v>1228800</v>
      </c>
      <c r="AW592" s="153" t="s">
        <v>17</v>
      </c>
      <c r="AX592" s="9"/>
      <c r="AY592" s="9"/>
      <c r="AZ592" s="9"/>
      <c r="BA592" s="9"/>
      <c r="BB592" s="3" t="s">
        <v>5202</v>
      </c>
      <c r="BC592" s="9"/>
      <c r="BD592" s="9"/>
      <c r="BE592" t="s">
        <v>37</v>
      </c>
      <c r="BG592" s="9"/>
      <c r="BH592" s="9" t="s">
        <v>6171</v>
      </c>
      <c r="BI592" s="10" t="s">
        <v>3606</v>
      </c>
      <c r="BJ592" s="10" t="s">
        <v>9051</v>
      </c>
      <c r="BK592" s="9" t="s">
        <v>9568</v>
      </c>
      <c r="BL592" s="9"/>
      <c r="BM592" s="235">
        <v>1228800</v>
      </c>
      <c r="BN592" s="235">
        <v>1131468</v>
      </c>
      <c r="BO592" s="153" t="s">
        <v>5099</v>
      </c>
      <c r="BP592" s="9"/>
      <c r="BQ592" s="9"/>
      <c r="BR592" s="9"/>
      <c r="BS592" s="9"/>
      <c r="BT592" s="9"/>
      <c r="BU592" t="s">
        <v>13047</v>
      </c>
      <c r="BV592" s="9" t="s">
        <v>5622</v>
      </c>
      <c r="BW592" s="253">
        <v>30</v>
      </c>
      <c r="BX592" s="9"/>
      <c r="BY592" s="9"/>
      <c r="BZ592" s="9" t="s">
        <v>6672</v>
      </c>
      <c r="CA592" t="s">
        <v>6212</v>
      </c>
      <c r="CB592" s="255">
        <v>2014</v>
      </c>
      <c r="CC592" s="157" t="s">
        <v>5467</v>
      </c>
      <c r="CD592" s="152" t="s">
        <v>5459</v>
      </c>
      <c r="CE592" s="153" t="s">
        <v>5440</v>
      </c>
      <c r="CF592" s="153" t="s">
        <v>5441</v>
      </c>
      <c r="CG592" s="153" t="s">
        <v>5301</v>
      </c>
      <c r="CH592" t="s">
        <v>131</v>
      </c>
      <c r="CI592" s="153" t="s">
        <v>5381</v>
      </c>
      <c r="CJ592" s="153" t="s">
        <v>5382</v>
      </c>
      <c r="CK592" s="154" t="s">
        <v>5361</v>
      </c>
      <c r="CL592" s="154" t="s">
        <v>5362</v>
      </c>
      <c r="CM592" s="153" t="s">
        <v>5363</v>
      </c>
      <c r="CN592" s="153" t="s">
        <v>5364</v>
      </c>
      <c r="CO592" s="152" t="s">
        <v>10</v>
      </c>
      <c r="CP592" s="153" t="s">
        <v>48</v>
      </c>
      <c r="CQ592" s="152" t="s">
        <v>10</v>
      </c>
      <c r="CR592" s="153" t="s">
        <v>17</v>
      </c>
      <c r="CS592" s="158" t="s">
        <v>5337</v>
      </c>
      <c r="CT592" t="s">
        <v>430</v>
      </c>
      <c r="CU592" s="9"/>
      <c r="CV592" s="9"/>
      <c r="CW592" s="153" t="s">
        <v>5328</v>
      </c>
      <c r="CX592" s="153" t="s">
        <v>17</v>
      </c>
      <c r="CY592" s="153" t="s">
        <v>17</v>
      </c>
      <c r="CZ592" s="9" t="s">
        <v>5654</v>
      </c>
      <c r="DA592" s="3" t="s">
        <v>9218</v>
      </c>
      <c r="DB592" s="9" t="s">
        <v>5693</v>
      </c>
      <c r="DC592" s="9"/>
      <c r="DD592" s="226">
        <v>565</v>
      </c>
      <c r="DE592" s="15"/>
    </row>
    <row r="593" spans="1:109" ht="15" customHeight="1">
      <c r="A593" s="226">
        <v>556</v>
      </c>
      <c r="B593" s="174" t="s">
        <v>5284</v>
      </c>
      <c r="C593" s="286" t="s">
        <v>5285</v>
      </c>
      <c r="D593" s="155" t="s">
        <v>3609</v>
      </c>
      <c r="E593" s="9"/>
      <c r="F593" s="9"/>
      <c r="G593" s="149" t="s">
        <v>6132</v>
      </c>
      <c r="H593" s="154" t="s">
        <v>5286</v>
      </c>
      <c r="I593" s="154" t="s">
        <v>5287</v>
      </c>
      <c r="J593" s="154" t="s">
        <v>5288</v>
      </c>
      <c r="K593" s="9" t="s">
        <v>10278</v>
      </c>
      <c r="L593" s="152" t="s">
        <v>5290</v>
      </c>
      <c r="M593" t="b">
        <v>0</v>
      </c>
      <c r="N593" t="s">
        <v>549</v>
      </c>
      <c r="O593" s="3" t="s">
        <v>8269</v>
      </c>
      <c r="P593" s="153" t="s">
        <v>9095</v>
      </c>
      <c r="Q593" s="236">
        <v>74</v>
      </c>
      <c r="R593" s="236">
        <v>74</v>
      </c>
      <c r="T593" s="3"/>
      <c r="U593" s="153" t="s">
        <v>17</v>
      </c>
      <c r="V593" s="9"/>
      <c r="W593" s="9"/>
      <c r="X593" s="9"/>
      <c r="Y593" s="9"/>
      <c r="Z593" t="s">
        <v>4571</v>
      </c>
      <c r="AA593" s="15" t="s">
        <v>3602</v>
      </c>
      <c r="AB593" s="3"/>
      <c r="AC593" s="3"/>
      <c r="AD593" s="3"/>
      <c r="AE593" s="3"/>
      <c r="AF593" s="3"/>
      <c r="AG593" s="3"/>
      <c r="AH593" s="152" t="s">
        <v>5302</v>
      </c>
      <c r="AI593" s="178" t="s">
        <v>5325</v>
      </c>
      <c r="AJ593" s="211" t="s">
        <v>5325</v>
      </c>
      <c r="AK593" s="210" t="s">
        <v>5325</v>
      </c>
      <c r="AL593" s="177" t="s">
        <v>6674</v>
      </c>
      <c r="AM593" s="68"/>
      <c r="AN593" s="154" t="s">
        <v>5469</v>
      </c>
      <c r="AO593" t="s">
        <v>9206</v>
      </c>
      <c r="AP593" t="s">
        <v>5091</v>
      </c>
      <c r="AQ593" s="3"/>
      <c r="AR593" s="3"/>
      <c r="AS593" s="217" t="s">
        <v>9042</v>
      </c>
      <c r="AT593" s="3"/>
      <c r="AU593" t="b">
        <v>0</v>
      </c>
      <c r="AV593" s="235">
        <v>999559</v>
      </c>
      <c r="AW593" s="153" t="s">
        <v>17</v>
      </c>
      <c r="AX593" s="9"/>
      <c r="AY593" s="9"/>
      <c r="AZ593" s="9"/>
      <c r="BA593" s="9"/>
      <c r="BB593" s="3" t="s">
        <v>5202</v>
      </c>
      <c r="BC593" s="9"/>
      <c r="BD593" s="9"/>
      <c r="BE593" t="s">
        <v>37</v>
      </c>
      <c r="BG593" s="9"/>
      <c r="BH593" s="9" t="s">
        <v>6171</v>
      </c>
      <c r="BI593" s="10" t="s">
        <v>3606</v>
      </c>
      <c r="BJ593" s="10" t="s">
        <v>9051</v>
      </c>
      <c r="BK593" s="9" t="s">
        <v>9568</v>
      </c>
      <c r="BL593" s="9"/>
      <c r="BM593" s="235">
        <v>999559</v>
      </c>
      <c r="BN593" s="235">
        <v>925156</v>
      </c>
      <c r="BO593" s="153" t="s">
        <v>5099</v>
      </c>
      <c r="BP593" s="9"/>
      <c r="BQ593" s="9"/>
      <c r="BR593" s="9"/>
      <c r="BS593" s="9"/>
      <c r="BT593" s="9"/>
      <c r="BU593" t="s">
        <v>13047</v>
      </c>
      <c r="BV593" s="9" t="s">
        <v>5623</v>
      </c>
      <c r="BW593" s="223">
        <v>30</v>
      </c>
      <c r="BX593" s="9"/>
      <c r="BY593" s="9"/>
      <c r="BZ593" s="9" t="s">
        <v>6672</v>
      </c>
      <c r="CA593" t="s">
        <v>6212</v>
      </c>
      <c r="CB593" s="255">
        <v>2014</v>
      </c>
      <c r="CC593" s="157" t="s">
        <v>5467</v>
      </c>
      <c r="CD593" s="152" t="s">
        <v>5459</v>
      </c>
      <c r="CE593" s="153" t="s">
        <v>5440</v>
      </c>
      <c r="CF593" s="153" t="s">
        <v>5441</v>
      </c>
      <c r="CG593" s="153" t="s">
        <v>5302</v>
      </c>
      <c r="CH593" t="s">
        <v>131</v>
      </c>
      <c r="CI593" s="153" t="s">
        <v>5383</v>
      </c>
      <c r="CJ593" s="153" t="s">
        <v>5384</v>
      </c>
      <c r="CK593" s="154" t="s">
        <v>5361</v>
      </c>
      <c r="CL593" s="154" t="s">
        <v>5362</v>
      </c>
      <c r="CM593" s="153" t="s">
        <v>5363</v>
      </c>
      <c r="CN593" s="153" t="s">
        <v>5364</v>
      </c>
      <c r="CO593" s="152" t="s">
        <v>10</v>
      </c>
      <c r="CP593" s="153" t="s">
        <v>48</v>
      </c>
      <c r="CQ593" s="152" t="s">
        <v>10</v>
      </c>
      <c r="CR593" s="153" t="s">
        <v>17</v>
      </c>
      <c r="CS593" s="158" t="s">
        <v>5338</v>
      </c>
      <c r="CT593" t="s">
        <v>430</v>
      </c>
      <c r="CU593" s="9"/>
      <c r="CV593" s="9"/>
      <c r="CW593" s="153" t="s">
        <v>5328</v>
      </c>
      <c r="CX593" s="153" t="s">
        <v>17</v>
      </c>
      <c r="CY593" s="153" t="s">
        <v>17</v>
      </c>
      <c r="CZ593" s="9" t="s">
        <v>5655</v>
      </c>
      <c r="DA593" s="3" t="s">
        <v>9218</v>
      </c>
      <c r="DB593" s="9" t="s">
        <v>5692</v>
      </c>
      <c r="DC593" s="9"/>
      <c r="DD593" s="226">
        <v>566</v>
      </c>
      <c r="DE593" s="15"/>
    </row>
    <row r="594" spans="1:109" ht="14.45" customHeight="1">
      <c r="A594" s="226">
        <v>557</v>
      </c>
      <c r="B594" s="174" t="s">
        <v>5284</v>
      </c>
      <c r="C594" s="287" t="s">
        <v>5285</v>
      </c>
      <c r="D594" s="155" t="s">
        <v>3609</v>
      </c>
      <c r="E594" s="9"/>
      <c r="F594" s="9"/>
      <c r="G594" s="149" t="s">
        <v>6132</v>
      </c>
      <c r="H594" s="154" t="s">
        <v>5286</v>
      </c>
      <c r="I594" s="154" t="s">
        <v>5287</v>
      </c>
      <c r="J594" s="154" t="s">
        <v>5288</v>
      </c>
      <c r="K594" s="9" t="s">
        <v>10278</v>
      </c>
      <c r="L594" s="152" t="s">
        <v>5290</v>
      </c>
      <c r="M594" t="b">
        <v>0</v>
      </c>
      <c r="N594" t="s">
        <v>549</v>
      </c>
      <c r="O594" s="3" t="s">
        <v>8269</v>
      </c>
      <c r="P594" s="153" t="s">
        <v>9095</v>
      </c>
      <c r="Q594" s="236">
        <v>74</v>
      </c>
      <c r="R594" s="236">
        <v>74</v>
      </c>
      <c r="T594" s="3"/>
      <c r="U594" s="153" t="s">
        <v>17</v>
      </c>
      <c r="V594" s="9"/>
      <c r="W594" s="9"/>
      <c r="X594" s="9"/>
      <c r="Y594" s="9"/>
      <c r="Z594" t="s">
        <v>4571</v>
      </c>
      <c r="AA594" s="15" t="s">
        <v>3602</v>
      </c>
      <c r="AB594" s="3"/>
      <c r="AC594" s="3"/>
      <c r="AD594" s="3"/>
      <c r="AE594" s="3"/>
      <c r="AF594" s="3"/>
      <c r="AG594" s="3"/>
      <c r="AH594" s="152" t="s">
        <v>5303</v>
      </c>
      <c r="AI594" s="178" t="s">
        <v>5325</v>
      </c>
      <c r="AJ594" s="211" t="s">
        <v>5325</v>
      </c>
      <c r="AK594" s="210" t="s">
        <v>5325</v>
      </c>
      <c r="AL594" s="177" t="s">
        <v>6674</v>
      </c>
      <c r="AM594" s="68"/>
      <c r="AN594" s="154" t="s">
        <v>5469</v>
      </c>
      <c r="AO594" t="s">
        <v>9206</v>
      </c>
      <c r="AP594" t="s">
        <v>5091</v>
      </c>
      <c r="AQ594" s="3"/>
      <c r="AR594" s="3"/>
      <c r="AS594" s="217" t="s">
        <v>9042</v>
      </c>
      <c r="AT594" s="3"/>
      <c r="AU594" t="b">
        <v>0</v>
      </c>
      <c r="AV594" s="235">
        <v>1413274</v>
      </c>
      <c r="AW594" s="153" t="s">
        <v>17</v>
      </c>
      <c r="AX594" s="9"/>
      <c r="AY594" s="9"/>
      <c r="AZ594" s="9"/>
      <c r="BA594" s="9"/>
      <c r="BB594" s="3" t="s">
        <v>5202</v>
      </c>
      <c r="BC594" s="9"/>
      <c r="BD594" s="9"/>
      <c r="BE594" t="s">
        <v>37</v>
      </c>
      <c r="BG594" s="9"/>
      <c r="BH594" s="9" t="s">
        <v>6171</v>
      </c>
      <c r="BI594" s="10" t="s">
        <v>3606</v>
      </c>
      <c r="BJ594" s="10" t="s">
        <v>9051</v>
      </c>
      <c r="BK594" s="9" t="s">
        <v>9568</v>
      </c>
      <c r="BL594" s="9"/>
      <c r="BM594" s="235">
        <v>1413274</v>
      </c>
      <c r="BN594" s="235">
        <v>1315733</v>
      </c>
      <c r="BO594" s="153" t="s">
        <v>5099</v>
      </c>
      <c r="BP594" s="9"/>
      <c r="BQ594" s="9"/>
      <c r="BR594" s="9"/>
      <c r="BS594" s="9"/>
      <c r="BT594" s="9"/>
      <c r="BU594" t="s">
        <v>13047</v>
      </c>
      <c r="BV594" s="9" t="s">
        <v>5624</v>
      </c>
      <c r="BW594" s="223">
        <v>30</v>
      </c>
      <c r="BX594" s="9"/>
      <c r="BY594" s="9"/>
      <c r="BZ594" s="9" t="s">
        <v>6672</v>
      </c>
      <c r="CA594" t="s">
        <v>6212</v>
      </c>
      <c r="CB594" s="255">
        <v>2014</v>
      </c>
      <c r="CC594" s="157" t="s">
        <v>5467</v>
      </c>
      <c r="CD594" s="152" t="s">
        <v>5459</v>
      </c>
      <c r="CE594" s="153" t="s">
        <v>5440</v>
      </c>
      <c r="CF594" s="153" t="s">
        <v>5441</v>
      </c>
      <c r="CG594" s="153" t="s">
        <v>5303</v>
      </c>
      <c r="CH594" t="s">
        <v>131</v>
      </c>
      <c r="CI594" s="153" t="s">
        <v>5385</v>
      </c>
      <c r="CJ594" s="153" t="s">
        <v>5386</v>
      </c>
      <c r="CK594" s="154" t="s">
        <v>5361</v>
      </c>
      <c r="CL594" s="154" t="s">
        <v>5362</v>
      </c>
      <c r="CM594" s="153" t="s">
        <v>5363</v>
      </c>
      <c r="CN594" s="153" t="s">
        <v>5364</v>
      </c>
      <c r="CO594" s="152" t="s">
        <v>10</v>
      </c>
      <c r="CP594" s="153" t="s">
        <v>48</v>
      </c>
      <c r="CQ594" s="152" t="s">
        <v>10</v>
      </c>
      <c r="CR594" s="153" t="s">
        <v>17</v>
      </c>
      <c r="CS594" s="158" t="s">
        <v>5339</v>
      </c>
      <c r="CT594" t="s">
        <v>430</v>
      </c>
      <c r="CU594" s="9"/>
      <c r="CV594" s="9"/>
      <c r="CW594" s="153" t="s">
        <v>5328</v>
      </c>
      <c r="CX594" s="153" t="s">
        <v>17</v>
      </c>
      <c r="CY594" s="153" t="s">
        <v>17</v>
      </c>
      <c r="CZ594" s="9" t="s">
        <v>5656</v>
      </c>
      <c r="DA594" s="3" t="s">
        <v>9218</v>
      </c>
      <c r="DB594" s="9" t="s">
        <v>5691</v>
      </c>
      <c r="DC594" s="9"/>
      <c r="DD594" s="226">
        <v>567</v>
      </c>
      <c r="DE594" s="15"/>
    </row>
    <row r="595" spans="1:109" ht="14.45" customHeight="1">
      <c r="A595" s="226">
        <v>558</v>
      </c>
      <c r="B595" s="174" t="s">
        <v>5284</v>
      </c>
      <c r="C595" s="286" t="s">
        <v>5285</v>
      </c>
      <c r="D595" s="155" t="s">
        <v>3609</v>
      </c>
      <c r="E595" s="9"/>
      <c r="F595" s="9"/>
      <c r="G595" s="149" t="s">
        <v>6132</v>
      </c>
      <c r="H595" s="154" t="s">
        <v>5286</v>
      </c>
      <c r="I595" s="154" t="s">
        <v>5287</v>
      </c>
      <c r="J595" s="154" t="s">
        <v>5288</v>
      </c>
      <c r="K595" s="9" t="s">
        <v>10278</v>
      </c>
      <c r="L595" s="152" t="s">
        <v>5291</v>
      </c>
      <c r="M595" t="b">
        <v>0</v>
      </c>
      <c r="N595" t="s">
        <v>549</v>
      </c>
      <c r="O595" s="3" t="s">
        <v>8168</v>
      </c>
      <c r="P595" s="153" t="s">
        <v>9151</v>
      </c>
      <c r="Q595" s="236">
        <v>80</v>
      </c>
      <c r="R595" s="236">
        <v>80</v>
      </c>
      <c r="T595" s="3"/>
      <c r="U595" s="153" t="s">
        <v>17</v>
      </c>
      <c r="V595" s="9"/>
      <c r="W595" s="9"/>
      <c r="X595" s="9"/>
      <c r="Y595" s="9"/>
      <c r="Z595" t="s">
        <v>4571</v>
      </c>
      <c r="AA595" s="15" t="s">
        <v>3602</v>
      </c>
      <c r="AB595" s="3"/>
      <c r="AC595" s="3"/>
      <c r="AD595" s="3"/>
      <c r="AE595" s="3"/>
      <c r="AF595" s="3"/>
      <c r="AG595" s="3"/>
      <c r="AH595" s="152" t="s">
        <v>5304</v>
      </c>
      <c r="AI595" s="178" t="s">
        <v>5324</v>
      </c>
      <c r="AJ595" s="211" t="s">
        <v>5324</v>
      </c>
      <c r="AK595" s="210" t="s">
        <v>5324</v>
      </c>
      <c r="AL595" s="3"/>
      <c r="AM595" s="68"/>
      <c r="AN595" s="154" t="s">
        <v>5470</v>
      </c>
      <c r="AO595" t="s">
        <v>9206</v>
      </c>
      <c r="AP595" t="s">
        <v>5091</v>
      </c>
      <c r="AQ595" s="3"/>
      <c r="AR595" s="3"/>
      <c r="AS595" s="217" t="s">
        <v>9042</v>
      </c>
      <c r="AT595" s="3"/>
      <c r="AU595" t="b">
        <v>0</v>
      </c>
      <c r="AV595" s="235">
        <v>63073</v>
      </c>
      <c r="AW595" s="153" t="s">
        <v>17</v>
      </c>
      <c r="AX595" s="9"/>
      <c r="AY595" s="9"/>
      <c r="AZ595" s="9"/>
      <c r="BA595" s="9"/>
      <c r="BB595" s="3" t="s">
        <v>5202</v>
      </c>
      <c r="BC595" s="9"/>
      <c r="BD595" s="9"/>
      <c r="BE595" t="s">
        <v>37</v>
      </c>
      <c r="BG595" s="9"/>
      <c r="BH595" s="9" t="s">
        <v>6171</v>
      </c>
      <c r="BI595" s="10" t="s">
        <v>3606</v>
      </c>
      <c r="BJ595" s="10" t="s">
        <v>9051</v>
      </c>
      <c r="BK595" s="9" t="s">
        <v>9568</v>
      </c>
      <c r="BL595" s="9"/>
      <c r="BM595" s="235">
        <v>63073</v>
      </c>
      <c r="BN595" s="235">
        <v>53301</v>
      </c>
      <c r="BO595" s="153" t="s">
        <v>5099</v>
      </c>
      <c r="BP595" s="9"/>
      <c r="BQ595" s="9"/>
      <c r="BR595" s="9"/>
      <c r="BS595" s="9"/>
      <c r="BT595" s="9"/>
      <c r="BU595" t="s">
        <v>13047</v>
      </c>
      <c r="BV595" s="9" t="s">
        <v>5625</v>
      </c>
      <c r="BW595" s="223">
        <v>30</v>
      </c>
      <c r="BX595" s="9"/>
      <c r="BY595" s="9"/>
      <c r="BZ595" s="9" t="s">
        <v>6672</v>
      </c>
      <c r="CA595" t="s">
        <v>6212</v>
      </c>
      <c r="CB595" s="255">
        <v>2014</v>
      </c>
      <c r="CC595" s="157" t="s">
        <v>5467</v>
      </c>
      <c r="CD595" s="152" t="s">
        <v>5460</v>
      </c>
      <c r="CE595" s="153" t="s">
        <v>5442</v>
      </c>
      <c r="CF595" s="153" t="s">
        <v>5443</v>
      </c>
      <c r="CG595" s="153" t="s">
        <v>5304</v>
      </c>
      <c r="CH595" t="s">
        <v>131</v>
      </c>
      <c r="CI595" s="153" t="s">
        <v>5387</v>
      </c>
      <c r="CJ595" s="153" t="s">
        <v>5388</v>
      </c>
      <c r="CK595" s="154" t="s">
        <v>5361</v>
      </c>
      <c r="CL595" s="154" t="s">
        <v>5362</v>
      </c>
      <c r="CM595" s="153" t="s">
        <v>5363</v>
      </c>
      <c r="CN595" s="153" t="s">
        <v>5364</v>
      </c>
      <c r="CO595" s="152" t="s">
        <v>10</v>
      </c>
      <c r="CP595" s="153" t="s">
        <v>48</v>
      </c>
      <c r="CQ595" s="152" t="s">
        <v>10</v>
      </c>
      <c r="CR595" s="153" t="s">
        <v>17</v>
      </c>
      <c r="CS595" s="158" t="s">
        <v>5340</v>
      </c>
      <c r="CT595" t="s">
        <v>430</v>
      </c>
      <c r="CU595" s="9"/>
      <c r="CV595" s="9"/>
      <c r="CW595" s="153" t="s">
        <v>5328</v>
      </c>
      <c r="CX595" s="153" t="s">
        <v>17</v>
      </c>
      <c r="CY595" s="153" t="s">
        <v>17</v>
      </c>
      <c r="CZ595" s="9" t="s">
        <v>12188</v>
      </c>
      <c r="DA595" s="3" t="s">
        <v>9218</v>
      </c>
      <c r="DB595" s="9" t="s">
        <v>12182</v>
      </c>
      <c r="DC595" s="9"/>
      <c r="DD595" s="226">
        <v>568</v>
      </c>
      <c r="DE595" s="15"/>
    </row>
    <row r="596" spans="1:109" ht="13.9" customHeight="1">
      <c r="A596" s="226">
        <v>559</v>
      </c>
      <c r="B596" s="174" t="s">
        <v>5284</v>
      </c>
      <c r="C596" s="286" t="s">
        <v>5285</v>
      </c>
      <c r="D596" s="155" t="s">
        <v>3609</v>
      </c>
      <c r="E596" s="9"/>
      <c r="F596" s="9"/>
      <c r="G596" s="149" t="s">
        <v>6132</v>
      </c>
      <c r="H596" s="154" t="s">
        <v>5286</v>
      </c>
      <c r="I596" s="154" t="s">
        <v>5287</v>
      </c>
      <c r="J596" s="154" t="s">
        <v>5288</v>
      </c>
      <c r="K596" s="9" t="s">
        <v>10278</v>
      </c>
      <c r="L596" s="152" t="s">
        <v>5291</v>
      </c>
      <c r="M596" t="b">
        <v>0</v>
      </c>
      <c r="N596" t="s">
        <v>549</v>
      </c>
      <c r="O596" s="3" t="s">
        <v>8168</v>
      </c>
      <c r="P596" s="153" t="s">
        <v>9151</v>
      </c>
      <c r="Q596" s="236">
        <v>80</v>
      </c>
      <c r="R596" s="236">
        <v>80</v>
      </c>
      <c r="T596" s="3"/>
      <c r="U596" s="153" t="s">
        <v>17</v>
      </c>
      <c r="V596" s="9"/>
      <c r="W596" s="9"/>
      <c r="X596" s="9"/>
      <c r="Y596" s="9"/>
      <c r="Z596" t="s">
        <v>4571</v>
      </c>
      <c r="AA596" s="15" t="s">
        <v>3602</v>
      </c>
      <c r="AB596" s="3"/>
      <c r="AC596" s="3"/>
      <c r="AD596" s="3"/>
      <c r="AE596" s="3"/>
      <c r="AF596" s="3"/>
      <c r="AG596" s="3"/>
      <c r="AH596" s="152" t="s">
        <v>5305</v>
      </c>
      <c r="AI596" s="178" t="s">
        <v>5324</v>
      </c>
      <c r="AJ596" s="211" t="s">
        <v>5324</v>
      </c>
      <c r="AK596" s="210" t="s">
        <v>5324</v>
      </c>
      <c r="AL596" s="3"/>
      <c r="AM596" s="68"/>
      <c r="AN596" s="154" t="s">
        <v>5470</v>
      </c>
      <c r="AO596" t="s">
        <v>9206</v>
      </c>
      <c r="AP596" t="s">
        <v>5091</v>
      </c>
      <c r="AQ596" s="3"/>
      <c r="AR596" s="3"/>
      <c r="AS596" s="217" t="s">
        <v>9042</v>
      </c>
      <c r="AT596" s="3"/>
      <c r="AU596" t="b">
        <v>0</v>
      </c>
      <c r="AV596" s="235">
        <v>70859</v>
      </c>
      <c r="AW596" s="153" t="s">
        <v>17</v>
      </c>
      <c r="AX596" s="9"/>
      <c r="AY596" s="9"/>
      <c r="AZ596" s="9"/>
      <c r="BA596" s="9"/>
      <c r="BB596" s="3" t="s">
        <v>5202</v>
      </c>
      <c r="BC596" s="9"/>
      <c r="BD596" s="9"/>
      <c r="BE596" t="s">
        <v>37</v>
      </c>
      <c r="BG596" s="9"/>
      <c r="BH596" s="9" t="s">
        <v>6171</v>
      </c>
      <c r="BI596" s="10" t="s">
        <v>3606</v>
      </c>
      <c r="BJ596" s="10" t="s">
        <v>9051</v>
      </c>
      <c r="BK596" s="9" t="s">
        <v>9568</v>
      </c>
      <c r="BL596" s="9"/>
      <c r="BM596" s="235">
        <v>70859</v>
      </c>
      <c r="BN596" s="235">
        <v>56947</v>
      </c>
      <c r="BO596" s="153" t="s">
        <v>5099</v>
      </c>
      <c r="BP596" s="9"/>
      <c r="BQ596" s="9"/>
      <c r="BR596" s="9"/>
      <c r="BS596" s="9"/>
      <c r="BT596" s="9"/>
      <c r="BU596" t="s">
        <v>13047</v>
      </c>
      <c r="BV596" s="9" t="s">
        <v>5626</v>
      </c>
      <c r="BW596" s="253">
        <v>30</v>
      </c>
      <c r="BX596" s="9"/>
      <c r="BY596" s="9"/>
      <c r="BZ596" s="9" t="s">
        <v>6672</v>
      </c>
      <c r="CA596" t="s">
        <v>6212</v>
      </c>
      <c r="CB596" s="255">
        <v>2014</v>
      </c>
      <c r="CC596" s="157" t="s">
        <v>5467</v>
      </c>
      <c r="CD596" s="152" t="s">
        <v>5460</v>
      </c>
      <c r="CE596" s="153" t="s">
        <v>5442</v>
      </c>
      <c r="CF596" s="153" t="s">
        <v>5443</v>
      </c>
      <c r="CG596" s="153" t="s">
        <v>5305</v>
      </c>
      <c r="CH596" t="s">
        <v>131</v>
      </c>
      <c r="CI596" s="153" t="s">
        <v>5389</v>
      </c>
      <c r="CJ596" s="153" t="s">
        <v>5390</v>
      </c>
      <c r="CK596" s="154" t="s">
        <v>5361</v>
      </c>
      <c r="CL596" s="154" t="s">
        <v>5362</v>
      </c>
      <c r="CM596" s="153" t="s">
        <v>5363</v>
      </c>
      <c r="CN596" s="153" t="s">
        <v>5364</v>
      </c>
      <c r="CO596" s="152" t="s">
        <v>10</v>
      </c>
      <c r="CP596" s="153" t="s">
        <v>48</v>
      </c>
      <c r="CQ596" s="152" t="s">
        <v>10</v>
      </c>
      <c r="CR596" s="153" t="s">
        <v>17</v>
      </c>
      <c r="CS596" s="158" t="s">
        <v>5341</v>
      </c>
      <c r="CT596" t="s">
        <v>430</v>
      </c>
      <c r="CU596" s="9"/>
      <c r="CV596" s="9"/>
      <c r="CW596" s="153" t="s">
        <v>5328</v>
      </c>
      <c r="CX596" s="153" t="s">
        <v>17</v>
      </c>
      <c r="CY596" s="153" t="s">
        <v>17</v>
      </c>
      <c r="CZ596" s="9" t="s">
        <v>12189</v>
      </c>
      <c r="DA596" s="3" t="s">
        <v>9218</v>
      </c>
      <c r="DB596" s="9" t="s">
        <v>12183</v>
      </c>
      <c r="DC596" s="9"/>
      <c r="DD596" s="226">
        <v>569</v>
      </c>
      <c r="DE596" s="15"/>
    </row>
    <row r="597" spans="1:109" ht="15" customHeight="1">
      <c r="A597" s="226">
        <v>560</v>
      </c>
      <c r="B597" s="174" t="s">
        <v>5284</v>
      </c>
      <c r="C597" s="286" t="s">
        <v>5285</v>
      </c>
      <c r="D597" s="155" t="s">
        <v>3609</v>
      </c>
      <c r="E597" s="9"/>
      <c r="F597" s="9"/>
      <c r="G597" s="149" t="s">
        <v>6132</v>
      </c>
      <c r="H597" s="154" t="s">
        <v>5286</v>
      </c>
      <c r="I597" s="154" t="s">
        <v>5287</v>
      </c>
      <c r="J597" s="154" t="s">
        <v>5288</v>
      </c>
      <c r="K597" s="9" t="s">
        <v>10278</v>
      </c>
      <c r="L597" s="152" t="s">
        <v>5291</v>
      </c>
      <c r="M597" t="b">
        <v>0</v>
      </c>
      <c r="N597" t="s">
        <v>549</v>
      </c>
      <c r="O597" s="3" t="s">
        <v>8168</v>
      </c>
      <c r="P597" s="153" t="s">
        <v>9151</v>
      </c>
      <c r="Q597" s="236">
        <v>80</v>
      </c>
      <c r="R597" s="236">
        <v>80</v>
      </c>
      <c r="T597" s="3"/>
      <c r="U597" s="153" t="s">
        <v>17</v>
      </c>
      <c r="V597" s="9"/>
      <c r="W597" s="9"/>
      <c r="X597" s="9"/>
      <c r="Y597" s="9"/>
      <c r="Z597" t="s">
        <v>4571</v>
      </c>
      <c r="AA597" s="15" t="s">
        <v>3602</v>
      </c>
      <c r="AB597" s="3"/>
      <c r="AC597" s="3"/>
      <c r="AD597" s="3"/>
      <c r="AE597" s="3"/>
      <c r="AF597" s="3"/>
      <c r="AG597" s="3"/>
      <c r="AH597" s="152" t="s">
        <v>5306</v>
      </c>
      <c r="AI597" s="178" t="s">
        <v>5324</v>
      </c>
      <c r="AJ597" s="211" t="s">
        <v>5324</v>
      </c>
      <c r="AK597" s="210" t="s">
        <v>5324</v>
      </c>
      <c r="AL597" s="3"/>
      <c r="AM597" s="68"/>
      <c r="AN597" s="154" t="s">
        <v>5470</v>
      </c>
      <c r="AO597" t="s">
        <v>9206</v>
      </c>
      <c r="AP597" t="s">
        <v>5091</v>
      </c>
      <c r="AQ597" s="3"/>
      <c r="AR597" s="3"/>
      <c r="AS597" s="217" t="s">
        <v>9042</v>
      </c>
      <c r="AT597" s="3"/>
      <c r="AU597" t="b">
        <v>0</v>
      </c>
      <c r="AV597" s="235">
        <v>1628</v>
      </c>
      <c r="AW597" s="153" t="s">
        <v>17</v>
      </c>
      <c r="AX597" s="9"/>
      <c r="AY597" s="9"/>
      <c r="AZ597" s="9"/>
      <c r="BA597" s="9"/>
      <c r="BB597" s="3" t="s">
        <v>5202</v>
      </c>
      <c r="BC597" s="9"/>
      <c r="BD597" s="9"/>
      <c r="BE597" t="s">
        <v>37</v>
      </c>
      <c r="BG597" s="9"/>
      <c r="BH597" s="9" t="s">
        <v>6171</v>
      </c>
      <c r="BI597" s="10" t="s">
        <v>3606</v>
      </c>
      <c r="BJ597" s="10" t="s">
        <v>9051</v>
      </c>
      <c r="BK597" s="9" t="s">
        <v>9568</v>
      </c>
      <c r="BL597" s="9"/>
      <c r="BM597" s="235">
        <v>1628</v>
      </c>
      <c r="BN597" s="235">
        <v>1357</v>
      </c>
      <c r="BO597" s="153" t="s">
        <v>5099</v>
      </c>
      <c r="BP597" s="9"/>
      <c r="BQ597" s="9"/>
      <c r="BR597" s="9"/>
      <c r="BS597" s="9"/>
      <c r="BT597" s="9"/>
      <c r="BU597" t="s">
        <v>13047</v>
      </c>
      <c r="BV597" s="9" t="s">
        <v>5627</v>
      </c>
      <c r="BW597" s="253">
        <v>30</v>
      </c>
      <c r="BX597" s="9"/>
      <c r="BY597" s="9"/>
      <c r="BZ597" s="9" t="s">
        <v>6672</v>
      </c>
      <c r="CA597" t="s">
        <v>6212</v>
      </c>
      <c r="CB597" s="255">
        <v>2014</v>
      </c>
      <c r="CC597" s="157" t="s">
        <v>5467</v>
      </c>
      <c r="CD597" s="152" t="s">
        <v>5460</v>
      </c>
      <c r="CE597" s="153" t="s">
        <v>5442</v>
      </c>
      <c r="CF597" s="153" t="s">
        <v>5443</v>
      </c>
      <c r="CG597" s="153" t="s">
        <v>5306</v>
      </c>
      <c r="CH597" t="s">
        <v>131</v>
      </c>
      <c r="CI597" s="153" t="s">
        <v>5391</v>
      </c>
      <c r="CJ597" s="153" t="s">
        <v>5392</v>
      </c>
      <c r="CK597" s="154" t="s">
        <v>5361</v>
      </c>
      <c r="CL597" s="154" t="s">
        <v>5362</v>
      </c>
      <c r="CM597" s="153" t="s">
        <v>5363</v>
      </c>
      <c r="CN597" s="153" t="s">
        <v>5364</v>
      </c>
      <c r="CO597" s="152" t="s">
        <v>10</v>
      </c>
      <c r="CP597" s="153" t="s">
        <v>48</v>
      </c>
      <c r="CQ597" s="152" t="s">
        <v>10</v>
      </c>
      <c r="CR597" s="153" t="s">
        <v>17</v>
      </c>
      <c r="CS597" s="158" t="s">
        <v>5342</v>
      </c>
      <c r="CT597" t="s">
        <v>430</v>
      </c>
      <c r="CU597" s="9"/>
      <c r="CV597" s="9"/>
      <c r="CW597" s="153" t="s">
        <v>5328</v>
      </c>
      <c r="CX597" s="153" t="s">
        <v>17</v>
      </c>
      <c r="CY597" s="153" t="s">
        <v>17</v>
      </c>
      <c r="CZ597" s="9" t="s">
        <v>12190</v>
      </c>
      <c r="DA597" s="3" t="s">
        <v>9218</v>
      </c>
      <c r="DB597" s="9" t="s">
        <v>12184</v>
      </c>
      <c r="DC597" s="9"/>
      <c r="DD597" s="226">
        <v>570</v>
      </c>
      <c r="DE597" s="15"/>
    </row>
    <row r="598" spans="1:109" ht="13.15" customHeight="1">
      <c r="A598" s="226">
        <v>561</v>
      </c>
      <c r="B598" s="174" t="s">
        <v>5284</v>
      </c>
      <c r="C598" s="286" t="s">
        <v>5285</v>
      </c>
      <c r="D598" s="155" t="s">
        <v>3609</v>
      </c>
      <c r="E598" s="9"/>
      <c r="F598" s="9"/>
      <c r="G598" s="149" t="s">
        <v>6132</v>
      </c>
      <c r="H598" s="154" t="s">
        <v>5286</v>
      </c>
      <c r="I598" s="154" t="s">
        <v>5287</v>
      </c>
      <c r="J598" s="154" t="s">
        <v>5288</v>
      </c>
      <c r="K598" s="9" t="s">
        <v>10278</v>
      </c>
      <c r="L598" s="152" t="s">
        <v>5291</v>
      </c>
      <c r="M598" t="b">
        <v>0</v>
      </c>
      <c r="N598" t="s">
        <v>549</v>
      </c>
      <c r="O598" s="3" t="s">
        <v>8168</v>
      </c>
      <c r="P598" s="153" t="s">
        <v>9151</v>
      </c>
      <c r="Q598" s="236">
        <v>80</v>
      </c>
      <c r="R598" s="236">
        <v>80</v>
      </c>
      <c r="T598" s="3"/>
      <c r="U598" s="153" t="s">
        <v>17</v>
      </c>
      <c r="V598" s="9"/>
      <c r="W598" s="9"/>
      <c r="X598" s="9"/>
      <c r="Y598" s="9"/>
      <c r="Z598" t="s">
        <v>4571</v>
      </c>
      <c r="AA598" s="15" t="s">
        <v>3602</v>
      </c>
      <c r="AB598" s="3"/>
      <c r="AC598" s="3"/>
      <c r="AD598" s="3"/>
      <c r="AE598" s="3"/>
      <c r="AF598" s="3"/>
      <c r="AG598" s="3"/>
      <c r="AH598" s="152" t="s">
        <v>5307</v>
      </c>
      <c r="AI598" s="178" t="s">
        <v>5325</v>
      </c>
      <c r="AJ598" s="211" t="s">
        <v>5325</v>
      </c>
      <c r="AK598" s="210" t="s">
        <v>5325</v>
      </c>
      <c r="AL598" s="177" t="s">
        <v>6674</v>
      </c>
      <c r="AM598" s="68"/>
      <c r="AN598" s="154" t="s">
        <v>5470</v>
      </c>
      <c r="AO598" t="s">
        <v>9206</v>
      </c>
      <c r="AP598" t="s">
        <v>5091</v>
      </c>
      <c r="AQ598" s="3"/>
      <c r="AR598" s="3"/>
      <c r="AS598" s="217" t="s">
        <v>9042</v>
      </c>
      <c r="AT598" s="3"/>
      <c r="AU598" t="b">
        <v>0</v>
      </c>
      <c r="AV598" s="235">
        <v>1059990</v>
      </c>
      <c r="AW598" s="153" t="s">
        <v>17</v>
      </c>
      <c r="AX598" s="9"/>
      <c r="AY598" s="9"/>
      <c r="AZ598" s="9"/>
      <c r="BA598" s="9"/>
      <c r="BB598" s="3" t="s">
        <v>5202</v>
      </c>
      <c r="BC598" s="9"/>
      <c r="BD598" s="9"/>
      <c r="BE598" t="s">
        <v>37</v>
      </c>
      <c r="BG598" s="9"/>
      <c r="BH598" s="9" t="s">
        <v>6171</v>
      </c>
      <c r="BI598" s="10" t="s">
        <v>3606</v>
      </c>
      <c r="BJ598" s="10" t="s">
        <v>9051</v>
      </c>
      <c r="BK598" s="9" t="s">
        <v>9568</v>
      </c>
      <c r="BL598" s="9"/>
      <c r="BM598" s="235">
        <v>1059990</v>
      </c>
      <c r="BN598" s="235">
        <v>941123</v>
      </c>
      <c r="BO598" s="153" t="s">
        <v>5099</v>
      </c>
      <c r="BP598" s="9"/>
      <c r="BQ598" s="9"/>
      <c r="BR598" s="9"/>
      <c r="BS598" s="9"/>
      <c r="BT598" s="9"/>
      <c r="BU598" t="s">
        <v>13047</v>
      </c>
      <c r="BV598" s="9" t="s">
        <v>5628</v>
      </c>
      <c r="BW598" s="253">
        <v>30</v>
      </c>
      <c r="BX598" s="9"/>
      <c r="BY598" s="9"/>
      <c r="BZ598" s="9" t="s">
        <v>6672</v>
      </c>
      <c r="CA598" t="s">
        <v>6212</v>
      </c>
      <c r="CB598" s="255">
        <v>2014</v>
      </c>
      <c r="CC598" s="157" t="s">
        <v>5467</v>
      </c>
      <c r="CD598" s="152" t="s">
        <v>5461</v>
      </c>
      <c r="CE598" s="153" t="s">
        <v>5444</v>
      </c>
      <c r="CF598" s="153" t="s">
        <v>5445</v>
      </c>
      <c r="CG598" s="153" t="s">
        <v>5429</v>
      </c>
      <c r="CH598" t="s">
        <v>131</v>
      </c>
      <c r="CI598" s="153" t="s">
        <v>5393</v>
      </c>
      <c r="CJ598" s="153" t="s">
        <v>5394</v>
      </c>
      <c r="CK598" s="154" t="s">
        <v>5361</v>
      </c>
      <c r="CL598" s="154" t="s">
        <v>5362</v>
      </c>
      <c r="CM598" s="153" t="s">
        <v>5363</v>
      </c>
      <c r="CN598" s="153" t="s">
        <v>5364</v>
      </c>
      <c r="CO598" s="152" t="s">
        <v>10</v>
      </c>
      <c r="CP598" s="153" t="s">
        <v>48</v>
      </c>
      <c r="CQ598" s="152" t="s">
        <v>10</v>
      </c>
      <c r="CR598" s="153" t="s">
        <v>17</v>
      </c>
      <c r="CS598" s="158" t="s">
        <v>5343</v>
      </c>
      <c r="CT598" t="s">
        <v>430</v>
      </c>
      <c r="CU598" s="9"/>
      <c r="CV598" s="9"/>
      <c r="CW598" s="153" t="s">
        <v>5328</v>
      </c>
      <c r="CX598" s="153" t="s">
        <v>17</v>
      </c>
      <c r="CY598" s="153" t="s">
        <v>17</v>
      </c>
      <c r="CZ598" s="9" t="s">
        <v>12191</v>
      </c>
      <c r="DA598" s="3" t="s">
        <v>9218</v>
      </c>
      <c r="DB598" s="9" t="s">
        <v>12185</v>
      </c>
      <c r="DC598" s="9"/>
      <c r="DD598" s="226">
        <v>571</v>
      </c>
      <c r="DE598" s="15"/>
    </row>
    <row r="599" spans="1:109" ht="12.6" customHeight="1">
      <c r="A599" s="226">
        <v>562</v>
      </c>
      <c r="B599" s="174" t="s">
        <v>5284</v>
      </c>
      <c r="C599" s="286" t="s">
        <v>5285</v>
      </c>
      <c r="D599" s="155" t="s">
        <v>3609</v>
      </c>
      <c r="E599" s="9"/>
      <c r="F599" s="9"/>
      <c r="G599" s="149" t="s">
        <v>6132</v>
      </c>
      <c r="H599" s="154" t="s">
        <v>5286</v>
      </c>
      <c r="I599" s="154" t="s">
        <v>5287</v>
      </c>
      <c r="J599" s="154" t="s">
        <v>5288</v>
      </c>
      <c r="K599" s="9" t="s">
        <v>10278</v>
      </c>
      <c r="L599" s="152" t="s">
        <v>5291</v>
      </c>
      <c r="M599" t="b">
        <v>0</v>
      </c>
      <c r="N599" t="s">
        <v>549</v>
      </c>
      <c r="O599" s="3" t="s">
        <v>8168</v>
      </c>
      <c r="P599" s="153" t="s">
        <v>9151</v>
      </c>
      <c r="Q599" s="236">
        <v>80</v>
      </c>
      <c r="R599" s="236">
        <v>80</v>
      </c>
      <c r="T599" s="3"/>
      <c r="U599" s="153" t="s">
        <v>17</v>
      </c>
      <c r="V599" s="9"/>
      <c r="W599" s="9"/>
      <c r="X599" s="9"/>
      <c r="Y599" s="9"/>
      <c r="Z599" t="s">
        <v>4571</v>
      </c>
      <c r="AA599" s="15" t="s">
        <v>3602</v>
      </c>
      <c r="AB599" s="3"/>
      <c r="AC599" s="3"/>
      <c r="AD599" s="3"/>
      <c r="AE599" s="3"/>
      <c r="AF599" s="3"/>
      <c r="AG599" s="3"/>
      <c r="AH599" s="152" t="s">
        <v>5308</v>
      </c>
      <c r="AI599" s="178" t="s">
        <v>5325</v>
      </c>
      <c r="AJ599" s="211" t="s">
        <v>5325</v>
      </c>
      <c r="AK599" s="210" t="s">
        <v>5325</v>
      </c>
      <c r="AL599" s="177" t="s">
        <v>6674</v>
      </c>
      <c r="AM599" s="68"/>
      <c r="AN599" s="154" t="s">
        <v>5470</v>
      </c>
      <c r="AO599" t="s">
        <v>9206</v>
      </c>
      <c r="AP599" t="s">
        <v>5091</v>
      </c>
      <c r="AQ599" s="3"/>
      <c r="AR599" s="3"/>
      <c r="AS599" s="217" t="s">
        <v>9042</v>
      </c>
      <c r="AT599" s="3"/>
      <c r="AU599" t="b">
        <v>0</v>
      </c>
      <c r="AV599" s="235">
        <v>1360994</v>
      </c>
      <c r="AW599" s="153" t="s">
        <v>17</v>
      </c>
      <c r="AX599" s="9"/>
      <c r="AY599" s="9"/>
      <c r="AZ599" s="9"/>
      <c r="BA599" s="9"/>
      <c r="BB599" s="3" t="s">
        <v>5202</v>
      </c>
      <c r="BC599" s="9"/>
      <c r="BD599" s="9"/>
      <c r="BE599" t="s">
        <v>37</v>
      </c>
      <c r="BG599" s="9"/>
      <c r="BH599" s="9" t="s">
        <v>6171</v>
      </c>
      <c r="BI599" s="10" t="s">
        <v>3606</v>
      </c>
      <c r="BJ599" s="10" t="s">
        <v>9051</v>
      </c>
      <c r="BK599" s="9" t="s">
        <v>9568</v>
      </c>
      <c r="BL599" s="9"/>
      <c r="BM599" s="235">
        <v>1360994</v>
      </c>
      <c r="BN599" s="235">
        <v>1191640</v>
      </c>
      <c r="BO599" s="153" t="s">
        <v>5099</v>
      </c>
      <c r="BP599" s="9"/>
      <c r="BQ599" s="9"/>
      <c r="BR599" s="9"/>
      <c r="BS599" s="9"/>
      <c r="BT599" s="9"/>
      <c r="BU599" t="s">
        <v>13047</v>
      </c>
      <c r="BV599" s="9" t="s">
        <v>5629</v>
      </c>
      <c r="BW599" s="223">
        <v>30</v>
      </c>
      <c r="BX599" s="9"/>
      <c r="BY599" s="9"/>
      <c r="BZ599" s="9" t="s">
        <v>6672</v>
      </c>
      <c r="CA599" t="s">
        <v>6212</v>
      </c>
      <c r="CB599" s="255">
        <v>2014</v>
      </c>
      <c r="CC599" s="157" t="s">
        <v>5467</v>
      </c>
      <c r="CD599" s="152" t="s">
        <v>5461</v>
      </c>
      <c r="CE599" s="153" t="s">
        <v>5444</v>
      </c>
      <c r="CF599" s="153" t="s">
        <v>5445</v>
      </c>
      <c r="CG599" s="153" t="s">
        <v>5430</v>
      </c>
      <c r="CH599" t="s">
        <v>131</v>
      </c>
      <c r="CI599" s="153" t="s">
        <v>5395</v>
      </c>
      <c r="CJ599" s="153" t="s">
        <v>5396</v>
      </c>
      <c r="CK599" s="154" t="s">
        <v>5361</v>
      </c>
      <c r="CL599" s="154" t="s">
        <v>5362</v>
      </c>
      <c r="CM599" s="153" t="s">
        <v>5363</v>
      </c>
      <c r="CN599" s="153" t="s">
        <v>5364</v>
      </c>
      <c r="CO599" s="152" t="s">
        <v>10</v>
      </c>
      <c r="CP599" s="153" t="s">
        <v>48</v>
      </c>
      <c r="CQ599" s="152" t="s">
        <v>10</v>
      </c>
      <c r="CR599" s="153" t="s">
        <v>17</v>
      </c>
      <c r="CS599" s="158" t="s">
        <v>5344</v>
      </c>
      <c r="CT599" t="s">
        <v>430</v>
      </c>
      <c r="CU599" s="9"/>
      <c r="CV599" s="9"/>
      <c r="CW599" s="153" t="s">
        <v>5328</v>
      </c>
      <c r="CX599" s="153" t="s">
        <v>17</v>
      </c>
      <c r="CY599" s="153" t="s">
        <v>17</v>
      </c>
      <c r="CZ599" s="9" t="s">
        <v>12192</v>
      </c>
      <c r="DA599" s="3" t="s">
        <v>9218</v>
      </c>
      <c r="DB599" s="9" t="s">
        <v>12186</v>
      </c>
      <c r="DC599" s="9"/>
      <c r="DD599" s="226">
        <v>572</v>
      </c>
      <c r="DE599" s="15"/>
    </row>
    <row r="600" spans="1:109" ht="13.9" customHeight="1">
      <c r="A600" s="226">
        <v>563</v>
      </c>
      <c r="B600" s="174" t="s">
        <v>5284</v>
      </c>
      <c r="C600" s="286" t="s">
        <v>5285</v>
      </c>
      <c r="D600" s="155" t="s">
        <v>3609</v>
      </c>
      <c r="E600" s="9"/>
      <c r="F600" s="9"/>
      <c r="G600" s="149" t="s">
        <v>6132</v>
      </c>
      <c r="H600" s="154" t="s">
        <v>5286</v>
      </c>
      <c r="I600" s="154" t="s">
        <v>5287</v>
      </c>
      <c r="J600" s="154" t="s">
        <v>5288</v>
      </c>
      <c r="K600" s="9" t="s">
        <v>10278</v>
      </c>
      <c r="L600" s="152" t="s">
        <v>5291</v>
      </c>
      <c r="M600" t="b">
        <v>0</v>
      </c>
      <c r="N600" t="s">
        <v>549</v>
      </c>
      <c r="O600" s="3" t="s">
        <v>8168</v>
      </c>
      <c r="P600" s="153" t="s">
        <v>9151</v>
      </c>
      <c r="Q600" s="236">
        <v>80</v>
      </c>
      <c r="R600" s="236">
        <v>80</v>
      </c>
      <c r="T600" s="3"/>
      <c r="U600" s="153" t="s">
        <v>17</v>
      </c>
      <c r="V600" s="9"/>
      <c r="W600" s="9"/>
      <c r="X600" s="9"/>
      <c r="Y600" s="9"/>
      <c r="Z600" t="s">
        <v>4571</v>
      </c>
      <c r="AA600" s="15" t="s">
        <v>3602</v>
      </c>
      <c r="AB600" s="3"/>
      <c r="AC600" s="3"/>
      <c r="AD600" s="3"/>
      <c r="AE600" s="3"/>
      <c r="AF600" s="3"/>
      <c r="AG600" s="3"/>
      <c r="AH600" s="152" t="s">
        <v>5309</v>
      </c>
      <c r="AI600" s="178" t="s">
        <v>5325</v>
      </c>
      <c r="AJ600" s="211" t="s">
        <v>5325</v>
      </c>
      <c r="AK600" s="210" t="s">
        <v>5325</v>
      </c>
      <c r="AL600" s="177" t="s">
        <v>6674</v>
      </c>
      <c r="AM600" s="68"/>
      <c r="AN600" s="154" t="s">
        <v>5470</v>
      </c>
      <c r="AO600" t="s">
        <v>9206</v>
      </c>
      <c r="AP600" t="s">
        <v>5091</v>
      </c>
      <c r="AQ600" s="3"/>
      <c r="AR600" s="3"/>
      <c r="AS600" s="217" t="s">
        <v>9042</v>
      </c>
      <c r="AT600" s="3"/>
      <c r="AU600" t="b">
        <v>0</v>
      </c>
      <c r="AV600" s="235">
        <v>1293168</v>
      </c>
      <c r="AW600" s="153" t="s">
        <v>17</v>
      </c>
      <c r="AX600" s="9"/>
      <c r="AY600" s="9"/>
      <c r="AZ600" s="9"/>
      <c r="BA600" s="9"/>
      <c r="BB600" s="3" t="s">
        <v>5202</v>
      </c>
      <c r="BC600" s="9"/>
      <c r="BD600" s="9"/>
      <c r="BE600" t="s">
        <v>37</v>
      </c>
      <c r="BG600" s="9"/>
      <c r="BH600" s="9" t="s">
        <v>6171</v>
      </c>
      <c r="BI600" s="10" t="s">
        <v>3606</v>
      </c>
      <c r="BJ600" s="10" t="s">
        <v>9051</v>
      </c>
      <c r="BK600" s="9" t="s">
        <v>9568</v>
      </c>
      <c r="BL600" s="9"/>
      <c r="BM600" s="235">
        <v>1293168</v>
      </c>
      <c r="BN600" s="235">
        <v>1197904</v>
      </c>
      <c r="BO600" s="153" t="s">
        <v>5099</v>
      </c>
      <c r="BP600" s="9"/>
      <c r="BQ600" s="9"/>
      <c r="BR600" s="9"/>
      <c r="BS600" s="9"/>
      <c r="BT600" s="9"/>
      <c r="BU600" t="s">
        <v>13047</v>
      </c>
      <c r="BV600" s="9" t="s">
        <v>5630</v>
      </c>
      <c r="BW600" s="253">
        <v>30</v>
      </c>
      <c r="BX600" s="9"/>
      <c r="BY600" s="9"/>
      <c r="BZ600" s="9" t="s">
        <v>6672</v>
      </c>
      <c r="CA600" t="s">
        <v>6212</v>
      </c>
      <c r="CB600" s="255">
        <v>2014</v>
      </c>
      <c r="CC600" s="157" t="s">
        <v>5467</v>
      </c>
      <c r="CD600" s="152" t="s">
        <v>5461</v>
      </c>
      <c r="CE600" s="153" t="s">
        <v>5444</v>
      </c>
      <c r="CF600" s="153" t="s">
        <v>5445</v>
      </c>
      <c r="CG600" s="153" t="s">
        <v>5431</v>
      </c>
      <c r="CH600" t="s">
        <v>131</v>
      </c>
      <c r="CI600" s="153" t="s">
        <v>5397</v>
      </c>
      <c r="CJ600" s="153" t="s">
        <v>5398</v>
      </c>
      <c r="CK600" s="154" t="s">
        <v>5361</v>
      </c>
      <c r="CL600" s="154" t="s">
        <v>5362</v>
      </c>
      <c r="CM600" s="153" t="s">
        <v>5363</v>
      </c>
      <c r="CN600" s="153" t="s">
        <v>5364</v>
      </c>
      <c r="CO600" s="152" t="s">
        <v>10</v>
      </c>
      <c r="CP600" s="153" t="s">
        <v>48</v>
      </c>
      <c r="CQ600" s="152" t="s">
        <v>10</v>
      </c>
      <c r="CR600" s="153" t="s">
        <v>17</v>
      </c>
      <c r="CS600" s="158" t="s">
        <v>5345</v>
      </c>
      <c r="CT600" t="s">
        <v>430</v>
      </c>
      <c r="CU600" s="9"/>
      <c r="CV600" s="9"/>
      <c r="CW600" s="153" t="s">
        <v>5328</v>
      </c>
      <c r="CX600" s="153" t="s">
        <v>17</v>
      </c>
      <c r="CY600" s="153" t="s">
        <v>17</v>
      </c>
      <c r="CZ600" s="9" t="s">
        <v>12193</v>
      </c>
      <c r="DA600" s="3" t="s">
        <v>9218</v>
      </c>
      <c r="DB600" s="9" t="s">
        <v>12187</v>
      </c>
      <c r="DC600" s="9"/>
      <c r="DD600" s="226">
        <v>573</v>
      </c>
      <c r="DE600" s="15"/>
    </row>
    <row r="601" spans="1:109" ht="13.9" customHeight="1">
      <c r="A601" s="226">
        <v>564</v>
      </c>
      <c r="B601" s="174" t="s">
        <v>5284</v>
      </c>
      <c r="C601" s="286" t="s">
        <v>5285</v>
      </c>
      <c r="D601" s="155" t="s">
        <v>3609</v>
      </c>
      <c r="E601" s="9"/>
      <c r="F601" s="9"/>
      <c r="G601" s="149" t="s">
        <v>6132</v>
      </c>
      <c r="H601" s="154" t="s">
        <v>5286</v>
      </c>
      <c r="I601" s="154" t="s">
        <v>5287</v>
      </c>
      <c r="J601" s="154" t="s">
        <v>5288</v>
      </c>
      <c r="K601" s="9" t="s">
        <v>10278</v>
      </c>
      <c r="L601" s="152" t="s">
        <v>5292</v>
      </c>
      <c r="M601" t="b">
        <v>0</v>
      </c>
      <c r="N601" t="s">
        <v>549</v>
      </c>
      <c r="O601" s="3" t="s">
        <v>8269</v>
      </c>
      <c r="P601" s="153" t="s">
        <v>9109</v>
      </c>
      <c r="Q601" s="236">
        <v>63</v>
      </c>
      <c r="R601" s="236">
        <v>63</v>
      </c>
      <c r="T601" s="3"/>
      <c r="U601" s="153" t="s">
        <v>17</v>
      </c>
      <c r="V601" s="9"/>
      <c r="W601" s="9"/>
      <c r="X601" s="9"/>
      <c r="Y601" s="9"/>
      <c r="Z601" t="s">
        <v>4571</v>
      </c>
      <c r="AA601" s="15" t="s">
        <v>3602</v>
      </c>
      <c r="AB601" s="3"/>
      <c r="AC601" s="3"/>
      <c r="AD601" s="3"/>
      <c r="AE601" s="3"/>
      <c r="AF601" s="3"/>
      <c r="AG601" s="3"/>
      <c r="AH601" s="152" t="s">
        <v>5310</v>
      </c>
      <c r="AI601" s="178" t="s">
        <v>5326</v>
      </c>
      <c r="AJ601" s="211" t="s">
        <v>5326</v>
      </c>
      <c r="AK601" s="210" t="s">
        <v>5326</v>
      </c>
      <c r="AL601" s="3"/>
      <c r="AM601" s="68"/>
      <c r="AN601" s="154" t="s">
        <v>5471</v>
      </c>
      <c r="AO601" t="s">
        <v>9206</v>
      </c>
      <c r="AP601" t="s">
        <v>5091</v>
      </c>
      <c r="AQ601" s="3"/>
      <c r="AR601" s="3"/>
      <c r="AS601" s="217" t="s">
        <v>9042</v>
      </c>
      <c r="AT601" s="3"/>
      <c r="AU601" t="b">
        <v>0</v>
      </c>
      <c r="AV601" s="235">
        <v>176122</v>
      </c>
      <c r="AW601" s="153" t="s">
        <v>17</v>
      </c>
      <c r="AX601" s="9"/>
      <c r="AY601" s="9"/>
      <c r="AZ601" s="9"/>
      <c r="BA601" s="9"/>
      <c r="BB601" s="3" t="s">
        <v>5202</v>
      </c>
      <c r="BC601" s="9"/>
      <c r="BD601" s="9"/>
      <c r="BE601" t="s">
        <v>37</v>
      </c>
      <c r="BG601" s="9"/>
      <c r="BH601" s="9" t="s">
        <v>6171</v>
      </c>
      <c r="BI601" s="10" t="s">
        <v>3606</v>
      </c>
      <c r="BJ601" s="10" t="s">
        <v>9051</v>
      </c>
      <c r="BK601" s="9" t="s">
        <v>9568</v>
      </c>
      <c r="BL601" s="9"/>
      <c r="BM601" s="235">
        <v>176122</v>
      </c>
      <c r="BN601" s="235">
        <v>143709</v>
      </c>
      <c r="BO601" s="153" t="s">
        <v>5099</v>
      </c>
      <c r="BP601" s="9"/>
      <c r="BQ601" s="9"/>
      <c r="BR601" s="9"/>
      <c r="BS601" s="9"/>
      <c r="BT601" s="9"/>
      <c r="BU601" t="s">
        <v>13047</v>
      </c>
      <c r="BV601" s="9" t="s">
        <v>5631</v>
      </c>
      <c r="BW601" s="253">
        <v>30</v>
      </c>
      <c r="BX601" s="9"/>
      <c r="BY601" s="9"/>
      <c r="BZ601" s="9" t="s">
        <v>6672</v>
      </c>
      <c r="CA601" t="s">
        <v>6212</v>
      </c>
      <c r="CB601" s="255">
        <v>2014</v>
      </c>
      <c r="CC601" s="157" t="s">
        <v>5467</v>
      </c>
      <c r="CD601" s="222" t="s">
        <v>5462</v>
      </c>
      <c r="CE601" s="153" t="s">
        <v>5446</v>
      </c>
      <c r="CF601" s="153" t="s">
        <v>5447</v>
      </c>
      <c r="CG601" s="153" t="s">
        <v>5310</v>
      </c>
      <c r="CH601" t="s">
        <v>131</v>
      </c>
      <c r="CI601" s="153" t="s">
        <v>5399</v>
      </c>
      <c r="CJ601" s="153" t="s">
        <v>5400</v>
      </c>
      <c r="CK601" s="154" t="s">
        <v>5361</v>
      </c>
      <c r="CL601" s="154" t="s">
        <v>5362</v>
      </c>
      <c r="CM601" s="153" t="s">
        <v>5363</v>
      </c>
      <c r="CN601" s="153" t="s">
        <v>5364</v>
      </c>
      <c r="CO601" s="152" t="s">
        <v>10</v>
      </c>
      <c r="CP601" s="153" t="s">
        <v>48</v>
      </c>
      <c r="CQ601" s="152" t="s">
        <v>10</v>
      </c>
      <c r="CR601" s="153" t="s">
        <v>17</v>
      </c>
      <c r="CS601" s="158" t="s">
        <v>5346</v>
      </c>
      <c r="CT601" t="s">
        <v>430</v>
      </c>
      <c r="CU601" s="9"/>
      <c r="CV601" s="9"/>
      <c r="CW601" s="153" t="s">
        <v>5328</v>
      </c>
      <c r="CX601" s="153" t="s">
        <v>17</v>
      </c>
      <c r="CY601" s="153" t="s">
        <v>17</v>
      </c>
      <c r="CZ601" s="9" t="s">
        <v>5657</v>
      </c>
      <c r="DA601" s="3" t="s">
        <v>9218</v>
      </c>
      <c r="DB601" s="9" t="s">
        <v>5684</v>
      </c>
      <c r="DC601" s="9"/>
      <c r="DD601" s="226">
        <v>574</v>
      </c>
      <c r="DE601" s="15"/>
    </row>
    <row r="602" spans="1:109" ht="13.9" customHeight="1">
      <c r="A602" s="226">
        <v>565</v>
      </c>
      <c r="B602" s="175" t="s">
        <v>5284</v>
      </c>
      <c r="C602" s="286" t="s">
        <v>5285</v>
      </c>
      <c r="D602" s="155" t="s">
        <v>3609</v>
      </c>
      <c r="E602" s="9"/>
      <c r="F602" s="9"/>
      <c r="G602" s="149" t="s">
        <v>6132</v>
      </c>
      <c r="H602" s="154" t="s">
        <v>5286</v>
      </c>
      <c r="I602" s="154" t="s">
        <v>5287</v>
      </c>
      <c r="J602" s="154" t="s">
        <v>5288</v>
      </c>
      <c r="K602" s="9" t="s">
        <v>10278</v>
      </c>
      <c r="L602" s="152" t="s">
        <v>5292</v>
      </c>
      <c r="M602" t="b">
        <v>0</v>
      </c>
      <c r="N602" t="s">
        <v>549</v>
      </c>
      <c r="O602" s="3" t="s">
        <v>8269</v>
      </c>
      <c r="P602" s="153" t="s">
        <v>9109</v>
      </c>
      <c r="Q602" s="236">
        <v>63</v>
      </c>
      <c r="R602" s="236">
        <v>63</v>
      </c>
      <c r="T602" s="3"/>
      <c r="U602" s="153" t="s">
        <v>17</v>
      </c>
      <c r="V602" s="9"/>
      <c r="W602" s="9"/>
      <c r="X602" s="9"/>
      <c r="Y602" s="9"/>
      <c r="Z602" t="s">
        <v>4571</v>
      </c>
      <c r="AA602" s="15" t="s">
        <v>3602</v>
      </c>
      <c r="AB602" s="3"/>
      <c r="AC602" s="3"/>
      <c r="AD602" s="3"/>
      <c r="AE602" s="3"/>
      <c r="AF602" s="3"/>
      <c r="AG602" s="3"/>
      <c r="AH602" s="152" t="s">
        <v>5311</v>
      </c>
      <c r="AI602" s="178" t="s">
        <v>5326</v>
      </c>
      <c r="AJ602" s="211" t="s">
        <v>5326</v>
      </c>
      <c r="AK602" s="210" t="s">
        <v>5326</v>
      </c>
      <c r="AL602" s="3"/>
      <c r="AM602" s="68"/>
      <c r="AN602" s="154" t="s">
        <v>5471</v>
      </c>
      <c r="AO602" t="s">
        <v>9206</v>
      </c>
      <c r="AP602" t="s">
        <v>5091</v>
      </c>
      <c r="AQ602" s="3"/>
      <c r="AR602" s="3"/>
      <c r="AS602" s="217" t="s">
        <v>9042</v>
      </c>
      <c r="AT602" s="3"/>
      <c r="AU602" t="b">
        <v>0</v>
      </c>
      <c r="AV602" s="235">
        <v>917249</v>
      </c>
      <c r="AW602" s="153" t="s">
        <v>17</v>
      </c>
      <c r="AX602" s="9"/>
      <c r="AY602" s="9"/>
      <c r="AZ602" s="9"/>
      <c r="BA602" s="9"/>
      <c r="BB602" s="3" t="s">
        <v>5202</v>
      </c>
      <c r="BC602" s="9"/>
      <c r="BD602" s="9"/>
      <c r="BE602" t="s">
        <v>37</v>
      </c>
      <c r="BG602" s="9"/>
      <c r="BH602" s="9" t="s">
        <v>6171</v>
      </c>
      <c r="BI602" s="10" t="s">
        <v>3606</v>
      </c>
      <c r="BJ602" s="10" t="s">
        <v>9051</v>
      </c>
      <c r="BK602" s="9" t="s">
        <v>9568</v>
      </c>
      <c r="BL602" s="9"/>
      <c r="BM602" s="235">
        <v>917249</v>
      </c>
      <c r="BN602" s="235">
        <v>853094</v>
      </c>
      <c r="BO602" s="153" t="s">
        <v>5099</v>
      </c>
      <c r="BP602" s="9"/>
      <c r="BQ602" s="9"/>
      <c r="BR602" s="9"/>
      <c r="BS602" s="9"/>
      <c r="BT602" s="9"/>
      <c r="BU602" t="s">
        <v>13047</v>
      </c>
      <c r="BV602" s="9" t="s">
        <v>5632</v>
      </c>
      <c r="BW602" s="253">
        <v>30</v>
      </c>
      <c r="BX602" s="9"/>
      <c r="BY602" s="9"/>
      <c r="BZ602" s="9" t="s">
        <v>6672</v>
      </c>
      <c r="CA602" t="s">
        <v>6212</v>
      </c>
      <c r="CB602" s="255">
        <v>2014</v>
      </c>
      <c r="CC602" s="157" t="s">
        <v>5467</v>
      </c>
      <c r="CD602" s="222" t="s">
        <v>5462</v>
      </c>
      <c r="CE602" s="153" t="s">
        <v>5446</v>
      </c>
      <c r="CF602" s="153" t="s">
        <v>5447</v>
      </c>
      <c r="CG602" s="153" t="s">
        <v>5311</v>
      </c>
      <c r="CH602" t="s">
        <v>131</v>
      </c>
      <c r="CI602" s="153" t="s">
        <v>5401</v>
      </c>
      <c r="CJ602" s="153" t="s">
        <v>5402</v>
      </c>
      <c r="CK602" s="154" t="s">
        <v>5361</v>
      </c>
      <c r="CL602" s="154" t="s">
        <v>5362</v>
      </c>
      <c r="CM602" s="153" t="s">
        <v>5363</v>
      </c>
      <c r="CN602" s="153" t="s">
        <v>5364</v>
      </c>
      <c r="CO602" s="152" t="s">
        <v>10</v>
      </c>
      <c r="CP602" s="153" t="s">
        <v>48</v>
      </c>
      <c r="CQ602" s="152" t="s">
        <v>10</v>
      </c>
      <c r="CR602" s="153" t="s">
        <v>17</v>
      </c>
      <c r="CS602" s="158" t="s">
        <v>5347</v>
      </c>
      <c r="CT602" t="s">
        <v>430</v>
      </c>
      <c r="CU602" s="9"/>
      <c r="CV602" s="9"/>
      <c r="CW602" s="153" t="s">
        <v>5328</v>
      </c>
      <c r="CX602" s="153" t="s">
        <v>17</v>
      </c>
      <c r="CY602" s="153" t="s">
        <v>17</v>
      </c>
      <c r="CZ602" s="9" t="s">
        <v>5658</v>
      </c>
      <c r="DA602" s="3" t="s">
        <v>9218</v>
      </c>
      <c r="DB602" s="9" t="s">
        <v>5702</v>
      </c>
      <c r="DC602" s="9"/>
      <c r="DD602" s="226">
        <v>575</v>
      </c>
      <c r="DE602" s="15"/>
    </row>
    <row r="603" spans="1:109" ht="13.9" customHeight="1">
      <c r="A603" s="226">
        <v>566</v>
      </c>
      <c r="B603" s="175" t="s">
        <v>5284</v>
      </c>
      <c r="C603" s="286" t="s">
        <v>5285</v>
      </c>
      <c r="D603" s="155" t="s">
        <v>3609</v>
      </c>
      <c r="E603" s="9"/>
      <c r="F603" s="9"/>
      <c r="G603" s="149" t="s">
        <v>6132</v>
      </c>
      <c r="H603" s="154" t="s">
        <v>5286</v>
      </c>
      <c r="I603" s="154" t="s">
        <v>5287</v>
      </c>
      <c r="J603" s="154" t="s">
        <v>5288</v>
      </c>
      <c r="K603" s="9" t="s">
        <v>10278</v>
      </c>
      <c r="L603" s="152" t="s">
        <v>5292</v>
      </c>
      <c r="M603" t="b">
        <v>0</v>
      </c>
      <c r="N603" t="s">
        <v>549</v>
      </c>
      <c r="O603" s="3" t="s">
        <v>8269</v>
      </c>
      <c r="P603" s="153" t="s">
        <v>9109</v>
      </c>
      <c r="Q603" s="236">
        <v>63</v>
      </c>
      <c r="R603" s="236">
        <v>63</v>
      </c>
      <c r="T603" s="3"/>
      <c r="U603" s="153" t="s">
        <v>17</v>
      </c>
      <c r="V603" s="9"/>
      <c r="W603" s="9"/>
      <c r="X603" s="9"/>
      <c r="Y603" s="9"/>
      <c r="Z603" t="s">
        <v>4571</v>
      </c>
      <c r="AA603" s="15" t="s">
        <v>3602</v>
      </c>
      <c r="AB603" s="3"/>
      <c r="AC603" s="3"/>
      <c r="AD603" s="3"/>
      <c r="AE603" s="3"/>
      <c r="AF603" s="3"/>
      <c r="AG603" s="3"/>
      <c r="AH603" s="152" t="s">
        <v>5312</v>
      </c>
      <c r="AI603" s="178" t="s">
        <v>5324</v>
      </c>
      <c r="AJ603" s="211" t="s">
        <v>5324</v>
      </c>
      <c r="AK603" s="210" t="s">
        <v>5324</v>
      </c>
      <c r="AL603" s="3"/>
      <c r="AM603" s="68"/>
      <c r="AN603" s="154" t="s">
        <v>5471</v>
      </c>
      <c r="AO603" t="s">
        <v>9206</v>
      </c>
      <c r="AP603" t="s">
        <v>5091</v>
      </c>
      <c r="AQ603" s="3"/>
      <c r="AR603" s="3"/>
      <c r="AS603" s="217" t="s">
        <v>9042</v>
      </c>
      <c r="AT603" s="3"/>
      <c r="AU603" t="b">
        <v>0</v>
      </c>
      <c r="AV603" s="235">
        <v>461154</v>
      </c>
      <c r="AW603" s="153" t="s">
        <v>17</v>
      </c>
      <c r="AX603" s="9"/>
      <c r="AY603" s="9"/>
      <c r="AZ603" s="9"/>
      <c r="BA603" s="9"/>
      <c r="BB603" s="3" t="s">
        <v>5202</v>
      </c>
      <c r="BC603" s="9"/>
      <c r="BD603" s="9"/>
      <c r="BE603" t="s">
        <v>37</v>
      </c>
      <c r="BG603" s="9"/>
      <c r="BH603" s="9" t="s">
        <v>6171</v>
      </c>
      <c r="BI603" s="10" t="s">
        <v>3606</v>
      </c>
      <c r="BJ603" s="10" t="s">
        <v>9051</v>
      </c>
      <c r="BK603" s="9" t="s">
        <v>9568</v>
      </c>
      <c r="BL603" s="9"/>
      <c r="BM603" s="235">
        <v>461154</v>
      </c>
      <c r="BN603" s="235">
        <v>392414</v>
      </c>
      <c r="BO603" s="153" t="s">
        <v>5099</v>
      </c>
      <c r="BP603" s="9"/>
      <c r="BQ603" s="9"/>
      <c r="BR603" s="9"/>
      <c r="BS603" s="9"/>
      <c r="BT603" s="9"/>
      <c r="BU603" t="s">
        <v>13047</v>
      </c>
      <c r="BV603" s="9" t="s">
        <v>5633</v>
      </c>
      <c r="BW603" s="223">
        <v>30</v>
      </c>
      <c r="BX603" s="9"/>
      <c r="BY603" s="9"/>
      <c r="BZ603" s="9" t="s">
        <v>6672</v>
      </c>
      <c r="CA603" t="s">
        <v>6212</v>
      </c>
      <c r="CB603" s="255">
        <v>2014</v>
      </c>
      <c r="CC603" s="157" t="s">
        <v>5467</v>
      </c>
      <c r="CD603" s="153" t="s">
        <v>5463</v>
      </c>
      <c r="CE603" s="153" t="s">
        <v>5448</v>
      </c>
      <c r="CF603" s="153" t="s">
        <v>5449</v>
      </c>
      <c r="CG603" s="153" t="s">
        <v>5312</v>
      </c>
      <c r="CH603" t="s">
        <v>131</v>
      </c>
      <c r="CI603" s="153" t="s">
        <v>5403</v>
      </c>
      <c r="CJ603" s="153" t="s">
        <v>5404</v>
      </c>
      <c r="CK603" s="154" t="s">
        <v>5361</v>
      </c>
      <c r="CL603" s="154" t="s">
        <v>5362</v>
      </c>
      <c r="CM603" s="153" t="s">
        <v>5363</v>
      </c>
      <c r="CN603" s="153" t="s">
        <v>5364</v>
      </c>
      <c r="CO603" s="152" t="s">
        <v>10</v>
      </c>
      <c r="CP603" s="153" t="s">
        <v>48</v>
      </c>
      <c r="CQ603" s="152" t="s">
        <v>10</v>
      </c>
      <c r="CR603" s="153" t="s">
        <v>17</v>
      </c>
      <c r="CS603" s="158" t="s">
        <v>5348</v>
      </c>
      <c r="CT603" t="s">
        <v>430</v>
      </c>
      <c r="CU603" s="9"/>
      <c r="CV603" s="9"/>
      <c r="CW603" s="153" t="s">
        <v>5328</v>
      </c>
      <c r="CX603" s="153" t="s">
        <v>17</v>
      </c>
      <c r="CY603" s="153" t="s">
        <v>17</v>
      </c>
      <c r="CZ603" s="9" t="s">
        <v>5659</v>
      </c>
      <c r="DA603" s="3" t="s">
        <v>9218</v>
      </c>
      <c r="DB603" s="9" t="s">
        <v>5685</v>
      </c>
      <c r="DC603" s="9"/>
      <c r="DD603" s="226">
        <v>576</v>
      </c>
      <c r="DE603" s="15"/>
    </row>
    <row r="604" spans="1:109" ht="14.45" customHeight="1">
      <c r="A604" s="226">
        <v>567</v>
      </c>
      <c r="B604" s="175" t="s">
        <v>5284</v>
      </c>
      <c r="C604" s="286" t="s">
        <v>5285</v>
      </c>
      <c r="D604" s="155" t="s">
        <v>3609</v>
      </c>
      <c r="E604" s="9"/>
      <c r="F604" s="9"/>
      <c r="G604" s="149" t="s">
        <v>6132</v>
      </c>
      <c r="H604" s="154" t="s">
        <v>5286</v>
      </c>
      <c r="I604" s="154" t="s">
        <v>5287</v>
      </c>
      <c r="J604" s="154" t="s">
        <v>5288</v>
      </c>
      <c r="K604" s="9" t="s">
        <v>10278</v>
      </c>
      <c r="L604" s="152" t="s">
        <v>5292</v>
      </c>
      <c r="M604" t="b">
        <v>0</v>
      </c>
      <c r="N604" t="s">
        <v>549</v>
      </c>
      <c r="O604" s="3" t="s">
        <v>8269</v>
      </c>
      <c r="P604" s="153" t="s">
        <v>9109</v>
      </c>
      <c r="Q604" s="236">
        <v>63</v>
      </c>
      <c r="R604" s="236">
        <v>63</v>
      </c>
      <c r="T604" s="3"/>
      <c r="U604" s="153" t="s">
        <v>17</v>
      </c>
      <c r="V604" s="9"/>
      <c r="W604" s="9"/>
      <c r="X604" s="9"/>
      <c r="Y604" s="9"/>
      <c r="Z604" t="s">
        <v>4571</v>
      </c>
      <c r="AA604" s="15" t="s">
        <v>3602</v>
      </c>
      <c r="AB604" s="3"/>
      <c r="AC604" s="3"/>
      <c r="AD604" s="3"/>
      <c r="AE604" s="3"/>
      <c r="AF604" s="3"/>
      <c r="AG604" s="3"/>
      <c r="AH604" s="152" t="s">
        <v>5313</v>
      </c>
      <c r="AI604" s="178" t="s">
        <v>5324</v>
      </c>
      <c r="AJ604" s="211" t="s">
        <v>5324</v>
      </c>
      <c r="AK604" s="210" t="s">
        <v>5324</v>
      </c>
      <c r="AL604" s="3"/>
      <c r="AM604" s="68"/>
      <c r="AN604" s="154" t="s">
        <v>5471</v>
      </c>
      <c r="AO604" t="s">
        <v>9206</v>
      </c>
      <c r="AP604" t="s">
        <v>5091</v>
      </c>
      <c r="AQ604" s="3"/>
      <c r="AR604" s="3"/>
      <c r="AS604" s="217" t="s">
        <v>9042</v>
      </c>
      <c r="AT604" s="3"/>
      <c r="AU604" t="b">
        <v>0</v>
      </c>
      <c r="AV604" s="235">
        <v>265299</v>
      </c>
      <c r="AW604" s="153" t="s">
        <v>17</v>
      </c>
      <c r="AX604" s="9"/>
      <c r="AY604" s="9"/>
      <c r="AZ604" s="9"/>
      <c r="BA604" s="9"/>
      <c r="BB604" s="3" t="s">
        <v>5202</v>
      </c>
      <c r="BC604" s="9"/>
      <c r="BD604" s="9"/>
      <c r="BE604" t="s">
        <v>37</v>
      </c>
      <c r="BG604" s="9"/>
      <c r="BH604" s="9" t="s">
        <v>6171</v>
      </c>
      <c r="BI604" s="10" t="s">
        <v>3606</v>
      </c>
      <c r="BJ604" s="10" t="s">
        <v>9051</v>
      </c>
      <c r="BK604" s="9" t="s">
        <v>9568</v>
      </c>
      <c r="BL604" s="9"/>
      <c r="BM604" s="235">
        <v>265299</v>
      </c>
      <c r="BN604" s="235">
        <v>239608</v>
      </c>
      <c r="BO604" s="153" t="s">
        <v>5099</v>
      </c>
      <c r="BP604" s="9"/>
      <c r="BQ604" s="9"/>
      <c r="BR604" s="9"/>
      <c r="BS604" s="9"/>
      <c r="BT604" s="9"/>
      <c r="BU604" t="s">
        <v>13047</v>
      </c>
      <c r="BV604" s="9" t="s">
        <v>5634</v>
      </c>
      <c r="BW604" s="223">
        <v>30</v>
      </c>
      <c r="BX604" s="9"/>
      <c r="BY604" s="9"/>
      <c r="BZ604" s="9" t="s">
        <v>6672</v>
      </c>
      <c r="CA604" t="s">
        <v>6212</v>
      </c>
      <c r="CB604" s="255">
        <v>2014</v>
      </c>
      <c r="CC604" s="157" t="s">
        <v>5467</v>
      </c>
      <c r="CD604" s="153" t="s">
        <v>5463</v>
      </c>
      <c r="CE604" s="153" t="s">
        <v>5448</v>
      </c>
      <c r="CF604" s="153" t="s">
        <v>5449</v>
      </c>
      <c r="CG604" s="153" t="s">
        <v>5313</v>
      </c>
      <c r="CH604" t="s">
        <v>131</v>
      </c>
      <c r="CI604" s="153" t="s">
        <v>5405</v>
      </c>
      <c r="CJ604" s="153" t="s">
        <v>5406</v>
      </c>
      <c r="CK604" s="154" t="s">
        <v>5361</v>
      </c>
      <c r="CL604" s="154" t="s">
        <v>5362</v>
      </c>
      <c r="CM604" s="153" t="s">
        <v>5363</v>
      </c>
      <c r="CN604" s="153" t="s">
        <v>5364</v>
      </c>
      <c r="CO604" s="152" t="s">
        <v>10</v>
      </c>
      <c r="CP604" s="153" t="s">
        <v>48</v>
      </c>
      <c r="CQ604" s="152" t="s">
        <v>10</v>
      </c>
      <c r="CR604" s="153" t="s">
        <v>17</v>
      </c>
      <c r="CS604" s="158" t="s">
        <v>5349</v>
      </c>
      <c r="CT604" t="s">
        <v>430</v>
      </c>
      <c r="CU604" s="9"/>
      <c r="CV604" s="9"/>
      <c r="CW604" s="153" t="s">
        <v>5328</v>
      </c>
      <c r="CX604" s="153" t="s">
        <v>17</v>
      </c>
      <c r="CY604" s="153" t="s">
        <v>17</v>
      </c>
      <c r="CZ604" s="9" t="s">
        <v>5660</v>
      </c>
      <c r="DA604" s="3" t="s">
        <v>9218</v>
      </c>
      <c r="DB604" s="9" t="s">
        <v>5686</v>
      </c>
      <c r="DC604" s="9"/>
      <c r="DD604" s="226">
        <v>577</v>
      </c>
      <c r="DE604" s="15"/>
    </row>
    <row r="605" spans="1:109" ht="14.45" customHeight="1">
      <c r="A605" s="226">
        <v>568</v>
      </c>
      <c r="B605" s="175" t="s">
        <v>5284</v>
      </c>
      <c r="C605" s="286" t="s">
        <v>5285</v>
      </c>
      <c r="D605" s="155" t="s">
        <v>3609</v>
      </c>
      <c r="E605" s="9"/>
      <c r="F605" s="9"/>
      <c r="G605" s="149" t="s">
        <v>6132</v>
      </c>
      <c r="H605" s="154" t="s">
        <v>5286</v>
      </c>
      <c r="I605" s="154" t="s">
        <v>5287</v>
      </c>
      <c r="J605" s="154" t="s">
        <v>5288</v>
      </c>
      <c r="K605" s="9" t="s">
        <v>10278</v>
      </c>
      <c r="L605" s="152" t="s">
        <v>5292</v>
      </c>
      <c r="M605" t="b">
        <v>0</v>
      </c>
      <c r="N605" t="s">
        <v>549</v>
      </c>
      <c r="O605" s="3" t="s">
        <v>8269</v>
      </c>
      <c r="P605" s="153" t="s">
        <v>9109</v>
      </c>
      <c r="Q605" s="236">
        <v>63</v>
      </c>
      <c r="R605" s="236">
        <v>63</v>
      </c>
      <c r="T605" s="3"/>
      <c r="U605" s="153" t="s">
        <v>17</v>
      </c>
      <c r="V605" s="9"/>
      <c r="W605" s="9"/>
      <c r="X605" s="9"/>
      <c r="Y605" s="9"/>
      <c r="Z605" t="s">
        <v>4571</v>
      </c>
      <c r="AA605" s="15" t="s">
        <v>3602</v>
      </c>
      <c r="AB605" s="3"/>
      <c r="AC605" s="3"/>
      <c r="AD605" s="3"/>
      <c r="AE605" s="3"/>
      <c r="AF605" s="3"/>
      <c r="AG605" s="3"/>
      <c r="AH605" s="152" t="s">
        <v>5314</v>
      </c>
      <c r="AI605" s="178" t="s">
        <v>5324</v>
      </c>
      <c r="AJ605" s="211" t="s">
        <v>5324</v>
      </c>
      <c r="AK605" s="210" t="s">
        <v>5324</v>
      </c>
      <c r="AL605" s="3"/>
      <c r="AM605" s="68"/>
      <c r="AN605" s="154" t="s">
        <v>5471</v>
      </c>
      <c r="AO605" t="s">
        <v>9206</v>
      </c>
      <c r="AP605" t="s">
        <v>5091</v>
      </c>
      <c r="AQ605" s="3"/>
      <c r="AR605" s="3"/>
      <c r="AS605" s="217" t="s">
        <v>9042</v>
      </c>
      <c r="AT605" s="3"/>
      <c r="AU605" t="b">
        <v>0</v>
      </c>
      <c r="AV605" s="235">
        <v>264734</v>
      </c>
      <c r="AW605" s="153" t="s">
        <v>17</v>
      </c>
      <c r="AX605" s="9"/>
      <c r="AY605" s="9"/>
      <c r="AZ605" s="9"/>
      <c r="BA605" s="9"/>
      <c r="BB605" s="3" t="s">
        <v>5202</v>
      </c>
      <c r="BC605" s="9"/>
      <c r="BD605" s="9"/>
      <c r="BE605" t="s">
        <v>37</v>
      </c>
      <c r="BG605" s="9"/>
      <c r="BH605" s="9" t="s">
        <v>6171</v>
      </c>
      <c r="BI605" s="10" t="s">
        <v>3606</v>
      </c>
      <c r="BJ605" s="10" t="s">
        <v>9051</v>
      </c>
      <c r="BK605" s="9" t="s">
        <v>9568</v>
      </c>
      <c r="BL605" s="9"/>
      <c r="BM605" s="235">
        <v>264734</v>
      </c>
      <c r="BN605" s="235">
        <v>171582</v>
      </c>
      <c r="BO605" s="153" t="s">
        <v>5099</v>
      </c>
      <c r="BP605" s="9"/>
      <c r="BQ605" s="9"/>
      <c r="BR605" s="9"/>
      <c r="BS605" s="9"/>
      <c r="BT605" s="9"/>
      <c r="BU605" t="s">
        <v>13047</v>
      </c>
      <c r="BV605" s="9" t="s">
        <v>5635</v>
      </c>
      <c r="BW605" s="223">
        <v>30</v>
      </c>
      <c r="BX605" s="9"/>
      <c r="BY605" s="9"/>
      <c r="BZ605" s="9" t="s">
        <v>6672</v>
      </c>
      <c r="CA605" t="s">
        <v>6212</v>
      </c>
      <c r="CB605" s="255">
        <v>2014</v>
      </c>
      <c r="CC605" s="157" t="s">
        <v>5467</v>
      </c>
      <c r="CD605" s="153" t="s">
        <v>5463</v>
      </c>
      <c r="CE605" s="153" t="s">
        <v>5448</v>
      </c>
      <c r="CF605" s="153" t="s">
        <v>5449</v>
      </c>
      <c r="CG605" s="153" t="s">
        <v>5314</v>
      </c>
      <c r="CH605" t="s">
        <v>131</v>
      </c>
      <c r="CI605" s="153" t="s">
        <v>5407</v>
      </c>
      <c r="CJ605" s="153" t="s">
        <v>5408</v>
      </c>
      <c r="CK605" s="154" t="s">
        <v>5361</v>
      </c>
      <c r="CL605" s="154" t="s">
        <v>5362</v>
      </c>
      <c r="CM605" s="153" t="s">
        <v>5363</v>
      </c>
      <c r="CN605" s="153" t="s">
        <v>5364</v>
      </c>
      <c r="CO605" s="152" t="s">
        <v>10</v>
      </c>
      <c r="CP605" s="153" t="s">
        <v>48</v>
      </c>
      <c r="CQ605" s="152" t="s">
        <v>10</v>
      </c>
      <c r="CR605" s="153" t="s">
        <v>17</v>
      </c>
      <c r="CS605" s="158" t="s">
        <v>5350</v>
      </c>
      <c r="CT605" t="s">
        <v>430</v>
      </c>
      <c r="CU605" s="9"/>
      <c r="CV605" s="9"/>
      <c r="CW605" s="153" t="s">
        <v>5328</v>
      </c>
      <c r="CX605" s="153" t="s">
        <v>17</v>
      </c>
      <c r="CY605" s="153" t="s">
        <v>17</v>
      </c>
      <c r="CZ605" s="9" t="s">
        <v>5661</v>
      </c>
      <c r="DA605" s="3" t="s">
        <v>9218</v>
      </c>
      <c r="DB605" s="9" t="s">
        <v>5687</v>
      </c>
      <c r="DC605" s="9"/>
      <c r="DD605" s="226">
        <v>578</v>
      </c>
      <c r="DE605" s="15"/>
    </row>
    <row r="606" spans="1:109" ht="13.9" customHeight="1">
      <c r="A606" s="226">
        <v>569</v>
      </c>
      <c r="B606" s="175" t="s">
        <v>5284</v>
      </c>
      <c r="C606" s="286" t="s">
        <v>5285</v>
      </c>
      <c r="D606" s="155" t="s">
        <v>3609</v>
      </c>
      <c r="E606" s="9"/>
      <c r="F606" s="9"/>
      <c r="G606" s="149" t="s">
        <v>6132</v>
      </c>
      <c r="H606" s="154" t="s">
        <v>5286</v>
      </c>
      <c r="I606" s="154" t="s">
        <v>5287</v>
      </c>
      <c r="J606" s="154" t="s">
        <v>5288</v>
      </c>
      <c r="K606" s="9" t="s">
        <v>10278</v>
      </c>
      <c r="L606" s="152" t="s">
        <v>5292</v>
      </c>
      <c r="M606" t="b">
        <v>0</v>
      </c>
      <c r="N606" t="s">
        <v>549</v>
      </c>
      <c r="O606" s="3" t="s">
        <v>8269</v>
      </c>
      <c r="P606" s="153" t="s">
        <v>9109</v>
      </c>
      <c r="Q606" s="236">
        <v>63</v>
      </c>
      <c r="R606" s="236">
        <v>63</v>
      </c>
      <c r="T606" s="3"/>
      <c r="U606" s="153" t="s">
        <v>17</v>
      </c>
      <c r="V606" s="9"/>
      <c r="W606" s="9"/>
      <c r="X606" s="9"/>
      <c r="Y606" s="9"/>
      <c r="Z606" t="s">
        <v>4571</v>
      </c>
      <c r="AA606" s="15" t="s">
        <v>3602</v>
      </c>
      <c r="AB606" s="3"/>
      <c r="AC606" s="3"/>
      <c r="AD606" s="3"/>
      <c r="AE606" s="3"/>
      <c r="AF606" s="3"/>
      <c r="AG606" s="3"/>
      <c r="AH606" s="152" t="s">
        <v>5315</v>
      </c>
      <c r="AI606" s="178" t="s">
        <v>5325</v>
      </c>
      <c r="AJ606" s="211" t="s">
        <v>5325</v>
      </c>
      <c r="AK606" s="68"/>
      <c r="AL606" s="177" t="s">
        <v>6674</v>
      </c>
      <c r="AM606" s="68"/>
      <c r="AN606" s="154" t="s">
        <v>5471</v>
      </c>
      <c r="AO606" t="s">
        <v>9206</v>
      </c>
      <c r="AP606" t="s">
        <v>5091</v>
      </c>
      <c r="AQ606" s="3"/>
      <c r="AR606" s="3"/>
      <c r="AS606" s="217" t="s">
        <v>9042</v>
      </c>
      <c r="AT606" s="3"/>
      <c r="AU606" t="b">
        <v>0</v>
      </c>
      <c r="AV606" s="235">
        <v>2123400</v>
      </c>
      <c r="AW606" s="153" t="s">
        <v>17</v>
      </c>
      <c r="AX606" s="9"/>
      <c r="AY606" s="9"/>
      <c r="AZ606" s="9"/>
      <c r="BA606" s="9"/>
      <c r="BB606" s="3" t="s">
        <v>5202</v>
      </c>
      <c r="BC606" s="9"/>
      <c r="BD606" s="9"/>
      <c r="BE606" t="s">
        <v>37</v>
      </c>
      <c r="BG606" s="9"/>
      <c r="BH606" s="9" t="s">
        <v>6171</v>
      </c>
      <c r="BI606" s="10" t="s">
        <v>3606</v>
      </c>
      <c r="BJ606" s="10" t="s">
        <v>9051</v>
      </c>
      <c r="BK606" s="9" t="s">
        <v>9568</v>
      </c>
      <c r="BL606" s="9"/>
      <c r="BM606" s="235">
        <v>2123400</v>
      </c>
      <c r="BN606" s="235">
        <v>1697610</v>
      </c>
      <c r="BO606" s="153" t="s">
        <v>5099</v>
      </c>
      <c r="BP606" s="9"/>
      <c r="BQ606" s="9"/>
      <c r="BR606" s="9"/>
      <c r="BS606" s="9"/>
      <c r="BT606" s="9"/>
      <c r="BU606" t="s">
        <v>13047</v>
      </c>
      <c r="BV606" s="9" t="s">
        <v>5636</v>
      </c>
      <c r="BW606" s="223">
        <v>30</v>
      </c>
      <c r="BX606" s="9"/>
      <c r="BY606" s="9"/>
      <c r="BZ606" s="9" t="s">
        <v>6672</v>
      </c>
      <c r="CA606" t="s">
        <v>6212</v>
      </c>
      <c r="CB606" s="255">
        <v>2014</v>
      </c>
      <c r="CC606" s="157" t="s">
        <v>5467</v>
      </c>
      <c r="CD606" s="153" t="s">
        <v>5464</v>
      </c>
      <c r="CE606" s="153" t="s">
        <v>5450</v>
      </c>
      <c r="CF606" s="153" t="s">
        <v>5451</v>
      </c>
      <c r="CG606" s="153" t="s">
        <v>5315</v>
      </c>
      <c r="CH606" t="s">
        <v>131</v>
      </c>
      <c r="CI606" s="153" t="s">
        <v>5409</v>
      </c>
      <c r="CJ606" s="153" t="s">
        <v>5410</v>
      </c>
      <c r="CK606" s="154" t="s">
        <v>5361</v>
      </c>
      <c r="CL606" s="154" t="s">
        <v>5362</v>
      </c>
      <c r="CM606" s="153" t="s">
        <v>5363</v>
      </c>
      <c r="CN606" s="153" t="s">
        <v>5364</v>
      </c>
      <c r="CO606" s="152" t="s">
        <v>10</v>
      </c>
      <c r="CP606" s="153" t="s">
        <v>48</v>
      </c>
      <c r="CQ606" s="152" t="s">
        <v>10</v>
      </c>
      <c r="CR606" s="153" t="s">
        <v>17</v>
      </c>
      <c r="CS606" s="158" t="s">
        <v>5351</v>
      </c>
      <c r="CT606" t="s">
        <v>430</v>
      </c>
      <c r="CU606" s="9"/>
      <c r="CV606" s="9"/>
      <c r="CW606" s="153" t="s">
        <v>5328</v>
      </c>
      <c r="CX606" s="153" t="s">
        <v>17</v>
      </c>
      <c r="CY606" s="153" t="s">
        <v>17</v>
      </c>
      <c r="CZ606" s="9" t="s">
        <v>5662</v>
      </c>
      <c r="DA606" s="3" t="s">
        <v>9218</v>
      </c>
      <c r="DB606" s="9" t="s">
        <v>5701</v>
      </c>
      <c r="DC606" s="9"/>
      <c r="DD606" s="226">
        <v>579</v>
      </c>
      <c r="DE606" s="15"/>
    </row>
    <row r="607" spans="1:109" ht="14.45" customHeight="1">
      <c r="A607" s="226">
        <v>570</v>
      </c>
      <c r="B607" s="175" t="s">
        <v>5284</v>
      </c>
      <c r="C607" s="286" t="s">
        <v>5285</v>
      </c>
      <c r="D607" s="155" t="s">
        <v>3609</v>
      </c>
      <c r="E607" s="9"/>
      <c r="F607" s="9"/>
      <c r="G607" s="149" t="s">
        <v>6132</v>
      </c>
      <c r="H607" s="154" t="s">
        <v>5286</v>
      </c>
      <c r="I607" s="154" t="s">
        <v>5287</v>
      </c>
      <c r="J607" s="154" t="s">
        <v>5288</v>
      </c>
      <c r="K607" s="9" t="s">
        <v>10278</v>
      </c>
      <c r="L607" s="152" t="s">
        <v>5292</v>
      </c>
      <c r="M607" t="b">
        <v>0</v>
      </c>
      <c r="N607" t="s">
        <v>549</v>
      </c>
      <c r="O607" s="3" t="s">
        <v>8269</v>
      </c>
      <c r="P607" s="153" t="s">
        <v>9109</v>
      </c>
      <c r="Q607" s="236">
        <v>63</v>
      </c>
      <c r="R607" s="236">
        <v>63</v>
      </c>
      <c r="T607" s="3"/>
      <c r="U607" s="153" t="s">
        <v>17</v>
      </c>
      <c r="V607" s="9"/>
      <c r="W607" s="9"/>
      <c r="X607" s="9"/>
      <c r="Y607" s="9"/>
      <c r="Z607" t="s">
        <v>4571</v>
      </c>
      <c r="AA607" s="15" t="s">
        <v>3602</v>
      </c>
      <c r="AB607" s="3"/>
      <c r="AC607" s="3"/>
      <c r="AD607" s="3"/>
      <c r="AE607" s="3"/>
      <c r="AF607" s="3"/>
      <c r="AG607" s="3"/>
      <c r="AH607" s="152" t="s">
        <v>5306</v>
      </c>
      <c r="AI607" s="178" t="s">
        <v>5325</v>
      </c>
      <c r="AJ607" s="211" t="s">
        <v>5325</v>
      </c>
      <c r="AK607" s="68"/>
      <c r="AL607" s="177" t="s">
        <v>6674</v>
      </c>
      <c r="AM607" s="68"/>
      <c r="AN607" s="154" t="s">
        <v>5471</v>
      </c>
      <c r="AO607" t="s">
        <v>9206</v>
      </c>
      <c r="AP607" t="s">
        <v>5091</v>
      </c>
      <c r="AQ607" s="3"/>
      <c r="AR607" s="3"/>
      <c r="AS607" s="217" t="s">
        <v>9042</v>
      </c>
      <c r="AT607" s="3"/>
      <c r="AU607" t="b">
        <v>0</v>
      </c>
      <c r="AV607" s="235">
        <v>1648098</v>
      </c>
      <c r="AW607" s="153" t="s">
        <v>17</v>
      </c>
      <c r="AX607" s="9"/>
      <c r="AY607" s="9"/>
      <c r="AZ607" s="9"/>
      <c r="BA607" s="9"/>
      <c r="BB607" s="3" t="s">
        <v>5202</v>
      </c>
      <c r="BC607" s="9"/>
      <c r="BD607" s="9"/>
      <c r="BE607" t="s">
        <v>37</v>
      </c>
      <c r="BG607" s="9"/>
      <c r="BH607" s="9" t="s">
        <v>6171</v>
      </c>
      <c r="BI607" s="10" t="s">
        <v>3606</v>
      </c>
      <c r="BJ607" s="10" t="s">
        <v>9051</v>
      </c>
      <c r="BK607" s="9" t="s">
        <v>9568</v>
      </c>
      <c r="BL607" s="9"/>
      <c r="BM607" s="235">
        <v>1648098</v>
      </c>
      <c r="BN607" s="235">
        <v>1274992</v>
      </c>
      <c r="BO607" s="153" t="s">
        <v>5099</v>
      </c>
      <c r="BP607" s="9"/>
      <c r="BQ607" s="9"/>
      <c r="BR607" s="9"/>
      <c r="BS607" s="9"/>
      <c r="BT607" s="9"/>
      <c r="BU607" t="s">
        <v>13047</v>
      </c>
      <c r="BV607" s="9" t="s">
        <v>5637</v>
      </c>
      <c r="BW607" s="223">
        <v>30</v>
      </c>
      <c r="BX607" s="9"/>
      <c r="BY607" s="9"/>
      <c r="BZ607" s="9" t="s">
        <v>6672</v>
      </c>
      <c r="CA607" t="s">
        <v>6212</v>
      </c>
      <c r="CB607" s="255">
        <v>2014</v>
      </c>
      <c r="CC607" s="157" t="s">
        <v>5467</v>
      </c>
      <c r="CD607" s="153" t="s">
        <v>5464</v>
      </c>
      <c r="CE607" s="153" t="s">
        <v>5450</v>
      </c>
      <c r="CF607" s="153" t="s">
        <v>5451</v>
      </c>
      <c r="CG607" s="153" t="s">
        <v>5432</v>
      </c>
      <c r="CH607" t="s">
        <v>131</v>
      </c>
      <c r="CI607" s="153" t="s">
        <v>5411</v>
      </c>
      <c r="CJ607" s="153" t="s">
        <v>5412</v>
      </c>
      <c r="CK607" s="154" t="s">
        <v>5361</v>
      </c>
      <c r="CL607" s="154" t="s">
        <v>5362</v>
      </c>
      <c r="CM607" s="153" t="s">
        <v>5363</v>
      </c>
      <c r="CN607" s="153" t="s">
        <v>5364</v>
      </c>
      <c r="CO607" s="152" t="s">
        <v>10</v>
      </c>
      <c r="CP607" s="153" t="s">
        <v>48</v>
      </c>
      <c r="CQ607" s="152" t="s">
        <v>10</v>
      </c>
      <c r="CR607" s="153" t="s">
        <v>17</v>
      </c>
      <c r="CS607" s="158" t="s">
        <v>5352</v>
      </c>
      <c r="CT607" t="s">
        <v>430</v>
      </c>
      <c r="CU607" s="9"/>
      <c r="CV607" s="9"/>
      <c r="CW607" s="153" t="s">
        <v>5328</v>
      </c>
      <c r="CX607" s="153" t="s">
        <v>17</v>
      </c>
      <c r="CY607" s="153" t="s">
        <v>17</v>
      </c>
      <c r="CZ607" s="9" t="s">
        <v>5663</v>
      </c>
      <c r="DA607" s="3" t="s">
        <v>9218</v>
      </c>
      <c r="DB607" s="9" t="s">
        <v>5700</v>
      </c>
      <c r="DC607" s="9"/>
      <c r="DD607" s="226">
        <v>580</v>
      </c>
      <c r="DE607" s="15"/>
    </row>
    <row r="608" spans="1:109" ht="15.6" customHeight="1">
      <c r="A608" s="226">
        <v>571</v>
      </c>
      <c r="B608" s="175" t="s">
        <v>5284</v>
      </c>
      <c r="C608" s="286" t="s">
        <v>5285</v>
      </c>
      <c r="D608" s="155" t="s">
        <v>3609</v>
      </c>
      <c r="E608" s="9"/>
      <c r="F608" s="9"/>
      <c r="G608" s="149" t="s">
        <v>6132</v>
      </c>
      <c r="H608" s="154" t="s">
        <v>5286</v>
      </c>
      <c r="I608" s="154" t="s">
        <v>5287</v>
      </c>
      <c r="J608" s="154" t="s">
        <v>5288</v>
      </c>
      <c r="K608" s="9" t="s">
        <v>10278</v>
      </c>
      <c r="L608" s="152" t="s">
        <v>5292</v>
      </c>
      <c r="M608" t="b">
        <v>0</v>
      </c>
      <c r="N608" t="s">
        <v>549</v>
      </c>
      <c r="O608" s="3" t="s">
        <v>8269</v>
      </c>
      <c r="P608" s="153" t="s">
        <v>9109</v>
      </c>
      <c r="Q608" s="236">
        <v>63</v>
      </c>
      <c r="R608" s="236">
        <v>63</v>
      </c>
      <c r="T608" s="3"/>
      <c r="U608" s="153" t="s">
        <v>17</v>
      </c>
      <c r="V608" s="9"/>
      <c r="W608" s="9"/>
      <c r="X608" s="9"/>
      <c r="Y608" s="9"/>
      <c r="Z608" t="s">
        <v>4571</v>
      </c>
      <c r="AA608" s="15" t="s">
        <v>3602</v>
      </c>
      <c r="AB608" s="3"/>
      <c r="AC608" s="3"/>
      <c r="AD608" s="3"/>
      <c r="AE608" s="3"/>
      <c r="AF608" s="3"/>
      <c r="AG608" s="3"/>
      <c r="AH608" s="152" t="s">
        <v>5316</v>
      </c>
      <c r="AI608" s="178" t="s">
        <v>5325</v>
      </c>
      <c r="AJ608" s="211" t="s">
        <v>5325</v>
      </c>
      <c r="AK608" s="68"/>
      <c r="AL608" s="177" t="s">
        <v>6674</v>
      </c>
      <c r="AM608" s="68"/>
      <c r="AN608" s="154" t="s">
        <v>5471</v>
      </c>
      <c r="AO608" t="s">
        <v>9206</v>
      </c>
      <c r="AP608" t="s">
        <v>5091</v>
      </c>
      <c r="AQ608" s="3"/>
      <c r="AR608" s="3"/>
      <c r="AS608" s="217" t="s">
        <v>9042</v>
      </c>
      <c r="AT608" s="3"/>
      <c r="AU608" t="b">
        <v>0</v>
      </c>
      <c r="AV608" s="235">
        <v>1852661</v>
      </c>
      <c r="AW608" s="153" t="s">
        <v>17</v>
      </c>
      <c r="AX608" s="9"/>
      <c r="AY608" s="9"/>
      <c r="AZ608" s="9"/>
      <c r="BA608" s="9"/>
      <c r="BB608" s="3" t="s">
        <v>5202</v>
      </c>
      <c r="BC608" s="9"/>
      <c r="BD608" s="9"/>
      <c r="BE608" t="s">
        <v>37</v>
      </c>
      <c r="BG608" s="9"/>
      <c r="BH608" s="9" t="s">
        <v>6171</v>
      </c>
      <c r="BI608" s="10" t="s">
        <v>3606</v>
      </c>
      <c r="BJ608" s="10" t="s">
        <v>9051</v>
      </c>
      <c r="BK608" s="9" t="s">
        <v>9568</v>
      </c>
      <c r="BL608" s="9"/>
      <c r="BM608" s="235">
        <v>1852661</v>
      </c>
      <c r="BN608" s="235">
        <v>1605611</v>
      </c>
      <c r="BO608" s="153" t="s">
        <v>5099</v>
      </c>
      <c r="BP608" s="9"/>
      <c r="BQ608" s="9"/>
      <c r="BR608" s="9"/>
      <c r="BS608" s="9"/>
      <c r="BT608" s="9"/>
      <c r="BU608" t="s">
        <v>13047</v>
      </c>
      <c r="BV608" s="9" t="s">
        <v>5638</v>
      </c>
      <c r="BW608" s="253">
        <v>30</v>
      </c>
      <c r="BX608" s="9"/>
      <c r="BY608" s="9"/>
      <c r="BZ608" s="9" t="s">
        <v>6672</v>
      </c>
      <c r="CA608" t="s">
        <v>6212</v>
      </c>
      <c r="CB608" s="255">
        <v>2014</v>
      </c>
      <c r="CC608" s="157" t="s">
        <v>5467</v>
      </c>
      <c r="CD608" s="153" t="s">
        <v>5464</v>
      </c>
      <c r="CE608" s="153" t="s">
        <v>5450</v>
      </c>
      <c r="CF608" s="153" t="s">
        <v>5451</v>
      </c>
      <c r="CG608" s="153" t="s">
        <v>5316</v>
      </c>
      <c r="CH608" t="s">
        <v>131</v>
      </c>
      <c r="CI608" s="153" t="s">
        <v>5413</v>
      </c>
      <c r="CJ608" s="153" t="s">
        <v>5414</v>
      </c>
      <c r="CK608" s="154" t="s">
        <v>5361</v>
      </c>
      <c r="CL608" s="154" t="s">
        <v>5362</v>
      </c>
      <c r="CM608" s="153" t="s">
        <v>5363</v>
      </c>
      <c r="CN608" s="153" t="s">
        <v>5364</v>
      </c>
      <c r="CO608" s="152" t="s">
        <v>10</v>
      </c>
      <c r="CP608" s="153" t="s">
        <v>48</v>
      </c>
      <c r="CQ608" s="152" t="s">
        <v>10</v>
      </c>
      <c r="CR608" s="153" t="s">
        <v>17</v>
      </c>
      <c r="CS608" s="158" t="s">
        <v>5353</v>
      </c>
      <c r="CT608" t="s">
        <v>430</v>
      </c>
      <c r="CU608" s="9"/>
      <c r="CV608" s="9"/>
      <c r="CW608" s="153" t="s">
        <v>5328</v>
      </c>
      <c r="CX608" s="153" t="s">
        <v>17</v>
      </c>
      <c r="CY608" s="153" t="s">
        <v>17</v>
      </c>
      <c r="CZ608" s="9" t="s">
        <v>5664</v>
      </c>
      <c r="DA608" s="3" t="s">
        <v>9218</v>
      </c>
      <c r="DB608" s="9" t="s">
        <v>5699</v>
      </c>
      <c r="DC608" s="9"/>
      <c r="DD608" s="226">
        <v>581</v>
      </c>
      <c r="DE608" s="15"/>
    </row>
    <row r="609" spans="1:109" ht="13.15" customHeight="1">
      <c r="A609" s="226">
        <v>572</v>
      </c>
      <c r="B609" s="175" t="s">
        <v>5284</v>
      </c>
      <c r="C609" s="286" t="s">
        <v>5285</v>
      </c>
      <c r="D609" s="155" t="s">
        <v>3609</v>
      </c>
      <c r="E609" s="9"/>
      <c r="F609" s="9"/>
      <c r="G609" s="149" t="s">
        <v>6132</v>
      </c>
      <c r="H609" s="154" t="s">
        <v>5286</v>
      </c>
      <c r="I609" s="154" t="s">
        <v>5287</v>
      </c>
      <c r="J609" s="154" t="s">
        <v>5288</v>
      </c>
      <c r="K609" s="9" t="s">
        <v>10278</v>
      </c>
      <c r="L609" s="152" t="s">
        <v>5292</v>
      </c>
      <c r="M609" t="b">
        <v>0</v>
      </c>
      <c r="N609" t="s">
        <v>549</v>
      </c>
      <c r="O609" s="3" t="s">
        <v>8269</v>
      </c>
      <c r="P609" s="153" t="s">
        <v>9109</v>
      </c>
      <c r="Q609" s="236">
        <v>63</v>
      </c>
      <c r="R609" s="236">
        <v>63</v>
      </c>
      <c r="T609" s="3"/>
      <c r="U609" s="153" t="s">
        <v>17</v>
      </c>
      <c r="V609" s="9"/>
      <c r="W609" s="9"/>
      <c r="X609" s="9"/>
      <c r="Y609" s="9"/>
      <c r="Z609" t="s">
        <v>4571</v>
      </c>
      <c r="AA609" s="15" t="s">
        <v>3602</v>
      </c>
      <c r="AB609" s="3"/>
      <c r="AC609" s="3"/>
      <c r="AD609" s="3"/>
      <c r="AE609" s="3"/>
      <c r="AF609" s="3"/>
      <c r="AG609" s="3"/>
      <c r="AH609" s="152" t="s">
        <v>5317</v>
      </c>
      <c r="AI609" s="178" t="s">
        <v>5325</v>
      </c>
      <c r="AJ609" s="211" t="s">
        <v>5325</v>
      </c>
      <c r="AK609" s="68"/>
      <c r="AL609" s="177" t="s">
        <v>6674</v>
      </c>
      <c r="AM609" s="68"/>
      <c r="AN609" s="154" t="s">
        <v>5471</v>
      </c>
      <c r="AO609" t="s">
        <v>9206</v>
      </c>
      <c r="AP609" t="s">
        <v>5091</v>
      </c>
      <c r="AQ609" s="3"/>
      <c r="AR609" s="3"/>
      <c r="AS609" s="217" t="s">
        <v>9042</v>
      </c>
      <c r="AT609" s="3"/>
      <c r="AU609" t="b">
        <v>0</v>
      </c>
      <c r="AV609" s="235">
        <v>1653355</v>
      </c>
      <c r="AW609" s="153" t="s">
        <v>17</v>
      </c>
      <c r="AX609" s="9"/>
      <c r="AY609" s="9"/>
      <c r="AZ609" s="9"/>
      <c r="BA609" s="9"/>
      <c r="BB609" s="3" t="s">
        <v>5202</v>
      </c>
      <c r="BC609" s="9"/>
      <c r="BD609" s="9"/>
      <c r="BE609" t="s">
        <v>37</v>
      </c>
      <c r="BG609" s="9"/>
      <c r="BH609" s="9" t="s">
        <v>6171</v>
      </c>
      <c r="BI609" s="10" t="s">
        <v>3606</v>
      </c>
      <c r="BJ609" s="10" t="s">
        <v>9051</v>
      </c>
      <c r="BK609" s="9" t="s">
        <v>9568</v>
      </c>
      <c r="BL609" s="9"/>
      <c r="BM609" s="235">
        <v>1653355</v>
      </c>
      <c r="BN609" s="235">
        <v>1169632</v>
      </c>
      <c r="BO609" s="153" t="s">
        <v>5099</v>
      </c>
      <c r="BP609" s="9"/>
      <c r="BQ609" s="9"/>
      <c r="BR609" s="9"/>
      <c r="BS609" s="9"/>
      <c r="BT609" s="9"/>
      <c r="BU609" t="s">
        <v>13047</v>
      </c>
      <c r="BV609" s="9" t="s">
        <v>5639</v>
      </c>
      <c r="BW609" s="253">
        <v>30</v>
      </c>
      <c r="BX609" s="9"/>
      <c r="BY609" s="9"/>
      <c r="BZ609" s="9" t="s">
        <v>6672</v>
      </c>
      <c r="CA609" t="s">
        <v>6212</v>
      </c>
      <c r="CB609" s="255">
        <v>2014</v>
      </c>
      <c r="CC609" s="157" t="s">
        <v>5467</v>
      </c>
      <c r="CD609" s="153" t="s">
        <v>5465</v>
      </c>
      <c r="CE609" s="153" t="s">
        <v>5452</v>
      </c>
      <c r="CF609" s="153" t="s">
        <v>5453</v>
      </c>
      <c r="CG609" s="153" t="s">
        <v>5317</v>
      </c>
      <c r="CH609" t="s">
        <v>131</v>
      </c>
      <c r="CI609" s="153" t="s">
        <v>5415</v>
      </c>
      <c r="CJ609" s="153" t="s">
        <v>5416</v>
      </c>
      <c r="CK609" s="154" t="s">
        <v>5361</v>
      </c>
      <c r="CL609" s="154" t="s">
        <v>5362</v>
      </c>
      <c r="CM609" s="153" t="s">
        <v>5363</v>
      </c>
      <c r="CN609" s="153" t="s">
        <v>5364</v>
      </c>
      <c r="CO609" s="152" t="s">
        <v>10</v>
      </c>
      <c r="CP609" s="153" t="s">
        <v>48</v>
      </c>
      <c r="CQ609" s="152" t="s">
        <v>10</v>
      </c>
      <c r="CR609" s="153" t="s">
        <v>17</v>
      </c>
      <c r="CS609" s="158" t="s">
        <v>5354</v>
      </c>
      <c r="CT609" t="s">
        <v>430</v>
      </c>
      <c r="CU609" s="9"/>
      <c r="CV609" s="9"/>
      <c r="CW609" s="153" t="s">
        <v>5328</v>
      </c>
      <c r="CX609" s="153" t="s">
        <v>17</v>
      </c>
      <c r="CY609" s="153" t="s">
        <v>17</v>
      </c>
      <c r="CZ609" s="9" t="s">
        <v>5665</v>
      </c>
      <c r="DA609" s="3" t="s">
        <v>9218</v>
      </c>
      <c r="DB609" s="9" t="s">
        <v>5698</v>
      </c>
      <c r="DC609" s="9"/>
      <c r="DD609" s="226">
        <v>582</v>
      </c>
      <c r="DE609" s="15"/>
    </row>
    <row r="610" spans="1:109" ht="15.6" customHeight="1">
      <c r="A610" s="226">
        <v>573</v>
      </c>
      <c r="B610" s="175" t="s">
        <v>5284</v>
      </c>
      <c r="C610" s="286" t="s">
        <v>5285</v>
      </c>
      <c r="D610" s="155" t="s">
        <v>3609</v>
      </c>
      <c r="E610" s="9"/>
      <c r="F610" s="9"/>
      <c r="G610" s="149" t="s">
        <v>6132</v>
      </c>
      <c r="H610" s="154" t="s">
        <v>5286</v>
      </c>
      <c r="I610" s="154" t="s">
        <v>5287</v>
      </c>
      <c r="J610" s="154" t="s">
        <v>5288</v>
      </c>
      <c r="K610" s="9" t="s">
        <v>10278</v>
      </c>
      <c r="L610" s="152" t="s">
        <v>5292</v>
      </c>
      <c r="M610" t="b">
        <v>0</v>
      </c>
      <c r="N610" t="s">
        <v>549</v>
      </c>
      <c r="O610" s="3" t="s">
        <v>8269</v>
      </c>
      <c r="P610" s="153" t="s">
        <v>9109</v>
      </c>
      <c r="Q610" s="236">
        <v>63</v>
      </c>
      <c r="R610" s="236">
        <v>63</v>
      </c>
      <c r="T610" s="3"/>
      <c r="U610" s="153" t="s">
        <v>17</v>
      </c>
      <c r="V610" s="9"/>
      <c r="W610" s="9"/>
      <c r="X610" s="9"/>
      <c r="Y610" s="9"/>
      <c r="Z610" t="s">
        <v>4571</v>
      </c>
      <c r="AA610" s="15" t="s">
        <v>3602</v>
      </c>
      <c r="AB610" s="3"/>
      <c r="AC610" s="3"/>
      <c r="AD610" s="3"/>
      <c r="AE610" s="3"/>
      <c r="AF610" s="3"/>
      <c r="AG610" s="3"/>
      <c r="AH610" s="152" t="s">
        <v>5318</v>
      </c>
      <c r="AI610" s="178" t="s">
        <v>5325</v>
      </c>
      <c r="AJ610" s="211" t="s">
        <v>5325</v>
      </c>
      <c r="AK610" s="68"/>
      <c r="AL610" s="177" t="s">
        <v>6674</v>
      </c>
      <c r="AM610" s="68"/>
      <c r="AN610" s="154" t="s">
        <v>5471</v>
      </c>
      <c r="AO610" t="s">
        <v>9206</v>
      </c>
      <c r="AP610" t="s">
        <v>5091</v>
      </c>
      <c r="AQ610" s="3"/>
      <c r="AR610" s="3"/>
      <c r="AS610" s="217" t="s">
        <v>9042</v>
      </c>
      <c r="AT610" s="3"/>
      <c r="AU610" t="b">
        <v>0</v>
      </c>
      <c r="AV610" s="235">
        <v>1673003</v>
      </c>
      <c r="AW610" s="153" t="s">
        <v>17</v>
      </c>
      <c r="AX610" s="9"/>
      <c r="AY610" s="9"/>
      <c r="AZ610" s="9"/>
      <c r="BA610" s="9"/>
      <c r="BB610" s="3" t="s">
        <v>5202</v>
      </c>
      <c r="BC610" s="9"/>
      <c r="BD610" s="9"/>
      <c r="BE610" t="s">
        <v>37</v>
      </c>
      <c r="BG610" s="9"/>
      <c r="BH610" s="9" t="s">
        <v>6171</v>
      </c>
      <c r="BI610" s="10" t="s">
        <v>3606</v>
      </c>
      <c r="BJ610" s="10" t="s">
        <v>9051</v>
      </c>
      <c r="BK610" s="9" t="s">
        <v>9568</v>
      </c>
      <c r="BL610" s="9"/>
      <c r="BM610" s="235">
        <v>1673003</v>
      </c>
      <c r="BN610" s="235">
        <v>1107606</v>
      </c>
      <c r="BO610" s="153" t="s">
        <v>5099</v>
      </c>
      <c r="BP610" s="9"/>
      <c r="BQ610" s="9"/>
      <c r="BR610" s="9"/>
      <c r="BS610" s="9"/>
      <c r="BT610" s="9"/>
      <c r="BU610" t="s">
        <v>13047</v>
      </c>
      <c r="BV610" s="9" t="s">
        <v>5640</v>
      </c>
      <c r="BW610" s="253">
        <v>30</v>
      </c>
      <c r="BX610" s="9"/>
      <c r="BY610" s="9"/>
      <c r="BZ610" s="9" t="s">
        <v>6672</v>
      </c>
      <c r="CA610" t="s">
        <v>6212</v>
      </c>
      <c r="CB610" s="255">
        <v>2014</v>
      </c>
      <c r="CC610" s="157" t="s">
        <v>5467</v>
      </c>
      <c r="CD610" s="153" t="s">
        <v>5465</v>
      </c>
      <c r="CE610" s="153" t="s">
        <v>5452</v>
      </c>
      <c r="CF610" s="153" t="s">
        <v>5453</v>
      </c>
      <c r="CG610" s="153" t="s">
        <v>5318</v>
      </c>
      <c r="CH610" t="s">
        <v>131</v>
      </c>
      <c r="CI610" s="153" t="s">
        <v>5417</v>
      </c>
      <c r="CJ610" s="153" t="s">
        <v>5418</v>
      </c>
      <c r="CK610" s="154" t="s">
        <v>5361</v>
      </c>
      <c r="CL610" s="154" t="s">
        <v>5362</v>
      </c>
      <c r="CM610" s="153" t="s">
        <v>5363</v>
      </c>
      <c r="CN610" s="153" t="s">
        <v>5364</v>
      </c>
      <c r="CO610" s="152" t="s">
        <v>10</v>
      </c>
      <c r="CP610" s="153" t="s">
        <v>48</v>
      </c>
      <c r="CQ610" s="152" t="s">
        <v>10</v>
      </c>
      <c r="CR610" s="153" t="s">
        <v>17</v>
      </c>
      <c r="CS610" s="158" t="s">
        <v>5355</v>
      </c>
      <c r="CT610" t="s">
        <v>430</v>
      </c>
      <c r="CU610" s="9"/>
      <c r="CV610" s="9"/>
      <c r="CW610" s="153" t="s">
        <v>5328</v>
      </c>
      <c r="CX610" s="153" t="s">
        <v>17</v>
      </c>
      <c r="CY610" s="153" t="s">
        <v>17</v>
      </c>
      <c r="CZ610" s="9" t="s">
        <v>5666</v>
      </c>
      <c r="DA610" s="3" t="s">
        <v>9218</v>
      </c>
      <c r="DB610" s="9" t="s">
        <v>5697</v>
      </c>
      <c r="DC610" s="9"/>
      <c r="DD610" s="226">
        <v>583</v>
      </c>
      <c r="DE610" s="15"/>
    </row>
    <row r="611" spans="1:109" ht="15.6" customHeight="1">
      <c r="A611" s="226">
        <v>574</v>
      </c>
      <c r="B611" s="175" t="s">
        <v>5284</v>
      </c>
      <c r="C611" s="286" t="s">
        <v>5285</v>
      </c>
      <c r="D611" s="155" t="s">
        <v>3609</v>
      </c>
      <c r="E611" s="9"/>
      <c r="F611" s="9"/>
      <c r="G611" s="149" t="s">
        <v>6132</v>
      </c>
      <c r="H611" s="154" t="s">
        <v>5286</v>
      </c>
      <c r="I611" s="154" t="s">
        <v>5287</v>
      </c>
      <c r="J611" s="154" t="s">
        <v>5288</v>
      </c>
      <c r="K611" s="9" t="s">
        <v>10278</v>
      </c>
      <c r="L611" s="152" t="s">
        <v>5292</v>
      </c>
      <c r="M611" t="b">
        <v>0</v>
      </c>
      <c r="N611" t="s">
        <v>549</v>
      </c>
      <c r="O611" s="3" t="s">
        <v>8269</v>
      </c>
      <c r="P611" s="153" t="s">
        <v>9109</v>
      </c>
      <c r="Q611" s="236">
        <v>63</v>
      </c>
      <c r="R611" s="236">
        <v>63</v>
      </c>
      <c r="T611" s="3"/>
      <c r="U611" s="153" t="s">
        <v>17</v>
      </c>
      <c r="V611" s="9"/>
      <c r="W611" s="9"/>
      <c r="X611" s="9"/>
      <c r="Y611" s="9"/>
      <c r="Z611" t="s">
        <v>4571</v>
      </c>
      <c r="AA611" s="15" t="s">
        <v>3602</v>
      </c>
      <c r="AB611" s="3"/>
      <c r="AC611" s="3"/>
      <c r="AD611" s="3"/>
      <c r="AE611" s="3"/>
      <c r="AF611" s="3"/>
      <c r="AG611" s="3"/>
      <c r="AH611" s="152" t="s">
        <v>5319</v>
      </c>
      <c r="AI611" s="178" t="s">
        <v>5325</v>
      </c>
      <c r="AJ611" s="211" t="s">
        <v>5325</v>
      </c>
      <c r="AK611" s="68"/>
      <c r="AL611" s="177" t="s">
        <v>6674</v>
      </c>
      <c r="AM611" s="68"/>
      <c r="AN611" s="154" t="s">
        <v>5471</v>
      </c>
      <c r="AO611" t="s">
        <v>9206</v>
      </c>
      <c r="AP611" t="s">
        <v>5091</v>
      </c>
      <c r="AQ611" s="3"/>
      <c r="AR611" s="3"/>
      <c r="AS611" s="217" t="s">
        <v>9042</v>
      </c>
      <c r="AT611" s="3"/>
      <c r="AU611" t="b">
        <v>0</v>
      </c>
      <c r="AV611" s="235">
        <v>1967000</v>
      </c>
      <c r="AW611" s="153" t="s">
        <v>17</v>
      </c>
      <c r="AX611" s="9"/>
      <c r="AY611" s="9"/>
      <c r="AZ611" s="9"/>
      <c r="BA611" s="9"/>
      <c r="BB611" s="3" t="s">
        <v>5202</v>
      </c>
      <c r="BC611" s="9"/>
      <c r="BD611" s="9"/>
      <c r="BE611" t="s">
        <v>37</v>
      </c>
      <c r="BG611" s="9"/>
      <c r="BH611" s="9" t="s">
        <v>6171</v>
      </c>
      <c r="BI611" s="10" t="s">
        <v>3606</v>
      </c>
      <c r="BJ611" s="10" t="s">
        <v>9051</v>
      </c>
      <c r="BK611" s="9" t="s">
        <v>9568</v>
      </c>
      <c r="BL611" s="9"/>
      <c r="BM611" s="235">
        <v>1967000</v>
      </c>
      <c r="BN611" s="235">
        <v>1645137</v>
      </c>
      <c r="BO611" s="153" t="s">
        <v>5099</v>
      </c>
      <c r="BP611" s="9"/>
      <c r="BQ611" s="9"/>
      <c r="BR611" s="9"/>
      <c r="BS611" s="9"/>
      <c r="BT611" s="9"/>
      <c r="BU611" t="s">
        <v>13047</v>
      </c>
      <c r="BV611" s="9" t="s">
        <v>5641</v>
      </c>
      <c r="BW611" s="223">
        <v>30</v>
      </c>
      <c r="BX611" s="9"/>
      <c r="BY611" s="9"/>
      <c r="BZ611" s="9" t="s">
        <v>6672</v>
      </c>
      <c r="CA611" t="s">
        <v>6212</v>
      </c>
      <c r="CB611" s="255">
        <v>2014</v>
      </c>
      <c r="CC611" s="157" t="s">
        <v>5467</v>
      </c>
      <c r="CD611" s="153" t="s">
        <v>5465</v>
      </c>
      <c r="CE611" s="153" t="s">
        <v>5452</v>
      </c>
      <c r="CF611" s="153" t="s">
        <v>5453</v>
      </c>
      <c r="CG611" s="153" t="s">
        <v>5319</v>
      </c>
      <c r="CH611" t="s">
        <v>131</v>
      </c>
      <c r="CI611" s="153" t="s">
        <v>5419</v>
      </c>
      <c r="CJ611" s="153" t="s">
        <v>5420</v>
      </c>
      <c r="CK611" s="154" t="s">
        <v>5361</v>
      </c>
      <c r="CL611" s="154" t="s">
        <v>5362</v>
      </c>
      <c r="CM611" s="153" t="s">
        <v>5363</v>
      </c>
      <c r="CN611" s="153" t="s">
        <v>5364</v>
      </c>
      <c r="CO611" s="152" t="s">
        <v>10</v>
      </c>
      <c r="CP611" s="153" t="s">
        <v>48</v>
      </c>
      <c r="CQ611" s="152" t="s">
        <v>10</v>
      </c>
      <c r="CR611" s="153" t="s">
        <v>17</v>
      </c>
      <c r="CS611" s="158" t="s">
        <v>5356</v>
      </c>
      <c r="CT611" t="s">
        <v>430</v>
      </c>
      <c r="CU611" s="9"/>
      <c r="CV611" s="9"/>
      <c r="CW611" s="153" t="s">
        <v>5328</v>
      </c>
      <c r="CX611" s="153" t="s">
        <v>17</v>
      </c>
      <c r="CY611" s="153" t="s">
        <v>17</v>
      </c>
      <c r="CZ611" s="9" t="s">
        <v>5667</v>
      </c>
      <c r="DA611" s="3" t="s">
        <v>9218</v>
      </c>
      <c r="DB611" s="9" t="s">
        <v>5696</v>
      </c>
      <c r="DC611" s="9"/>
      <c r="DD611" s="226">
        <v>584</v>
      </c>
      <c r="DE611" s="15"/>
    </row>
    <row r="612" spans="1:109" ht="15.6" customHeight="1">
      <c r="A612" s="226">
        <v>575</v>
      </c>
      <c r="B612" s="175" t="s">
        <v>5284</v>
      </c>
      <c r="C612" s="286" t="s">
        <v>5285</v>
      </c>
      <c r="D612" s="155" t="s">
        <v>3609</v>
      </c>
      <c r="E612" s="9"/>
      <c r="F612" s="9"/>
      <c r="G612" s="149" t="s">
        <v>6132</v>
      </c>
      <c r="H612" s="154" t="s">
        <v>5286</v>
      </c>
      <c r="I612" s="154" t="s">
        <v>5287</v>
      </c>
      <c r="J612" s="154" t="s">
        <v>5288</v>
      </c>
      <c r="K612" s="9" t="s">
        <v>10278</v>
      </c>
      <c r="L612" s="152" t="s">
        <v>5292</v>
      </c>
      <c r="M612" t="b">
        <v>0</v>
      </c>
      <c r="N612" t="s">
        <v>549</v>
      </c>
      <c r="O612" s="3" t="s">
        <v>8269</v>
      </c>
      <c r="P612" s="153" t="s">
        <v>9109</v>
      </c>
      <c r="Q612" s="236">
        <v>63</v>
      </c>
      <c r="R612" s="236">
        <v>63</v>
      </c>
      <c r="T612" s="3"/>
      <c r="U612" s="153" t="s">
        <v>17</v>
      </c>
      <c r="V612" s="9"/>
      <c r="W612" s="9"/>
      <c r="X612" s="9"/>
      <c r="Y612" s="9"/>
      <c r="Z612" t="s">
        <v>4571</v>
      </c>
      <c r="AA612" s="15" t="s">
        <v>3602</v>
      </c>
      <c r="AB612" s="3"/>
      <c r="AC612" s="3"/>
      <c r="AD612" s="3"/>
      <c r="AE612" s="3"/>
      <c r="AF612" s="3"/>
      <c r="AG612" s="3"/>
      <c r="AH612" s="152" t="s">
        <v>5320</v>
      </c>
      <c r="AI612" s="178" t="s">
        <v>5327</v>
      </c>
      <c r="AJ612" s="211" t="s">
        <v>5327</v>
      </c>
      <c r="AK612" s="210" t="s">
        <v>5327</v>
      </c>
      <c r="AL612" s="3"/>
      <c r="AM612" s="68"/>
      <c r="AN612" s="154" t="s">
        <v>5471</v>
      </c>
      <c r="AO612" t="s">
        <v>9206</v>
      </c>
      <c r="AP612" t="s">
        <v>5091</v>
      </c>
      <c r="AQ612" s="3"/>
      <c r="AR612" s="3"/>
      <c r="AS612" s="217" t="s">
        <v>9042</v>
      </c>
      <c r="AT612" s="3"/>
      <c r="AU612" t="b">
        <v>0</v>
      </c>
      <c r="AV612" s="235">
        <v>422882</v>
      </c>
      <c r="AW612" s="153" t="s">
        <v>17</v>
      </c>
      <c r="AX612" s="9"/>
      <c r="AY612" s="9"/>
      <c r="AZ612" s="9"/>
      <c r="BA612" s="9"/>
      <c r="BB612" s="3" t="s">
        <v>5202</v>
      </c>
      <c r="BC612" s="9"/>
      <c r="BD612" s="9"/>
      <c r="BE612" t="s">
        <v>37</v>
      </c>
      <c r="BG612" s="9"/>
      <c r="BH612" s="9" t="s">
        <v>6171</v>
      </c>
      <c r="BI612" s="10" t="s">
        <v>3606</v>
      </c>
      <c r="BJ612" s="10" t="s">
        <v>9051</v>
      </c>
      <c r="BK612" s="9" t="s">
        <v>9568</v>
      </c>
      <c r="BL612" s="9"/>
      <c r="BM612" s="235">
        <v>422882</v>
      </c>
      <c r="BN612" s="235">
        <v>367964</v>
      </c>
      <c r="BO612" s="153" t="s">
        <v>5099</v>
      </c>
      <c r="BP612" s="9"/>
      <c r="BQ612" s="9"/>
      <c r="BR612" s="9"/>
      <c r="BS612" s="9"/>
      <c r="BT612" s="9"/>
      <c r="BU612" t="s">
        <v>13047</v>
      </c>
      <c r="BV612" s="9" t="s">
        <v>5642</v>
      </c>
      <c r="BW612" s="253">
        <v>30</v>
      </c>
      <c r="BX612" s="9"/>
      <c r="BY612" s="9"/>
      <c r="BZ612" s="9" t="s">
        <v>6672</v>
      </c>
      <c r="CA612" t="s">
        <v>6212</v>
      </c>
      <c r="CB612" s="255">
        <v>2014</v>
      </c>
      <c r="CC612" s="157" t="s">
        <v>5467</v>
      </c>
      <c r="CD612" s="153" t="s">
        <v>5466</v>
      </c>
      <c r="CE612" s="153" t="s">
        <v>5454</v>
      </c>
      <c r="CF612" s="153" t="s">
        <v>5455</v>
      </c>
      <c r="CG612" s="153" t="s">
        <v>5320</v>
      </c>
      <c r="CH612" t="s">
        <v>131</v>
      </c>
      <c r="CI612" s="159" t="s">
        <v>5421</v>
      </c>
      <c r="CJ612" s="153" t="s">
        <v>5422</v>
      </c>
      <c r="CK612" s="154" t="s">
        <v>5361</v>
      </c>
      <c r="CL612" s="154" t="s">
        <v>5362</v>
      </c>
      <c r="CM612" s="153" t="s">
        <v>5363</v>
      </c>
      <c r="CN612" s="153" t="s">
        <v>5364</v>
      </c>
      <c r="CO612" s="152" t="s">
        <v>10</v>
      </c>
      <c r="CP612" s="153" t="s">
        <v>48</v>
      </c>
      <c r="CQ612" s="152" t="s">
        <v>10</v>
      </c>
      <c r="CR612" s="153" t="s">
        <v>17</v>
      </c>
      <c r="CS612" s="158" t="s">
        <v>5357</v>
      </c>
      <c r="CT612" t="s">
        <v>430</v>
      </c>
      <c r="CU612" s="9"/>
      <c r="CV612" s="9"/>
      <c r="CW612" s="153" t="s">
        <v>5328</v>
      </c>
      <c r="CX612" s="153" t="s">
        <v>17</v>
      </c>
      <c r="CY612" s="153" t="s">
        <v>17</v>
      </c>
      <c r="CZ612" s="9" t="s">
        <v>5668</v>
      </c>
      <c r="DA612" s="3" t="s">
        <v>9218</v>
      </c>
      <c r="DB612" s="9" t="s">
        <v>5688</v>
      </c>
      <c r="DC612" s="9"/>
      <c r="DD612" s="226">
        <v>585</v>
      </c>
      <c r="DE612" s="15"/>
    </row>
    <row r="613" spans="1:109" ht="15" customHeight="1">
      <c r="A613" s="226">
        <v>576</v>
      </c>
      <c r="B613" s="175" t="s">
        <v>5284</v>
      </c>
      <c r="C613" s="286" t="s">
        <v>5285</v>
      </c>
      <c r="D613" s="155" t="s">
        <v>3609</v>
      </c>
      <c r="E613" s="9"/>
      <c r="F613" s="9"/>
      <c r="G613" s="149" t="s">
        <v>6132</v>
      </c>
      <c r="H613" s="154" t="s">
        <v>5286</v>
      </c>
      <c r="I613" s="154" t="s">
        <v>5287</v>
      </c>
      <c r="J613" s="154" t="s">
        <v>5288</v>
      </c>
      <c r="K613" s="9" t="s">
        <v>10278</v>
      </c>
      <c r="L613" s="152" t="s">
        <v>5292</v>
      </c>
      <c r="M613" t="b">
        <v>0</v>
      </c>
      <c r="N613" t="s">
        <v>549</v>
      </c>
      <c r="O613" s="3" t="s">
        <v>8269</v>
      </c>
      <c r="P613" s="153" t="s">
        <v>9109</v>
      </c>
      <c r="Q613" s="236">
        <v>63</v>
      </c>
      <c r="R613" s="236">
        <v>63</v>
      </c>
      <c r="T613" s="3"/>
      <c r="U613" s="153" t="s">
        <v>17</v>
      </c>
      <c r="V613" s="9"/>
      <c r="W613" s="9"/>
      <c r="X613" s="9"/>
      <c r="Y613" s="9"/>
      <c r="Z613" t="s">
        <v>4571</v>
      </c>
      <c r="AA613" s="15" t="s">
        <v>3602</v>
      </c>
      <c r="AB613" s="3"/>
      <c r="AC613" s="3"/>
      <c r="AD613" s="3"/>
      <c r="AE613" s="3"/>
      <c r="AF613" s="3"/>
      <c r="AG613" s="3"/>
      <c r="AH613" s="152" t="s">
        <v>5321</v>
      </c>
      <c r="AI613" s="178" t="s">
        <v>5327</v>
      </c>
      <c r="AJ613" s="211" t="s">
        <v>5327</v>
      </c>
      <c r="AK613" s="210" t="s">
        <v>5327</v>
      </c>
      <c r="AL613" s="3"/>
      <c r="AM613" s="68"/>
      <c r="AN613" s="154" t="s">
        <v>5471</v>
      </c>
      <c r="AO613" t="s">
        <v>9206</v>
      </c>
      <c r="AP613" t="s">
        <v>5091</v>
      </c>
      <c r="AQ613" s="3"/>
      <c r="AR613" s="3"/>
      <c r="AS613" s="217" t="s">
        <v>9042</v>
      </c>
      <c r="AT613" s="3"/>
      <c r="AU613" t="b">
        <v>0</v>
      </c>
      <c r="AV613" s="235">
        <v>247152</v>
      </c>
      <c r="AW613" s="153" t="s">
        <v>17</v>
      </c>
      <c r="AX613" s="9"/>
      <c r="AY613" s="9"/>
      <c r="AZ613" s="9"/>
      <c r="BA613" s="9"/>
      <c r="BB613" s="3" t="s">
        <v>5202</v>
      </c>
      <c r="BC613" s="9"/>
      <c r="BD613" s="9"/>
      <c r="BE613" t="s">
        <v>37</v>
      </c>
      <c r="BG613" s="9"/>
      <c r="BH613" s="9" t="s">
        <v>6171</v>
      </c>
      <c r="BI613" s="10" t="s">
        <v>3606</v>
      </c>
      <c r="BJ613" s="10" t="s">
        <v>9051</v>
      </c>
      <c r="BK613" s="9" t="s">
        <v>9568</v>
      </c>
      <c r="BL613" s="9"/>
      <c r="BM613" s="235">
        <v>247152</v>
      </c>
      <c r="BN613" s="235">
        <v>210127</v>
      </c>
      <c r="BO613" s="153" t="s">
        <v>5099</v>
      </c>
      <c r="BP613" s="9"/>
      <c r="BQ613" s="9"/>
      <c r="BR613" s="9"/>
      <c r="BS613" s="9"/>
      <c r="BT613" s="9"/>
      <c r="BU613" t="s">
        <v>13047</v>
      </c>
      <c r="BV613" s="9" t="s">
        <v>5643</v>
      </c>
      <c r="BW613" s="253">
        <v>30</v>
      </c>
      <c r="BX613" s="9"/>
      <c r="BY613" s="9"/>
      <c r="BZ613" s="9" t="s">
        <v>6672</v>
      </c>
      <c r="CA613" t="s">
        <v>6212</v>
      </c>
      <c r="CB613" s="255">
        <v>2014</v>
      </c>
      <c r="CC613" s="157" t="s">
        <v>5467</v>
      </c>
      <c r="CD613" s="153" t="s">
        <v>5466</v>
      </c>
      <c r="CE613" s="153" t="s">
        <v>5454</v>
      </c>
      <c r="CF613" s="153" t="s">
        <v>5455</v>
      </c>
      <c r="CG613" s="153" t="s">
        <v>5321</v>
      </c>
      <c r="CH613" t="s">
        <v>131</v>
      </c>
      <c r="CI613" s="159" t="s">
        <v>5423</v>
      </c>
      <c r="CJ613" s="153" t="s">
        <v>5424</v>
      </c>
      <c r="CK613" s="154" t="s">
        <v>5361</v>
      </c>
      <c r="CL613" s="154" t="s">
        <v>5362</v>
      </c>
      <c r="CM613" s="153" t="s">
        <v>5363</v>
      </c>
      <c r="CN613" s="153" t="s">
        <v>5364</v>
      </c>
      <c r="CO613" s="152" t="s">
        <v>10</v>
      </c>
      <c r="CP613" s="153" t="s">
        <v>48</v>
      </c>
      <c r="CQ613" s="152" t="s">
        <v>10</v>
      </c>
      <c r="CR613" s="153" t="s">
        <v>17</v>
      </c>
      <c r="CS613" s="158" t="s">
        <v>5358</v>
      </c>
      <c r="CT613" t="s">
        <v>430</v>
      </c>
      <c r="CU613" s="9"/>
      <c r="CV613" s="9"/>
      <c r="CW613" s="153" t="s">
        <v>5328</v>
      </c>
      <c r="CX613" s="153" t="s">
        <v>17</v>
      </c>
      <c r="CY613" s="153" t="s">
        <v>17</v>
      </c>
      <c r="CZ613" s="9" t="s">
        <v>5669</v>
      </c>
      <c r="DA613" s="3" t="s">
        <v>9218</v>
      </c>
      <c r="DB613" s="9" t="s">
        <v>5689</v>
      </c>
      <c r="DC613" s="9"/>
      <c r="DD613" s="226">
        <v>586</v>
      </c>
      <c r="DE613" s="15"/>
    </row>
    <row r="614" spans="1:109" ht="15.6" customHeight="1">
      <c r="A614" s="226">
        <v>577</v>
      </c>
      <c r="B614" s="175" t="s">
        <v>5284</v>
      </c>
      <c r="C614" s="286" t="s">
        <v>5285</v>
      </c>
      <c r="D614" s="155" t="s">
        <v>3609</v>
      </c>
      <c r="E614" s="9"/>
      <c r="F614" s="9"/>
      <c r="G614" s="149" t="s">
        <v>6132</v>
      </c>
      <c r="H614" s="154" t="s">
        <v>5286</v>
      </c>
      <c r="I614" s="154" t="s">
        <v>5287</v>
      </c>
      <c r="J614" s="154" t="s">
        <v>5288</v>
      </c>
      <c r="K614" s="9" t="s">
        <v>10278</v>
      </c>
      <c r="L614" s="152" t="s">
        <v>5292</v>
      </c>
      <c r="M614" t="b">
        <v>0</v>
      </c>
      <c r="N614" t="s">
        <v>549</v>
      </c>
      <c r="O614" s="3" t="s">
        <v>8269</v>
      </c>
      <c r="P614" s="153" t="s">
        <v>9109</v>
      </c>
      <c r="Q614" s="236">
        <v>63</v>
      </c>
      <c r="R614" s="236">
        <v>63</v>
      </c>
      <c r="T614" s="3"/>
      <c r="U614" s="153" t="s">
        <v>17</v>
      </c>
      <c r="V614" s="9"/>
      <c r="W614" s="9"/>
      <c r="X614" s="9"/>
      <c r="Y614" s="9"/>
      <c r="Z614" t="s">
        <v>4571</v>
      </c>
      <c r="AA614" s="15" t="s">
        <v>3602</v>
      </c>
      <c r="AB614" s="3"/>
      <c r="AC614" s="3"/>
      <c r="AD614" s="3"/>
      <c r="AE614" s="3"/>
      <c r="AF614" s="3"/>
      <c r="AG614" s="3"/>
      <c r="AH614" s="152" t="s">
        <v>5322</v>
      </c>
      <c r="AI614" s="178" t="s">
        <v>5327</v>
      </c>
      <c r="AJ614" s="211" t="s">
        <v>5327</v>
      </c>
      <c r="AK614" s="210" t="s">
        <v>5327</v>
      </c>
      <c r="AL614" s="3"/>
      <c r="AM614" s="68"/>
      <c r="AN614" s="154" t="s">
        <v>5471</v>
      </c>
      <c r="AO614" t="s">
        <v>9206</v>
      </c>
      <c r="AP614" t="s">
        <v>5091</v>
      </c>
      <c r="AQ614" s="3"/>
      <c r="AR614" s="3"/>
      <c r="AS614" s="217" t="s">
        <v>9042</v>
      </c>
      <c r="AT614" s="3"/>
      <c r="AU614" t="b">
        <v>0</v>
      </c>
      <c r="AV614" s="235">
        <v>353859</v>
      </c>
      <c r="AW614" s="153" t="s">
        <v>17</v>
      </c>
      <c r="AX614" s="9"/>
      <c r="AY614" s="9"/>
      <c r="AZ614" s="9"/>
      <c r="BA614" s="9"/>
      <c r="BB614" s="3" t="s">
        <v>5202</v>
      </c>
      <c r="BC614" s="9"/>
      <c r="BD614" s="9"/>
      <c r="BE614" t="s">
        <v>37</v>
      </c>
      <c r="BG614" s="9"/>
      <c r="BH614" s="9" t="s">
        <v>6171</v>
      </c>
      <c r="BI614" s="10" t="s">
        <v>3606</v>
      </c>
      <c r="BJ614" s="10" t="s">
        <v>9051</v>
      </c>
      <c r="BK614" s="9" t="s">
        <v>9568</v>
      </c>
      <c r="BL614" s="9"/>
      <c r="BM614" s="235">
        <v>353859</v>
      </c>
      <c r="BN614" s="235">
        <v>303776</v>
      </c>
      <c r="BO614" s="153" t="s">
        <v>5099</v>
      </c>
      <c r="BP614" s="9"/>
      <c r="BQ614" s="9"/>
      <c r="BR614" s="9"/>
      <c r="BS614" s="9"/>
      <c r="BT614" s="9"/>
      <c r="BU614" t="s">
        <v>13047</v>
      </c>
      <c r="BV614" s="9" t="s">
        <v>5644</v>
      </c>
      <c r="BW614" s="253">
        <v>30</v>
      </c>
      <c r="BX614" s="9"/>
      <c r="BY614" s="9"/>
      <c r="BZ614" s="9" t="s">
        <v>6672</v>
      </c>
      <c r="CA614" t="s">
        <v>6212</v>
      </c>
      <c r="CB614" s="255">
        <v>2014</v>
      </c>
      <c r="CC614" s="157" t="s">
        <v>5467</v>
      </c>
      <c r="CD614" s="153" t="s">
        <v>5466</v>
      </c>
      <c r="CE614" s="153" t="s">
        <v>5454</v>
      </c>
      <c r="CF614" s="153" t="s">
        <v>5455</v>
      </c>
      <c r="CG614" s="153" t="s">
        <v>5322</v>
      </c>
      <c r="CH614" t="s">
        <v>131</v>
      </c>
      <c r="CI614" s="159" t="s">
        <v>5425</v>
      </c>
      <c r="CJ614" s="153" t="s">
        <v>5426</v>
      </c>
      <c r="CK614" s="154" t="s">
        <v>5361</v>
      </c>
      <c r="CL614" s="154" t="s">
        <v>5362</v>
      </c>
      <c r="CM614" s="153" t="s">
        <v>5363</v>
      </c>
      <c r="CN614" s="153" t="s">
        <v>5364</v>
      </c>
      <c r="CO614" s="152" t="s">
        <v>10</v>
      </c>
      <c r="CP614" s="153" t="s">
        <v>48</v>
      </c>
      <c r="CQ614" s="152" t="s">
        <v>10</v>
      </c>
      <c r="CR614" s="153" t="s">
        <v>17</v>
      </c>
      <c r="CS614" s="158" t="s">
        <v>5359</v>
      </c>
      <c r="CT614" t="s">
        <v>430</v>
      </c>
      <c r="CU614" s="9"/>
      <c r="CV614" s="9"/>
      <c r="CW614" s="153" t="s">
        <v>5328</v>
      </c>
      <c r="CX614" s="153" t="s">
        <v>17</v>
      </c>
      <c r="CY614" s="153" t="s">
        <v>17</v>
      </c>
      <c r="CZ614" s="9" t="s">
        <v>5670</v>
      </c>
      <c r="DA614" s="3" t="s">
        <v>9218</v>
      </c>
      <c r="DB614" s="9" t="s">
        <v>5690</v>
      </c>
      <c r="DC614" s="9"/>
      <c r="DD614" s="226">
        <v>587</v>
      </c>
      <c r="DE614" s="15"/>
    </row>
    <row r="615" spans="1:109" ht="15.6" customHeight="1">
      <c r="A615" s="226">
        <v>578</v>
      </c>
      <c r="B615" s="175" t="s">
        <v>5284</v>
      </c>
      <c r="C615" s="286" t="s">
        <v>5285</v>
      </c>
      <c r="D615" s="155" t="s">
        <v>3609</v>
      </c>
      <c r="E615" s="9"/>
      <c r="F615" s="9"/>
      <c r="G615" s="149" t="s">
        <v>6132</v>
      </c>
      <c r="H615" s="154" t="s">
        <v>5286</v>
      </c>
      <c r="I615" s="154" t="s">
        <v>5287</v>
      </c>
      <c r="J615" s="154" t="s">
        <v>5288</v>
      </c>
      <c r="K615" s="9" t="s">
        <v>10278</v>
      </c>
      <c r="L615" s="152" t="s">
        <v>5292</v>
      </c>
      <c r="M615" t="b">
        <v>0</v>
      </c>
      <c r="N615" t="s">
        <v>549</v>
      </c>
      <c r="O615" s="3" t="s">
        <v>8269</v>
      </c>
      <c r="P615" s="153" t="s">
        <v>9109</v>
      </c>
      <c r="Q615" s="236">
        <v>63</v>
      </c>
      <c r="R615" s="236">
        <v>63</v>
      </c>
      <c r="T615" s="3"/>
      <c r="U615" s="153" t="s">
        <v>17</v>
      </c>
      <c r="V615" s="9"/>
      <c r="W615" s="9"/>
      <c r="X615" s="9"/>
      <c r="Y615" s="9"/>
      <c r="Z615" t="s">
        <v>4571</v>
      </c>
      <c r="AA615" s="15" t="s">
        <v>3602</v>
      </c>
      <c r="AB615" s="3"/>
      <c r="AC615" s="3"/>
      <c r="AD615" s="3"/>
      <c r="AE615" s="3"/>
      <c r="AF615" s="3"/>
      <c r="AG615" s="3"/>
      <c r="AH615" s="152" t="s">
        <v>5323</v>
      </c>
      <c r="AI615" s="178" t="s">
        <v>5326</v>
      </c>
      <c r="AJ615" s="211" t="s">
        <v>5326</v>
      </c>
      <c r="AK615" s="210" t="s">
        <v>5326</v>
      </c>
      <c r="AL615" s="3"/>
      <c r="AM615" s="68"/>
      <c r="AN615" s="154" t="s">
        <v>5471</v>
      </c>
      <c r="AO615" t="s">
        <v>9206</v>
      </c>
      <c r="AP615" t="s">
        <v>5091</v>
      </c>
      <c r="AQ615" s="3"/>
      <c r="AR615" s="3"/>
      <c r="AS615" s="217" t="s">
        <v>9042</v>
      </c>
      <c r="AT615" s="3"/>
      <c r="AU615" t="b">
        <v>0</v>
      </c>
      <c r="AV615" s="235">
        <v>798533</v>
      </c>
      <c r="AW615" s="153" t="s">
        <v>17</v>
      </c>
      <c r="AX615" s="9"/>
      <c r="AY615" s="9"/>
      <c r="AZ615" s="9"/>
      <c r="BA615" s="9"/>
      <c r="BB615" s="3" t="s">
        <v>5202</v>
      </c>
      <c r="BC615" s="9"/>
      <c r="BD615" s="9"/>
      <c r="BE615" t="s">
        <v>37</v>
      </c>
      <c r="BG615" s="9"/>
      <c r="BH615" s="9" t="s">
        <v>6171</v>
      </c>
      <c r="BI615" s="10" t="s">
        <v>3606</v>
      </c>
      <c r="BJ615" s="10" t="s">
        <v>9051</v>
      </c>
      <c r="BK615" s="9" t="s">
        <v>9568</v>
      </c>
      <c r="BL615" s="9"/>
      <c r="BM615" s="235">
        <v>798533</v>
      </c>
      <c r="BN615" s="235">
        <v>723791</v>
      </c>
      <c r="BO615" s="153" t="s">
        <v>5099</v>
      </c>
      <c r="BP615" s="9"/>
      <c r="BQ615" s="9"/>
      <c r="BR615" s="9"/>
      <c r="BS615" s="9"/>
      <c r="BT615" s="9"/>
      <c r="BU615" t="s">
        <v>13047</v>
      </c>
      <c r="BV615" s="9" t="s">
        <v>5645</v>
      </c>
      <c r="BW615" s="223">
        <v>30</v>
      </c>
      <c r="BX615" s="9"/>
      <c r="BY615" s="9"/>
      <c r="BZ615" s="9" t="s">
        <v>6672</v>
      </c>
      <c r="CA615" t="s">
        <v>6212</v>
      </c>
      <c r="CB615" s="255">
        <v>2014</v>
      </c>
      <c r="CC615" s="157" t="s">
        <v>5467</v>
      </c>
      <c r="CD615" s="222" t="s">
        <v>5462</v>
      </c>
      <c r="CE615" s="153" t="s">
        <v>5446</v>
      </c>
      <c r="CF615" s="153" t="s">
        <v>5447</v>
      </c>
      <c r="CG615" s="153" t="s">
        <v>5433</v>
      </c>
      <c r="CH615" t="s">
        <v>131</v>
      </c>
      <c r="CI615" s="153" t="s">
        <v>5427</v>
      </c>
      <c r="CJ615" s="153" t="s">
        <v>5428</v>
      </c>
      <c r="CK615" s="154" t="s">
        <v>5361</v>
      </c>
      <c r="CL615" s="154" t="s">
        <v>5362</v>
      </c>
      <c r="CM615" s="153" t="s">
        <v>5363</v>
      </c>
      <c r="CN615" s="153" t="s">
        <v>5364</v>
      </c>
      <c r="CO615" s="152" t="s">
        <v>10</v>
      </c>
      <c r="CP615" s="153" t="s">
        <v>48</v>
      </c>
      <c r="CQ615" s="152" t="s">
        <v>10</v>
      </c>
      <c r="CR615" s="153" t="s">
        <v>17</v>
      </c>
      <c r="CS615" s="158" t="s">
        <v>5360</v>
      </c>
      <c r="CT615" t="s">
        <v>430</v>
      </c>
      <c r="CU615" s="9"/>
      <c r="CV615" s="9"/>
      <c r="CW615" s="153" t="s">
        <v>5328</v>
      </c>
      <c r="CX615" s="153" t="s">
        <v>17</v>
      </c>
      <c r="CY615" s="153" t="s">
        <v>17</v>
      </c>
      <c r="CZ615" s="9" t="s">
        <v>5671</v>
      </c>
      <c r="DA615" s="3" t="s">
        <v>9218</v>
      </c>
      <c r="DB615" s="9" t="s">
        <v>5703</v>
      </c>
      <c r="DC615" s="9"/>
      <c r="DD615" s="226">
        <v>588</v>
      </c>
      <c r="DE615" s="15"/>
    </row>
    <row r="616" spans="1:109" ht="15" customHeight="1">
      <c r="A616" s="226">
        <v>579</v>
      </c>
      <c r="B616" t="s">
        <v>5902</v>
      </c>
      <c r="C616" s="285" t="s">
        <v>5903</v>
      </c>
      <c r="D616" t="s">
        <v>10261</v>
      </c>
      <c r="E616" t="s">
        <v>17</v>
      </c>
      <c r="F616" s="101" t="s">
        <v>5904</v>
      </c>
      <c r="G616" s="149" t="s">
        <v>5905</v>
      </c>
      <c r="H616" t="s">
        <v>5906</v>
      </c>
      <c r="I616" t="s">
        <v>5907</v>
      </c>
      <c r="J616" t="s">
        <v>5908</v>
      </c>
      <c r="K616" s="9" t="s">
        <v>10279</v>
      </c>
      <c r="L616" s="167" t="s">
        <v>5909</v>
      </c>
      <c r="M616" t="b">
        <v>0</v>
      </c>
      <c r="N616" t="s">
        <v>4747</v>
      </c>
      <c r="O616" s="3" t="s">
        <v>8168</v>
      </c>
      <c r="P616" t="s">
        <v>5911</v>
      </c>
      <c r="Q616" s="231">
        <v>0.12</v>
      </c>
      <c r="R616" s="231">
        <v>0.15</v>
      </c>
      <c r="S616" t="s">
        <v>9180</v>
      </c>
      <c r="T616" t="s">
        <v>17</v>
      </c>
      <c r="U616" t="s">
        <v>17</v>
      </c>
      <c r="V616" t="s">
        <v>17</v>
      </c>
      <c r="W616" t="s">
        <v>5912</v>
      </c>
      <c r="X616" t="s">
        <v>17</v>
      </c>
      <c r="Y616" t="s">
        <v>17</v>
      </c>
      <c r="Z616" t="s">
        <v>4570</v>
      </c>
      <c r="AA616" s="22" t="s">
        <v>484</v>
      </c>
      <c r="AB616" t="s">
        <v>17</v>
      </c>
      <c r="AC616" t="s">
        <v>17</v>
      </c>
      <c r="AD616" t="s">
        <v>17</v>
      </c>
      <c r="AE616" t="s">
        <v>17</v>
      </c>
      <c r="AF616" t="s">
        <v>17</v>
      </c>
      <c r="AG616" t="s">
        <v>17</v>
      </c>
      <c r="AH616" s="167" t="s">
        <v>5909</v>
      </c>
      <c r="AI616" t="s">
        <v>5913</v>
      </c>
      <c r="AJ616" s="3" t="s">
        <v>9040</v>
      </c>
      <c r="AK616" s="68"/>
      <c r="AL616" t="s">
        <v>6492</v>
      </c>
      <c r="AM616" t="s">
        <v>5914</v>
      </c>
      <c r="AN616" t="s">
        <v>484</v>
      </c>
      <c r="AO616" t="s">
        <v>5915</v>
      </c>
      <c r="AP616" t="s">
        <v>5916</v>
      </c>
      <c r="AQ616" t="s">
        <v>5917</v>
      </c>
      <c r="AS616" s="22" t="s">
        <v>9038</v>
      </c>
      <c r="AT616" t="s">
        <v>5918</v>
      </c>
      <c r="AU616" t="b">
        <v>0</v>
      </c>
      <c r="AV616" s="223"/>
      <c r="AW616" s="117" t="s">
        <v>17</v>
      </c>
      <c r="AX616" t="s">
        <v>5919</v>
      </c>
      <c r="AY616" t="s">
        <v>17</v>
      </c>
      <c r="AZ616" t="s">
        <v>17</v>
      </c>
      <c r="BB616" s="3" t="s">
        <v>5202</v>
      </c>
      <c r="BC616">
        <v>30</v>
      </c>
      <c r="BD616" t="s">
        <v>9209</v>
      </c>
      <c r="BE616" t="s">
        <v>9589</v>
      </c>
      <c r="BF616" t="s">
        <v>5920</v>
      </c>
      <c r="BG616" t="s">
        <v>5921</v>
      </c>
      <c r="BH616" s="9" t="s">
        <v>6171</v>
      </c>
      <c r="BI616" t="s">
        <v>3606</v>
      </c>
      <c r="BJ616" t="s">
        <v>9051</v>
      </c>
      <c r="BK616" s="9" t="s">
        <v>9568</v>
      </c>
      <c r="BM616" s="223">
        <v>15195</v>
      </c>
      <c r="BN616" s="223">
        <v>15195</v>
      </c>
      <c r="BO616" t="s">
        <v>236</v>
      </c>
      <c r="BP616" t="s">
        <v>9212</v>
      </c>
      <c r="BQ616" t="s">
        <v>17</v>
      </c>
      <c r="BR616" t="s">
        <v>17</v>
      </c>
      <c r="BS616" t="s">
        <v>17</v>
      </c>
      <c r="BT616" t="s">
        <v>5922</v>
      </c>
      <c r="BU616" t="s">
        <v>13047</v>
      </c>
      <c r="BV616" t="s">
        <v>17</v>
      </c>
      <c r="BW616" s="223">
        <v>30</v>
      </c>
      <c r="BZ616" s="9" t="s">
        <v>6671</v>
      </c>
      <c r="CA616" t="s">
        <v>6212</v>
      </c>
      <c r="CB616" s="223">
        <v>2014</v>
      </c>
      <c r="CC616" t="s">
        <v>5923</v>
      </c>
      <c r="CD616" t="s">
        <v>5924</v>
      </c>
      <c r="CE616" t="s">
        <v>5925</v>
      </c>
      <c r="CF616" t="s">
        <v>5926</v>
      </c>
      <c r="CG616" t="s">
        <v>5927</v>
      </c>
      <c r="CH616" t="s">
        <v>131</v>
      </c>
      <c r="CI616" t="s">
        <v>5928</v>
      </c>
      <c r="CJ616" t="s">
        <v>5929</v>
      </c>
      <c r="CK616" t="s">
        <v>2618</v>
      </c>
      <c r="CL616" t="s">
        <v>5930</v>
      </c>
      <c r="CM616" t="s">
        <v>5931</v>
      </c>
      <c r="CN616" t="s">
        <v>5932</v>
      </c>
      <c r="CO616" t="s">
        <v>10</v>
      </c>
      <c r="CP616" s="153" t="s">
        <v>48</v>
      </c>
      <c r="CQ616" t="s">
        <v>3606</v>
      </c>
      <c r="CR616" t="s">
        <v>17</v>
      </c>
      <c r="CS616" t="s">
        <v>5934</v>
      </c>
      <c r="CT616" t="s">
        <v>128</v>
      </c>
      <c r="CU616" t="s">
        <v>5935</v>
      </c>
      <c r="CV616" t="s">
        <v>17</v>
      </c>
      <c r="CW616" t="s">
        <v>5936</v>
      </c>
      <c r="CX616" t="s">
        <v>17</v>
      </c>
      <c r="CY616" t="s">
        <v>17</v>
      </c>
      <c r="CZ616" t="s">
        <v>5937</v>
      </c>
      <c r="DA616" s="3" t="s">
        <v>9218</v>
      </c>
      <c r="DB616" t="s">
        <v>6676</v>
      </c>
      <c r="DD616" s="226">
        <v>589</v>
      </c>
      <c r="DE616" s="22"/>
    </row>
    <row r="617" spans="1:109" ht="15.6" customHeight="1">
      <c r="A617" s="226">
        <v>580</v>
      </c>
      <c r="B617" t="s">
        <v>5902</v>
      </c>
      <c r="C617" s="285" t="s">
        <v>5903</v>
      </c>
      <c r="D617" t="s">
        <v>10261</v>
      </c>
      <c r="E617" t="s">
        <v>17</v>
      </c>
      <c r="F617" s="101" t="s">
        <v>5904</v>
      </c>
      <c r="G617" s="149" t="s">
        <v>5905</v>
      </c>
      <c r="H617" t="s">
        <v>5906</v>
      </c>
      <c r="I617" t="s">
        <v>5907</v>
      </c>
      <c r="J617" t="s">
        <v>5908</v>
      </c>
      <c r="K617" s="9" t="s">
        <v>10279</v>
      </c>
      <c r="L617" s="167" t="s">
        <v>5938</v>
      </c>
      <c r="M617" t="b">
        <v>0</v>
      </c>
      <c r="N617" t="s">
        <v>4747</v>
      </c>
      <c r="O617" s="3" t="s">
        <v>8168</v>
      </c>
      <c r="P617" t="s">
        <v>5911</v>
      </c>
      <c r="Q617" s="231">
        <v>0.12</v>
      </c>
      <c r="R617" s="231">
        <v>0.15</v>
      </c>
      <c r="S617" t="s">
        <v>9180</v>
      </c>
      <c r="T617" t="s">
        <v>17</v>
      </c>
      <c r="U617" t="s">
        <v>17</v>
      </c>
      <c r="V617" t="s">
        <v>17</v>
      </c>
      <c r="W617" t="s">
        <v>5912</v>
      </c>
      <c r="X617" t="s">
        <v>17</v>
      </c>
      <c r="Y617" t="s">
        <v>17</v>
      </c>
      <c r="Z617" t="s">
        <v>4570</v>
      </c>
      <c r="AA617" s="22" t="s">
        <v>484</v>
      </c>
      <c r="AB617" t="s">
        <v>17</v>
      </c>
      <c r="AC617" t="s">
        <v>17</v>
      </c>
      <c r="AD617" t="s">
        <v>17</v>
      </c>
      <c r="AE617" t="s">
        <v>17</v>
      </c>
      <c r="AF617" t="s">
        <v>17</v>
      </c>
      <c r="AG617" t="s">
        <v>17</v>
      </c>
      <c r="AH617" s="167" t="s">
        <v>5938</v>
      </c>
      <c r="AI617" t="s">
        <v>5913</v>
      </c>
      <c r="AJ617" s="3" t="s">
        <v>9040</v>
      </c>
      <c r="AK617" s="68"/>
      <c r="AL617" s="3" t="s">
        <v>6492</v>
      </c>
      <c r="AM617" t="s">
        <v>5914</v>
      </c>
      <c r="AN617" t="s">
        <v>484</v>
      </c>
      <c r="AO617" t="s">
        <v>5915</v>
      </c>
      <c r="AP617" t="s">
        <v>5916</v>
      </c>
      <c r="AQ617" t="s">
        <v>5917</v>
      </c>
      <c r="AS617" s="22" t="s">
        <v>9038</v>
      </c>
      <c r="AT617" t="s">
        <v>5918</v>
      </c>
      <c r="AU617" t="b">
        <v>0</v>
      </c>
      <c r="AV617" s="223"/>
      <c r="AW617" s="117" t="s">
        <v>17</v>
      </c>
      <c r="AX617" t="s">
        <v>5919</v>
      </c>
      <c r="AY617" t="s">
        <v>17</v>
      </c>
      <c r="AZ617" t="s">
        <v>17</v>
      </c>
      <c r="BB617" s="3" t="s">
        <v>5202</v>
      </c>
      <c r="BC617">
        <v>30</v>
      </c>
      <c r="BD617" t="s">
        <v>9209</v>
      </c>
      <c r="BE617" t="s">
        <v>9589</v>
      </c>
      <c r="BF617" t="s">
        <v>5920</v>
      </c>
      <c r="BG617" t="s">
        <v>5921</v>
      </c>
      <c r="BH617" s="9" t="s">
        <v>6171</v>
      </c>
      <c r="BI617" t="s">
        <v>3606</v>
      </c>
      <c r="BJ617" t="s">
        <v>9051</v>
      </c>
      <c r="BK617" s="9" t="s">
        <v>9568</v>
      </c>
      <c r="BM617" s="223">
        <v>22740</v>
      </c>
      <c r="BN617" s="223">
        <v>22740</v>
      </c>
      <c r="BO617" t="s">
        <v>236</v>
      </c>
      <c r="BP617" t="s">
        <v>9212</v>
      </c>
      <c r="BQ617" t="s">
        <v>17</v>
      </c>
      <c r="BR617" t="s">
        <v>17</v>
      </c>
      <c r="BS617" t="s">
        <v>17</v>
      </c>
      <c r="BT617" t="s">
        <v>5922</v>
      </c>
      <c r="BU617" t="s">
        <v>13047</v>
      </c>
      <c r="BV617" t="s">
        <v>17</v>
      </c>
      <c r="BW617" s="223">
        <v>30</v>
      </c>
      <c r="BZ617" s="9" t="s">
        <v>6671</v>
      </c>
      <c r="CA617" t="s">
        <v>6212</v>
      </c>
      <c r="CB617" s="223">
        <v>2014</v>
      </c>
      <c r="CC617" t="s">
        <v>5923</v>
      </c>
      <c r="CD617" t="s">
        <v>5939</v>
      </c>
      <c r="CE617" t="s">
        <v>5940</v>
      </c>
      <c r="CF617" t="s">
        <v>5941</v>
      </c>
      <c r="CG617" t="s">
        <v>5942</v>
      </c>
      <c r="CH617" t="s">
        <v>131</v>
      </c>
      <c r="CI617" t="s">
        <v>5928</v>
      </c>
      <c r="CJ617" t="s">
        <v>5943</v>
      </c>
      <c r="CK617" t="s">
        <v>2618</v>
      </c>
      <c r="CL617" t="s">
        <v>5930</v>
      </c>
      <c r="CM617" t="s">
        <v>5944</v>
      </c>
      <c r="CN617" t="s">
        <v>5932</v>
      </c>
      <c r="CO617" t="s">
        <v>10</v>
      </c>
      <c r="CP617" s="153" t="s">
        <v>48</v>
      </c>
      <c r="CQ617" t="s">
        <v>3606</v>
      </c>
      <c r="CR617" t="s">
        <v>17</v>
      </c>
      <c r="CS617" t="s">
        <v>5945</v>
      </c>
      <c r="CT617" t="s">
        <v>128</v>
      </c>
      <c r="CU617" t="s">
        <v>5935</v>
      </c>
      <c r="CV617" t="s">
        <v>17</v>
      </c>
      <c r="CW617" t="s">
        <v>5936</v>
      </c>
      <c r="CX617" t="s">
        <v>17</v>
      </c>
      <c r="CY617" t="s">
        <v>17</v>
      </c>
      <c r="CZ617" t="s">
        <v>5946</v>
      </c>
      <c r="DA617" s="3" t="s">
        <v>9218</v>
      </c>
      <c r="DB617" t="s">
        <v>6677</v>
      </c>
      <c r="DD617" s="226">
        <v>590</v>
      </c>
      <c r="DE617" s="22"/>
    </row>
    <row r="618" spans="1:109" ht="15.6" customHeight="1">
      <c r="A618" s="226">
        <v>581</v>
      </c>
      <c r="B618" t="s">
        <v>5902</v>
      </c>
      <c r="C618" s="285" t="s">
        <v>5903</v>
      </c>
      <c r="D618" t="s">
        <v>10261</v>
      </c>
      <c r="E618" t="s">
        <v>17</v>
      </c>
      <c r="F618" s="101" t="s">
        <v>5904</v>
      </c>
      <c r="G618" s="149" t="s">
        <v>5905</v>
      </c>
      <c r="H618" t="s">
        <v>5906</v>
      </c>
      <c r="I618" t="s">
        <v>5907</v>
      </c>
      <c r="J618" t="s">
        <v>5908</v>
      </c>
      <c r="K618" s="9" t="s">
        <v>10279</v>
      </c>
      <c r="L618" s="167" t="s">
        <v>5947</v>
      </c>
      <c r="M618" t="b">
        <v>0</v>
      </c>
      <c r="N618" t="s">
        <v>4747</v>
      </c>
      <c r="O618" s="3" t="s">
        <v>8168</v>
      </c>
      <c r="P618" t="s">
        <v>5911</v>
      </c>
      <c r="Q618" s="231">
        <v>0.12</v>
      </c>
      <c r="R618" s="231">
        <v>0.15</v>
      </c>
      <c r="S618" t="s">
        <v>9181</v>
      </c>
      <c r="T618" t="s">
        <v>17</v>
      </c>
      <c r="U618" t="s">
        <v>17</v>
      </c>
      <c r="V618" t="s">
        <v>17</v>
      </c>
      <c r="W618" t="s">
        <v>5912</v>
      </c>
      <c r="X618" t="s">
        <v>17</v>
      </c>
      <c r="Y618" t="s">
        <v>17</v>
      </c>
      <c r="Z618" t="s">
        <v>4571</v>
      </c>
      <c r="AA618" s="22" t="s">
        <v>484</v>
      </c>
      <c r="AB618" t="s">
        <v>17</v>
      </c>
      <c r="AC618" t="s">
        <v>17</v>
      </c>
      <c r="AD618" t="s">
        <v>17</v>
      </c>
      <c r="AE618" t="s">
        <v>5948</v>
      </c>
      <c r="AF618" t="s">
        <v>17</v>
      </c>
      <c r="AG618" t="s">
        <v>17</v>
      </c>
      <c r="AH618" s="167" t="s">
        <v>5947</v>
      </c>
      <c r="AI618" t="s">
        <v>5913</v>
      </c>
      <c r="AJ618" s="3" t="s">
        <v>9040</v>
      </c>
      <c r="AK618" s="68"/>
      <c r="AL618" s="3" t="s">
        <v>6492</v>
      </c>
      <c r="AM618" t="s">
        <v>5914</v>
      </c>
      <c r="AN618" t="s">
        <v>5949</v>
      </c>
      <c r="AO618" t="s">
        <v>5915</v>
      </c>
      <c r="AP618" t="s">
        <v>5916</v>
      </c>
      <c r="AQ618" t="s">
        <v>5917</v>
      </c>
      <c r="AS618" s="22" t="s">
        <v>9038</v>
      </c>
      <c r="AT618" t="s">
        <v>5918</v>
      </c>
      <c r="AU618" t="b">
        <v>0</v>
      </c>
      <c r="AV618" s="223"/>
      <c r="AW618" s="117" t="s">
        <v>17</v>
      </c>
      <c r="AX618" t="s">
        <v>5919</v>
      </c>
      <c r="AY618" t="s">
        <v>17</v>
      </c>
      <c r="AZ618" t="s">
        <v>17</v>
      </c>
      <c r="BB618" s="3" t="s">
        <v>5202</v>
      </c>
      <c r="BC618">
        <v>30</v>
      </c>
      <c r="BD618" t="s">
        <v>9209</v>
      </c>
      <c r="BE618" t="s">
        <v>9589</v>
      </c>
      <c r="BF618" t="s">
        <v>5920</v>
      </c>
      <c r="BG618" t="s">
        <v>5921</v>
      </c>
      <c r="BH618" s="9" t="s">
        <v>6171</v>
      </c>
      <c r="BI618" t="s">
        <v>3606</v>
      </c>
      <c r="BJ618" t="s">
        <v>9051</v>
      </c>
      <c r="BK618" s="9" t="s">
        <v>9568</v>
      </c>
      <c r="BM618" s="223">
        <v>19631</v>
      </c>
      <c r="BN618" s="223">
        <v>22876</v>
      </c>
      <c r="BO618" t="s">
        <v>236</v>
      </c>
      <c r="BP618" t="s">
        <v>9212</v>
      </c>
      <c r="BQ618" t="s">
        <v>17</v>
      </c>
      <c r="BR618" t="s">
        <v>17</v>
      </c>
      <c r="BS618" t="s">
        <v>17</v>
      </c>
      <c r="BT618" t="s">
        <v>5922</v>
      </c>
      <c r="BU618" t="s">
        <v>13047</v>
      </c>
      <c r="BV618" t="s">
        <v>17</v>
      </c>
      <c r="BW618" s="223">
        <v>30</v>
      </c>
      <c r="BZ618" s="9" t="s">
        <v>6671</v>
      </c>
      <c r="CA618" t="s">
        <v>6212</v>
      </c>
      <c r="CB618" s="223">
        <v>2014</v>
      </c>
      <c r="CC618" t="s">
        <v>5923</v>
      </c>
      <c r="CD618" t="s">
        <v>5950</v>
      </c>
      <c r="CE618" t="s">
        <v>5951</v>
      </c>
      <c r="CF618" t="s">
        <v>5952</v>
      </c>
      <c r="CG618" t="s">
        <v>5953</v>
      </c>
      <c r="CH618" t="s">
        <v>131</v>
      </c>
      <c r="CI618" t="s">
        <v>5928</v>
      </c>
      <c r="CJ618" t="s">
        <v>5954</v>
      </c>
      <c r="CK618" t="s">
        <v>2618</v>
      </c>
      <c r="CL618" t="s">
        <v>5930</v>
      </c>
      <c r="CM618" t="s">
        <v>5955</v>
      </c>
      <c r="CN618" t="s">
        <v>5932</v>
      </c>
      <c r="CO618" t="s">
        <v>10</v>
      </c>
      <c r="CP618" s="153" t="s">
        <v>48</v>
      </c>
      <c r="CQ618" t="s">
        <v>3606</v>
      </c>
      <c r="CR618" t="s">
        <v>17</v>
      </c>
      <c r="CS618" t="s">
        <v>5956</v>
      </c>
      <c r="CT618" t="s">
        <v>128</v>
      </c>
      <c r="CU618" t="s">
        <v>5935</v>
      </c>
      <c r="CV618" t="s">
        <v>5957</v>
      </c>
      <c r="CW618" t="s">
        <v>5936</v>
      </c>
      <c r="CX618" t="s">
        <v>17</v>
      </c>
      <c r="CY618" t="s">
        <v>17</v>
      </c>
      <c r="CZ618" t="s">
        <v>5958</v>
      </c>
      <c r="DA618" s="3" t="s">
        <v>9218</v>
      </c>
      <c r="DB618" t="s">
        <v>6678</v>
      </c>
      <c r="DD618" s="226">
        <v>591</v>
      </c>
      <c r="DE618" s="22"/>
    </row>
    <row r="619" spans="1:109" ht="16.149999999999999" customHeight="1">
      <c r="A619" s="226">
        <v>582</v>
      </c>
      <c r="B619" t="s">
        <v>5902</v>
      </c>
      <c r="C619" s="285" t="s">
        <v>5903</v>
      </c>
      <c r="D619" t="s">
        <v>10261</v>
      </c>
      <c r="E619" t="s">
        <v>17</v>
      </c>
      <c r="F619" s="101" t="s">
        <v>5904</v>
      </c>
      <c r="G619" s="149" t="s">
        <v>5905</v>
      </c>
      <c r="H619" t="s">
        <v>5906</v>
      </c>
      <c r="I619" t="s">
        <v>5907</v>
      </c>
      <c r="J619" t="s">
        <v>5908</v>
      </c>
      <c r="K619" s="9" t="s">
        <v>10279</v>
      </c>
      <c r="L619" s="167" t="s">
        <v>5947</v>
      </c>
      <c r="M619" t="b">
        <v>0</v>
      </c>
      <c r="N619" t="s">
        <v>4747</v>
      </c>
      <c r="O619" s="3" t="s">
        <v>8168</v>
      </c>
      <c r="P619" t="s">
        <v>5911</v>
      </c>
      <c r="Q619" s="231">
        <v>0.12</v>
      </c>
      <c r="R619" s="231">
        <v>0.15</v>
      </c>
      <c r="S619" t="s">
        <v>9181</v>
      </c>
      <c r="T619" t="s">
        <v>17</v>
      </c>
      <c r="U619" t="s">
        <v>17</v>
      </c>
      <c r="V619" t="s">
        <v>17</v>
      </c>
      <c r="W619" t="s">
        <v>5912</v>
      </c>
      <c r="X619" t="s">
        <v>17</v>
      </c>
      <c r="Y619" t="s">
        <v>17</v>
      </c>
      <c r="Z619" t="s">
        <v>4571</v>
      </c>
      <c r="AA619" s="22" t="s">
        <v>484</v>
      </c>
      <c r="AB619" t="s">
        <v>17</v>
      </c>
      <c r="AC619" t="s">
        <v>17</v>
      </c>
      <c r="AD619" t="s">
        <v>17</v>
      </c>
      <c r="AE619" t="s">
        <v>5948</v>
      </c>
      <c r="AF619" t="s">
        <v>17</v>
      </c>
      <c r="AG619" t="s">
        <v>17</v>
      </c>
      <c r="AH619" s="167" t="s">
        <v>5947</v>
      </c>
      <c r="AI619" t="s">
        <v>5913</v>
      </c>
      <c r="AJ619" s="3" t="s">
        <v>9040</v>
      </c>
      <c r="AK619" s="68"/>
      <c r="AL619" s="3" t="s">
        <v>6492</v>
      </c>
      <c r="AM619" t="s">
        <v>5914</v>
      </c>
      <c r="AN619" t="s">
        <v>5949</v>
      </c>
      <c r="AO619" t="s">
        <v>5915</v>
      </c>
      <c r="AP619" t="s">
        <v>5916</v>
      </c>
      <c r="AQ619" t="s">
        <v>5917</v>
      </c>
      <c r="AS619" s="22" t="s">
        <v>9038</v>
      </c>
      <c r="AT619" t="s">
        <v>5918</v>
      </c>
      <c r="AU619" t="b">
        <v>0</v>
      </c>
      <c r="AV619" s="223"/>
      <c r="AW619" s="117" t="s">
        <v>17</v>
      </c>
      <c r="AX619" t="s">
        <v>5919</v>
      </c>
      <c r="AY619" t="s">
        <v>17</v>
      </c>
      <c r="AZ619" t="s">
        <v>17</v>
      </c>
      <c r="BB619" s="3" t="s">
        <v>5202</v>
      </c>
      <c r="BC619">
        <v>30</v>
      </c>
      <c r="BD619" t="s">
        <v>9209</v>
      </c>
      <c r="BE619" t="s">
        <v>9589</v>
      </c>
      <c r="BF619" t="s">
        <v>5920</v>
      </c>
      <c r="BG619" t="s">
        <v>5921</v>
      </c>
      <c r="BH619" s="9" t="s">
        <v>6171</v>
      </c>
      <c r="BI619" t="s">
        <v>3606</v>
      </c>
      <c r="BJ619" t="s">
        <v>9051</v>
      </c>
      <c r="BK619" s="9" t="s">
        <v>9568</v>
      </c>
      <c r="BM619" s="223">
        <v>22876</v>
      </c>
      <c r="BN619" s="223">
        <v>19631</v>
      </c>
      <c r="BO619" t="s">
        <v>236</v>
      </c>
      <c r="BP619" t="s">
        <v>9212</v>
      </c>
      <c r="BQ619" t="s">
        <v>17</v>
      </c>
      <c r="BR619" t="s">
        <v>17</v>
      </c>
      <c r="BS619" t="s">
        <v>17</v>
      </c>
      <c r="BT619" t="s">
        <v>5922</v>
      </c>
      <c r="BU619" t="s">
        <v>13047</v>
      </c>
      <c r="BV619" t="s">
        <v>17</v>
      </c>
      <c r="BW619" s="223">
        <v>30</v>
      </c>
      <c r="BZ619" s="9" t="s">
        <v>6671</v>
      </c>
      <c r="CA619" t="s">
        <v>6212</v>
      </c>
      <c r="CB619" s="223">
        <v>2014</v>
      </c>
      <c r="CC619" t="s">
        <v>5923</v>
      </c>
      <c r="CD619" t="s">
        <v>5950</v>
      </c>
      <c r="CE619" t="s">
        <v>5951</v>
      </c>
      <c r="CF619" t="s">
        <v>5952</v>
      </c>
      <c r="CG619" t="s">
        <v>5953</v>
      </c>
      <c r="CH619" t="s">
        <v>131</v>
      </c>
      <c r="CI619" t="s">
        <v>5928</v>
      </c>
      <c r="CJ619" t="s">
        <v>5954</v>
      </c>
      <c r="CK619" t="s">
        <v>2618</v>
      </c>
      <c r="CL619" t="s">
        <v>5930</v>
      </c>
      <c r="CM619" t="s">
        <v>5959</v>
      </c>
      <c r="CN619" t="s">
        <v>5932</v>
      </c>
      <c r="CO619" t="s">
        <v>10</v>
      </c>
      <c r="CP619" s="153" t="s">
        <v>48</v>
      </c>
      <c r="CQ619" t="s">
        <v>3606</v>
      </c>
      <c r="CR619" t="s">
        <v>17</v>
      </c>
      <c r="CS619" t="s">
        <v>5960</v>
      </c>
      <c r="CT619" t="s">
        <v>128</v>
      </c>
      <c r="CU619" t="s">
        <v>5935</v>
      </c>
      <c r="CV619" t="s">
        <v>5957</v>
      </c>
      <c r="CW619" t="s">
        <v>5936</v>
      </c>
      <c r="CX619" t="s">
        <v>17</v>
      </c>
      <c r="CY619" t="s">
        <v>17</v>
      </c>
      <c r="CZ619" t="s">
        <v>5961</v>
      </c>
      <c r="DA619" s="3" t="s">
        <v>9218</v>
      </c>
      <c r="DB619" t="s">
        <v>6679</v>
      </c>
      <c r="DD619" s="226">
        <v>592</v>
      </c>
      <c r="DE619" s="22"/>
    </row>
    <row r="620" spans="1:109" ht="15.6" customHeight="1">
      <c r="A620" s="226">
        <v>583</v>
      </c>
      <c r="B620" t="s">
        <v>5902</v>
      </c>
      <c r="C620" s="285" t="s">
        <v>5903</v>
      </c>
      <c r="D620" t="s">
        <v>10261</v>
      </c>
      <c r="E620" t="s">
        <v>17</v>
      </c>
      <c r="F620" s="101" t="s">
        <v>5904</v>
      </c>
      <c r="G620" s="149" t="s">
        <v>5905</v>
      </c>
      <c r="H620" t="s">
        <v>5906</v>
      </c>
      <c r="I620" t="s">
        <v>5907</v>
      </c>
      <c r="J620" t="s">
        <v>5908</v>
      </c>
      <c r="K620" s="9" t="s">
        <v>10279</v>
      </c>
      <c r="L620" s="167" t="s">
        <v>5962</v>
      </c>
      <c r="M620" t="b">
        <v>0</v>
      </c>
      <c r="N620" t="s">
        <v>4747</v>
      </c>
      <c r="O620" s="3" t="s">
        <v>8168</v>
      </c>
      <c r="P620" t="s">
        <v>5911</v>
      </c>
      <c r="Q620" s="231">
        <v>0.12</v>
      </c>
      <c r="R620" s="231">
        <v>0.15</v>
      </c>
      <c r="S620" t="s">
        <v>9181</v>
      </c>
      <c r="T620" t="s">
        <v>17</v>
      </c>
      <c r="U620" t="s">
        <v>17</v>
      </c>
      <c r="V620" t="s">
        <v>17</v>
      </c>
      <c r="W620" t="s">
        <v>5912</v>
      </c>
      <c r="X620" t="s">
        <v>17</v>
      </c>
      <c r="Y620" t="s">
        <v>17</v>
      </c>
      <c r="Z620" t="s">
        <v>4571</v>
      </c>
      <c r="AA620" s="22" t="s">
        <v>484</v>
      </c>
      <c r="AB620" t="s">
        <v>17</v>
      </c>
      <c r="AC620" t="s">
        <v>17</v>
      </c>
      <c r="AD620" t="s">
        <v>17</v>
      </c>
      <c r="AE620" t="s">
        <v>5948</v>
      </c>
      <c r="AF620" t="s">
        <v>17</v>
      </c>
      <c r="AG620" t="s">
        <v>17</v>
      </c>
      <c r="AH620" s="167" t="s">
        <v>5962</v>
      </c>
      <c r="AI620" t="s">
        <v>5913</v>
      </c>
      <c r="AJ620" s="3" t="s">
        <v>9040</v>
      </c>
      <c r="AK620" s="68"/>
      <c r="AL620" s="3" t="s">
        <v>6492</v>
      </c>
      <c r="AM620" t="s">
        <v>5914</v>
      </c>
      <c r="AN620" t="s">
        <v>5949</v>
      </c>
      <c r="AO620" t="s">
        <v>5915</v>
      </c>
      <c r="AP620" t="s">
        <v>5916</v>
      </c>
      <c r="AQ620" t="s">
        <v>5917</v>
      </c>
      <c r="AS620" s="22" t="s">
        <v>9038</v>
      </c>
      <c r="AT620" t="s">
        <v>5918</v>
      </c>
      <c r="AU620" t="b">
        <v>0</v>
      </c>
      <c r="AV620" s="223"/>
      <c r="AW620" s="117" t="s">
        <v>17</v>
      </c>
      <c r="AX620" t="s">
        <v>5919</v>
      </c>
      <c r="AY620" t="s">
        <v>17</v>
      </c>
      <c r="AZ620" t="s">
        <v>17</v>
      </c>
      <c r="BB620" s="3" t="s">
        <v>5202</v>
      </c>
      <c r="BC620">
        <v>30</v>
      </c>
      <c r="BD620" t="s">
        <v>9209</v>
      </c>
      <c r="BE620" t="s">
        <v>9589</v>
      </c>
      <c r="BF620" t="s">
        <v>5920</v>
      </c>
      <c r="BG620" t="s">
        <v>5921</v>
      </c>
      <c r="BH620" s="9" t="s">
        <v>6171</v>
      </c>
      <c r="BI620" t="s">
        <v>3606</v>
      </c>
      <c r="BJ620" t="s">
        <v>9051</v>
      </c>
      <c r="BK620" s="9" t="s">
        <v>9568</v>
      </c>
      <c r="BM620" s="223">
        <v>25465</v>
      </c>
      <c r="BN620" s="223">
        <v>42191</v>
      </c>
      <c r="BO620" t="s">
        <v>236</v>
      </c>
      <c r="BP620" t="s">
        <v>9212</v>
      </c>
      <c r="BQ620" t="s">
        <v>17</v>
      </c>
      <c r="BR620" t="s">
        <v>17</v>
      </c>
      <c r="BS620" t="s">
        <v>17</v>
      </c>
      <c r="BT620" t="s">
        <v>5922</v>
      </c>
      <c r="BU620" t="s">
        <v>13047</v>
      </c>
      <c r="BV620" t="s">
        <v>17</v>
      </c>
      <c r="BW620" s="223">
        <v>30</v>
      </c>
      <c r="BZ620" s="9" t="s">
        <v>6671</v>
      </c>
      <c r="CA620" t="s">
        <v>6212</v>
      </c>
      <c r="CB620" s="223">
        <v>2014</v>
      </c>
      <c r="CC620" t="s">
        <v>5923</v>
      </c>
      <c r="CD620" t="s">
        <v>5963</v>
      </c>
      <c r="CE620" t="s">
        <v>5964</v>
      </c>
      <c r="CF620" t="s">
        <v>5965</v>
      </c>
      <c r="CG620" t="s">
        <v>5966</v>
      </c>
      <c r="CH620" t="s">
        <v>131</v>
      </c>
      <c r="CI620" t="s">
        <v>5928</v>
      </c>
      <c r="CJ620" t="s">
        <v>5967</v>
      </c>
      <c r="CK620" t="s">
        <v>2618</v>
      </c>
      <c r="CL620" t="s">
        <v>5930</v>
      </c>
      <c r="CM620" t="s">
        <v>5968</v>
      </c>
      <c r="CN620" t="s">
        <v>5932</v>
      </c>
      <c r="CO620" t="s">
        <v>10</v>
      </c>
      <c r="CP620" s="153" t="s">
        <v>48</v>
      </c>
      <c r="CQ620" t="s">
        <v>3606</v>
      </c>
      <c r="CR620" t="s">
        <v>17</v>
      </c>
      <c r="CS620" t="s">
        <v>5969</v>
      </c>
      <c r="CT620" t="s">
        <v>128</v>
      </c>
      <c r="CU620" t="s">
        <v>5935</v>
      </c>
      <c r="CV620" t="s">
        <v>5957</v>
      </c>
      <c r="CW620" t="s">
        <v>5936</v>
      </c>
      <c r="CX620" t="s">
        <v>17</v>
      </c>
      <c r="CY620" t="s">
        <v>17</v>
      </c>
      <c r="CZ620" t="s">
        <v>5970</v>
      </c>
      <c r="DA620" s="3" t="s">
        <v>9218</v>
      </c>
      <c r="DB620" t="s">
        <v>6680</v>
      </c>
      <c r="DD620" s="226">
        <v>593</v>
      </c>
      <c r="DE620" s="22"/>
    </row>
    <row r="621" spans="1:109" ht="16.149999999999999" customHeight="1">
      <c r="A621" s="226">
        <v>584</v>
      </c>
      <c r="B621" t="s">
        <v>5902</v>
      </c>
      <c r="C621" s="285" t="s">
        <v>5903</v>
      </c>
      <c r="D621" t="s">
        <v>10261</v>
      </c>
      <c r="E621" t="s">
        <v>17</v>
      </c>
      <c r="F621" s="101" t="s">
        <v>5904</v>
      </c>
      <c r="G621" s="149" t="s">
        <v>5905</v>
      </c>
      <c r="H621" t="s">
        <v>5906</v>
      </c>
      <c r="I621" t="s">
        <v>5907</v>
      </c>
      <c r="J621" t="s">
        <v>5908</v>
      </c>
      <c r="K621" s="9" t="s">
        <v>10279</v>
      </c>
      <c r="L621" s="167" t="s">
        <v>5962</v>
      </c>
      <c r="M621" t="b">
        <v>0</v>
      </c>
      <c r="N621" t="s">
        <v>4747</v>
      </c>
      <c r="O621" s="3" t="s">
        <v>8168</v>
      </c>
      <c r="P621" t="s">
        <v>5911</v>
      </c>
      <c r="Q621" s="231">
        <v>0.12</v>
      </c>
      <c r="R621" s="231">
        <v>0.15</v>
      </c>
      <c r="S621" t="s">
        <v>9181</v>
      </c>
      <c r="T621" t="s">
        <v>17</v>
      </c>
      <c r="U621" t="s">
        <v>17</v>
      </c>
      <c r="V621" t="s">
        <v>17</v>
      </c>
      <c r="W621" t="s">
        <v>5912</v>
      </c>
      <c r="X621" t="s">
        <v>17</v>
      </c>
      <c r="Y621" t="s">
        <v>17</v>
      </c>
      <c r="Z621" t="s">
        <v>4571</v>
      </c>
      <c r="AA621" s="22" t="s">
        <v>484</v>
      </c>
      <c r="AB621" t="s">
        <v>17</v>
      </c>
      <c r="AC621" t="s">
        <v>17</v>
      </c>
      <c r="AD621" t="s">
        <v>17</v>
      </c>
      <c r="AE621" t="s">
        <v>5948</v>
      </c>
      <c r="AF621" t="s">
        <v>17</v>
      </c>
      <c r="AG621" t="s">
        <v>17</v>
      </c>
      <c r="AH621" s="167" t="s">
        <v>5962</v>
      </c>
      <c r="AI621" t="s">
        <v>5913</v>
      </c>
      <c r="AJ621" s="3" t="s">
        <v>9040</v>
      </c>
      <c r="AK621" s="68"/>
      <c r="AL621" s="3" t="s">
        <v>6492</v>
      </c>
      <c r="AM621" t="s">
        <v>5914</v>
      </c>
      <c r="AN621" t="s">
        <v>5949</v>
      </c>
      <c r="AO621" t="s">
        <v>5915</v>
      </c>
      <c r="AP621" t="s">
        <v>5916</v>
      </c>
      <c r="AQ621" t="s">
        <v>5917</v>
      </c>
      <c r="AS621" s="22" t="s">
        <v>9038</v>
      </c>
      <c r="AT621" t="s">
        <v>5918</v>
      </c>
      <c r="AU621" t="b">
        <v>0</v>
      </c>
      <c r="AV621" s="223"/>
      <c r="AW621" s="117" t="s">
        <v>17</v>
      </c>
      <c r="AX621" t="s">
        <v>5919</v>
      </c>
      <c r="AY621" t="s">
        <v>17</v>
      </c>
      <c r="AZ621" t="s">
        <v>17</v>
      </c>
      <c r="BB621" s="3" t="s">
        <v>5202</v>
      </c>
      <c r="BC621">
        <v>30</v>
      </c>
      <c r="BD621" t="s">
        <v>9209</v>
      </c>
      <c r="BE621" t="s">
        <v>9589</v>
      </c>
      <c r="BF621" t="s">
        <v>5920</v>
      </c>
      <c r="BG621" t="s">
        <v>5921</v>
      </c>
      <c r="BH621" s="9" t="s">
        <v>6171</v>
      </c>
      <c r="BI621" t="s">
        <v>3606</v>
      </c>
      <c r="BJ621" t="s">
        <v>9051</v>
      </c>
      <c r="BK621" s="9" t="s">
        <v>9568</v>
      </c>
      <c r="BM621" s="223">
        <v>42191</v>
      </c>
      <c r="BN621" s="223">
        <v>25465</v>
      </c>
      <c r="BO621" t="s">
        <v>236</v>
      </c>
      <c r="BP621" t="s">
        <v>9212</v>
      </c>
      <c r="BQ621" t="s">
        <v>17</v>
      </c>
      <c r="BR621" t="s">
        <v>17</v>
      </c>
      <c r="BS621" t="s">
        <v>17</v>
      </c>
      <c r="BT621" t="s">
        <v>5922</v>
      </c>
      <c r="BU621" t="s">
        <v>13047</v>
      </c>
      <c r="BV621" t="s">
        <v>17</v>
      </c>
      <c r="BW621" s="223">
        <v>30</v>
      </c>
      <c r="BZ621" s="9" t="s">
        <v>6671</v>
      </c>
      <c r="CA621" t="s">
        <v>6212</v>
      </c>
      <c r="CB621" s="223">
        <v>2014</v>
      </c>
      <c r="CC621" t="s">
        <v>5923</v>
      </c>
      <c r="CD621" t="s">
        <v>5963</v>
      </c>
      <c r="CE621" t="s">
        <v>5964</v>
      </c>
      <c r="CF621" t="s">
        <v>5965</v>
      </c>
      <c r="CG621" t="s">
        <v>5966</v>
      </c>
      <c r="CH621" t="s">
        <v>131</v>
      </c>
      <c r="CI621" t="s">
        <v>5928</v>
      </c>
      <c r="CJ621" t="s">
        <v>5967</v>
      </c>
      <c r="CK621" t="s">
        <v>2618</v>
      </c>
      <c r="CL621" t="s">
        <v>5930</v>
      </c>
      <c r="CM621" t="s">
        <v>5971</v>
      </c>
      <c r="CN621" t="s">
        <v>5932</v>
      </c>
      <c r="CO621" t="s">
        <v>10</v>
      </c>
      <c r="CP621" s="153" t="s">
        <v>48</v>
      </c>
      <c r="CQ621" t="s">
        <v>3606</v>
      </c>
      <c r="CR621" t="s">
        <v>17</v>
      </c>
      <c r="CS621" t="s">
        <v>5972</v>
      </c>
      <c r="CT621" t="s">
        <v>128</v>
      </c>
      <c r="CU621" t="s">
        <v>5935</v>
      </c>
      <c r="CV621" t="s">
        <v>5957</v>
      </c>
      <c r="CW621" t="s">
        <v>5936</v>
      </c>
      <c r="CX621" t="s">
        <v>17</v>
      </c>
      <c r="CY621" t="s">
        <v>17</v>
      </c>
      <c r="CZ621" t="s">
        <v>5973</v>
      </c>
      <c r="DA621" s="3" t="s">
        <v>9218</v>
      </c>
      <c r="DB621" t="s">
        <v>6681</v>
      </c>
      <c r="DD621" s="226">
        <v>594</v>
      </c>
      <c r="DE621" s="22"/>
    </row>
    <row r="622" spans="1:109" ht="16.899999999999999" customHeight="1">
      <c r="A622" s="226">
        <v>585</v>
      </c>
      <c r="B622" t="s">
        <v>5902</v>
      </c>
      <c r="C622" s="285" t="s">
        <v>5903</v>
      </c>
      <c r="D622" t="s">
        <v>10261</v>
      </c>
      <c r="E622" t="s">
        <v>17</v>
      </c>
      <c r="F622" s="101" t="s">
        <v>5904</v>
      </c>
      <c r="G622" s="149" t="s">
        <v>5905</v>
      </c>
      <c r="H622" t="s">
        <v>5906</v>
      </c>
      <c r="I622" t="s">
        <v>5907</v>
      </c>
      <c r="J622" t="s">
        <v>5908</v>
      </c>
      <c r="K622" s="9" t="s">
        <v>10279</v>
      </c>
      <c r="L622" s="167" t="s">
        <v>5974</v>
      </c>
      <c r="M622" t="b">
        <v>0</v>
      </c>
      <c r="N622" t="s">
        <v>4747</v>
      </c>
      <c r="O622" s="3" t="s">
        <v>8168</v>
      </c>
      <c r="P622" t="s">
        <v>5911</v>
      </c>
      <c r="Q622" s="231">
        <v>0.12</v>
      </c>
      <c r="R622" s="231">
        <v>0.15</v>
      </c>
      <c r="S622" t="s">
        <v>9180</v>
      </c>
      <c r="T622" t="s">
        <v>17</v>
      </c>
      <c r="U622" t="s">
        <v>17</v>
      </c>
      <c r="V622" t="s">
        <v>17</v>
      </c>
      <c r="W622" t="s">
        <v>5912</v>
      </c>
      <c r="X622" t="s">
        <v>17</v>
      </c>
      <c r="Y622" t="s">
        <v>17</v>
      </c>
      <c r="Z622" t="s">
        <v>4570</v>
      </c>
      <c r="AA622" s="22" t="s">
        <v>484</v>
      </c>
      <c r="AB622" t="s">
        <v>17</v>
      </c>
      <c r="AC622" t="s">
        <v>17</v>
      </c>
      <c r="AD622" t="s">
        <v>17</v>
      </c>
      <c r="AE622" t="s">
        <v>17</v>
      </c>
      <c r="AF622" t="s">
        <v>17</v>
      </c>
      <c r="AG622" t="s">
        <v>17</v>
      </c>
      <c r="AH622" s="167" t="s">
        <v>5974</v>
      </c>
      <c r="AI622" t="s">
        <v>5913</v>
      </c>
      <c r="AJ622" s="3" t="s">
        <v>9040</v>
      </c>
      <c r="AK622" s="68"/>
      <c r="AL622" s="3" t="s">
        <v>6492</v>
      </c>
      <c r="AM622" t="s">
        <v>5914</v>
      </c>
      <c r="AN622" t="s">
        <v>484</v>
      </c>
      <c r="AO622" t="s">
        <v>5975</v>
      </c>
      <c r="AP622" t="s">
        <v>5976</v>
      </c>
      <c r="AQ622" t="s">
        <v>5917</v>
      </c>
      <c r="AS622" s="22" t="s">
        <v>9038</v>
      </c>
      <c r="AT622" t="s">
        <v>5918</v>
      </c>
      <c r="AU622" t="b">
        <v>0</v>
      </c>
      <c r="AV622" s="223"/>
      <c r="AW622" s="117" t="s">
        <v>17</v>
      </c>
      <c r="AX622" t="s">
        <v>5919</v>
      </c>
      <c r="AY622" t="s">
        <v>17</v>
      </c>
      <c r="AZ622" t="s">
        <v>17</v>
      </c>
      <c r="BB622" s="3" t="s">
        <v>5202</v>
      </c>
      <c r="BC622">
        <v>30</v>
      </c>
      <c r="BD622" t="s">
        <v>9209</v>
      </c>
      <c r="BE622" t="s">
        <v>9589</v>
      </c>
      <c r="BF622" t="s">
        <v>5920</v>
      </c>
      <c r="BG622" t="s">
        <v>5921</v>
      </c>
      <c r="BH622" s="9" t="s">
        <v>6171</v>
      </c>
      <c r="BI622" t="s">
        <v>3606</v>
      </c>
      <c r="BJ622" t="s">
        <v>9051</v>
      </c>
      <c r="BK622" s="9" t="s">
        <v>9568</v>
      </c>
      <c r="BM622" s="223">
        <v>6063</v>
      </c>
      <c r="BN622" s="223">
        <v>37496</v>
      </c>
      <c r="BO622" t="s">
        <v>236</v>
      </c>
      <c r="BP622" t="s">
        <v>9212</v>
      </c>
      <c r="BQ622" t="s">
        <v>17</v>
      </c>
      <c r="BR622" t="s">
        <v>17</v>
      </c>
      <c r="BS622" t="s">
        <v>17</v>
      </c>
      <c r="BT622" t="s">
        <v>5922</v>
      </c>
      <c r="BU622" t="s">
        <v>13047</v>
      </c>
      <c r="BV622" t="s">
        <v>17</v>
      </c>
      <c r="BW622" s="223">
        <v>30</v>
      </c>
      <c r="BZ622" s="9" t="s">
        <v>6671</v>
      </c>
      <c r="CA622" t="s">
        <v>6212</v>
      </c>
      <c r="CB622" s="223">
        <v>2014</v>
      </c>
      <c r="CC622" t="s">
        <v>5923</v>
      </c>
      <c r="CD622" t="s">
        <v>5977</v>
      </c>
      <c r="CE622" t="s">
        <v>5978</v>
      </c>
      <c r="CF622" t="s">
        <v>5979</v>
      </c>
      <c r="CG622" t="s">
        <v>5980</v>
      </c>
      <c r="CH622" t="s">
        <v>131</v>
      </c>
      <c r="CI622" t="s">
        <v>5928</v>
      </c>
      <c r="CJ622" t="s">
        <v>5981</v>
      </c>
      <c r="CK622" t="s">
        <v>2618</v>
      </c>
      <c r="CL622" t="s">
        <v>5930</v>
      </c>
      <c r="CM622" t="s">
        <v>5931</v>
      </c>
      <c r="CN622" t="s">
        <v>5932</v>
      </c>
      <c r="CO622" t="s">
        <v>10</v>
      </c>
      <c r="CP622" s="153" t="s">
        <v>48</v>
      </c>
      <c r="CQ622" t="s">
        <v>3606</v>
      </c>
      <c r="CR622" t="s">
        <v>17</v>
      </c>
      <c r="CS622" t="s">
        <v>5982</v>
      </c>
      <c r="CT622" t="s">
        <v>128</v>
      </c>
      <c r="CU622" t="s">
        <v>5935</v>
      </c>
      <c r="CV622" t="s">
        <v>17</v>
      </c>
      <c r="CW622" t="s">
        <v>5936</v>
      </c>
      <c r="CX622" t="s">
        <v>17</v>
      </c>
      <c r="CY622" t="s">
        <v>17</v>
      </c>
      <c r="CZ622" t="s">
        <v>5983</v>
      </c>
      <c r="DA622" s="3" t="s">
        <v>9218</v>
      </c>
      <c r="DB622" t="s">
        <v>6682</v>
      </c>
      <c r="DD622" s="226">
        <v>595</v>
      </c>
      <c r="DE622" s="22"/>
    </row>
    <row r="623" spans="1:109" ht="16.899999999999999" customHeight="1">
      <c r="A623" s="226">
        <v>586</v>
      </c>
      <c r="B623" t="s">
        <v>5902</v>
      </c>
      <c r="C623" s="285" t="s">
        <v>5903</v>
      </c>
      <c r="D623" t="s">
        <v>10261</v>
      </c>
      <c r="E623" t="s">
        <v>17</v>
      </c>
      <c r="F623" s="101" t="s">
        <v>5904</v>
      </c>
      <c r="G623" s="149" t="s">
        <v>5905</v>
      </c>
      <c r="H623" t="s">
        <v>5906</v>
      </c>
      <c r="I623" t="s">
        <v>5907</v>
      </c>
      <c r="J623" t="s">
        <v>5908</v>
      </c>
      <c r="K623" s="9" t="s">
        <v>10279</v>
      </c>
      <c r="L623" s="167" t="s">
        <v>5984</v>
      </c>
      <c r="M623" t="b">
        <v>0</v>
      </c>
      <c r="N623" t="s">
        <v>4747</v>
      </c>
      <c r="O623" s="3" t="s">
        <v>8168</v>
      </c>
      <c r="P623" t="s">
        <v>5911</v>
      </c>
      <c r="Q623" s="231">
        <v>0.12</v>
      </c>
      <c r="R623" s="231">
        <v>0.15</v>
      </c>
      <c r="S623" t="s">
        <v>9180</v>
      </c>
      <c r="T623" t="s">
        <v>17</v>
      </c>
      <c r="U623" t="s">
        <v>17</v>
      </c>
      <c r="V623" t="s">
        <v>17</v>
      </c>
      <c r="W623" t="s">
        <v>5912</v>
      </c>
      <c r="X623" t="s">
        <v>17</v>
      </c>
      <c r="Y623" t="s">
        <v>17</v>
      </c>
      <c r="Z623" t="s">
        <v>4570</v>
      </c>
      <c r="AA623" s="22" t="s">
        <v>484</v>
      </c>
      <c r="AB623" t="s">
        <v>17</v>
      </c>
      <c r="AC623" t="s">
        <v>17</v>
      </c>
      <c r="AD623" t="s">
        <v>17</v>
      </c>
      <c r="AE623" t="s">
        <v>17</v>
      </c>
      <c r="AF623" t="s">
        <v>17</v>
      </c>
      <c r="AG623" t="s">
        <v>17</v>
      </c>
      <c r="AH623" s="167" t="s">
        <v>5984</v>
      </c>
      <c r="AI623" t="s">
        <v>5913</v>
      </c>
      <c r="AJ623" s="3" t="s">
        <v>9040</v>
      </c>
      <c r="AK623" s="68"/>
      <c r="AL623" s="3" t="s">
        <v>6492</v>
      </c>
      <c r="AM623" t="s">
        <v>5914</v>
      </c>
      <c r="AN623" t="s">
        <v>484</v>
      </c>
      <c r="AO623" t="s">
        <v>5975</v>
      </c>
      <c r="AP623" t="s">
        <v>5976</v>
      </c>
      <c r="AQ623" t="s">
        <v>5917</v>
      </c>
      <c r="AS623" s="22" t="s">
        <v>9038</v>
      </c>
      <c r="AT623" t="s">
        <v>5918</v>
      </c>
      <c r="AU623" t="b">
        <v>0</v>
      </c>
      <c r="AV623" s="223"/>
      <c r="AW623" s="117" t="s">
        <v>17</v>
      </c>
      <c r="AX623" t="s">
        <v>5919</v>
      </c>
      <c r="AY623" t="s">
        <v>17</v>
      </c>
      <c r="AZ623" t="s">
        <v>17</v>
      </c>
      <c r="BB623" s="3" t="s">
        <v>5202</v>
      </c>
      <c r="BC623">
        <v>30</v>
      </c>
      <c r="BD623" t="s">
        <v>9209</v>
      </c>
      <c r="BE623" t="s">
        <v>9589</v>
      </c>
      <c r="BF623" t="s">
        <v>5920</v>
      </c>
      <c r="BG623" t="s">
        <v>5921</v>
      </c>
      <c r="BH623" s="9" t="s">
        <v>6171</v>
      </c>
      <c r="BI623" t="s">
        <v>3606</v>
      </c>
      <c r="BJ623" t="s">
        <v>9051</v>
      </c>
      <c r="BK623" s="9" t="s">
        <v>9568</v>
      </c>
      <c r="BM623" s="223">
        <v>37496</v>
      </c>
      <c r="BN623" s="223">
        <v>6063</v>
      </c>
      <c r="BO623" t="s">
        <v>236</v>
      </c>
      <c r="BP623" t="s">
        <v>9212</v>
      </c>
      <c r="BQ623" t="s">
        <v>17</v>
      </c>
      <c r="BR623" t="s">
        <v>17</v>
      </c>
      <c r="BS623" t="s">
        <v>17</v>
      </c>
      <c r="BT623" t="s">
        <v>5922</v>
      </c>
      <c r="BU623" t="s">
        <v>13047</v>
      </c>
      <c r="BV623" t="s">
        <v>17</v>
      </c>
      <c r="BW623" s="223">
        <v>30</v>
      </c>
      <c r="BZ623" s="9" t="s">
        <v>6671</v>
      </c>
      <c r="CA623" t="s">
        <v>6212</v>
      </c>
      <c r="CB623" s="223">
        <v>2014</v>
      </c>
      <c r="CC623" t="s">
        <v>5923</v>
      </c>
      <c r="CD623" t="s">
        <v>5985</v>
      </c>
      <c r="CE623" t="s">
        <v>5986</v>
      </c>
      <c r="CF623" t="s">
        <v>5987</v>
      </c>
      <c r="CG623" t="s">
        <v>5988</v>
      </c>
      <c r="CH623" t="s">
        <v>131</v>
      </c>
      <c r="CI623" t="s">
        <v>5928</v>
      </c>
      <c r="CJ623" t="s">
        <v>5989</v>
      </c>
      <c r="CK623" t="s">
        <v>2618</v>
      </c>
      <c r="CL623" t="s">
        <v>5930</v>
      </c>
      <c r="CM623" t="s">
        <v>5944</v>
      </c>
      <c r="CN623" t="s">
        <v>5932</v>
      </c>
      <c r="CO623" t="s">
        <v>10</v>
      </c>
      <c r="CP623" s="153" t="s">
        <v>48</v>
      </c>
      <c r="CQ623" t="s">
        <v>3606</v>
      </c>
      <c r="CR623" t="s">
        <v>17</v>
      </c>
      <c r="CS623" t="s">
        <v>5990</v>
      </c>
      <c r="CT623" t="s">
        <v>128</v>
      </c>
      <c r="CU623" t="s">
        <v>5935</v>
      </c>
      <c r="CV623" t="s">
        <v>17</v>
      </c>
      <c r="CW623" t="s">
        <v>5936</v>
      </c>
      <c r="CX623" t="s">
        <v>17</v>
      </c>
      <c r="CY623" t="s">
        <v>17</v>
      </c>
      <c r="CZ623" t="s">
        <v>5991</v>
      </c>
      <c r="DA623" s="3" t="s">
        <v>9218</v>
      </c>
      <c r="DB623" t="s">
        <v>6683</v>
      </c>
      <c r="DD623" s="226">
        <v>596</v>
      </c>
      <c r="DE623" s="22"/>
    </row>
    <row r="624" spans="1:109" ht="15.6" customHeight="1">
      <c r="A624" s="226">
        <v>587</v>
      </c>
      <c r="B624" t="s">
        <v>5902</v>
      </c>
      <c r="C624" s="285" t="s">
        <v>5903</v>
      </c>
      <c r="D624" t="s">
        <v>10261</v>
      </c>
      <c r="E624" t="s">
        <v>17</v>
      </c>
      <c r="F624" s="101" t="s">
        <v>5904</v>
      </c>
      <c r="G624" s="149" t="s">
        <v>5905</v>
      </c>
      <c r="H624" t="s">
        <v>5906</v>
      </c>
      <c r="I624" t="s">
        <v>5907</v>
      </c>
      <c r="J624" t="s">
        <v>5908</v>
      </c>
      <c r="K624" s="9" t="s">
        <v>10279</v>
      </c>
      <c r="L624" s="167" t="s">
        <v>5992</v>
      </c>
      <c r="M624" t="b">
        <v>0</v>
      </c>
      <c r="N624" t="s">
        <v>4747</v>
      </c>
      <c r="O624" s="3" t="s">
        <v>8168</v>
      </c>
      <c r="P624" t="s">
        <v>5911</v>
      </c>
      <c r="Q624" s="231">
        <v>0.12</v>
      </c>
      <c r="R624" s="231">
        <v>0.15</v>
      </c>
      <c r="S624" t="s">
        <v>9181</v>
      </c>
      <c r="T624" t="s">
        <v>17</v>
      </c>
      <c r="U624" t="s">
        <v>17</v>
      </c>
      <c r="V624" t="s">
        <v>17</v>
      </c>
      <c r="W624" t="s">
        <v>5912</v>
      </c>
      <c r="X624" t="s">
        <v>17</v>
      </c>
      <c r="Y624" t="s">
        <v>17</v>
      </c>
      <c r="Z624" t="s">
        <v>4571</v>
      </c>
      <c r="AA624" s="22" t="s">
        <v>484</v>
      </c>
      <c r="AB624" t="s">
        <v>17</v>
      </c>
      <c r="AC624" t="s">
        <v>17</v>
      </c>
      <c r="AD624" t="s">
        <v>17</v>
      </c>
      <c r="AE624" t="s">
        <v>5948</v>
      </c>
      <c r="AF624" t="s">
        <v>17</v>
      </c>
      <c r="AG624" t="s">
        <v>17</v>
      </c>
      <c r="AH624" s="167" t="s">
        <v>5992</v>
      </c>
      <c r="AI624" t="s">
        <v>5913</v>
      </c>
      <c r="AJ624" s="3" t="s">
        <v>9040</v>
      </c>
      <c r="AK624" s="68"/>
      <c r="AL624" s="3" t="s">
        <v>6492</v>
      </c>
      <c r="AM624" t="s">
        <v>5914</v>
      </c>
      <c r="AN624" t="s">
        <v>5949</v>
      </c>
      <c r="AO624" t="s">
        <v>5975</v>
      </c>
      <c r="AP624" t="s">
        <v>5976</v>
      </c>
      <c r="AQ624" t="s">
        <v>5917</v>
      </c>
      <c r="AS624" s="22" t="s">
        <v>9038</v>
      </c>
      <c r="AT624" t="s">
        <v>5918</v>
      </c>
      <c r="AU624" t="b">
        <v>0</v>
      </c>
      <c r="AV624" s="223"/>
      <c r="AW624" s="117" t="s">
        <v>17</v>
      </c>
      <c r="AX624" t="s">
        <v>5919</v>
      </c>
      <c r="AY624" t="s">
        <v>17</v>
      </c>
      <c r="AZ624" t="s">
        <v>17</v>
      </c>
      <c r="BB624" s="3" t="s">
        <v>5202</v>
      </c>
      <c r="BC624">
        <v>30</v>
      </c>
      <c r="BD624" t="s">
        <v>9209</v>
      </c>
      <c r="BE624" t="s">
        <v>9589</v>
      </c>
      <c r="BF624" t="s">
        <v>5920</v>
      </c>
      <c r="BG624" t="s">
        <v>5921</v>
      </c>
      <c r="BH624" s="9" t="s">
        <v>6171</v>
      </c>
      <c r="BI624" t="s">
        <v>3606</v>
      </c>
      <c r="BJ624" t="s">
        <v>9051</v>
      </c>
      <c r="BK624" s="9" t="s">
        <v>9568</v>
      </c>
      <c r="BM624" s="223">
        <v>101102</v>
      </c>
      <c r="BN624" s="223">
        <v>35207</v>
      </c>
      <c r="BO624" t="s">
        <v>236</v>
      </c>
      <c r="BP624" t="s">
        <v>9212</v>
      </c>
      <c r="BQ624" t="s">
        <v>17</v>
      </c>
      <c r="BR624" t="s">
        <v>17</v>
      </c>
      <c r="BS624" t="s">
        <v>17</v>
      </c>
      <c r="BT624" t="s">
        <v>5922</v>
      </c>
      <c r="BU624" t="s">
        <v>13047</v>
      </c>
      <c r="BV624" t="s">
        <v>17</v>
      </c>
      <c r="BW624" s="223">
        <v>30</v>
      </c>
      <c r="BZ624" s="9" t="s">
        <v>6671</v>
      </c>
      <c r="CA624" t="s">
        <v>6212</v>
      </c>
      <c r="CB624" s="223">
        <v>2014</v>
      </c>
      <c r="CC624" t="s">
        <v>5923</v>
      </c>
      <c r="CD624" t="s">
        <v>5993</v>
      </c>
      <c r="CE624" t="s">
        <v>5994</v>
      </c>
      <c r="CF624" t="s">
        <v>5995</v>
      </c>
      <c r="CG624" t="s">
        <v>5996</v>
      </c>
      <c r="CH624" t="s">
        <v>131</v>
      </c>
      <c r="CI624" t="s">
        <v>5928</v>
      </c>
      <c r="CJ624" t="s">
        <v>5997</v>
      </c>
      <c r="CK624" t="s">
        <v>2618</v>
      </c>
      <c r="CL624" t="s">
        <v>5930</v>
      </c>
      <c r="CM624" t="s">
        <v>5955</v>
      </c>
      <c r="CN624" t="s">
        <v>5932</v>
      </c>
      <c r="CO624" t="s">
        <v>10</v>
      </c>
      <c r="CP624" s="153" t="s">
        <v>48</v>
      </c>
      <c r="CQ624" t="s">
        <v>3606</v>
      </c>
      <c r="CR624" t="s">
        <v>17</v>
      </c>
      <c r="CS624" t="s">
        <v>5998</v>
      </c>
      <c r="CT624" t="s">
        <v>128</v>
      </c>
      <c r="CU624" t="s">
        <v>5935</v>
      </c>
      <c r="CV624" t="s">
        <v>5957</v>
      </c>
      <c r="CW624" t="s">
        <v>5936</v>
      </c>
      <c r="CX624" t="s">
        <v>17</v>
      </c>
      <c r="CY624" t="s">
        <v>17</v>
      </c>
      <c r="CZ624" t="s">
        <v>5999</v>
      </c>
      <c r="DA624" s="3" t="s">
        <v>9218</v>
      </c>
      <c r="DB624" t="s">
        <v>6684</v>
      </c>
      <c r="DD624" s="226">
        <v>597</v>
      </c>
      <c r="DE624" s="22"/>
    </row>
    <row r="625" spans="1:109" ht="15" customHeight="1">
      <c r="A625" s="226">
        <v>588</v>
      </c>
      <c r="B625" t="s">
        <v>5902</v>
      </c>
      <c r="C625" s="285" t="s">
        <v>5903</v>
      </c>
      <c r="D625" t="s">
        <v>10261</v>
      </c>
      <c r="E625" t="s">
        <v>17</v>
      </c>
      <c r="F625" s="101" t="s">
        <v>5904</v>
      </c>
      <c r="G625" s="149" t="s">
        <v>5905</v>
      </c>
      <c r="H625" t="s">
        <v>5906</v>
      </c>
      <c r="I625" t="s">
        <v>5907</v>
      </c>
      <c r="J625" t="s">
        <v>5908</v>
      </c>
      <c r="K625" s="9" t="s">
        <v>10279</v>
      </c>
      <c r="L625" s="167" t="s">
        <v>5992</v>
      </c>
      <c r="M625" t="b">
        <v>0</v>
      </c>
      <c r="N625" t="s">
        <v>4747</v>
      </c>
      <c r="O625" s="3" t="s">
        <v>8168</v>
      </c>
      <c r="P625" t="s">
        <v>5911</v>
      </c>
      <c r="Q625" s="231">
        <v>0.12</v>
      </c>
      <c r="R625" s="231">
        <v>0.15</v>
      </c>
      <c r="S625" t="s">
        <v>9181</v>
      </c>
      <c r="T625" t="s">
        <v>17</v>
      </c>
      <c r="U625" t="s">
        <v>17</v>
      </c>
      <c r="V625" t="s">
        <v>17</v>
      </c>
      <c r="W625" t="s">
        <v>5912</v>
      </c>
      <c r="X625" t="s">
        <v>17</v>
      </c>
      <c r="Y625" t="s">
        <v>17</v>
      </c>
      <c r="Z625" t="s">
        <v>4571</v>
      </c>
      <c r="AA625" s="22" t="s">
        <v>484</v>
      </c>
      <c r="AB625" t="s">
        <v>17</v>
      </c>
      <c r="AC625" t="s">
        <v>17</v>
      </c>
      <c r="AD625" t="s">
        <v>17</v>
      </c>
      <c r="AE625" t="s">
        <v>5948</v>
      </c>
      <c r="AF625" t="s">
        <v>17</v>
      </c>
      <c r="AG625" t="s">
        <v>17</v>
      </c>
      <c r="AH625" s="167" t="s">
        <v>5992</v>
      </c>
      <c r="AI625" t="s">
        <v>5913</v>
      </c>
      <c r="AJ625" s="3" t="s">
        <v>9040</v>
      </c>
      <c r="AK625" s="68"/>
      <c r="AL625" s="3" t="s">
        <v>6492</v>
      </c>
      <c r="AM625" t="s">
        <v>5914</v>
      </c>
      <c r="AN625" t="s">
        <v>5949</v>
      </c>
      <c r="AO625" t="s">
        <v>5975</v>
      </c>
      <c r="AP625" t="s">
        <v>5976</v>
      </c>
      <c r="AQ625" t="s">
        <v>5917</v>
      </c>
      <c r="AS625" s="22" t="s">
        <v>9038</v>
      </c>
      <c r="AT625" t="s">
        <v>5918</v>
      </c>
      <c r="AU625" t="b">
        <v>0</v>
      </c>
      <c r="AV625" s="223"/>
      <c r="AW625" s="117" t="s">
        <v>17</v>
      </c>
      <c r="AX625" t="s">
        <v>5919</v>
      </c>
      <c r="AY625" t="s">
        <v>17</v>
      </c>
      <c r="AZ625" t="s">
        <v>17</v>
      </c>
      <c r="BB625" s="3" t="s">
        <v>5202</v>
      </c>
      <c r="BC625">
        <v>30</v>
      </c>
      <c r="BD625" t="s">
        <v>9209</v>
      </c>
      <c r="BE625" t="s">
        <v>9589</v>
      </c>
      <c r="BF625" t="s">
        <v>5920</v>
      </c>
      <c r="BG625" t="s">
        <v>5921</v>
      </c>
      <c r="BH625" s="9" t="s">
        <v>6171</v>
      </c>
      <c r="BI625" t="s">
        <v>3606</v>
      </c>
      <c r="BJ625" t="s">
        <v>9051</v>
      </c>
      <c r="BK625" s="9" t="s">
        <v>9568</v>
      </c>
      <c r="BM625" s="223">
        <v>35207</v>
      </c>
      <c r="BN625" s="223">
        <v>101102</v>
      </c>
      <c r="BO625" t="s">
        <v>236</v>
      </c>
      <c r="BP625" t="s">
        <v>9212</v>
      </c>
      <c r="BQ625" t="s">
        <v>17</v>
      </c>
      <c r="BR625" t="s">
        <v>17</v>
      </c>
      <c r="BS625" t="s">
        <v>17</v>
      </c>
      <c r="BT625" t="s">
        <v>5922</v>
      </c>
      <c r="BU625" t="s">
        <v>13047</v>
      </c>
      <c r="BV625" t="s">
        <v>17</v>
      </c>
      <c r="BW625" s="223">
        <v>30</v>
      </c>
      <c r="BZ625" s="9" t="s">
        <v>6671</v>
      </c>
      <c r="CA625" t="s">
        <v>6212</v>
      </c>
      <c r="CB625" s="223">
        <v>2014</v>
      </c>
      <c r="CC625" t="s">
        <v>5923</v>
      </c>
      <c r="CD625" t="s">
        <v>5993</v>
      </c>
      <c r="CE625" t="s">
        <v>5994</v>
      </c>
      <c r="CF625" t="s">
        <v>5995</v>
      </c>
      <c r="CG625" t="s">
        <v>5996</v>
      </c>
      <c r="CH625" t="s">
        <v>131</v>
      </c>
      <c r="CI625" t="s">
        <v>5928</v>
      </c>
      <c r="CJ625" t="s">
        <v>5997</v>
      </c>
      <c r="CK625" t="s">
        <v>2618</v>
      </c>
      <c r="CL625" t="s">
        <v>5930</v>
      </c>
      <c r="CM625" t="s">
        <v>6000</v>
      </c>
      <c r="CN625" t="s">
        <v>5932</v>
      </c>
      <c r="CO625" t="s">
        <v>10</v>
      </c>
      <c r="CP625" s="153" t="s">
        <v>48</v>
      </c>
      <c r="CQ625" t="s">
        <v>3606</v>
      </c>
      <c r="CR625" t="s">
        <v>17</v>
      </c>
      <c r="CS625" t="s">
        <v>6001</v>
      </c>
      <c r="CT625" t="s">
        <v>128</v>
      </c>
      <c r="CU625" t="s">
        <v>5935</v>
      </c>
      <c r="CV625" t="s">
        <v>5957</v>
      </c>
      <c r="CW625" t="s">
        <v>5936</v>
      </c>
      <c r="CX625" t="s">
        <v>17</v>
      </c>
      <c r="CY625" t="s">
        <v>17</v>
      </c>
      <c r="CZ625" t="s">
        <v>6002</v>
      </c>
      <c r="DA625" s="3" t="s">
        <v>9218</v>
      </c>
      <c r="DB625" t="s">
        <v>6685</v>
      </c>
      <c r="DD625" s="226">
        <v>598</v>
      </c>
      <c r="DE625" s="22"/>
    </row>
    <row r="626" spans="1:109" ht="15.6" customHeight="1">
      <c r="A626" s="226">
        <v>589</v>
      </c>
      <c r="B626" t="s">
        <v>5902</v>
      </c>
      <c r="C626" s="285" t="s">
        <v>5903</v>
      </c>
      <c r="D626" t="s">
        <v>10261</v>
      </c>
      <c r="E626" t="s">
        <v>17</v>
      </c>
      <c r="F626" s="101" t="s">
        <v>5904</v>
      </c>
      <c r="G626" s="149" t="s">
        <v>5905</v>
      </c>
      <c r="H626" t="s">
        <v>5906</v>
      </c>
      <c r="I626" t="s">
        <v>5907</v>
      </c>
      <c r="J626" t="s">
        <v>5908</v>
      </c>
      <c r="K626" s="9" t="s">
        <v>10279</v>
      </c>
      <c r="L626" s="167" t="s">
        <v>6003</v>
      </c>
      <c r="M626" t="b">
        <v>0</v>
      </c>
      <c r="N626" t="s">
        <v>4747</v>
      </c>
      <c r="O626" s="3" t="s">
        <v>8168</v>
      </c>
      <c r="P626" t="s">
        <v>5911</v>
      </c>
      <c r="Q626" s="231">
        <v>0.12</v>
      </c>
      <c r="R626" s="231">
        <v>0.15</v>
      </c>
      <c r="S626" t="s">
        <v>9181</v>
      </c>
      <c r="T626" t="s">
        <v>17</v>
      </c>
      <c r="U626" t="s">
        <v>17</v>
      </c>
      <c r="V626" t="s">
        <v>17</v>
      </c>
      <c r="W626" t="s">
        <v>5912</v>
      </c>
      <c r="X626" t="s">
        <v>17</v>
      </c>
      <c r="Y626" t="s">
        <v>17</v>
      </c>
      <c r="Z626" t="s">
        <v>4571</v>
      </c>
      <c r="AA626" s="22" t="s">
        <v>484</v>
      </c>
      <c r="AB626" t="s">
        <v>17</v>
      </c>
      <c r="AC626" t="s">
        <v>17</v>
      </c>
      <c r="AD626" t="s">
        <v>17</v>
      </c>
      <c r="AE626" t="s">
        <v>5948</v>
      </c>
      <c r="AF626" t="s">
        <v>17</v>
      </c>
      <c r="AG626" t="s">
        <v>17</v>
      </c>
      <c r="AH626" s="167" t="s">
        <v>6003</v>
      </c>
      <c r="AI626" t="s">
        <v>5913</v>
      </c>
      <c r="AJ626" s="3" t="s">
        <v>9040</v>
      </c>
      <c r="AK626" s="68"/>
      <c r="AL626" s="3" t="s">
        <v>6492</v>
      </c>
      <c r="AM626" t="s">
        <v>5914</v>
      </c>
      <c r="AN626" t="s">
        <v>5949</v>
      </c>
      <c r="AO626" t="s">
        <v>5975</v>
      </c>
      <c r="AP626" t="s">
        <v>5976</v>
      </c>
      <c r="AQ626" t="s">
        <v>5917</v>
      </c>
      <c r="AS626" s="22" t="s">
        <v>9038</v>
      </c>
      <c r="AT626" t="s">
        <v>5918</v>
      </c>
      <c r="AU626" t="b">
        <v>0</v>
      </c>
      <c r="AV626" s="223"/>
      <c r="AW626" s="117" t="s">
        <v>17</v>
      </c>
      <c r="AX626" t="s">
        <v>5919</v>
      </c>
      <c r="AY626" t="s">
        <v>17</v>
      </c>
      <c r="AZ626" t="s">
        <v>17</v>
      </c>
      <c r="BB626" s="3" t="s">
        <v>5202</v>
      </c>
      <c r="BC626">
        <v>30</v>
      </c>
      <c r="BD626" t="s">
        <v>9209</v>
      </c>
      <c r="BE626" t="s">
        <v>9589</v>
      </c>
      <c r="BF626" t="s">
        <v>5920</v>
      </c>
      <c r="BG626" t="s">
        <v>5921</v>
      </c>
      <c r="BH626" s="9" t="s">
        <v>6171</v>
      </c>
      <c r="BI626" t="s">
        <v>3606</v>
      </c>
      <c r="BJ626" t="s">
        <v>9051</v>
      </c>
      <c r="BK626" s="9" t="s">
        <v>9568</v>
      </c>
      <c r="BM626" s="223">
        <v>33731</v>
      </c>
      <c r="BN626" s="223">
        <v>41462</v>
      </c>
      <c r="BO626" t="s">
        <v>236</v>
      </c>
      <c r="BP626" t="s">
        <v>9212</v>
      </c>
      <c r="BQ626" t="s">
        <v>17</v>
      </c>
      <c r="BR626" t="s">
        <v>17</v>
      </c>
      <c r="BS626" t="s">
        <v>17</v>
      </c>
      <c r="BT626" t="s">
        <v>5922</v>
      </c>
      <c r="BU626" t="s">
        <v>13047</v>
      </c>
      <c r="BV626" t="s">
        <v>17</v>
      </c>
      <c r="BW626" s="223">
        <v>30</v>
      </c>
      <c r="BZ626" s="9" t="s">
        <v>6671</v>
      </c>
      <c r="CA626" t="s">
        <v>6212</v>
      </c>
      <c r="CB626" s="223">
        <v>2014</v>
      </c>
      <c r="CC626" t="s">
        <v>5923</v>
      </c>
      <c r="CD626" t="s">
        <v>6004</v>
      </c>
      <c r="CE626" t="s">
        <v>6005</v>
      </c>
      <c r="CF626" t="s">
        <v>6006</v>
      </c>
      <c r="CG626" t="s">
        <v>6007</v>
      </c>
      <c r="CH626" t="s">
        <v>131</v>
      </c>
      <c r="CI626" t="s">
        <v>5928</v>
      </c>
      <c r="CJ626" t="s">
        <v>6008</v>
      </c>
      <c r="CK626" t="s">
        <v>2618</v>
      </c>
      <c r="CL626" t="s">
        <v>5930</v>
      </c>
      <c r="CM626" t="s">
        <v>5968</v>
      </c>
      <c r="CN626" t="s">
        <v>5932</v>
      </c>
      <c r="CO626" t="s">
        <v>10</v>
      </c>
      <c r="CP626" s="153" t="s">
        <v>48</v>
      </c>
      <c r="CQ626" t="s">
        <v>3606</v>
      </c>
      <c r="CR626" t="s">
        <v>17</v>
      </c>
      <c r="CS626" t="s">
        <v>6009</v>
      </c>
      <c r="CT626" t="s">
        <v>128</v>
      </c>
      <c r="CU626" t="s">
        <v>5935</v>
      </c>
      <c r="CV626" t="s">
        <v>5957</v>
      </c>
      <c r="CW626" t="s">
        <v>5936</v>
      </c>
      <c r="CX626" t="s">
        <v>17</v>
      </c>
      <c r="CY626" t="s">
        <v>17</v>
      </c>
      <c r="CZ626" t="s">
        <v>6010</v>
      </c>
      <c r="DA626" s="3" t="s">
        <v>9218</v>
      </c>
      <c r="DB626" t="s">
        <v>6686</v>
      </c>
      <c r="DD626" s="226">
        <v>599</v>
      </c>
      <c r="DE626" s="22"/>
    </row>
    <row r="627" spans="1:109" ht="15.6" customHeight="1">
      <c r="A627" s="226">
        <v>590</v>
      </c>
      <c r="B627" t="s">
        <v>5902</v>
      </c>
      <c r="C627" s="285" t="s">
        <v>5903</v>
      </c>
      <c r="D627" t="s">
        <v>10261</v>
      </c>
      <c r="E627" t="s">
        <v>17</v>
      </c>
      <c r="F627" s="101" t="s">
        <v>5904</v>
      </c>
      <c r="G627" s="149" t="s">
        <v>5905</v>
      </c>
      <c r="H627" t="s">
        <v>5906</v>
      </c>
      <c r="I627" t="s">
        <v>5907</v>
      </c>
      <c r="J627" t="s">
        <v>5908</v>
      </c>
      <c r="K627" s="9" t="s">
        <v>10279</v>
      </c>
      <c r="L627" s="167" t="s">
        <v>6003</v>
      </c>
      <c r="M627" t="b">
        <v>0</v>
      </c>
      <c r="N627" t="s">
        <v>4747</v>
      </c>
      <c r="O627" s="3" t="s">
        <v>8168</v>
      </c>
      <c r="P627" t="s">
        <v>5911</v>
      </c>
      <c r="Q627" s="231">
        <v>0.12</v>
      </c>
      <c r="R627" s="231">
        <v>0.15</v>
      </c>
      <c r="S627" t="s">
        <v>9181</v>
      </c>
      <c r="T627" t="s">
        <v>17</v>
      </c>
      <c r="U627" t="s">
        <v>17</v>
      </c>
      <c r="V627" t="s">
        <v>17</v>
      </c>
      <c r="W627" t="s">
        <v>5912</v>
      </c>
      <c r="X627" t="s">
        <v>17</v>
      </c>
      <c r="Y627" t="s">
        <v>17</v>
      </c>
      <c r="Z627" t="s">
        <v>4571</v>
      </c>
      <c r="AA627" s="22" t="s">
        <v>484</v>
      </c>
      <c r="AB627" t="s">
        <v>17</v>
      </c>
      <c r="AC627" t="s">
        <v>17</v>
      </c>
      <c r="AD627" t="s">
        <v>17</v>
      </c>
      <c r="AE627" t="s">
        <v>5948</v>
      </c>
      <c r="AF627" t="s">
        <v>17</v>
      </c>
      <c r="AG627" t="s">
        <v>17</v>
      </c>
      <c r="AH627" s="167" t="s">
        <v>6003</v>
      </c>
      <c r="AI627" t="s">
        <v>5913</v>
      </c>
      <c r="AJ627" s="3" t="s">
        <v>9040</v>
      </c>
      <c r="AK627" s="68"/>
      <c r="AL627" s="3" t="s">
        <v>6492</v>
      </c>
      <c r="AM627" t="s">
        <v>5914</v>
      </c>
      <c r="AN627" t="s">
        <v>5949</v>
      </c>
      <c r="AO627" t="s">
        <v>5975</v>
      </c>
      <c r="AP627" t="s">
        <v>5976</v>
      </c>
      <c r="AQ627" t="s">
        <v>5917</v>
      </c>
      <c r="AS627" s="22" t="s">
        <v>9038</v>
      </c>
      <c r="AT627" t="s">
        <v>5918</v>
      </c>
      <c r="AU627" t="b">
        <v>0</v>
      </c>
      <c r="AV627" s="223"/>
      <c r="AW627" s="117" t="s">
        <v>17</v>
      </c>
      <c r="AX627" t="s">
        <v>5919</v>
      </c>
      <c r="AY627" t="s">
        <v>17</v>
      </c>
      <c r="AZ627" t="s">
        <v>17</v>
      </c>
      <c r="BB627" s="3" t="s">
        <v>5202</v>
      </c>
      <c r="BC627">
        <v>30</v>
      </c>
      <c r="BD627" t="s">
        <v>9209</v>
      </c>
      <c r="BE627" t="s">
        <v>9589</v>
      </c>
      <c r="BF627" t="s">
        <v>5920</v>
      </c>
      <c r="BG627" t="s">
        <v>5921</v>
      </c>
      <c r="BH627" s="9" t="s">
        <v>6171</v>
      </c>
      <c r="BI627" t="s">
        <v>3606</v>
      </c>
      <c r="BJ627" t="s">
        <v>9051</v>
      </c>
      <c r="BK627" s="9" t="s">
        <v>9568</v>
      </c>
      <c r="BM627" s="223">
        <v>41462</v>
      </c>
      <c r="BN627" s="223">
        <v>33731</v>
      </c>
      <c r="BO627" t="s">
        <v>236</v>
      </c>
      <c r="BP627" t="s">
        <v>9212</v>
      </c>
      <c r="BQ627" t="s">
        <v>17</v>
      </c>
      <c r="BR627" t="s">
        <v>17</v>
      </c>
      <c r="BS627" t="s">
        <v>17</v>
      </c>
      <c r="BT627" t="s">
        <v>5922</v>
      </c>
      <c r="BU627" t="s">
        <v>13047</v>
      </c>
      <c r="BV627" t="s">
        <v>17</v>
      </c>
      <c r="BW627" s="223">
        <v>30</v>
      </c>
      <c r="BZ627" s="9" t="s">
        <v>6671</v>
      </c>
      <c r="CA627" t="s">
        <v>6212</v>
      </c>
      <c r="CB627" s="223">
        <v>2014</v>
      </c>
      <c r="CC627" t="s">
        <v>5923</v>
      </c>
      <c r="CD627" t="s">
        <v>6004</v>
      </c>
      <c r="CE627" t="s">
        <v>6005</v>
      </c>
      <c r="CF627" t="s">
        <v>6006</v>
      </c>
      <c r="CG627" t="s">
        <v>6007</v>
      </c>
      <c r="CH627" t="s">
        <v>131</v>
      </c>
      <c r="CI627" t="s">
        <v>5928</v>
      </c>
      <c r="CJ627" t="s">
        <v>6008</v>
      </c>
      <c r="CK627" t="s">
        <v>2618</v>
      </c>
      <c r="CL627" t="s">
        <v>5930</v>
      </c>
      <c r="CM627" t="s">
        <v>6011</v>
      </c>
      <c r="CN627" t="s">
        <v>5932</v>
      </c>
      <c r="CO627" t="s">
        <v>10</v>
      </c>
      <c r="CP627" s="153" t="s">
        <v>48</v>
      </c>
      <c r="CQ627" t="s">
        <v>3606</v>
      </c>
      <c r="CR627" t="s">
        <v>17</v>
      </c>
      <c r="CS627" t="s">
        <v>6012</v>
      </c>
      <c r="CT627" t="s">
        <v>128</v>
      </c>
      <c r="CU627" t="s">
        <v>5935</v>
      </c>
      <c r="CV627" t="s">
        <v>5957</v>
      </c>
      <c r="CW627" t="s">
        <v>5936</v>
      </c>
      <c r="CX627" t="s">
        <v>17</v>
      </c>
      <c r="CY627" t="s">
        <v>17</v>
      </c>
      <c r="CZ627" t="s">
        <v>6013</v>
      </c>
      <c r="DA627" s="3" t="s">
        <v>9218</v>
      </c>
      <c r="DB627" t="s">
        <v>6687</v>
      </c>
      <c r="DD627" s="226">
        <v>600</v>
      </c>
      <c r="DE627" s="22"/>
    </row>
    <row r="628" spans="1:109" ht="16.149999999999999" customHeight="1">
      <c r="A628" s="226">
        <v>591</v>
      </c>
      <c r="B628" t="s">
        <v>5902</v>
      </c>
      <c r="C628" s="285" t="s">
        <v>5903</v>
      </c>
      <c r="D628" t="s">
        <v>10261</v>
      </c>
      <c r="E628" t="s">
        <v>17</v>
      </c>
      <c r="F628" s="101" t="s">
        <v>5904</v>
      </c>
      <c r="G628" s="149" t="s">
        <v>5905</v>
      </c>
      <c r="H628" t="s">
        <v>5906</v>
      </c>
      <c r="I628" t="s">
        <v>5907</v>
      </c>
      <c r="J628" t="s">
        <v>5908</v>
      </c>
      <c r="K628" s="9" t="s">
        <v>10279</v>
      </c>
      <c r="L628" s="167" t="s">
        <v>6014</v>
      </c>
      <c r="M628" t="b">
        <v>0</v>
      </c>
      <c r="N628" t="s">
        <v>4747</v>
      </c>
      <c r="O628" s="3" t="s">
        <v>8168</v>
      </c>
      <c r="P628" t="s">
        <v>5911</v>
      </c>
      <c r="Q628" s="231">
        <v>0.12</v>
      </c>
      <c r="R628" s="231">
        <v>0.15</v>
      </c>
      <c r="S628" t="s">
        <v>9180</v>
      </c>
      <c r="T628" t="s">
        <v>17</v>
      </c>
      <c r="U628" t="s">
        <v>17</v>
      </c>
      <c r="V628" t="s">
        <v>17</v>
      </c>
      <c r="W628" t="s">
        <v>5912</v>
      </c>
      <c r="X628" t="s">
        <v>17</v>
      </c>
      <c r="Y628" t="s">
        <v>17</v>
      </c>
      <c r="Z628" t="s">
        <v>4570</v>
      </c>
      <c r="AA628" s="22" t="s">
        <v>484</v>
      </c>
      <c r="AB628" t="s">
        <v>17</v>
      </c>
      <c r="AC628" t="s">
        <v>17</v>
      </c>
      <c r="AD628" t="s">
        <v>17</v>
      </c>
      <c r="AE628" t="s">
        <v>17</v>
      </c>
      <c r="AF628" t="s">
        <v>17</v>
      </c>
      <c r="AG628" t="s">
        <v>17</v>
      </c>
      <c r="AH628" s="167" t="s">
        <v>6014</v>
      </c>
      <c r="AI628" t="s">
        <v>5913</v>
      </c>
      <c r="AJ628" s="3" t="s">
        <v>9040</v>
      </c>
      <c r="AK628" s="68"/>
      <c r="AL628" s="3" t="s">
        <v>6492</v>
      </c>
      <c r="AM628" t="s">
        <v>5914</v>
      </c>
      <c r="AN628" t="s">
        <v>484</v>
      </c>
      <c r="AO628" t="s">
        <v>6015</v>
      </c>
      <c r="AP628" t="s">
        <v>6016</v>
      </c>
      <c r="AQ628" t="s">
        <v>5917</v>
      </c>
      <c r="AS628" s="22" t="s">
        <v>9038</v>
      </c>
      <c r="AT628" t="s">
        <v>5918</v>
      </c>
      <c r="AU628" t="b">
        <v>0</v>
      </c>
      <c r="AV628" s="223"/>
      <c r="AW628" s="117" t="s">
        <v>17</v>
      </c>
      <c r="AX628" t="s">
        <v>5919</v>
      </c>
      <c r="AY628" t="s">
        <v>17</v>
      </c>
      <c r="AZ628" t="s">
        <v>17</v>
      </c>
      <c r="BB628" s="3" t="s">
        <v>5202</v>
      </c>
      <c r="BC628">
        <v>30</v>
      </c>
      <c r="BD628" t="s">
        <v>9209</v>
      </c>
      <c r="BE628" t="s">
        <v>9589</v>
      </c>
      <c r="BF628" t="s">
        <v>5920</v>
      </c>
      <c r="BG628" t="s">
        <v>5921</v>
      </c>
      <c r="BH628" s="9" t="s">
        <v>6171</v>
      </c>
      <c r="BI628" t="s">
        <v>3606</v>
      </c>
      <c r="BJ628" t="s">
        <v>9051</v>
      </c>
      <c r="BK628" s="9" t="s">
        <v>9568</v>
      </c>
      <c r="BM628" s="223">
        <v>48256</v>
      </c>
      <c r="BN628" s="223">
        <v>48256</v>
      </c>
      <c r="BO628" t="s">
        <v>236</v>
      </c>
      <c r="BP628" t="s">
        <v>9212</v>
      </c>
      <c r="BQ628" t="s">
        <v>17</v>
      </c>
      <c r="BR628" t="s">
        <v>17</v>
      </c>
      <c r="BS628" t="s">
        <v>17</v>
      </c>
      <c r="BT628" t="s">
        <v>5922</v>
      </c>
      <c r="BU628" t="s">
        <v>13047</v>
      </c>
      <c r="BV628" t="s">
        <v>17</v>
      </c>
      <c r="BW628" s="223">
        <v>30</v>
      </c>
      <c r="BZ628" s="9" t="s">
        <v>6671</v>
      </c>
      <c r="CA628" t="s">
        <v>6212</v>
      </c>
      <c r="CB628" s="223">
        <v>2014</v>
      </c>
      <c r="CC628" t="s">
        <v>5923</v>
      </c>
      <c r="CD628" t="s">
        <v>6017</v>
      </c>
      <c r="CE628" t="s">
        <v>6018</v>
      </c>
      <c r="CF628" t="s">
        <v>6019</v>
      </c>
      <c r="CG628" t="s">
        <v>6020</v>
      </c>
      <c r="CH628" t="s">
        <v>131</v>
      </c>
      <c r="CI628" t="s">
        <v>5928</v>
      </c>
      <c r="CJ628" t="s">
        <v>6021</v>
      </c>
      <c r="CK628" t="s">
        <v>2618</v>
      </c>
      <c r="CL628" t="s">
        <v>5930</v>
      </c>
      <c r="CM628" t="s">
        <v>6022</v>
      </c>
      <c r="CN628" t="s">
        <v>5932</v>
      </c>
      <c r="CO628" t="s">
        <v>10</v>
      </c>
      <c r="CP628" s="153" t="s">
        <v>48</v>
      </c>
      <c r="CQ628" t="s">
        <v>3606</v>
      </c>
      <c r="CR628" t="s">
        <v>17</v>
      </c>
      <c r="CS628" t="s">
        <v>6023</v>
      </c>
      <c r="CT628" t="s">
        <v>128</v>
      </c>
      <c r="CU628" t="s">
        <v>5935</v>
      </c>
      <c r="CV628" t="s">
        <v>17</v>
      </c>
      <c r="CW628" t="s">
        <v>5936</v>
      </c>
      <c r="CX628" t="s">
        <v>17</v>
      </c>
      <c r="CY628" t="s">
        <v>17</v>
      </c>
      <c r="CZ628" t="s">
        <v>6024</v>
      </c>
      <c r="DA628" s="3" t="s">
        <v>9218</v>
      </c>
      <c r="DB628" t="s">
        <v>6688</v>
      </c>
      <c r="DD628" s="226">
        <v>601</v>
      </c>
      <c r="DE628" s="22"/>
    </row>
    <row r="629" spans="1:109" ht="15.6" customHeight="1">
      <c r="A629" s="226">
        <v>592</v>
      </c>
      <c r="B629" t="s">
        <v>5902</v>
      </c>
      <c r="C629" s="285" t="s">
        <v>5903</v>
      </c>
      <c r="D629" t="s">
        <v>10261</v>
      </c>
      <c r="E629" t="s">
        <v>17</v>
      </c>
      <c r="F629" s="101" t="s">
        <v>5904</v>
      </c>
      <c r="G629" s="149" t="s">
        <v>5905</v>
      </c>
      <c r="H629" t="s">
        <v>5906</v>
      </c>
      <c r="I629" t="s">
        <v>5907</v>
      </c>
      <c r="J629" t="s">
        <v>5908</v>
      </c>
      <c r="K629" s="9" t="s">
        <v>10279</v>
      </c>
      <c r="L629" s="167" t="s">
        <v>6025</v>
      </c>
      <c r="M629" t="b">
        <v>0</v>
      </c>
      <c r="N629" t="s">
        <v>4747</v>
      </c>
      <c r="O629" s="3" t="s">
        <v>8168</v>
      </c>
      <c r="P629" t="s">
        <v>5911</v>
      </c>
      <c r="Q629" s="231">
        <v>0.12</v>
      </c>
      <c r="R629" s="231">
        <v>0.15</v>
      </c>
      <c r="S629" t="s">
        <v>9180</v>
      </c>
      <c r="T629" t="s">
        <v>17</v>
      </c>
      <c r="U629" t="s">
        <v>17</v>
      </c>
      <c r="V629" t="s">
        <v>17</v>
      </c>
      <c r="W629" t="s">
        <v>5912</v>
      </c>
      <c r="X629" t="s">
        <v>17</v>
      </c>
      <c r="Y629" t="s">
        <v>17</v>
      </c>
      <c r="Z629" t="s">
        <v>4570</v>
      </c>
      <c r="AA629" s="22" t="s">
        <v>484</v>
      </c>
      <c r="AB629" t="s">
        <v>17</v>
      </c>
      <c r="AC629" t="s">
        <v>17</v>
      </c>
      <c r="AD629" t="s">
        <v>17</v>
      </c>
      <c r="AE629" t="s">
        <v>17</v>
      </c>
      <c r="AF629" t="s">
        <v>17</v>
      </c>
      <c r="AG629" t="s">
        <v>17</v>
      </c>
      <c r="AH629" s="167" t="s">
        <v>6025</v>
      </c>
      <c r="AI629" t="s">
        <v>5913</v>
      </c>
      <c r="AJ629" s="3" t="s">
        <v>9040</v>
      </c>
      <c r="AK629" s="68"/>
      <c r="AL629" s="3" t="s">
        <v>6492</v>
      </c>
      <c r="AM629" t="s">
        <v>5914</v>
      </c>
      <c r="AN629" t="s">
        <v>484</v>
      </c>
      <c r="AO629" t="s">
        <v>6015</v>
      </c>
      <c r="AP629" t="s">
        <v>6016</v>
      </c>
      <c r="AQ629" t="s">
        <v>5917</v>
      </c>
      <c r="AS629" s="22" t="s">
        <v>9038</v>
      </c>
      <c r="AT629" t="s">
        <v>5918</v>
      </c>
      <c r="AU629" t="b">
        <v>0</v>
      </c>
      <c r="AV629" s="223"/>
      <c r="AW629" s="117" t="s">
        <v>17</v>
      </c>
      <c r="AX629" t="s">
        <v>5919</v>
      </c>
      <c r="AY629" t="s">
        <v>17</v>
      </c>
      <c r="AZ629" t="s">
        <v>17</v>
      </c>
      <c r="BB629" s="3" t="s">
        <v>5202</v>
      </c>
      <c r="BC629">
        <v>30</v>
      </c>
      <c r="BD629" t="s">
        <v>9209</v>
      </c>
      <c r="BE629" t="s">
        <v>9589</v>
      </c>
      <c r="BF629" t="s">
        <v>5920</v>
      </c>
      <c r="BG629" t="s">
        <v>5921</v>
      </c>
      <c r="BH629" s="9" t="s">
        <v>6171</v>
      </c>
      <c r="BI629" t="s">
        <v>3606</v>
      </c>
      <c r="BJ629" t="s">
        <v>9051</v>
      </c>
      <c r="BK629" s="9" t="s">
        <v>9568</v>
      </c>
      <c r="BM629" s="223">
        <v>44267</v>
      </c>
      <c r="BN629" s="223">
        <v>44267</v>
      </c>
      <c r="BO629" t="s">
        <v>236</v>
      </c>
      <c r="BP629" t="s">
        <v>9212</v>
      </c>
      <c r="BQ629" t="s">
        <v>17</v>
      </c>
      <c r="BR629" t="s">
        <v>17</v>
      </c>
      <c r="BS629" t="s">
        <v>17</v>
      </c>
      <c r="BT629" t="s">
        <v>5922</v>
      </c>
      <c r="BU629" t="s">
        <v>13047</v>
      </c>
      <c r="BV629" t="s">
        <v>17</v>
      </c>
      <c r="BW629" s="223">
        <v>30</v>
      </c>
      <c r="BZ629" s="9" t="s">
        <v>6671</v>
      </c>
      <c r="CA629" t="s">
        <v>6212</v>
      </c>
      <c r="CB629" s="223">
        <v>2014</v>
      </c>
      <c r="CC629" t="s">
        <v>5923</v>
      </c>
      <c r="CD629" t="s">
        <v>6026</v>
      </c>
      <c r="CE629" t="s">
        <v>6027</v>
      </c>
      <c r="CF629" t="s">
        <v>6028</v>
      </c>
      <c r="CG629" t="s">
        <v>6029</v>
      </c>
      <c r="CH629" t="s">
        <v>131</v>
      </c>
      <c r="CI629" t="s">
        <v>5928</v>
      </c>
      <c r="CJ629" t="s">
        <v>6030</v>
      </c>
      <c r="CK629" t="s">
        <v>2618</v>
      </c>
      <c r="CL629" t="s">
        <v>5930</v>
      </c>
      <c r="CM629" t="s">
        <v>6031</v>
      </c>
      <c r="CN629" t="s">
        <v>5932</v>
      </c>
      <c r="CO629" t="s">
        <v>10</v>
      </c>
      <c r="CP629" s="153" t="s">
        <v>48</v>
      </c>
      <c r="CQ629" t="s">
        <v>3606</v>
      </c>
      <c r="CR629" t="s">
        <v>17</v>
      </c>
      <c r="CS629" t="s">
        <v>6032</v>
      </c>
      <c r="CT629" t="s">
        <v>128</v>
      </c>
      <c r="CU629" t="s">
        <v>5935</v>
      </c>
      <c r="CV629" t="s">
        <v>17</v>
      </c>
      <c r="CW629" t="s">
        <v>5936</v>
      </c>
      <c r="CX629" t="s">
        <v>17</v>
      </c>
      <c r="CY629" t="s">
        <v>17</v>
      </c>
      <c r="CZ629" t="s">
        <v>6033</v>
      </c>
      <c r="DA629" s="3" t="s">
        <v>9218</v>
      </c>
      <c r="DB629" t="s">
        <v>6689</v>
      </c>
      <c r="DD629" s="226">
        <v>602</v>
      </c>
      <c r="DE629" s="22"/>
    </row>
    <row r="630" spans="1:109" ht="16.149999999999999" customHeight="1">
      <c r="A630" s="226">
        <v>593</v>
      </c>
      <c r="B630" t="s">
        <v>5902</v>
      </c>
      <c r="C630" s="285" t="s">
        <v>5903</v>
      </c>
      <c r="D630" t="s">
        <v>10261</v>
      </c>
      <c r="E630" t="s">
        <v>17</v>
      </c>
      <c r="F630" s="101" t="s">
        <v>5904</v>
      </c>
      <c r="G630" s="149" t="s">
        <v>5905</v>
      </c>
      <c r="H630" t="s">
        <v>5906</v>
      </c>
      <c r="I630" t="s">
        <v>5907</v>
      </c>
      <c r="J630" t="s">
        <v>5908</v>
      </c>
      <c r="K630" s="9" t="s">
        <v>10279</v>
      </c>
      <c r="L630" s="167" t="s">
        <v>6034</v>
      </c>
      <c r="M630" t="b">
        <v>0</v>
      </c>
      <c r="N630" t="s">
        <v>4747</v>
      </c>
      <c r="O630" s="3" t="s">
        <v>8168</v>
      </c>
      <c r="P630" t="s">
        <v>5911</v>
      </c>
      <c r="Q630" s="231">
        <v>0.12</v>
      </c>
      <c r="R630" s="231">
        <v>0.15</v>
      </c>
      <c r="S630" t="s">
        <v>9181</v>
      </c>
      <c r="T630" t="s">
        <v>17</v>
      </c>
      <c r="U630" t="s">
        <v>17</v>
      </c>
      <c r="V630" t="s">
        <v>17</v>
      </c>
      <c r="W630" t="s">
        <v>5912</v>
      </c>
      <c r="X630" t="s">
        <v>17</v>
      </c>
      <c r="Y630" t="s">
        <v>17</v>
      </c>
      <c r="Z630" t="s">
        <v>4571</v>
      </c>
      <c r="AA630" s="22" t="s">
        <v>484</v>
      </c>
      <c r="AB630" t="s">
        <v>17</v>
      </c>
      <c r="AC630" t="s">
        <v>17</v>
      </c>
      <c r="AD630" t="s">
        <v>17</v>
      </c>
      <c r="AE630" t="s">
        <v>5948</v>
      </c>
      <c r="AF630" t="s">
        <v>17</v>
      </c>
      <c r="AG630" t="s">
        <v>17</v>
      </c>
      <c r="AH630" s="167" t="s">
        <v>6034</v>
      </c>
      <c r="AI630" t="s">
        <v>5913</v>
      </c>
      <c r="AJ630" s="3" t="s">
        <v>9040</v>
      </c>
      <c r="AK630" s="68"/>
      <c r="AL630" s="3" t="s">
        <v>6492</v>
      </c>
      <c r="AM630" t="s">
        <v>5914</v>
      </c>
      <c r="AN630" t="s">
        <v>5949</v>
      </c>
      <c r="AO630" t="s">
        <v>6015</v>
      </c>
      <c r="AP630" t="s">
        <v>6016</v>
      </c>
      <c r="AQ630" t="s">
        <v>5917</v>
      </c>
      <c r="AS630" s="22" t="s">
        <v>9038</v>
      </c>
      <c r="AT630" t="s">
        <v>5918</v>
      </c>
      <c r="AU630" t="b">
        <v>0</v>
      </c>
      <c r="AV630" s="223"/>
      <c r="AW630" s="117" t="s">
        <v>17</v>
      </c>
      <c r="AX630" t="s">
        <v>5919</v>
      </c>
      <c r="AY630" t="s">
        <v>17</v>
      </c>
      <c r="AZ630" t="s">
        <v>17</v>
      </c>
      <c r="BB630" s="3" t="s">
        <v>5202</v>
      </c>
      <c r="BC630">
        <v>30</v>
      </c>
      <c r="BD630" t="s">
        <v>9209</v>
      </c>
      <c r="BE630" t="s">
        <v>9589</v>
      </c>
      <c r="BF630" t="s">
        <v>5920</v>
      </c>
      <c r="BG630" t="s">
        <v>5921</v>
      </c>
      <c r="BH630" s="9" t="s">
        <v>6171</v>
      </c>
      <c r="BI630" t="s">
        <v>3606</v>
      </c>
      <c r="BJ630" t="s">
        <v>9051</v>
      </c>
      <c r="BK630" s="9" t="s">
        <v>9568</v>
      </c>
      <c r="BM630" s="223">
        <v>46008</v>
      </c>
      <c r="BN630" s="223">
        <v>36482</v>
      </c>
      <c r="BO630" t="s">
        <v>236</v>
      </c>
      <c r="BP630" t="s">
        <v>9212</v>
      </c>
      <c r="BQ630" t="s">
        <v>17</v>
      </c>
      <c r="BR630" t="s">
        <v>17</v>
      </c>
      <c r="BS630" t="s">
        <v>17</v>
      </c>
      <c r="BT630" t="s">
        <v>5922</v>
      </c>
      <c r="BU630" t="s">
        <v>13047</v>
      </c>
      <c r="BV630" t="s">
        <v>17</v>
      </c>
      <c r="BW630" s="223">
        <v>30</v>
      </c>
      <c r="BZ630" s="9" t="s">
        <v>6671</v>
      </c>
      <c r="CA630" t="s">
        <v>6212</v>
      </c>
      <c r="CB630" s="223">
        <v>2014</v>
      </c>
      <c r="CC630" t="s">
        <v>5923</v>
      </c>
      <c r="CD630" t="s">
        <v>6035</v>
      </c>
      <c r="CE630" t="s">
        <v>6036</v>
      </c>
      <c r="CF630" t="s">
        <v>6037</v>
      </c>
      <c r="CG630" t="s">
        <v>6038</v>
      </c>
      <c r="CH630" t="s">
        <v>131</v>
      </c>
      <c r="CI630" t="s">
        <v>5928</v>
      </c>
      <c r="CJ630" t="s">
        <v>6039</v>
      </c>
      <c r="CK630" t="s">
        <v>2618</v>
      </c>
      <c r="CL630" t="s">
        <v>5930</v>
      </c>
      <c r="CM630" t="s">
        <v>5959</v>
      </c>
      <c r="CN630" t="s">
        <v>5932</v>
      </c>
      <c r="CO630" t="s">
        <v>10</v>
      </c>
      <c r="CP630" s="153" t="s">
        <v>48</v>
      </c>
      <c r="CQ630" t="s">
        <v>3606</v>
      </c>
      <c r="CR630" t="s">
        <v>17</v>
      </c>
      <c r="CS630" t="s">
        <v>6040</v>
      </c>
      <c r="CT630" t="s">
        <v>128</v>
      </c>
      <c r="CU630" t="s">
        <v>5935</v>
      </c>
      <c r="CV630" t="s">
        <v>5957</v>
      </c>
      <c r="CW630" t="s">
        <v>5936</v>
      </c>
      <c r="CX630" t="s">
        <v>17</v>
      </c>
      <c r="CY630" t="s">
        <v>17</v>
      </c>
      <c r="CZ630" t="s">
        <v>6041</v>
      </c>
      <c r="DA630" s="3" t="s">
        <v>9218</v>
      </c>
      <c r="DB630" t="s">
        <v>6690</v>
      </c>
      <c r="DD630" s="226">
        <v>603</v>
      </c>
      <c r="DE630" s="22"/>
    </row>
    <row r="631" spans="1:109" ht="16.899999999999999" customHeight="1">
      <c r="A631" s="226">
        <v>594</v>
      </c>
      <c r="B631" t="s">
        <v>5902</v>
      </c>
      <c r="C631" s="285" t="s">
        <v>5903</v>
      </c>
      <c r="D631" t="s">
        <v>10261</v>
      </c>
      <c r="E631" t="s">
        <v>17</v>
      </c>
      <c r="F631" s="101" t="s">
        <v>5904</v>
      </c>
      <c r="G631" s="149" t="s">
        <v>5905</v>
      </c>
      <c r="H631" t="s">
        <v>5906</v>
      </c>
      <c r="I631" t="s">
        <v>5907</v>
      </c>
      <c r="J631" t="s">
        <v>5908</v>
      </c>
      <c r="K631" s="9" t="s">
        <v>10279</v>
      </c>
      <c r="L631" s="167" t="s">
        <v>6034</v>
      </c>
      <c r="M631" t="b">
        <v>0</v>
      </c>
      <c r="N631" t="s">
        <v>4747</v>
      </c>
      <c r="O631" s="3" t="s">
        <v>8168</v>
      </c>
      <c r="P631" t="s">
        <v>5911</v>
      </c>
      <c r="Q631" s="231">
        <v>0.12</v>
      </c>
      <c r="R631" s="231">
        <v>0.15</v>
      </c>
      <c r="S631" t="s">
        <v>9181</v>
      </c>
      <c r="T631" t="s">
        <v>17</v>
      </c>
      <c r="U631" t="s">
        <v>17</v>
      </c>
      <c r="V631" t="s">
        <v>17</v>
      </c>
      <c r="W631" t="s">
        <v>5912</v>
      </c>
      <c r="X631" t="s">
        <v>17</v>
      </c>
      <c r="Y631" t="s">
        <v>17</v>
      </c>
      <c r="Z631" t="s">
        <v>4571</v>
      </c>
      <c r="AA631" s="22" t="s">
        <v>484</v>
      </c>
      <c r="AB631" t="s">
        <v>17</v>
      </c>
      <c r="AC631" t="s">
        <v>17</v>
      </c>
      <c r="AD631" t="s">
        <v>17</v>
      </c>
      <c r="AE631" t="s">
        <v>5948</v>
      </c>
      <c r="AF631" t="s">
        <v>17</v>
      </c>
      <c r="AG631" t="s">
        <v>17</v>
      </c>
      <c r="AH631" s="167" t="s">
        <v>6034</v>
      </c>
      <c r="AI631" t="s">
        <v>5913</v>
      </c>
      <c r="AJ631" s="3" t="s">
        <v>9040</v>
      </c>
      <c r="AK631" s="68"/>
      <c r="AL631" s="3" t="s">
        <v>6492</v>
      </c>
      <c r="AM631" t="s">
        <v>5914</v>
      </c>
      <c r="AN631" t="s">
        <v>5949</v>
      </c>
      <c r="AO631" t="s">
        <v>6015</v>
      </c>
      <c r="AP631" t="s">
        <v>6016</v>
      </c>
      <c r="AQ631" t="s">
        <v>5917</v>
      </c>
      <c r="AS631" s="22" t="s">
        <v>9038</v>
      </c>
      <c r="AT631" t="s">
        <v>5918</v>
      </c>
      <c r="AU631" t="b">
        <v>0</v>
      </c>
      <c r="AV631" s="223"/>
      <c r="AW631" s="117" t="s">
        <v>17</v>
      </c>
      <c r="AX631" t="s">
        <v>5919</v>
      </c>
      <c r="AY631" t="s">
        <v>17</v>
      </c>
      <c r="AZ631" t="s">
        <v>17</v>
      </c>
      <c r="BB631" s="3" t="s">
        <v>5202</v>
      </c>
      <c r="BC631">
        <v>30</v>
      </c>
      <c r="BD631" t="s">
        <v>9209</v>
      </c>
      <c r="BE631" t="s">
        <v>9589</v>
      </c>
      <c r="BF631" t="s">
        <v>5920</v>
      </c>
      <c r="BG631" t="s">
        <v>5921</v>
      </c>
      <c r="BH631" s="9" t="s">
        <v>6171</v>
      </c>
      <c r="BI631" t="s">
        <v>3606</v>
      </c>
      <c r="BJ631" t="s">
        <v>9051</v>
      </c>
      <c r="BK631" s="9" t="s">
        <v>9568</v>
      </c>
      <c r="BM631" s="223">
        <v>36482</v>
      </c>
      <c r="BN631" s="223">
        <v>46008</v>
      </c>
      <c r="BO631" t="s">
        <v>236</v>
      </c>
      <c r="BP631" t="s">
        <v>9212</v>
      </c>
      <c r="BQ631" t="s">
        <v>17</v>
      </c>
      <c r="BR631" t="s">
        <v>17</v>
      </c>
      <c r="BS631" t="s">
        <v>17</v>
      </c>
      <c r="BT631" t="s">
        <v>5922</v>
      </c>
      <c r="BU631" t="s">
        <v>13047</v>
      </c>
      <c r="BV631" t="s">
        <v>17</v>
      </c>
      <c r="BW631" s="223">
        <v>30</v>
      </c>
      <c r="BZ631" s="9" t="s">
        <v>6671</v>
      </c>
      <c r="CA631" t="s">
        <v>6212</v>
      </c>
      <c r="CB631" s="223">
        <v>2014</v>
      </c>
      <c r="CC631" t="s">
        <v>5923</v>
      </c>
      <c r="CD631" t="s">
        <v>6035</v>
      </c>
      <c r="CE631" t="s">
        <v>6036</v>
      </c>
      <c r="CF631" t="s">
        <v>6037</v>
      </c>
      <c r="CG631" t="s">
        <v>6038</v>
      </c>
      <c r="CH631" t="s">
        <v>131</v>
      </c>
      <c r="CI631" t="s">
        <v>5928</v>
      </c>
      <c r="CJ631" t="s">
        <v>6039</v>
      </c>
      <c r="CK631" t="s">
        <v>2618</v>
      </c>
      <c r="CL631" t="s">
        <v>5930</v>
      </c>
      <c r="CM631" t="s">
        <v>6000</v>
      </c>
      <c r="CN631" t="s">
        <v>5932</v>
      </c>
      <c r="CO631" t="s">
        <v>10</v>
      </c>
      <c r="CP631" s="153" t="s">
        <v>48</v>
      </c>
      <c r="CQ631" t="s">
        <v>3606</v>
      </c>
      <c r="CR631" t="s">
        <v>17</v>
      </c>
      <c r="CS631" t="s">
        <v>6042</v>
      </c>
      <c r="CT631" t="s">
        <v>128</v>
      </c>
      <c r="CU631" t="s">
        <v>5935</v>
      </c>
      <c r="CV631" t="s">
        <v>5957</v>
      </c>
      <c r="CW631" t="s">
        <v>5936</v>
      </c>
      <c r="CX631" t="s">
        <v>17</v>
      </c>
      <c r="CY631" t="s">
        <v>17</v>
      </c>
      <c r="CZ631" t="s">
        <v>6043</v>
      </c>
      <c r="DA631" s="3" t="s">
        <v>9218</v>
      </c>
      <c r="DB631" t="s">
        <v>6691</v>
      </c>
      <c r="DD631" s="226">
        <v>604</v>
      </c>
      <c r="DE631" s="22"/>
    </row>
    <row r="632" spans="1:109" ht="14.45" customHeight="1">
      <c r="A632" s="226">
        <v>595</v>
      </c>
      <c r="B632" t="s">
        <v>5902</v>
      </c>
      <c r="C632" s="285" t="s">
        <v>5903</v>
      </c>
      <c r="D632" t="s">
        <v>10261</v>
      </c>
      <c r="E632" t="s">
        <v>17</v>
      </c>
      <c r="F632" s="101" t="s">
        <v>5904</v>
      </c>
      <c r="G632" s="149" t="s">
        <v>5905</v>
      </c>
      <c r="H632" t="s">
        <v>5906</v>
      </c>
      <c r="I632" t="s">
        <v>5907</v>
      </c>
      <c r="J632" t="s">
        <v>5908</v>
      </c>
      <c r="K632" s="9" t="s">
        <v>10279</v>
      </c>
      <c r="L632" s="167" t="s">
        <v>6044</v>
      </c>
      <c r="M632" t="b">
        <v>0</v>
      </c>
      <c r="N632" t="s">
        <v>4747</v>
      </c>
      <c r="O632" s="3" t="s">
        <v>8168</v>
      </c>
      <c r="P632" t="s">
        <v>5911</v>
      </c>
      <c r="Q632" s="231">
        <v>0.12</v>
      </c>
      <c r="R632" s="231">
        <v>0.15</v>
      </c>
      <c r="S632" t="s">
        <v>9181</v>
      </c>
      <c r="T632" t="s">
        <v>17</v>
      </c>
      <c r="U632" t="s">
        <v>17</v>
      </c>
      <c r="V632" t="s">
        <v>17</v>
      </c>
      <c r="W632" t="s">
        <v>5912</v>
      </c>
      <c r="X632" t="s">
        <v>17</v>
      </c>
      <c r="Y632" t="s">
        <v>17</v>
      </c>
      <c r="Z632" t="s">
        <v>4571</v>
      </c>
      <c r="AA632" s="22" t="s">
        <v>484</v>
      </c>
      <c r="AB632" t="s">
        <v>17</v>
      </c>
      <c r="AC632" t="s">
        <v>17</v>
      </c>
      <c r="AD632" t="s">
        <v>17</v>
      </c>
      <c r="AE632" t="s">
        <v>5948</v>
      </c>
      <c r="AF632" t="s">
        <v>17</v>
      </c>
      <c r="AG632" t="s">
        <v>17</v>
      </c>
      <c r="AH632" s="167" t="s">
        <v>6044</v>
      </c>
      <c r="AI632" t="s">
        <v>5913</v>
      </c>
      <c r="AJ632" s="3" t="s">
        <v>9040</v>
      </c>
      <c r="AK632" s="68"/>
      <c r="AL632" s="3" t="s">
        <v>6492</v>
      </c>
      <c r="AM632" t="s">
        <v>5914</v>
      </c>
      <c r="AN632" t="s">
        <v>5949</v>
      </c>
      <c r="AO632" t="s">
        <v>6015</v>
      </c>
      <c r="AP632" t="s">
        <v>6016</v>
      </c>
      <c r="AQ632" t="s">
        <v>5917</v>
      </c>
      <c r="AS632" s="22" t="s">
        <v>9038</v>
      </c>
      <c r="AT632" t="s">
        <v>5918</v>
      </c>
      <c r="AU632" t="b">
        <v>0</v>
      </c>
      <c r="AV632" s="223"/>
      <c r="AW632" s="117" t="s">
        <v>17</v>
      </c>
      <c r="AX632" t="s">
        <v>5919</v>
      </c>
      <c r="AY632" t="s">
        <v>17</v>
      </c>
      <c r="AZ632" t="s">
        <v>17</v>
      </c>
      <c r="BB632" s="3" t="s">
        <v>5202</v>
      </c>
      <c r="BC632">
        <v>30</v>
      </c>
      <c r="BD632" t="s">
        <v>9209</v>
      </c>
      <c r="BE632" t="s">
        <v>9589</v>
      </c>
      <c r="BF632" t="s">
        <v>5920</v>
      </c>
      <c r="BG632" t="s">
        <v>5921</v>
      </c>
      <c r="BH632" s="9" t="s">
        <v>6171</v>
      </c>
      <c r="BI632" t="s">
        <v>3606</v>
      </c>
      <c r="BJ632" t="s">
        <v>9051</v>
      </c>
      <c r="BK632" s="9" t="s">
        <v>9568</v>
      </c>
      <c r="BM632" s="223">
        <v>59384</v>
      </c>
      <c r="BN632" s="223">
        <v>59384</v>
      </c>
      <c r="BO632" t="s">
        <v>236</v>
      </c>
      <c r="BP632" t="s">
        <v>9212</v>
      </c>
      <c r="BQ632" t="s">
        <v>17</v>
      </c>
      <c r="BR632" t="s">
        <v>17</v>
      </c>
      <c r="BS632" t="s">
        <v>17</v>
      </c>
      <c r="BT632" t="s">
        <v>5922</v>
      </c>
      <c r="BU632" t="s">
        <v>13047</v>
      </c>
      <c r="BV632" t="s">
        <v>17</v>
      </c>
      <c r="BW632" s="223">
        <v>30</v>
      </c>
      <c r="BZ632" s="9" t="s">
        <v>6671</v>
      </c>
      <c r="CA632" t="s">
        <v>6212</v>
      </c>
      <c r="CB632" s="223">
        <v>2014</v>
      </c>
      <c r="CC632" t="s">
        <v>5923</v>
      </c>
      <c r="CD632" t="s">
        <v>6045</v>
      </c>
      <c r="CE632" t="s">
        <v>6046</v>
      </c>
      <c r="CF632" t="s">
        <v>6047</v>
      </c>
      <c r="CG632" t="s">
        <v>6048</v>
      </c>
      <c r="CH632" t="s">
        <v>131</v>
      </c>
      <c r="CI632" t="s">
        <v>5928</v>
      </c>
      <c r="CJ632" t="s">
        <v>6049</v>
      </c>
      <c r="CK632" t="s">
        <v>2618</v>
      </c>
      <c r="CL632" t="s">
        <v>5930</v>
      </c>
      <c r="CM632" t="s">
        <v>5971</v>
      </c>
      <c r="CN632" t="s">
        <v>5932</v>
      </c>
      <c r="CO632" t="s">
        <v>10</v>
      </c>
      <c r="CP632" s="153" t="s">
        <v>48</v>
      </c>
      <c r="CQ632" t="s">
        <v>3606</v>
      </c>
      <c r="CR632" t="s">
        <v>17</v>
      </c>
      <c r="CS632" t="s">
        <v>6050</v>
      </c>
      <c r="CT632" t="s">
        <v>128</v>
      </c>
      <c r="CU632" t="s">
        <v>5935</v>
      </c>
      <c r="CV632" t="s">
        <v>5957</v>
      </c>
      <c r="CW632" t="s">
        <v>5936</v>
      </c>
      <c r="CX632" t="s">
        <v>17</v>
      </c>
      <c r="CY632" t="s">
        <v>17</v>
      </c>
      <c r="CZ632" t="s">
        <v>6051</v>
      </c>
      <c r="DA632" s="3" t="s">
        <v>9218</v>
      </c>
      <c r="DB632" t="s">
        <v>6692</v>
      </c>
      <c r="DD632" s="226">
        <v>605</v>
      </c>
      <c r="DE632" s="22"/>
    </row>
    <row r="633" spans="1:109" ht="14.45" customHeight="1">
      <c r="A633" s="226">
        <v>596</v>
      </c>
      <c r="B633" t="s">
        <v>5902</v>
      </c>
      <c r="C633" s="285" t="s">
        <v>5903</v>
      </c>
      <c r="D633" t="s">
        <v>10261</v>
      </c>
      <c r="E633" t="s">
        <v>17</v>
      </c>
      <c r="F633" s="101" t="s">
        <v>5904</v>
      </c>
      <c r="G633" s="149" t="s">
        <v>5905</v>
      </c>
      <c r="H633" t="s">
        <v>5906</v>
      </c>
      <c r="I633" t="s">
        <v>5907</v>
      </c>
      <c r="J633" t="s">
        <v>5908</v>
      </c>
      <c r="K633" s="9" t="s">
        <v>10279</v>
      </c>
      <c r="L633" s="167" t="s">
        <v>6044</v>
      </c>
      <c r="M633" t="b">
        <v>0</v>
      </c>
      <c r="N633" t="s">
        <v>4747</v>
      </c>
      <c r="O633" s="3" t="s">
        <v>8168</v>
      </c>
      <c r="P633" t="s">
        <v>5911</v>
      </c>
      <c r="Q633" s="231">
        <v>0.12</v>
      </c>
      <c r="R633" s="231">
        <v>0.15</v>
      </c>
      <c r="S633" t="s">
        <v>9181</v>
      </c>
      <c r="T633" t="s">
        <v>17</v>
      </c>
      <c r="U633" t="s">
        <v>17</v>
      </c>
      <c r="V633" t="s">
        <v>17</v>
      </c>
      <c r="W633" t="s">
        <v>5912</v>
      </c>
      <c r="X633" t="s">
        <v>17</v>
      </c>
      <c r="Y633" t="s">
        <v>17</v>
      </c>
      <c r="Z633" t="s">
        <v>4571</v>
      </c>
      <c r="AA633" s="22" t="s">
        <v>484</v>
      </c>
      <c r="AB633" t="s">
        <v>17</v>
      </c>
      <c r="AC633" t="s">
        <v>17</v>
      </c>
      <c r="AD633" t="s">
        <v>17</v>
      </c>
      <c r="AE633" t="s">
        <v>5948</v>
      </c>
      <c r="AF633" t="s">
        <v>17</v>
      </c>
      <c r="AG633" t="s">
        <v>17</v>
      </c>
      <c r="AH633" s="167" t="s">
        <v>6044</v>
      </c>
      <c r="AI633" t="s">
        <v>5913</v>
      </c>
      <c r="AJ633" s="3" t="s">
        <v>9040</v>
      </c>
      <c r="AK633" s="68"/>
      <c r="AL633" s="3" t="s">
        <v>6492</v>
      </c>
      <c r="AM633" t="s">
        <v>5914</v>
      </c>
      <c r="AN633" t="s">
        <v>5949</v>
      </c>
      <c r="AO633" t="s">
        <v>6015</v>
      </c>
      <c r="AP633" t="s">
        <v>6016</v>
      </c>
      <c r="AQ633" t="s">
        <v>5917</v>
      </c>
      <c r="AS633" s="22" t="s">
        <v>9038</v>
      </c>
      <c r="AT633" t="s">
        <v>5918</v>
      </c>
      <c r="AU633" t="b">
        <v>0</v>
      </c>
      <c r="AV633" s="223"/>
      <c r="AW633" s="117" t="s">
        <v>17</v>
      </c>
      <c r="AX633" t="s">
        <v>5919</v>
      </c>
      <c r="AY633" t="s">
        <v>17</v>
      </c>
      <c r="AZ633" t="s">
        <v>17</v>
      </c>
      <c r="BB633" s="3" t="s">
        <v>5202</v>
      </c>
      <c r="BC633">
        <v>30</v>
      </c>
      <c r="BD633" t="s">
        <v>9209</v>
      </c>
      <c r="BE633" t="s">
        <v>9589</v>
      </c>
      <c r="BF633" t="s">
        <v>5920</v>
      </c>
      <c r="BG633" t="s">
        <v>5921</v>
      </c>
      <c r="BH633" s="9" t="s">
        <v>6171</v>
      </c>
      <c r="BI633" t="s">
        <v>3606</v>
      </c>
      <c r="BJ633" t="s">
        <v>9051</v>
      </c>
      <c r="BK633" s="9" t="s">
        <v>9568</v>
      </c>
      <c r="BM633" s="223">
        <v>75873</v>
      </c>
      <c r="BN633" s="223">
        <v>75873</v>
      </c>
      <c r="BO633" t="s">
        <v>236</v>
      </c>
      <c r="BP633" t="s">
        <v>9212</v>
      </c>
      <c r="BQ633" t="s">
        <v>17</v>
      </c>
      <c r="BR633" t="s">
        <v>17</v>
      </c>
      <c r="BS633" t="s">
        <v>17</v>
      </c>
      <c r="BT633" t="s">
        <v>5922</v>
      </c>
      <c r="BU633" t="s">
        <v>13047</v>
      </c>
      <c r="BV633" t="s">
        <v>17</v>
      </c>
      <c r="BW633" s="223">
        <v>30</v>
      </c>
      <c r="BZ633" s="9" t="s">
        <v>6671</v>
      </c>
      <c r="CA633" t="s">
        <v>6212</v>
      </c>
      <c r="CB633" s="223">
        <v>2014</v>
      </c>
      <c r="CC633" t="s">
        <v>5923</v>
      </c>
      <c r="CD633" t="s">
        <v>6045</v>
      </c>
      <c r="CE633" t="s">
        <v>6046</v>
      </c>
      <c r="CF633" t="s">
        <v>6047</v>
      </c>
      <c r="CG633" t="s">
        <v>6048</v>
      </c>
      <c r="CH633" t="s">
        <v>131</v>
      </c>
      <c r="CI633" t="s">
        <v>5928</v>
      </c>
      <c r="CJ633" t="s">
        <v>6049</v>
      </c>
      <c r="CK633" t="s">
        <v>2618</v>
      </c>
      <c r="CL633" t="s">
        <v>5930</v>
      </c>
      <c r="CM633" t="s">
        <v>6011</v>
      </c>
      <c r="CN633" t="s">
        <v>5932</v>
      </c>
      <c r="CO633" t="s">
        <v>10</v>
      </c>
      <c r="CP633" s="153" t="s">
        <v>48</v>
      </c>
      <c r="CQ633" t="s">
        <v>3606</v>
      </c>
      <c r="CR633" t="s">
        <v>17</v>
      </c>
      <c r="CS633" t="s">
        <v>6052</v>
      </c>
      <c r="CT633" t="s">
        <v>128</v>
      </c>
      <c r="CU633" t="s">
        <v>5935</v>
      </c>
      <c r="CV633" t="s">
        <v>5957</v>
      </c>
      <c r="CW633" t="s">
        <v>5936</v>
      </c>
      <c r="CX633" t="s">
        <v>17</v>
      </c>
      <c r="CY633" t="s">
        <v>17</v>
      </c>
      <c r="CZ633" t="s">
        <v>6053</v>
      </c>
      <c r="DA633" s="3" t="s">
        <v>9218</v>
      </c>
      <c r="DB633" t="s">
        <v>6693</v>
      </c>
      <c r="DD633" s="226">
        <v>606</v>
      </c>
      <c r="DE633" s="22"/>
    </row>
    <row r="634" spans="1:109">
      <c r="A634" s="226">
        <v>597</v>
      </c>
      <c r="B634" t="s">
        <v>6158</v>
      </c>
      <c r="C634" s="288" t="s">
        <v>6134</v>
      </c>
      <c r="D634" t="s">
        <v>3456</v>
      </c>
      <c r="E634" t="s">
        <v>17</v>
      </c>
      <c r="F634" t="s">
        <v>6159</v>
      </c>
      <c r="G634" s="149" t="s">
        <v>6160</v>
      </c>
      <c r="H634" t="s">
        <v>6955</v>
      </c>
      <c r="I634" t="s">
        <v>6161</v>
      </c>
      <c r="J634" t="s">
        <v>6135</v>
      </c>
      <c r="K634" s="268" t="s">
        <v>10280</v>
      </c>
      <c r="L634" t="s">
        <v>6133</v>
      </c>
      <c r="M634" t="b">
        <v>0</v>
      </c>
      <c r="N634" t="s">
        <v>549</v>
      </c>
      <c r="O634" s="3" t="s">
        <v>8269</v>
      </c>
      <c r="P634" t="s">
        <v>9152</v>
      </c>
      <c r="Q634" s="223">
        <v>17</v>
      </c>
      <c r="R634" s="223">
        <v>17</v>
      </c>
      <c r="S634" t="s">
        <v>5090</v>
      </c>
      <c r="T634" t="s">
        <v>17</v>
      </c>
      <c r="U634" t="s">
        <v>17</v>
      </c>
      <c r="V634" t="s">
        <v>17</v>
      </c>
      <c r="W634" t="s">
        <v>17</v>
      </c>
      <c r="X634" t="s">
        <v>17</v>
      </c>
      <c r="Y634" t="s">
        <v>17</v>
      </c>
      <c r="Z634" t="s">
        <v>17</v>
      </c>
      <c r="AA634" s="22" t="s">
        <v>484</v>
      </c>
      <c r="AB634" t="s">
        <v>17</v>
      </c>
      <c r="AC634" t="s">
        <v>17</v>
      </c>
      <c r="AD634" t="s">
        <v>17</v>
      </c>
      <c r="AE634" t="s">
        <v>17</v>
      </c>
      <c r="AF634" t="s">
        <v>17</v>
      </c>
      <c r="AG634" t="s">
        <v>17</v>
      </c>
      <c r="AH634" s="14" t="s">
        <v>6162</v>
      </c>
      <c r="AJ634" s="114" t="s">
        <v>481</v>
      </c>
      <c r="AK634" s="167" t="s">
        <v>12</v>
      </c>
      <c r="AL634" s="167" t="s">
        <v>12</v>
      </c>
      <c r="AM634" t="s">
        <v>17</v>
      </c>
      <c r="AN634" t="s">
        <v>484</v>
      </c>
      <c r="AO634" t="s">
        <v>9206</v>
      </c>
      <c r="AP634" t="s">
        <v>5091</v>
      </c>
      <c r="AQ634" t="s">
        <v>6163</v>
      </c>
      <c r="AS634" s="15" t="s">
        <v>9045</v>
      </c>
      <c r="AT634" s="167" t="s">
        <v>6164</v>
      </c>
      <c r="AU634" t="b">
        <v>0</v>
      </c>
      <c r="AV634" s="223" t="s">
        <v>17</v>
      </c>
      <c r="AW634" t="s">
        <v>17</v>
      </c>
      <c r="AX634" t="s">
        <v>17</v>
      </c>
      <c r="AY634">
        <v>30</v>
      </c>
      <c r="AZ634" t="s">
        <v>9208</v>
      </c>
      <c r="BA634" t="s">
        <v>6165</v>
      </c>
      <c r="BB634" s="3" t="s">
        <v>5202</v>
      </c>
      <c r="BC634">
        <v>30</v>
      </c>
      <c r="BE634" t="s">
        <v>37</v>
      </c>
      <c r="BF634" t="s">
        <v>6166</v>
      </c>
      <c r="BG634" t="s">
        <v>17</v>
      </c>
      <c r="BH634" s="9" t="s">
        <v>6171</v>
      </c>
      <c r="BI634" s="10" t="s">
        <v>3606</v>
      </c>
      <c r="BJ634" t="s">
        <v>9076</v>
      </c>
      <c r="BK634" s="9" t="s">
        <v>9568</v>
      </c>
      <c r="BL634" t="s">
        <v>17</v>
      </c>
      <c r="BM634" s="223">
        <v>2852636</v>
      </c>
      <c r="BN634" s="223">
        <v>5705272</v>
      </c>
      <c r="BO634" t="s">
        <v>5099</v>
      </c>
      <c r="BP634" t="s">
        <v>9213</v>
      </c>
      <c r="BQ634" t="s">
        <v>17</v>
      </c>
      <c r="BR634" t="s">
        <v>17</v>
      </c>
      <c r="BS634" t="s">
        <v>17</v>
      </c>
      <c r="BT634" t="s">
        <v>6167</v>
      </c>
      <c r="BU634" t="s">
        <v>13048</v>
      </c>
      <c r="BW634" s="223"/>
      <c r="BY634" t="s">
        <v>17</v>
      </c>
      <c r="BZ634" t="s">
        <v>9216</v>
      </c>
      <c r="CA634" t="s">
        <v>6212</v>
      </c>
      <c r="CB634" s="223">
        <v>2015</v>
      </c>
      <c r="CC634" t="s">
        <v>6136</v>
      </c>
      <c r="CD634" t="s">
        <v>6168</v>
      </c>
      <c r="CE634" t="s">
        <v>6169</v>
      </c>
      <c r="CF634" t="s">
        <v>6133</v>
      </c>
      <c r="CG634" t="s">
        <v>17</v>
      </c>
      <c r="CH634" t="s">
        <v>131</v>
      </c>
      <c r="CI634" t="s">
        <v>6170</v>
      </c>
      <c r="CJ634" t="s">
        <v>6137</v>
      </c>
      <c r="CK634" t="s">
        <v>17</v>
      </c>
      <c r="CL634" t="s">
        <v>17</v>
      </c>
      <c r="CM634" t="s">
        <v>6138</v>
      </c>
      <c r="CN634" t="s">
        <v>6139</v>
      </c>
      <c r="CO634" t="s">
        <v>10</v>
      </c>
      <c r="CP634" s="153" t="s">
        <v>48</v>
      </c>
      <c r="CQ634" t="s">
        <v>6171</v>
      </c>
      <c r="CR634" t="s">
        <v>17</v>
      </c>
      <c r="CS634" t="s">
        <v>6140</v>
      </c>
      <c r="CT634" t="s">
        <v>430</v>
      </c>
      <c r="CU634" t="s">
        <v>199</v>
      </c>
      <c r="CV634" t="s">
        <v>17</v>
      </c>
      <c r="CW634" t="s">
        <v>6141</v>
      </c>
      <c r="CX634" t="s">
        <v>17</v>
      </c>
      <c r="CY634" t="s">
        <v>17</v>
      </c>
      <c r="CZ634" t="s">
        <v>6172</v>
      </c>
      <c r="DA634" s="3" t="s">
        <v>9218</v>
      </c>
      <c r="DB634" t="s">
        <v>6173</v>
      </c>
      <c r="DD634" s="226">
        <v>607</v>
      </c>
      <c r="DE634" s="22"/>
    </row>
    <row r="635" spans="1:109">
      <c r="A635" s="226">
        <v>598</v>
      </c>
      <c r="B635" t="s">
        <v>6158</v>
      </c>
      <c r="C635" s="288" t="s">
        <v>6134</v>
      </c>
      <c r="D635" t="s">
        <v>3456</v>
      </c>
      <c r="E635" t="s">
        <v>17</v>
      </c>
      <c r="F635" t="s">
        <v>6159</v>
      </c>
      <c r="G635" s="149" t="s">
        <v>6160</v>
      </c>
      <c r="H635" t="s">
        <v>6955</v>
      </c>
      <c r="I635" t="s">
        <v>6161</v>
      </c>
      <c r="J635" t="s">
        <v>6135</v>
      </c>
      <c r="K635" s="268" t="s">
        <v>10280</v>
      </c>
      <c r="L635" t="s">
        <v>6133</v>
      </c>
      <c r="M635" t="b">
        <v>0</v>
      </c>
      <c r="N635" t="s">
        <v>549</v>
      </c>
      <c r="O635" s="3" t="s">
        <v>8269</v>
      </c>
      <c r="P635" t="s">
        <v>9152</v>
      </c>
      <c r="Q635" s="223">
        <v>17</v>
      </c>
      <c r="R635" s="223">
        <v>17</v>
      </c>
      <c r="S635" t="s">
        <v>5090</v>
      </c>
      <c r="T635" t="s">
        <v>17</v>
      </c>
      <c r="U635" t="s">
        <v>17</v>
      </c>
      <c r="V635" t="s">
        <v>17</v>
      </c>
      <c r="W635" t="s">
        <v>17</v>
      </c>
      <c r="X635" t="s">
        <v>17</v>
      </c>
      <c r="Y635" t="s">
        <v>17</v>
      </c>
      <c r="Z635" t="s">
        <v>17</v>
      </c>
      <c r="AA635" s="22" t="s">
        <v>484</v>
      </c>
      <c r="AB635" t="s">
        <v>17</v>
      </c>
      <c r="AC635" t="s">
        <v>17</v>
      </c>
      <c r="AD635" t="s">
        <v>17</v>
      </c>
      <c r="AE635" t="s">
        <v>17</v>
      </c>
      <c r="AF635" t="s">
        <v>17</v>
      </c>
      <c r="AG635" t="s">
        <v>17</v>
      </c>
      <c r="AH635" s="14" t="s">
        <v>6174</v>
      </c>
      <c r="AJ635" s="114" t="s">
        <v>481</v>
      </c>
      <c r="AK635" s="167" t="s">
        <v>12</v>
      </c>
      <c r="AL635" s="167" t="s">
        <v>12</v>
      </c>
      <c r="AM635" t="s">
        <v>17</v>
      </c>
      <c r="AN635" t="s">
        <v>484</v>
      </c>
      <c r="AO635" t="s">
        <v>9206</v>
      </c>
      <c r="AP635" t="s">
        <v>5091</v>
      </c>
      <c r="AQ635" t="s">
        <v>6163</v>
      </c>
      <c r="AS635" s="15" t="s">
        <v>9045</v>
      </c>
      <c r="AT635" s="167" t="s">
        <v>6164</v>
      </c>
      <c r="AU635" t="b">
        <v>0</v>
      </c>
      <c r="AV635" s="223" t="s">
        <v>17</v>
      </c>
      <c r="AW635" t="s">
        <v>17</v>
      </c>
      <c r="AX635" t="s">
        <v>17</v>
      </c>
      <c r="AY635">
        <v>30</v>
      </c>
      <c r="AZ635" t="s">
        <v>9208</v>
      </c>
      <c r="BA635" t="s">
        <v>6165</v>
      </c>
      <c r="BB635" s="3" t="s">
        <v>5202</v>
      </c>
      <c r="BC635">
        <v>30</v>
      </c>
      <c r="BE635" t="s">
        <v>37</v>
      </c>
      <c r="BF635" t="s">
        <v>6166</v>
      </c>
      <c r="BG635" t="s">
        <v>17</v>
      </c>
      <c r="BH635" s="9" t="s">
        <v>6171</v>
      </c>
      <c r="BI635" s="10" t="s">
        <v>3606</v>
      </c>
      <c r="BJ635" t="s">
        <v>9076</v>
      </c>
      <c r="BK635" s="9" t="s">
        <v>9568</v>
      </c>
      <c r="BL635" t="s">
        <v>17</v>
      </c>
      <c r="BM635" s="223">
        <v>3026063</v>
      </c>
      <c r="BN635" s="223">
        <v>6052126</v>
      </c>
      <c r="BO635" t="s">
        <v>5099</v>
      </c>
      <c r="BP635" t="s">
        <v>9213</v>
      </c>
      <c r="BQ635" t="s">
        <v>17</v>
      </c>
      <c r="BR635" t="s">
        <v>17</v>
      </c>
      <c r="BS635" t="s">
        <v>17</v>
      </c>
      <c r="BT635" t="s">
        <v>6167</v>
      </c>
      <c r="BU635" t="s">
        <v>13048</v>
      </c>
      <c r="BW635" s="223"/>
      <c r="BY635" t="s">
        <v>17</v>
      </c>
      <c r="BZ635" t="s">
        <v>9216</v>
      </c>
      <c r="CA635" t="s">
        <v>6212</v>
      </c>
      <c r="CB635" s="223">
        <v>2015</v>
      </c>
      <c r="CC635" t="s">
        <v>6136</v>
      </c>
      <c r="CD635" t="s">
        <v>6168</v>
      </c>
      <c r="CE635" t="s">
        <v>6169</v>
      </c>
      <c r="CF635" t="s">
        <v>6133</v>
      </c>
      <c r="CG635" t="s">
        <v>17</v>
      </c>
      <c r="CH635" t="s">
        <v>131</v>
      </c>
      <c r="CI635" t="s">
        <v>6170</v>
      </c>
      <c r="CJ635" t="s">
        <v>6137</v>
      </c>
      <c r="CK635" t="s">
        <v>17</v>
      </c>
      <c r="CL635" t="s">
        <v>17</v>
      </c>
      <c r="CM635" t="s">
        <v>6138</v>
      </c>
      <c r="CN635" t="s">
        <v>6139</v>
      </c>
      <c r="CO635" t="s">
        <v>10</v>
      </c>
      <c r="CP635" t="s">
        <v>49</v>
      </c>
      <c r="CQ635" t="s">
        <v>17</v>
      </c>
      <c r="CR635" t="s">
        <v>6175</v>
      </c>
      <c r="CS635" t="s">
        <v>6144</v>
      </c>
      <c r="CT635" t="s">
        <v>430</v>
      </c>
      <c r="CU635" t="s">
        <v>199</v>
      </c>
      <c r="CV635" t="s">
        <v>17</v>
      </c>
      <c r="CW635" t="s">
        <v>6141</v>
      </c>
      <c r="CX635" t="s">
        <v>17</v>
      </c>
      <c r="CY635" t="s">
        <v>17</v>
      </c>
      <c r="CZ635" t="s">
        <v>6176</v>
      </c>
      <c r="DA635" s="3" t="s">
        <v>9218</v>
      </c>
      <c r="DB635" t="s">
        <v>6177</v>
      </c>
      <c r="DD635" s="226">
        <v>608</v>
      </c>
      <c r="DE635" s="22"/>
    </row>
    <row r="636" spans="1:109">
      <c r="A636" s="226">
        <v>599</v>
      </c>
      <c r="B636" t="s">
        <v>6158</v>
      </c>
      <c r="C636" s="288" t="s">
        <v>6134</v>
      </c>
      <c r="D636" t="s">
        <v>3456</v>
      </c>
      <c r="E636" t="s">
        <v>17</v>
      </c>
      <c r="F636" t="s">
        <v>6159</v>
      </c>
      <c r="G636" s="149" t="s">
        <v>6160</v>
      </c>
      <c r="H636" t="s">
        <v>6955</v>
      </c>
      <c r="I636" t="s">
        <v>6161</v>
      </c>
      <c r="J636" t="s">
        <v>6135</v>
      </c>
      <c r="K636" s="268" t="s">
        <v>10280</v>
      </c>
      <c r="L636" t="s">
        <v>6146</v>
      </c>
      <c r="M636" t="b">
        <v>0</v>
      </c>
      <c r="N636" t="s">
        <v>549</v>
      </c>
      <c r="O636" s="3" t="s">
        <v>8168</v>
      </c>
      <c r="P636" t="s">
        <v>9141</v>
      </c>
      <c r="Q636" s="223">
        <v>64</v>
      </c>
      <c r="R636" s="223">
        <v>64</v>
      </c>
      <c r="S636" t="s">
        <v>5090</v>
      </c>
      <c r="T636" t="s">
        <v>17</v>
      </c>
      <c r="U636" t="s">
        <v>17</v>
      </c>
      <c r="V636" t="s">
        <v>17</v>
      </c>
      <c r="W636" t="s">
        <v>17</v>
      </c>
      <c r="X636" t="s">
        <v>17</v>
      </c>
      <c r="Y636" t="s">
        <v>17</v>
      </c>
      <c r="Z636" t="s">
        <v>17</v>
      </c>
      <c r="AA636" s="22" t="s">
        <v>484</v>
      </c>
      <c r="AB636" t="s">
        <v>17</v>
      </c>
      <c r="AC636" t="s">
        <v>17</v>
      </c>
      <c r="AD636" t="s">
        <v>17</v>
      </c>
      <c r="AE636" t="s">
        <v>17</v>
      </c>
      <c r="AF636" t="s">
        <v>17</v>
      </c>
      <c r="AG636" t="s">
        <v>17</v>
      </c>
      <c r="AH636" s="14" t="s">
        <v>6178</v>
      </c>
      <c r="AJ636" s="114" t="s">
        <v>481</v>
      </c>
      <c r="AK636" s="167" t="s">
        <v>12</v>
      </c>
      <c r="AL636" s="167" t="s">
        <v>12</v>
      </c>
      <c r="AM636" t="s">
        <v>17</v>
      </c>
      <c r="AN636" t="s">
        <v>484</v>
      </c>
      <c r="AO636" t="s">
        <v>9206</v>
      </c>
      <c r="AP636" t="s">
        <v>5091</v>
      </c>
      <c r="AQ636" t="s">
        <v>6163</v>
      </c>
      <c r="AS636" s="15" t="s">
        <v>9045</v>
      </c>
      <c r="AT636" s="167" t="s">
        <v>6164</v>
      </c>
      <c r="AU636" t="b">
        <v>0</v>
      </c>
      <c r="AV636" s="223" t="s">
        <v>17</v>
      </c>
      <c r="AW636" t="s">
        <v>17</v>
      </c>
      <c r="AX636" t="s">
        <v>17</v>
      </c>
      <c r="AY636">
        <v>30</v>
      </c>
      <c r="AZ636" t="s">
        <v>9208</v>
      </c>
      <c r="BA636" t="s">
        <v>6165</v>
      </c>
      <c r="BB636" s="3" t="s">
        <v>5202</v>
      </c>
      <c r="BC636">
        <v>30</v>
      </c>
      <c r="BE636" t="s">
        <v>37</v>
      </c>
      <c r="BF636" t="s">
        <v>6166</v>
      </c>
      <c r="BG636" t="s">
        <v>17</v>
      </c>
      <c r="BH636" s="9" t="s">
        <v>6171</v>
      </c>
      <c r="BI636" s="10" t="s">
        <v>3606</v>
      </c>
      <c r="BJ636" t="s">
        <v>9076</v>
      </c>
      <c r="BK636" s="9" t="s">
        <v>9568</v>
      </c>
      <c r="BL636" t="s">
        <v>17</v>
      </c>
      <c r="BM636" s="223">
        <v>1778521</v>
      </c>
      <c r="BN636" s="223">
        <v>3557042</v>
      </c>
      <c r="BO636" t="s">
        <v>5099</v>
      </c>
      <c r="BP636" t="s">
        <v>9213</v>
      </c>
      <c r="BQ636" t="s">
        <v>17</v>
      </c>
      <c r="BR636" t="s">
        <v>17</v>
      </c>
      <c r="BS636" t="s">
        <v>17</v>
      </c>
      <c r="BT636" t="s">
        <v>6167</v>
      </c>
      <c r="BU636" t="s">
        <v>13048</v>
      </c>
      <c r="BW636" s="223"/>
      <c r="BY636" t="s">
        <v>17</v>
      </c>
      <c r="BZ636" t="s">
        <v>9216</v>
      </c>
      <c r="CA636" t="s">
        <v>6212</v>
      </c>
      <c r="CB636" s="223">
        <v>2015</v>
      </c>
      <c r="CC636" t="s">
        <v>6136</v>
      </c>
      <c r="CD636" t="s">
        <v>6179</v>
      </c>
      <c r="CE636" t="s">
        <v>6180</v>
      </c>
      <c r="CF636" t="s">
        <v>6146</v>
      </c>
      <c r="CG636" t="s">
        <v>17</v>
      </c>
      <c r="CH636" t="s">
        <v>131</v>
      </c>
      <c r="CI636" t="s">
        <v>6181</v>
      </c>
      <c r="CJ636" t="s">
        <v>6147</v>
      </c>
      <c r="CK636" t="s">
        <v>17</v>
      </c>
      <c r="CL636" t="s">
        <v>17</v>
      </c>
      <c r="CM636" t="s">
        <v>6138</v>
      </c>
      <c r="CN636" t="s">
        <v>6139</v>
      </c>
      <c r="CO636" t="s">
        <v>10</v>
      </c>
      <c r="CP636" s="153" t="s">
        <v>48</v>
      </c>
      <c r="CQ636" t="s">
        <v>6171</v>
      </c>
      <c r="CR636" t="s">
        <v>17</v>
      </c>
      <c r="CS636" t="s">
        <v>6148</v>
      </c>
      <c r="CT636" t="s">
        <v>430</v>
      </c>
      <c r="CU636" t="s">
        <v>199</v>
      </c>
      <c r="CV636" t="s">
        <v>17</v>
      </c>
      <c r="CW636" t="s">
        <v>6141</v>
      </c>
      <c r="CX636" t="s">
        <v>17</v>
      </c>
      <c r="CY636" t="s">
        <v>17</v>
      </c>
      <c r="CZ636" t="s">
        <v>6182</v>
      </c>
      <c r="DA636" s="3" t="s">
        <v>9218</v>
      </c>
      <c r="DB636" t="s">
        <v>6183</v>
      </c>
      <c r="DD636" s="226">
        <v>609</v>
      </c>
      <c r="DE636" s="22"/>
    </row>
    <row r="637" spans="1:109">
      <c r="A637" s="226">
        <v>600</v>
      </c>
      <c r="B637" t="s">
        <v>6158</v>
      </c>
      <c r="C637" s="288" t="s">
        <v>6134</v>
      </c>
      <c r="D637" t="s">
        <v>3456</v>
      </c>
      <c r="E637" t="s">
        <v>17</v>
      </c>
      <c r="F637" t="s">
        <v>6159</v>
      </c>
      <c r="G637" s="149" t="s">
        <v>6160</v>
      </c>
      <c r="H637" t="s">
        <v>6955</v>
      </c>
      <c r="I637" t="s">
        <v>6161</v>
      </c>
      <c r="J637" t="s">
        <v>6135</v>
      </c>
      <c r="K637" s="268" t="s">
        <v>10280</v>
      </c>
      <c r="L637" t="s">
        <v>6146</v>
      </c>
      <c r="M637" t="b">
        <v>0</v>
      </c>
      <c r="N637" t="s">
        <v>549</v>
      </c>
      <c r="O637" s="3" t="s">
        <v>8168</v>
      </c>
      <c r="P637" t="s">
        <v>9141</v>
      </c>
      <c r="Q637" s="223">
        <v>64</v>
      </c>
      <c r="R637" s="223">
        <v>64</v>
      </c>
      <c r="S637" t="s">
        <v>5090</v>
      </c>
      <c r="T637" t="s">
        <v>17</v>
      </c>
      <c r="U637" t="s">
        <v>17</v>
      </c>
      <c r="V637" t="s">
        <v>17</v>
      </c>
      <c r="W637" t="s">
        <v>17</v>
      </c>
      <c r="X637" t="s">
        <v>17</v>
      </c>
      <c r="Y637" t="s">
        <v>17</v>
      </c>
      <c r="Z637" t="s">
        <v>17</v>
      </c>
      <c r="AA637" s="22" t="s">
        <v>484</v>
      </c>
      <c r="AB637" t="s">
        <v>17</v>
      </c>
      <c r="AC637" t="s">
        <v>17</v>
      </c>
      <c r="AD637" t="s">
        <v>17</v>
      </c>
      <c r="AE637" t="s">
        <v>17</v>
      </c>
      <c r="AF637" t="s">
        <v>17</v>
      </c>
      <c r="AG637" t="s">
        <v>17</v>
      </c>
      <c r="AH637" s="14" t="s">
        <v>6184</v>
      </c>
      <c r="AJ637" s="114" t="s">
        <v>481</v>
      </c>
      <c r="AK637" s="167" t="s">
        <v>12</v>
      </c>
      <c r="AL637" s="167" t="s">
        <v>12</v>
      </c>
      <c r="AM637" t="s">
        <v>17</v>
      </c>
      <c r="AN637" t="s">
        <v>484</v>
      </c>
      <c r="AO637" t="s">
        <v>9206</v>
      </c>
      <c r="AP637" t="s">
        <v>5091</v>
      </c>
      <c r="AQ637" t="s">
        <v>6163</v>
      </c>
      <c r="AS637" s="15" t="s">
        <v>9045</v>
      </c>
      <c r="AT637" s="167" t="s">
        <v>6164</v>
      </c>
      <c r="AU637" t="b">
        <v>0</v>
      </c>
      <c r="AV637" s="223" t="s">
        <v>17</v>
      </c>
      <c r="AW637" t="s">
        <v>17</v>
      </c>
      <c r="AX637" t="s">
        <v>17</v>
      </c>
      <c r="AY637">
        <v>30</v>
      </c>
      <c r="AZ637" t="s">
        <v>9208</v>
      </c>
      <c r="BA637" t="s">
        <v>6165</v>
      </c>
      <c r="BB637" s="3" t="s">
        <v>5202</v>
      </c>
      <c r="BC637">
        <v>30</v>
      </c>
      <c r="BE637" t="s">
        <v>37</v>
      </c>
      <c r="BF637" t="s">
        <v>6166</v>
      </c>
      <c r="BG637" t="s">
        <v>17</v>
      </c>
      <c r="BH637" s="9" t="s">
        <v>6171</v>
      </c>
      <c r="BI637" s="10" t="s">
        <v>3606</v>
      </c>
      <c r="BJ637" t="s">
        <v>9076</v>
      </c>
      <c r="BK637" s="9" t="s">
        <v>9568</v>
      </c>
      <c r="BL637" t="s">
        <v>17</v>
      </c>
      <c r="BM637" s="223">
        <v>3252098</v>
      </c>
      <c r="BN637" s="223">
        <v>6504196</v>
      </c>
      <c r="BO637" t="s">
        <v>5099</v>
      </c>
      <c r="BP637" t="s">
        <v>9213</v>
      </c>
      <c r="BQ637" t="s">
        <v>17</v>
      </c>
      <c r="BR637" t="s">
        <v>17</v>
      </c>
      <c r="BS637" t="s">
        <v>17</v>
      </c>
      <c r="BT637" t="s">
        <v>6167</v>
      </c>
      <c r="BU637" t="s">
        <v>13048</v>
      </c>
      <c r="BW637" s="223"/>
      <c r="BY637" t="s">
        <v>17</v>
      </c>
      <c r="BZ637" t="s">
        <v>9216</v>
      </c>
      <c r="CA637" t="s">
        <v>6212</v>
      </c>
      <c r="CB637" s="223">
        <v>2015</v>
      </c>
      <c r="CC637" t="s">
        <v>6136</v>
      </c>
      <c r="CD637" t="s">
        <v>6179</v>
      </c>
      <c r="CE637" t="s">
        <v>6180</v>
      </c>
      <c r="CF637" t="s">
        <v>6146</v>
      </c>
      <c r="CG637" t="s">
        <v>17</v>
      </c>
      <c r="CH637" t="s">
        <v>131</v>
      </c>
      <c r="CI637" t="s">
        <v>6181</v>
      </c>
      <c r="CJ637" t="s">
        <v>6147</v>
      </c>
      <c r="CK637" t="s">
        <v>17</v>
      </c>
      <c r="CL637" t="s">
        <v>17</v>
      </c>
      <c r="CM637" t="s">
        <v>6138</v>
      </c>
      <c r="CN637" t="s">
        <v>6139</v>
      </c>
      <c r="CO637" t="s">
        <v>10</v>
      </c>
      <c r="CP637" t="s">
        <v>49</v>
      </c>
      <c r="CQ637" t="s">
        <v>17</v>
      </c>
      <c r="CR637" t="s">
        <v>6175</v>
      </c>
      <c r="CS637" t="s">
        <v>6150</v>
      </c>
      <c r="CT637" t="s">
        <v>430</v>
      </c>
      <c r="CU637" t="s">
        <v>199</v>
      </c>
      <c r="CV637" t="s">
        <v>17</v>
      </c>
      <c r="CW637" t="s">
        <v>6141</v>
      </c>
      <c r="CX637" t="s">
        <v>17</v>
      </c>
      <c r="CY637" t="s">
        <v>17</v>
      </c>
      <c r="CZ637" t="s">
        <v>6185</v>
      </c>
      <c r="DA637" s="3" t="s">
        <v>9218</v>
      </c>
      <c r="DB637" t="s">
        <v>6186</v>
      </c>
      <c r="DD637" s="226">
        <v>610</v>
      </c>
      <c r="DE637" s="22"/>
    </row>
    <row r="638" spans="1:109">
      <c r="A638" s="226">
        <v>601</v>
      </c>
      <c r="B638" t="s">
        <v>6158</v>
      </c>
      <c r="C638" s="288" t="s">
        <v>6134</v>
      </c>
      <c r="D638" t="s">
        <v>3456</v>
      </c>
      <c r="E638" t="s">
        <v>17</v>
      </c>
      <c r="F638" t="s">
        <v>6159</v>
      </c>
      <c r="G638" s="149" t="s">
        <v>6160</v>
      </c>
      <c r="H638" t="s">
        <v>6955</v>
      </c>
      <c r="I638" t="s">
        <v>6161</v>
      </c>
      <c r="J638" t="s">
        <v>6135</v>
      </c>
      <c r="K638" s="268" t="s">
        <v>10280</v>
      </c>
      <c r="L638" t="s">
        <v>6152</v>
      </c>
      <c r="M638" t="b">
        <v>0</v>
      </c>
      <c r="N638" t="s">
        <v>549</v>
      </c>
      <c r="O638" s="3" t="s">
        <v>8168</v>
      </c>
      <c r="P638" t="s">
        <v>9111</v>
      </c>
      <c r="Q638" s="223">
        <v>19</v>
      </c>
      <c r="R638" s="223">
        <v>19</v>
      </c>
      <c r="S638" t="s">
        <v>5090</v>
      </c>
      <c r="T638" t="s">
        <v>17</v>
      </c>
      <c r="U638" t="s">
        <v>17</v>
      </c>
      <c r="V638" t="s">
        <v>17</v>
      </c>
      <c r="W638" t="s">
        <v>17</v>
      </c>
      <c r="X638" t="s">
        <v>17</v>
      </c>
      <c r="Y638" t="s">
        <v>17</v>
      </c>
      <c r="Z638" t="s">
        <v>17</v>
      </c>
      <c r="AA638" s="22" t="s">
        <v>484</v>
      </c>
      <c r="AB638" t="s">
        <v>17</v>
      </c>
      <c r="AC638" t="s">
        <v>17</v>
      </c>
      <c r="AD638" t="s">
        <v>17</v>
      </c>
      <c r="AE638" t="s">
        <v>17</v>
      </c>
      <c r="AF638" t="s">
        <v>17</v>
      </c>
      <c r="AG638" t="s">
        <v>17</v>
      </c>
      <c r="AH638" s="14" t="s">
        <v>6187</v>
      </c>
      <c r="AJ638" s="114" t="s">
        <v>481</v>
      </c>
      <c r="AK638" s="167" t="s">
        <v>12</v>
      </c>
      <c r="AL638" s="167" t="s">
        <v>12</v>
      </c>
      <c r="AM638" t="s">
        <v>17</v>
      </c>
      <c r="AN638" t="s">
        <v>484</v>
      </c>
      <c r="AO638" t="s">
        <v>9206</v>
      </c>
      <c r="AP638" t="s">
        <v>5091</v>
      </c>
      <c r="AQ638" t="s">
        <v>6163</v>
      </c>
      <c r="AS638" s="15" t="s">
        <v>9045</v>
      </c>
      <c r="AT638" s="167" t="s">
        <v>6164</v>
      </c>
      <c r="AU638" t="b">
        <v>0</v>
      </c>
      <c r="AV638" s="223" t="s">
        <v>17</v>
      </c>
      <c r="AW638" t="s">
        <v>17</v>
      </c>
      <c r="AX638" t="s">
        <v>17</v>
      </c>
      <c r="AY638">
        <v>30</v>
      </c>
      <c r="AZ638" t="s">
        <v>9208</v>
      </c>
      <c r="BA638" t="s">
        <v>6165</v>
      </c>
      <c r="BB638" s="3" t="s">
        <v>5202</v>
      </c>
      <c r="BC638">
        <v>30</v>
      </c>
      <c r="BE638" t="s">
        <v>37</v>
      </c>
      <c r="BF638" t="s">
        <v>6166</v>
      </c>
      <c r="BG638" t="s">
        <v>17</v>
      </c>
      <c r="BH638" s="9" t="s">
        <v>6171</v>
      </c>
      <c r="BI638" s="10" t="s">
        <v>3606</v>
      </c>
      <c r="BJ638" t="s">
        <v>9076</v>
      </c>
      <c r="BK638" s="9" t="s">
        <v>9568</v>
      </c>
      <c r="BL638" t="s">
        <v>17</v>
      </c>
      <c r="BM638" s="223">
        <v>555906</v>
      </c>
      <c r="BN638" s="223">
        <v>1111812</v>
      </c>
      <c r="BO638" t="s">
        <v>5099</v>
      </c>
      <c r="BP638" t="s">
        <v>9213</v>
      </c>
      <c r="BQ638" t="s">
        <v>17</v>
      </c>
      <c r="BR638" t="s">
        <v>17</v>
      </c>
      <c r="BS638" t="s">
        <v>17</v>
      </c>
      <c r="BT638" t="s">
        <v>6167</v>
      </c>
      <c r="BU638" t="s">
        <v>13048</v>
      </c>
      <c r="BW638" s="223"/>
      <c r="BY638" t="s">
        <v>17</v>
      </c>
      <c r="BZ638" t="s">
        <v>9216</v>
      </c>
      <c r="CA638" t="s">
        <v>6212</v>
      </c>
      <c r="CB638" s="223">
        <v>2015</v>
      </c>
      <c r="CC638" t="s">
        <v>6136</v>
      </c>
      <c r="CD638" t="s">
        <v>6188</v>
      </c>
      <c r="CE638" t="s">
        <v>6189</v>
      </c>
      <c r="CF638" t="s">
        <v>6152</v>
      </c>
      <c r="CG638" t="s">
        <v>17</v>
      </c>
      <c r="CH638" t="s">
        <v>131</v>
      </c>
      <c r="CI638" t="s">
        <v>6190</v>
      </c>
      <c r="CJ638" t="s">
        <v>6153</v>
      </c>
      <c r="CK638" t="s">
        <v>17</v>
      </c>
      <c r="CL638" t="s">
        <v>17</v>
      </c>
      <c r="CM638" t="s">
        <v>6138</v>
      </c>
      <c r="CN638" t="s">
        <v>6139</v>
      </c>
      <c r="CO638" t="s">
        <v>10</v>
      </c>
      <c r="CP638" s="153" t="s">
        <v>48</v>
      </c>
      <c r="CQ638" t="s">
        <v>6171</v>
      </c>
      <c r="CR638" t="s">
        <v>17</v>
      </c>
      <c r="CS638" t="s">
        <v>6154</v>
      </c>
      <c r="CT638" t="s">
        <v>430</v>
      </c>
      <c r="CU638" t="s">
        <v>199</v>
      </c>
      <c r="CV638" t="s">
        <v>17</v>
      </c>
      <c r="CW638" t="s">
        <v>6141</v>
      </c>
      <c r="CX638" t="s">
        <v>17</v>
      </c>
      <c r="CY638" t="s">
        <v>17</v>
      </c>
      <c r="CZ638" t="s">
        <v>6191</v>
      </c>
      <c r="DA638" s="3" t="s">
        <v>9218</v>
      </c>
      <c r="DB638" t="s">
        <v>6696</v>
      </c>
      <c r="DD638" s="226">
        <v>611</v>
      </c>
      <c r="DE638" s="22"/>
    </row>
    <row r="639" spans="1:109">
      <c r="A639" s="226">
        <v>602</v>
      </c>
      <c r="B639" t="s">
        <v>6158</v>
      </c>
      <c r="C639" s="288" t="s">
        <v>6134</v>
      </c>
      <c r="D639" t="s">
        <v>3456</v>
      </c>
      <c r="E639" t="s">
        <v>17</v>
      </c>
      <c r="F639" t="s">
        <v>6159</v>
      </c>
      <c r="G639" s="149" t="s">
        <v>6160</v>
      </c>
      <c r="H639" t="s">
        <v>6955</v>
      </c>
      <c r="I639" t="s">
        <v>6161</v>
      </c>
      <c r="J639" t="s">
        <v>6135</v>
      </c>
      <c r="K639" s="268" t="s">
        <v>10280</v>
      </c>
      <c r="L639" t="s">
        <v>6152</v>
      </c>
      <c r="M639" t="b">
        <v>0</v>
      </c>
      <c r="N639" t="s">
        <v>549</v>
      </c>
      <c r="O639" s="3" t="s">
        <v>8168</v>
      </c>
      <c r="P639" t="s">
        <v>9111</v>
      </c>
      <c r="Q639" s="223">
        <v>19</v>
      </c>
      <c r="R639" s="223">
        <v>19</v>
      </c>
      <c r="S639" t="s">
        <v>5090</v>
      </c>
      <c r="T639" t="s">
        <v>17</v>
      </c>
      <c r="U639" t="s">
        <v>17</v>
      </c>
      <c r="V639" t="s">
        <v>17</v>
      </c>
      <c r="W639" t="s">
        <v>17</v>
      </c>
      <c r="X639" t="s">
        <v>17</v>
      </c>
      <c r="Y639" t="s">
        <v>17</v>
      </c>
      <c r="Z639" t="s">
        <v>17</v>
      </c>
      <c r="AA639" s="22" t="s">
        <v>484</v>
      </c>
      <c r="AB639" t="s">
        <v>17</v>
      </c>
      <c r="AC639" t="s">
        <v>17</v>
      </c>
      <c r="AD639" t="s">
        <v>17</v>
      </c>
      <c r="AE639" t="s">
        <v>17</v>
      </c>
      <c r="AF639" t="s">
        <v>17</v>
      </c>
      <c r="AG639" t="s">
        <v>17</v>
      </c>
      <c r="AH639" s="14" t="s">
        <v>6192</v>
      </c>
      <c r="AJ639" s="114" t="s">
        <v>481</v>
      </c>
      <c r="AK639" s="167" t="s">
        <v>12</v>
      </c>
      <c r="AL639" s="167" t="s">
        <v>12</v>
      </c>
      <c r="AM639" t="s">
        <v>17</v>
      </c>
      <c r="AN639" t="s">
        <v>484</v>
      </c>
      <c r="AO639" t="s">
        <v>9206</v>
      </c>
      <c r="AP639" t="s">
        <v>5091</v>
      </c>
      <c r="AQ639" t="s">
        <v>6163</v>
      </c>
      <c r="AS639" s="15" t="s">
        <v>9045</v>
      </c>
      <c r="AT639" s="167" t="s">
        <v>6164</v>
      </c>
      <c r="AU639" t="b">
        <v>0</v>
      </c>
      <c r="AV639" s="223" t="s">
        <v>17</v>
      </c>
      <c r="AW639" t="s">
        <v>17</v>
      </c>
      <c r="AX639" t="s">
        <v>17</v>
      </c>
      <c r="AY639">
        <v>30</v>
      </c>
      <c r="AZ639" t="s">
        <v>9208</v>
      </c>
      <c r="BA639" t="s">
        <v>6165</v>
      </c>
      <c r="BB639" s="3" t="s">
        <v>5202</v>
      </c>
      <c r="BC639">
        <v>30</v>
      </c>
      <c r="BE639" t="s">
        <v>37</v>
      </c>
      <c r="BF639" t="s">
        <v>6166</v>
      </c>
      <c r="BG639" t="s">
        <v>17</v>
      </c>
      <c r="BH639" s="9" t="s">
        <v>6171</v>
      </c>
      <c r="BI639" s="10" t="s">
        <v>3606</v>
      </c>
      <c r="BJ639" t="s">
        <v>9076</v>
      </c>
      <c r="BK639" s="9" t="s">
        <v>9568</v>
      </c>
      <c r="BL639" t="s">
        <v>17</v>
      </c>
      <c r="BM639" s="223">
        <v>330570</v>
      </c>
      <c r="BN639" s="223">
        <v>661140</v>
      </c>
      <c r="BO639" t="s">
        <v>5099</v>
      </c>
      <c r="BP639" t="s">
        <v>9213</v>
      </c>
      <c r="BQ639" t="s">
        <v>17</v>
      </c>
      <c r="BR639" t="s">
        <v>17</v>
      </c>
      <c r="BS639" t="s">
        <v>17</v>
      </c>
      <c r="BT639" t="s">
        <v>6167</v>
      </c>
      <c r="BU639" t="s">
        <v>13048</v>
      </c>
      <c r="BW639" s="223"/>
      <c r="BY639" t="s">
        <v>17</v>
      </c>
      <c r="BZ639" t="s">
        <v>9216</v>
      </c>
      <c r="CA639" t="s">
        <v>6212</v>
      </c>
      <c r="CB639" s="223">
        <v>2015</v>
      </c>
      <c r="CC639" t="s">
        <v>6136</v>
      </c>
      <c r="CD639" t="s">
        <v>6188</v>
      </c>
      <c r="CE639" t="s">
        <v>6189</v>
      </c>
      <c r="CF639" t="s">
        <v>6152</v>
      </c>
      <c r="CG639" t="s">
        <v>17</v>
      </c>
      <c r="CH639" t="s">
        <v>131</v>
      </c>
      <c r="CI639" t="s">
        <v>6190</v>
      </c>
      <c r="CJ639" t="s">
        <v>6153</v>
      </c>
      <c r="CK639" t="s">
        <v>17</v>
      </c>
      <c r="CL639" t="s">
        <v>17</v>
      </c>
      <c r="CM639" t="s">
        <v>6138</v>
      </c>
      <c r="CN639" t="s">
        <v>6139</v>
      </c>
      <c r="CO639" t="s">
        <v>10</v>
      </c>
      <c r="CP639" t="s">
        <v>49</v>
      </c>
      <c r="CQ639" t="s">
        <v>17</v>
      </c>
      <c r="CR639" t="s">
        <v>6175</v>
      </c>
      <c r="CS639" t="s">
        <v>6156</v>
      </c>
      <c r="CT639" t="s">
        <v>430</v>
      </c>
      <c r="CU639" t="s">
        <v>199</v>
      </c>
      <c r="CV639" t="s">
        <v>17</v>
      </c>
      <c r="CW639" t="s">
        <v>6141</v>
      </c>
      <c r="CX639" t="s">
        <v>17</v>
      </c>
      <c r="CY639" t="s">
        <v>17</v>
      </c>
      <c r="CZ639" t="s">
        <v>6193</v>
      </c>
      <c r="DA639" s="3" t="s">
        <v>9218</v>
      </c>
      <c r="DB639" t="s">
        <v>6194</v>
      </c>
      <c r="DD639" s="226">
        <v>612</v>
      </c>
      <c r="DE639" s="22"/>
    </row>
    <row r="640" spans="1:109" ht="15" customHeight="1">
      <c r="A640" s="226">
        <v>603</v>
      </c>
      <c r="B640" t="s">
        <v>9547</v>
      </c>
      <c r="C640" s="285" t="s">
        <v>6196</v>
      </c>
      <c r="D640" t="s">
        <v>3455</v>
      </c>
      <c r="E640" t="s">
        <v>6197</v>
      </c>
      <c r="F640" t="s">
        <v>6198</v>
      </c>
      <c r="G640" t="s">
        <v>6199</v>
      </c>
      <c r="H640" t="s">
        <v>6200</v>
      </c>
      <c r="I640" t="s">
        <v>6201</v>
      </c>
      <c r="J640" t="s">
        <v>6202</v>
      </c>
      <c r="K640" t="s">
        <v>10281</v>
      </c>
      <c r="L640" t="s">
        <v>386</v>
      </c>
      <c r="M640" t="b">
        <v>0</v>
      </c>
      <c r="N640" t="s">
        <v>549</v>
      </c>
      <c r="O640" s="3" t="s">
        <v>8269</v>
      </c>
      <c r="P640" t="s">
        <v>9138</v>
      </c>
      <c r="Q640" s="223">
        <v>59</v>
      </c>
      <c r="R640" s="223">
        <v>59</v>
      </c>
      <c r="S640" t="s">
        <v>5090</v>
      </c>
      <c r="T640" t="s">
        <v>17</v>
      </c>
      <c r="U640" t="s">
        <v>17</v>
      </c>
      <c r="V640" t="s">
        <v>17</v>
      </c>
      <c r="W640" t="s">
        <v>17</v>
      </c>
      <c r="X640" t="s">
        <v>17</v>
      </c>
      <c r="Y640" t="s">
        <v>17</v>
      </c>
      <c r="Z640" t="s">
        <v>4571</v>
      </c>
      <c r="AA640" s="22" t="s">
        <v>4115</v>
      </c>
      <c r="AB640" t="s">
        <v>17</v>
      </c>
      <c r="AC640" t="s">
        <v>6204</v>
      </c>
      <c r="AD640" t="s">
        <v>17</v>
      </c>
      <c r="AE640" t="s">
        <v>17</v>
      </c>
      <c r="AF640" t="s">
        <v>17</v>
      </c>
      <c r="AG640" t="s">
        <v>17</v>
      </c>
      <c r="AH640" t="s">
        <v>6958</v>
      </c>
      <c r="AI640" t="s">
        <v>6961</v>
      </c>
      <c r="AJ640" s="119" t="s">
        <v>6473</v>
      </c>
      <c r="AK640" s="209" t="s">
        <v>6473</v>
      </c>
      <c r="AL640" s="102" t="s">
        <v>6491</v>
      </c>
      <c r="AM640" t="s">
        <v>6205</v>
      </c>
      <c r="AN640" t="s">
        <v>6206</v>
      </c>
      <c r="AO640" t="s">
        <v>9206</v>
      </c>
      <c r="AP640" t="s">
        <v>6207</v>
      </c>
      <c r="AQ640" t="s">
        <v>17</v>
      </c>
      <c r="AR640" t="s">
        <v>6208</v>
      </c>
      <c r="AS640" s="22" t="s">
        <v>9046</v>
      </c>
      <c r="AT640" t="s">
        <v>6209</v>
      </c>
      <c r="AU640" t="b">
        <v>1</v>
      </c>
      <c r="AV640" s="223" t="s">
        <v>17</v>
      </c>
      <c r="AW640" t="s">
        <v>17</v>
      </c>
      <c r="AX640" t="s">
        <v>17</v>
      </c>
      <c r="AY640" t="s">
        <v>17</v>
      </c>
      <c r="AZ640" t="s">
        <v>17</v>
      </c>
      <c r="BA640" s="101" t="s">
        <v>9550</v>
      </c>
      <c r="BB640" s="3" t="s">
        <v>5202</v>
      </c>
      <c r="BC640">
        <v>30</v>
      </c>
      <c r="BD640" t="s">
        <v>17</v>
      </c>
      <c r="BE640" t="s">
        <v>37</v>
      </c>
      <c r="BF640" t="s">
        <v>36</v>
      </c>
      <c r="BG640" t="s">
        <v>17</v>
      </c>
      <c r="BH640" t="s">
        <v>9567</v>
      </c>
      <c r="BI640" t="s">
        <v>4479</v>
      </c>
      <c r="BJ640" t="s">
        <v>9079</v>
      </c>
      <c r="BK640" s="9" t="s">
        <v>9568</v>
      </c>
      <c r="BL640" t="s">
        <v>17</v>
      </c>
      <c r="BM640" s="223">
        <v>662201</v>
      </c>
      <c r="BN640" s="223">
        <v>645565</v>
      </c>
      <c r="BO640" t="s">
        <v>5099</v>
      </c>
      <c r="BP640" t="s">
        <v>9213</v>
      </c>
      <c r="BQ640" t="s">
        <v>17</v>
      </c>
      <c r="BR640" t="s">
        <v>17</v>
      </c>
      <c r="BS640" t="s">
        <v>17</v>
      </c>
      <c r="BT640" t="s">
        <v>17</v>
      </c>
      <c r="BU640" t="s">
        <v>6697</v>
      </c>
      <c r="BV640" t="s">
        <v>6211</v>
      </c>
      <c r="BW640" s="223">
        <v>30</v>
      </c>
      <c r="BX640" t="s">
        <v>17</v>
      </c>
      <c r="BY640" t="s">
        <v>17</v>
      </c>
      <c r="BZ640" t="s">
        <v>17</v>
      </c>
      <c r="CA640" t="s">
        <v>6212</v>
      </c>
      <c r="CB640" s="223">
        <v>2016</v>
      </c>
      <c r="CC640" t="s">
        <v>6213</v>
      </c>
      <c r="CD640" s="221" t="s">
        <v>6214</v>
      </c>
      <c r="CE640" t="s">
        <v>6215</v>
      </c>
      <c r="CF640" t="s">
        <v>6958</v>
      </c>
      <c r="CG640" t="s">
        <v>17</v>
      </c>
      <c r="CH640" t="s">
        <v>131</v>
      </c>
      <c r="CI640" t="s">
        <v>6216</v>
      </c>
      <c r="CJ640" t="s">
        <v>6217</v>
      </c>
      <c r="CK640" t="s">
        <v>17</v>
      </c>
      <c r="CL640" t="s">
        <v>17</v>
      </c>
      <c r="CM640" t="s">
        <v>6218</v>
      </c>
      <c r="CN640" t="s">
        <v>6219</v>
      </c>
      <c r="CO640" t="s">
        <v>686</v>
      </c>
      <c r="CP640" t="s">
        <v>48</v>
      </c>
      <c r="CQ640" t="s">
        <v>17</v>
      </c>
      <c r="CR640" t="s">
        <v>17</v>
      </c>
      <c r="CS640" t="s">
        <v>6213</v>
      </c>
      <c r="CT640" t="s">
        <v>430</v>
      </c>
      <c r="CU640" t="s">
        <v>333</v>
      </c>
      <c r="CV640" t="s">
        <v>17</v>
      </c>
      <c r="CW640" t="s">
        <v>17</v>
      </c>
      <c r="CX640" t="s">
        <v>17</v>
      </c>
      <c r="CY640" t="s">
        <v>17</v>
      </c>
      <c r="CZ640" t="s">
        <v>6220</v>
      </c>
      <c r="DA640" s="17" t="s">
        <v>8549</v>
      </c>
      <c r="DB640" s="22" t="s">
        <v>10475</v>
      </c>
      <c r="DC640" s="22" t="s">
        <v>6221</v>
      </c>
      <c r="DD640" s="226">
        <v>613</v>
      </c>
    </row>
    <row r="641" spans="1:108" ht="14.45" customHeight="1">
      <c r="A641" s="226">
        <v>604</v>
      </c>
      <c r="B641" t="s">
        <v>9547</v>
      </c>
      <c r="C641" s="285" t="s">
        <v>6196</v>
      </c>
      <c r="D641" t="s">
        <v>3455</v>
      </c>
      <c r="E641" t="s">
        <v>6197</v>
      </c>
      <c r="F641" t="s">
        <v>6198</v>
      </c>
      <c r="G641" t="s">
        <v>6199</v>
      </c>
      <c r="H641" t="s">
        <v>6200</v>
      </c>
      <c r="I641" t="s">
        <v>6201</v>
      </c>
      <c r="J641" t="s">
        <v>6202</v>
      </c>
      <c r="K641" t="s">
        <v>10281</v>
      </c>
      <c r="L641" t="s">
        <v>401</v>
      </c>
      <c r="M641" t="b">
        <v>0</v>
      </c>
      <c r="N641" t="s">
        <v>549</v>
      </c>
      <c r="O641" s="3" t="s">
        <v>8269</v>
      </c>
      <c r="P641" t="s">
        <v>9122</v>
      </c>
      <c r="Q641" s="223">
        <v>60</v>
      </c>
      <c r="R641" s="223">
        <v>60</v>
      </c>
      <c r="S641" t="s">
        <v>5090</v>
      </c>
      <c r="T641" t="s">
        <v>17</v>
      </c>
      <c r="U641" t="s">
        <v>17</v>
      </c>
      <c r="V641" t="s">
        <v>17</v>
      </c>
      <c r="W641" t="s">
        <v>17</v>
      </c>
      <c r="X641" t="s">
        <v>17</v>
      </c>
      <c r="Y641" t="s">
        <v>17</v>
      </c>
      <c r="Z641" t="s">
        <v>4571</v>
      </c>
      <c r="AA641" s="22" t="s">
        <v>4115</v>
      </c>
      <c r="AB641" t="s">
        <v>17</v>
      </c>
      <c r="AC641" t="s">
        <v>6959</v>
      </c>
      <c r="AD641" t="s">
        <v>17</v>
      </c>
      <c r="AE641" t="s">
        <v>17</v>
      </c>
      <c r="AF641" t="s">
        <v>17</v>
      </c>
      <c r="AG641" t="s">
        <v>17</v>
      </c>
      <c r="AH641" t="s">
        <v>6960</v>
      </c>
      <c r="AI641" t="s">
        <v>6961</v>
      </c>
      <c r="AJ641" s="119" t="s">
        <v>6473</v>
      </c>
      <c r="AK641" s="209" t="s">
        <v>6473</v>
      </c>
      <c r="AL641" s="102" t="s">
        <v>6491</v>
      </c>
      <c r="AM641" t="s">
        <v>6205</v>
      </c>
      <c r="AN641" t="s">
        <v>6206</v>
      </c>
      <c r="AO641" t="s">
        <v>9206</v>
      </c>
      <c r="AP641" t="s">
        <v>6207</v>
      </c>
      <c r="AQ641" t="s">
        <v>17</v>
      </c>
      <c r="AR641" t="s">
        <v>6208</v>
      </c>
      <c r="AS641" s="22" t="s">
        <v>9046</v>
      </c>
      <c r="AT641" t="s">
        <v>6209</v>
      </c>
      <c r="AU641" t="b">
        <v>1</v>
      </c>
      <c r="AV641" s="223" t="s">
        <v>17</v>
      </c>
      <c r="AW641" t="s">
        <v>17</v>
      </c>
      <c r="AX641" t="s">
        <v>17</v>
      </c>
      <c r="AY641" t="s">
        <v>17</v>
      </c>
      <c r="AZ641" t="s">
        <v>17</v>
      </c>
      <c r="BA641" s="101" t="s">
        <v>9550</v>
      </c>
      <c r="BB641" s="3" t="s">
        <v>5202</v>
      </c>
      <c r="BC641">
        <v>30</v>
      </c>
      <c r="BD641" t="s">
        <v>17</v>
      </c>
      <c r="BE641" t="s">
        <v>37</v>
      </c>
      <c r="BF641" t="s">
        <v>36</v>
      </c>
      <c r="BG641" t="s">
        <v>17</v>
      </c>
      <c r="BH641" t="s">
        <v>9567</v>
      </c>
      <c r="BI641" t="s">
        <v>4479</v>
      </c>
      <c r="BJ641" t="s">
        <v>9079</v>
      </c>
      <c r="BK641" s="9" t="s">
        <v>9568</v>
      </c>
      <c r="BL641" t="s">
        <v>17</v>
      </c>
      <c r="BM641" s="223">
        <v>1127474</v>
      </c>
      <c r="BN641" s="223">
        <v>1123860</v>
      </c>
      <c r="BO641" t="s">
        <v>5099</v>
      </c>
      <c r="BP641" t="s">
        <v>9213</v>
      </c>
      <c r="BQ641" t="s">
        <v>17</v>
      </c>
      <c r="BR641" t="s">
        <v>17</v>
      </c>
      <c r="BS641" t="s">
        <v>17</v>
      </c>
      <c r="BT641" t="s">
        <v>17</v>
      </c>
      <c r="BU641" t="s">
        <v>6697</v>
      </c>
      <c r="BV641" t="s">
        <v>6222</v>
      </c>
      <c r="BW641" s="223">
        <v>30</v>
      </c>
      <c r="BX641" t="s">
        <v>17</v>
      </c>
      <c r="BY641" t="s">
        <v>17</v>
      </c>
      <c r="BZ641" t="s">
        <v>17</v>
      </c>
      <c r="CA641" t="s">
        <v>6212</v>
      </c>
      <c r="CB641" s="223">
        <v>2016</v>
      </c>
      <c r="CC641" t="s">
        <v>6223</v>
      </c>
      <c r="CD641" s="221" t="s">
        <v>6214</v>
      </c>
      <c r="CE641" t="s">
        <v>6215</v>
      </c>
      <c r="CF641" t="s">
        <v>6960</v>
      </c>
      <c r="CG641" t="s">
        <v>17</v>
      </c>
      <c r="CH641" t="s">
        <v>131</v>
      </c>
      <c r="CI641" t="s">
        <v>6216</v>
      </c>
      <c r="CJ641" t="s">
        <v>6217</v>
      </c>
      <c r="CK641" t="s">
        <v>17</v>
      </c>
      <c r="CL641" t="s">
        <v>17</v>
      </c>
      <c r="CM641" t="s">
        <v>6218</v>
      </c>
      <c r="CN641" t="s">
        <v>6219</v>
      </c>
      <c r="CO641" t="s">
        <v>686</v>
      </c>
      <c r="CP641" t="s">
        <v>48</v>
      </c>
      <c r="CQ641" t="s">
        <v>17</v>
      </c>
      <c r="CR641" t="s">
        <v>17</v>
      </c>
      <c r="CS641" t="s">
        <v>6223</v>
      </c>
      <c r="CT641" t="s">
        <v>430</v>
      </c>
      <c r="CU641" t="s">
        <v>333</v>
      </c>
      <c r="CV641" t="s">
        <v>17</v>
      </c>
      <c r="CW641" t="s">
        <v>17</v>
      </c>
      <c r="CX641" t="s">
        <v>17</v>
      </c>
      <c r="CY641" t="s">
        <v>17</v>
      </c>
      <c r="CZ641" t="s">
        <v>6224</v>
      </c>
      <c r="DA641" s="17" t="s">
        <v>8549</v>
      </c>
      <c r="DB641" s="22" t="s">
        <v>10476</v>
      </c>
      <c r="DC641" s="22" t="s">
        <v>6225</v>
      </c>
      <c r="DD641" s="226">
        <v>614</v>
      </c>
    </row>
    <row r="642" spans="1:108" ht="13.15" customHeight="1">
      <c r="A642" s="226">
        <v>605</v>
      </c>
      <c r="B642" t="s">
        <v>9547</v>
      </c>
      <c r="C642" s="285" t="s">
        <v>6196</v>
      </c>
      <c r="D642" t="s">
        <v>3455</v>
      </c>
      <c r="E642" t="s">
        <v>6197</v>
      </c>
      <c r="F642" t="s">
        <v>6198</v>
      </c>
      <c r="G642" t="s">
        <v>6199</v>
      </c>
      <c r="H642" t="s">
        <v>6200</v>
      </c>
      <c r="I642" t="s">
        <v>6201</v>
      </c>
      <c r="J642" t="s">
        <v>6202</v>
      </c>
      <c r="K642" t="s">
        <v>10281</v>
      </c>
      <c r="L642" t="s">
        <v>396</v>
      </c>
      <c r="M642" t="b">
        <v>0</v>
      </c>
      <c r="N642" t="s">
        <v>549</v>
      </c>
      <c r="O642" s="3" t="s">
        <v>8269</v>
      </c>
      <c r="P642" t="s">
        <v>9098</v>
      </c>
      <c r="Q642" s="223">
        <v>47</v>
      </c>
      <c r="R642" s="223">
        <v>47</v>
      </c>
      <c r="S642" t="s">
        <v>5090</v>
      </c>
      <c r="T642" t="s">
        <v>17</v>
      </c>
      <c r="U642" t="s">
        <v>17</v>
      </c>
      <c r="V642" t="s">
        <v>17</v>
      </c>
      <c r="W642" t="s">
        <v>17</v>
      </c>
      <c r="X642" t="s">
        <v>17</v>
      </c>
      <c r="Y642" t="s">
        <v>17</v>
      </c>
      <c r="Z642" t="s">
        <v>4571</v>
      </c>
      <c r="AA642" s="22" t="s">
        <v>4115</v>
      </c>
      <c r="AB642" t="s">
        <v>17</v>
      </c>
      <c r="AC642" t="s">
        <v>6959</v>
      </c>
      <c r="AD642" t="s">
        <v>17</v>
      </c>
      <c r="AE642" t="s">
        <v>17</v>
      </c>
      <c r="AF642" t="s">
        <v>17</v>
      </c>
      <c r="AG642" t="s">
        <v>17</v>
      </c>
      <c r="AH642" t="s">
        <v>6962</v>
      </c>
      <c r="AI642" t="s">
        <v>6961</v>
      </c>
      <c r="AJ642" s="119" t="s">
        <v>6473</v>
      </c>
      <c r="AK642" s="209" t="s">
        <v>6473</v>
      </c>
      <c r="AL642" s="102" t="s">
        <v>6491</v>
      </c>
      <c r="AM642" t="s">
        <v>6205</v>
      </c>
      <c r="AN642" t="s">
        <v>6206</v>
      </c>
      <c r="AO642" t="s">
        <v>9206</v>
      </c>
      <c r="AP642" t="s">
        <v>6207</v>
      </c>
      <c r="AQ642" t="s">
        <v>17</v>
      </c>
      <c r="AR642" t="s">
        <v>6208</v>
      </c>
      <c r="AS642" s="22" t="s">
        <v>9046</v>
      </c>
      <c r="AT642" t="s">
        <v>6209</v>
      </c>
      <c r="AU642" t="b">
        <v>1</v>
      </c>
      <c r="AV642" s="223" t="s">
        <v>17</v>
      </c>
      <c r="AW642" t="s">
        <v>17</v>
      </c>
      <c r="AX642" t="s">
        <v>17</v>
      </c>
      <c r="AY642" t="s">
        <v>17</v>
      </c>
      <c r="AZ642" t="s">
        <v>17</v>
      </c>
      <c r="BA642" s="101" t="s">
        <v>9550</v>
      </c>
      <c r="BB642" s="3" t="s">
        <v>5202</v>
      </c>
      <c r="BC642">
        <v>30</v>
      </c>
      <c r="BD642" t="s">
        <v>17</v>
      </c>
      <c r="BE642" t="s">
        <v>37</v>
      </c>
      <c r="BF642" t="s">
        <v>36</v>
      </c>
      <c r="BG642" t="s">
        <v>17</v>
      </c>
      <c r="BH642" t="s">
        <v>9567</v>
      </c>
      <c r="BI642" t="s">
        <v>4479</v>
      </c>
      <c r="BJ642" t="s">
        <v>9079</v>
      </c>
      <c r="BK642" s="9" t="s">
        <v>9568</v>
      </c>
      <c r="BL642" t="s">
        <v>17</v>
      </c>
      <c r="BM642" s="223">
        <v>875784</v>
      </c>
      <c r="BN642" s="223">
        <v>874105</v>
      </c>
      <c r="BO642" t="s">
        <v>5099</v>
      </c>
      <c r="BP642" t="s">
        <v>9213</v>
      </c>
      <c r="BQ642" t="s">
        <v>17</v>
      </c>
      <c r="BR642" t="s">
        <v>17</v>
      </c>
      <c r="BS642" t="s">
        <v>17</v>
      </c>
      <c r="BT642" t="s">
        <v>17</v>
      </c>
      <c r="BU642" t="s">
        <v>6697</v>
      </c>
      <c r="BV642" t="s">
        <v>6226</v>
      </c>
      <c r="BW642" s="223">
        <v>30</v>
      </c>
      <c r="BX642" t="s">
        <v>17</v>
      </c>
      <c r="BY642" t="s">
        <v>17</v>
      </c>
      <c r="BZ642" t="s">
        <v>17</v>
      </c>
      <c r="CA642" t="s">
        <v>6212</v>
      </c>
      <c r="CB642" s="223">
        <v>2016</v>
      </c>
      <c r="CC642" t="s">
        <v>6227</v>
      </c>
      <c r="CD642" s="221" t="s">
        <v>6214</v>
      </c>
      <c r="CE642" t="s">
        <v>6215</v>
      </c>
      <c r="CF642" t="s">
        <v>6962</v>
      </c>
      <c r="CG642" t="s">
        <v>17</v>
      </c>
      <c r="CH642" t="s">
        <v>131</v>
      </c>
      <c r="CI642" t="s">
        <v>6216</v>
      </c>
      <c r="CJ642" t="s">
        <v>6217</v>
      </c>
      <c r="CK642" t="s">
        <v>17</v>
      </c>
      <c r="CL642" t="s">
        <v>17</v>
      </c>
      <c r="CM642" t="s">
        <v>6218</v>
      </c>
      <c r="CN642" t="s">
        <v>6219</v>
      </c>
      <c r="CO642" t="s">
        <v>686</v>
      </c>
      <c r="CP642" t="s">
        <v>48</v>
      </c>
      <c r="CQ642" t="s">
        <v>17</v>
      </c>
      <c r="CR642" t="s">
        <v>17</v>
      </c>
      <c r="CS642" t="s">
        <v>6227</v>
      </c>
      <c r="CT642" t="s">
        <v>430</v>
      </c>
      <c r="CU642" t="s">
        <v>333</v>
      </c>
      <c r="CV642" t="s">
        <v>17</v>
      </c>
      <c r="CW642" t="s">
        <v>17</v>
      </c>
      <c r="CX642" t="s">
        <v>17</v>
      </c>
      <c r="CY642" t="s">
        <v>17</v>
      </c>
      <c r="CZ642" t="s">
        <v>6228</v>
      </c>
      <c r="DA642" s="17" t="s">
        <v>8549</v>
      </c>
      <c r="DB642" s="22" t="s">
        <v>10477</v>
      </c>
      <c r="DC642" s="22" t="s">
        <v>6229</v>
      </c>
      <c r="DD642" s="226">
        <v>615</v>
      </c>
    </row>
    <row r="643" spans="1:108" ht="13.9" customHeight="1">
      <c r="A643" s="226">
        <v>606</v>
      </c>
      <c r="B643" t="s">
        <v>9547</v>
      </c>
      <c r="C643" s="285" t="s">
        <v>6196</v>
      </c>
      <c r="D643" t="s">
        <v>3455</v>
      </c>
      <c r="E643" t="s">
        <v>6197</v>
      </c>
      <c r="F643" t="s">
        <v>6198</v>
      </c>
      <c r="G643" t="s">
        <v>6199</v>
      </c>
      <c r="H643" t="s">
        <v>6200</v>
      </c>
      <c r="I643" t="s">
        <v>6201</v>
      </c>
      <c r="J643" t="s">
        <v>6202</v>
      </c>
      <c r="K643" t="s">
        <v>10281</v>
      </c>
      <c r="L643" t="s">
        <v>391</v>
      </c>
      <c r="M643" t="b">
        <v>0</v>
      </c>
      <c r="N643" t="s">
        <v>549</v>
      </c>
      <c r="O643" s="3" t="s">
        <v>8269</v>
      </c>
      <c r="P643" t="s">
        <v>9108</v>
      </c>
      <c r="Q643" s="223">
        <v>44</v>
      </c>
      <c r="R643" s="223">
        <v>44</v>
      </c>
      <c r="S643" t="s">
        <v>5090</v>
      </c>
      <c r="T643" t="s">
        <v>17</v>
      </c>
      <c r="U643" t="s">
        <v>17</v>
      </c>
      <c r="V643" t="s">
        <v>17</v>
      </c>
      <c r="W643" t="s">
        <v>17</v>
      </c>
      <c r="X643" t="s">
        <v>17</v>
      </c>
      <c r="Y643" t="s">
        <v>17</v>
      </c>
      <c r="Z643" t="s">
        <v>4571</v>
      </c>
      <c r="AA643" s="22" t="s">
        <v>4115</v>
      </c>
      <c r="AB643" t="s">
        <v>17</v>
      </c>
      <c r="AC643" t="s">
        <v>6959</v>
      </c>
      <c r="AD643" t="s">
        <v>17</v>
      </c>
      <c r="AE643" t="s">
        <v>17</v>
      </c>
      <c r="AF643" t="s">
        <v>17</v>
      </c>
      <c r="AG643" t="s">
        <v>17</v>
      </c>
      <c r="AH643" t="s">
        <v>6963</v>
      </c>
      <c r="AI643" t="s">
        <v>6961</v>
      </c>
      <c r="AJ643" s="119" t="s">
        <v>6473</v>
      </c>
      <c r="AK643" s="209" t="s">
        <v>6473</v>
      </c>
      <c r="AL643" s="102" t="s">
        <v>6491</v>
      </c>
      <c r="AM643" t="s">
        <v>6205</v>
      </c>
      <c r="AN643" t="s">
        <v>6206</v>
      </c>
      <c r="AO643" t="s">
        <v>9206</v>
      </c>
      <c r="AP643" t="s">
        <v>6207</v>
      </c>
      <c r="AQ643" t="s">
        <v>17</v>
      </c>
      <c r="AR643" t="s">
        <v>6208</v>
      </c>
      <c r="AS643" s="22" t="s">
        <v>9046</v>
      </c>
      <c r="AT643" t="s">
        <v>6209</v>
      </c>
      <c r="AU643" t="b">
        <v>1</v>
      </c>
      <c r="AV643" s="223" t="s">
        <v>17</v>
      </c>
      <c r="AW643" t="s">
        <v>17</v>
      </c>
      <c r="AX643" t="s">
        <v>17</v>
      </c>
      <c r="AY643" t="s">
        <v>17</v>
      </c>
      <c r="AZ643" t="s">
        <v>17</v>
      </c>
      <c r="BA643" s="101" t="s">
        <v>9550</v>
      </c>
      <c r="BB643" s="3" t="s">
        <v>5202</v>
      </c>
      <c r="BC643">
        <v>30</v>
      </c>
      <c r="BD643" t="s">
        <v>17</v>
      </c>
      <c r="BE643" t="s">
        <v>37</v>
      </c>
      <c r="BF643" t="s">
        <v>36</v>
      </c>
      <c r="BG643" t="s">
        <v>17</v>
      </c>
      <c r="BH643" t="s">
        <v>9567</v>
      </c>
      <c r="BI643" t="s">
        <v>4479</v>
      </c>
      <c r="BJ643" t="s">
        <v>9079</v>
      </c>
      <c r="BK643" s="9" t="s">
        <v>9568</v>
      </c>
      <c r="BL643" t="s">
        <v>17</v>
      </c>
      <c r="BM643" s="223">
        <v>2040754</v>
      </c>
      <c r="BN643" s="223">
        <v>2029652</v>
      </c>
      <c r="BO643" t="s">
        <v>5099</v>
      </c>
      <c r="BP643" t="s">
        <v>9213</v>
      </c>
      <c r="BQ643" t="s">
        <v>17</v>
      </c>
      <c r="BR643" t="s">
        <v>17</v>
      </c>
      <c r="BS643" t="s">
        <v>17</v>
      </c>
      <c r="BT643" t="s">
        <v>17</v>
      </c>
      <c r="BU643" t="s">
        <v>6697</v>
      </c>
      <c r="BV643" t="s">
        <v>6230</v>
      </c>
      <c r="BW643" s="223">
        <v>30</v>
      </c>
      <c r="BX643" t="s">
        <v>17</v>
      </c>
      <c r="BY643" t="s">
        <v>17</v>
      </c>
      <c r="BZ643" t="s">
        <v>17</v>
      </c>
      <c r="CA643" t="s">
        <v>6212</v>
      </c>
      <c r="CB643" s="223">
        <v>2016</v>
      </c>
      <c r="CC643" t="s">
        <v>6231</v>
      </c>
      <c r="CD643" s="221" t="s">
        <v>6214</v>
      </c>
      <c r="CE643" t="s">
        <v>6215</v>
      </c>
      <c r="CF643" t="s">
        <v>6963</v>
      </c>
      <c r="CG643" t="s">
        <v>17</v>
      </c>
      <c r="CH643" t="s">
        <v>131</v>
      </c>
      <c r="CI643" t="s">
        <v>6216</v>
      </c>
      <c r="CJ643" t="s">
        <v>6217</v>
      </c>
      <c r="CK643" t="s">
        <v>17</v>
      </c>
      <c r="CL643" t="s">
        <v>17</v>
      </c>
      <c r="CM643" t="s">
        <v>6218</v>
      </c>
      <c r="CN643" t="s">
        <v>6219</v>
      </c>
      <c r="CO643" t="s">
        <v>686</v>
      </c>
      <c r="CP643" t="s">
        <v>48</v>
      </c>
      <c r="CQ643" t="s">
        <v>17</v>
      </c>
      <c r="CR643" t="s">
        <v>17</v>
      </c>
      <c r="CS643" t="s">
        <v>6231</v>
      </c>
      <c r="CT643" t="s">
        <v>430</v>
      </c>
      <c r="CU643" t="s">
        <v>333</v>
      </c>
      <c r="CV643" t="s">
        <v>17</v>
      </c>
      <c r="CW643" t="s">
        <v>17</v>
      </c>
      <c r="CX643" t="s">
        <v>17</v>
      </c>
      <c r="CY643" t="s">
        <v>17</v>
      </c>
      <c r="CZ643" t="s">
        <v>6232</v>
      </c>
      <c r="DA643" s="17" t="s">
        <v>8549</v>
      </c>
      <c r="DB643" s="22" t="s">
        <v>10478</v>
      </c>
      <c r="DC643" s="22" t="s">
        <v>6233</v>
      </c>
      <c r="DD643" s="226">
        <v>616</v>
      </c>
    </row>
    <row r="644" spans="1:108" ht="14.45" customHeight="1">
      <c r="A644" s="226">
        <v>607</v>
      </c>
      <c r="B644" t="s">
        <v>9547</v>
      </c>
      <c r="C644" s="285" t="s">
        <v>6196</v>
      </c>
      <c r="D644" t="s">
        <v>3455</v>
      </c>
      <c r="E644" t="s">
        <v>6197</v>
      </c>
      <c r="F644" t="s">
        <v>6198</v>
      </c>
      <c r="G644" t="s">
        <v>6199</v>
      </c>
      <c r="H644" t="s">
        <v>6200</v>
      </c>
      <c r="I644" t="s">
        <v>6201</v>
      </c>
      <c r="J644" t="s">
        <v>6202</v>
      </c>
      <c r="K644" t="s">
        <v>10281</v>
      </c>
      <c r="L644" t="s">
        <v>392</v>
      </c>
      <c r="M644" t="b">
        <v>0</v>
      </c>
      <c r="N644" t="s">
        <v>549</v>
      </c>
      <c r="O644" s="3" t="s">
        <v>8269</v>
      </c>
      <c r="P644" t="s">
        <v>9101</v>
      </c>
      <c r="Q644" s="223">
        <v>30</v>
      </c>
      <c r="R644" s="223">
        <v>30</v>
      </c>
      <c r="S644" t="s">
        <v>5090</v>
      </c>
      <c r="T644" t="s">
        <v>17</v>
      </c>
      <c r="U644" t="s">
        <v>17</v>
      </c>
      <c r="V644" t="s">
        <v>17</v>
      </c>
      <c r="W644" t="s">
        <v>17</v>
      </c>
      <c r="X644" t="s">
        <v>17</v>
      </c>
      <c r="Y644" t="s">
        <v>17</v>
      </c>
      <c r="Z644" t="s">
        <v>4571</v>
      </c>
      <c r="AA644" s="22" t="s">
        <v>4115</v>
      </c>
      <c r="AB644" t="s">
        <v>17</v>
      </c>
      <c r="AC644" t="s">
        <v>6959</v>
      </c>
      <c r="AD644" t="s">
        <v>17</v>
      </c>
      <c r="AE644" t="s">
        <v>17</v>
      </c>
      <c r="AF644" t="s">
        <v>17</v>
      </c>
      <c r="AG644" t="s">
        <v>17</v>
      </c>
      <c r="AH644" t="s">
        <v>6964</v>
      </c>
      <c r="AI644" t="s">
        <v>6961</v>
      </c>
      <c r="AJ644" s="119" t="s">
        <v>6473</v>
      </c>
      <c r="AK644" s="209" t="s">
        <v>6473</v>
      </c>
      <c r="AL644" s="102" t="s">
        <v>6491</v>
      </c>
      <c r="AM644" t="s">
        <v>6205</v>
      </c>
      <c r="AN644" t="s">
        <v>6206</v>
      </c>
      <c r="AO644" t="s">
        <v>9206</v>
      </c>
      <c r="AP644" t="s">
        <v>6207</v>
      </c>
      <c r="AQ644" t="s">
        <v>17</v>
      </c>
      <c r="AR644" t="s">
        <v>6208</v>
      </c>
      <c r="AS644" s="22" t="s">
        <v>9046</v>
      </c>
      <c r="AT644" t="s">
        <v>6209</v>
      </c>
      <c r="AU644" t="b">
        <v>1</v>
      </c>
      <c r="AV644" s="223" t="s">
        <v>17</v>
      </c>
      <c r="AW644" t="s">
        <v>17</v>
      </c>
      <c r="AX644" t="s">
        <v>17</v>
      </c>
      <c r="AY644" t="s">
        <v>17</v>
      </c>
      <c r="AZ644" t="s">
        <v>17</v>
      </c>
      <c r="BA644" s="101" t="s">
        <v>9550</v>
      </c>
      <c r="BB644" s="3" t="s">
        <v>5202</v>
      </c>
      <c r="BC644">
        <v>30</v>
      </c>
      <c r="BD644" t="s">
        <v>17</v>
      </c>
      <c r="BE644" t="s">
        <v>37</v>
      </c>
      <c r="BF644" t="s">
        <v>36</v>
      </c>
      <c r="BG644" t="s">
        <v>17</v>
      </c>
      <c r="BH644" t="s">
        <v>9567</v>
      </c>
      <c r="BI644" t="s">
        <v>4479</v>
      </c>
      <c r="BJ644" t="s">
        <v>9079</v>
      </c>
      <c r="BK644" s="9" t="s">
        <v>9568</v>
      </c>
      <c r="BL644" t="s">
        <v>17</v>
      </c>
      <c r="BM644" s="223">
        <v>953727</v>
      </c>
      <c r="BN644" s="223">
        <v>950689</v>
      </c>
      <c r="BO644" t="s">
        <v>5099</v>
      </c>
      <c r="BP644" t="s">
        <v>9213</v>
      </c>
      <c r="BQ644" t="s">
        <v>17</v>
      </c>
      <c r="BR644" t="s">
        <v>17</v>
      </c>
      <c r="BS644" t="s">
        <v>17</v>
      </c>
      <c r="BT644" t="s">
        <v>17</v>
      </c>
      <c r="BU644" t="s">
        <v>6697</v>
      </c>
      <c r="BV644" t="s">
        <v>6234</v>
      </c>
      <c r="BW644" s="223">
        <v>30</v>
      </c>
      <c r="BX644" t="s">
        <v>17</v>
      </c>
      <c r="BY644" t="s">
        <v>17</v>
      </c>
      <c r="BZ644" t="s">
        <v>17</v>
      </c>
      <c r="CA644" t="s">
        <v>6212</v>
      </c>
      <c r="CB644" s="223">
        <v>2016</v>
      </c>
      <c r="CC644" t="s">
        <v>6235</v>
      </c>
      <c r="CD644" s="221" t="s">
        <v>6214</v>
      </c>
      <c r="CE644" t="s">
        <v>6215</v>
      </c>
      <c r="CF644" t="s">
        <v>6964</v>
      </c>
      <c r="CG644" t="s">
        <v>17</v>
      </c>
      <c r="CH644" t="s">
        <v>131</v>
      </c>
      <c r="CI644" t="s">
        <v>6216</v>
      </c>
      <c r="CJ644" t="s">
        <v>6217</v>
      </c>
      <c r="CK644" t="s">
        <v>17</v>
      </c>
      <c r="CL644" t="s">
        <v>17</v>
      </c>
      <c r="CM644" t="s">
        <v>6218</v>
      </c>
      <c r="CN644" t="s">
        <v>6219</v>
      </c>
      <c r="CO644" t="s">
        <v>686</v>
      </c>
      <c r="CP644" t="s">
        <v>48</v>
      </c>
      <c r="CQ644" t="s">
        <v>17</v>
      </c>
      <c r="CR644" t="s">
        <v>17</v>
      </c>
      <c r="CS644" t="s">
        <v>6235</v>
      </c>
      <c r="CT644" t="s">
        <v>430</v>
      </c>
      <c r="CU644" t="s">
        <v>333</v>
      </c>
      <c r="CV644" t="s">
        <v>17</v>
      </c>
      <c r="CW644" t="s">
        <v>17</v>
      </c>
      <c r="CX644" t="s">
        <v>17</v>
      </c>
      <c r="CY644" t="s">
        <v>17</v>
      </c>
      <c r="CZ644" t="s">
        <v>6236</v>
      </c>
      <c r="DA644" s="17" t="s">
        <v>8549</v>
      </c>
      <c r="DB644" s="22" t="s">
        <v>10479</v>
      </c>
      <c r="DC644" s="22" t="s">
        <v>6237</v>
      </c>
      <c r="DD644" s="226">
        <v>617</v>
      </c>
    </row>
    <row r="645" spans="1:108" ht="14.45" customHeight="1">
      <c r="A645" s="226">
        <v>608</v>
      </c>
      <c r="B645" t="s">
        <v>9547</v>
      </c>
      <c r="C645" s="285" t="s">
        <v>6196</v>
      </c>
      <c r="D645" t="s">
        <v>3455</v>
      </c>
      <c r="E645" t="s">
        <v>6197</v>
      </c>
      <c r="F645" t="s">
        <v>6198</v>
      </c>
      <c r="G645" t="s">
        <v>6199</v>
      </c>
      <c r="H645" t="s">
        <v>6200</v>
      </c>
      <c r="I645" t="s">
        <v>6201</v>
      </c>
      <c r="J645" t="s">
        <v>6202</v>
      </c>
      <c r="K645" t="s">
        <v>10281</v>
      </c>
      <c r="L645" t="s">
        <v>6965</v>
      </c>
      <c r="M645" t="b">
        <v>0</v>
      </c>
      <c r="N645" t="s">
        <v>549</v>
      </c>
      <c r="O645" s="3" t="s">
        <v>8269</v>
      </c>
      <c r="P645" t="s">
        <v>17</v>
      </c>
      <c r="Q645" s="229">
        <v>-1</v>
      </c>
      <c r="R645" s="229">
        <v>999</v>
      </c>
      <c r="S645" t="s">
        <v>5090</v>
      </c>
      <c r="T645" t="s">
        <v>17</v>
      </c>
      <c r="U645" t="s">
        <v>17</v>
      </c>
      <c r="V645" t="s">
        <v>17</v>
      </c>
      <c r="W645" t="s">
        <v>17</v>
      </c>
      <c r="X645" t="s">
        <v>17</v>
      </c>
      <c r="Y645" t="s">
        <v>17</v>
      </c>
      <c r="Z645" t="s">
        <v>4570</v>
      </c>
      <c r="AA645" s="22" t="s">
        <v>484</v>
      </c>
      <c r="AB645" t="s">
        <v>17</v>
      </c>
      <c r="AC645" t="s">
        <v>17</v>
      </c>
      <c r="AD645" t="s">
        <v>17</v>
      </c>
      <c r="AE645" t="s">
        <v>17</v>
      </c>
      <c r="AF645" t="s">
        <v>17</v>
      </c>
      <c r="AG645" t="s">
        <v>17</v>
      </c>
      <c r="AH645" t="s">
        <v>6966</v>
      </c>
      <c r="AI645" t="s">
        <v>6967</v>
      </c>
      <c r="AJ645" s="114" t="s">
        <v>481</v>
      </c>
      <c r="AK645" s="209" t="s">
        <v>12</v>
      </c>
      <c r="AL645" s="102" t="s">
        <v>17</v>
      </c>
      <c r="AM645" t="s">
        <v>481</v>
      </c>
      <c r="AN645" t="s">
        <v>6206</v>
      </c>
      <c r="AO645" t="s">
        <v>9206</v>
      </c>
      <c r="AP645" t="s">
        <v>6207</v>
      </c>
      <c r="AQ645" t="s">
        <v>17</v>
      </c>
      <c r="AR645" t="s">
        <v>6208</v>
      </c>
      <c r="AS645" s="15" t="s">
        <v>9041</v>
      </c>
      <c r="AT645" t="s">
        <v>6209</v>
      </c>
      <c r="AU645" t="b">
        <v>1</v>
      </c>
      <c r="AV645" s="223" t="s">
        <v>17</v>
      </c>
      <c r="AW645" t="s">
        <v>17</v>
      </c>
      <c r="AX645" t="s">
        <v>17</v>
      </c>
      <c r="AY645" t="s">
        <v>17</v>
      </c>
      <c r="AZ645" t="s">
        <v>17</v>
      </c>
      <c r="BA645" s="101" t="s">
        <v>6968</v>
      </c>
      <c r="BB645" s="3" t="s">
        <v>5202</v>
      </c>
      <c r="BC645">
        <v>30</v>
      </c>
      <c r="BD645" t="s">
        <v>17</v>
      </c>
      <c r="BE645" t="s">
        <v>37</v>
      </c>
      <c r="BF645" t="s">
        <v>36</v>
      </c>
      <c r="BG645" t="s">
        <v>17</v>
      </c>
      <c r="BH645" t="s">
        <v>9567</v>
      </c>
      <c r="BI645" t="s">
        <v>4479</v>
      </c>
      <c r="BJ645" t="s">
        <v>9079</v>
      </c>
      <c r="BK645" s="9" t="s">
        <v>9568</v>
      </c>
      <c r="BL645" t="s">
        <v>17</v>
      </c>
      <c r="BM645" s="223">
        <v>3559226</v>
      </c>
      <c r="BN645" s="223">
        <v>2327495</v>
      </c>
      <c r="BO645" t="s">
        <v>5099</v>
      </c>
      <c r="BP645" t="s">
        <v>9213</v>
      </c>
      <c r="BQ645" t="s">
        <v>17</v>
      </c>
      <c r="BR645" t="s">
        <v>17</v>
      </c>
      <c r="BS645" t="s">
        <v>17</v>
      </c>
      <c r="BT645" t="s">
        <v>17</v>
      </c>
      <c r="BU645" t="s">
        <v>6697</v>
      </c>
      <c r="BV645" t="s">
        <v>6238</v>
      </c>
      <c r="BW645" s="223">
        <v>30</v>
      </c>
      <c r="BX645" t="s">
        <v>17</v>
      </c>
      <c r="BY645" t="s">
        <v>17</v>
      </c>
      <c r="BZ645" t="s">
        <v>17</v>
      </c>
      <c r="CA645" t="s">
        <v>6212</v>
      </c>
      <c r="CB645" s="223">
        <v>2016</v>
      </c>
      <c r="CC645" t="s">
        <v>6239</v>
      </c>
      <c r="CD645" s="221" t="s">
        <v>6214</v>
      </c>
      <c r="CE645" t="s">
        <v>6215</v>
      </c>
      <c r="CF645" t="s">
        <v>6966</v>
      </c>
      <c r="CG645" t="s">
        <v>17</v>
      </c>
      <c r="CH645" t="s">
        <v>131</v>
      </c>
      <c r="CI645" t="s">
        <v>6216</v>
      </c>
      <c r="CJ645" t="s">
        <v>6217</v>
      </c>
      <c r="CK645" t="s">
        <v>17</v>
      </c>
      <c r="CL645" t="s">
        <v>17</v>
      </c>
      <c r="CM645" t="s">
        <v>6218</v>
      </c>
      <c r="CN645" t="s">
        <v>6219</v>
      </c>
      <c r="CO645" t="s">
        <v>686</v>
      </c>
      <c r="CP645" t="s">
        <v>48</v>
      </c>
      <c r="CQ645" t="s">
        <v>17</v>
      </c>
      <c r="CR645" t="s">
        <v>17</v>
      </c>
      <c r="CS645" t="s">
        <v>6239</v>
      </c>
      <c r="CT645" t="s">
        <v>430</v>
      </c>
      <c r="CU645" t="s">
        <v>333</v>
      </c>
      <c r="CV645" t="s">
        <v>17</v>
      </c>
      <c r="CW645" t="s">
        <v>17</v>
      </c>
      <c r="CX645" t="s">
        <v>17</v>
      </c>
      <c r="CY645" t="s">
        <v>17</v>
      </c>
      <c r="CZ645" t="s">
        <v>6240</v>
      </c>
      <c r="DA645" s="17" t="s">
        <v>8549</v>
      </c>
      <c r="DB645" s="22" t="s">
        <v>10480</v>
      </c>
      <c r="DC645" s="22" t="s">
        <v>6241</v>
      </c>
      <c r="DD645" s="226">
        <v>618</v>
      </c>
    </row>
    <row r="646" spans="1:108" ht="13.15" customHeight="1">
      <c r="A646" s="226">
        <v>609</v>
      </c>
      <c r="B646" t="s">
        <v>9547</v>
      </c>
      <c r="C646" s="285" t="s">
        <v>6196</v>
      </c>
      <c r="D646" t="s">
        <v>3455</v>
      </c>
      <c r="E646" t="s">
        <v>6197</v>
      </c>
      <c r="F646" t="s">
        <v>6198</v>
      </c>
      <c r="G646" t="s">
        <v>6199</v>
      </c>
      <c r="H646" t="s">
        <v>6200</v>
      </c>
      <c r="I646" t="s">
        <v>6201</v>
      </c>
      <c r="J646" t="s">
        <v>6202</v>
      </c>
      <c r="K646" t="s">
        <v>10281</v>
      </c>
      <c r="L646" t="s">
        <v>403</v>
      </c>
      <c r="M646" t="b">
        <v>0</v>
      </c>
      <c r="N646" t="s">
        <v>549</v>
      </c>
      <c r="O646" s="3" t="s">
        <v>8269</v>
      </c>
      <c r="P646" t="s">
        <v>9178</v>
      </c>
      <c r="Q646" s="223">
        <v>29</v>
      </c>
      <c r="R646" s="223">
        <v>29</v>
      </c>
      <c r="S646" t="s">
        <v>5090</v>
      </c>
      <c r="T646" t="s">
        <v>17</v>
      </c>
      <c r="U646" t="s">
        <v>17</v>
      </c>
      <c r="V646" t="s">
        <v>17</v>
      </c>
      <c r="W646" t="s">
        <v>17</v>
      </c>
      <c r="X646" t="s">
        <v>17</v>
      </c>
      <c r="Y646" t="s">
        <v>17</v>
      </c>
      <c r="Z646" t="s">
        <v>4571</v>
      </c>
      <c r="AA646" s="22" t="s">
        <v>4115</v>
      </c>
      <c r="AB646" t="s">
        <v>17</v>
      </c>
      <c r="AC646" t="s">
        <v>6969</v>
      </c>
      <c r="AD646" t="s">
        <v>17</v>
      </c>
      <c r="AE646" t="s">
        <v>17</v>
      </c>
      <c r="AF646" t="s">
        <v>17</v>
      </c>
      <c r="AG646" t="s">
        <v>17</v>
      </c>
      <c r="AH646" t="s">
        <v>6970</v>
      </c>
      <c r="AI646" t="s">
        <v>6967</v>
      </c>
      <c r="AJ646" s="114" t="s">
        <v>481</v>
      </c>
      <c r="AK646" s="209" t="s">
        <v>12</v>
      </c>
      <c r="AL646" s="102" t="s">
        <v>17</v>
      </c>
      <c r="AM646" t="s">
        <v>481</v>
      </c>
      <c r="AN646" t="s">
        <v>6206</v>
      </c>
      <c r="AO646" t="s">
        <v>9206</v>
      </c>
      <c r="AP646" t="s">
        <v>6207</v>
      </c>
      <c r="AQ646" t="s">
        <v>17</v>
      </c>
      <c r="AR646" t="s">
        <v>6208</v>
      </c>
      <c r="AS646" s="15" t="s">
        <v>9041</v>
      </c>
      <c r="AT646" t="s">
        <v>6209</v>
      </c>
      <c r="AU646" t="b">
        <v>1</v>
      </c>
      <c r="AV646" s="223" t="s">
        <v>17</v>
      </c>
      <c r="AW646" t="s">
        <v>17</v>
      </c>
      <c r="AX646" t="s">
        <v>17</v>
      </c>
      <c r="AY646" t="s">
        <v>17</v>
      </c>
      <c r="AZ646" t="s">
        <v>17</v>
      </c>
      <c r="BA646" s="101" t="s">
        <v>6968</v>
      </c>
      <c r="BB646" s="3" t="s">
        <v>5202</v>
      </c>
      <c r="BC646">
        <v>30</v>
      </c>
      <c r="BD646" t="s">
        <v>17</v>
      </c>
      <c r="BE646" t="s">
        <v>37</v>
      </c>
      <c r="BF646" t="s">
        <v>36</v>
      </c>
      <c r="BG646" t="s">
        <v>17</v>
      </c>
      <c r="BH646" t="s">
        <v>9567</v>
      </c>
      <c r="BI646" t="s">
        <v>4479</v>
      </c>
      <c r="BJ646" t="s">
        <v>9079</v>
      </c>
      <c r="BK646" s="9" t="s">
        <v>9568</v>
      </c>
      <c r="BL646" t="s">
        <v>17</v>
      </c>
      <c r="BM646" s="223">
        <v>1558750</v>
      </c>
      <c r="BN646" s="223">
        <v>1556558</v>
      </c>
      <c r="BO646" t="s">
        <v>5099</v>
      </c>
      <c r="BP646" t="s">
        <v>9213</v>
      </c>
      <c r="BQ646" t="s">
        <v>17</v>
      </c>
      <c r="BR646" t="s">
        <v>17</v>
      </c>
      <c r="BS646" t="s">
        <v>17</v>
      </c>
      <c r="BT646" t="s">
        <v>17</v>
      </c>
      <c r="BU646" t="s">
        <v>6697</v>
      </c>
      <c r="BV646" t="s">
        <v>6242</v>
      </c>
      <c r="BW646" s="223">
        <v>30</v>
      </c>
      <c r="BX646" t="s">
        <v>17</v>
      </c>
      <c r="BY646" t="s">
        <v>17</v>
      </c>
      <c r="BZ646" t="s">
        <v>17</v>
      </c>
      <c r="CA646" t="s">
        <v>6212</v>
      </c>
      <c r="CB646" s="223">
        <v>2016</v>
      </c>
      <c r="CC646" t="s">
        <v>6243</v>
      </c>
      <c r="CD646" s="221" t="s">
        <v>6214</v>
      </c>
      <c r="CE646" t="s">
        <v>6215</v>
      </c>
      <c r="CF646" t="s">
        <v>6970</v>
      </c>
      <c r="CG646" t="s">
        <v>17</v>
      </c>
      <c r="CH646" t="s">
        <v>131</v>
      </c>
      <c r="CI646" t="s">
        <v>6216</v>
      </c>
      <c r="CJ646" t="s">
        <v>6217</v>
      </c>
      <c r="CK646" t="s">
        <v>17</v>
      </c>
      <c r="CL646" t="s">
        <v>17</v>
      </c>
      <c r="CM646" t="s">
        <v>6218</v>
      </c>
      <c r="CN646" t="s">
        <v>6219</v>
      </c>
      <c r="CO646" t="s">
        <v>686</v>
      </c>
      <c r="CP646" t="s">
        <v>48</v>
      </c>
      <c r="CQ646" t="s">
        <v>17</v>
      </c>
      <c r="CR646" t="s">
        <v>17</v>
      </c>
      <c r="CS646" t="s">
        <v>6243</v>
      </c>
      <c r="CT646" t="s">
        <v>430</v>
      </c>
      <c r="CU646" t="s">
        <v>333</v>
      </c>
      <c r="CV646" t="s">
        <v>17</v>
      </c>
      <c r="CW646" t="s">
        <v>17</v>
      </c>
      <c r="CX646" t="s">
        <v>17</v>
      </c>
      <c r="CY646" t="s">
        <v>17</v>
      </c>
      <c r="CZ646" t="s">
        <v>6244</v>
      </c>
      <c r="DA646" s="17" t="s">
        <v>8549</v>
      </c>
      <c r="DB646" s="22" t="s">
        <v>10481</v>
      </c>
      <c r="DC646" s="22" t="s">
        <v>6245</v>
      </c>
      <c r="DD646" s="226">
        <v>619</v>
      </c>
    </row>
    <row r="647" spans="1:108" ht="14.45" customHeight="1">
      <c r="A647" s="226">
        <v>610</v>
      </c>
      <c r="B647" t="s">
        <v>9547</v>
      </c>
      <c r="C647" s="285" t="s">
        <v>6196</v>
      </c>
      <c r="D647" t="s">
        <v>3455</v>
      </c>
      <c r="E647" t="s">
        <v>6197</v>
      </c>
      <c r="F647" t="s">
        <v>6198</v>
      </c>
      <c r="G647" t="s">
        <v>6199</v>
      </c>
      <c r="H647" t="s">
        <v>6200</v>
      </c>
      <c r="I647" t="s">
        <v>6201</v>
      </c>
      <c r="J647" t="s">
        <v>6202</v>
      </c>
      <c r="K647" t="s">
        <v>10281</v>
      </c>
      <c r="L647" t="s">
        <v>404</v>
      </c>
      <c r="M647" t="b">
        <v>0</v>
      </c>
      <c r="N647" t="s">
        <v>549</v>
      </c>
      <c r="O647" s="3" t="s">
        <v>8269</v>
      </c>
      <c r="P647" t="s">
        <v>9119</v>
      </c>
      <c r="Q647" s="223">
        <v>42</v>
      </c>
      <c r="R647" s="223">
        <v>42</v>
      </c>
      <c r="S647" t="s">
        <v>5090</v>
      </c>
      <c r="T647" t="s">
        <v>17</v>
      </c>
      <c r="U647" t="s">
        <v>17</v>
      </c>
      <c r="V647" t="s">
        <v>17</v>
      </c>
      <c r="W647" t="s">
        <v>17</v>
      </c>
      <c r="X647" t="s">
        <v>17</v>
      </c>
      <c r="Y647" t="s">
        <v>17</v>
      </c>
      <c r="Z647" t="s">
        <v>4571</v>
      </c>
      <c r="AA647" s="22" t="s">
        <v>4115</v>
      </c>
      <c r="AB647" t="s">
        <v>17</v>
      </c>
      <c r="AC647" t="s">
        <v>6204</v>
      </c>
      <c r="AD647" t="s">
        <v>17</v>
      </c>
      <c r="AE647" t="s">
        <v>17</v>
      </c>
      <c r="AF647" t="s">
        <v>17</v>
      </c>
      <c r="AG647" t="s">
        <v>17</v>
      </c>
      <c r="AH647" t="s">
        <v>6971</v>
      </c>
      <c r="AI647" t="s">
        <v>6967</v>
      </c>
      <c r="AJ647" s="3" t="s">
        <v>481</v>
      </c>
      <c r="AK647" s="209" t="s">
        <v>12</v>
      </c>
      <c r="AL647" s="102" t="s">
        <v>17</v>
      </c>
      <c r="AM647" t="s">
        <v>481</v>
      </c>
      <c r="AN647" t="s">
        <v>6206</v>
      </c>
      <c r="AO647" t="s">
        <v>9206</v>
      </c>
      <c r="AP647" t="s">
        <v>6207</v>
      </c>
      <c r="AQ647" t="s">
        <v>17</v>
      </c>
      <c r="AR647" t="s">
        <v>6208</v>
      </c>
      <c r="AS647" s="15" t="s">
        <v>9041</v>
      </c>
      <c r="AT647" t="s">
        <v>6209</v>
      </c>
      <c r="AU647" t="b">
        <v>1</v>
      </c>
      <c r="AV647" s="223" t="s">
        <v>17</v>
      </c>
      <c r="AW647" t="s">
        <v>17</v>
      </c>
      <c r="AX647" t="s">
        <v>17</v>
      </c>
      <c r="AY647" t="s">
        <v>17</v>
      </c>
      <c r="AZ647" t="s">
        <v>17</v>
      </c>
      <c r="BA647" s="101" t="s">
        <v>9550</v>
      </c>
      <c r="BB647" s="3" t="s">
        <v>5202</v>
      </c>
      <c r="BC647">
        <v>30</v>
      </c>
      <c r="BD647" t="s">
        <v>17</v>
      </c>
      <c r="BE647" t="s">
        <v>37</v>
      </c>
      <c r="BF647" t="s">
        <v>36</v>
      </c>
      <c r="BG647" t="s">
        <v>17</v>
      </c>
      <c r="BH647" t="s">
        <v>9567</v>
      </c>
      <c r="BI647" t="s">
        <v>4479</v>
      </c>
      <c r="BJ647" t="s">
        <v>9079</v>
      </c>
      <c r="BK647" s="9" t="s">
        <v>9568</v>
      </c>
      <c r="BL647" t="s">
        <v>17</v>
      </c>
      <c r="BM647" s="223">
        <v>1880722</v>
      </c>
      <c r="BN647" s="223">
        <v>1879357</v>
      </c>
      <c r="BO647" t="s">
        <v>5099</v>
      </c>
      <c r="BP647" t="s">
        <v>9213</v>
      </c>
      <c r="BQ647" t="s">
        <v>17</v>
      </c>
      <c r="BR647" t="s">
        <v>17</v>
      </c>
      <c r="BS647" t="s">
        <v>17</v>
      </c>
      <c r="BT647" t="s">
        <v>17</v>
      </c>
      <c r="BU647" t="s">
        <v>6697</v>
      </c>
      <c r="BV647" t="s">
        <v>6246</v>
      </c>
      <c r="BW647" s="223">
        <v>30</v>
      </c>
      <c r="BX647" t="s">
        <v>17</v>
      </c>
      <c r="BY647" t="s">
        <v>17</v>
      </c>
      <c r="BZ647" t="s">
        <v>17</v>
      </c>
      <c r="CA647" t="s">
        <v>6212</v>
      </c>
      <c r="CB647" s="223">
        <v>2016</v>
      </c>
      <c r="CC647" t="s">
        <v>6247</v>
      </c>
      <c r="CD647" s="221" t="s">
        <v>6214</v>
      </c>
      <c r="CE647" t="s">
        <v>6215</v>
      </c>
      <c r="CF647" t="s">
        <v>6971</v>
      </c>
      <c r="CG647" t="s">
        <v>17</v>
      </c>
      <c r="CH647" t="s">
        <v>131</v>
      </c>
      <c r="CI647" t="s">
        <v>6216</v>
      </c>
      <c r="CJ647" t="s">
        <v>6217</v>
      </c>
      <c r="CK647" t="s">
        <v>17</v>
      </c>
      <c r="CL647" t="s">
        <v>17</v>
      </c>
      <c r="CM647" t="s">
        <v>6218</v>
      </c>
      <c r="CN647" t="s">
        <v>6219</v>
      </c>
      <c r="CO647" t="s">
        <v>686</v>
      </c>
      <c r="CP647" t="s">
        <v>48</v>
      </c>
      <c r="CQ647" t="s">
        <v>17</v>
      </c>
      <c r="CR647" t="s">
        <v>17</v>
      </c>
      <c r="CS647" t="s">
        <v>6247</v>
      </c>
      <c r="CT647" t="s">
        <v>430</v>
      </c>
      <c r="CU647" t="s">
        <v>333</v>
      </c>
      <c r="CV647" t="s">
        <v>17</v>
      </c>
      <c r="CW647" t="s">
        <v>17</v>
      </c>
      <c r="CX647" t="s">
        <v>17</v>
      </c>
      <c r="CY647" t="s">
        <v>17</v>
      </c>
      <c r="CZ647" t="s">
        <v>6248</v>
      </c>
      <c r="DA647" s="17" t="s">
        <v>8549</v>
      </c>
      <c r="DB647" s="22" t="s">
        <v>10482</v>
      </c>
      <c r="DC647" s="22" t="s">
        <v>6249</v>
      </c>
      <c r="DD647" s="226">
        <v>620</v>
      </c>
    </row>
    <row r="648" spans="1:108" ht="15" customHeight="1">
      <c r="A648" s="226">
        <v>611</v>
      </c>
      <c r="B648" t="s">
        <v>9547</v>
      </c>
      <c r="C648" s="285" t="s">
        <v>6196</v>
      </c>
      <c r="D648" t="s">
        <v>3455</v>
      </c>
      <c r="E648" t="s">
        <v>6197</v>
      </c>
      <c r="F648" t="s">
        <v>6198</v>
      </c>
      <c r="G648" t="s">
        <v>6199</v>
      </c>
      <c r="H648" t="s">
        <v>6200</v>
      </c>
      <c r="I648" t="s">
        <v>6201</v>
      </c>
      <c r="J648" t="s">
        <v>6202</v>
      </c>
      <c r="K648" t="s">
        <v>10281</v>
      </c>
      <c r="L648" t="s">
        <v>397</v>
      </c>
      <c r="M648" t="b">
        <v>0</v>
      </c>
      <c r="N648" t="s">
        <v>549</v>
      </c>
      <c r="O648" s="3" t="s">
        <v>8269</v>
      </c>
      <c r="P648" t="s">
        <v>9132</v>
      </c>
      <c r="Q648" s="223">
        <v>53</v>
      </c>
      <c r="R648" s="223">
        <v>53</v>
      </c>
      <c r="S648" t="s">
        <v>5090</v>
      </c>
      <c r="T648" t="s">
        <v>17</v>
      </c>
      <c r="U648" t="s">
        <v>17</v>
      </c>
      <c r="V648" t="s">
        <v>17</v>
      </c>
      <c r="W648" t="s">
        <v>17</v>
      </c>
      <c r="X648" t="s">
        <v>17</v>
      </c>
      <c r="Y648" t="s">
        <v>17</v>
      </c>
      <c r="Z648" t="s">
        <v>4571</v>
      </c>
      <c r="AA648" s="22" t="s">
        <v>4115</v>
      </c>
      <c r="AB648" t="s">
        <v>17</v>
      </c>
      <c r="AC648" t="s">
        <v>6969</v>
      </c>
      <c r="AD648" t="s">
        <v>17</v>
      </c>
      <c r="AE648" t="s">
        <v>17</v>
      </c>
      <c r="AF648" t="s">
        <v>17</v>
      </c>
      <c r="AG648" t="s">
        <v>17</v>
      </c>
      <c r="AH648" t="s">
        <v>6972</v>
      </c>
      <c r="AI648" t="s">
        <v>6961</v>
      </c>
      <c r="AJ648" s="119" t="s">
        <v>6473</v>
      </c>
      <c r="AK648" s="209" t="s">
        <v>6473</v>
      </c>
      <c r="AL648" s="102" t="s">
        <v>6491</v>
      </c>
      <c r="AM648" t="s">
        <v>6205</v>
      </c>
      <c r="AN648" t="s">
        <v>6206</v>
      </c>
      <c r="AO648" t="s">
        <v>9206</v>
      </c>
      <c r="AP648" t="s">
        <v>6207</v>
      </c>
      <c r="AQ648" t="s">
        <v>17</v>
      </c>
      <c r="AR648" t="s">
        <v>6208</v>
      </c>
      <c r="AS648" s="22" t="s">
        <v>9046</v>
      </c>
      <c r="AT648" t="s">
        <v>6209</v>
      </c>
      <c r="AU648" t="b">
        <v>1</v>
      </c>
      <c r="AV648" s="223" t="s">
        <v>17</v>
      </c>
      <c r="AW648" t="s">
        <v>17</v>
      </c>
      <c r="AX648" t="s">
        <v>17</v>
      </c>
      <c r="AY648" t="s">
        <v>17</v>
      </c>
      <c r="AZ648" t="s">
        <v>17</v>
      </c>
      <c r="BA648" s="101" t="s">
        <v>9550</v>
      </c>
      <c r="BB648" s="3" t="s">
        <v>5202</v>
      </c>
      <c r="BC648">
        <v>30</v>
      </c>
      <c r="BD648" t="s">
        <v>17</v>
      </c>
      <c r="BE648" t="s">
        <v>37</v>
      </c>
      <c r="BF648" t="s">
        <v>36</v>
      </c>
      <c r="BG648" t="s">
        <v>17</v>
      </c>
      <c r="BH648" t="s">
        <v>9567</v>
      </c>
      <c r="BI648" t="s">
        <v>4479</v>
      </c>
      <c r="BJ648" t="s">
        <v>9079</v>
      </c>
      <c r="BK648" s="9" t="s">
        <v>9568</v>
      </c>
      <c r="BL648" t="s">
        <v>17</v>
      </c>
      <c r="BM648" s="223">
        <v>2628547</v>
      </c>
      <c r="BN648" s="223">
        <v>2147342</v>
      </c>
      <c r="BO648" t="s">
        <v>5099</v>
      </c>
      <c r="BP648" t="s">
        <v>9213</v>
      </c>
      <c r="BQ648" t="s">
        <v>17</v>
      </c>
      <c r="BR648" t="s">
        <v>17</v>
      </c>
      <c r="BS648" t="s">
        <v>17</v>
      </c>
      <c r="BT648" t="s">
        <v>17</v>
      </c>
      <c r="BU648" t="s">
        <v>6697</v>
      </c>
      <c r="BV648" t="s">
        <v>6250</v>
      </c>
      <c r="BW648" s="223">
        <v>30</v>
      </c>
      <c r="BX648" t="s">
        <v>17</v>
      </c>
      <c r="BY648" t="s">
        <v>17</v>
      </c>
      <c r="BZ648" t="s">
        <v>17</v>
      </c>
      <c r="CA648" t="s">
        <v>6212</v>
      </c>
      <c r="CB648" s="223">
        <v>2016</v>
      </c>
      <c r="CC648" t="s">
        <v>6251</v>
      </c>
      <c r="CD648" s="221" t="s">
        <v>6214</v>
      </c>
      <c r="CE648" t="s">
        <v>6215</v>
      </c>
      <c r="CF648" t="s">
        <v>6972</v>
      </c>
      <c r="CG648" t="s">
        <v>17</v>
      </c>
      <c r="CH648" t="s">
        <v>131</v>
      </c>
      <c r="CI648" t="s">
        <v>6216</v>
      </c>
      <c r="CJ648" t="s">
        <v>6217</v>
      </c>
      <c r="CK648" t="s">
        <v>17</v>
      </c>
      <c r="CL648" t="s">
        <v>17</v>
      </c>
      <c r="CM648" t="s">
        <v>6218</v>
      </c>
      <c r="CN648" t="s">
        <v>6219</v>
      </c>
      <c r="CO648" t="s">
        <v>686</v>
      </c>
      <c r="CP648" t="s">
        <v>48</v>
      </c>
      <c r="CQ648" t="s">
        <v>17</v>
      </c>
      <c r="CR648" t="s">
        <v>17</v>
      </c>
      <c r="CS648" t="s">
        <v>6251</v>
      </c>
      <c r="CT648" t="s">
        <v>430</v>
      </c>
      <c r="CU648" t="s">
        <v>333</v>
      </c>
      <c r="CV648" t="s">
        <v>17</v>
      </c>
      <c r="CW648" t="s">
        <v>17</v>
      </c>
      <c r="CX648" t="s">
        <v>17</v>
      </c>
      <c r="CY648" t="s">
        <v>17</v>
      </c>
      <c r="CZ648" t="s">
        <v>6252</v>
      </c>
      <c r="DA648" s="17" t="s">
        <v>8549</v>
      </c>
      <c r="DB648" s="22" t="s">
        <v>10483</v>
      </c>
      <c r="DC648" s="22" t="s">
        <v>6253</v>
      </c>
      <c r="DD648" s="226">
        <v>621</v>
      </c>
    </row>
    <row r="649" spans="1:108" ht="15" customHeight="1">
      <c r="A649" s="226">
        <v>612</v>
      </c>
      <c r="B649" t="s">
        <v>9547</v>
      </c>
      <c r="C649" s="285" t="s">
        <v>6196</v>
      </c>
      <c r="D649" t="s">
        <v>3455</v>
      </c>
      <c r="E649" t="s">
        <v>6197</v>
      </c>
      <c r="F649" t="s">
        <v>6198</v>
      </c>
      <c r="G649" t="s">
        <v>6199</v>
      </c>
      <c r="H649" t="s">
        <v>6200</v>
      </c>
      <c r="I649" t="s">
        <v>6201</v>
      </c>
      <c r="J649" t="s">
        <v>6202</v>
      </c>
      <c r="K649" t="s">
        <v>10281</v>
      </c>
      <c r="L649" t="s">
        <v>403</v>
      </c>
      <c r="M649" t="b">
        <v>0</v>
      </c>
      <c r="N649" t="s">
        <v>549</v>
      </c>
      <c r="O649" s="3" t="s">
        <v>8269</v>
      </c>
      <c r="P649" t="s">
        <v>9178</v>
      </c>
      <c r="Q649" s="223">
        <v>29</v>
      </c>
      <c r="R649" s="223">
        <v>29</v>
      </c>
      <c r="S649" t="s">
        <v>5090</v>
      </c>
      <c r="T649" t="s">
        <v>17</v>
      </c>
      <c r="U649" t="s">
        <v>17</v>
      </c>
      <c r="V649" t="s">
        <v>17</v>
      </c>
      <c r="W649" t="s">
        <v>17</v>
      </c>
      <c r="X649" t="s">
        <v>17</v>
      </c>
      <c r="Y649" t="s">
        <v>17</v>
      </c>
      <c r="Z649" t="s">
        <v>4571</v>
      </c>
      <c r="AA649" s="22" t="s">
        <v>4115</v>
      </c>
      <c r="AB649" t="s">
        <v>17</v>
      </c>
      <c r="AC649" t="s">
        <v>6969</v>
      </c>
      <c r="AD649" t="s">
        <v>17</v>
      </c>
      <c r="AE649" t="s">
        <v>17</v>
      </c>
      <c r="AF649" t="s">
        <v>17</v>
      </c>
      <c r="AG649" t="s">
        <v>17</v>
      </c>
      <c r="AH649" t="s">
        <v>6973</v>
      </c>
      <c r="AI649" t="s">
        <v>6961</v>
      </c>
      <c r="AJ649" s="119" t="s">
        <v>6473</v>
      </c>
      <c r="AK649" s="209" t="s">
        <v>6473</v>
      </c>
      <c r="AL649" s="102" t="s">
        <v>6491</v>
      </c>
      <c r="AM649" t="s">
        <v>6205</v>
      </c>
      <c r="AN649" t="s">
        <v>6206</v>
      </c>
      <c r="AO649" t="s">
        <v>9206</v>
      </c>
      <c r="AP649" t="s">
        <v>6207</v>
      </c>
      <c r="AQ649" t="s">
        <v>17</v>
      </c>
      <c r="AR649" t="s">
        <v>6208</v>
      </c>
      <c r="AS649" s="22" t="s">
        <v>9046</v>
      </c>
      <c r="AT649" t="s">
        <v>6209</v>
      </c>
      <c r="AU649" t="b">
        <v>1</v>
      </c>
      <c r="AV649" s="223" t="s">
        <v>17</v>
      </c>
      <c r="AW649" t="s">
        <v>17</v>
      </c>
      <c r="AX649" t="s">
        <v>17</v>
      </c>
      <c r="AY649" t="s">
        <v>17</v>
      </c>
      <c r="AZ649" t="s">
        <v>17</v>
      </c>
      <c r="BA649" s="101" t="s">
        <v>9550</v>
      </c>
      <c r="BB649" s="3" t="s">
        <v>5202</v>
      </c>
      <c r="BC649">
        <v>30</v>
      </c>
      <c r="BD649" t="s">
        <v>17</v>
      </c>
      <c r="BE649" t="s">
        <v>37</v>
      </c>
      <c r="BF649" t="s">
        <v>36</v>
      </c>
      <c r="BG649" t="s">
        <v>17</v>
      </c>
      <c r="BH649" t="s">
        <v>9567</v>
      </c>
      <c r="BI649" t="s">
        <v>4479</v>
      </c>
      <c r="BJ649" t="s">
        <v>9079</v>
      </c>
      <c r="BK649" s="9" t="s">
        <v>9568</v>
      </c>
      <c r="BL649" t="s">
        <v>17</v>
      </c>
      <c r="BM649" s="223">
        <v>1263731</v>
      </c>
      <c r="BN649" s="223">
        <v>1190012</v>
      </c>
      <c r="BO649" t="s">
        <v>5099</v>
      </c>
      <c r="BP649" t="s">
        <v>9213</v>
      </c>
      <c r="BQ649" t="s">
        <v>17</v>
      </c>
      <c r="BR649" t="s">
        <v>17</v>
      </c>
      <c r="BS649" t="s">
        <v>17</v>
      </c>
      <c r="BT649" t="s">
        <v>17</v>
      </c>
      <c r="BU649" t="s">
        <v>6697</v>
      </c>
      <c r="BV649" t="s">
        <v>6254</v>
      </c>
      <c r="BW649" s="223">
        <v>30</v>
      </c>
      <c r="BX649" t="s">
        <v>17</v>
      </c>
      <c r="BY649" t="s">
        <v>17</v>
      </c>
      <c r="BZ649" t="s">
        <v>17</v>
      </c>
      <c r="CA649" t="s">
        <v>6212</v>
      </c>
      <c r="CB649" s="223">
        <v>2016</v>
      </c>
      <c r="CC649" t="s">
        <v>6255</v>
      </c>
      <c r="CD649" s="221" t="s">
        <v>6214</v>
      </c>
      <c r="CE649" t="s">
        <v>6215</v>
      </c>
      <c r="CF649" t="s">
        <v>6973</v>
      </c>
      <c r="CG649" t="s">
        <v>17</v>
      </c>
      <c r="CH649" t="s">
        <v>131</v>
      </c>
      <c r="CI649" t="s">
        <v>6216</v>
      </c>
      <c r="CJ649" t="s">
        <v>6217</v>
      </c>
      <c r="CK649" t="s">
        <v>17</v>
      </c>
      <c r="CL649" t="s">
        <v>17</v>
      </c>
      <c r="CM649" t="s">
        <v>6218</v>
      </c>
      <c r="CN649" t="s">
        <v>6219</v>
      </c>
      <c r="CO649" t="s">
        <v>686</v>
      </c>
      <c r="CP649" t="s">
        <v>48</v>
      </c>
      <c r="CQ649" t="s">
        <v>17</v>
      </c>
      <c r="CR649" t="s">
        <v>17</v>
      </c>
      <c r="CS649" t="s">
        <v>6255</v>
      </c>
      <c r="CT649" t="s">
        <v>430</v>
      </c>
      <c r="CU649" t="s">
        <v>333</v>
      </c>
      <c r="CV649" t="s">
        <v>17</v>
      </c>
      <c r="CW649" t="s">
        <v>17</v>
      </c>
      <c r="CX649" t="s">
        <v>17</v>
      </c>
      <c r="CY649" t="s">
        <v>17</v>
      </c>
      <c r="CZ649" t="s">
        <v>6256</v>
      </c>
      <c r="DA649" s="17" t="s">
        <v>8549</v>
      </c>
      <c r="DB649" s="22" t="s">
        <v>10484</v>
      </c>
      <c r="DC649" s="22" t="s">
        <v>6257</v>
      </c>
      <c r="DD649" s="226">
        <v>622</v>
      </c>
    </row>
    <row r="650" spans="1:108" ht="13.15" customHeight="1">
      <c r="A650" s="226">
        <v>613</v>
      </c>
      <c r="B650" t="s">
        <v>9547</v>
      </c>
      <c r="C650" s="285" t="s">
        <v>6196</v>
      </c>
      <c r="D650" t="s">
        <v>3455</v>
      </c>
      <c r="E650" t="s">
        <v>6197</v>
      </c>
      <c r="F650" t="s">
        <v>6198</v>
      </c>
      <c r="G650" t="s">
        <v>6199</v>
      </c>
      <c r="H650" t="s">
        <v>6200</v>
      </c>
      <c r="I650" t="s">
        <v>6201</v>
      </c>
      <c r="J650" t="s">
        <v>6202</v>
      </c>
      <c r="K650" t="s">
        <v>10281</v>
      </c>
      <c r="L650" t="s">
        <v>404</v>
      </c>
      <c r="M650" t="b">
        <v>0</v>
      </c>
      <c r="N650" t="s">
        <v>549</v>
      </c>
      <c r="O650" s="3" t="s">
        <v>8269</v>
      </c>
      <c r="P650" t="s">
        <v>9119</v>
      </c>
      <c r="Q650" s="223">
        <v>42</v>
      </c>
      <c r="R650" s="223">
        <v>42</v>
      </c>
      <c r="S650" t="s">
        <v>5090</v>
      </c>
      <c r="T650" t="s">
        <v>17</v>
      </c>
      <c r="U650" t="s">
        <v>17</v>
      </c>
      <c r="V650" t="s">
        <v>17</v>
      </c>
      <c r="W650" t="s">
        <v>17</v>
      </c>
      <c r="X650" t="s">
        <v>17</v>
      </c>
      <c r="Y650" t="s">
        <v>17</v>
      </c>
      <c r="Z650" t="s">
        <v>4571</v>
      </c>
      <c r="AA650" s="22" t="s">
        <v>4115</v>
      </c>
      <c r="AB650" t="s">
        <v>17</v>
      </c>
      <c r="AC650" t="s">
        <v>6204</v>
      </c>
      <c r="AD650" t="s">
        <v>17</v>
      </c>
      <c r="AE650" t="s">
        <v>17</v>
      </c>
      <c r="AF650" t="s">
        <v>17</v>
      </c>
      <c r="AG650" t="s">
        <v>17</v>
      </c>
      <c r="AH650" t="s">
        <v>6974</v>
      </c>
      <c r="AI650" t="s">
        <v>6961</v>
      </c>
      <c r="AJ650" s="119" t="s">
        <v>6473</v>
      </c>
      <c r="AK650" s="209" t="s">
        <v>6473</v>
      </c>
      <c r="AL650" s="102" t="s">
        <v>6491</v>
      </c>
      <c r="AM650" t="s">
        <v>6205</v>
      </c>
      <c r="AN650" t="s">
        <v>6206</v>
      </c>
      <c r="AO650" t="s">
        <v>9206</v>
      </c>
      <c r="AP650" t="s">
        <v>6207</v>
      </c>
      <c r="AQ650" t="s">
        <v>17</v>
      </c>
      <c r="AR650" t="s">
        <v>6208</v>
      </c>
      <c r="AS650" s="22" t="s">
        <v>9046</v>
      </c>
      <c r="AT650" t="s">
        <v>6209</v>
      </c>
      <c r="AU650" t="b">
        <v>1</v>
      </c>
      <c r="AV650" s="223" t="s">
        <v>17</v>
      </c>
      <c r="AW650" t="s">
        <v>17</v>
      </c>
      <c r="AX650" t="s">
        <v>17</v>
      </c>
      <c r="AY650" t="s">
        <v>17</v>
      </c>
      <c r="AZ650" t="s">
        <v>17</v>
      </c>
      <c r="BA650" s="101" t="s">
        <v>9550</v>
      </c>
      <c r="BB650" s="3" t="s">
        <v>5202</v>
      </c>
      <c r="BC650">
        <v>30</v>
      </c>
      <c r="BD650" t="s">
        <v>17</v>
      </c>
      <c r="BE650" t="s">
        <v>37</v>
      </c>
      <c r="BF650" t="s">
        <v>36</v>
      </c>
      <c r="BG650" t="s">
        <v>17</v>
      </c>
      <c r="BH650" t="s">
        <v>9567</v>
      </c>
      <c r="BI650" t="s">
        <v>4479</v>
      </c>
      <c r="BJ650" t="s">
        <v>9079</v>
      </c>
      <c r="BK650" s="9" t="s">
        <v>9568</v>
      </c>
      <c r="BL650" t="s">
        <v>17</v>
      </c>
      <c r="BM650" s="223">
        <v>2259202</v>
      </c>
      <c r="BN650" s="223">
        <v>2258741</v>
      </c>
      <c r="BO650" t="s">
        <v>5099</v>
      </c>
      <c r="BP650" t="s">
        <v>9213</v>
      </c>
      <c r="BQ650" t="s">
        <v>17</v>
      </c>
      <c r="BR650" t="s">
        <v>17</v>
      </c>
      <c r="BS650" t="s">
        <v>17</v>
      </c>
      <c r="BT650" t="s">
        <v>17</v>
      </c>
      <c r="BU650" t="s">
        <v>6697</v>
      </c>
      <c r="BV650" t="s">
        <v>6258</v>
      </c>
      <c r="BW650" s="223">
        <v>30</v>
      </c>
      <c r="BX650" t="s">
        <v>17</v>
      </c>
      <c r="BY650" t="s">
        <v>17</v>
      </c>
      <c r="BZ650" t="s">
        <v>17</v>
      </c>
      <c r="CA650" t="s">
        <v>6212</v>
      </c>
      <c r="CB650" s="223">
        <v>2016</v>
      </c>
      <c r="CC650" t="s">
        <v>6259</v>
      </c>
      <c r="CD650" s="221" t="s">
        <v>6214</v>
      </c>
      <c r="CE650" t="s">
        <v>6215</v>
      </c>
      <c r="CF650" t="s">
        <v>6974</v>
      </c>
      <c r="CG650" t="s">
        <v>17</v>
      </c>
      <c r="CH650" t="s">
        <v>131</v>
      </c>
      <c r="CI650" t="s">
        <v>6216</v>
      </c>
      <c r="CJ650" t="s">
        <v>6217</v>
      </c>
      <c r="CK650" t="s">
        <v>17</v>
      </c>
      <c r="CL650" t="s">
        <v>17</v>
      </c>
      <c r="CM650" t="s">
        <v>6218</v>
      </c>
      <c r="CN650" t="s">
        <v>6219</v>
      </c>
      <c r="CO650" t="s">
        <v>686</v>
      </c>
      <c r="CP650" t="s">
        <v>48</v>
      </c>
      <c r="CQ650" t="s">
        <v>17</v>
      </c>
      <c r="CR650" t="s">
        <v>17</v>
      </c>
      <c r="CS650" t="s">
        <v>6259</v>
      </c>
      <c r="CT650" t="s">
        <v>430</v>
      </c>
      <c r="CU650" t="s">
        <v>333</v>
      </c>
      <c r="CV650" t="s">
        <v>17</v>
      </c>
      <c r="CW650" t="s">
        <v>17</v>
      </c>
      <c r="CX650" t="s">
        <v>17</v>
      </c>
      <c r="CY650" t="s">
        <v>17</v>
      </c>
      <c r="CZ650" t="s">
        <v>6260</v>
      </c>
      <c r="DA650" s="17" t="s">
        <v>8549</v>
      </c>
      <c r="DB650" s="22" t="s">
        <v>10485</v>
      </c>
      <c r="DC650" s="22" t="s">
        <v>6261</v>
      </c>
      <c r="DD650" s="226">
        <v>623</v>
      </c>
    </row>
    <row r="651" spans="1:108" ht="14.45" customHeight="1">
      <c r="A651" s="226">
        <v>614</v>
      </c>
      <c r="B651" t="s">
        <v>9547</v>
      </c>
      <c r="C651" s="285" t="s">
        <v>6196</v>
      </c>
      <c r="D651" t="s">
        <v>3455</v>
      </c>
      <c r="E651" t="s">
        <v>6197</v>
      </c>
      <c r="F651" t="s">
        <v>6198</v>
      </c>
      <c r="G651" t="s">
        <v>6199</v>
      </c>
      <c r="H651" t="s">
        <v>6200</v>
      </c>
      <c r="I651" t="s">
        <v>6201</v>
      </c>
      <c r="J651" t="s">
        <v>6202</v>
      </c>
      <c r="K651" t="s">
        <v>10281</v>
      </c>
      <c r="L651" t="s">
        <v>390</v>
      </c>
      <c r="M651" t="b">
        <v>0</v>
      </c>
      <c r="N651" t="s">
        <v>549</v>
      </c>
      <c r="O651" s="3" t="s">
        <v>8269</v>
      </c>
      <c r="P651" t="s">
        <v>9105</v>
      </c>
      <c r="Q651" s="223">
        <v>66</v>
      </c>
      <c r="R651" s="223">
        <v>66</v>
      </c>
      <c r="S651" t="s">
        <v>5090</v>
      </c>
      <c r="T651" t="s">
        <v>17</v>
      </c>
      <c r="U651" t="s">
        <v>17</v>
      </c>
      <c r="V651" t="s">
        <v>17</v>
      </c>
      <c r="W651" t="s">
        <v>17</v>
      </c>
      <c r="X651" t="s">
        <v>17</v>
      </c>
      <c r="Y651" t="s">
        <v>17</v>
      </c>
      <c r="Z651" t="s">
        <v>4571</v>
      </c>
      <c r="AA651" s="22" t="s">
        <v>4115</v>
      </c>
      <c r="AB651" t="s">
        <v>17</v>
      </c>
      <c r="AC651" t="s">
        <v>6204</v>
      </c>
      <c r="AD651" t="s">
        <v>17</v>
      </c>
      <c r="AE651" t="s">
        <v>17</v>
      </c>
      <c r="AF651" t="s">
        <v>17</v>
      </c>
      <c r="AG651" t="s">
        <v>17</v>
      </c>
      <c r="AH651" t="s">
        <v>6975</v>
      </c>
      <c r="AI651" t="s">
        <v>6967</v>
      </c>
      <c r="AJ651" s="3" t="s">
        <v>481</v>
      </c>
      <c r="AK651" s="209" t="s">
        <v>12</v>
      </c>
      <c r="AL651" s="102" t="s">
        <v>17</v>
      </c>
      <c r="AM651" t="s">
        <v>481</v>
      </c>
      <c r="AN651" t="s">
        <v>6206</v>
      </c>
      <c r="AO651" t="s">
        <v>9206</v>
      </c>
      <c r="AP651" t="s">
        <v>6207</v>
      </c>
      <c r="AQ651" t="s">
        <v>17</v>
      </c>
      <c r="AR651" t="s">
        <v>6208</v>
      </c>
      <c r="AS651" s="15" t="s">
        <v>9041</v>
      </c>
      <c r="AT651" t="s">
        <v>6209</v>
      </c>
      <c r="AU651" t="b">
        <v>1</v>
      </c>
      <c r="AV651" s="223" t="s">
        <v>17</v>
      </c>
      <c r="AW651" t="s">
        <v>17</v>
      </c>
      <c r="AX651" t="s">
        <v>17</v>
      </c>
      <c r="AY651" t="s">
        <v>17</v>
      </c>
      <c r="AZ651" t="s">
        <v>17</v>
      </c>
      <c r="BA651" s="101" t="s">
        <v>9550</v>
      </c>
      <c r="BB651" s="3" t="s">
        <v>5202</v>
      </c>
      <c r="BC651">
        <v>30</v>
      </c>
      <c r="BD651" t="s">
        <v>17</v>
      </c>
      <c r="BE651" t="s">
        <v>37</v>
      </c>
      <c r="BF651" t="s">
        <v>36</v>
      </c>
      <c r="BG651" t="s">
        <v>17</v>
      </c>
      <c r="BH651" t="s">
        <v>9567</v>
      </c>
      <c r="BI651" t="s">
        <v>4479</v>
      </c>
      <c r="BJ651" t="s">
        <v>9079</v>
      </c>
      <c r="BK651" s="9" t="s">
        <v>9568</v>
      </c>
      <c r="BL651" t="s">
        <v>17</v>
      </c>
      <c r="BM651" s="223">
        <v>294864</v>
      </c>
      <c r="BN651" s="223">
        <v>293498</v>
      </c>
      <c r="BO651" t="s">
        <v>5099</v>
      </c>
      <c r="BP651" t="s">
        <v>9213</v>
      </c>
      <c r="BQ651" t="s">
        <v>17</v>
      </c>
      <c r="BR651" t="s">
        <v>17</v>
      </c>
      <c r="BS651" t="s">
        <v>17</v>
      </c>
      <c r="BT651" t="s">
        <v>17</v>
      </c>
      <c r="BU651" t="s">
        <v>6697</v>
      </c>
      <c r="BV651" t="s">
        <v>6262</v>
      </c>
      <c r="BW651" s="223">
        <v>30</v>
      </c>
      <c r="BX651" t="s">
        <v>17</v>
      </c>
      <c r="BY651" t="s">
        <v>17</v>
      </c>
      <c r="BZ651" t="s">
        <v>17</v>
      </c>
      <c r="CA651" t="s">
        <v>6212</v>
      </c>
      <c r="CB651" s="223">
        <v>2016</v>
      </c>
      <c r="CC651" t="s">
        <v>6263</v>
      </c>
      <c r="CD651" s="221" t="s">
        <v>6214</v>
      </c>
      <c r="CE651" t="s">
        <v>6215</v>
      </c>
      <c r="CF651" t="s">
        <v>6975</v>
      </c>
      <c r="CG651" t="s">
        <v>17</v>
      </c>
      <c r="CH651" t="s">
        <v>131</v>
      </c>
      <c r="CI651" t="s">
        <v>6216</v>
      </c>
      <c r="CJ651" t="s">
        <v>6217</v>
      </c>
      <c r="CK651" t="s">
        <v>17</v>
      </c>
      <c r="CL651" t="s">
        <v>17</v>
      </c>
      <c r="CM651" t="s">
        <v>6218</v>
      </c>
      <c r="CN651" t="s">
        <v>6219</v>
      </c>
      <c r="CO651" t="s">
        <v>686</v>
      </c>
      <c r="CP651" t="s">
        <v>48</v>
      </c>
      <c r="CQ651" t="s">
        <v>17</v>
      </c>
      <c r="CR651" t="s">
        <v>17</v>
      </c>
      <c r="CS651" t="s">
        <v>6263</v>
      </c>
      <c r="CT651" t="s">
        <v>430</v>
      </c>
      <c r="CU651" t="s">
        <v>333</v>
      </c>
      <c r="CV651" t="s">
        <v>17</v>
      </c>
      <c r="CW651" t="s">
        <v>17</v>
      </c>
      <c r="CX651" t="s">
        <v>17</v>
      </c>
      <c r="CY651" t="s">
        <v>17</v>
      </c>
      <c r="CZ651" t="s">
        <v>6264</v>
      </c>
      <c r="DA651" s="17" t="s">
        <v>8549</v>
      </c>
      <c r="DB651" s="22" t="s">
        <v>10486</v>
      </c>
      <c r="DC651" s="22" t="s">
        <v>6265</v>
      </c>
      <c r="DD651" s="226">
        <v>624</v>
      </c>
    </row>
    <row r="652" spans="1:108" ht="13.9" customHeight="1">
      <c r="A652" s="226">
        <v>615</v>
      </c>
      <c r="B652" t="s">
        <v>9547</v>
      </c>
      <c r="C652" s="285" t="s">
        <v>6196</v>
      </c>
      <c r="D652" t="s">
        <v>3455</v>
      </c>
      <c r="E652" t="s">
        <v>6197</v>
      </c>
      <c r="F652" t="s">
        <v>6198</v>
      </c>
      <c r="G652" t="s">
        <v>6199</v>
      </c>
      <c r="H652" t="s">
        <v>6200</v>
      </c>
      <c r="I652" t="s">
        <v>6201</v>
      </c>
      <c r="J652" t="s">
        <v>6202</v>
      </c>
      <c r="K652" t="s">
        <v>10281</v>
      </c>
      <c r="L652" t="s">
        <v>394</v>
      </c>
      <c r="M652" t="b">
        <v>0</v>
      </c>
      <c r="N652" t="s">
        <v>549</v>
      </c>
      <c r="O652" s="3" t="s">
        <v>8269</v>
      </c>
      <c r="P652" t="s">
        <v>9120</v>
      </c>
      <c r="Q652" s="223">
        <v>45</v>
      </c>
      <c r="R652" s="223">
        <v>45</v>
      </c>
      <c r="S652" t="s">
        <v>5090</v>
      </c>
      <c r="T652" t="s">
        <v>17</v>
      </c>
      <c r="U652" t="s">
        <v>17</v>
      </c>
      <c r="V652" t="s">
        <v>17</v>
      </c>
      <c r="W652" t="s">
        <v>17</v>
      </c>
      <c r="X652" t="s">
        <v>17</v>
      </c>
      <c r="Y652" t="s">
        <v>17</v>
      </c>
      <c r="Z652" t="s">
        <v>4570</v>
      </c>
      <c r="AA652" s="22" t="s">
        <v>484</v>
      </c>
      <c r="AB652" t="s">
        <v>17</v>
      </c>
      <c r="AC652" t="s">
        <v>17</v>
      </c>
      <c r="AD652" t="s">
        <v>17</v>
      </c>
      <c r="AE652" t="s">
        <v>17</v>
      </c>
      <c r="AF652" t="s">
        <v>17</v>
      </c>
      <c r="AG652" t="s">
        <v>17</v>
      </c>
      <c r="AH652" t="s">
        <v>6976</v>
      </c>
      <c r="AI652" t="s">
        <v>6977</v>
      </c>
      <c r="AJ652" s="3" t="s">
        <v>6475</v>
      </c>
      <c r="AK652" s="209" t="s">
        <v>6475</v>
      </c>
      <c r="AL652" s="102" t="s">
        <v>6491</v>
      </c>
      <c r="AM652" t="s">
        <v>6205</v>
      </c>
      <c r="AN652" t="s">
        <v>6206</v>
      </c>
      <c r="AO652" t="s">
        <v>9206</v>
      </c>
      <c r="AP652" t="s">
        <v>6207</v>
      </c>
      <c r="AQ652" t="s">
        <v>17</v>
      </c>
      <c r="AR652" t="s">
        <v>6208</v>
      </c>
      <c r="AS652" s="22" t="s">
        <v>9046</v>
      </c>
      <c r="AT652" t="s">
        <v>6209</v>
      </c>
      <c r="AU652" t="b">
        <v>1</v>
      </c>
      <c r="AV652" s="223" t="s">
        <v>17</v>
      </c>
      <c r="AW652" t="s">
        <v>17</v>
      </c>
      <c r="AX652" t="s">
        <v>17</v>
      </c>
      <c r="AY652" t="s">
        <v>17</v>
      </c>
      <c r="AZ652" t="s">
        <v>17</v>
      </c>
      <c r="BA652" s="101" t="s">
        <v>6978</v>
      </c>
      <c r="BB652" s="3" t="s">
        <v>5202</v>
      </c>
      <c r="BC652">
        <v>30</v>
      </c>
      <c r="BD652" t="s">
        <v>17</v>
      </c>
      <c r="BE652" t="s">
        <v>37</v>
      </c>
      <c r="BF652" t="s">
        <v>36</v>
      </c>
      <c r="BG652" t="s">
        <v>17</v>
      </c>
      <c r="BH652" t="s">
        <v>9567</v>
      </c>
      <c r="BI652" t="s">
        <v>4479</v>
      </c>
      <c r="BJ652" t="s">
        <v>9079</v>
      </c>
      <c r="BK652" s="9" t="s">
        <v>9568</v>
      </c>
      <c r="BL652" t="s">
        <v>17</v>
      </c>
      <c r="BM652" s="223">
        <v>6826411</v>
      </c>
      <c r="BN652" s="223">
        <v>6822117</v>
      </c>
      <c r="BO652" t="s">
        <v>5099</v>
      </c>
      <c r="BP652" t="s">
        <v>9213</v>
      </c>
      <c r="BQ652" t="s">
        <v>17</v>
      </c>
      <c r="BR652" t="s">
        <v>17</v>
      </c>
      <c r="BS652" t="s">
        <v>17</v>
      </c>
      <c r="BT652" t="s">
        <v>17</v>
      </c>
      <c r="BU652" t="s">
        <v>6697</v>
      </c>
      <c r="BV652" t="s">
        <v>6266</v>
      </c>
      <c r="BW652" s="223">
        <v>30</v>
      </c>
      <c r="BX652" t="s">
        <v>17</v>
      </c>
      <c r="BY652" t="s">
        <v>17</v>
      </c>
      <c r="BZ652" t="s">
        <v>17</v>
      </c>
      <c r="CA652" t="s">
        <v>6212</v>
      </c>
      <c r="CB652" s="223">
        <v>2016</v>
      </c>
      <c r="CC652" t="s">
        <v>6267</v>
      </c>
      <c r="CD652" s="221" t="s">
        <v>6214</v>
      </c>
      <c r="CE652" t="s">
        <v>6215</v>
      </c>
      <c r="CF652" t="s">
        <v>6976</v>
      </c>
      <c r="CG652" t="s">
        <v>17</v>
      </c>
      <c r="CH652" t="s">
        <v>131</v>
      </c>
      <c r="CI652" t="s">
        <v>6216</v>
      </c>
      <c r="CJ652" t="s">
        <v>6217</v>
      </c>
      <c r="CK652" t="s">
        <v>17</v>
      </c>
      <c r="CL652" t="s">
        <v>17</v>
      </c>
      <c r="CM652" t="s">
        <v>6218</v>
      </c>
      <c r="CN652" t="s">
        <v>6219</v>
      </c>
      <c r="CO652" t="s">
        <v>686</v>
      </c>
      <c r="CP652" t="s">
        <v>48</v>
      </c>
      <c r="CQ652" t="s">
        <v>17</v>
      </c>
      <c r="CR652" t="s">
        <v>17</v>
      </c>
      <c r="CS652" t="s">
        <v>6267</v>
      </c>
      <c r="CT652" t="s">
        <v>430</v>
      </c>
      <c r="CU652" t="s">
        <v>333</v>
      </c>
      <c r="CV652" t="s">
        <v>17</v>
      </c>
      <c r="CW652" t="s">
        <v>17</v>
      </c>
      <c r="CX652" t="s">
        <v>17</v>
      </c>
      <c r="CY652" t="s">
        <v>17</v>
      </c>
      <c r="CZ652" t="s">
        <v>6268</v>
      </c>
      <c r="DA652" s="17" t="s">
        <v>8549</v>
      </c>
      <c r="DB652" s="22" t="s">
        <v>10487</v>
      </c>
      <c r="DC652" s="22" t="s">
        <v>6269</v>
      </c>
      <c r="DD652" s="226">
        <v>625</v>
      </c>
    </row>
    <row r="653" spans="1:108" ht="14.45" customHeight="1">
      <c r="A653" s="226">
        <v>616</v>
      </c>
      <c r="B653" t="s">
        <v>9547</v>
      </c>
      <c r="C653" s="285" t="s">
        <v>6196</v>
      </c>
      <c r="D653" t="s">
        <v>3455</v>
      </c>
      <c r="E653" t="s">
        <v>6197</v>
      </c>
      <c r="F653" t="s">
        <v>6198</v>
      </c>
      <c r="G653" t="s">
        <v>6199</v>
      </c>
      <c r="H653" t="s">
        <v>6200</v>
      </c>
      <c r="I653" t="s">
        <v>6201</v>
      </c>
      <c r="J653" t="s">
        <v>6202</v>
      </c>
      <c r="K653" t="s">
        <v>10281</v>
      </c>
      <c r="L653" t="s">
        <v>395</v>
      </c>
      <c r="M653" t="b">
        <v>0</v>
      </c>
      <c r="N653" t="s">
        <v>549</v>
      </c>
      <c r="O653" s="3" t="s">
        <v>8269</v>
      </c>
      <c r="P653" t="s">
        <v>9132</v>
      </c>
      <c r="Q653" s="223">
        <v>53</v>
      </c>
      <c r="R653" s="223">
        <v>53</v>
      </c>
      <c r="S653" t="s">
        <v>5090</v>
      </c>
      <c r="T653" t="s">
        <v>17</v>
      </c>
      <c r="U653" t="s">
        <v>17</v>
      </c>
      <c r="V653" t="s">
        <v>17</v>
      </c>
      <c r="W653" t="s">
        <v>17</v>
      </c>
      <c r="X653" t="s">
        <v>17</v>
      </c>
      <c r="Y653" t="s">
        <v>17</v>
      </c>
      <c r="Z653" t="s">
        <v>4571</v>
      </c>
      <c r="AA653" s="22" t="s">
        <v>4115</v>
      </c>
      <c r="AB653" t="s">
        <v>17</v>
      </c>
      <c r="AC653" t="s">
        <v>6959</v>
      </c>
      <c r="AD653" t="s">
        <v>17</v>
      </c>
      <c r="AE653" t="s">
        <v>17</v>
      </c>
      <c r="AF653" t="s">
        <v>17</v>
      </c>
      <c r="AG653" t="s">
        <v>17</v>
      </c>
      <c r="AH653" t="s">
        <v>6979</v>
      </c>
      <c r="AI653" t="s">
        <v>6961</v>
      </c>
      <c r="AJ653" s="119" t="s">
        <v>6473</v>
      </c>
      <c r="AK653" s="209" t="s">
        <v>6473</v>
      </c>
      <c r="AL653" s="102" t="s">
        <v>6491</v>
      </c>
      <c r="AM653" t="s">
        <v>6205</v>
      </c>
      <c r="AN653" t="s">
        <v>6206</v>
      </c>
      <c r="AO653" t="s">
        <v>9206</v>
      </c>
      <c r="AP653" t="s">
        <v>6207</v>
      </c>
      <c r="AQ653" t="s">
        <v>17</v>
      </c>
      <c r="AR653" t="s">
        <v>6208</v>
      </c>
      <c r="AS653" s="22" t="s">
        <v>9046</v>
      </c>
      <c r="AT653" t="s">
        <v>6209</v>
      </c>
      <c r="AU653" t="b">
        <v>1</v>
      </c>
      <c r="AV653" s="223" t="s">
        <v>17</v>
      </c>
      <c r="AW653" t="s">
        <v>17</v>
      </c>
      <c r="AX653" t="s">
        <v>17</v>
      </c>
      <c r="AY653" t="s">
        <v>17</v>
      </c>
      <c r="AZ653" t="s">
        <v>17</v>
      </c>
      <c r="BA653" s="101" t="s">
        <v>9550</v>
      </c>
      <c r="BB653" s="3" t="s">
        <v>5202</v>
      </c>
      <c r="BC653">
        <v>30</v>
      </c>
      <c r="BD653" t="s">
        <v>17</v>
      </c>
      <c r="BE653" t="s">
        <v>37</v>
      </c>
      <c r="BF653" t="s">
        <v>36</v>
      </c>
      <c r="BG653" t="s">
        <v>17</v>
      </c>
      <c r="BH653" t="s">
        <v>9567</v>
      </c>
      <c r="BI653" t="s">
        <v>4479</v>
      </c>
      <c r="BJ653" t="s">
        <v>9079</v>
      </c>
      <c r="BK653" s="9" t="s">
        <v>9568</v>
      </c>
      <c r="BL653" t="s">
        <v>17</v>
      </c>
      <c r="BM653" s="223">
        <v>532160</v>
      </c>
      <c r="BN653" s="223">
        <v>531603</v>
      </c>
      <c r="BO653" t="s">
        <v>5099</v>
      </c>
      <c r="BP653" t="s">
        <v>9213</v>
      </c>
      <c r="BQ653" t="s">
        <v>17</v>
      </c>
      <c r="BR653" t="s">
        <v>17</v>
      </c>
      <c r="BS653" t="s">
        <v>17</v>
      </c>
      <c r="BT653" t="s">
        <v>17</v>
      </c>
      <c r="BU653" t="s">
        <v>6697</v>
      </c>
      <c r="BV653" t="s">
        <v>6270</v>
      </c>
      <c r="BW653" s="223">
        <v>30</v>
      </c>
      <c r="BX653" t="s">
        <v>17</v>
      </c>
      <c r="BY653" t="s">
        <v>17</v>
      </c>
      <c r="BZ653" t="s">
        <v>17</v>
      </c>
      <c r="CA653" t="s">
        <v>6212</v>
      </c>
      <c r="CB653" s="223">
        <v>2016</v>
      </c>
      <c r="CC653" t="s">
        <v>6271</v>
      </c>
      <c r="CD653" s="221" t="s">
        <v>6214</v>
      </c>
      <c r="CE653" t="s">
        <v>6215</v>
      </c>
      <c r="CF653" t="s">
        <v>6979</v>
      </c>
      <c r="CG653" t="s">
        <v>17</v>
      </c>
      <c r="CH653" t="s">
        <v>131</v>
      </c>
      <c r="CI653" t="s">
        <v>6216</v>
      </c>
      <c r="CJ653" t="s">
        <v>6217</v>
      </c>
      <c r="CK653" t="s">
        <v>17</v>
      </c>
      <c r="CL653" t="s">
        <v>17</v>
      </c>
      <c r="CM653" t="s">
        <v>6218</v>
      </c>
      <c r="CN653" t="s">
        <v>6219</v>
      </c>
      <c r="CO653" t="s">
        <v>686</v>
      </c>
      <c r="CP653" t="s">
        <v>48</v>
      </c>
      <c r="CQ653" t="s">
        <v>17</v>
      </c>
      <c r="CR653" t="s">
        <v>17</v>
      </c>
      <c r="CS653" t="s">
        <v>6271</v>
      </c>
      <c r="CT653" t="s">
        <v>430</v>
      </c>
      <c r="CU653" t="s">
        <v>333</v>
      </c>
      <c r="CV653" t="s">
        <v>17</v>
      </c>
      <c r="CW653" t="s">
        <v>17</v>
      </c>
      <c r="CX653" t="s">
        <v>17</v>
      </c>
      <c r="CY653" t="s">
        <v>17</v>
      </c>
      <c r="CZ653" t="s">
        <v>6272</v>
      </c>
      <c r="DA653" s="17" t="s">
        <v>8549</v>
      </c>
      <c r="DB653" s="22" t="s">
        <v>10488</v>
      </c>
      <c r="DC653" s="22" t="s">
        <v>6273</v>
      </c>
      <c r="DD653" s="226">
        <v>626</v>
      </c>
    </row>
    <row r="654" spans="1:108" ht="15.6" customHeight="1">
      <c r="A654" s="226">
        <v>617</v>
      </c>
      <c r="B654" t="s">
        <v>9547</v>
      </c>
      <c r="C654" s="285" t="s">
        <v>6196</v>
      </c>
      <c r="D654" t="s">
        <v>3455</v>
      </c>
      <c r="E654" t="s">
        <v>6197</v>
      </c>
      <c r="F654" t="s">
        <v>6198</v>
      </c>
      <c r="G654" t="s">
        <v>6199</v>
      </c>
      <c r="H654" t="s">
        <v>6200</v>
      </c>
      <c r="I654" t="s">
        <v>6201</v>
      </c>
      <c r="J654" t="s">
        <v>6202</v>
      </c>
      <c r="K654" t="s">
        <v>10281</v>
      </c>
      <c r="L654" t="s">
        <v>399</v>
      </c>
      <c r="M654" t="b">
        <v>0</v>
      </c>
      <c r="N654" t="s">
        <v>549</v>
      </c>
      <c r="O654" s="3" t="s">
        <v>8269</v>
      </c>
      <c r="P654" t="s">
        <v>9096</v>
      </c>
      <c r="Q654" s="223">
        <v>71</v>
      </c>
      <c r="R654" s="223">
        <v>71</v>
      </c>
      <c r="S654" t="s">
        <v>5090</v>
      </c>
      <c r="T654" t="s">
        <v>17</v>
      </c>
      <c r="U654" t="s">
        <v>17</v>
      </c>
      <c r="V654" t="s">
        <v>17</v>
      </c>
      <c r="W654" t="s">
        <v>17</v>
      </c>
      <c r="X654" t="s">
        <v>17</v>
      </c>
      <c r="Y654" t="s">
        <v>17</v>
      </c>
      <c r="Z654" t="s">
        <v>4571</v>
      </c>
      <c r="AA654" s="22" t="s">
        <v>4115</v>
      </c>
      <c r="AB654" t="s">
        <v>17</v>
      </c>
      <c r="AC654" t="s">
        <v>6959</v>
      </c>
      <c r="AD654" t="s">
        <v>17</v>
      </c>
      <c r="AE654" t="s">
        <v>17</v>
      </c>
      <c r="AF654" t="s">
        <v>17</v>
      </c>
      <c r="AG654" t="s">
        <v>17</v>
      </c>
      <c r="AH654" t="s">
        <v>6980</v>
      </c>
      <c r="AI654" t="s">
        <v>6967</v>
      </c>
      <c r="AJ654" s="3" t="s">
        <v>481</v>
      </c>
      <c r="AK654" s="209" t="s">
        <v>12</v>
      </c>
      <c r="AL654" s="102" t="s">
        <v>17</v>
      </c>
      <c r="AM654" t="s">
        <v>481</v>
      </c>
      <c r="AN654" t="s">
        <v>6206</v>
      </c>
      <c r="AO654" t="s">
        <v>9206</v>
      </c>
      <c r="AP654" t="s">
        <v>6207</v>
      </c>
      <c r="AQ654" t="s">
        <v>17</v>
      </c>
      <c r="AR654" t="s">
        <v>6208</v>
      </c>
      <c r="AS654" s="15" t="s">
        <v>9041</v>
      </c>
      <c r="AT654" t="s">
        <v>6209</v>
      </c>
      <c r="AU654" t="b">
        <v>1</v>
      </c>
      <c r="AV654" s="223" t="s">
        <v>17</v>
      </c>
      <c r="AW654" t="s">
        <v>17</v>
      </c>
      <c r="AX654" t="s">
        <v>17</v>
      </c>
      <c r="AY654" t="s">
        <v>17</v>
      </c>
      <c r="AZ654" t="s">
        <v>17</v>
      </c>
      <c r="BA654" s="101" t="s">
        <v>6978</v>
      </c>
      <c r="BB654" s="3" t="s">
        <v>5202</v>
      </c>
      <c r="BC654">
        <v>30</v>
      </c>
      <c r="BD654" t="s">
        <v>17</v>
      </c>
      <c r="BE654" t="s">
        <v>37</v>
      </c>
      <c r="BF654" t="s">
        <v>36</v>
      </c>
      <c r="BG654" t="s">
        <v>17</v>
      </c>
      <c r="BH654" t="s">
        <v>9567</v>
      </c>
      <c r="BI654" t="s">
        <v>4479</v>
      </c>
      <c r="BJ654" t="s">
        <v>9079</v>
      </c>
      <c r="BK654" s="9" t="s">
        <v>9568</v>
      </c>
      <c r="BL654" t="s">
        <v>17</v>
      </c>
      <c r="BM654" s="223">
        <v>1124288</v>
      </c>
      <c r="BN654" s="223">
        <v>1119489</v>
      </c>
      <c r="BO654" t="s">
        <v>5099</v>
      </c>
      <c r="BP654" t="s">
        <v>9213</v>
      </c>
      <c r="BQ654" t="s">
        <v>17</v>
      </c>
      <c r="BR654" t="s">
        <v>17</v>
      </c>
      <c r="BS654" t="s">
        <v>17</v>
      </c>
      <c r="BT654" t="s">
        <v>17</v>
      </c>
      <c r="BU654" t="s">
        <v>6697</v>
      </c>
      <c r="BV654" t="s">
        <v>6274</v>
      </c>
      <c r="BW654" s="223">
        <v>30</v>
      </c>
      <c r="BX654" t="s">
        <v>17</v>
      </c>
      <c r="BY654" t="s">
        <v>17</v>
      </c>
      <c r="BZ654" t="s">
        <v>17</v>
      </c>
      <c r="CA654" t="s">
        <v>6212</v>
      </c>
      <c r="CB654" s="223">
        <v>2016</v>
      </c>
      <c r="CC654" t="s">
        <v>6275</v>
      </c>
      <c r="CD654" s="221" t="s">
        <v>6214</v>
      </c>
      <c r="CE654" t="s">
        <v>6215</v>
      </c>
      <c r="CF654" t="s">
        <v>6980</v>
      </c>
      <c r="CG654" t="s">
        <v>17</v>
      </c>
      <c r="CH654" t="s">
        <v>131</v>
      </c>
      <c r="CI654" t="s">
        <v>6216</v>
      </c>
      <c r="CJ654" t="s">
        <v>6217</v>
      </c>
      <c r="CK654" t="s">
        <v>17</v>
      </c>
      <c r="CL654" t="s">
        <v>17</v>
      </c>
      <c r="CM654" t="s">
        <v>6218</v>
      </c>
      <c r="CN654" t="s">
        <v>6219</v>
      </c>
      <c r="CO654" t="s">
        <v>686</v>
      </c>
      <c r="CP654" t="s">
        <v>48</v>
      </c>
      <c r="CQ654" t="s">
        <v>17</v>
      </c>
      <c r="CR654" t="s">
        <v>17</v>
      </c>
      <c r="CS654" t="s">
        <v>6275</v>
      </c>
      <c r="CT654" t="s">
        <v>430</v>
      </c>
      <c r="CU654" t="s">
        <v>333</v>
      </c>
      <c r="CV654" t="s">
        <v>17</v>
      </c>
      <c r="CW654" t="s">
        <v>17</v>
      </c>
      <c r="CX654" t="s">
        <v>17</v>
      </c>
      <c r="CY654" t="s">
        <v>17</v>
      </c>
      <c r="CZ654" t="s">
        <v>6276</v>
      </c>
      <c r="DA654" s="17" t="s">
        <v>8549</v>
      </c>
      <c r="DB654" s="22" t="s">
        <v>10489</v>
      </c>
      <c r="DC654" s="22" t="s">
        <v>6277</v>
      </c>
      <c r="DD654" s="226">
        <v>627</v>
      </c>
    </row>
    <row r="655" spans="1:108" ht="15.6" customHeight="1">
      <c r="A655" s="226">
        <v>618</v>
      </c>
      <c r="B655" t="s">
        <v>9547</v>
      </c>
      <c r="C655" s="285" t="s">
        <v>6196</v>
      </c>
      <c r="D655" t="s">
        <v>3455</v>
      </c>
      <c r="E655" t="s">
        <v>6197</v>
      </c>
      <c r="F655" t="s">
        <v>6198</v>
      </c>
      <c r="G655" t="s">
        <v>6199</v>
      </c>
      <c r="H655" t="s">
        <v>6200</v>
      </c>
      <c r="I655" t="s">
        <v>6201</v>
      </c>
      <c r="J655" t="s">
        <v>6202</v>
      </c>
      <c r="K655" t="s">
        <v>10281</v>
      </c>
      <c r="L655" t="s">
        <v>405</v>
      </c>
      <c r="M655" t="b">
        <v>0</v>
      </c>
      <c r="N655" t="s">
        <v>549</v>
      </c>
      <c r="O655" s="3" t="s">
        <v>8269</v>
      </c>
      <c r="P655" t="s">
        <v>9132</v>
      </c>
      <c r="Q655" s="223">
        <v>53</v>
      </c>
      <c r="R655" s="223">
        <v>53</v>
      </c>
      <c r="S655" t="s">
        <v>5090</v>
      </c>
      <c r="T655" t="s">
        <v>17</v>
      </c>
      <c r="U655" t="s">
        <v>17</v>
      </c>
      <c r="V655" t="s">
        <v>17</v>
      </c>
      <c r="W655" t="s">
        <v>17</v>
      </c>
      <c r="X655" t="s">
        <v>17</v>
      </c>
      <c r="Y655" t="s">
        <v>17</v>
      </c>
      <c r="Z655" t="s">
        <v>4571</v>
      </c>
      <c r="AA655" s="22" t="s">
        <v>4115</v>
      </c>
      <c r="AB655" t="s">
        <v>17</v>
      </c>
      <c r="AC655" t="s">
        <v>6959</v>
      </c>
      <c r="AD655" t="s">
        <v>17</v>
      </c>
      <c r="AE655" t="s">
        <v>17</v>
      </c>
      <c r="AF655" t="s">
        <v>17</v>
      </c>
      <c r="AG655" t="s">
        <v>17</v>
      </c>
      <c r="AH655" t="s">
        <v>6981</v>
      </c>
      <c r="AI655" t="s">
        <v>6967</v>
      </c>
      <c r="AJ655" s="3" t="s">
        <v>481</v>
      </c>
      <c r="AK655" s="209" t="s">
        <v>12</v>
      </c>
      <c r="AL655" s="102" t="s">
        <v>17</v>
      </c>
      <c r="AM655" t="s">
        <v>481</v>
      </c>
      <c r="AN655" t="s">
        <v>6206</v>
      </c>
      <c r="AO655" t="s">
        <v>9206</v>
      </c>
      <c r="AP655" t="s">
        <v>6207</v>
      </c>
      <c r="AQ655" t="s">
        <v>17</v>
      </c>
      <c r="AR655" t="s">
        <v>6208</v>
      </c>
      <c r="AS655" s="15" t="s">
        <v>9041</v>
      </c>
      <c r="AT655" t="s">
        <v>6209</v>
      </c>
      <c r="AU655" t="b">
        <v>1</v>
      </c>
      <c r="AV655" s="223" t="s">
        <v>17</v>
      </c>
      <c r="AW655" t="s">
        <v>17</v>
      </c>
      <c r="AX655" t="s">
        <v>17</v>
      </c>
      <c r="AY655" t="s">
        <v>17</v>
      </c>
      <c r="AZ655" t="s">
        <v>17</v>
      </c>
      <c r="BA655" s="101" t="s">
        <v>6978</v>
      </c>
      <c r="BB655" s="3" t="s">
        <v>5202</v>
      </c>
      <c r="BC655">
        <v>30</v>
      </c>
      <c r="BD655" t="s">
        <v>17</v>
      </c>
      <c r="BE655" t="s">
        <v>37</v>
      </c>
      <c r="BF655" t="s">
        <v>36</v>
      </c>
      <c r="BG655" t="s">
        <v>17</v>
      </c>
      <c r="BH655" t="s">
        <v>9567</v>
      </c>
      <c r="BI655" t="s">
        <v>4479</v>
      </c>
      <c r="BJ655" t="s">
        <v>9079</v>
      </c>
      <c r="BK655" s="9" t="s">
        <v>9568</v>
      </c>
      <c r="BL655" t="s">
        <v>17</v>
      </c>
      <c r="BM655" s="223">
        <v>2296570</v>
      </c>
      <c r="BN655" s="223">
        <v>2296174</v>
      </c>
      <c r="BO655" t="s">
        <v>5099</v>
      </c>
      <c r="BP655" t="s">
        <v>9213</v>
      </c>
      <c r="BQ655" t="s">
        <v>17</v>
      </c>
      <c r="BR655" t="s">
        <v>17</v>
      </c>
      <c r="BS655" t="s">
        <v>17</v>
      </c>
      <c r="BT655" t="s">
        <v>17</v>
      </c>
      <c r="BU655" t="s">
        <v>6697</v>
      </c>
      <c r="BV655" t="s">
        <v>6278</v>
      </c>
      <c r="BW655" s="223">
        <v>30</v>
      </c>
      <c r="BX655" t="s">
        <v>17</v>
      </c>
      <c r="BY655" t="s">
        <v>17</v>
      </c>
      <c r="BZ655" t="s">
        <v>17</v>
      </c>
      <c r="CA655" t="s">
        <v>6212</v>
      </c>
      <c r="CB655" s="223">
        <v>2016</v>
      </c>
      <c r="CC655" t="s">
        <v>6279</v>
      </c>
      <c r="CD655" s="221" t="s">
        <v>6214</v>
      </c>
      <c r="CE655" t="s">
        <v>6215</v>
      </c>
      <c r="CF655" t="s">
        <v>6981</v>
      </c>
      <c r="CG655" t="s">
        <v>17</v>
      </c>
      <c r="CH655" t="s">
        <v>131</v>
      </c>
      <c r="CI655" t="s">
        <v>6216</v>
      </c>
      <c r="CJ655" t="s">
        <v>6217</v>
      </c>
      <c r="CK655" t="s">
        <v>17</v>
      </c>
      <c r="CL655" t="s">
        <v>17</v>
      </c>
      <c r="CM655" t="s">
        <v>6218</v>
      </c>
      <c r="CN655" t="s">
        <v>6219</v>
      </c>
      <c r="CO655" t="s">
        <v>686</v>
      </c>
      <c r="CP655" t="s">
        <v>48</v>
      </c>
      <c r="CQ655" t="s">
        <v>17</v>
      </c>
      <c r="CR655" t="s">
        <v>17</v>
      </c>
      <c r="CS655" t="s">
        <v>6279</v>
      </c>
      <c r="CT655" t="s">
        <v>430</v>
      </c>
      <c r="CU655" t="s">
        <v>333</v>
      </c>
      <c r="CV655" t="s">
        <v>17</v>
      </c>
      <c r="CW655" t="s">
        <v>17</v>
      </c>
      <c r="CX655" t="s">
        <v>17</v>
      </c>
      <c r="CY655" t="s">
        <v>17</v>
      </c>
      <c r="CZ655" t="s">
        <v>6280</v>
      </c>
      <c r="DA655" s="17" t="s">
        <v>8549</v>
      </c>
      <c r="DB655" s="22" t="s">
        <v>10490</v>
      </c>
      <c r="DC655" s="22" t="s">
        <v>6281</v>
      </c>
      <c r="DD655" s="226">
        <v>628</v>
      </c>
    </row>
    <row r="656" spans="1:108" ht="13.9" customHeight="1">
      <c r="A656" s="226">
        <v>619</v>
      </c>
      <c r="B656" t="s">
        <v>9547</v>
      </c>
      <c r="C656" s="285" t="s">
        <v>6196</v>
      </c>
      <c r="D656" t="s">
        <v>3455</v>
      </c>
      <c r="E656" t="s">
        <v>6197</v>
      </c>
      <c r="F656" t="s">
        <v>6198</v>
      </c>
      <c r="G656" t="s">
        <v>6199</v>
      </c>
      <c r="H656" t="s">
        <v>6200</v>
      </c>
      <c r="I656" t="s">
        <v>6201</v>
      </c>
      <c r="J656" t="s">
        <v>6202</v>
      </c>
      <c r="K656" t="s">
        <v>10281</v>
      </c>
      <c r="L656" t="s">
        <v>395</v>
      </c>
      <c r="M656" t="b">
        <v>0</v>
      </c>
      <c r="N656" t="s">
        <v>549</v>
      </c>
      <c r="O656" s="3" t="s">
        <v>8269</v>
      </c>
      <c r="P656" t="s">
        <v>9132</v>
      </c>
      <c r="Q656" s="223">
        <v>53</v>
      </c>
      <c r="R656" s="223">
        <v>53</v>
      </c>
      <c r="S656" t="s">
        <v>5090</v>
      </c>
      <c r="T656" t="s">
        <v>17</v>
      </c>
      <c r="U656" t="s">
        <v>17</v>
      </c>
      <c r="V656" t="s">
        <v>17</v>
      </c>
      <c r="W656" t="s">
        <v>17</v>
      </c>
      <c r="X656" t="s">
        <v>17</v>
      </c>
      <c r="Y656" t="s">
        <v>17</v>
      </c>
      <c r="Z656" t="s">
        <v>4571</v>
      </c>
      <c r="AA656" s="22" t="s">
        <v>4115</v>
      </c>
      <c r="AB656" t="s">
        <v>17</v>
      </c>
      <c r="AC656" t="s">
        <v>6959</v>
      </c>
      <c r="AD656" t="s">
        <v>17</v>
      </c>
      <c r="AE656" t="s">
        <v>17</v>
      </c>
      <c r="AF656" t="s">
        <v>17</v>
      </c>
      <c r="AG656" t="s">
        <v>17</v>
      </c>
      <c r="AH656" t="s">
        <v>6982</v>
      </c>
      <c r="AI656" t="s">
        <v>6967</v>
      </c>
      <c r="AJ656" s="3" t="s">
        <v>481</v>
      </c>
      <c r="AK656" s="209" t="s">
        <v>12</v>
      </c>
      <c r="AL656" s="102" t="s">
        <v>17</v>
      </c>
      <c r="AM656" t="s">
        <v>481</v>
      </c>
      <c r="AN656" t="s">
        <v>6206</v>
      </c>
      <c r="AO656" t="s">
        <v>9206</v>
      </c>
      <c r="AP656" t="s">
        <v>6207</v>
      </c>
      <c r="AQ656" t="s">
        <v>17</v>
      </c>
      <c r="AR656" t="s">
        <v>6208</v>
      </c>
      <c r="AS656" s="15" t="s">
        <v>9041</v>
      </c>
      <c r="AT656" t="s">
        <v>6209</v>
      </c>
      <c r="AU656" t="b">
        <v>1</v>
      </c>
      <c r="AV656" s="223" t="s">
        <v>17</v>
      </c>
      <c r="AW656" t="s">
        <v>17</v>
      </c>
      <c r="AX656" t="s">
        <v>17</v>
      </c>
      <c r="AY656" t="s">
        <v>17</v>
      </c>
      <c r="AZ656" t="s">
        <v>17</v>
      </c>
      <c r="BA656" s="101" t="s">
        <v>9550</v>
      </c>
      <c r="BB656" s="3" t="s">
        <v>5202</v>
      </c>
      <c r="BC656">
        <v>30</v>
      </c>
      <c r="BD656" t="s">
        <v>17</v>
      </c>
      <c r="BE656" t="s">
        <v>37</v>
      </c>
      <c r="BF656" t="s">
        <v>36</v>
      </c>
      <c r="BG656" t="s">
        <v>17</v>
      </c>
      <c r="BH656" t="s">
        <v>9567</v>
      </c>
      <c r="BI656" t="s">
        <v>4479</v>
      </c>
      <c r="BJ656" t="s">
        <v>9079</v>
      </c>
      <c r="BK656" s="9" t="s">
        <v>9568</v>
      </c>
      <c r="BL656" t="s">
        <v>17</v>
      </c>
      <c r="BM656" s="223">
        <v>879413</v>
      </c>
      <c r="BN656" s="223">
        <v>877771</v>
      </c>
      <c r="BO656" t="s">
        <v>5099</v>
      </c>
      <c r="BP656" t="s">
        <v>9213</v>
      </c>
      <c r="BQ656" t="s">
        <v>17</v>
      </c>
      <c r="BR656" t="s">
        <v>17</v>
      </c>
      <c r="BS656" t="s">
        <v>17</v>
      </c>
      <c r="BT656" t="s">
        <v>17</v>
      </c>
      <c r="BU656" t="s">
        <v>6697</v>
      </c>
      <c r="BV656" t="s">
        <v>6282</v>
      </c>
      <c r="BW656" s="223">
        <v>30</v>
      </c>
      <c r="BX656" t="s">
        <v>17</v>
      </c>
      <c r="BY656" t="s">
        <v>17</v>
      </c>
      <c r="BZ656" t="s">
        <v>17</v>
      </c>
      <c r="CA656" t="s">
        <v>6212</v>
      </c>
      <c r="CB656" s="223">
        <v>2016</v>
      </c>
      <c r="CC656" t="s">
        <v>6283</v>
      </c>
      <c r="CD656" s="221" t="s">
        <v>6214</v>
      </c>
      <c r="CE656" t="s">
        <v>6215</v>
      </c>
      <c r="CF656" t="s">
        <v>6982</v>
      </c>
      <c r="CG656" t="s">
        <v>17</v>
      </c>
      <c r="CH656" t="s">
        <v>131</v>
      </c>
      <c r="CI656" t="s">
        <v>6216</v>
      </c>
      <c r="CJ656" t="s">
        <v>6217</v>
      </c>
      <c r="CK656" t="s">
        <v>17</v>
      </c>
      <c r="CL656" t="s">
        <v>17</v>
      </c>
      <c r="CM656" t="s">
        <v>6218</v>
      </c>
      <c r="CN656" t="s">
        <v>6219</v>
      </c>
      <c r="CO656" t="s">
        <v>686</v>
      </c>
      <c r="CP656" t="s">
        <v>48</v>
      </c>
      <c r="CQ656" t="s">
        <v>17</v>
      </c>
      <c r="CR656" t="s">
        <v>17</v>
      </c>
      <c r="CS656" t="s">
        <v>6283</v>
      </c>
      <c r="CT656" t="s">
        <v>430</v>
      </c>
      <c r="CU656" t="s">
        <v>333</v>
      </c>
      <c r="CV656" t="s">
        <v>17</v>
      </c>
      <c r="CW656" t="s">
        <v>17</v>
      </c>
      <c r="CX656" t="s">
        <v>17</v>
      </c>
      <c r="CY656" t="s">
        <v>17</v>
      </c>
      <c r="CZ656" t="s">
        <v>6284</v>
      </c>
      <c r="DA656" s="17" t="s">
        <v>8549</v>
      </c>
      <c r="DB656" s="22" t="s">
        <v>10491</v>
      </c>
      <c r="DC656" s="22" t="s">
        <v>6285</v>
      </c>
      <c r="DD656" s="226">
        <v>629</v>
      </c>
    </row>
    <row r="657" spans="1:109" ht="15" customHeight="1">
      <c r="A657" s="226">
        <v>620</v>
      </c>
      <c r="B657" t="s">
        <v>9547</v>
      </c>
      <c r="C657" s="285" t="s">
        <v>6196</v>
      </c>
      <c r="D657" t="s">
        <v>3455</v>
      </c>
      <c r="E657" t="s">
        <v>6197</v>
      </c>
      <c r="F657" t="s">
        <v>6198</v>
      </c>
      <c r="G657" t="s">
        <v>6199</v>
      </c>
      <c r="H657" t="s">
        <v>6200</v>
      </c>
      <c r="I657" t="s">
        <v>6201</v>
      </c>
      <c r="J657" t="s">
        <v>6202</v>
      </c>
      <c r="K657" t="s">
        <v>10281</v>
      </c>
      <c r="L657" t="s">
        <v>399</v>
      </c>
      <c r="M657" t="b">
        <v>0</v>
      </c>
      <c r="N657" t="s">
        <v>549</v>
      </c>
      <c r="O657" s="3" t="s">
        <v>8269</v>
      </c>
      <c r="P657" t="s">
        <v>9096</v>
      </c>
      <c r="Q657" s="223">
        <v>71</v>
      </c>
      <c r="R657" s="223">
        <v>71</v>
      </c>
      <c r="S657" t="s">
        <v>5090</v>
      </c>
      <c r="T657" t="s">
        <v>17</v>
      </c>
      <c r="U657" t="s">
        <v>17</v>
      </c>
      <c r="V657" t="s">
        <v>17</v>
      </c>
      <c r="W657" t="s">
        <v>17</v>
      </c>
      <c r="X657" t="s">
        <v>17</v>
      </c>
      <c r="Y657" t="s">
        <v>17</v>
      </c>
      <c r="Z657" t="s">
        <v>4571</v>
      </c>
      <c r="AA657" s="22" t="s">
        <v>4115</v>
      </c>
      <c r="AB657" t="s">
        <v>17</v>
      </c>
      <c r="AC657" t="s">
        <v>6959</v>
      </c>
      <c r="AD657" t="s">
        <v>17</v>
      </c>
      <c r="AE657" t="s">
        <v>17</v>
      </c>
      <c r="AF657" t="s">
        <v>17</v>
      </c>
      <c r="AG657" t="s">
        <v>17</v>
      </c>
      <c r="AH657" t="s">
        <v>6983</v>
      </c>
      <c r="AI657" t="s">
        <v>6961</v>
      </c>
      <c r="AJ657" s="119" t="s">
        <v>6473</v>
      </c>
      <c r="AK657" s="209" t="s">
        <v>6473</v>
      </c>
      <c r="AL657" s="102" t="s">
        <v>6491</v>
      </c>
      <c r="AM657" t="s">
        <v>6205</v>
      </c>
      <c r="AN657" t="s">
        <v>6206</v>
      </c>
      <c r="AO657" t="s">
        <v>9206</v>
      </c>
      <c r="AP657" t="s">
        <v>6207</v>
      </c>
      <c r="AQ657" t="s">
        <v>17</v>
      </c>
      <c r="AR657" t="s">
        <v>6208</v>
      </c>
      <c r="AS657" s="22" t="s">
        <v>9046</v>
      </c>
      <c r="AT657" t="s">
        <v>6209</v>
      </c>
      <c r="AU657" t="b">
        <v>1</v>
      </c>
      <c r="AV657" s="223" t="s">
        <v>17</v>
      </c>
      <c r="AW657" t="s">
        <v>17</v>
      </c>
      <c r="AX657" t="s">
        <v>17</v>
      </c>
      <c r="AY657" t="s">
        <v>17</v>
      </c>
      <c r="AZ657" t="s">
        <v>17</v>
      </c>
      <c r="BA657" s="101" t="s">
        <v>9550</v>
      </c>
      <c r="BB657" s="3" t="s">
        <v>5202</v>
      </c>
      <c r="BC657">
        <v>30</v>
      </c>
      <c r="BD657" t="s">
        <v>17</v>
      </c>
      <c r="BE657" t="s">
        <v>37</v>
      </c>
      <c r="BF657" t="s">
        <v>36</v>
      </c>
      <c r="BG657" t="s">
        <v>17</v>
      </c>
      <c r="BH657" t="s">
        <v>9567</v>
      </c>
      <c r="BI657" t="s">
        <v>4479</v>
      </c>
      <c r="BJ657" t="s">
        <v>9079</v>
      </c>
      <c r="BK657" s="9" t="s">
        <v>9568</v>
      </c>
      <c r="BL657" t="s">
        <v>17</v>
      </c>
      <c r="BM657" s="223">
        <v>2203215</v>
      </c>
      <c r="BN657" s="223">
        <v>2178620</v>
      </c>
      <c r="BO657" t="s">
        <v>5099</v>
      </c>
      <c r="BP657" t="s">
        <v>9213</v>
      </c>
      <c r="BQ657" t="s">
        <v>17</v>
      </c>
      <c r="BR657" t="s">
        <v>17</v>
      </c>
      <c r="BS657" t="s">
        <v>17</v>
      </c>
      <c r="BT657" t="s">
        <v>17</v>
      </c>
      <c r="BU657" t="s">
        <v>6697</v>
      </c>
      <c r="BV657" t="s">
        <v>6286</v>
      </c>
      <c r="BW657" s="223">
        <v>30</v>
      </c>
      <c r="BX657" t="s">
        <v>17</v>
      </c>
      <c r="BY657" t="s">
        <v>17</v>
      </c>
      <c r="BZ657" t="s">
        <v>17</v>
      </c>
      <c r="CA657" t="s">
        <v>6212</v>
      </c>
      <c r="CB657" s="223">
        <v>2016</v>
      </c>
      <c r="CC657" t="s">
        <v>6287</v>
      </c>
      <c r="CD657" s="221" t="s">
        <v>6214</v>
      </c>
      <c r="CE657" t="s">
        <v>6215</v>
      </c>
      <c r="CF657" t="s">
        <v>6983</v>
      </c>
      <c r="CG657" t="s">
        <v>17</v>
      </c>
      <c r="CH657" t="s">
        <v>131</v>
      </c>
      <c r="CI657" t="s">
        <v>6216</v>
      </c>
      <c r="CJ657" t="s">
        <v>6217</v>
      </c>
      <c r="CK657" t="s">
        <v>17</v>
      </c>
      <c r="CL657" t="s">
        <v>17</v>
      </c>
      <c r="CM657" t="s">
        <v>6218</v>
      </c>
      <c r="CN657" t="s">
        <v>6219</v>
      </c>
      <c r="CO657" t="s">
        <v>686</v>
      </c>
      <c r="CP657" t="s">
        <v>48</v>
      </c>
      <c r="CQ657" t="s">
        <v>17</v>
      </c>
      <c r="CR657" t="s">
        <v>17</v>
      </c>
      <c r="CS657" t="s">
        <v>6287</v>
      </c>
      <c r="CT657" t="s">
        <v>430</v>
      </c>
      <c r="CU657" t="s">
        <v>333</v>
      </c>
      <c r="CV657" t="s">
        <v>17</v>
      </c>
      <c r="CW657" t="s">
        <v>17</v>
      </c>
      <c r="CX657" t="s">
        <v>17</v>
      </c>
      <c r="CY657" t="s">
        <v>17</v>
      </c>
      <c r="CZ657" t="s">
        <v>6288</v>
      </c>
      <c r="DA657" s="17" t="s">
        <v>8549</v>
      </c>
      <c r="DB657" s="22" t="s">
        <v>10492</v>
      </c>
      <c r="DC657" s="22" t="s">
        <v>6289</v>
      </c>
      <c r="DD657" s="226">
        <v>630</v>
      </c>
    </row>
    <row r="658" spans="1:109" ht="15" customHeight="1">
      <c r="A658" s="226">
        <v>621</v>
      </c>
      <c r="B658" t="s">
        <v>9547</v>
      </c>
      <c r="C658" s="285" t="s">
        <v>6196</v>
      </c>
      <c r="D658" t="s">
        <v>3455</v>
      </c>
      <c r="E658" t="s">
        <v>6197</v>
      </c>
      <c r="F658" t="s">
        <v>6198</v>
      </c>
      <c r="G658" t="s">
        <v>6199</v>
      </c>
      <c r="H658" t="s">
        <v>6200</v>
      </c>
      <c r="I658" t="s">
        <v>6201</v>
      </c>
      <c r="J658" t="s">
        <v>6202</v>
      </c>
      <c r="K658" t="s">
        <v>10281</v>
      </c>
      <c r="L658" t="s">
        <v>405</v>
      </c>
      <c r="M658" t="b">
        <v>0</v>
      </c>
      <c r="N658" t="s">
        <v>549</v>
      </c>
      <c r="O658" s="3" t="s">
        <v>8269</v>
      </c>
      <c r="P658" t="s">
        <v>9132</v>
      </c>
      <c r="Q658" s="223">
        <v>53</v>
      </c>
      <c r="R658" s="223">
        <v>53</v>
      </c>
      <c r="S658" t="s">
        <v>5090</v>
      </c>
      <c r="T658" t="s">
        <v>17</v>
      </c>
      <c r="U658" t="s">
        <v>17</v>
      </c>
      <c r="V658" t="s">
        <v>17</v>
      </c>
      <c r="W658" t="s">
        <v>17</v>
      </c>
      <c r="X658" t="s">
        <v>17</v>
      </c>
      <c r="Y658" t="s">
        <v>17</v>
      </c>
      <c r="Z658" t="s">
        <v>4571</v>
      </c>
      <c r="AA658" s="22" t="s">
        <v>4115</v>
      </c>
      <c r="AB658" t="s">
        <v>17</v>
      </c>
      <c r="AC658" t="s">
        <v>6959</v>
      </c>
      <c r="AD658" t="s">
        <v>17</v>
      </c>
      <c r="AE658" t="s">
        <v>17</v>
      </c>
      <c r="AF658" t="s">
        <v>17</v>
      </c>
      <c r="AG658" t="s">
        <v>17</v>
      </c>
      <c r="AH658" t="s">
        <v>6984</v>
      </c>
      <c r="AI658" t="s">
        <v>6961</v>
      </c>
      <c r="AJ658" s="119" t="s">
        <v>6473</v>
      </c>
      <c r="AK658" s="209" t="s">
        <v>6473</v>
      </c>
      <c r="AL658" s="102" t="s">
        <v>6491</v>
      </c>
      <c r="AM658" t="s">
        <v>6205</v>
      </c>
      <c r="AN658" t="s">
        <v>6206</v>
      </c>
      <c r="AO658" t="s">
        <v>9206</v>
      </c>
      <c r="AP658" t="s">
        <v>6207</v>
      </c>
      <c r="AQ658" t="s">
        <v>17</v>
      </c>
      <c r="AR658" t="s">
        <v>6208</v>
      </c>
      <c r="AS658" s="22" t="s">
        <v>9046</v>
      </c>
      <c r="AT658" t="s">
        <v>6209</v>
      </c>
      <c r="AU658" t="b">
        <v>1</v>
      </c>
      <c r="AV658" s="223" t="s">
        <v>17</v>
      </c>
      <c r="AW658" t="s">
        <v>17</v>
      </c>
      <c r="AX658" t="s">
        <v>17</v>
      </c>
      <c r="AY658" t="s">
        <v>17</v>
      </c>
      <c r="AZ658" t="s">
        <v>17</v>
      </c>
      <c r="BA658" s="101" t="s">
        <v>9550</v>
      </c>
      <c r="BB658" s="3" t="s">
        <v>5202</v>
      </c>
      <c r="BC658">
        <v>30</v>
      </c>
      <c r="BD658" t="s">
        <v>17</v>
      </c>
      <c r="BE658" t="s">
        <v>37</v>
      </c>
      <c r="BF658" t="s">
        <v>36</v>
      </c>
      <c r="BG658" t="s">
        <v>17</v>
      </c>
      <c r="BH658" t="s">
        <v>9567</v>
      </c>
      <c r="BI658" t="s">
        <v>4479</v>
      </c>
      <c r="BJ658" t="s">
        <v>9079</v>
      </c>
      <c r="BK658" s="9" t="s">
        <v>9568</v>
      </c>
      <c r="BL658" t="s">
        <v>17</v>
      </c>
      <c r="BM658" s="223">
        <v>2058553</v>
      </c>
      <c r="BN658" s="223">
        <v>2056660</v>
      </c>
      <c r="BO658" t="s">
        <v>5099</v>
      </c>
      <c r="BP658" t="s">
        <v>9213</v>
      </c>
      <c r="BQ658" t="s">
        <v>17</v>
      </c>
      <c r="BR658" t="s">
        <v>17</v>
      </c>
      <c r="BS658" t="s">
        <v>17</v>
      </c>
      <c r="BT658" t="s">
        <v>17</v>
      </c>
      <c r="BU658" t="s">
        <v>6697</v>
      </c>
      <c r="BV658" t="s">
        <v>6290</v>
      </c>
      <c r="BW658" s="223">
        <v>30</v>
      </c>
      <c r="BX658" t="s">
        <v>17</v>
      </c>
      <c r="BY658" t="s">
        <v>17</v>
      </c>
      <c r="BZ658" t="s">
        <v>17</v>
      </c>
      <c r="CA658" t="s">
        <v>6212</v>
      </c>
      <c r="CB658" s="223">
        <v>2016</v>
      </c>
      <c r="CC658" t="s">
        <v>6291</v>
      </c>
      <c r="CD658" s="221" t="s">
        <v>6214</v>
      </c>
      <c r="CE658" t="s">
        <v>6215</v>
      </c>
      <c r="CF658" t="s">
        <v>6984</v>
      </c>
      <c r="CG658" t="s">
        <v>17</v>
      </c>
      <c r="CH658" t="s">
        <v>131</v>
      </c>
      <c r="CI658" t="s">
        <v>6216</v>
      </c>
      <c r="CJ658" t="s">
        <v>6217</v>
      </c>
      <c r="CK658" t="s">
        <v>17</v>
      </c>
      <c r="CL658" t="s">
        <v>17</v>
      </c>
      <c r="CM658" t="s">
        <v>6218</v>
      </c>
      <c r="CN658" t="s">
        <v>6219</v>
      </c>
      <c r="CO658" t="s">
        <v>686</v>
      </c>
      <c r="CP658" t="s">
        <v>48</v>
      </c>
      <c r="CQ658" t="s">
        <v>17</v>
      </c>
      <c r="CR658" t="s">
        <v>17</v>
      </c>
      <c r="CS658" t="s">
        <v>6291</v>
      </c>
      <c r="CT658" t="s">
        <v>430</v>
      </c>
      <c r="CU658" t="s">
        <v>333</v>
      </c>
      <c r="CV658" t="s">
        <v>17</v>
      </c>
      <c r="CW658" t="s">
        <v>17</v>
      </c>
      <c r="CX658" t="s">
        <v>17</v>
      </c>
      <c r="CY658" t="s">
        <v>17</v>
      </c>
      <c r="CZ658" t="s">
        <v>6292</v>
      </c>
      <c r="DA658" s="17" t="s">
        <v>8549</v>
      </c>
      <c r="DB658" s="22" t="s">
        <v>10493</v>
      </c>
      <c r="DC658" s="22" t="s">
        <v>6293</v>
      </c>
      <c r="DD658" s="226">
        <v>631</v>
      </c>
    </row>
    <row r="659" spans="1:109" ht="16.149999999999999" customHeight="1">
      <c r="A659" s="226">
        <v>622</v>
      </c>
      <c r="B659" t="s">
        <v>9547</v>
      </c>
      <c r="C659" s="285" t="s">
        <v>6196</v>
      </c>
      <c r="D659" t="s">
        <v>3455</v>
      </c>
      <c r="E659" t="s">
        <v>6197</v>
      </c>
      <c r="F659" t="s">
        <v>6198</v>
      </c>
      <c r="G659" t="s">
        <v>6199</v>
      </c>
      <c r="H659" t="s">
        <v>6200</v>
      </c>
      <c r="I659" t="s">
        <v>6201</v>
      </c>
      <c r="J659" t="s">
        <v>6202</v>
      </c>
      <c r="K659" t="s">
        <v>10281</v>
      </c>
      <c r="L659" t="s">
        <v>6985</v>
      </c>
      <c r="M659" t="b">
        <v>0</v>
      </c>
      <c r="N659" t="s">
        <v>549</v>
      </c>
      <c r="O659" s="3" t="s">
        <v>8269</v>
      </c>
      <c r="P659" t="s">
        <v>17</v>
      </c>
      <c r="Q659" s="229">
        <v>-1</v>
      </c>
      <c r="R659" s="229">
        <v>999</v>
      </c>
      <c r="S659" t="s">
        <v>5090</v>
      </c>
      <c r="T659" t="s">
        <v>17</v>
      </c>
      <c r="U659" t="s">
        <v>17</v>
      </c>
      <c r="V659" t="s">
        <v>17</v>
      </c>
      <c r="W659" t="s">
        <v>17</v>
      </c>
      <c r="X659" t="s">
        <v>17</v>
      </c>
      <c r="Y659" t="s">
        <v>17</v>
      </c>
      <c r="Z659" t="s">
        <v>4570</v>
      </c>
      <c r="AA659" s="22" t="s">
        <v>484</v>
      </c>
      <c r="AB659" t="s">
        <v>17</v>
      </c>
      <c r="AC659" t="s">
        <v>17</v>
      </c>
      <c r="AD659" t="s">
        <v>17</v>
      </c>
      <c r="AE659" t="s">
        <v>17</v>
      </c>
      <c r="AF659" t="s">
        <v>17</v>
      </c>
      <c r="AG659" t="s">
        <v>17</v>
      </c>
      <c r="AH659" t="s">
        <v>6986</v>
      </c>
      <c r="AI659" t="s">
        <v>6967</v>
      </c>
      <c r="AJ659" s="3" t="s">
        <v>481</v>
      </c>
      <c r="AK659" s="209" t="s">
        <v>12</v>
      </c>
      <c r="AL659" s="102" t="s">
        <v>17</v>
      </c>
      <c r="AM659" t="s">
        <v>481</v>
      </c>
      <c r="AN659" t="s">
        <v>6206</v>
      </c>
      <c r="AO659" t="s">
        <v>9206</v>
      </c>
      <c r="AP659" t="s">
        <v>6207</v>
      </c>
      <c r="AQ659" t="s">
        <v>17</v>
      </c>
      <c r="AR659" t="s">
        <v>6208</v>
      </c>
      <c r="AS659" s="15" t="s">
        <v>9041</v>
      </c>
      <c r="AT659" t="s">
        <v>6209</v>
      </c>
      <c r="AU659" t="b">
        <v>1</v>
      </c>
      <c r="AV659" s="223" t="s">
        <v>17</v>
      </c>
      <c r="AW659" t="s">
        <v>17</v>
      </c>
      <c r="AX659" t="s">
        <v>17</v>
      </c>
      <c r="AY659" t="s">
        <v>17</v>
      </c>
      <c r="AZ659" t="s">
        <v>17</v>
      </c>
      <c r="BA659" s="101" t="s">
        <v>6978</v>
      </c>
      <c r="BB659" s="3" t="s">
        <v>5202</v>
      </c>
      <c r="BC659">
        <v>30</v>
      </c>
      <c r="BD659" t="s">
        <v>17</v>
      </c>
      <c r="BE659" t="s">
        <v>37</v>
      </c>
      <c r="BF659" t="s">
        <v>36</v>
      </c>
      <c r="BG659" t="s">
        <v>17</v>
      </c>
      <c r="BH659" t="s">
        <v>9567</v>
      </c>
      <c r="BI659" t="s">
        <v>4479</v>
      </c>
      <c r="BJ659" t="s">
        <v>9079</v>
      </c>
      <c r="BK659" s="9" t="s">
        <v>9568</v>
      </c>
      <c r="BL659" t="s">
        <v>17</v>
      </c>
      <c r="BM659" s="223">
        <v>2496354</v>
      </c>
      <c r="BN659" s="223">
        <v>2495472</v>
      </c>
      <c r="BO659" t="s">
        <v>5099</v>
      </c>
      <c r="BP659" t="s">
        <v>9213</v>
      </c>
      <c r="BQ659" t="s">
        <v>17</v>
      </c>
      <c r="BR659" t="s">
        <v>17</v>
      </c>
      <c r="BS659" t="s">
        <v>17</v>
      </c>
      <c r="BT659" t="s">
        <v>17</v>
      </c>
      <c r="BU659" t="s">
        <v>6697</v>
      </c>
      <c r="BV659" t="s">
        <v>6294</v>
      </c>
      <c r="BW659" s="223">
        <v>30</v>
      </c>
      <c r="BX659" t="s">
        <v>17</v>
      </c>
      <c r="BY659" t="s">
        <v>17</v>
      </c>
      <c r="BZ659" t="s">
        <v>17</v>
      </c>
      <c r="CA659" t="s">
        <v>6212</v>
      </c>
      <c r="CB659" s="223">
        <v>2016</v>
      </c>
      <c r="CC659" t="s">
        <v>6295</v>
      </c>
      <c r="CD659" s="221" t="s">
        <v>6214</v>
      </c>
      <c r="CE659" t="s">
        <v>6215</v>
      </c>
      <c r="CF659" t="s">
        <v>6986</v>
      </c>
      <c r="CG659" t="s">
        <v>17</v>
      </c>
      <c r="CH659" t="s">
        <v>131</v>
      </c>
      <c r="CI659" t="s">
        <v>6216</v>
      </c>
      <c r="CJ659" t="s">
        <v>6217</v>
      </c>
      <c r="CK659" t="s">
        <v>17</v>
      </c>
      <c r="CL659" t="s">
        <v>17</v>
      </c>
      <c r="CM659" t="s">
        <v>6218</v>
      </c>
      <c r="CN659" t="s">
        <v>6219</v>
      </c>
      <c r="CO659" t="s">
        <v>686</v>
      </c>
      <c r="CP659" t="s">
        <v>48</v>
      </c>
      <c r="CQ659" t="s">
        <v>17</v>
      </c>
      <c r="CR659" t="s">
        <v>17</v>
      </c>
      <c r="CS659" t="s">
        <v>6295</v>
      </c>
      <c r="CT659" t="s">
        <v>430</v>
      </c>
      <c r="CU659" t="s">
        <v>333</v>
      </c>
      <c r="CV659" t="s">
        <v>17</v>
      </c>
      <c r="CW659" t="s">
        <v>17</v>
      </c>
      <c r="CX659" t="s">
        <v>17</v>
      </c>
      <c r="CY659" t="s">
        <v>17</v>
      </c>
      <c r="CZ659" t="s">
        <v>6296</v>
      </c>
      <c r="DA659" s="17" t="s">
        <v>8549</v>
      </c>
      <c r="DB659" s="22" t="s">
        <v>10494</v>
      </c>
      <c r="DC659" s="22" t="s">
        <v>6297</v>
      </c>
      <c r="DD659" s="226">
        <v>632</v>
      </c>
    </row>
    <row r="660" spans="1:109" ht="13.9" customHeight="1">
      <c r="A660" s="226">
        <v>623</v>
      </c>
      <c r="B660" t="s">
        <v>9547</v>
      </c>
      <c r="C660" s="285" t="s">
        <v>6196</v>
      </c>
      <c r="D660" t="s">
        <v>3455</v>
      </c>
      <c r="E660" t="s">
        <v>6197</v>
      </c>
      <c r="F660" t="s">
        <v>6198</v>
      </c>
      <c r="G660" t="s">
        <v>6199</v>
      </c>
      <c r="H660" t="s">
        <v>6200</v>
      </c>
      <c r="I660" t="s">
        <v>6201</v>
      </c>
      <c r="J660" t="s">
        <v>6202</v>
      </c>
      <c r="K660" t="s">
        <v>10281</v>
      </c>
      <c r="L660" t="s">
        <v>393</v>
      </c>
      <c r="M660" t="b">
        <v>0</v>
      </c>
      <c r="N660" t="s">
        <v>549</v>
      </c>
      <c r="O660" s="3" t="s">
        <v>8269</v>
      </c>
      <c r="P660" t="s">
        <v>9116</v>
      </c>
      <c r="Q660" s="223">
        <v>35</v>
      </c>
      <c r="R660" s="223">
        <v>35</v>
      </c>
      <c r="S660" t="s">
        <v>5090</v>
      </c>
      <c r="T660" t="s">
        <v>17</v>
      </c>
      <c r="U660" t="s">
        <v>17</v>
      </c>
      <c r="V660" t="s">
        <v>17</v>
      </c>
      <c r="W660" t="s">
        <v>17</v>
      </c>
      <c r="X660" t="s">
        <v>17</v>
      </c>
      <c r="Y660" t="s">
        <v>17</v>
      </c>
      <c r="Z660" t="s">
        <v>4571</v>
      </c>
      <c r="AA660" s="22" t="s">
        <v>4115</v>
      </c>
      <c r="AB660" t="s">
        <v>17</v>
      </c>
      <c r="AC660" t="s">
        <v>6959</v>
      </c>
      <c r="AD660" t="s">
        <v>17</v>
      </c>
      <c r="AE660" t="s">
        <v>17</v>
      </c>
      <c r="AF660" t="s">
        <v>17</v>
      </c>
      <c r="AG660" t="s">
        <v>17</v>
      </c>
      <c r="AH660" t="s">
        <v>6987</v>
      </c>
      <c r="AI660" t="s">
        <v>6967</v>
      </c>
      <c r="AJ660" s="3" t="s">
        <v>481</v>
      </c>
      <c r="AK660" s="209" t="s">
        <v>12</v>
      </c>
      <c r="AL660" s="102" t="s">
        <v>17</v>
      </c>
      <c r="AM660" t="s">
        <v>481</v>
      </c>
      <c r="AN660" t="s">
        <v>6206</v>
      </c>
      <c r="AO660" t="s">
        <v>9206</v>
      </c>
      <c r="AP660" t="s">
        <v>6207</v>
      </c>
      <c r="AQ660" t="s">
        <v>17</v>
      </c>
      <c r="AR660" t="s">
        <v>6208</v>
      </c>
      <c r="AS660" s="15" t="s">
        <v>9041</v>
      </c>
      <c r="AT660" t="s">
        <v>6209</v>
      </c>
      <c r="AU660" t="b">
        <v>1</v>
      </c>
      <c r="AV660" s="223" t="s">
        <v>17</v>
      </c>
      <c r="AW660" t="s">
        <v>17</v>
      </c>
      <c r="AX660" t="s">
        <v>17</v>
      </c>
      <c r="AY660" t="s">
        <v>17</v>
      </c>
      <c r="AZ660" t="s">
        <v>17</v>
      </c>
      <c r="BA660" s="101" t="s">
        <v>9550</v>
      </c>
      <c r="BB660" s="3" t="s">
        <v>5202</v>
      </c>
      <c r="BC660">
        <v>30</v>
      </c>
      <c r="BD660" t="s">
        <v>17</v>
      </c>
      <c r="BE660" t="s">
        <v>37</v>
      </c>
      <c r="BF660" t="s">
        <v>36</v>
      </c>
      <c r="BG660" t="s">
        <v>17</v>
      </c>
      <c r="BH660" t="s">
        <v>9567</v>
      </c>
      <c r="BI660" t="s">
        <v>4479</v>
      </c>
      <c r="BJ660" t="s">
        <v>9079</v>
      </c>
      <c r="BK660" s="9" t="s">
        <v>9568</v>
      </c>
      <c r="BL660" t="s">
        <v>17</v>
      </c>
      <c r="BM660" s="223">
        <v>2178246</v>
      </c>
      <c r="BN660" s="223">
        <v>2168773</v>
      </c>
      <c r="BO660" t="s">
        <v>5099</v>
      </c>
      <c r="BP660" t="s">
        <v>9213</v>
      </c>
      <c r="BQ660" t="s">
        <v>17</v>
      </c>
      <c r="BR660" t="s">
        <v>17</v>
      </c>
      <c r="BS660" t="s">
        <v>17</v>
      </c>
      <c r="BT660" t="s">
        <v>17</v>
      </c>
      <c r="BU660" t="s">
        <v>6697</v>
      </c>
      <c r="BV660" t="s">
        <v>6298</v>
      </c>
      <c r="BW660" s="223">
        <v>30</v>
      </c>
      <c r="BX660" t="s">
        <v>17</v>
      </c>
      <c r="BY660" t="s">
        <v>17</v>
      </c>
      <c r="BZ660" t="s">
        <v>17</v>
      </c>
      <c r="CA660" t="s">
        <v>6212</v>
      </c>
      <c r="CB660" s="223">
        <v>2016</v>
      </c>
      <c r="CC660" t="s">
        <v>6299</v>
      </c>
      <c r="CD660" s="221" t="s">
        <v>6214</v>
      </c>
      <c r="CE660" t="s">
        <v>6215</v>
      </c>
      <c r="CF660" t="s">
        <v>6987</v>
      </c>
      <c r="CG660" t="s">
        <v>17</v>
      </c>
      <c r="CH660" t="s">
        <v>131</v>
      </c>
      <c r="CI660" t="s">
        <v>6216</v>
      </c>
      <c r="CJ660" t="s">
        <v>6217</v>
      </c>
      <c r="CK660" t="s">
        <v>17</v>
      </c>
      <c r="CL660" t="s">
        <v>17</v>
      </c>
      <c r="CM660" t="s">
        <v>6218</v>
      </c>
      <c r="CN660" t="s">
        <v>6219</v>
      </c>
      <c r="CO660" t="s">
        <v>686</v>
      </c>
      <c r="CP660" t="s">
        <v>48</v>
      </c>
      <c r="CQ660" t="s">
        <v>17</v>
      </c>
      <c r="CR660" t="s">
        <v>17</v>
      </c>
      <c r="CS660" t="s">
        <v>6299</v>
      </c>
      <c r="CT660" t="s">
        <v>430</v>
      </c>
      <c r="CU660" t="s">
        <v>333</v>
      </c>
      <c r="CV660" t="s">
        <v>17</v>
      </c>
      <c r="CW660" t="s">
        <v>17</v>
      </c>
      <c r="CX660" t="s">
        <v>17</v>
      </c>
      <c r="CY660" t="s">
        <v>17</v>
      </c>
      <c r="CZ660" t="s">
        <v>6300</v>
      </c>
      <c r="DA660" s="17" t="s">
        <v>8549</v>
      </c>
      <c r="DB660" s="22" t="s">
        <v>10495</v>
      </c>
      <c r="DC660" s="22" t="s">
        <v>6301</v>
      </c>
      <c r="DD660" s="226">
        <v>633</v>
      </c>
    </row>
    <row r="661" spans="1:109" ht="14.45" customHeight="1">
      <c r="A661" s="226">
        <v>624</v>
      </c>
      <c r="B661" t="s">
        <v>9547</v>
      </c>
      <c r="C661" s="285" t="s">
        <v>6196</v>
      </c>
      <c r="D661" t="s">
        <v>3455</v>
      </c>
      <c r="E661" t="s">
        <v>6197</v>
      </c>
      <c r="F661" t="s">
        <v>6198</v>
      </c>
      <c r="G661" t="s">
        <v>6199</v>
      </c>
      <c r="H661" t="s">
        <v>6200</v>
      </c>
      <c r="I661" t="s">
        <v>6201</v>
      </c>
      <c r="J661" t="s">
        <v>6202</v>
      </c>
      <c r="K661" t="s">
        <v>10281</v>
      </c>
      <c r="L661" t="s">
        <v>393</v>
      </c>
      <c r="M661" t="b">
        <v>0</v>
      </c>
      <c r="N661" t="s">
        <v>549</v>
      </c>
      <c r="O661" s="3" t="s">
        <v>8269</v>
      </c>
      <c r="P661" t="s">
        <v>9116</v>
      </c>
      <c r="Q661" s="223">
        <v>35</v>
      </c>
      <c r="R661" s="223">
        <v>35</v>
      </c>
      <c r="S661" t="s">
        <v>5090</v>
      </c>
      <c r="T661" t="s">
        <v>17</v>
      </c>
      <c r="U661" t="s">
        <v>17</v>
      </c>
      <c r="V661" t="s">
        <v>17</v>
      </c>
      <c r="W661" t="s">
        <v>17</v>
      </c>
      <c r="X661" t="s">
        <v>17</v>
      </c>
      <c r="Y661" t="s">
        <v>17</v>
      </c>
      <c r="Z661" t="s">
        <v>4571</v>
      </c>
      <c r="AA661" s="22" t="s">
        <v>4115</v>
      </c>
      <c r="AB661" t="s">
        <v>17</v>
      </c>
      <c r="AC661" t="s">
        <v>6959</v>
      </c>
      <c r="AD661" t="s">
        <v>17</v>
      </c>
      <c r="AE661" t="s">
        <v>17</v>
      </c>
      <c r="AF661" t="s">
        <v>17</v>
      </c>
      <c r="AG661" t="s">
        <v>17</v>
      </c>
      <c r="AH661" t="s">
        <v>6988</v>
      </c>
      <c r="AI661" t="s">
        <v>6961</v>
      </c>
      <c r="AJ661" s="119" t="s">
        <v>6473</v>
      </c>
      <c r="AK661" s="209" t="s">
        <v>6473</v>
      </c>
      <c r="AL661" s="102" t="s">
        <v>6491</v>
      </c>
      <c r="AM661" t="s">
        <v>6205</v>
      </c>
      <c r="AN661" t="s">
        <v>6206</v>
      </c>
      <c r="AO661" t="s">
        <v>9206</v>
      </c>
      <c r="AP661" t="s">
        <v>6207</v>
      </c>
      <c r="AQ661" t="s">
        <v>17</v>
      </c>
      <c r="AR661" t="s">
        <v>6208</v>
      </c>
      <c r="AS661" s="22" t="s">
        <v>9046</v>
      </c>
      <c r="AT661" t="s">
        <v>6209</v>
      </c>
      <c r="AU661" t="b">
        <v>1</v>
      </c>
      <c r="AV661" s="223" t="s">
        <v>17</v>
      </c>
      <c r="AW661" t="s">
        <v>17</v>
      </c>
      <c r="AX661" t="s">
        <v>17</v>
      </c>
      <c r="AY661" t="s">
        <v>17</v>
      </c>
      <c r="AZ661" t="s">
        <v>17</v>
      </c>
      <c r="BA661" s="101" t="s">
        <v>9550</v>
      </c>
      <c r="BB661" s="3" t="s">
        <v>5202</v>
      </c>
      <c r="BC661">
        <v>30</v>
      </c>
      <c r="BD661" t="s">
        <v>17</v>
      </c>
      <c r="BE661" t="s">
        <v>37</v>
      </c>
      <c r="BF661" t="s">
        <v>36</v>
      </c>
      <c r="BG661" t="s">
        <v>17</v>
      </c>
      <c r="BH661" t="s">
        <v>9567</v>
      </c>
      <c r="BI661" t="s">
        <v>4479</v>
      </c>
      <c r="BJ661" t="s">
        <v>9079</v>
      </c>
      <c r="BK661" s="9" t="s">
        <v>9568</v>
      </c>
      <c r="BL661" t="s">
        <v>17</v>
      </c>
      <c r="BM661" s="223">
        <v>2006868</v>
      </c>
      <c r="BN661" s="223">
        <v>1941308</v>
      </c>
      <c r="BO661" t="s">
        <v>5099</v>
      </c>
      <c r="BP661" t="s">
        <v>9213</v>
      </c>
      <c r="BQ661" t="s">
        <v>17</v>
      </c>
      <c r="BR661" t="s">
        <v>17</v>
      </c>
      <c r="BS661" t="s">
        <v>17</v>
      </c>
      <c r="BT661" t="s">
        <v>17</v>
      </c>
      <c r="BU661" t="s">
        <v>6697</v>
      </c>
      <c r="BV661" t="s">
        <v>6302</v>
      </c>
      <c r="BW661" s="223">
        <v>30</v>
      </c>
      <c r="BX661" t="s">
        <v>17</v>
      </c>
      <c r="BY661" t="s">
        <v>17</v>
      </c>
      <c r="BZ661" t="s">
        <v>17</v>
      </c>
      <c r="CA661" t="s">
        <v>6212</v>
      </c>
      <c r="CB661" s="223">
        <v>2016</v>
      </c>
      <c r="CC661" t="s">
        <v>6303</v>
      </c>
      <c r="CD661" s="221" t="s">
        <v>6214</v>
      </c>
      <c r="CE661" t="s">
        <v>6215</v>
      </c>
      <c r="CF661" t="s">
        <v>6988</v>
      </c>
      <c r="CG661" t="s">
        <v>17</v>
      </c>
      <c r="CH661" t="s">
        <v>131</v>
      </c>
      <c r="CI661" t="s">
        <v>6216</v>
      </c>
      <c r="CJ661" t="s">
        <v>6217</v>
      </c>
      <c r="CK661" t="s">
        <v>17</v>
      </c>
      <c r="CL661" t="s">
        <v>17</v>
      </c>
      <c r="CM661" t="s">
        <v>6218</v>
      </c>
      <c r="CN661" t="s">
        <v>6219</v>
      </c>
      <c r="CO661" t="s">
        <v>686</v>
      </c>
      <c r="CP661" t="s">
        <v>48</v>
      </c>
      <c r="CQ661" t="s">
        <v>17</v>
      </c>
      <c r="CR661" t="s">
        <v>17</v>
      </c>
      <c r="CS661" t="s">
        <v>6303</v>
      </c>
      <c r="CT661" t="s">
        <v>430</v>
      </c>
      <c r="CU661" t="s">
        <v>333</v>
      </c>
      <c r="CV661" t="s">
        <v>17</v>
      </c>
      <c r="CW661" t="s">
        <v>17</v>
      </c>
      <c r="CX661" t="s">
        <v>17</v>
      </c>
      <c r="CY661" t="s">
        <v>17</v>
      </c>
      <c r="CZ661" t="s">
        <v>6304</v>
      </c>
      <c r="DA661" s="17" t="s">
        <v>8549</v>
      </c>
      <c r="DB661" s="22" t="s">
        <v>10496</v>
      </c>
      <c r="DC661" s="22" t="s">
        <v>6305</v>
      </c>
      <c r="DD661" s="227">
        <v>634</v>
      </c>
    </row>
    <row r="662" spans="1:109" ht="15" customHeight="1">
      <c r="A662" s="226">
        <v>625</v>
      </c>
      <c r="B662" t="s">
        <v>9547</v>
      </c>
      <c r="C662" s="285" t="s">
        <v>6196</v>
      </c>
      <c r="D662" t="s">
        <v>3455</v>
      </c>
      <c r="E662" t="s">
        <v>6197</v>
      </c>
      <c r="F662" t="s">
        <v>6198</v>
      </c>
      <c r="G662" t="s">
        <v>6199</v>
      </c>
      <c r="H662" t="s">
        <v>6200</v>
      </c>
      <c r="I662" t="s">
        <v>6201</v>
      </c>
      <c r="J662" t="s">
        <v>6202</v>
      </c>
      <c r="K662" t="s">
        <v>10281</v>
      </c>
      <c r="L662" t="s">
        <v>387</v>
      </c>
      <c r="M662" t="b">
        <v>0</v>
      </c>
      <c r="N662" t="s">
        <v>549</v>
      </c>
      <c r="O662" s="3" t="s">
        <v>8269</v>
      </c>
      <c r="P662" t="s">
        <v>9220</v>
      </c>
      <c r="Q662" s="223">
        <v>49</v>
      </c>
      <c r="R662" s="223">
        <v>49</v>
      </c>
      <c r="S662" t="s">
        <v>5090</v>
      </c>
      <c r="T662" t="s">
        <v>17</v>
      </c>
      <c r="U662" t="s">
        <v>17</v>
      </c>
      <c r="V662" t="s">
        <v>17</v>
      </c>
      <c r="W662" t="s">
        <v>17</v>
      </c>
      <c r="X662" t="s">
        <v>17</v>
      </c>
      <c r="Y662" t="s">
        <v>17</v>
      </c>
      <c r="Z662" t="s">
        <v>4571</v>
      </c>
      <c r="AA662" s="22" t="s">
        <v>4115</v>
      </c>
      <c r="AB662" t="s">
        <v>17</v>
      </c>
      <c r="AC662" t="s">
        <v>6969</v>
      </c>
      <c r="AD662" t="s">
        <v>17</v>
      </c>
      <c r="AE662" t="s">
        <v>17</v>
      </c>
      <c r="AF662" t="s">
        <v>17</v>
      </c>
      <c r="AG662" t="s">
        <v>17</v>
      </c>
      <c r="AH662" t="s">
        <v>6989</v>
      </c>
      <c r="AI662" t="s">
        <v>6961</v>
      </c>
      <c r="AJ662" s="119" t="s">
        <v>6473</v>
      </c>
      <c r="AK662" s="209" t="s">
        <v>6473</v>
      </c>
      <c r="AL662" s="102" t="s">
        <v>6491</v>
      </c>
      <c r="AM662" t="s">
        <v>6205</v>
      </c>
      <c r="AN662" t="s">
        <v>6206</v>
      </c>
      <c r="AO662" t="s">
        <v>9206</v>
      </c>
      <c r="AP662" t="s">
        <v>6207</v>
      </c>
      <c r="AQ662" t="s">
        <v>17</v>
      </c>
      <c r="AR662" t="s">
        <v>6208</v>
      </c>
      <c r="AS662" s="22" t="s">
        <v>9046</v>
      </c>
      <c r="AT662" t="s">
        <v>6209</v>
      </c>
      <c r="AU662" t="b">
        <v>1</v>
      </c>
      <c r="AV662" s="223" t="s">
        <v>17</v>
      </c>
      <c r="AW662" t="s">
        <v>17</v>
      </c>
      <c r="AX662" t="s">
        <v>17</v>
      </c>
      <c r="AY662" t="s">
        <v>17</v>
      </c>
      <c r="AZ662" t="s">
        <v>17</v>
      </c>
      <c r="BA662" s="101" t="s">
        <v>9550</v>
      </c>
      <c r="BB662" s="3" t="s">
        <v>5202</v>
      </c>
      <c r="BC662">
        <v>30</v>
      </c>
      <c r="BD662" t="s">
        <v>17</v>
      </c>
      <c r="BE662" t="s">
        <v>37</v>
      </c>
      <c r="BF662" t="s">
        <v>36</v>
      </c>
      <c r="BG662" t="s">
        <v>17</v>
      </c>
      <c r="BH662" t="s">
        <v>9567</v>
      </c>
      <c r="BI662" t="s">
        <v>4479</v>
      </c>
      <c r="BJ662" t="s">
        <v>9079</v>
      </c>
      <c r="BK662" s="9" t="s">
        <v>9568</v>
      </c>
      <c r="BL662" t="s">
        <v>17</v>
      </c>
      <c r="BM662" s="223">
        <v>1135092</v>
      </c>
      <c r="BN662" s="223">
        <v>1130023</v>
      </c>
      <c r="BO662" t="s">
        <v>5099</v>
      </c>
      <c r="BP662" t="s">
        <v>9213</v>
      </c>
      <c r="BQ662" t="s">
        <v>17</v>
      </c>
      <c r="BR662" t="s">
        <v>17</v>
      </c>
      <c r="BS662" t="s">
        <v>17</v>
      </c>
      <c r="BT662" t="s">
        <v>17</v>
      </c>
      <c r="BU662" t="s">
        <v>6697</v>
      </c>
      <c r="BV662" t="s">
        <v>6306</v>
      </c>
      <c r="BW662" s="223">
        <v>30</v>
      </c>
      <c r="BX662" t="s">
        <v>17</v>
      </c>
      <c r="BY662" t="s">
        <v>17</v>
      </c>
      <c r="BZ662" t="s">
        <v>17</v>
      </c>
      <c r="CA662" t="s">
        <v>6212</v>
      </c>
      <c r="CB662" s="223">
        <v>2016</v>
      </c>
      <c r="CC662" t="s">
        <v>6307</v>
      </c>
      <c r="CD662" s="221" t="s">
        <v>6214</v>
      </c>
      <c r="CE662" t="s">
        <v>6215</v>
      </c>
      <c r="CF662" t="s">
        <v>6989</v>
      </c>
      <c r="CG662" t="s">
        <v>17</v>
      </c>
      <c r="CH662" t="s">
        <v>131</v>
      </c>
      <c r="CI662" t="s">
        <v>6216</v>
      </c>
      <c r="CJ662" t="s">
        <v>6217</v>
      </c>
      <c r="CK662" t="s">
        <v>17</v>
      </c>
      <c r="CL662" t="s">
        <v>17</v>
      </c>
      <c r="CM662" t="s">
        <v>6218</v>
      </c>
      <c r="CN662" t="s">
        <v>6219</v>
      </c>
      <c r="CO662" t="s">
        <v>686</v>
      </c>
      <c r="CP662" t="s">
        <v>48</v>
      </c>
      <c r="CQ662" t="s">
        <v>17</v>
      </c>
      <c r="CR662" t="s">
        <v>17</v>
      </c>
      <c r="CS662" t="s">
        <v>6307</v>
      </c>
      <c r="CT662" t="s">
        <v>430</v>
      </c>
      <c r="CU662" t="s">
        <v>333</v>
      </c>
      <c r="CV662" t="s">
        <v>17</v>
      </c>
      <c r="CW662" t="s">
        <v>17</v>
      </c>
      <c r="CX662" t="s">
        <v>17</v>
      </c>
      <c r="CY662" t="s">
        <v>17</v>
      </c>
      <c r="CZ662" t="s">
        <v>6308</v>
      </c>
      <c r="DA662" s="17" t="s">
        <v>8549</v>
      </c>
      <c r="DB662" s="22" t="s">
        <v>10497</v>
      </c>
      <c r="DC662" s="22" t="s">
        <v>6309</v>
      </c>
      <c r="DD662" s="227">
        <v>635</v>
      </c>
    </row>
    <row r="663" spans="1:109" ht="15" customHeight="1">
      <c r="A663" s="226">
        <v>626</v>
      </c>
      <c r="B663" t="s">
        <v>9547</v>
      </c>
      <c r="C663" s="285" t="s">
        <v>6196</v>
      </c>
      <c r="D663" t="s">
        <v>3455</v>
      </c>
      <c r="E663" t="s">
        <v>6197</v>
      </c>
      <c r="F663" t="s">
        <v>6198</v>
      </c>
      <c r="G663" t="s">
        <v>6199</v>
      </c>
      <c r="H663" t="s">
        <v>6200</v>
      </c>
      <c r="I663" t="s">
        <v>6201</v>
      </c>
      <c r="J663" t="s">
        <v>6202</v>
      </c>
      <c r="K663" t="s">
        <v>10281</v>
      </c>
      <c r="L663" t="s">
        <v>394</v>
      </c>
      <c r="M663" t="b">
        <v>0</v>
      </c>
      <c r="N663" t="s">
        <v>549</v>
      </c>
      <c r="O663" s="3" t="s">
        <v>8269</v>
      </c>
      <c r="P663" t="s">
        <v>9120</v>
      </c>
      <c r="Q663" s="223">
        <v>45</v>
      </c>
      <c r="R663" s="223">
        <v>45</v>
      </c>
      <c r="S663" t="s">
        <v>5090</v>
      </c>
      <c r="T663" t="s">
        <v>17</v>
      </c>
      <c r="U663" t="s">
        <v>17</v>
      </c>
      <c r="V663" t="s">
        <v>17</v>
      </c>
      <c r="W663" t="s">
        <v>17</v>
      </c>
      <c r="X663" t="s">
        <v>17</v>
      </c>
      <c r="Y663" t="s">
        <v>17</v>
      </c>
      <c r="Z663" t="s">
        <v>4571</v>
      </c>
      <c r="AA663" s="22" t="s">
        <v>4115</v>
      </c>
      <c r="AB663" t="s">
        <v>17</v>
      </c>
      <c r="AC663" t="s">
        <v>6969</v>
      </c>
      <c r="AD663" t="s">
        <v>17</v>
      </c>
      <c r="AE663" t="s">
        <v>17</v>
      </c>
      <c r="AF663" t="s">
        <v>17</v>
      </c>
      <c r="AG663" t="s">
        <v>17</v>
      </c>
      <c r="AH663" t="s">
        <v>6990</v>
      </c>
      <c r="AI663" t="s">
        <v>6961</v>
      </c>
      <c r="AJ663" s="119" t="s">
        <v>6473</v>
      </c>
      <c r="AK663" s="209" t="s">
        <v>6473</v>
      </c>
      <c r="AL663" s="102" t="s">
        <v>6491</v>
      </c>
      <c r="AM663" t="s">
        <v>6205</v>
      </c>
      <c r="AN663" t="s">
        <v>6206</v>
      </c>
      <c r="AO663" t="s">
        <v>9206</v>
      </c>
      <c r="AP663" t="s">
        <v>6207</v>
      </c>
      <c r="AQ663" t="s">
        <v>17</v>
      </c>
      <c r="AR663" t="s">
        <v>6208</v>
      </c>
      <c r="AS663" s="22" t="s">
        <v>9046</v>
      </c>
      <c r="AT663" t="s">
        <v>6209</v>
      </c>
      <c r="AU663" t="b">
        <v>1</v>
      </c>
      <c r="AV663" s="223" t="s">
        <v>17</v>
      </c>
      <c r="AW663" t="s">
        <v>17</v>
      </c>
      <c r="AX663" t="s">
        <v>17</v>
      </c>
      <c r="AY663" t="s">
        <v>17</v>
      </c>
      <c r="AZ663" t="s">
        <v>17</v>
      </c>
      <c r="BA663" s="101" t="s">
        <v>9550</v>
      </c>
      <c r="BB663" s="3" t="s">
        <v>5202</v>
      </c>
      <c r="BC663">
        <v>30</v>
      </c>
      <c r="BD663" t="s">
        <v>17</v>
      </c>
      <c r="BE663" t="s">
        <v>37</v>
      </c>
      <c r="BF663" t="s">
        <v>36</v>
      </c>
      <c r="BG663" t="s">
        <v>17</v>
      </c>
      <c r="BH663" t="s">
        <v>9567</v>
      </c>
      <c r="BI663" t="s">
        <v>4479</v>
      </c>
      <c r="BJ663" t="s">
        <v>9079</v>
      </c>
      <c r="BK663" s="9" t="s">
        <v>9568</v>
      </c>
      <c r="BL663" t="s">
        <v>17</v>
      </c>
      <c r="BM663" s="223">
        <v>2153604</v>
      </c>
      <c r="BN663" s="223">
        <v>2152483</v>
      </c>
      <c r="BO663" t="s">
        <v>5099</v>
      </c>
      <c r="BP663" t="s">
        <v>9213</v>
      </c>
      <c r="BQ663" t="s">
        <v>17</v>
      </c>
      <c r="BR663" t="s">
        <v>17</v>
      </c>
      <c r="BS663" t="s">
        <v>17</v>
      </c>
      <c r="BT663" t="s">
        <v>17</v>
      </c>
      <c r="BU663" t="s">
        <v>6697</v>
      </c>
      <c r="BV663" t="s">
        <v>6310</v>
      </c>
      <c r="BW663" s="223">
        <v>30</v>
      </c>
      <c r="BX663" t="s">
        <v>17</v>
      </c>
      <c r="BY663" t="s">
        <v>17</v>
      </c>
      <c r="BZ663" t="s">
        <v>17</v>
      </c>
      <c r="CA663" t="s">
        <v>6212</v>
      </c>
      <c r="CB663" s="223">
        <v>2016</v>
      </c>
      <c r="CC663" t="s">
        <v>6311</v>
      </c>
      <c r="CD663" s="221" t="s">
        <v>6214</v>
      </c>
      <c r="CE663" t="s">
        <v>6215</v>
      </c>
      <c r="CF663" t="s">
        <v>6990</v>
      </c>
      <c r="CG663" t="s">
        <v>17</v>
      </c>
      <c r="CH663" t="s">
        <v>131</v>
      </c>
      <c r="CI663" t="s">
        <v>6216</v>
      </c>
      <c r="CJ663" t="s">
        <v>6217</v>
      </c>
      <c r="CK663" t="s">
        <v>17</v>
      </c>
      <c r="CL663" t="s">
        <v>17</v>
      </c>
      <c r="CM663" t="s">
        <v>6218</v>
      </c>
      <c r="CN663" t="s">
        <v>6219</v>
      </c>
      <c r="CO663" t="s">
        <v>686</v>
      </c>
      <c r="CP663" t="s">
        <v>48</v>
      </c>
      <c r="CQ663" t="s">
        <v>17</v>
      </c>
      <c r="CR663" t="s">
        <v>17</v>
      </c>
      <c r="CS663" t="s">
        <v>6311</v>
      </c>
      <c r="CT663" t="s">
        <v>430</v>
      </c>
      <c r="CU663" t="s">
        <v>333</v>
      </c>
      <c r="CV663" t="s">
        <v>17</v>
      </c>
      <c r="CW663" t="s">
        <v>17</v>
      </c>
      <c r="CX663" t="s">
        <v>17</v>
      </c>
      <c r="CY663" t="s">
        <v>17</v>
      </c>
      <c r="CZ663" t="s">
        <v>6312</v>
      </c>
      <c r="DA663" s="17" t="s">
        <v>8549</v>
      </c>
      <c r="DB663" s="22" t="s">
        <v>10498</v>
      </c>
      <c r="DC663" s="22" t="s">
        <v>6313</v>
      </c>
      <c r="DD663" s="227">
        <v>636</v>
      </c>
    </row>
    <row r="664" spans="1:109" ht="15" customHeight="1">
      <c r="A664" s="226">
        <v>627</v>
      </c>
      <c r="B664" t="s">
        <v>9547</v>
      </c>
      <c r="C664" s="285" t="s">
        <v>6196</v>
      </c>
      <c r="D664" t="s">
        <v>3455</v>
      </c>
      <c r="E664" t="s">
        <v>6197</v>
      </c>
      <c r="F664" t="s">
        <v>6198</v>
      </c>
      <c r="G664" t="s">
        <v>6199</v>
      </c>
      <c r="H664" t="s">
        <v>6200</v>
      </c>
      <c r="I664" t="s">
        <v>6201</v>
      </c>
      <c r="J664" t="s">
        <v>6202</v>
      </c>
      <c r="K664" t="s">
        <v>10281</v>
      </c>
      <c r="L664" t="s">
        <v>6991</v>
      </c>
      <c r="M664" t="b">
        <v>0</v>
      </c>
      <c r="N664" t="s">
        <v>549</v>
      </c>
      <c r="O664" s="3" t="s">
        <v>8269</v>
      </c>
      <c r="P664" t="s">
        <v>17</v>
      </c>
      <c r="Q664" s="229">
        <v>-1</v>
      </c>
      <c r="R664" s="229">
        <v>999</v>
      </c>
      <c r="S664" t="s">
        <v>5090</v>
      </c>
      <c r="T664" t="s">
        <v>17</v>
      </c>
      <c r="U664" t="s">
        <v>17</v>
      </c>
      <c r="V664" t="s">
        <v>17</v>
      </c>
      <c r="W664" t="s">
        <v>17</v>
      </c>
      <c r="X664" t="s">
        <v>17</v>
      </c>
      <c r="Y664" t="s">
        <v>17</v>
      </c>
      <c r="Z664" t="s">
        <v>4570</v>
      </c>
      <c r="AA664" s="22" t="s">
        <v>484</v>
      </c>
      <c r="AB664" t="s">
        <v>17</v>
      </c>
      <c r="AC664" t="s">
        <v>17</v>
      </c>
      <c r="AD664" t="s">
        <v>17</v>
      </c>
      <c r="AE664" t="s">
        <v>17</v>
      </c>
      <c r="AF664" t="s">
        <v>17</v>
      </c>
      <c r="AG664" t="s">
        <v>17</v>
      </c>
      <c r="AH664" t="s">
        <v>6992</v>
      </c>
      <c r="AI664" t="s">
        <v>6967</v>
      </c>
      <c r="AJ664" s="3" t="s">
        <v>481</v>
      </c>
      <c r="AK664" s="209" t="s">
        <v>12</v>
      </c>
      <c r="AL664" s="102" t="s">
        <v>17</v>
      </c>
      <c r="AM664" t="s">
        <v>481</v>
      </c>
      <c r="AN664" t="s">
        <v>6206</v>
      </c>
      <c r="AO664" t="s">
        <v>9206</v>
      </c>
      <c r="AP664" t="s">
        <v>6207</v>
      </c>
      <c r="AQ664" t="s">
        <v>17</v>
      </c>
      <c r="AR664" t="s">
        <v>6208</v>
      </c>
      <c r="AS664" s="15" t="s">
        <v>9041</v>
      </c>
      <c r="AT664" t="s">
        <v>6209</v>
      </c>
      <c r="AU664" t="b">
        <v>1</v>
      </c>
      <c r="AV664" s="223" t="s">
        <v>17</v>
      </c>
      <c r="AW664" t="s">
        <v>17</v>
      </c>
      <c r="AX664" t="s">
        <v>17</v>
      </c>
      <c r="AY664" t="s">
        <v>17</v>
      </c>
      <c r="AZ664" t="s">
        <v>17</v>
      </c>
      <c r="BA664" s="101" t="s">
        <v>9550</v>
      </c>
      <c r="BB664" s="3" t="s">
        <v>5202</v>
      </c>
      <c r="BC664">
        <v>30</v>
      </c>
      <c r="BD664" t="s">
        <v>17</v>
      </c>
      <c r="BE664" t="s">
        <v>37</v>
      </c>
      <c r="BF664" t="s">
        <v>36</v>
      </c>
      <c r="BG664" t="s">
        <v>17</v>
      </c>
      <c r="BH664" t="s">
        <v>9567</v>
      </c>
      <c r="BI664" t="s">
        <v>4479</v>
      </c>
      <c r="BJ664" t="s">
        <v>9079</v>
      </c>
      <c r="BK664" s="9" t="s">
        <v>9568</v>
      </c>
      <c r="BL664" t="s">
        <v>17</v>
      </c>
      <c r="BM664" s="223">
        <v>861795</v>
      </c>
      <c r="BN664" s="223">
        <v>838476</v>
      </c>
      <c r="BO664" t="s">
        <v>5099</v>
      </c>
      <c r="BP664" t="s">
        <v>9213</v>
      </c>
      <c r="BQ664" t="s">
        <v>17</v>
      </c>
      <c r="BR664" t="s">
        <v>17</v>
      </c>
      <c r="BS664" t="s">
        <v>17</v>
      </c>
      <c r="BT664" t="s">
        <v>17</v>
      </c>
      <c r="BU664" t="s">
        <v>6697</v>
      </c>
      <c r="BV664" t="s">
        <v>17</v>
      </c>
      <c r="BW664" s="223">
        <v>30</v>
      </c>
      <c r="BX664" t="s">
        <v>17</v>
      </c>
      <c r="BY664" t="s">
        <v>17</v>
      </c>
      <c r="BZ664" t="s">
        <v>17</v>
      </c>
      <c r="CA664" t="s">
        <v>6212</v>
      </c>
      <c r="CB664" s="223">
        <v>2016</v>
      </c>
      <c r="CC664" t="s">
        <v>6314</v>
      </c>
      <c r="CD664" s="221" t="s">
        <v>6214</v>
      </c>
      <c r="CE664" t="s">
        <v>6215</v>
      </c>
      <c r="CF664" t="s">
        <v>6992</v>
      </c>
      <c r="CG664" t="s">
        <v>17</v>
      </c>
      <c r="CH664" t="s">
        <v>131</v>
      </c>
      <c r="CI664" t="s">
        <v>6216</v>
      </c>
      <c r="CJ664" t="s">
        <v>6217</v>
      </c>
      <c r="CK664" t="s">
        <v>17</v>
      </c>
      <c r="CL664" t="s">
        <v>17</v>
      </c>
      <c r="CM664" t="s">
        <v>6218</v>
      </c>
      <c r="CN664" t="s">
        <v>6219</v>
      </c>
      <c r="CO664" t="s">
        <v>686</v>
      </c>
      <c r="CP664" t="s">
        <v>48</v>
      </c>
      <c r="CQ664" t="s">
        <v>17</v>
      </c>
      <c r="CR664" t="s">
        <v>17</v>
      </c>
      <c r="CS664" t="s">
        <v>6314</v>
      </c>
      <c r="CT664" t="s">
        <v>430</v>
      </c>
      <c r="CU664" t="s">
        <v>333</v>
      </c>
      <c r="CV664" t="s">
        <v>17</v>
      </c>
      <c r="CW664" t="s">
        <v>17</v>
      </c>
      <c r="CX664" t="s">
        <v>17</v>
      </c>
      <c r="CY664" t="s">
        <v>17</v>
      </c>
      <c r="CZ664" t="s">
        <v>6315</v>
      </c>
      <c r="DA664" s="17" t="s">
        <v>8549</v>
      </c>
      <c r="DB664" s="22" t="s">
        <v>10499</v>
      </c>
      <c r="DC664" s="22" t="s">
        <v>6316</v>
      </c>
      <c r="DD664" s="228">
        <v>637</v>
      </c>
    </row>
    <row r="665" spans="1:109" ht="15" customHeight="1">
      <c r="A665" s="226">
        <v>628</v>
      </c>
      <c r="B665" t="s">
        <v>9547</v>
      </c>
      <c r="C665" s="285" t="s">
        <v>6196</v>
      </c>
      <c r="D665" t="s">
        <v>3455</v>
      </c>
      <c r="E665" t="s">
        <v>6197</v>
      </c>
      <c r="F665" t="s">
        <v>6198</v>
      </c>
      <c r="G665" t="s">
        <v>6199</v>
      </c>
      <c r="H665" t="s">
        <v>6200</v>
      </c>
      <c r="I665" t="s">
        <v>6201</v>
      </c>
      <c r="J665" t="s">
        <v>6202</v>
      </c>
      <c r="K665" t="s">
        <v>10281</v>
      </c>
      <c r="L665" t="s">
        <v>390</v>
      </c>
      <c r="M665" t="b">
        <v>0</v>
      </c>
      <c r="N665" t="s">
        <v>549</v>
      </c>
      <c r="O665" s="3" t="s">
        <v>8269</v>
      </c>
      <c r="P665" t="s">
        <v>9105</v>
      </c>
      <c r="Q665" s="223">
        <v>66</v>
      </c>
      <c r="R665" s="223">
        <v>66</v>
      </c>
      <c r="S665" t="s">
        <v>5090</v>
      </c>
      <c r="T665" t="s">
        <v>17</v>
      </c>
      <c r="U665" t="s">
        <v>17</v>
      </c>
      <c r="V665" t="s">
        <v>17</v>
      </c>
      <c r="W665" t="s">
        <v>17</v>
      </c>
      <c r="X665" t="s">
        <v>17</v>
      </c>
      <c r="Y665" t="s">
        <v>17</v>
      </c>
      <c r="Z665" t="s">
        <v>4571</v>
      </c>
      <c r="AA665" s="22" t="s">
        <v>4115</v>
      </c>
      <c r="AB665" t="s">
        <v>17</v>
      </c>
      <c r="AC665" t="s">
        <v>6204</v>
      </c>
      <c r="AD665" t="s">
        <v>17</v>
      </c>
      <c r="AE665" t="s">
        <v>17</v>
      </c>
      <c r="AF665" t="s">
        <v>17</v>
      </c>
      <c r="AG665" t="s">
        <v>17</v>
      </c>
      <c r="AH665" t="s">
        <v>6993</v>
      </c>
      <c r="AI665" t="s">
        <v>6961</v>
      </c>
      <c r="AJ665" s="119" t="s">
        <v>6473</v>
      </c>
      <c r="AK665" s="209" t="s">
        <v>6473</v>
      </c>
      <c r="AL665" s="102" t="s">
        <v>6491</v>
      </c>
      <c r="AM665" t="s">
        <v>6205</v>
      </c>
      <c r="AN665" t="s">
        <v>6206</v>
      </c>
      <c r="AO665" t="s">
        <v>9206</v>
      </c>
      <c r="AP665" t="s">
        <v>6207</v>
      </c>
      <c r="AQ665" t="s">
        <v>17</v>
      </c>
      <c r="AR665" t="s">
        <v>6208</v>
      </c>
      <c r="AS665" s="22" t="s">
        <v>9046</v>
      </c>
      <c r="AT665" t="s">
        <v>6209</v>
      </c>
      <c r="AU665" t="b">
        <v>1</v>
      </c>
      <c r="AV665" s="223" t="s">
        <v>17</v>
      </c>
      <c r="AW665" t="s">
        <v>17</v>
      </c>
      <c r="AX665" t="s">
        <v>17</v>
      </c>
      <c r="AY665" t="s">
        <v>17</v>
      </c>
      <c r="AZ665" t="s">
        <v>17</v>
      </c>
      <c r="BA665" s="101" t="s">
        <v>9550</v>
      </c>
      <c r="BB665" s="3" t="s">
        <v>5202</v>
      </c>
      <c r="BC665">
        <v>30</v>
      </c>
      <c r="BD665" t="s">
        <v>17</v>
      </c>
      <c r="BE665" t="s">
        <v>37</v>
      </c>
      <c r="BF665" t="s">
        <v>36</v>
      </c>
      <c r="BG665" t="s">
        <v>17</v>
      </c>
      <c r="BH665" t="s">
        <v>9567</v>
      </c>
      <c r="BI665" t="s">
        <v>4479</v>
      </c>
      <c r="BJ665" t="s">
        <v>9079</v>
      </c>
      <c r="BK665" s="9" t="s">
        <v>9568</v>
      </c>
      <c r="BL665" t="s">
        <v>17</v>
      </c>
      <c r="BM665" s="223">
        <v>634983</v>
      </c>
      <c r="BN665" s="223">
        <v>632357</v>
      </c>
      <c r="BO665" t="s">
        <v>5099</v>
      </c>
      <c r="BP665" t="s">
        <v>9213</v>
      </c>
      <c r="BQ665" t="s">
        <v>17</v>
      </c>
      <c r="BR665" t="s">
        <v>17</v>
      </c>
      <c r="BS665" t="s">
        <v>17</v>
      </c>
      <c r="BT665" t="s">
        <v>17</v>
      </c>
      <c r="BU665" t="s">
        <v>6697</v>
      </c>
      <c r="BV665" t="s">
        <v>6317</v>
      </c>
      <c r="BW665" s="223">
        <v>30</v>
      </c>
      <c r="BX665" t="s">
        <v>17</v>
      </c>
      <c r="BY665" t="s">
        <v>17</v>
      </c>
      <c r="BZ665" t="s">
        <v>17</v>
      </c>
      <c r="CA665" t="s">
        <v>6212</v>
      </c>
      <c r="CB665" s="223">
        <v>2016</v>
      </c>
      <c r="CC665" t="s">
        <v>6318</v>
      </c>
      <c r="CD665" s="221" t="s">
        <v>6214</v>
      </c>
      <c r="CE665" t="s">
        <v>6215</v>
      </c>
      <c r="CF665" t="s">
        <v>6993</v>
      </c>
      <c r="CG665" t="s">
        <v>17</v>
      </c>
      <c r="CH665" t="s">
        <v>131</v>
      </c>
      <c r="CI665" t="s">
        <v>6216</v>
      </c>
      <c r="CJ665" t="s">
        <v>6217</v>
      </c>
      <c r="CK665" t="s">
        <v>17</v>
      </c>
      <c r="CL665" t="s">
        <v>17</v>
      </c>
      <c r="CM665" t="s">
        <v>6218</v>
      </c>
      <c r="CN665" t="s">
        <v>6219</v>
      </c>
      <c r="CO665" t="s">
        <v>686</v>
      </c>
      <c r="CP665" t="s">
        <v>48</v>
      </c>
      <c r="CQ665" t="s">
        <v>17</v>
      </c>
      <c r="CR665" t="s">
        <v>17</v>
      </c>
      <c r="CS665" t="s">
        <v>6318</v>
      </c>
      <c r="CT665" t="s">
        <v>430</v>
      </c>
      <c r="CU665" t="s">
        <v>333</v>
      </c>
      <c r="CV665" t="s">
        <v>17</v>
      </c>
      <c r="CW665" t="s">
        <v>17</v>
      </c>
      <c r="CX665" t="s">
        <v>17</v>
      </c>
      <c r="CY665" t="s">
        <v>17</v>
      </c>
      <c r="CZ665" t="s">
        <v>6319</v>
      </c>
      <c r="DA665" s="17" t="s">
        <v>8549</v>
      </c>
      <c r="DB665" s="22" t="s">
        <v>10500</v>
      </c>
      <c r="DC665" s="22" t="s">
        <v>6320</v>
      </c>
      <c r="DD665" s="228">
        <v>638</v>
      </c>
    </row>
    <row r="666" spans="1:109" ht="14.45" customHeight="1">
      <c r="A666" s="226">
        <v>629</v>
      </c>
      <c r="B666" t="s">
        <v>9547</v>
      </c>
      <c r="C666" s="285" t="s">
        <v>6196</v>
      </c>
      <c r="D666" t="s">
        <v>3455</v>
      </c>
      <c r="E666" t="s">
        <v>6197</v>
      </c>
      <c r="F666" t="s">
        <v>6198</v>
      </c>
      <c r="G666" t="s">
        <v>6199</v>
      </c>
      <c r="H666" t="s">
        <v>6200</v>
      </c>
      <c r="I666" t="s">
        <v>6201</v>
      </c>
      <c r="J666" t="s">
        <v>6202</v>
      </c>
      <c r="K666" t="s">
        <v>10281</v>
      </c>
      <c r="L666" t="s">
        <v>402</v>
      </c>
      <c r="M666" t="b">
        <v>0</v>
      </c>
      <c r="N666" t="s">
        <v>549</v>
      </c>
      <c r="O666" s="3" t="s">
        <v>8269</v>
      </c>
      <c r="P666" t="s">
        <v>9094</v>
      </c>
      <c r="Q666" s="223">
        <v>57</v>
      </c>
      <c r="R666" s="223">
        <v>57</v>
      </c>
      <c r="S666" t="s">
        <v>5090</v>
      </c>
      <c r="T666" t="s">
        <v>17</v>
      </c>
      <c r="U666" t="s">
        <v>17</v>
      </c>
      <c r="V666" t="s">
        <v>17</v>
      </c>
      <c r="W666" t="s">
        <v>17</v>
      </c>
      <c r="X666" t="s">
        <v>17</v>
      </c>
      <c r="Y666" t="s">
        <v>17</v>
      </c>
      <c r="Z666" t="s">
        <v>4571</v>
      </c>
      <c r="AA666" s="22" t="s">
        <v>4115</v>
      </c>
      <c r="AB666" t="s">
        <v>17</v>
      </c>
      <c r="AC666" t="s">
        <v>6969</v>
      </c>
      <c r="AD666" t="s">
        <v>17</v>
      </c>
      <c r="AE666" t="s">
        <v>17</v>
      </c>
      <c r="AF666" t="s">
        <v>17</v>
      </c>
      <c r="AG666" t="s">
        <v>17</v>
      </c>
      <c r="AH666" t="s">
        <v>6994</v>
      </c>
      <c r="AI666" t="s">
        <v>6961</v>
      </c>
      <c r="AJ666" s="119" t="s">
        <v>6473</v>
      </c>
      <c r="AK666" s="209" t="s">
        <v>6473</v>
      </c>
      <c r="AL666" s="102" t="s">
        <v>6491</v>
      </c>
      <c r="AM666" t="s">
        <v>6205</v>
      </c>
      <c r="AN666" t="s">
        <v>6206</v>
      </c>
      <c r="AO666" t="s">
        <v>9206</v>
      </c>
      <c r="AP666" t="s">
        <v>6207</v>
      </c>
      <c r="AQ666" t="s">
        <v>17</v>
      </c>
      <c r="AR666" t="s">
        <v>6208</v>
      </c>
      <c r="AS666" s="22" t="s">
        <v>9046</v>
      </c>
      <c r="AT666" t="s">
        <v>6209</v>
      </c>
      <c r="AU666" t="b">
        <v>1</v>
      </c>
      <c r="AV666" s="223" t="s">
        <v>17</v>
      </c>
      <c r="AW666" t="s">
        <v>17</v>
      </c>
      <c r="AX666" t="s">
        <v>17</v>
      </c>
      <c r="AY666" t="s">
        <v>17</v>
      </c>
      <c r="AZ666" t="s">
        <v>17</v>
      </c>
      <c r="BA666" s="101" t="s">
        <v>9550</v>
      </c>
      <c r="BB666" s="3" t="s">
        <v>5202</v>
      </c>
      <c r="BC666">
        <v>30</v>
      </c>
      <c r="BD666" t="s">
        <v>17</v>
      </c>
      <c r="BE666" t="s">
        <v>37</v>
      </c>
      <c r="BF666" t="s">
        <v>36</v>
      </c>
      <c r="BG666" t="s">
        <v>17</v>
      </c>
      <c r="BH666" t="s">
        <v>9567</v>
      </c>
      <c r="BI666" t="s">
        <v>4479</v>
      </c>
      <c r="BJ666" t="s">
        <v>9079</v>
      </c>
      <c r="BK666" s="9" t="s">
        <v>9568</v>
      </c>
      <c r="BL666" t="s">
        <v>17</v>
      </c>
      <c r="BM666" s="223">
        <v>1344273</v>
      </c>
      <c r="BN666" s="223">
        <v>1339450</v>
      </c>
      <c r="BO666" t="s">
        <v>5099</v>
      </c>
      <c r="BP666" t="s">
        <v>9213</v>
      </c>
      <c r="BQ666" t="s">
        <v>17</v>
      </c>
      <c r="BR666" t="s">
        <v>17</v>
      </c>
      <c r="BS666" t="s">
        <v>17</v>
      </c>
      <c r="BT666" t="s">
        <v>17</v>
      </c>
      <c r="BU666" t="s">
        <v>6697</v>
      </c>
      <c r="BV666" t="s">
        <v>6321</v>
      </c>
      <c r="BW666" s="223">
        <v>30</v>
      </c>
      <c r="BX666" t="s">
        <v>17</v>
      </c>
      <c r="BY666" t="s">
        <v>17</v>
      </c>
      <c r="BZ666" t="s">
        <v>17</v>
      </c>
      <c r="CA666" t="s">
        <v>6212</v>
      </c>
      <c r="CB666" s="223">
        <v>2016</v>
      </c>
      <c r="CC666" t="s">
        <v>6322</v>
      </c>
      <c r="CD666" s="221" t="s">
        <v>6214</v>
      </c>
      <c r="CE666" t="s">
        <v>6215</v>
      </c>
      <c r="CF666" t="s">
        <v>6994</v>
      </c>
      <c r="CG666" t="s">
        <v>17</v>
      </c>
      <c r="CH666" t="s">
        <v>131</v>
      </c>
      <c r="CI666" t="s">
        <v>6216</v>
      </c>
      <c r="CJ666" t="s">
        <v>6217</v>
      </c>
      <c r="CK666" t="s">
        <v>17</v>
      </c>
      <c r="CL666" t="s">
        <v>17</v>
      </c>
      <c r="CM666" t="s">
        <v>6218</v>
      </c>
      <c r="CN666" t="s">
        <v>6219</v>
      </c>
      <c r="CO666" t="s">
        <v>686</v>
      </c>
      <c r="CP666" t="s">
        <v>48</v>
      </c>
      <c r="CQ666" t="s">
        <v>17</v>
      </c>
      <c r="CR666" t="s">
        <v>17</v>
      </c>
      <c r="CS666" t="s">
        <v>6322</v>
      </c>
      <c r="CT666" t="s">
        <v>430</v>
      </c>
      <c r="CU666" t="s">
        <v>333</v>
      </c>
      <c r="CV666" t="s">
        <v>17</v>
      </c>
      <c r="CW666" t="s">
        <v>17</v>
      </c>
      <c r="CX666" t="s">
        <v>17</v>
      </c>
      <c r="CY666" t="s">
        <v>17</v>
      </c>
      <c r="CZ666" t="s">
        <v>6323</v>
      </c>
      <c r="DA666" s="17" t="s">
        <v>8549</v>
      </c>
      <c r="DB666" s="22" t="s">
        <v>10501</v>
      </c>
      <c r="DC666" s="22" t="s">
        <v>6324</v>
      </c>
      <c r="DD666" s="228">
        <v>639</v>
      </c>
    </row>
    <row r="667" spans="1:109" ht="13.9" customHeight="1">
      <c r="A667" s="226">
        <v>630</v>
      </c>
      <c r="B667" t="s">
        <v>9547</v>
      </c>
      <c r="C667" s="285" t="s">
        <v>6196</v>
      </c>
      <c r="D667" t="s">
        <v>3455</v>
      </c>
      <c r="E667" t="s">
        <v>6197</v>
      </c>
      <c r="F667" t="s">
        <v>6198</v>
      </c>
      <c r="G667" t="s">
        <v>6199</v>
      </c>
      <c r="H667" t="s">
        <v>6200</v>
      </c>
      <c r="I667" t="s">
        <v>6201</v>
      </c>
      <c r="J667" t="s">
        <v>6202</v>
      </c>
      <c r="K667" t="s">
        <v>10281</v>
      </c>
      <c r="L667" t="s">
        <v>400</v>
      </c>
      <c r="M667" t="b">
        <v>0</v>
      </c>
      <c r="N667" t="s">
        <v>549</v>
      </c>
      <c r="O667" s="3" t="s">
        <v>8269</v>
      </c>
      <c r="P667" t="s">
        <v>9109</v>
      </c>
      <c r="Q667" s="223">
        <v>63</v>
      </c>
      <c r="R667" s="223">
        <v>63</v>
      </c>
      <c r="S667" t="s">
        <v>5090</v>
      </c>
      <c r="T667" t="s">
        <v>17</v>
      </c>
      <c r="U667" t="s">
        <v>17</v>
      </c>
      <c r="V667" t="s">
        <v>17</v>
      </c>
      <c r="W667" t="s">
        <v>17</v>
      </c>
      <c r="X667" t="s">
        <v>17</v>
      </c>
      <c r="Y667" t="s">
        <v>17</v>
      </c>
      <c r="Z667" t="s">
        <v>4571</v>
      </c>
      <c r="AA667" s="22" t="s">
        <v>4115</v>
      </c>
      <c r="AB667" t="s">
        <v>17</v>
      </c>
      <c r="AC667" t="s">
        <v>6995</v>
      </c>
      <c r="AD667" t="s">
        <v>17</v>
      </c>
      <c r="AE667" t="s">
        <v>17</v>
      </c>
      <c r="AF667" t="s">
        <v>17</v>
      </c>
      <c r="AG667" t="s">
        <v>17</v>
      </c>
      <c r="AH667" t="s">
        <v>6996</v>
      </c>
      <c r="AI667" t="s">
        <v>6961</v>
      </c>
      <c r="AJ667" s="119" t="s">
        <v>6473</v>
      </c>
      <c r="AK667" s="209" t="s">
        <v>6473</v>
      </c>
      <c r="AL667" s="102" t="s">
        <v>6491</v>
      </c>
      <c r="AM667" t="s">
        <v>6205</v>
      </c>
      <c r="AN667" t="s">
        <v>6206</v>
      </c>
      <c r="AO667" t="s">
        <v>9206</v>
      </c>
      <c r="AP667" t="s">
        <v>6207</v>
      </c>
      <c r="AQ667" t="s">
        <v>17</v>
      </c>
      <c r="AR667" t="s">
        <v>6208</v>
      </c>
      <c r="AS667" s="22" t="s">
        <v>9046</v>
      </c>
      <c r="AT667" t="s">
        <v>6209</v>
      </c>
      <c r="AU667" t="b">
        <v>1</v>
      </c>
      <c r="AV667" s="223" t="s">
        <v>17</v>
      </c>
      <c r="AW667" t="s">
        <v>17</v>
      </c>
      <c r="AX667" t="s">
        <v>17</v>
      </c>
      <c r="AY667" t="s">
        <v>17</v>
      </c>
      <c r="AZ667" t="s">
        <v>17</v>
      </c>
      <c r="BA667" s="101" t="s">
        <v>9550</v>
      </c>
      <c r="BB667" s="3" t="s">
        <v>5202</v>
      </c>
      <c r="BC667">
        <v>30</v>
      </c>
      <c r="BD667" t="s">
        <v>17</v>
      </c>
      <c r="BE667" t="s">
        <v>37</v>
      </c>
      <c r="BF667" t="s">
        <v>36</v>
      </c>
      <c r="BG667" t="s">
        <v>17</v>
      </c>
      <c r="BH667" t="s">
        <v>9567</v>
      </c>
      <c r="BI667" t="s">
        <v>4479</v>
      </c>
      <c r="BJ667" t="s">
        <v>9079</v>
      </c>
      <c r="BK667" s="9" t="s">
        <v>9568</v>
      </c>
      <c r="BL667" t="s">
        <v>17</v>
      </c>
      <c r="BM667" s="223">
        <v>384085</v>
      </c>
      <c r="BN667" s="223">
        <v>382416</v>
      </c>
      <c r="BO667" t="s">
        <v>5099</v>
      </c>
      <c r="BP667" t="s">
        <v>9213</v>
      </c>
      <c r="BQ667" t="s">
        <v>17</v>
      </c>
      <c r="BR667" t="s">
        <v>17</v>
      </c>
      <c r="BS667" t="s">
        <v>17</v>
      </c>
      <c r="BT667" t="s">
        <v>17</v>
      </c>
      <c r="BU667" t="s">
        <v>6697</v>
      </c>
      <c r="BV667" t="s">
        <v>6325</v>
      </c>
      <c r="BW667" s="223">
        <v>30</v>
      </c>
      <c r="BX667" t="s">
        <v>17</v>
      </c>
      <c r="BY667" t="s">
        <v>17</v>
      </c>
      <c r="BZ667" t="s">
        <v>17</v>
      </c>
      <c r="CA667" t="s">
        <v>6212</v>
      </c>
      <c r="CB667" s="223">
        <v>2016</v>
      </c>
      <c r="CC667" t="s">
        <v>6326</v>
      </c>
      <c r="CD667" s="221" t="s">
        <v>6214</v>
      </c>
      <c r="CE667" t="s">
        <v>6215</v>
      </c>
      <c r="CF667" t="s">
        <v>6996</v>
      </c>
      <c r="CG667" t="s">
        <v>17</v>
      </c>
      <c r="CH667" t="s">
        <v>131</v>
      </c>
      <c r="CI667" t="s">
        <v>6216</v>
      </c>
      <c r="CJ667" t="s">
        <v>6217</v>
      </c>
      <c r="CK667" t="s">
        <v>17</v>
      </c>
      <c r="CL667" t="s">
        <v>17</v>
      </c>
      <c r="CM667" t="s">
        <v>6218</v>
      </c>
      <c r="CN667" t="s">
        <v>6219</v>
      </c>
      <c r="CO667" t="s">
        <v>686</v>
      </c>
      <c r="CP667" t="s">
        <v>48</v>
      </c>
      <c r="CQ667" t="s">
        <v>17</v>
      </c>
      <c r="CR667" t="s">
        <v>17</v>
      </c>
      <c r="CS667" t="s">
        <v>6326</v>
      </c>
      <c r="CT667" t="s">
        <v>430</v>
      </c>
      <c r="CU667" t="s">
        <v>333</v>
      </c>
      <c r="CV667" t="s">
        <v>17</v>
      </c>
      <c r="CW667" t="s">
        <v>17</v>
      </c>
      <c r="CX667" t="s">
        <v>17</v>
      </c>
      <c r="CY667" t="s">
        <v>17</v>
      </c>
      <c r="CZ667" t="s">
        <v>6327</v>
      </c>
      <c r="DA667" s="17" t="s">
        <v>8549</v>
      </c>
      <c r="DB667" s="22" t="s">
        <v>10502</v>
      </c>
      <c r="DC667" s="22" t="s">
        <v>6328</v>
      </c>
      <c r="DD667" s="228">
        <v>640</v>
      </c>
    </row>
    <row r="668" spans="1:109" ht="15" customHeight="1">
      <c r="A668" s="226">
        <v>631</v>
      </c>
      <c r="B668" t="s">
        <v>9547</v>
      </c>
      <c r="C668" s="285" t="s">
        <v>6196</v>
      </c>
      <c r="D668" t="s">
        <v>3455</v>
      </c>
      <c r="E668" t="s">
        <v>6197</v>
      </c>
      <c r="F668" t="s">
        <v>6198</v>
      </c>
      <c r="G668" t="s">
        <v>6199</v>
      </c>
      <c r="H668" t="s">
        <v>6200</v>
      </c>
      <c r="I668" t="s">
        <v>6201</v>
      </c>
      <c r="J668" t="s">
        <v>6202</v>
      </c>
      <c r="K668" t="s">
        <v>10281</v>
      </c>
      <c r="L668" t="s">
        <v>388</v>
      </c>
      <c r="M668" t="b">
        <v>0</v>
      </c>
      <c r="N668" t="s">
        <v>549</v>
      </c>
      <c r="O668" s="3" t="s">
        <v>8269</v>
      </c>
      <c r="P668" t="s">
        <v>9121</v>
      </c>
      <c r="Q668" s="223">
        <v>55</v>
      </c>
      <c r="R668" s="223">
        <v>55</v>
      </c>
      <c r="S668" t="s">
        <v>5090</v>
      </c>
      <c r="T668" t="s">
        <v>17</v>
      </c>
      <c r="U668" t="s">
        <v>17</v>
      </c>
      <c r="V668" t="s">
        <v>17</v>
      </c>
      <c r="W668" t="s">
        <v>17</v>
      </c>
      <c r="X668" t="s">
        <v>17</v>
      </c>
      <c r="Y668" t="s">
        <v>17</v>
      </c>
      <c r="Z668" t="s">
        <v>4571</v>
      </c>
      <c r="AA668" s="22" t="s">
        <v>4115</v>
      </c>
      <c r="AB668" t="s">
        <v>17</v>
      </c>
      <c r="AC668" t="s">
        <v>6997</v>
      </c>
      <c r="AD668" t="s">
        <v>17</v>
      </c>
      <c r="AE668" t="s">
        <v>17</v>
      </c>
      <c r="AF668" t="s">
        <v>17</v>
      </c>
      <c r="AG668" t="s">
        <v>17</v>
      </c>
      <c r="AH668" t="s">
        <v>6998</v>
      </c>
      <c r="AI668" t="s">
        <v>6961</v>
      </c>
      <c r="AJ668" s="119" t="s">
        <v>6473</v>
      </c>
      <c r="AK668" s="209" t="s">
        <v>6473</v>
      </c>
      <c r="AL668" s="102" t="s">
        <v>6491</v>
      </c>
      <c r="AM668" t="s">
        <v>6205</v>
      </c>
      <c r="AN668" t="s">
        <v>6206</v>
      </c>
      <c r="AO668" t="s">
        <v>9206</v>
      </c>
      <c r="AP668" t="s">
        <v>6207</v>
      </c>
      <c r="AQ668" t="s">
        <v>17</v>
      </c>
      <c r="AR668" t="s">
        <v>6208</v>
      </c>
      <c r="AS668" s="22" t="s">
        <v>9046</v>
      </c>
      <c r="AT668" t="s">
        <v>6209</v>
      </c>
      <c r="AU668" t="b">
        <v>1</v>
      </c>
      <c r="AV668" s="223" t="s">
        <v>17</v>
      </c>
      <c r="AW668" t="s">
        <v>17</v>
      </c>
      <c r="AX668" t="s">
        <v>17</v>
      </c>
      <c r="AY668" t="s">
        <v>17</v>
      </c>
      <c r="AZ668" t="s">
        <v>17</v>
      </c>
      <c r="BA668" s="101" t="s">
        <v>9550</v>
      </c>
      <c r="BB668" s="3" t="s">
        <v>5202</v>
      </c>
      <c r="BC668">
        <v>30</v>
      </c>
      <c r="BD668" t="s">
        <v>17</v>
      </c>
      <c r="BE668" t="s">
        <v>37</v>
      </c>
      <c r="BF668" t="s">
        <v>36</v>
      </c>
      <c r="BG668" t="s">
        <v>17</v>
      </c>
      <c r="BH668" t="s">
        <v>9567</v>
      </c>
      <c r="BI668" t="s">
        <v>4479</v>
      </c>
      <c r="BJ668" t="s">
        <v>9079</v>
      </c>
      <c r="BK668" s="9" t="s">
        <v>9568</v>
      </c>
      <c r="BL668" t="s">
        <v>17</v>
      </c>
      <c r="BM668" s="223">
        <v>1371397</v>
      </c>
      <c r="BN668" s="223">
        <v>1365580</v>
      </c>
      <c r="BO668" t="s">
        <v>5099</v>
      </c>
      <c r="BP668" t="s">
        <v>9213</v>
      </c>
      <c r="BQ668" t="s">
        <v>17</v>
      </c>
      <c r="BR668" t="s">
        <v>17</v>
      </c>
      <c r="BS668" t="s">
        <v>17</v>
      </c>
      <c r="BT668" t="s">
        <v>17</v>
      </c>
      <c r="BU668" t="s">
        <v>6697</v>
      </c>
      <c r="BV668" t="s">
        <v>6329</v>
      </c>
      <c r="BW668" s="223">
        <v>30</v>
      </c>
      <c r="BX668" t="s">
        <v>17</v>
      </c>
      <c r="BY668" t="s">
        <v>17</v>
      </c>
      <c r="BZ668" t="s">
        <v>17</v>
      </c>
      <c r="CA668" t="s">
        <v>6212</v>
      </c>
      <c r="CB668" s="223">
        <v>2016</v>
      </c>
      <c r="CC668" t="s">
        <v>6330</v>
      </c>
      <c r="CD668" s="221" t="s">
        <v>6214</v>
      </c>
      <c r="CE668" t="s">
        <v>6215</v>
      </c>
      <c r="CF668" t="s">
        <v>6998</v>
      </c>
      <c r="CG668" t="s">
        <v>17</v>
      </c>
      <c r="CH668" t="s">
        <v>131</v>
      </c>
      <c r="CI668" t="s">
        <v>6216</v>
      </c>
      <c r="CJ668" t="s">
        <v>6217</v>
      </c>
      <c r="CK668" t="s">
        <v>17</v>
      </c>
      <c r="CL668" t="s">
        <v>17</v>
      </c>
      <c r="CM668" t="s">
        <v>6218</v>
      </c>
      <c r="CN668" t="s">
        <v>6219</v>
      </c>
      <c r="CO668" t="s">
        <v>686</v>
      </c>
      <c r="CP668" t="s">
        <v>48</v>
      </c>
      <c r="CQ668" t="s">
        <v>17</v>
      </c>
      <c r="CR668" t="s">
        <v>17</v>
      </c>
      <c r="CS668" t="s">
        <v>6330</v>
      </c>
      <c r="CT668" t="s">
        <v>430</v>
      </c>
      <c r="CU668" t="s">
        <v>333</v>
      </c>
      <c r="CV668" t="s">
        <v>17</v>
      </c>
      <c r="CW668" t="s">
        <v>17</v>
      </c>
      <c r="CX668" t="s">
        <v>17</v>
      </c>
      <c r="CY668" t="s">
        <v>17</v>
      </c>
      <c r="CZ668" t="s">
        <v>6331</v>
      </c>
      <c r="DA668" s="17" t="s">
        <v>8549</v>
      </c>
      <c r="DB668" s="22" t="s">
        <v>10503</v>
      </c>
      <c r="DC668" s="22" t="s">
        <v>6332</v>
      </c>
      <c r="DD668" s="228">
        <v>641</v>
      </c>
    </row>
    <row r="669" spans="1:109" ht="13.15" customHeight="1">
      <c r="A669" s="226">
        <v>632</v>
      </c>
      <c r="B669" t="s">
        <v>9547</v>
      </c>
      <c r="C669" s="285" t="s">
        <v>6196</v>
      </c>
      <c r="D669" t="s">
        <v>3455</v>
      </c>
      <c r="E669" t="s">
        <v>6197</v>
      </c>
      <c r="F669" t="s">
        <v>6198</v>
      </c>
      <c r="G669" t="s">
        <v>6199</v>
      </c>
      <c r="H669" t="s">
        <v>6200</v>
      </c>
      <c r="I669" t="s">
        <v>6201</v>
      </c>
      <c r="J669" t="s">
        <v>6202</v>
      </c>
      <c r="K669" t="s">
        <v>10281</v>
      </c>
      <c r="L669" t="s">
        <v>401</v>
      </c>
      <c r="M669" t="b">
        <v>0</v>
      </c>
      <c r="N669" t="s">
        <v>549</v>
      </c>
      <c r="O669" s="3" t="s">
        <v>8269</v>
      </c>
      <c r="P669" t="s">
        <v>9122</v>
      </c>
      <c r="Q669" s="223">
        <v>60</v>
      </c>
      <c r="R669" s="223">
        <v>60</v>
      </c>
      <c r="S669" t="s">
        <v>5090</v>
      </c>
      <c r="T669" t="s">
        <v>17</v>
      </c>
      <c r="U669" t="s">
        <v>17</v>
      </c>
      <c r="V669" t="s">
        <v>17</v>
      </c>
      <c r="W669" t="s">
        <v>17</v>
      </c>
      <c r="X669" t="s">
        <v>17</v>
      </c>
      <c r="Y669" t="s">
        <v>17</v>
      </c>
      <c r="Z669" t="s">
        <v>4571</v>
      </c>
      <c r="AA669" s="22" t="s">
        <v>4115</v>
      </c>
      <c r="AB669" t="s">
        <v>17</v>
      </c>
      <c r="AC669" t="s">
        <v>6204</v>
      </c>
      <c r="AD669" t="s">
        <v>17</v>
      </c>
      <c r="AE669" t="s">
        <v>17</v>
      </c>
      <c r="AF669" t="s">
        <v>17</v>
      </c>
      <c r="AG669" t="s">
        <v>17</v>
      </c>
      <c r="AH669" t="s">
        <v>6999</v>
      </c>
      <c r="AI669" t="s">
        <v>6967</v>
      </c>
      <c r="AJ669" s="3" t="s">
        <v>481</v>
      </c>
      <c r="AK669" s="209" t="s">
        <v>12</v>
      </c>
      <c r="AL669" s="102" t="s">
        <v>17</v>
      </c>
      <c r="AM669" t="s">
        <v>481</v>
      </c>
      <c r="AN669" t="s">
        <v>6206</v>
      </c>
      <c r="AO669" t="s">
        <v>9206</v>
      </c>
      <c r="AP669" t="s">
        <v>6207</v>
      </c>
      <c r="AQ669" t="s">
        <v>17</v>
      </c>
      <c r="AR669" t="s">
        <v>6208</v>
      </c>
      <c r="AS669" s="15" t="s">
        <v>9041</v>
      </c>
      <c r="AT669" t="s">
        <v>6209</v>
      </c>
      <c r="AU669" t="b">
        <v>1</v>
      </c>
      <c r="AV669" s="223" t="s">
        <v>17</v>
      </c>
      <c r="AW669" t="s">
        <v>17</v>
      </c>
      <c r="AX669" t="s">
        <v>17</v>
      </c>
      <c r="AY669" t="s">
        <v>17</v>
      </c>
      <c r="AZ669" t="s">
        <v>17</v>
      </c>
      <c r="BA669" s="101" t="s">
        <v>9550</v>
      </c>
      <c r="BB669" s="3" t="s">
        <v>5202</v>
      </c>
      <c r="BC669">
        <v>30</v>
      </c>
      <c r="BD669" t="s">
        <v>17</v>
      </c>
      <c r="BE669" t="s">
        <v>37</v>
      </c>
      <c r="BF669" t="s">
        <v>36</v>
      </c>
      <c r="BG669" t="s">
        <v>17</v>
      </c>
      <c r="BH669" t="s">
        <v>9567</v>
      </c>
      <c r="BI669" t="s">
        <v>4479</v>
      </c>
      <c r="BJ669" t="s">
        <v>9079</v>
      </c>
      <c r="BK669" s="9" t="s">
        <v>9568</v>
      </c>
      <c r="BL669" t="s">
        <v>17</v>
      </c>
      <c r="BM669" s="223">
        <v>652500</v>
      </c>
      <c r="BN669" s="223">
        <v>650367</v>
      </c>
      <c r="BO669" t="s">
        <v>5099</v>
      </c>
      <c r="BP669" t="s">
        <v>9213</v>
      </c>
      <c r="BQ669" t="s">
        <v>17</v>
      </c>
      <c r="BR669" t="s">
        <v>17</v>
      </c>
      <c r="BS669" t="s">
        <v>17</v>
      </c>
      <c r="BT669" t="s">
        <v>17</v>
      </c>
      <c r="BU669" t="s">
        <v>6697</v>
      </c>
      <c r="BV669" t="s">
        <v>6333</v>
      </c>
      <c r="BW669" s="223">
        <v>30</v>
      </c>
      <c r="BX669" t="s">
        <v>17</v>
      </c>
      <c r="BY669" t="s">
        <v>17</v>
      </c>
      <c r="BZ669" t="s">
        <v>17</v>
      </c>
      <c r="CA669" t="s">
        <v>6212</v>
      </c>
      <c r="CB669" s="223">
        <v>2016</v>
      </c>
      <c r="CC669" t="s">
        <v>6334</v>
      </c>
      <c r="CD669" s="221" t="s">
        <v>6214</v>
      </c>
      <c r="CE669" t="s">
        <v>6215</v>
      </c>
      <c r="CF669" t="s">
        <v>6999</v>
      </c>
      <c r="CG669" t="s">
        <v>17</v>
      </c>
      <c r="CH669" t="s">
        <v>131</v>
      </c>
      <c r="CI669" t="s">
        <v>6216</v>
      </c>
      <c r="CJ669" t="s">
        <v>6217</v>
      </c>
      <c r="CK669" t="s">
        <v>17</v>
      </c>
      <c r="CL669" t="s">
        <v>17</v>
      </c>
      <c r="CM669" t="s">
        <v>6218</v>
      </c>
      <c r="CN669" t="s">
        <v>6219</v>
      </c>
      <c r="CO669" t="s">
        <v>686</v>
      </c>
      <c r="CP669" t="s">
        <v>48</v>
      </c>
      <c r="CQ669" t="s">
        <v>17</v>
      </c>
      <c r="CR669" t="s">
        <v>17</v>
      </c>
      <c r="CS669" t="s">
        <v>6334</v>
      </c>
      <c r="CT669" t="s">
        <v>430</v>
      </c>
      <c r="CU669" t="s">
        <v>333</v>
      </c>
      <c r="CV669" t="s">
        <v>17</v>
      </c>
      <c r="CW669" t="s">
        <v>17</v>
      </c>
      <c r="CX669" t="s">
        <v>17</v>
      </c>
      <c r="CY669" t="s">
        <v>17</v>
      </c>
      <c r="CZ669" t="s">
        <v>6335</v>
      </c>
      <c r="DA669" s="17" t="s">
        <v>8549</v>
      </c>
      <c r="DB669" s="22" t="s">
        <v>10504</v>
      </c>
      <c r="DC669" s="22" t="s">
        <v>6336</v>
      </c>
      <c r="DD669" s="228">
        <v>642</v>
      </c>
    </row>
    <row r="670" spans="1:109" ht="14.45" customHeight="1">
      <c r="A670" s="226">
        <v>633</v>
      </c>
      <c r="B670" t="s">
        <v>9547</v>
      </c>
      <c r="C670" s="285" t="s">
        <v>6196</v>
      </c>
      <c r="D670" t="s">
        <v>3455</v>
      </c>
      <c r="E670" t="s">
        <v>6197</v>
      </c>
      <c r="F670" t="s">
        <v>6198</v>
      </c>
      <c r="G670" t="s">
        <v>6199</v>
      </c>
      <c r="H670" t="s">
        <v>6200</v>
      </c>
      <c r="I670" t="s">
        <v>6201</v>
      </c>
      <c r="J670" t="s">
        <v>6202</v>
      </c>
      <c r="K670" t="s">
        <v>10281</v>
      </c>
      <c r="L670" t="s">
        <v>398</v>
      </c>
      <c r="M670" t="b">
        <v>0</v>
      </c>
      <c r="N670" t="s">
        <v>549</v>
      </c>
      <c r="O670" s="3" t="s">
        <v>8269</v>
      </c>
      <c r="P670" t="s">
        <v>9130</v>
      </c>
      <c r="Q670" s="223">
        <v>56</v>
      </c>
      <c r="R670" s="223">
        <v>56</v>
      </c>
      <c r="S670" t="s">
        <v>5090</v>
      </c>
      <c r="T670" t="s">
        <v>17</v>
      </c>
      <c r="U670" t="s">
        <v>17</v>
      </c>
      <c r="V670" t="s">
        <v>17</v>
      </c>
      <c r="W670" t="s">
        <v>17</v>
      </c>
      <c r="X670" t="s">
        <v>17</v>
      </c>
      <c r="Y670" t="s">
        <v>17</v>
      </c>
      <c r="Z670" t="s">
        <v>4571</v>
      </c>
      <c r="AA670" s="22" t="s">
        <v>4115</v>
      </c>
      <c r="AB670" t="s">
        <v>17</v>
      </c>
      <c r="AC670" t="s">
        <v>6995</v>
      </c>
      <c r="AD670" t="s">
        <v>17</v>
      </c>
      <c r="AE670" t="s">
        <v>17</v>
      </c>
      <c r="AF670" t="s">
        <v>17</v>
      </c>
      <c r="AG670" t="s">
        <v>17</v>
      </c>
      <c r="AH670" t="s">
        <v>7000</v>
      </c>
      <c r="AI670" t="s">
        <v>6961</v>
      </c>
      <c r="AJ670" s="119" t="s">
        <v>6473</v>
      </c>
      <c r="AK670" s="209" t="s">
        <v>6473</v>
      </c>
      <c r="AL670" s="102" t="s">
        <v>6491</v>
      </c>
      <c r="AM670" t="s">
        <v>6205</v>
      </c>
      <c r="AN670" t="s">
        <v>6206</v>
      </c>
      <c r="AO670" t="s">
        <v>9206</v>
      </c>
      <c r="AP670" t="s">
        <v>6207</v>
      </c>
      <c r="AQ670" t="s">
        <v>17</v>
      </c>
      <c r="AR670" t="s">
        <v>6208</v>
      </c>
      <c r="AS670" s="22" t="s">
        <v>9046</v>
      </c>
      <c r="AT670" t="s">
        <v>6209</v>
      </c>
      <c r="AU670" t="b">
        <v>1</v>
      </c>
      <c r="AV670" s="223" t="s">
        <v>17</v>
      </c>
      <c r="AW670" t="s">
        <v>17</v>
      </c>
      <c r="AX670" t="s">
        <v>17</v>
      </c>
      <c r="AY670" t="s">
        <v>17</v>
      </c>
      <c r="AZ670" t="s">
        <v>17</v>
      </c>
      <c r="BA670" s="101" t="s">
        <v>9550</v>
      </c>
      <c r="BB670" s="3" t="s">
        <v>5202</v>
      </c>
      <c r="BC670">
        <v>30</v>
      </c>
      <c r="BD670" t="s">
        <v>17</v>
      </c>
      <c r="BE670" t="s">
        <v>37</v>
      </c>
      <c r="BF670" t="s">
        <v>36</v>
      </c>
      <c r="BG670" t="s">
        <v>17</v>
      </c>
      <c r="BH670" t="s">
        <v>9567</v>
      </c>
      <c r="BI670" t="s">
        <v>4479</v>
      </c>
      <c r="BJ670" t="s">
        <v>9079</v>
      </c>
      <c r="BK670" s="9" t="s">
        <v>9568</v>
      </c>
      <c r="BL670" t="s">
        <v>17</v>
      </c>
      <c r="BM670" s="223">
        <v>1704350</v>
      </c>
      <c r="BN670" s="223">
        <v>1698087</v>
      </c>
      <c r="BO670" t="s">
        <v>5099</v>
      </c>
      <c r="BP670" t="s">
        <v>9213</v>
      </c>
      <c r="BQ670" t="s">
        <v>17</v>
      </c>
      <c r="BR670" t="s">
        <v>17</v>
      </c>
      <c r="BS670" t="s">
        <v>17</v>
      </c>
      <c r="BT670" t="s">
        <v>17</v>
      </c>
      <c r="BU670" t="s">
        <v>6697</v>
      </c>
      <c r="BV670" t="s">
        <v>6337</v>
      </c>
      <c r="BW670" s="223">
        <v>30</v>
      </c>
      <c r="BX670" t="s">
        <v>17</v>
      </c>
      <c r="BY670" t="s">
        <v>17</v>
      </c>
      <c r="BZ670" t="s">
        <v>17</v>
      </c>
      <c r="CA670" t="s">
        <v>6212</v>
      </c>
      <c r="CB670" s="223">
        <v>2016</v>
      </c>
      <c r="CC670" t="s">
        <v>6338</v>
      </c>
      <c r="CD670" s="221" t="s">
        <v>6214</v>
      </c>
      <c r="CE670" t="s">
        <v>6215</v>
      </c>
      <c r="CF670" t="s">
        <v>7000</v>
      </c>
      <c r="CG670" t="s">
        <v>17</v>
      </c>
      <c r="CH670" t="s">
        <v>131</v>
      </c>
      <c r="CI670" t="s">
        <v>6216</v>
      </c>
      <c r="CJ670" t="s">
        <v>6217</v>
      </c>
      <c r="CK670" t="s">
        <v>17</v>
      </c>
      <c r="CL670" t="s">
        <v>17</v>
      </c>
      <c r="CM670" t="s">
        <v>6218</v>
      </c>
      <c r="CN670" t="s">
        <v>6219</v>
      </c>
      <c r="CO670" t="s">
        <v>686</v>
      </c>
      <c r="CP670" t="s">
        <v>48</v>
      </c>
      <c r="CQ670" t="s">
        <v>17</v>
      </c>
      <c r="CR670" t="s">
        <v>17</v>
      </c>
      <c r="CS670" t="s">
        <v>6338</v>
      </c>
      <c r="CT670" t="s">
        <v>430</v>
      </c>
      <c r="CU670" t="s">
        <v>333</v>
      </c>
      <c r="CV670" t="s">
        <v>17</v>
      </c>
      <c r="CW670" t="s">
        <v>17</v>
      </c>
      <c r="CX670" t="s">
        <v>17</v>
      </c>
      <c r="CY670" t="s">
        <v>17</v>
      </c>
      <c r="CZ670" t="s">
        <v>6339</v>
      </c>
      <c r="DA670" s="17" t="s">
        <v>8549</v>
      </c>
      <c r="DB670" s="22" t="s">
        <v>10505</v>
      </c>
      <c r="DC670" s="22" t="s">
        <v>6340</v>
      </c>
      <c r="DD670" s="228">
        <v>643</v>
      </c>
    </row>
    <row r="671" spans="1:109">
      <c r="A671" s="227">
        <v>634</v>
      </c>
      <c r="B671" t="s">
        <v>17</v>
      </c>
      <c r="C671" s="285" t="s">
        <v>6699</v>
      </c>
      <c r="D671" t="s">
        <v>10262</v>
      </c>
      <c r="E671" t="s">
        <v>17</v>
      </c>
      <c r="F671" t="s">
        <v>6700</v>
      </c>
      <c r="G671" s="149" t="s">
        <v>6701</v>
      </c>
      <c r="H671" t="s">
        <v>6702</v>
      </c>
      <c r="I671" t="s">
        <v>6703</v>
      </c>
      <c r="J671" t="s">
        <v>6704</v>
      </c>
      <c r="K671" s="223" t="s">
        <v>10282</v>
      </c>
      <c r="L671" t="s">
        <v>6705</v>
      </c>
      <c r="M671" t="b">
        <v>0</v>
      </c>
      <c r="N671" t="s">
        <v>6706</v>
      </c>
      <c r="O671" s="3" t="s">
        <v>8269</v>
      </c>
      <c r="P671" t="s">
        <v>6707</v>
      </c>
      <c r="Q671" s="228">
        <v>0.96</v>
      </c>
      <c r="R671" s="223">
        <v>0.96</v>
      </c>
      <c r="S671" t="s">
        <v>17</v>
      </c>
      <c r="T671" t="s">
        <v>17</v>
      </c>
      <c r="U671" t="s">
        <v>17</v>
      </c>
      <c r="V671" t="s">
        <v>17</v>
      </c>
      <c r="W671" t="s">
        <v>6708</v>
      </c>
      <c r="X671" t="s">
        <v>17</v>
      </c>
      <c r="Y671" t="s">
        <v>17</v>
      </c>
      <c r="Z671" t="s">
        <v>6709</v>
      </c>
      <c r="AA671" s="22" t="s">
        <v>484</v>
      </c>
      <c r="AB671" t="s">
        <v>17</v>
      </c>
      <c r="AC671" t="s">
        <v>17</v>
      </c>
      <c r="AD671" t="s">
        <v>17</v>
      </c>
      <c r="AE671" t="s">
        <v>17</v>
      </c>
      <c r="AF671" t="s">
        <v>17</v>
      </c>
      <c r="AG671" t="s">
        <v>17</v>
      </c>
      <c r="AH671" t="s">
        <v>6710</v>
      </c>
      <c r="AI671" t="s">
        <v>9038</v>
      </c>
      <c r="AJ671" s="3" t="s">
        <v>9040</v>
      </c>
      <c r="AK671" t="s">
        <v>6712</v>
      </c>
      <c r="AL671" t="s">
        <v>6711</v>
      </c>
      <c r="AM671" t="s">
        <v>5914</v>
      </c>
      <c r="AN671" t="s">
        <v>484</v>
      </c>
      <c r="AO671" t="s">
        <v>9206</v>
      </c>
      <c r="AP671" t="s">
        <v>6713</v>
      </c>
      <c r="AQ671" t="s">
        <v>6714</v>
      </c>
      <c r="AR671" t="s">
        <v>6715</v>
      </c>
      <c r="AS671" s="22" t="s">
        <v>6716</v>
      </c>
      <c r="AT671" t="s">
        <v>6717</v>
      </c>
      <c r="AU671" t="b">
        <v>0</v>
      </c>
      <c r="AV671" s="223">
        <v>4400000</v>
      </c>
      <c r="AW671" t="s">
        <v>17</v>
      </c>
      <c r="AX671" t="s">
        <v>6718</v>
      </c>
      <c r="AY671" t="s">
        <v>17</v>
      </c>
      <c r="AZ671" t="s">
        <v>6719</v>
      </c>
      <c r="BA671" t="s">
        <v>6720</v>
      </c>
      <c r="BB671" s="3" t="s">
        <v>5202</v>
      </c>
      <c r="BC671" t="s">
        <v>9565</v>
      </c>
      <c r="BD671" t="s">
        <v>6721</v>
      </c>
      <c r="BE671" t="s">
        <v>37</v>
      </c>
      <c r="BF671" t="s">
        <v>36</v>
      </c>
      <c r="BG671" t="s">
        <v>6722</v>
      </c>
      <c r="BH671" t="s">
        <v>9567</v>
      </c>
      <c r="BI671" t="s">
        <v>4479</v>
      </c>
      <c r="BJ671" t="s">
        <v>9079</v>
      </c>
      <c r="BK671" s="9" t="s">
        <v>9568</v>
      </c>
      <c r="BL671" t="s">
        <v>17</v>
      </c>
      <c r="BM671" s="223">
        <v>1090900</v>
      </c>
      <c r="BN671" s="223">
        <v>1090900</v>
      </c>
      <c r="BO671" t="s">
        <v>5099</v>
      </c>
      <c r="BP671" t="s">
        <v>9213</v>
      </c>
      <c r="BQ671" t="s">
        <v>6723</v>
      </c>
      <c r="BR671" t="s">
        <v>17</v>
      </c>
      <c r="BS671" t="s">
        <v>17</v>
      </c>
      <c r="BT671" t="s">
        <v>17</v>
      </c>
      <c r="BU671" t="s">
        <v>6697</v>
      </c>
      <c r="BV671" t="s">
        <v>17</v>
      </c>
      <c r="BW671" s="223">
        <v>30</v>
      </c>
      <c r="BX671" t="s">
        <v>17</v>
      </c>
      <c r="BY671" t="s">
        <v>17</v>
      </c>
      <c r="BZ671" s="9" t="s">
        <v>6724</v>
      </c>
      <c r="CA671" t="s">
        <v>6212</v>
      </c>
      <c r="CB671" s="223">
        <v>2015</v>
      </c>
      <c r="CC671" t="s">
        <v>17</v>
      </c>
      <c r="CD671" t="s">
        <v>17</v>
      </c>
      <c r="CE671" t="s">
        <v>17</v>
      </c>
      <c r="CF671" t="s">
        <v>17</v>
      </c>
      <c r="CG671" t="s">
        <v>17</v>
      </c>
      <c r="CH671" t="s">
        <v>17</v>
      </c>
      <c r="CI671" t="s">
        <v>17</v>
      </c>
      <c r="CJ671" t="s">
        <v>17</v>
      </c>
      <c r="CK671" t="s">
        <v>17</v>
      </c>
      <c r="CL671" t="s">
        <v>17</v>
      </c>
      <c r="CM671" t="s">
        <v>17</v>
      </c>
      <c r="CN671" t="s">
        <v>17</v>
      </c>
      <c r="CO671" t="s">
        <v>686</v>
      </c>
      <c r="CP671" t="s">
        <v>48</v>
      </c>
      <c r="CQ671" t="s">
        <v>17</v>
      </c>
      <c r="CR671" t="s">
        <v>17</v>
      </c>
      <c r="CS671" t="s">
        <v>17</v>
      </c>
      <c r="CT671" t="s">
        <v>128</v>
      </c>
      <c r="CU671" t="s">
        <v>17</v>
      </c>
      <c r="CV671" t="s">
        <v>17</v>
      </c>
      <c r="CW671" t="s">
        <v>17</v>
      </c>
      <c r="CX671" t="s">
        <v>17</v>
      </c>
      <c r="CY671" t="s">
        <v>17</v>
      </c>
      <c r="CZ671" t="s">
        <v>6725</v>
      </c>
      <c r="DA671" s="17" t="s">
        <v>8549</v>
      </c>
      <c r="DB671" s="22" t="s">
        <v>6727</v>
      </c>
      <c r="DC671" t="s">
        <v>6726</v>
      </c>
      <c r="DD671" s="228">
        <v>644</v>
      </c>
    </row>
    <row r="672" spans="1:109" ht="14.45" customHeight="1">
      <c r="A672" s="227">
        <v>635</v>
      </c>
      <c r="B672" t="s">
        <v>6732</v>
      </c>
      <c r="C672" s="285" t="s">
        <v>6695</v>
      </c>
      <c r="D672" t="s">
        <v>10263</v>
      </c>
      <c r="E672" t="s">
        <v>6733</v>
      </c>
      <c r="F672" t="s">
        <v>6734</v>
      </c>
      <c r="G672" s="149" t="s">
        <v>6735</v>
      </c>
      <c r="H672" t="s">
        <v>6736</v>
      </c>
      <c r="I672" t="s">
        <v>6694</v>
      </c>
      <c r="J672" t="s">
        <v>6737</v>
      </c>
      <c r="K672" t="s">
        <v>10283</v>
      </c>
      <c r="L672" t="s">
        <v>6738</v>
      </c>
      <c r="M672" t="b">
        <v>0</v>
      </c>
      <c r="N672" t="s">
        <v>549</v>
      </c>
      <c r="O672" s="3" t="s">
        <v>8269</v>
      </c>
      <c r="P672" t="s">
        <v>17</v>
      </c>
      <c r="Q672" s="229">
        <v>-1</v>
      </c>
      <c r="R672" s="229">
        <v>999</v>
      </c>
      <c r="S672" t="s">
        <v>4576</v>
      </c>
      <c r="T672" t="s">
        <v>5910</v>
      </c>
      <c r="U672" t="s">
        <v>17</v>
      </c>
      <c r="V672" t="s">
        <v>17</v>
      </c>
      <c r="W672" t="s">
        <v>17</v>
      </c>
      <c r="X672" t="s">
        <v>17</v>
      </c>
      <c r="Y672" t="s">
        <v>17</v>
      </c>
      <c r="Z672" t="s">
        <v>4570</v>
      </c>
      <c r="AA672" s="22" t="s">
        <v>484</v>
      </c>
      <c r="AB672" t="s">
        <v>17</v>
      </c>
      <c r="AC672" t="s">
        <v>17</v>
      </c>
      <c r="AD672" t="s">
        <v>17</v>
      </c>
      <c r="AE672" t="s">
        <v>17</v>
      </c>
      <c r="AF672" t="s">
        <v>17</v>
      </c>
      <c r="AG672" t="s">
        <v>17</v>
      </c>
      <c r="AH672" t="s">
        <v>6738</v>
      </c>
      <c r="AI672" t="s">
        <v>9202</v>
      </c>
      <c r="AJ672" s="3" t="s">
        <v>481</v>
      </c>
      <c r="AK672" t="s">
        <v>12</v>
      </c>
      <c r="AL672" t="s">
        <v>17</v>
      </c>
      <c r="AM672" t="s">
        <v>17</v>
      </c>
      <c r="AN672" t="s">
        <v>6739</v>
      </c>
      <c r="AO672" t="s">
        <v>9206</v>
      </c>
      <c r="AP672" t="s">
        <v>5091</v>
      </c>
      <c r="AQ672" t="s">
        <v>6740</v>
      </c>
      <c r="AR672" t="s">
        <v>6741</v>
      </c>
      <c r="AS672" s="15" t="s">
        <v>9041</v>
      </c>
      <c r="AT672" t="s">
        <v>17</v>
      </c>
      <c r="AU672" t="b">
        <v>0</v>
      </c>
      <c r="AV672" s="223">
        <v>717437</v>
      </c>
      <c r="AW672" t="s">
        <v>17</v>
      </c>
      <c r="AX672" t="s">
        <v>17</v>
      </c>
      <c r="AY672" t="s">
        <v>17</v>
      </c>
      <c r="AZ672" t="s">
        <v>6742</v>
      </c>
      <c r="BA672" s="101" t="s">
        <v>6743</v>
      </c>
      <c r="BB672" s="3" t="s">
        <v>5202</v>
      </c>
      <c r="BC672" t="s">
        <v>17</v>
      </c>
      <c r="BD672" t="s">
        <v>6744</v>
      </c>
      <c r="BE672" t="s">
        <v>37</v>
      </c>
      <c r="BF672" t="s">
        <v>36</v>
      </c>
      <c r="BG672" t="s">
        <v>17</v>
      </c>
      <c r="BH672" t="s">
        <v>6171</v>
      </c>
      <c r="BI672" t="s">
        <v>3606</v>
      </c>
      <c r="BJ672" t="s">
        <v>9051</v>
      </c>
      <c r="BK672" s="9" t="s">
        <v>9568</v>
      </c>
      <c r="BL672" t="s">
        <v>17</v>
      </c>
      <c r="BM672" s="223">
        <v>491350</v>
      </c>
      <c r="BN672" s="223">
        <v>491350</v>
      </c>
      <c r="BO672" t="s">
        <v>5099</v>
      </c>
      <c r="BP672" t="s">
        <v>9213</v>
      </c>
      <c r="BQ672" t="s">
        <v>17</v>
      </c>
      <c r="BR672" t="s">
        <v>17</v>
      </c>
      <c r="BS672" t="s">
        <v>17</v>
      </c>
      <c r="BT672" t="s">
        <v>6745</v>
      </c>
      <c r="BU672" t="s">
        <v>5102</v>
      </c>
      <c r="BV672" s="101" t="s">
        <v>6746</v>
      </c>
      <c r="BW672" s="223">
        <v>30</v>
      </c>
      <c r="BX672" t="s">
        <v>17</v>
      </c>
      <c r="BY672" t="s">
        <v>17</v>
      </c>
      <c r="BZ672" t="s">
        <v>6956</v>
      </c>
      <c r="CA672" t="s">
        <v>6212</v>
      </c>
      <c r="CB672" s="223">
        <v>2016</v>
      </c>
      <c r="CC672" t="s">
        <v>6747</v>
      </c>
      <c r="CD672" t="s">
        <v>6748</v>
      </c>
      <c r="CE672" t="s">
        <v>6749</v>
      </c>
      <c r="CF672" t="s">
        <v>6750</v>
      </c>
      <c r="CG672" t="s">
        <v>17</v>
      </c>
      <c r="CH672" t="s">
        <v>131</v>
      </c>
      <c r="CI672" t="s">
        <v>6738</v>
      </c>
      <c r="CJ672" t="s">
        <v>6751</v>
      </c>
      <c r="CK672" t="s">
        <v>6752</v>
      </c>
      <c r="CL672" t="s">
        <v>6753</v>
      </c>
      <c r="CM672" t="s">
        <v>6754</v>
      </c>
      <c r="CN672" t="s">
        <v>6755</v>
      </c>
      <c r="CO672" t="s">
        <v>10</v>
      </c>
      <c r="CP672" t="s">
        <v>48</v>
      </c>
      <c r="CQ672" t="s">
        <v>17</v>
      </c>
      <c r="CR672" t="s">
        <v>17</v>
      </c>
      <c r="CS672" t="s">
        <v>6756</v>
      </c>
      <c r="CT672" t="s">
        <v>430</v>
      </c>
      <c r="CU672" t="s">
        <v>333</v>
      </c>
      <c r="CV672" t="s">
        <v>17</v>
      </c>
      <c r="CW672" t="s">
        <v>6757</v>
      </c>
      <c r="CX672" t="s">
        <v>17</v>
      </c>
      <c r="CY672" t="s">
        <v>17</v>
      </c>
      <c r="CZ672" t="s">
        <v>6758</v>
      </c>
      <c r="DA672" t="s">
        <v>8548</v>
      </c>
      <c r="DB672" t="s">
        <v>8129</v>
      </c>
      <c r="DD672" s="228">
        <v>645</v>
      </c>
      <c r="DE672" s="22"/>
    </row>
    <row r="673" spans="1:109" ht="13.9" customHeight="1">
      <c r="A673" s="227">
        <v>636</v>
      </c>
      <c r="B673" t="s">
        <v>6732</v>
      </c>
      <c r="C673" s="285" t="s">
        <v>6695</v>
      </c>
      <c r="D673" t="s">
        <v>10263</v>
      </c>
      <c r="E673" t="s">
        <v>6733</v>
      </c>
      <c r="F673" t="s">
        <v>6734</v>
      </c>
      <c r="G673" s="149" t="s">
        <v>6735</v>
      </c>
      <c r="H673" t="s">
        <v>6736</v>
      </c>
      <c r="I673" t="s">
        <v>6694</v>
      </c>
      <c r="J673" t="s">
        <v>6737</v>
      </c>
      <c r="K673" t="s">
        <v>10283</v>
      </c>
      <c r="L673" t="s">
        <v>6760</v>
      </c>
      <c r="M673" t="b">
        <v>0</v>
      </c>
      <c r="N673" t="s">
        <v>549</v>
      </c>
      <c r="O673" s="3" t="s">
        <v>8269</v>
      </c>
      <c r="P673" t="s">
        <v>17</v>
      </c>
      <c r="Q673" s="229">
        <v>-1</v>
      </c>
      <c r="R673" s="229">
        <v>999</v>
      </c>
      <c r="S673" t="s">
        <v>4576</v>
      </c>
      <c r="T673" t="s">
        <v>5910</v>
      </c>
      <c r="U673" t="s">
        <v>17</v>
      </c>
      <c r="V673" t="s">
        <v>17</v>
      </c>
      <c r="W673" t="s">
        <v>17</v>
      </c>
      <c r="X673" t="s">
        <v>17</v>
      </c>
      <c r="Y673" t="s">
        <v>17</v>
      </c>
      <c r="Z673" t="s">
        <v>4570</v>
      </c>
      <c r="AA673" s="22" t="s">
        <v>484</v>
      </c>
      <c r="AB673" t="s">
        <v>17</v>
      </c>
      <c r="AC673" t="s">
        <v>17</v>
      </c>
      <c r="AD673" t="s">
        <v>17</v>
      </c>
      <c r="AE673" t="s">
        <v>17</v>
      </c>
      <c r="AF673" t="s">
        <v>17</v>
      </c>
      <c r="AG673" t="s">
        <v>17</v>
      </c>
      <c r="AH673" t="s">
        <v>6760</v>
      </c>
      <c r="AI673" t="s">
        <v>9202</v>
      </c>
      <c r="AJ673" s="3" t="s">
        <v>481</v>
      </c>
      <c r="AK673" t="s">
        <v>12</v>
      </c>
      <c r="AL673" t="s">
        <v>17</v>
      </c>
      <c r="AM673" t="s">
        <v>17</v>
      </c>
      <c r="AN673" t="s">
        <v>6739</v>
      </c>
      <c r="AO673" t="s">
        <v>9206</v>
      </c>
      <c r="AP673" t="s">
        <v>5091</v>
      </c>
      <c r="AQ673" t="s">
        <v>6740</v>
      </c>
      <c r="AR673" t="s">
        <v>6741</v>
      </c>
      <c r="AS673" s="15" t="s">
        <v>9041</v>
      </c>
      <c r="AT673" t="s">
        <v>17</v>
      </c>
      <c r="AU673" t="b">
        <v>0</v>
      </c>
      <c r="AV673" s="223">
        <v>85697</v>
      </c>
      <c r="AW673" t="s">
        <v>17</v>
      </c>
      <c r="AX673" t="s">
        <v>17</v>
      </c>
      <c r="AY673" t="s">
        <v>17</v>
      </c>
      <c r="AZ673" t="s">
        <v>6742</v>
      </c>
      <c r="BA673" s="101" t="s">
        <v>6743</v>
      </c>
      <c r="BB673" s="3" t="s">
        <v>5202</v>
      </c>
      <c r="BC673" t="s">
        <v>17</v>
      </c>
      <c r="BD673" t="s">
        <v>6744</v>
      </c>
      <c r="BE673" t="s">
        <v>37</v>
      </c>
      <c r="BF673" t="s">
        <v>36</v>
      </c>
      <c r="BG673" t="s">
        <v>17</v>
      </c>
      <c r="BH673" t="s">
        <v>6171</v>
      </c>
      <c r="BI673" t="s">
        <v>3606</v>
      </c>
      <c r="BJ673" t="s">
        <v>9051</v>
      </c>
      <c r="BK673" s="9" t="s">
        <v>9568</v>
      </c>
      <c r="BL673" t="s">
        <v>17</v>
      </c>
      <c r="BM673" s="223">
        <v>56075</v>
      </c>
      <c r="BN673" s="223">
        <v>56075</v>
      </c>
      <c r="BO673" t="s">
        <v>5099</v>
      </c>
      <c r="BP673" t="s">
        <v>9213</v>
      </c>
      <c r="BQ673" t="s">
        <v>17</v>
      </c>
      <c r="BR673" t="s">
        <v>17</v>
      </c>
      <c r="BS673" t="s">
        <v>17</v>
      </c>
      <c r="BT673" t="s">
        <v>6745</v>
      </c>
      <c r="BU673" t="s">
        <v>5102</v>
      </c>
      <c r="BV673" s="101" t="s">
        <v>6761</v>
      </c>
      <c r="BW673" s="223">
        <v>30</v>
      </c>
      <c r="BX673" t="s">
        <v>17</v>
      </c>
      <c r="BY673" t="s">
        <v>17</v>
      </c>
      <c r="BZ673" t="s">
        <v>6956</v>
      </c>
      <c r="CA673" t="s">
        <v>6212</v>
      </c>
      <c r="CB673" s="223">
        <v>2016</v>
      </c>
      <c r="CC673" t="s">
        <v>6747</v>
      </c>
      <c r="CD673" t="s">
        <v>6762</v>
      </c>
      <c r="CE673" t="s">
        <v>6763</v>
      </c>
      <c r="CF673" t="s">
        <v>6750</v>
      </c>
      <c r="CG673" t="s">
        <v>17</v>
      </c>
      <c r="CH673" t="s">
        <v>131</v>
      </c>
      <c r="CI673" t="s">
        <v>6760</v>
      </c>
      <c r="CJ673" t="s">
        <v>6764</v>
      </c>
      <c r="CK673" t="s">
        <v>6752</v>
      </c>
      <c r="CL673" t="s">
        <v>6753</v>
      </c>
      <c r="CM673" t="s">
        <v>6754</v>
      </c>
      <c r="CN673" t="s">
        <v>6755</v>
      </c>
      <c r="CO673" t="s">
        <v>10</v>
      </c>
      <c r="CP673" t="s">
        <v>48</v>
      </c>
      <c r="CQ673" t="s">
        <v>17</v>
      </c>
      <c r="CR673" t="s">
        <v>17</v>
      </c>
      <c r="CS673" t="s">
        <v>6765</v>
      </c>
      <c r="CT673" t="s">
        <v>430</v>
      </c>
      <c r="CU673" t="s">
        <v>333</v>
      </c>
      <c r="CV673" t="s">
        <v>17</v>
      </c>
      <c r="CW673" t="s">
        <v>6757</v>
      </c>
      <c r="CX673" t="s">
        <v>17</v>
      </c>
      <c r="CY673" t="s">
        <v>17</v>
      </c>
      <c r="CZ673" t="s">
        <v>6766</v>
      </c>
      <c r="DA673" t="s">
        <v>8548</v>
      </c>
      <c r="DB673" t="s">
        <v>8130</v>
      </c>
      <c r="DD673" s="228">
        <v>646</v>
      </c>
      <c r="DE673" s="22"/>
    </row>
    <row r="674" spans="1:109" ht="13.9" customHeight="1">
      <c r="A674" s="228">
        <v>637</v>
      </c>
      <c r="B674" t="s">
        <v>6732</v>
      </c>
      <c r="C674" s="285" t="s">
        <v>6695</v>
      </c>
      <c r="D674" t="s">
        <v>10263</v>
      </c>
      <c r="E674" t="s">
        <v>6733</v>
      </c>
      <c r="F674" t="s">
        <v>6734</v>
      </c>
      <c r="G674" s="149" t="s">
        <v>6735</v>
      </c>
      <c r="H674" t="s">
        <v>6736</v>
      </c>
      <c r="I674" t="s">
        <v>6694</v>
      </c>
      <c r="J674" t="s">
        <v>6737</v>
      </c>
      <c r="K674" t="s">
        <v>10283</v>
      </c>
      <c r="L674" t="s">
        <v>6768</v>
      </c>
      <c r="M674" t="b">
        <v>0</v>
      </c>
      <c r="N674" t="s">
        <v>549</v>
      </c>
      <c r="O674" s="3" t="s">
        <v>8269</v>
      </c>
      <c r="P674" t="s">
        <v>17</v>
      </c>
      <c r="Q674" s="229">
        <v>-1</v>
      </c>
      <c r="R674" s="229">
        <v>999</v>
      </c>
      <c r="S674" t="s">
        <v>6769</v>
      </c>
      <c r="T674" t="s">
        <v>5910</v>
      </c>
      <c r="U674" t="s">
        <v>17</v>
      </c>
      <c r="V674" t="s">
        <v>17</v>
      </c>
      <c r="W674" t="s">
        <v>17</v>
      </c>
      <c r="X674" t="s">
        <v>17</v>
      </c>
      <c r="Y674" t="s">
        <v>17</v>
      </c>
      <c r="Z674" t="s">
        <v>4571</v>
      </c>
      <c r="AA674" s="22" t="s">
        <v>6780</v>
      </c>
      <c r="AB674" t="s">
        <v>17</v>
      </c>
      <c r="AC674" t="s">
        <v>17</v>
      </c>
      <c r="AD674" t="s">
        <v>17</v>
      </c>
      <c r="AE674" t="s">
        <v>17</v>
      </c>
      <c r="AF674" t="s">
        <v>6770</v>
      </c>
      <c r="AG674" t="s">
        <v>17</v>
      </c>
      <c r="AH674" t="s">
        <v>6768</v>
      </c>
      <c r="AI674" t="s">
        <v>9202</v>
      </c>
      <c r="AJ674" s="3" t="s">
        <v>481</v>
      </c>
      <c r="AK674" t="s">
        <v>12</v>
      </c>
      <c r="AL674" t="s">
        <v>17</v>
      </c>
      <c r="AM674" t="s">
        <v>17</v>
      </c>
      <c r="AN674" t="s">
        <v>6771</v>
      </c>
      <c r="AO674" t="s">
        <v>9206</v>
      </c>
      <c r="AP674" t="s">
        <v>5091</v>
      </c>
      <c r="AQ674" t="s">
        <v>6740</v>
      </c>
      <c r="AR674" t="s">
        <v>6741</v>
      </c>
      <c r="AS674" s="15" t="s">
        <v>9041</v>
      </c>
      <c r="AT674" t="s">
        <v>17</v>
      </c>
      <c r="AU674" t="b">
        <v>0</v>
      </c>
      <c r="AV674" s="223">
        <v>791041</v>
      </c>
      <c r="AW674" t="s">
        <v>17</v>
      </c>
      <c r="AX674" t="s">
        <v>17</v>
      </c>
      <c r="AY674" t="s">
        <v>17</v>
      </c>
      <c r="AZ674" t="s">
        <v>6742</v>
      </c>
      <c r="BA674" s="101" t="s">
        <v>6743</v>
      </c>
      <c r="BB674" s="3" t="s">
        <v>5202</v>
      </c>
      <c r="BC674" t="s">
        <v>17</v>
      </c>
      <c r="BD674" t="s">
        <v>6744</v>
      </c>
      <c r="BE674" t="s">
        <v>37</v>
      </c>
      <c r="BF674" t="s">
        <v>36</v>
      </c>
      <c r="BG674" t="s">
        <v>17</v>
      </c>
      <c r="BH674" t="s">
        <v>6171</v>
      </c>
      <c r="BI674" t="s">
        <v>3606</v>
      </c>
      <c r="BJ674" t="s">
        <v>9051</v>
      </c>
      <c r="BK674" s="9" t="s">
        <v>9568</v>
      </c>
      <c r="BL674" t="s">
        <v>17</v>
      </c>
      <c r="BM674" s="223">
        <v>494537</v>
      </c>
      <c r="BN674" s="223">
        <v>494537</v>
      </c>
      <c r="BO674" t="s">
        <v>5099</v>
      </c>
      <c r="BP674" t="s">
        <v>9213</v>
      </c>
      <c r="BQ674" t="s">
        <v>17</v>
      </c>
      <c r="BR674" t="s">
        <v>17</v>
      </c>
      <c r="BS674" t="s">
        <v>17</v>
      </c>
      <c r="BT674" t="s">
        <v>6745</v>
      </c>
      <c r="BU674" t="s">
        <v>5102</v>
      </c>
      <c r="BV674" s="101" t="s">
        <v>6772</v>
      </c>
      <c r="BW674" s="223">
        <v>30</v>
      </c>
      <c r="BX674" t="s">
        <v>17</v>
      </c>
      <c r="BY674" t="s">
        <v>17</v>
      </c>
      <c r="BZ674" t="s">
        <v>6956</v>
      </c>
      <c r="CA674" t="s">
        <v>6212</v>
      </c>
      <c r="CB674" s="223">
        <v>2016</v>
      </c>
      <c r="CC674" t="s">
        <v>6747</v>
      </c>
      <c r="CD674" t="s">
        <v>6773</v>
      </c>
      <c r="CE674" t="s">
        <v>6774</v>
      </c>
      <c r="CF674" t="s">
        <v>6750</v>
      </c>
      <c r="CG674" t="s">
        <v>17</v>
      </c>
      <c r="CH674" t="s">
        <v>131</v>
      </c>
      <c r="CI674" t="s">
        <v>6768</v>
      </c>
      <c r="CJ674" t="s">
        <v>6775</v>
      </c>
      <c r="CK674" t="s">
        <v>6752</v>
      </c>
      <c r="CL674" t="s">
        <v>6753</v>
      </c>
      <c r="CM674" t="s">
        <v>6754</v>
      </c>
      <c r="CN674" t="s">
        <v>6755</v>
      </c>
      <c r="CO674" t="s">
        <v>10</v>
      </c>
      <c r="CP674" t="s">
        <v>48</v>
      </c>
      <c r="CQ674" t="s">
        <v>17</v>
      </c>
      <c r="CR674" t="s">
        <v>17</v>
      </c>
      <c r="CS674" t="s">
        <v>6776</v>
      </c>
      <c r="CT674" t="s">
        <v>430</v>
      </c>
      <c r="CU674" t="s">
        <v>333</v>
      </c>
      <c r="CV674" t="s">
        <v>17</v>
      </c>
      <c r="CW674" t="s">
        <v>6757</v>
      </c>
      <c r="CX674" t="s">
        <v>17</v>
      </c>
      <c r="CY674" t="s">
        <v>17</v>
      </c>
      <c r="CZ674" t="s">
        <v>6777</v>
      </c>
      <c r="DA674" t="s">
        <v>8548</v>
      </c>
      <c r="DB674" t="s">
        <v>8131</v>
      </c>
      <c r="DD674" s="228">
        <v>647</v>
      </c>
      <c r="DE674" s="22"/>
    </row>
    <row r="675" spans="1:109" ht="13.9" customHeight="1">
      <c r="A675" s="228">
        <v>638</v>
      </c>
      <c r="B675" t="s">
        <v>6732</v>
      </c>
      <c r="C675" s="285" t="s">
        <v>6695</v>
      </c>
      <c r="D675" t="s">
        <v>10263</v>
      </c>
      <c r="E675" t="s">
        <v>6733</v>
      </c>
      <c r="F675" t="s">
        <v>6734</v>
      </c>
      <c r="G675" s="149" t="s">
        <v>6735</v>
      </c>
      <c r="H675" t="s">
        <v>6736</v>
      </c>
      <c r="I675" t="s">
        <v>6694</v>
      </c>
      <c r="J675" t="s">
        <v>6737</v>
      </c>
      <c r="K675" t="s">
        <v>10283</v>
      </c>
      <c r="L675" t="s">
        <v>6779</v>
      </c>
      <c r="M675" t="b">
        <v>0</v>
      </c>
      <c r="N675" t="s">
        <v>549</v>
      </c>
      <c r="O675" s="3" t="s">
        <v>8269</v>
      </c>
      <c r="P675" t="s">
        <v>17</v>
      </c>
      <c r="Q675" s="229">
        <v>-1</v>
      </c>
      <c r="R675" s="229">
        <v>999</v>
      </c>
      <c r="S675" t="s">
        <v>6769</v>
      </c>
      <c r="T675" t="s">
        <v>5910</v>
      </c>
      <c r="U675" t="s">
        <v>17</v>
      </c>
      <c r="V675" t="s">
        <v>17</v>
      </c>
      <c r="W675" t="s">
        <v>17</v>
      </c>
      <c r="X675" t="s">
        <v>17</v>
      </c>
      <c r="Y675" t="s">
        <v>17</v>
      </c>
      <c r="Z675" t="s">
        <v>4571</v>
      </c>
      <c r="AA675" s="22" t="s">
        <v>6780</v>
      </c>
      <c r="AB675" t="s">
        <v>17</v>
      </c>
      <c r="AC675" t="s">
        <v>17</v>
      </c>
      <c r="AD675" t="s">
        <v>17</v>
      </c>
      <c r="AE675" t="s">
        <v>17</v>
      </c>
      <c r="AF675" t="s">
        <v>6770</v>
      </c>
      <c r="AG675" t="s">
        <v>17</v>
      </c>
      <c r="AH675" t="s">
        <v>6779</v>
      </c>
      <c r="AI675" t="s">
        <v>9202</v>
      </c>
      <c r="AJ675" s="3" t="s">
        <v>481</v>
      </c>
      <c r="AK675" t="s">
        <v>12</v>
      </c>
      <c r="AL675" t="s">
        <v>17</v>
      </c>
      <c r="AM675" t="s">
        <v>17</v>
      </c>
      <c r="AN675" t="s">
        <v>6780</v>
      </c>
      <c r="AO675" t="s">
        <v>9206</v>
      </c>
      <c r="AP675" t="s">
        <v>5091</v>
      </c>
      <c r="AQ675" t="s">
        <v>6740</v>
      </c>
      <c r="AR675" t="s">
        <v>6741</v>
      </c>
      <c r="AS675" s="15" t="s">
        <v>9041</v>
      </c>
      <c r="AT675" t="s">
        <v>17</v>
      </c>
      <c r="AU675" t="b">
        <v>0</v>
      </c>
      <c r="AV675" s="223">
        <v>8267194</v>
      </c>
      <c r="AW675" t="s">
        <v>17</v>
      </c>
      <c r="AX675" t="s">
        <v>17</v>
      </c>
      <c r="AY675" t="s">
        <v>17</v>
      </c>
      <c r="AZ675" t="s">
        <v>6742</v>
      </c>
      <c r="BA675" s="101" t="s">
        <v>6743</v>
      </c>
      <c r="BB675" s="3" t="s">
        <v>5202</v>
      </c>
      <c r="BC675" t="s">
        <v>17</v>
      </c>
      <c r="BD675" t="s">
        <v>6744</v>
      </c>
      <c r="BE675" t="s">
        <v>37</v>
      </c>
      <c r="BF675" t="s">
        <v>36</v>
      </c>
      <c r="BG675" t="s">
        <v>17</v>
      </c>
      <c r="BH675" t="s">
        <v>6171</v>
      </c>
      <c r="BI675" t="s">
        <v>3606</v>
      </c>
      <c r="BJ675" t="s">
        <v>9051</v>
      </c>
      <c r="BK675" s="9" t="s">
        <v>9568</v>
      </c>
      <c r="BL675" t="s">
        <v>17</v>
      </c>
      <c r="BM675" s="223">
        <v>2562665</v>
      </c>
      <c r="BN675" s="223">
        <v>2562665</v>
      </c>
      <c r="BO675" t="s">
        <v>5099</v>
      </c>
      <c r="BP675" t="s">
        <v>9213</v>
      </c>
      <c r="BQ675" t="s">
        <v>17</v>
      </c>
      <c r="BR675" t="s">
        <v>17</v>
      </c>
      <c r="BS675" t="s">
        <v>17</v>
      </c>
      <c r="BT675" t="s">
        <v>6745</v>
      </c>
      <c r="BU675" t="s">
        <v>5102</v>
      </c>
      <c r="BV675" s="101" t="s">
        <v>6781</v>
      </c>
      <c r="BW675" s="223">
        <v>30</v>
      </c>
      <c r="BX675" t="s">
        <v>17</v>
      </c>
      <c r="BY675" t="s">
        <v>17</v>
      </c>
      <c r="BZ675" t="s">
        <v>6956</v>
      </c>
      <c r="CA675" t="s">
        <v>6212</v>
      </c>
      <c r="CB675" s="223">
        <v>2016</v>
      </c>
      <c r="CC675" t="s">
        <v>6747</v>
      </c>
      <c r="CD675" t="s">
        <v>6782</v>
      </c>
      <c r="CE675" t="s">
        <v>6783</v>
      </c>
      <c r="CF675" t="s">
        <v>6750</v>
      </c>
      <c r="CG675" t="s">
        <v>17</v>
      </c>
      <c r="CH675" t="s">
        <v>131</v>
      </c>
      <c r="CI675" t="s">
        <v>6779</v>
      </c>
      <c r="CJ675" t="s">
        <v>6784</v>
      </c>
      <c r="CK675" t="s">
        <v>6752</v>
      </c>
      <c r="CL675" t="s">
        <v>6753</v>
      </c>
      <c r="CM675" t="s">
        <v>6754</v>
      </c>
      <c r="CN675" t="s">
        <v>6755</v>
      </c>
      <c r="CO675" t="s">
        <v>10</v>
      </c>
      <c r="CP675" t="s">
        <v>48</v>
      </c>
      <c r="CQ675" t="s">
        <v>17</v>
      </c>
      <c r="CR675" t="s">
        <v>17</v>
      </c>
      <c r="CS675" t="s">
        <v>6785</v>
      </c>
      <c r="CT675" t="s">
        <v>430</v>
      </c>
      <c r="CU675" t="s">
        <v>333</v>
      </c>
      <c r="CV675" t="s">
        <v>17</v>
      </c>
      <c r="CW675" t="s">
        <v>6757</v>
      </c>
      <c r="CX675" t="s">
        <v>17</v>
      </c>
      <c r="CY675" t="s">
        <v>17</v>
      </c>
      <c r="CZ675" t="s">
        <v>6786</v>
      </c>
      <c r="DA675" t="s">
        <v>8548</v>
      </c>
      <c r="DB675" t="s">
        <v>8132</v>
      </c>
      <c r="DD675" s="228">
        <v>648</v>
      </c>
      <c r="DE675" s="22"/>
    </row>
    <row r="676" spans="1:109" ht="16.899999999999999" customHeight="1">
      <c r="A676" s="228">
        <v>639</v>
      </c>
      <c r="B676" t="s">
        <v>6732</v>
      </c>
      <c r="C676" s="285" t="s">
        <v>6695</v>
      </c>
      <c r="D676" t="s">
        <v>10263</v>
      </c>
      <c r="E676" t="s">
        <v>6733</v>
      </c>
      <c r="F676" t="s">
        <v>6734</v>
      </c>
      <c r="G676" s="149" t="s">
        <v>6735</v>
      </c>
      <c r="H676" t="s">
        <v>6736</v>
      </c>
      <c r="I676" t="s">
        <v>6694</v>
      </c>
      <c r="J676" t="s">
        <v>6737</v>
      </c>
      <c r="K676" t="s">
        <v>10283</v>
      </c>
      <c r="L676" t="s">
        <v>6787</v>
      </c>
      <c r="M676" t="b">
        <v>0</v>
      </c>
      <c r="N676" t="s">
        <v>549</v>
      </c>
      <c r="O676" s="3" t="s">
        <v>8269</v>
      </c>
      <c r="P676" t="s">
        <v>17</v>
      </c>
      <c r="Q676" s="229">
        <v>-1</v>
      </c>
      <c r="R676" s="229">
        <v>999</v>
      </c>
      <c r="S676" t="s">
        <v>6769</v>
      </c>
      <c r="T676" t="s">
        <v>5910</v>
      </c>
      <c r="U676" t="s">
        <v>17</v>
      </c>
      <c r="V676" t="s">
        <v>17</v>
      </c>
      <c r="W676" t="s">
        <v>17</v>
      </c>
      <c r="X676" t="s">
        <v>17</v>
      </c>
      <c r="Y676" t="s">
        <v>17</v>
      </c>
      <c r="Z676" t="s">
        <v>4571</v>
      </c>
      <c r="AA676" s="22" t="s">
        <v>6780</v>
      </c>
      <c r="AB676" t="s">
        <v>17</v>
      </c>
      <c r="AC676" t="s">
        <v>17</v>
      </c>
      <c r="AD676" t="s">
        <v>17</v>
      </c>
      <c r="AE676" t="s">
        <v>17</v>
      </c>
      <c r="AF676" t="s">
        <v>6770</v>
      </c>
      <c r="AG676" t="s">
        <v>17</v>
      </c>
      <c r="AH676" t="s">
        <v>6787</v>
      </c>
      <c r="AI676" t="s">
        <v>9202</v>
      </c>
      <c r="AJ676" s="3" t="s">
        <v>481</v>
      </c>
      <c r="AK676" t="s">
        <v>12</v>
      </c>
      <c r="AL676" t="s">
        <v>17</v>
      </c>
      <c r="AM676" t="s">
        <v>17</v>
      </c>
      <c r="AN676" t="s">
        <v>6788</v>
      </c>
      <c r="AO676" t="s">
        <v>9206</v>
      </c>
      <c r="AP676" t="s">
        <v>5091</v>
      </c>
      <c r="AQ676" t="s">
        <v>6740</v>
      </c>
      <c r="AR676" t="s">
        <v>6741</v>
      </c>
      <c r="AS676" s="15" t="s">
        <v>9041</v>
      </c>
      <c r="AT676" t="s">
        <v>17</v>
      </c>
      <c r="AU676" t="b">
        <v>0</v>
      </c>
      <c r="AV676" s="223">
        <v>228184</v>
      </c>
      <c r="AW676" t="s">
        <v>17</v>
      </c>
      <c r="AX676" t="s">
        <v>17</v>
      </c>
      <c r="AY676" t="s">
        <v>17</v>
      </c>
      <c r="AZ676" t="s">
        <v>6742</v>
      </c>
      <c r="BA676" s="101" t="s">
        <v>6743</v>
      </c>
      <c r="BB676" s="3" t="s">
        <v>5202</v>
      </c>
      <c r="BC676" t="s">
        <v>17</v>
      </c>
      <c r="BD676" t="s">
        <v>6744</v>
      </c>
      <c r="BE676" t="s">
        <v>37</v>
      </c>
      <c r="BF676" t="s">
        <v>36</v>
      </c>
      <c r="BG676" t="s">
        <v>17</v>
      </c>
      <c r="BH676" t="s">
        <v>6171</v>
      </c>
      <c r="BI676" t="s">
        <v>3606</v>
      </c>
      <c r="BJ676" t="s">
        <v>9051</v>
      </c>
      <c r="BK676" s="9" t="s">
        <v>9568</v>
      </c>
      <c r="BL676" t="s">
        <v>17</v>
      </c>
      <c r="BM676" s="223">
        <v>89820</v>
      </c>
      <c r="BN676" s="223">
        <v>89820</v>
      </c>
      <c r="BO676" t="s">
        <v>5099</v>
      </c>
      <c r="BP676" t="s">
        <v>9213</v>
      </c>
      <c r="BQ676" t="s">
        <v>17</v>
      </c>
      <c r="BR676" t="s">
        <v>17</v>
      </c>
      <c r="BS676" t="s">
        <v>17</v>
      </c>
      <c r="BT676" t="s">
        <v>6745</v>
      </c>
      <c r="BU676" t="s">
        <v>5102</v>
      </c>
      <c r="BV676" s="101" t="s">
        <v>6789</v>
      </c>
      <c r="BW676" s="223">
        <v>30</v>
      </c>
      <c r="BX676" t="s">
        <v>17</v>
      </c>
      <c r="BY676" t="s">
        <v>17</v>
      </c>
      <c r="BZ676" t="s">
        <v>6956</v>
      </c>
      <c r="CA676" t="s">
        <v>6212</v>
      </c>
      <c r="CB676" s="223">
        <v>2016</v>
      </c>
      <c r="CC676" t="s">
        <v>6747</v>
      </c>
      <c r="CD676" t="s">
        <v>6790</v>
      </c>
      <c r="CE676" t="s">
        <v>6791</v>
      </c>
      <c r="CF676" t="s">
        <v>6750</v>
      </c>
      <c r="CG676" t="s">
        <v>17</v>
      </c>
      <c r="CH676" t="s">
        <v>131</v>
      </c>
      <c r="CI676" t="s">
        <v>6787</v>
      </c>
      <c r="CJ676" t="s">
        <v>6792</v>
      </c>
      <c r="CK676" t="s">
        <v>6752</v>
      </c>
      <c r="CL676" t="s">
        <v>6753</v>
      </c>
      <c r="CM676" t="s">
        <v>6754</v>
      </c>
      <c r="CN676" t="s">
        <v>6755</v>
      </c>
      <c r="CO676" t="s">
        <v>10</v>
      </c>
      <c r="CP676" t="s">
        <v>48</v>
      </c>
      <c r="CQ676" t="s">
        <v>17</v>
      </c>
      <c r="CR676" t="s">
        <v>17</v>
      </c>
      <c r="CS676" t="s">
        <v>6793</v>
      </c>
      <c r="CT676" t="s">
        <v>430</v>
      </c>
      <c r="CU676" t="s">
        <v>333</v>
      </c>
      <c r="CV676" t="s">
        <v>17</v>
      </c>
      <c r="CW676" t="s">
        <v>6757</v>
      </c>
      <c r="CX676" t="s">
        <v>17</v>
      </c>
      <c r="CY676" t="s">
        <v>17</v>
      </c>
      <c r="CZ676" t="s">
        <v>6794</v>
      </c>
      <c r="DA676" t="s">
        <v>8548</v>
      </c>
      <c r="DB676" t="s">
        <v>8133</v>
      </c>
      <c r="DD676" s="228">
        <v>649</v>
      </c>
      <c r="DE676" s="22"/>
    </row>
    <row r="677" spans="1:109" ht="16.899999999999999" customHeight="1">
      <c r="A677" s="228">
        <v>640</v>
      </c>
      <c r="B677" t="s">
        <v>6732</v>
      </c>
      <c r="C677" s="285" t="s">
        <v>6695</v>
      </c>
      <c r="D677" t="s">
        <v>10263</v>
      </c>
      <c r="E677" t="s">
        <v>6733</v>
      </c>
      <c r="F677" t="s">
        <v>6734</v>
      </c>
      <c r="G677" s="149" t="s">
        <v>6735</v>
      </c>
      <c r="H677" t="s">
        <v>6736</v>
      </c>
      <c r="I677" t="s">
        <v>6694</v>
      </c>
      <c r="J677" t="s">
        <v>6737</v>
      </c>
      <c r="K677" t="s">
        <v>10283</v>
      </c>
      <c r="L677" t="s">
        <v>6796</v>
      </c>
      <c r="M677" t="b">
        <v>0</v>
      </c>
      <c r="N677" t="s">
        <v>549</v>
      </c>
      <c r="O677" s="3" t="s">
        <v>8269</v>
      </c>
      <c r="P677" t="s">
        <v>17</v>
      </c>
      <c r="Q677" s="229">
        <v>-1</v>
      </c>
      <c r="R677" s="229">
        <v>999</v>
      </c>
      <c r="S677" t="s">
        <v>4576</v>
      </c>
      <c r="T677" t="s">
        <v>5910</v>
      </c>
      <c r="U677" t="s">
        <v>17</v>
      </c>
      <c r="V677" t="s">
        <v>17</v>
      </c>
      <c r="W677" t="s">
        <v>17</v>
      </c>
      <c r="X677" t="s">
        <v>17</v>
      </c>
      <c r="Y677" t="s">
        <v>17</v>
      </c>
      <c r="Z677" t="s">
        <v>4570</v>
      </c>
      <c r="AA677" s="22" t="s">
        <v>484</v>
      </c>
      <c r="AB677" t="s">
        <v>17</v>
      </c>
      <c r="AC677" t="s">
        <v>17</v>
      </c>
      <c r="AD677" t="s">
        <v>17</v>
      </c>
      <c r="AE677" t="s">
        <v>6797</v>
      </c>
      <c r="AF677" t="s">
        <v>17</v>
      </c>
      <c r="AG677" t="s">
        <v>17</v>
      </c>
      <c r="AH677" t="s">
        <v>6796</v>
      </c>
      <c r="AI677" t="s">
        <v>9202</v>
      </c>
      <c r="AJ677" s="3" t="s">
        <v>481</v>
      </c>
      <c r="AK677" t="s">
        <v>12</v>
      </c>
      <c r="AL677" t="s">
        <v>17</v>
      </c>
      <c r="AM677" t="s">
        <v>17</v>
      </c>
      <c r="AN677" t="s">
        <v>6798</v>
      </c>
      <c r="AO677" t="s">
        <v>8553</v>
      </c>
      <c r="AP677" t="s">
        <v>4576</v>
      </c>
      <c r="AQ677" t="s">
        <v>6740</v>
      </c>
      <c r="AR677" t="s">
        <v>6741</v>
      </c>
      <c r="AS677" s="15" t="s">
        <v>9041</v>
      </c>
      <c r="AT677" t="s">
        <v>17</v>
      </c>
      <c r="AU677" t="b">
        <v>0</v>
      </c>
      <c r="AV677" s="223">
        <v>3139898</v>
      </c>
      <c r="AW677" t="s">
        <v>17</v>
      </c>
      <c r="AX677" t="s">
        <v>17</v>
      </c>
      <c r="AY677" t="s">
        <v>17</v>
      </c>
      <c r="AZ677" t="s">
        <v>6742</v>
      </c>
      <c r="BA677" s="101" t="s">
        <v>6743</v>
      </c>
      <c r="BB677" s="3" t="s">
        <v>5202</v>
      </c>
      <c r="BC677" t="s">
        <v>17</v>
      </c>
      <c r="BD677" t="s">
        <v>6744</v>
      </c>
      <c r="BE677" t="s">
        <v>37</v>
      </c>
      <c r="BF677" t="s">
        <v>36</v>
      </c>
      <c r="BG677" t="s">
        <v>17</v>
      </c>
      <c r="BH677" t="s">
        <v>6171</v>
      </c>
      <c r="BI677" t="s">
        <v>3606</v>
      </c>
      <c r="BJ677" t="s">
        <v>9051</v>
      </c>
      <c r="BK677" s="9" t="s">
        <v>9568</v>
      </c>
      <c r="BL677" t="s">
        <v>17</v>
      </c>
      <c r="BM677" s="223">
        <v>2259358</v>
      </c>
      <c r="BN677" s="223">
        <v>2259358</v>
      </c>
      <c r="BO677" t="s">
        <v>5099</v>
      </c>
      <c r="BP677" t="s">
        <v>9213</v>
      </c>
      <c r="BQ677" t="s">
        <v>17</v>
      </c>
      <c r="BR677" t="s">
        <v>17</v>
      </c>
      <c r="BS677" t="s">
        <v>17</v>
      </c>
      <c r="BT677" t="s">
        <v>6745</v>
      </c>
      <c r="BU677" t="s">
        <v>5102</v>
      </c>
      <c r="BV677" s="101" t="s">
        <v>6799</v>
      </c>
      <c r="BW677" s="223">
        <v>30</v>
      </c>
      <c r="BX677" t="s">
        <v>17</v>
      </c>
      <c r="BY677" t="s">
        <v>17</v>
      </c>
      <c r="BZ677" t="s">
        <v>6956</v>
      </c>
      <c r="CA677" t="s">
        <v>6212</v>
      </c>
      <c r="CB677" s="223">
        <v>2016</v>
      </c>
      <c r="CC677" t="s">
        <v>6747</v>
      </c>
      <c r="CD677" t="s">
        <v>6800</v>
      </c>
      <c r="CE677" t="s">
        <v>6801</v>
      </c>
      <c r="CF677" t="s">
        <v>6750</v>
      </c>
      <c r="CG677" t="s">
        <v>17</v>
      </c>
      <c r="CH677" t="s">
        <v>131</v>
      </c>
      <c r="CI677" t="s">
        <v>6796</v>
      </c>
      <c r="CJ677" t="s">
        <v>6802</v>
      </c>
      <c r="CK677" t="s">
        <v>6752</v>
      </c>
      <c r="CL677" t="s">
        <v>6753</v>
      </c>
      <c r="CM677" t="s">
        <v>6754</v>
      </c>
      <c r="CN677" t="s">
        <v>6755</v>
      </c>
      <c r="CO677" t="s">
        <v>10</v>
      </c>
      <c r="CP677" t="s">
        <v>48</v>
      </c>
      <c r="CQ677" t="s">
        <v>17</v>
      </c>
      <c r="CR677" t="s">
        <v>17</v>
      </c>
      <c r="CS677" t="s">
        <v>6803</v>
      </c>
      <c r="CT677" t="s">
        <v>430</v>
      </c>
      <c r="CU677" t="s">
        <v>333</v>
      </c>
      <c r="CV677" t="s">
        <v>17</v>
      </c>
      <c r="CW677" t="s">
        <v>6757</v>
      </c>
      <c r="CX677" t="s">
        <v>17</v>
      </c>
      <c r="CY677" t="s">
        <v>17</v>
      </c>
      <c r="CZ677" t="s">
        <v>6804</v>
      </c>
      <c r="DA677" t="s">
        <v>8548</v>
      </c>
      <c r="DB677" t="s">
        <v>8134</v>
      </c>
      <c r="DD677" s="228">
        <v>650</v>
      </c>
      <c r="DE677" s="22"/>
    </row>
    <row r="678" spans="1:109" ht="15.6" customHeight="1">
      <c r="A678" s="228">
        <v>641</v>
      </c>
      <c r="B678" t="s">
        <v>6732</v>
      </c>
      <c r="C678" s="285" t="s">
        <v>6695</v>
      </c>
      <c r="D678" t="s">
        <v>10263</v>
      </c>
      <c r="E678" t="s">
        <v>6733</v>
      </c>
      <c r="F678" t="s">
        <v>6734</v>
      </c>
      <c r="G678" s="149" t="s">
        <v>6735</v>
      </c>
      <c r="H678" t="s">
        <v>6736</v>
      </c>
      <c r="I678" t="s">
        <v>6694</v>
      </c>
      <c r="J678" t="s">
        <v>6737</v>
      </c>
      <c r="K678" t="s">
        <v>10283</v>
      </c>
      <c r="L678" t="s">
        <v>6805</v>
      </c>
      <c r="M678" t="b">
        <v>0</v>
      </c>
      <c r="N678" t="s">
        <v>549</v>
      </c>
      <c r="O678" s="3" t="s">
        <v>8269</v>
      </c>
      <c r="P678" t="s">
        <v>17</v>
      </c>
      <c r="Q678" s="229">
        <v>-1</v>
      </c>
      <c r="R678" s="229">
        <v>999</v>
      </c>
      <c r="S678" t="s">
        <v>4576</v>
      </c>
      <c r="T678" t="s">
        <v>5910</v>
      </c>
      <c r="U678" t="s">
        <v>17</v>
      </c>
      <c r="V678" t="s">
        <v>17</v>
      </c>
      <c r="W678" t="s">
        <v>17</v>
      </c>
      <c r="X678" t="s">
        <v>17</v>
      </c>
      <c r="Y678" t="s">
        <v>17</v>
      </c>
      <c r="Z678" t="s">
        <v>4570</v>
      </c>
      <c r="AA678" s="22" t="s">
        <v>484</v>
      </c>
      <c r="AB678" t="s">
        <v>17</v>
      </c>
      <c r="AC678" t="s">
        <v>17</v>
      </c>
      <c r="AD678" t="s">
        <v>17</v>
      </c>
      <c r="AE678" t="s">
        <v>6797</v>
      </c>
      <c r="AF678" t="s">
        <v>17</v>
      </c>
      <c r="AG678" t="s">
        <v>17</v>
      </c>
      <c r="AH678" t="s">
        <v>6805</v>
      </c>
      <c r="AI678" t="s">
        <v>9202</v>
      </c>
      <c r="AJ678" s="3" t="s">
        <v>481</v>
      </c>
      <c r="AK678" t="s">
        <v>12</v>
      </c>
      <c r="AL678" t="s">
        <v>17</v>
      </c>
      <c r="AM678" t="s">
        <v>17</v>
      </c>
      <c r="AN678" t="s">
        <v>6798</v>
      </c>
      <c r="AO678" t="s">
        <v>8553</v>
      </c>
      <c r="AP678" t="s">
        <v>4576</v>
      </c>
      <c r="AQ678" t="s">
        <v>6740</v>
      </c>
      <c r="AR678" t="s">
        <v>6741</v>
      </c>
      <c r="AS678" s="15" t="s">
        <v>9041</v>
      </c>
      <c r="AT678" t="s">
        <v>17</v>
      </c>
      <c r="AU678" t="b">
        <v>0</v>
      </c>
      <c r="AV678" s="223">
        <v>1941454</v>
      </c>
      <c r="AW678" t="s">
        <v>17</v>
      </c>
      <c r="AX678" t="s">
        <v>17</v>
      </c>
      <c r="AY678" t="s">
        <v>17</v>
      </c>
      <c r="AZ678" t="s">
        <v>6742</v>
      </c>
      <c r="BA678" s="101" t="s">
        <v>6743</v>
      </c>
      <c r="BB678" s="3" t="s">
        <v>5202</v>
      </c>
      <c r="BC678" t="s">
        <v>17</v>
      </c>
      <c r="BD678" t="s">
        <v>6744</v>
      </c>
      <c r="BE678" t="s">
        <v>37</v>
      </c>
      <c r="BF678" t="s">
        <v>36</v>
      </c>
      <c r="BG678" t="s">
        <v>17</v>
      </c>
      <c r="BH678" t="s">
        <v>6171</v>
      </c>
      <c r="BI678" t="s">
        <v>3606</v>
      </c>
      <c r="BJ678" t="s">
        <v>9051</v>
      </c>
      <c r="BK678" s="9" t="s">
        <v>9568</v>
      </c>
      <c r="BL678" t="s">
        <v>17</v>
      </c>
      <c r="BM678" s="223">
        <v>1080161</v>
      </c>
      <c r="BN678" s="223">
        <v>1080161</v>
      </c>
      <c r="BO678" t="s">
        <v>5099</v>
      </c>
      <c r="BP678" t="s">
        <v>9213</v>
      </c>
      <c r="BQ678" t="s">
        <v>17</v>
      </c>
      <c r="BR678" t="s">
        <v>17</v>
      </c>
      <c r="BS678" t="s">
        <v>17</v>
      </c>
      <c r="BT678" t="s">
        <v>6745</v>
      </c>
      <c r="BU678" t="s">
        <v>5102</v>
      </c>
      <c r="BV678" s="101" t="s">
        <v>6806</v>
      </c>
      <c r="BW678" s="223">
        <v>30</v>
      </c>
      <c r="BX678" t="s">
        <v>17</v>
      </c>
      <c r="BY678" t="s">
        <v>17</v>
      </c>
      <c r="BZ678" t="s">
        <v>6956</v>
      </c>
      <c r="CA678" t="s">
        <v>6212</v>
      </c>
      <c r="CB678" s="223">
        <v>2016</v>
      </c>
      <c r="CC678" t="s">
        <v>6747</v>
      </c>
      <c r="CD678" t="s">
        <v>6807</v>
      </c>
      <c r="CE678" t="s">
        <v>6808</v>
      </c>
      <c r="CF678" t="s">
        <v>6750</v>
      </c>
      <c r="CG678" t="s">
        <v>17</v>
      </c>
      <c r="CH678" t="s">
        <v>131</v>
      </c>
      <c r="CI678" t="s">
        <v>6805</v>
      </c>
      <c r="CJ678" t="s">
        <v>6809</v>
      </c>
      <c r="CK678" t="s">
        <v>6752</v>
      </c>
      <c r="CL678" t="s">
        <v>6753</v>
      </c>
      <c r="CM678" t="s">
        <v>6754</v>
      </c>
      <c r="CN678" t="s">
        <v>6755</v>
      </c>
      <c r="CO678" t="s">
        <v>10</v>
      </c>
      <c r="CP678" t="s">
        <v>48</v>
      </c>
      <c r="CQ678" t="s">
        <v>17</v>
      </c>
      <c r="CR678" t="s">
        <v>17</v>
      </c>
      <c r="CS678" t="s">
        <v>6810</v>
      </c>
      <c r="CT678" t="s">
        <v>430</v>
      </c>
      <c r="CU678" t="s">
        <v>333</v>
      </c>
      <c r="CV678" t="s">
        <v>17</v>
      </c>
      <c r="CW678" t="s">
        <v>6757</v>
      </c>
      <c r="CX678" t="s">
        <v>17</v>
      </c>
      <c r="CY678" t="s">
        <v>17</v>
      </c>
      <c r="CZ678" t="s">
        <v>6811</v>
      </c>
      <c r="DA678" t="s">
        <v>8548</v>
      </c>
      <c r="DB678" t="s">
        <v>8135</v>
      </c>
      <c r="DD678" s="228">
        <v>651</v>
      </c>
      <c r="DE678" s="22"/>
    </row>
    <row r="679" spans="1:109" ht="15" customHeight="1">
      <c r="A679" s="228">
        <v>642</v>
      </c>
      <c r="B679" t="s">
        <v>6732</v>
      </c>
      <c r="C679" s="285" t="s">
        <v>6695</v>
      </c>
      <c r="D679" t="s">
        <v>10263</v>
      </c>
      <c r="E679" t="s">
        <v>6733</v>
      </c>
      <c r="F679" t="s">
        <v>6734</v>
      </c>
      <c r="G679" s="149" t="s">
        <v>6735</v>
      </c>
      <c r="H679" t="s">
        <v>6736</v>
      </c>
      <c r="I679" t="s">
        <v>6694</v>
      </c>
      <c r="J679" t="s">
        <v>6737</v>
      </c>
      <c r="K679" t="s">
        <v>10283</v>
      </c>
      <c r="L679" t="s">
        <v>6813</v>
      </c>
      <c r="M679" t="b">
        <v>0</v>
      </c>
      <c r="N679" t="s">
        <v>549</v>
      </c>
      <c r="O679" s="3" t="s">
        <v>8269</v>
      </c>
      <c r="P679" t="s">
        <v>17</v>
      </c>
      <c r="Q679" s="229">
        <v>-1</v>
      </c>
      <c r="R679" s="229">
        <v>999</v>
      </c>
      <c r="S679" t="s">
        <v>4576</v>
      </c>
      <c r="T679" t="s">
        <v>5910</v>
      </c>
      <c r="U679" t="s">
        <v>17</v>
      </c>
      <c r="V679" t="s">
        <v>17</v>
      </c>
      <c r="W679" t="s">
        <v>17</v>
      </c>
      <c r="X679" t="s">
        <v>17</v>
      </c>
      <c r="Y679" t="s">
        <v>17</v>
      </c>
      <c r="Z679" t="s">
        <v>4570</v>
      </c>
      <c r="AA679" s="22" t="s">
        <v>484</v>
      </c>
      <c r="AB679" t="s">
        <v>17</v>
      </c>
      <c r="AC679" t="s">
        <v>17</v>
      </c>
      <c r="AD679" t="s">
        <v>17</v>
      </c>
      <c r="AE679" t="s">
        <v>6797</v>
      </c>
      <c r="AF679" t="s">
        <v>17</v>
      </c>
      <c r="AG679" t="s">
        <v>17</v>
      </c>
      <c r="AH679" t="s">
        <v>6813</v>
      </c>
      <c r="AI679" t="s">
        <v>9202</v>
      </c>
      <c r="AJ679" s="3" t="s">
        <v>481</v>
      </c>
      <c r="AK679" t="s">
        <v>12</v>
      </c>
      <c r="AL679" t="s">
        <v>17</v>
      </c>
      <c r="AM679" t="s">
        <v>17</v>
      </c>
      <c r="AN679" t="s">
        <v>6798</v>
      </c>
      <c r="AO679" t="s">
        <v>8553</v>
      </c>
      <c r="AP679" t="s">
        <v>4576</v>
      </c>
      <c r="AQ679" t="s">
        <v>6740</v>
      </c>
      <c r="AR679" t="s">
        <v>6741</v>
      </c>
      <c r="AS679" s="15" t="s">
        <v>9041</v>
      </c>
      <c r="AT679" t="s">
        <v>17</v>
      </c>
      <c r="AU679" t="b">
        <v>0</v>
      </c>
      <c r="AV679" s="223">
        <v>1714912</v>
      </c>
      <c r="AW679" t="s">
        <v>17</v>
      </c>
      <c r="AX679" t="s">
        <v>17</v>
      </c>
      <c r="AY679" t="s">
        <v>17</v>
      </c>
      <c r="AZ679" t="s">
        <v>6742</v>
      </c>
      <c r="BA679" s="101" t="s">
        <v>6743</v>
      </c>
      <c r="BB679" s="3" t="s">
        <v>5202</v>
      </c>
      <c r="BC679" t="s">
        <v>17</v>
      </c>
      <c r="BD679" t="s">
        <v>6744</v>
      </c>
      <c r="BE679" t="s">
        <v>37</v>
      </c>
      <c r="BF679" t="s">
        <v>36</v>
      </c>
      <c r="BG679" t="s">
        <v>17</v>
      </c>
      <c r="BH679" t="s">
        <v>6171</v>
      </c>
      <c r="BI679" t="s">
        <v>3606</v>
      </c>
      <c r="BJ679" t="s">
        <v>9051</v>
      </c>
      <c r="BK679" s="9" t="s">
        <v>9568</v>
      </c>
      <c r="BL679" t="s">
        <v>17</v>
      </c>
      <c r="BM679" s="223">
        <v>1321511</v>
      </c>
      <c r="BN679" s="223">
        <v>1321511</v>
      </c>
      <c r="BO679" t="s">
        <v>5099</v>
      </c>
      <c r="BP679" t="s">
        <v>9213</v>
      </c>
      <c r="BQ679" t="s">
        <v>17</v>
      </c>
      <c r="BR679" t="s">
        <v>17</v>
      </c>
      <c r="BS679" t="s">
        <v>17</v>
      </c>
      <c r="BT679" t="s">
        <v>6745</v>
      </c>
      <c r="BU679" t="s">
        <v>5102</v>
      </c>
      <c r="BV679" s="101" t="s">
        <v>6814</v>
      </c>
      <c r="BW679" s="223">
        <v>30</v>
      </c>
      <c r="BX679" t="s">
        <v>17</v>
      </c>
      <c r="BY679" t="s">
        <v>17</v>
      </c>
      <c r="BZ679" t="s">
        <v>6956</v>
      </c>
      <c r="CA679" t="s">
        <v>6212</v>
      </c>
      <c r="CB679" s="223">
        <v>2016</v>
      </c>
      <c r="CC679" t="s">
        <v>6747</v>
      </c>
      <c r="CD679" t="s">
        <v>6815</v>
      </c>
      <c r="CE679" t="s">
        <v>6749</v>
      </c>
      <c r="CF679" t="s">
        <v>6750</v>
      </c>
      <c r="CG679" t="s">
        <v>17</v>
      </c>
      <c r="CH679" t="s">
        <v>131</v>
      </c>
      <c r="CI679" t="s">
        <v>6813</v>
      </c>
      <c r="CJ679" t="s">
        <v>6816</v>
      </c>
      <c r="CK679" t="s">
        <v>6752</v>
      </c>
      <c r="CL679" t="s">
        <v>6753</v>
      </c>
      <c r="CM679" t="s">
        <v>6754</v>
      </c>
      <c r="CN679" t="s">
        <v>6755</v>
      </c>
      <c r="CO679" t="s">
        <v>10</v>
      </c>
      <c r="CP679" t="s">
        <v>48</v>
      </c>
      <c r="CQ679" t="s">
        <v>17</v>
      </c>
      <c r="CR679" t="s">
        <v>17</v>
      </c>
      <c r="CS679" t="s">
        <v>6817</v>
      </c>
      <c r="CT679" t="s">
        <v>430</v>
      </c>
      <c r="CU679" t="s">
        <v>333</v>
      </c>
      <c r="CV679" t="s">
        <v>17</v>
      </c>
      <c r="CW679" t="s">
        <v>6757</v>
      </c>
      <c r="CX679" t="s">
        <v>17</v>
      </c>
      <c r="CY679" t="s">
        <v>17</v>
      </c>
      <c r="CZ679" t="s">
        <v>6818</v>
      </c>
      <c r="DA679" t="s">
        <v>8548</v>
      </c>
      <c r="DB679" t="s">
        <v>8136</v>
      </c>
      <c r="DD679" s="228">
        <v>652</v>
      </c>
      <c r="DE679" s="22"/>
    </row>
    <row r="680" spans="1:109" ht="13.15" customHeight="1">
      <c r="A680" s="228">
        <v>643</v>
      </c>
      <c r="B680" t="s">
        <v>6732</v>
      </c>
      <c r="C680" s="285" t="s">
        <v>6695</v>
      </c>
      <c r="D680" t="s">
        <v>10263</v>
      </c>
      <c r="E680" t="s">
        <v>6733</v>
      </c>
      <c r="F680" t="s">
        <v>6734</v>
      </c>
      <c r="G680" s="149" t="s">
        <v>6735</v>
      </c>
      <c r="H680" t="s">
        <v>6736</v>
      </c>
      <c r="I680" t="s">
        <v>6694</v>
      </c>
      <c r="J680" t="s">
        <v>6737</v>
      </c>
      <c r="K680" t="s">
        <v>10283</v>
      </c>
      <c r="L680" t="s">
        <v>6820</v>
      </c>
      <c r="M680" t="b">
        <v>0</v>
      </c>
      <c r="N680" t="s">
        <v>549</v>
      </c>
      <c r="O680" s="3" t="s">
        <v>8269</v>
      </c>
      <c r="P680" t="s">
        <v>17</v>
      </c>
      <c r="Q680" s="229">
        <v>-1</v>
      </c>
      <c r="R680" s="229">
        <v>999</v>
      </c>
      <c r="S680" t="s">
        <v>4576</v>
      </c>
      <c r="T680" t="s">
        <v>5910</v>
      </c>
      <c r="U680" t="s">
        <v>17</v>
      </c>
      <c r="V680" t="s">
        <v>17</v>
      </c>
      <c r="W680" t="s">
        <v>17</v>
      </c>
      <c r="X680" t="s">
        <v>17</v>
      </c>
      <c r="Y680" t="s">
        <v>17</v>
      </c>
      <c r="Z680" t="s">
        <v>4570</v>
      </c>
      <c r="AA680" s="22" t="s">
        <v>484</v>
      </c>
      <c r="AB680" t="s">
        <v>17</v>
      </c>
      <c r="AC680" t="s">
        <v>17</v>
      </c>
      <c r="AD680" t="s">
        <v>17</v>
      </c>
      <c r="AE680" t="s">
        <v>6797</v>
      </c>
      <c r="AF680" t="s">
        <v>17</v>
      </c>
      <c r="AG680" t="s">
        <v>17</v>
      </c>
      <c r="AH680" t="s">
        <v>6820</v>
      </c>
      <c r="AI680" t="s">
        <v>9202</v>
      </c>
      <c r="AJ680" s="3" t="s">
        <v>481</v>
      </c>
      <c r="AK680" t="s">
        <v>12</v>
      </c>
      <c r="AL680" t="s">
        <v>17</v>
      </c>
      <c r="AM680" t="s">
        <v>17</v>
      </c>
      <c r="AN680" t="s">
        <v>6798</v>
      </c>
      <c r="AO680" t="s">
        <v>8553</v>
      </c>
      <c r="AP680" t="s">
        <v>4576</v>
      </c>
      <c r="AQ680" t="s">
        <v>6740</v>
      </c>
      <c r="AR680" t="s">
        <v>6741</v>
      </c>
      <c r="AS680" s="15" t="s">
        <v>9041</v>
      </c>
      <c r="AT680" t="s">
        <v>17</v>
      </c>
      <c r="AU680" t="b">
        <v>0</v>
      </c>
      <c r="AV680" s="223">
        <v>1200658</v>
      </c>
      <c r="AW680" t="s">
        <v>17</v>
      </c>
      <c r="AX680" t="s">
        <v>17</v>
      </c>
      <c r="AY680" t="s">
        <v>17</v>
      </c>
      <c r="AZ680" t="s">
        <v>6742</v>
      </c>
      <c r="BA680" s="101" t="s">
        <v>6743</v>
      </c>
      <c r="BB680" s="3" t="s">
        <v>5202</v>
      </c>
      <c r="BC680" t="s">
        <v>17</v>
      </c>
      <c r="BD680" t="s">
        <v>6744</v>
      </c>
      <c r="BE680" t="s">
        <v>37</v>
      </c>
      <c r="BF680" t="s">
        <v>36</v>
      </c>
      <c r="BG680" t="s">
        <v>17</v>
      </c>
      <c r="BH680" t="s">
        <v>6171</v>
      </c>
      <c r="BI680" t="s">
        <v>3606</v>
      </c>
      <c r="BJ680" t="s">
        <v>9051</v>
      </c>
      <c r="BK680" s="9" t="s">
        <v>9568</v>
      </c>
      <c r="BL680" t="s">
        <v>17</v>
      </c>
      <c r="BM680" s="223">
        <v>853349</v>
      </c>
      <c r="BN680" s="223">
        <v>853349</v>
      </c>
      <c r="BO680" t="s">
        <v>5099</v>
      </c>
      <c r="BP680" t="s">
        <v>9213</v>
      </c>
      <c r="BQ680" t="s">
        <v>17</v>
      </c>
      <c r="BR680" t="s">
        <v>17</v>
      </c>
      <c r="BS680" t="s">
        <v>17</v>
      </c>
      <c r="BT680" t="s">
        <v>6745</v>
      </c>
      <c r="BU680" t="s">
        <v>5102</v>
      </c>
      <c r="BV680" s="101" t="s">
        <v>6821</v>
      </c>
      <c r="BW680" s="223">
        <v>30</v>
      </c>
      <c r="BX680" t="s">
        <v>17</v>
      </c>
      <c r="BY680" t="s">
        <v>17</v>
      </c>
      <c r="BZ680" t="s">
        <v>6956</v>
      </c>
      <c r="CA680" t="s">
        <v>6212</v>
      </c>
      <c r="CB680" s="223">
        <v>2016</v>
      </c>
      <c r="CC680" t="s">
        <v>6747</v>
      </c>
      <c r="CD680" t="s">
        <v>6822</v>
      </c>
      <c r="CE680" t="s">
        <v>6823</v>
      </c>
      <c r="CF680" t="s">
        <v>6750</v>
      </c>
      <c r="CG680" t="s">
        <v>17</v>
      </c>
      <c r="CH680" t="s">
        <v>131</v>
      </c>
      <c r="CI680" t="s">
        <v>6820</v>
      </c>
      <c r="CJ680" t="s">
        <v>6824</v>
      </c>
      <c r="CK680" t="s">
        <v>6752</v>
      </c>
      <c r="CL680" t="s">
        <v>6753</v>
      </c>
      <c r="CM680" t="s">
        <v>6754</v>
      </c>
      <c r="CN680" t="s">
        <v>6755</v>
      </c>
      <c r="CO680" t="s">
        <v>10</v>
      </c>
      <c r="CP680" t="s">
        <v>48</v>
      </c>
      <c r="CQ680" t="s">
        <v>17</v>
      </c>
      <c r="CR680" t="s">
        <v>17</v>
      </c>
      <c r="CS680" t="s">
        <v>6825</v>
      </c>
      <c r="CT680" t="s">
        <v>430</v>
      </c>
      <c r="CU680" t="s">
        <v>333</v>
      </c>
      <c r="CV680" t="s">
        <v>17</v>
      </c>
      <c r="CW680" t="s">
        <v>6757</v>
      </c>
      <c r="CX680" t="s">
        <v>17</v>
      </c>
      <c r="CY680" t="s">
        <v>17</v>
      </c>
      <c r="CZ680" t="s">
        <v>6826</v>
      </c>
      <c r="DA680" t="s">
        <v>8548</v>
      </c>
      <c r="DB680" t="s">
        <v>8137</v>
      </c>
      <c r="DD680" s="228">
        <v>653</v>
      </c>
      <c r="DE680" s="22"/>
    </row>
    <row r="681" spans="1:109" ht="13.15" customHeight="1">
      <c r="A681" s="228">
        <v>644</v>
      </c>
      <c r="B681" t="s">
        <v>6732</v>
      </c>
      <c r="C681" s="285" t="s">
        <v>6695</v>
      </c>
      <c r="D681" t="s">
        <v>10263</v>
      </c>
      <c r="E681" t="s">
        <v>6733</v>
      </c>
      <c r="F681" t="s">
        <v>6734</v>
      </c>
      <c r="G681" s="149" t="s">
        <v>6735</v>
      </c>
      <c r="H681" t="s">
        <v>6736</v>
      </c>
      <c r="I681" t="s">
        <v>6694</v>
      </c>
      <c r="J681" t="s">
        <v>6737</v>
      </c>
      <c r="K681" t="s">
        <v>10283</v>
      </c>
      <c r="L681" t="s">
        <v>6828</v>
      </c>
      <c r="M681" t="b">
        <v>0</v>
      </c>
      <c r="N681" t="s">
        <v>549</v>
      </c>
      <c r="O681" s="3" t="s">
        <v>8269</v>
      </c>
      <c r="P681" t="s">
        <v>17</v>
      </c>
      <c r="Q681" s="229">
        <v>-1</v>
      </c>
      <c r="R681" s="229">
        <v>999</v>
      </c>
      <c r="S681" t="s">
        <v>4576</v>
      </c>
      <c r="T681" t="s">
        <v>5910</v>
      </c>
      <c r="U681" t="s">
        <v>17</v>
      </c>
      <c r="V681" t="s">
        <v>17</v>
      </c>
      <c r="W681" t="s">
        <v>17</v>
      </c>
      <c r="X681" t="s">
        <v>17</v>
      </c>
      <c r="Y681" t="s">
        <v>17</v>
      </c>
      <c r="Z681" t="s">
        <v>4570</v>
      </c>
      <c r="AA681" s="22" t="s">
        <v>484</v>
      </c>
      <c r="AB681" t="s">
        <v>17</v>
      </c>
      <c r="AC681" t="s">
        <v>17</v>
      </c>
      <c r="AD681" t="s">
        <v>17</v>
      </c>
      <c r="AE681" t="s">
        <v>17</v>
      </c>
      <c r="AF681" t="s">
        <v>17</v>
      </c>
      <c r="AG681" t="s">
        <v>17</v>
      </c>
      <c r="AH681" t="s">
        <v>6828</v>
      </c>
      <c r="AI681" t="s">
        <v>9202</v>
      </c>
      <c r="AJ681" s="3" t="s">
        <v>481</v>
      </c>
      <c r="AK681" t="s">
        <v>12</v>
      </c>
      <c r="AL681" t="s">
        <v>17</v>
      </c>
      <c r="AM681" t="s">
        <v>17</v>
      </c>
      <c r="AN681" t="s">
        <v>6829</v>
      </c>
      <c r="AO681" t="s">
        <v>8553</v>
      </c>
      <c r="AP681" t="s">
        <v>4576</v>
      </c>
      <c r="AQ681" t="s">
        <v>6740</v>
      </c>
      <c r="AR681" t="s">
        <v>6741</v>
      </c>
      <c r="AS681" s="15" t="s">
        <v>9041</v>
      </c>
      <c r="AT681" t="s">
        <v>17</v>
      </c>
      <c r="AU681" t="b">
        <v>0</v>
      </c>
      <c r="AV681" s="223">
        <v>3682374</v>
      </c>
      <c r="AW681" t="s">
        <v>17</v>
      </c>
      <c r="AX681" t="s">
        <v>17</v>
      </c>
      <c r="AY681" t="s">
        <v>17</v>
      </c>
      <c r="AZ681" t="s">
        <v>6742</v>
      </c>
      <c r="BA681" s="101" t="s">
        <v>6743</v>
      </c>
      <c r="BB681" s="3" t="s">
        <v>5202</v>
      </c>
      <c r="BC681" t="s">
        <v>17</v>
      </c>
      <c r="BD681" t="s">
        <v>6744</v>
      </c>
      <c r="BE681" t="s">
        <v>37</v>
      </c>
      <c r="BF681" t="s">
        <v>36</v>
      </c>
      <c r="BG681" t="s">
        <v>17</v>
      </c>
      <c r="BH681" t="s">
        <v>6171</v>
      </c>
      <c r="BI681" t="s">
        <v>3606</v>
      </c>
      <c r="BJ681" t="s">
        <v>9051</v>
      </c>
      <c r="BK681" s="9" t="s">
        <v>9568</v>
      </c>
      <c r="BL681" t="s">
        <v>17</v>
      </c>
      <c r="BM681" s="223">
        <v>2895307</v>
      </c>
      <c r="BN681" s="223">
        <v>2895307</v>
      </c>
      <c r="BO681" t="s">
        <v>5099</v>
      </c>
      <c r="BP681" t="s">
        <v>9213</v>
      </c>
      <c r="BQ681" t="s">
        <v>17</v>
      </c>
      <c r="BR681" t="s">
        <v>17</v>
      </c>
      <c r="BS681" t="s">
        <v>17</v>
      </c>
      <c r="BT681" t="s">
        <v>6745</v>
      </c>
      <c r="BU681" t="s">
        <v>5102</v>
      </c>
      <c r="BV681" s="101" t="s">
        <v>6830</v>
      </c>
      <c r="BW681" s="223">
        <v>30</v>
      </c>
      <c r="BX681" t="s">
        <v>17</v>
      </c>
      <c r="BY681" t="s">
        <v>17</v>
      </c>
      <c r="BZ681" t="s">
        <v>6956</v>
      </c>
      <c r="CA681" t="s">
        <v>6212</v>
      </c>
      <c r="CB681" s="223">
        <v>2016</v>
      </c>
      <c r="CC681" t="s">
        <v>6747</v>
      </c>
      <c r="CD681" t="s">
        <v>6831</v>
      </c>
      <c r="CE681" t="s">
        <v>6832</v>
      </c>
      <c r="CF681" t="s">
        <v>6750</v>
      </c>
      <c r="CG681" t="s">
        <v>17</v>
      </c>
      <c r="CH681" t="s">
        <v>131</v>
      </c>
      <c r="CI681" t="s">
        <v>6828</v>
      </c>
      <c r="CJ681" t="s">
        <v>6833</v>
      </c>
      <c r="CK681" t="s">
        <v>6752</v>
      </c>
      <c r="CL681" t="s">
        <v>6753</v>
      </c>
      <c r="CM681" t="s">
        <v>6754</v>
      </c>
      <c r="CN681" t="s">
        <v>6755</v>
      </c>
      <c r="CO681" t="s">
        <v>10</v>
      </c>
      <c r="CP681" t="s">
        <v>48</v>
      </c>
      <c r="CQ681" t="s">
        <v>17</v>
      </c>
      <c r="CR681" t="s">
        <v>17</v>
      </c>
      <c r="CS681" t="s">
        <v>6834</v>
      </c>
      <c r="CT681" t="s">
        <v>430</v>
      </c>
      <c r="CU681" t="s">
        <v>333</v>
      </c>
      <c r="CV681" t="s">
        <v>17</v>
      </c>
      <c r="CW681" t="s">
        <v>6757</v>
      </c>
      <c r="CX681" t="s">
        <v>17</v>
      </c>
      <c r="CY681" t="s">
        <v>17</v>
      </c>
      <c r="CZ681" t="s">
        <v>6835</v>
      </c>
      <c r="DA681" t="s">
        <v>8548</v>
      </c>
      <c r="DB681" t="s">
        <v>8138</v>
      </c>
      <c r="DD681" s="228">
        <v>654</v>
      </c>
      <c r="DE681" s="22"/>
    </row>
    <row r="682" spans="1:109" ht="13.9" customHeight="1">
      <c r="A682" s="228">
        <v>645</v>
      </c>
      <c r="B682" t="s">
        <v>6732</v>
      </c>
      <c r="C682" s="285" t="s">
        <v>6695</v>
      </c>
      <c r="D682" t="s">
        <v>10263</v>
      </c>
      <c r="E682" t="s">
        <v>6733</v>
      </c>
      <c r="F682" t="s">
        <v>6734</v>
      </c>
      <c r="G682" s="149" t="s">
        <v>6735</v>
      </c>
      <c r="H682" t="s">
        <v>6736</v>
      </c>
      <c r="I682" t="s">
        <v>6694</v>
      </c>
      <c r="J682" t="s">
        <v>6737</v>
      </c>
      <c r="K682" t="s">
        <v>10283</v>
      </c>
      <c r="L682" t="s">
        <v>6836</v>
      </c>
      <c r="M682" t="b">
        <v>0</v>
      </c>
      <c r="N682" t="s">
        <v>549</v>
      </c>
      <c r="O682" s="3" t="s">
        <v>8269</v>
      </c>
      <c r="P682" t="s">
        <v>17</v>
      </c>
      <c r="Q682" s="229">
        <v>-1</v>
      </c>
      <c r="R682" s="229">
        <v>999</v>
      </c>
      <c r="S682" t="s">
        <v>4576</v>
      </c>
      <c r="T682" t="s">
        <v>5910</v>
      </c>
      <c r="U682" t="s">
        <v>17</v>
      </c>
      <c r="V682" t="s">
        <v>17</v>
      </c>
      <c r="W682" t="s">
        <v>17</v>
      </c>
      <c r="X682" t="s">
        <v>17</v>
      </c>
      <c r="Y682" t="s">
        <v>17</v>
      </c>
      <c r="Z682" t="s">
        <v>4570</v>
      </c>
      <c r="AA682" s="22" t="s">
        <v>484</v>
      </c>
      <c r="AB682" t="s">
        <v>17</v>
      </c>
      <c r="AC682" t="s">
        <v>17</v>
      </c>
      <c r="AD682" t="s">
        <v>17</v>
      </c>
      <c r="AE682" t="s">
        <v>17</v>
      </c>
      <c r="AF682" t="s">
        <v>17</v>
      </c>
      <c r="AG682" t="s">
        <v>17</v>
      </c>
      <c r="AH682" t="s">
        <v>6836</v>
      </c>
      <c r="AI682" t="s">
        <v>9202</v>
      </c>
      <c r="AJ682" s="3" t="s">
        <v>481</v>
      </c>
      <c r="AK682" t="s">
        <v>12</v>
      </c>
      <c r="AL682" t="s">
        <v>17</v>
      </c>
      <c r="AM682" t="s">
        <v>17</v>
      </c>
      <c r="AN682" t="s">
        <v>6829</v>
      </c>
      <c r="AO682" t="s">
        <v>8553</v>
      </c>
      <c r="AP682" t="s">
        <v>4576</v>
      </c>
      <c r="AQ682" t="s">
        <v>6740</v>
      </c>
      <c r="AR682" t="s">
        <v>6741</v>
      </c>
      <c r="AS682" s="15" t="s">
        <v>9041</v>
      </c>
      <c r="AT682" t="s">
        <v>17</v>
      </c>
      <c r="AU682" t="b">
        <v>0</v>
      </c>
      <c r="AV682" s="223">
        <v>1044698</v>
      </c>
      <c r="AW682" t="s">
        <v>17</v>
      </c>
      <c r="AX682" t="s">
        <v>17</v>
      </c>
      <c r="AY682" t="s">
        <v>17</v>
      </c>
      <c r="AZ682" t="s">
        <v>6742</v>
      </c>
      <c r="BA682" s="101" t="s">
        <v>6743</v>
      </c>
      <c r="BB682" s="3" t="s">
        <v>5202</v>
      </c>
      <c r="BC682" t="s">
        <v>17</v>
      </c>
      <c r="BD682" t="s">
        <v>6744</v>
      </c>
      <c r="BE682" t="s">
        <v>37</v>
      </c>
      <c r="BF682" t="s">
        <v>36</v>
      </c>
      <c r="BG682" t="s">
        <v>17</v>
      </c>
      <c r="BH682" t="s">
        <v>6171</v>
      </c>
      <c r="BI682" t="s">
        <v>3606</v>
      </c>
      <c r="BJ682" t="s">
        <v>9051</v>
      </c>
      <c r="BK682" s="9" t="s">
        <v>9568</v>
      </c>
      <c r="BL682" t="s">
        <v>17</v>
      </c>
      <c r="BM682" s="223">
        <v>540235</v>
      </c>
      <c r="BN682" s="223">
        <v>540235</v>
      </c>
      <c r="BO682" t="s">
        <v>5099</v>
      </c>
      <c r="BP682" t="s">
        <v>9213</v>
      </c>
      <c r="BQ682" t="s">
        <v>17</v>
      </c>
      <c r="BR682" t="s">
        <v>17</v>
      </c>
      <c r="BS682" t="s">
        <v>17</v>
      </c>
      <c r="BT682" t="s">
        <v>6745</v>
      </c>
      <c r="BU682" t="s">
        <v>5102</v>
      </c>
      <c r="BV682" s="101" t="s">
        <v>6837</v>
      </c>
      <c r="BW682" s="223">
        <v>30</v>
      </c>
      <c r="BX682" t="s">
        <v>17</v>
      </c>
      <c r="BY682" t="s">
        <v>17</v>
      </c>
      <c r="BZ682" t="s">
        <v>6956</v>
      </c>
      <c r="CA682" t="s">
        <v>6212</v>
      </c>
      <c r="CB682" s="223">
        <v>2016</v>
      </c>
      <c r="CC682" t="s">
        <v>6747</v>
      </c>
      <c r="CD682" t="s">
        <v>6838</v>
      </c>
      <c r="CE682" t="s">
        <v>6839</v>
      </c>
      <c r="CF682" t="s">
        <v>6750</v>
      </c>
      <c r="CG682" t="s">
        <v>17</v>
      </c>
      <c r="CH682" t="s">
        <v>131</v>
      </c>
      <c r="CI682" t="s">
        <v>6836</v>
      </c>
      <c r="CJ682" t="s">
        <v>6840</v>
      </c>
      <c r="CK682" t="s">
        <v>6752</v>
      </c>
      <c r="CL682" t="s">
        <v>6753</v>
      </c>
      <c r="CM682" t="s">
        <v>6754</v>
      </c>
      <c r="CN682" t="s">
        <v>6755</v>
      </c>
      <c r="CO682" t="s">
        <v>10</v>
      </c>
      <c r="CP682" t="s">
        <v>48</v>
      </c>
      <c r="CQ682" t="s">
        <v>17</v>
      </c>
      <c r="CR682" t="s">
        <v>17</v>
      </c>
      <c r="CS682" t="s">
        <v>6841</v>
      </c>
      <c r="CT682" t="s">
        <v>430</v>
      </c>
      <c r="CU682" t="s">
        <v>333</v>
      </c>
      <c r="CV682" t="s">
        <v>17</v>
      </c>
      <c r="CW682" t="s">
        <v>6757</v>
      </c>
      <c r="CX682" t="s">
        <v>17</v>
      </c>
      <c r="CY682" t="s">
        <v>17</v>
      </c>
      <c r="CZ682" t="s">
        <v>6842</v>
      </c>
      <c r="DA682" t="s">
        <v>8548</v>
      </c>
      <c r="DB682" t="s">
        <v>8139</v>
      </c>
      <c r="DD682" s="227">
        <v>908</v>
      </c>
      <c r="DE682" s="22"/>
    </row>
    <row r="683" spans="1:109" ht="13.9" customHeight="1">
      <c r="A683" s="228">
        <v>646</v>
      </c>
      <c r="B683" t="s">
        <v>6732</v>
      </c>
      <c r="C683" s="285" t="s">
        <v>6695</v>
      </c>
      <c r="D683" t="s">
        <v>10263</v>
      </c>
      <c r="E683" t="s">
        <v>6733</v>
      </c>
      <c r="F683" t="s">
        <v>6734</v>
      </c>
      <c r="G683" s="149" t="s">
        <v>6735</v>
      </c>
      <c r="H683" t="s">
        <v>6736</v>
      </c>
      <c r="I683" t="s">
        <v>6694</v>
      </c>
      <c r="J683" t="s">
        <v>6737</v>
      </c>
      <c r="K683" t="s">
        <v>10283</v>
      </c>
      <c r="L683" t="s">
        <v>6844</v>
      </c>
      <c r="M683" t="b">
        <v>0</v>
      </c>
      <c r="N683" t="s">
        <v>549</v>
      </c>
      <c r="O683" s="3" t="s">
        <v>8269</v>
      </c>
      <c r="P683" t="s">
        <v>17</v>
      </c>
      <c r="Q683" s="229">
        <v>-1</v>
      </c>
      <c r="R683" s="229">
        <v>999</v>
      </c>
      <c r="S683" t="s">
        <v>4576</v>
      </c>
      <c r="T683" t="s">
        <v>5910</v>
      </c>
      <c r="U683" t="s">
        <v>17</v>
      </c>
      <c r="V683" t="s">
        <v>17</v>
      </c>
      <c r="W683" t="s">
        <v>17</v>
      </c>
      <c r="X683" t="s">
        <v>17</v>
      </c>
      <c r="Y683" t="s">
        <v>17</v>
      </c>
      <c r="Z683" t="s">
        <v>4570</v>
      </c>
      <c r="AA683" s="22" t="s">
        <v>484</v>
      </c>
      <c r="AB683" t="s">
        <v>17</v>
      </c>
      <c r="AC683" t="s">
        <v>17</v>
      </c>
      <c r="AD683" t="s">
        <v>17</v>
      </c>
      <c r="AE683" t="s">
        <v>17</v>
      </c>
      <c r="AF683" t="s">
        <v>17</v>
      </c>
      <c r="AG683" t="s">
        <v>17</v>
      </c>
      <c r="AH683" t="s">
        <v>6844</v>
      </c>
      <c r="AI683" t="s">
        <v>9202</v>
      </c>
      <c r="AJ683" s="3" t="s">
        <v>481</v>
      </c>
      <c r="AK683" t="s">
        <v>12</v>
      </c>
      <c r="AL683" t="s">
        <v>17</v>
      </c>
      <c r="AM683" t="s">
        <v>17</v>
      </c>
      <c r="AN683" t="s">
        <v>6829</v>
      </c>
      <c r="AO683" t="s">
        <v>8553</v>
      </c>
      <c r="AP683" t="s">
        <v>4576</v>
      </c>
      <c r="AQ683" t="s">
        <v>6740</v>
      </c>
      <c r="AR683" t="s">
        <v>6741</v>
      </c>
      <c r="AS683" s="15" t="s">
        <v>9041</v>
      </c>
      <c r="AT683" t="s">
        <v>17</v>
      </c>
      <c r="AU683" t="b">
        <v>0</v>
      </c>
      <c r="AV683" s="223">
        <v>544226</v>
      </c>
      <c r="AW683" t="s">
        <v>17</v>
      </c>
      <c r="AX683" t="s">
        <v>17</v>
      </c>
      <c r="AY683" t="s">
        <v>17</v>
      </c>
      <c r="AZ683" t="s">
        <v>6742</v>
      </c>
      <c r="BA683" s="101" t="s">
        <v>6743</v>
      </c>
      <c r="BB683" s="3" t="s">
        <v>5202</v>
      </c>
      <c r="BC683" t="s">
        <v>17</v>
      </c>
      <c r="BD683" t="s">
        <v>6744</v>
      </c>
      <c r="BE683" t="s">
        <v>37</v>
      </c>
      <c r="BF683" t="s">
        <v>36</v>
      </c>
      <c r="BG683" t="s">
        <v>17</v>
      </c>
      <c r="BH683" t="s">
        <v>6171</v>
      </c>
      <c r="BI683" t="s">
        <v>3606</v>
      </c>
      <c r="BJ683" t="s">
        <v>9051</v>
      </c>
      <c r="BK683" s="9" t="s">
        <v>9568</v>
      </c>
      <c r="BL683" t="s">
        <v>17</v>
      </c>
      <c r="BM683" s="223">
        <v>450467</v>
      </c>
      <c r="BN683" s="223">
        <v>450467</v>
      </c>
      <c r="BO683" t="s">
        <v>5099</v>
      </c>
      <c r="BP683" t="s">
        <v>9213</v>
      </c>
      <c r="BQ683" t="s">
        <v>17</v>
      </c>
      <c r="BR683" t="s">
        <v>17</v>
      </c>
      <c r="BS683" t="s">
        <v>17</v>
      </c>
      <c r="BT683" t="s">
        <v>6745</v>
      </c>
      <c r="BU683" t="s">
        <v>5102</v>
      </c>
      <c r="BV683" s="101" t="s">
        <v>6845</v>
      </c>
      <c r="BW683" s="223">
        <v>30</v>
      </c>
      <c r="BX683" t="s">
        <v>17</v>
      </c>
      <c r="BY683" t="s">
        <v>17</v>
      </c>
      <c r="BZ683" t="s">
        <v>6956</v>
      </c>
      <c r="CA683" t="s">
        <v>6212</v>
      </c>
      <c r="CB683" s="223">
        <v>2016</v>
      </c>
      <c r="CC683" t="s">
        <v>6747</v>
      </c>
      <c r="CD683" t="s">
        <v>6846</v>
      </c>
      <c r="CE683" t="s">
        <v>6847</v>
      </c>
      <c r="CF683" t="s">
        <v>6750</v>
      </c>
      <c r="CG683" t="s">
        <v>17</v>
      </c>
      <c r="CH683" t="s">
        <v>131</v>
      </c>
      <c r="CI683" t="s">
        <v>6844</v>
      </c>
      <c r="CJ683" t="s">
        <v>6848</v>
      </c>
      <c r="CK683" t="s">
        <v>6752</v>
      </c>
      <c r="CL683" t="s">
        <v>6753</v>
      </c>
      <c r="CM683" t="s">
        <v>6754</v>
      </c>
      <c r="CN683" t="s">
        <v>6755</v>
      </c>
      <c r="CO683" t="s">
        <v>10</v>
      </c>
      <c r="CP683" t="s">
        <v>48</v>
      </c>
      <c r="CQ683" t="s">
        <v>17</v>
      </c>
      <c r="CR683" t="s">
        <v>17</v>
      </c>
      <c r="CS683" t="s">
        <v>6849</v>
      </c>
      <c r="CT683" t="s">
        <v>430</v>
      </c>
      <c r="CU683" t="s">
        <v>333</v>
      </c>
      <c r="CV683" t="s">
        <v>17</v>
      </c>
      <c r="CW683" t="s">
        <v>6757</v>
      </c>
      <c r="CX683" t="s">
        <v>17</v>
      </c>
      <c r="CY683" t="s">
        <v>17</v>
      </c>
      <c r="CZ683" t="s">
        <v>6850</v>
      </c>
      <c r="DA683" t="s">
        <v>8548</v>
      </c>
      <c r="DB683" t="s">
        <v>8140</v>
      </c>
      <c r="DD683" s="227">
        <v>909</v>
      </c>
      <c r="DE683" s="22"/>
    </row>
    <row r="684" spans="1:109" ht="13.9" customHeight="1">
      <c r="A684" s="228">
        <v>647</v>
      </c>
      <c r="B684" t="s">
        <v>6732</v>
      </c>
      <c r="C684" s="285" t="s">
        <v>6695</v>
      </c>
      <c r="D684" t="s">
        <v>10263</v>
      </c>
      <c r="E684" t="s">
        <v>6733</v>
      </c>
      <c r="F684" t="s">
        <v>6734</v>
      </c>
      <c r="G684" s="149" t="s">
        <v>6735</v>
      </c>
      <c r="H684" t="s">
        <v>6736</v>
      </c>
      <c r="I684" t="s">
        <v>6694</v>
      </c>
      <c r="J684" t="s">
        <v>6737</v>
      </c>
      <c r="K684" t="s">
        <v>10283</v>
      </c>
      <c r="L684" t="s">
        <v>6852</v>
      </c>
      <c r="M684" t="b">
        <v>0</v>
      </c>
      <c r="N684" t="s">
        <v>549</v>
      </c>
      <c r="O684" s="3" t="s">
        <v>8269</v>
      </c>
      <c r="P684" t="s">
        <v>17</v>
      </c>
      <c r="Q684" s="229">
        <v>-1</v>
      </c>
      <c r="R684" s="229">
        <v>999</v>
      </c>
      <c r="S684" t="s">
        <v>4576</v>
      </c>
      <c r="T684" t="s">
        <v>5910</v>
      </c>
      <c r="U684" t="s">
        <v>17</v>
      </c>
      <c r="V684" t="s">
        <v>17</v>
      </c>
      <c r="W684" t="s">
        <v>17</v>
      </c>
      <c r="X684" t="s">
        <v>17</v>
      </c>
      <c r="Y684" t="s">
        <v>17</v>
      </c>
      <c r="Z684" t="s">
        <v>4570</v>
      </c>
      <c r="AA684" s="22" t="s">
        <v>484</v>
      </c>
      <c r="AB684" t="s">
        <v>17</v>
      </c>
      <c r="AC684" t="s">
        <v>17</v>
      </c>
      <c r="AD684" t="s">
        <v>17</v>
      </c>
      <c r="AE684" t="s">
        <v>17</v>
      </c>
      <c r="AF684" t="s">
        <v>17</v>
      </c>
      <c r="AG684" t="s">
        <v>17</v>
      </c>
      <c r="AH684" t="s">
        <v>6852</v>
      </c>
      <c r="AI684" t="s">
        <v>9202</v>
      </c>
      <c r="AJ684" s="3" t="s">
        <v>481</v>
      </c>
      <c r="AK684" t="s">
        <v>12</v>
      </c>
      <c r="AL684" t="s">
        <v>17</v>
      </c>
      <c r="AM684" t="s">
        <v>17</v>
      </c>
      <c r="AN684" t="s">
        <v>6829</v>
      </c>
      <c r="AO684" t="s">
        <v>8553</v>
      </c>
      <c r="AP684" t="s">
        <v>4576</v>
      </c>
      <c r="AQ684" t="s">
        <v>6740</v>
      </c>
      <c r="AR684" t="s">
        <v>6741</v>
      </c>
      <c r="AS684" s="15" t="s">
        <v>9041</v>
      </c>
      <c r="AT684" t="s">
        <v>17</v>
      </c>
      <c r="AU684" t="b">
        <v>0</v>
      </c>
      <c r="AV684" s="223">
        <v>3763948</v>
      </c>
      <c r="AW684" t="s">
        <v>17</v>
      </c>
      <c r="AX684" t="s">
        <v>17</v>
      </c>
      <c r="AY684" t="s">
        <v>17</v>
      </c>
      <c r="AZ684" t="s">
        <v>6742</v>
      </c>
      <c r="BA684" s="101" t="s">
        <v>6743</v>
      </c>
      <c r="BB684" s="3" t="s">
        <v>5202</v>
      </c>
      <c r="BC684" t="s">
        <v>17</v>
      </c>
      <c r="BD684" t="s">
        <v>6744</v>
      </c>
      <c r="BE684" t="s">
        <v>37</v>
      </c>
      <c r="BF684" t="s">
        <v>36</v>
      </c>
      <c r="BG684" t="s">
        <v>17</v>
      </c>
      <c r="BH684" t="s">
        <v>6171</v>
      </c>
      <c r="BI684" t="s">
        <v>3606</v>
      </c>
      <c r="BJ684" t="s">
        <v>9051</v>
      </c>
      <c r="BK684" s="9" t="s">
        <v>9568</v>
      </c>
      <c r="BL684" t="s">
        <v>17</v>
      </c>
      <c r="BM684" s="223">
        <v>2661625</v>
      </c>
      <c r="BN684" s="223">
        <v>2661625</v>
      </c>
      <c r="BO684" t="s">
        <v>5099</v>
      </c>
      <c r="BP684" t="s">
        <v>9213</v>
      </c>
      <c r="BQ684" t="s">
        <v>17</v>
      </c>
      <c r="BR684" t="s">
        <v>17</v>
      </c>
      <c r="BS684" t="s">
        <v>17</v>
      </c>
      <c r="BT684" t="s">
        <v>6745</v>
      </c>
      <c r="BU684" t="s">
        <v>5102</v>
      </c>
      <c r="BV684" s="101" t="s">
        <v>6853</v>
      </c>
      <c r="BW684" s="223">
        <v>30</v>
      </c>
      <c r="BX684" t="s">
        <v>17</v>
      </c>
      <c r="BY684" t="s">
        <v>17</v>
      </c>
      <c r="BZ684" t="s">
        <v>6956</v>
      </c>
      <c r="CA684" t="s">
        <v>6212</v>
      </c>
      <c r="CB684" s="223">
        <v>2016</v>
      </c>
      <c r="CC684" t="s">
        <v>6747</v>
      </c>
      <c r="CD684" t="s">
        <v>6854</v>
      </c>
      <c r="CE684" t="s">
        <v>6855</v>
      </c>
      <c r="CF684" t="s">
        <v>6750</v>
      </c>
      <c r="CG684" t="s">
        <v>17</v>
      </c>
      <c r="CH684" t="s">
        <v>131</v>
      </c>
      <c r="CI684" t="s">
        <v>6852</v>
      </c>
      <c r="CJ684" t="s">
        <v>6856</v>
      </c>
      <c r="CK684" t="s">
        <v>6752</v>
      </c>
      <c r="CL684" t="s">
        <v>6753</v>
      </c>
      <c r="CM684" t="s">
        <v>6754</v>
      </c>
      <c r="CN684" t="s">
        <v>6755</v>
      </c>
      <c r="CO684" t="s">
        <v>10</v>
      </c>
      <c r="CP684" t="s">
        <v>48</v>
      </c>
      <c r="CQ684" t="s">
        <v>17</v>
      </c>
      <c r="CR684" t="s">
        <v>17</v>
      </c>
      <c r="CS684" t="s">
        <v>6857</v>
      </c>
      <c r="CT684" t="s">
        <v>430</v>
      </c>
      <c r="CU684" t="s">
        <v>333</v>
      </c>
      <c r="CV684" t="s">
        <v>17</v>
      </c>
      <c r="CW684" t="s">
        <v>6757</v>
      </c>
      <c r="CX684" t="s">
        <v>17</v>
      </c>
      <c r="CY684" t="s">
        <v>17</v>
      </c>
      <c r="CZ684" t="s">
        <v>6858</v>
      </c>
      <c r="DA684" t="s">
        <v>8548</v>
      </c>
      <c r="DB684" t="s">
        <v>8141</v>
      </c>
      <c r="DD684" s="228">
        <v>910</v>
      </c>
      <c r="DE684" s="22"/>
    </row>
    <row r="685" spans="1:109" ht="14.45" customHeight="1">
      <c r="A685" s="228">
        <v>648</v>
      </c>
      <c r="B685" t="s">
        <v>6732</v>
      </c>
      <c r="C685" s="285" t="s">
        <v>6695</v>
      </c>
      <c r="D685" t="s">
        <v>10263</v>
      </c>
      <c r="E685" t="s">
        <v>6733</v>
      </c>
      <c r="F685" t="s">
        <v>6734</v>
      </c>
      <c r="G685" s="149" t="s">
        <v>6735</v>
      </c>
      <c r="H685" t="s">
        <v>6736</v>
      </c>
      <c r="I685" t="s">
        <v>6694</v>
      </c>
      <c r="J685" t="s">
        <v>6737</v>
      </c>
      <c r="K685" t="s">
        <v>10283</v>
      </c>
      <c r="L685" t="s">
        <v>6859</v>
      </c>
      <c r="M685" t="b">
        <v>0</v>
      </c>
      <c r="N685" t="s">
        <v>549</v>
      </c>
      <c r="O685" s="3" t="s">
        <v>8269</v>
      </c>
      <c r="P685" t="s">
        <v>17</v>
      </c>
      <c r="Q685" s="229">
        <v>-1</v>
      </c>
      <c r="R685" s="229">
        <v>999</v>
      </c>
      <c r="S685" t="s">
        <v>6769</v>
      </c>
      <c r="T685" t="s">
        <v>5910</v>
      </c>
      <c r="U685" t="s">
        <v>17</v>
      </c>
      <c r="V685" t="s">
        <v>17</v>
      </c>
      <c r="W685" t="s">
        <v>17</v>
      </c>
      <c r="X685" t="s">
        <v>17</v>
      </c>
      <c r="Y685" t="s">
        <v>17</v>
      </c>
      <c r="Z685" t="s">
        <v>4571</v>
      </c>
      <c r="AA685" s="22" t="s">
        <v>6780</v>
      </c>
      <c r="AB685" t="s">
        <v>17</v>
      </c>
      <c r="AC685" t="s">
        <v>17</v>
      </c>
      <c r="AD685" t="s">
        <v>17</v>
      </c>
      <c r="AE685" t="s">
        <v>17</v>
      </c>
      <c r="AF685" t="s">
        <v>6770</v>
      </c>
      <c r="AG685" t="s">
        <v>17</v>
      </c>
      <c r="AH685" t="s">
        <v>6859</v>
      </c>
      <c r="AI685" t="s">
        <v>9202</v>
      </c>
      <c r="AJ685" s="3" t="s">
        <v>481</v>
      </c>
      <c r="AK685" t="s">
        <v>12</v>
      </c>
      <c r="AL685" t="s">
        <v>17</v>
      </c>
      <c r="AM685" t="s">
        <v>17</v>
      </c>
      <c r="AN685" t="s">
        <v>6780</v>
      </c>
      <c r="AO685" t="s">
        <v>9206</v>
      </c>
      <c r="AP685" t="s">
        <v>5091</v>
      </c>
      <c r="AQ685" t="s">
        <v>6740</v>
      </c>
      <c r="AR685" t="s">
        <v>6741</v>
      </c>
      <c r="AS685" s="15" t="s">
        <v>9041</v>
      </c>
      <c r="AT685" t="s">
        <v>17</v>
      </c>
      <c r="AU685" t="b">
        <v>0</v>
      </c>
      <c r="AV685" s="223">
        <v>1455382</v>
      </c>
      <c r="AW685" t="s">
        <v>17</v>
      </c>
      <c r="AX685" t="s">
        <v>17</v>
      </c>
      <c r="AY685" t="s">
        <v>17</v>
      </c>
      <c r="AZ685" t="s">
        <v>6742</v>
      </c>
      <c r="BA685" s="101" t="s">
        <v>6743</v>
      </c>
      <c r="BB685" s="3" t="s">
        <v>5202</v>
      </c>
      <c r="BC685" t="s">
        <v>17</v>
      </c>
      <c r="BD685" t="s">
        <v>6744</v>
      </c>
      <c r="BE685" t="s">
        <v>37</v>
      </c>
      <c r="BF685" t="s">
        <v>36</v>
      </c>
      <c r="BG685" t="s">
        <v>17</v>
      </c>
      <c r="BH685" t="s">
        <v>6171</v>
      </c>
      <c r="BI685" t="s">
        <v>3606</v>
      </c>
      <c r="BJ685" t="s">
        <v>9051</v>
      </c>
      <c r="BK685" s="9" t="s">
        <v>9568</v>
      </c>
      <c r="BL685" t="s">
        <v>17</v>
      </c>
      <c r="BM685" s="223">
        <v>1055869</v>
      </c>
      <c r="BN685" s="223">
        <v>1055869</v>
      </c>
      <c r="BO685" t="s">
        <v>5099</v>
      </c>
      <c r="BP685" t="s">
        <v>9213</v>
      </c>
      <c r="BQ685" t="s">
        <v>17</v>
      </c>
      <c r="BR685" t="s">
        <v>17</v>
      </c>
      <c r="BS685" t="s">
        <v>17</v>
      </c>
      <c r="BT685" t="s">
        <v>6745</v>
      </c>
      <c r="BU685" t="s">
        <v>5102</v>
      </c>
      <c r="BV685" s="101" t="s">
        <v>6860</v>
      </c>
      <c r="BW685" s="223">
        <v>30</v>
      </c>
      <c r="BX685" t="s">
        <v>17</v>
      </c>
      <c r="BY685" t="s">
        <v>17</v>
      </c>
      <c r="BZ685" t="s">
        <v>6956</v>
      </c>
      <c r="CA685" t="s">
        <v>6212</v>
      </c>
      <c r="CB685" s="223">
        <v>2016</v>
      </c>
      <c r="CC685" t="s">
        <v>6747</v>
      </c>
      <c r="CD685" t="s">
        <v>6861</v>
      </c>
      <c r="CE685" t="s">
        <v>6862</v>
      </c>
      <c r="CF685" t="s">
        <v>6750</v>
      </c>
      <c r="CG685" t="s">
        <v>17</v>
      </c>
      <c r="CH685" t="s">
        <v>131</v>
      </c>
      <c r="CI685" t="s">
        <v>6859</v>
      </c>
      <c r="CJ685" t="s">
        <v>6863</v>
      </c>
      <c r="CK685" t="s">
        <v>6752</v>
      </c>
      <c r="CL685" t="s">
        <v>6753</v>
      </c>
      <c r="CM685" t="s">
        <v>6754</v>
      </c>
      <c r="CN685" t="s">
        <v>6755</v>
      </c>
      <c r="CO685" t="s">
        <v>10</v>
      </c>
      <c r="CP685" t="s">
        <v>48</v>
      </c>
      <c r="CQ685" t="s">
        <v>17</v>
      </c>
      <c r="CR685" t="s">
        <v>17</v>
      </c>
      <c r="CS685" t="s">
        <v>6864</v>
      </c>
      <c r="CT685" t="s">
        <v>430</v>
      </c>
      <c r="CU685" t="s">
        <v>333</v>
      </c>
      <c r="CV685" t="s">
        <v>17</v>
      </c>
      <c r="CW685" t="s">
        <v>6757</v>
      </c>
      <c r="CX685" t="s">
        <v>17</v>
      </c>
      <c r="CY685" t="s">
        <v>17</v>
      </c>
      <c r="CZ685" t="s">
        <v>6865</v>
      </c>
      <c r="DA685" t="s">
        <v>8548</v>
      </c>
      <c r="DB685" t="s">
        <v>8142</v>
      </c>
      <c r="DD685" s="228">
        <v>911</v>
      </c>
      <c r="DE685" s="22"/>
    </row>
    <row r="686" spans="1:109" ht="14.45" customHeight="1">
      <c r="A686" s="228">
        <v>649</v>
      </c>
      <c r="B686" t="s">
        <v>6732</v>
      </c>
      <c r="C686" s="285" t="s">
        <v>6695</v>
      </c>
      <c r="D686" t="s">
        <v>10263</v>
      </c>
      <c r="E686" t="s">
        <v>6733</v>
      </c>
      <c r="F686" t="s">
        <v>6734</v>
      </c>
      <c r="G686" s="149" t="s">
        <v>6735</v>
      </c>
      <c r="H686" t="s">
        <v>6736</v>
      </c>
      <c r="I686" t="s">
        <v>6694</v>
      </c>
      <c r="J686" t="s">
        <v>6737</v>
      </c>
      <c r="K686" t="s">
        <v>10283</v>
      </c>
      <c r="L686" t="s">
        <v>6867</v>
      </c>
      <c r="M686" t="b">
        <v>0</v>
      </c>
      <c r="N686" t="s">
        <v>549</v>
      </c>
      <c r="O686" s="3" t="s">
        <v>8269</v>
      </c>
      <c r="P686" t="s">
        <v>17</v>
      </c>
      <c r="Q686" s="229">
        <v>-1</v>
      </c>
      <c r="R686" s="229">
        <v>999</v>
      </c>
      <c r="S686" t="s">
        <v>6769</v>
      </c>
      <c r="T686" t="s">
        <v>5910</v>
      </c>
      <c r="U686" t="s">
        <v>17</v>
      </c>
      <c r="V686" t="s">
        <v>17</v>
      </c>
      <c r="W686" t="s">
        <v>17</v>
      </c>
      <c r="X686" t="s">
        <v>17</v>
      </c>
      <c r="Y686" t="s">
        <v>17</v>
      </c>
      <c r="Z686" t="s">
        <v>4571</v>
      </c>
      <c r="AA686" s="22" t="s">
        <v>6780</v>
      </c>
      <c r="AB686" t="s">
        <v>17</v>
      </c>
      <c r="AC686" t="s">
        <v>17</v>
      </c>
      <c r="AD686" t="s">
        <v>17</v>
      </c>
      <c r="AE686" t="s">
        <v>17</v>
      </c>
      <c r="AF686" t="s">
        <v>6770</v>
      </c>
      <c r="AG686" t="s">
        <v>17</v>
      </c>
      <c r="AH686" t="s">
        <v>6867</v>
      </c>
      <c r="AI686" t="s">
        <v>9202</v>
      </c>
      <c r="AJ686" s="3" t="s">
        <v>481</v>
      </c>
      <c r="AK686" t="s">
        <v>12</v>
      </c>
      <c r="AL686" t="s">
        <v>17</v>
      </c>
      <c r="AM686" t="s">
        <v>17</v>
      </c>
      <c r="AN686" t="s">
        <v>6780</v>
      </c>
      <c r="AO686" t="s">
        <v>9206</v>
      </c>
      <c r="AP686" t="s">
        <v>5091</v>
      </c>
      <c r="AQ686" t="s">
        <v>6740</v>
      </c>
      <c r="AR686" t="s">
        <v>6741</v>
      </c>
      <c r="AS686" s="15" t="s">
        <v>9041</v>
      </c>
      <c r="AT686" t="s">
        <v>17</v>
      </c>
      <c r="AU686" t="b">
        <v>0</v>
      </c>
      <c r="AV686" s="223">
        <v>5155612</v>
      </c>
      <c r="AW686" t="s">
        <v>17</v>
      </c>
      <c r="AX686" t="s">
        <v>17</v>
      </c>
      <c r="AY686" t="s">
        <v>17</v>
      </c>
      <c r="AZ686" t="s">
        <v>6742</v>
      </c>
      <c r="BA686" s="101" t="s">
        <v>6743</v>
      </c>
      <c r="BB686" s="3" t="s">
        <v>5202</v>
      </c>
      <c r="BC686" t="s">
        <v>17</v>
      </c>
      <c r="BD686" t="s">
        <v>6744</v>
      </c>
      <c r="BE686" t="s">
        <v>37</v>
      </c>
      <c r="BF686" t="s">
        <v>36</v>
      </c>
      <c r="BG686" t="s">
        <v>17</v>
      </c>
      <c r="BH686" t="s">
        <v>6171</v>
      </c>
      <c r="BI686" t="s">
        <v>3606</v>
      </c>
      <c r="BJ686" t="s">
        <v>9051</v>
      </c>
      <c r="BK686" s="9" t="s">
        <v>9568</v>
      </c>
      <c r="BL686" t="s">
        <v>17</v>
      </c>
      <c r="BM686" s="223">
        <v>2017519</v>
      </c>
      <c r="BN686" s="223">
        <v>2017519</v>
      </c>
      <c r="BO686" t="s">
        <v>5099</v>
      </c>
      <c r="BP686" t="s">
        <v>9213</v>
      </c>
      <c r="BQ686" t="s">
        <v>17</v>
      </c>
      <c r="BR686" t="s">
        <v>17</v>
      </c>
      <c r="BS686" t="s">
        <v>17</v>
      </c>
      <c r="BT686" t="s">
        <v>6745</v>
      </c>
      <c r="BU686" t="s">
        <v>5102</v>
      </c>
      <c r="BV686" s="101" t="s">
        <v>6868</v>
      </c>
      <c r="BW686" s="223">
        <v>30</v>
      </c>
      <c r="BX686" t="s">
        <v>17</v>
      </c>
      <c r="BY686" t="s">
        <v>17</v>
      </c>
      <c r="BZ686" t="s">
        <v>6956</v>
      </c>
      <c r="CA686" t="s">
        <v>6212</v>
      </c>
      <c r="CB686" s="223">
        <v>2016</v>
      </c>
      <c r="CC686" t="s">
        <v>6747</v>
      </c>
      <c r="CD686" t="s">
        <v>6869</v>
      </c>
      <c r="CE686" t="s">
        <v>6870</v>
      </c>
      <c r="CF686" t="s">
        <v>6750</v>
      </c>
      <c r="CG686" t="s">
        <v>17</v>
      </c>
      <c r="CH686" t="s">
        <v>131</v>
      </c>
      <c r="CI686" t="s">
        <v>6867</v>
      </c>
      <c r="CJ686" t="s">
        <v>6871</v>
      </c>
      <c r="CK686" t="s">
        <v>6752</v>
      </c>
      <c r="CL686" t="s">
        <v>6753</v>
      </c>
      <c r="CM686" t="s">
        <v>6754</v>
      </c>
      <c r="CN686" t="s">
        <v>6755</v>
      </c>
      <c r="CO686" t="s">
        <v>10</v>
      </c>
      <c r="CP686" t="s">
        <v>48</v>
      </c>
      <c r="CQ686" t="s">
        <v>17</v>
      </c>
      <c r="CR686" t="s">
        <v>17</v>
      </c>
      <c r="CS686" t="s">
        <v>6872</v>
      </c>
      <c r="CT686" t="s">
        <v>430</v>
      </c>
      <c r="CU686" t="s">
        <v>333</v>
      </c>
      <c r="CV686" t="s">
        <v>17</v>
      </c>
      <c r="CW686" t="s">
        <v>6757</v>
      </c>
      <c r="CX686" t="s">
        <v>17</v>
      </c>
      <c r="CY686" t="s">
        <v>17</v>
      </c>
      <c r="CZ686" t="s">
        <v>6873</v>
      </c>
      <c r="DA686" t="s">
        <v>8548</v>
      </c>
      <c r="DB686" t="s">
        <v>8143</v>
      </c>
      <c r="DD686" s="228">
        <v>912</v>
      </c>
      <c r="DE686" s="22"/>
    </row>
    <row r="687" spans="1:109" ht="13.15" customHeight="1">
      <c r="A687" s="228">
        <v>650</v>
      </c>
      <c r="B687" t="s">
        <v>6732</v>
      </c>
      <c r="C687" s="285" t="s">
        <v>6695</v>
      </c>
      <c r="D687" t="s">
        <v>10263</v>
      </c>
      <c r="E687" t="s">
        <v>6733</v>
      </c>
      <c r="F687" t="s">
        <v>6734</v>
      </c>
      <c r="G687" s="149" t="s">
        <v>6735</v>
      </c>
      <c r="H687" t="s">
        <v>6736</v>
      </c>
      <c r="I687" t="s">
        <v>6694</v>
      </c>
      <c r="J687" t="s">
        <v>6737</v>
      </c>
      <c r="K687" t="s">
        <v>10283</v>
      </c>
      <c r="L687" t="s">
        <v>6875</v>
      </c>
      <c r="M687" t="b">
        <v>0</v>
      </c>
      <c r="N687" t="s">
        <v>549</v>
      </c>
      <c r="O687" s="3" t="s">
        <v>8269</v>
      </c>
      <c r="P687" t="s">
        <v>17</v>
      </c>
      <c r="Q687" s="229">
        <v>-1</v>
      </c>
      <c r="R687" s="229">
        <v>999</v>
      </c>
      <c r="S687" t="s">
        <v>6769</v>
      </c>
      <c r="T687" t="s">
        <v>5910</v>
      </c>
      <c r="U687" t="s">
        <v>17</v>
      </c>
      <c r="V687" t="s">
        <v>17</v>
      </c>
      <c r="W687" t="s">
        <v>17</v>
      </c>
      <c r="X687" t="s">
        <v>17</v>
      </c>
      <c r="Y687" t="s">
        <v>17</v>
      </c>
      <c r="Z687" t="s">
        <v>4571</v>
      </c>
      <c r="AA687" s="22" t="s">
        <v>6780</v>
      </c>
      <c r="AB687" t="s">
        <v>17</v>
      </c>
      <c r="AC687" t="s">
        <v>17</v>
      </c>
      <c r="AD687" t="s">
        <v>17</v>
      </c>
      <c r="AE687" t="s">
        <v>17</v>
      </c>
      <c r="AF687" t="s">
        <v>6770</v>
      </c>
      <c r="AG687" t="s">
        <v>17</v>
      </c>
      <c r="AH687" t="s">
        <v>6875</v>
      </c>
      <c r="AI687" t="s">
        <v>9202</v>
      </c>
      <c r="AJ687" s="3" t="s">
        <v>481</v>
      </c>
      <c r="AK687" t="s">
        <v>12</v>
      </c>
      <c r="AL687" t="s">
        <v>17</v>
      </c>
      <c r="AM687" t="s">
        <v>17</v>
      </c>
      <c r="AN687" t="s">
        <v>6780</v>
      </c>
      <c r="AO687" t="s">
        <v>9206</v>
      </c>
      <c r="AP687" t="s">
        <v>5091</v>
      </c>
      <c r="AQ687" t="s">
        <v>6740</v>
      </c>
      <c r="AR687" t="s">
        <v>6741</v>
      </c>
      <c r="AS687" s="15" t="s">
        <v>9041</v>
      </c>
      <c r="AT687" t="s">
        <v>17</v>
      </c>
      <c r="AU687" t="b">
        <v>0</v>
      </c>
      <c r="AV687" s="223">
        <v>1480663</v>
      </c>
      <c r="AW687" t="s">
        <v>17</v>
      </c>
      <c r="AX687" t="s">
        <v>17</v>
      </c>
      <c r="AY687" t="s">
        <v>17</v>
      </c>
      <c r="AZ687" t="s">
        <v>6742</v>
      </c>
      <c r="BA687" s="101" t="s">
        <v>6743</v>
      </c>
      <c r="BB687" s="3" t="s">
        <v>5202</v>
      </c>
      <c r="BC687" t="s">
        <v>17</v>
      </c>
      <c r="BD687" t="s">
        <v>6744</v>
      </c>
      <c r="BE687" t="s">
        <v>37</v>
      </c>
      <c r="BF687" t="s">
        <v>36</v>
      </c>
      <c r="BG687" t="s">
        <v>17</v>
      </c>
      <c r="BH687" t="s">
        <v>6171</v>
      </c>
      <c r="BI687" t="s">
        <v>3606</v>
      </c>
      <c r="BJ687" t="s">
        <v>9051</v>
      </c>
      <c r="BK687" s="9" t="s">
        <v>9568</v>
      </c>
      <c r="BL687" t="s">
        <v>17</v>
      </c>
      <c r="BM687" s="223">
        <v>885396</v>
      </c>
      <c r="BN687" s="223">
        <v>885396</v>
      </c>
      <c r="BO687" t="s">
        <v>5099</v>
      </c>
      <c r="BP687" t="s">
        <v>9213</v>
      </c>
      <c r="BQ687" t="s">
        <v>17</v>
      </c>
      <c r="BR687" t="s">
        <v>17</v>
      </c>
      <c r="BS687" t="s">
        <v>17</v>
      </c>
      <c r="BT687" t="s">
        <v>6745</v>
      </c>
      <c r="BU687" t="s">
        <v>5102</v>
      </c>
      <c r="BV687" s="101" t="s">
        <v>6876</v>
      </c>
      <c r="BW687" s="223">
        <v>30</v>
      </c>
      <c r="BX687" t="s">
        <v>17</v>
      </c>
      <c r="BY687" t="s">
        <v>17</v>
      </c>
      <c r="BZ687" t="s">
        <v>6956</v>
      </c>
      <c r="CA687" t="s">
        <v>6212</v>
      </c>
      <c r="CB687" s="223">
        <v>2016</v>
      </c>
      <c r="CC687" t="s">
        <v>6747</v>
      </c>
      <c r="CD687" t="s">
        <v>6877</v>
      </c>
      <c r="CE687" t="s">
        <v>6878</v>
      </c>
      <c r="CF687" t="s">
        <v>6750</v>
      </c>
      <c r="CG687" t="s">
        <v>17</v>
      </c>
      <c r="CH687" t="s">
        <v>131</v>
      </c>
      <c r="CI687" t="s">
        <v>6875</v>
      </c>
      <c r="CJ687" t="s">
        <v>6879</v>
      </c>
      <c r="CK687" t="s">
        <v>6752</v>
      </c>
      <c r="CL687" t="s">
        <v>6753</v>
      </c>
      <c r="CM687" t="s">
        <v>6754</v>
      </c>
      <c r="CN687" t="s">
        <v>6755</v>
      </c>
      <c r="CO687" t="s">
        <v>10</v>
      </c>
      <c r="CP687" t="s">
        <v>48</v>
      </c>
      <c r="CQ687" t="s">
        <v>17</v>
      </c>
      <c r="CR687" t="s">
        <v>17</v>
      </c>
      <c r="CS687" t="s">
        <v>6880</v>
      </c>
      <c r="CT687" t="s">
        <v>430</v>
      </c>
      <c r="CU687" t="s">
        <v>333</v>
      </c>
      <c r="CV687" t="s">
        <v>17</v>
      </c>
      <c r="CW687" t="s">
        <v>6757</v>
      </c>
      <c r="CX687" t="s">
        <v>17</v>
      </c>
      <c r="CY687" t="s">
        <v>17</v>
      </c>
      <c r="CZ687" t="s">
        <v>6881</v>
      </c>
      <c r="DA687" t="s">
        <v>8548</v>
      </c>
      <c r="DB687" t="s">
        <v>8144</v>
      </c>
      <c r="DD687" s="228">
        <v>913</v>
      </c>
      <c r="DE687" s="22"/>
    </row>
    <row r="688" spans="1:109" ht="14.45" customHeight="1">
      <c r="A688" s="228">
        <v>651</v>
      </c>
      <c r="B688" t="s">
        <v>6732</v>
      </c>
      <c r="C688" s="285" t="s">
        <v>6695</v>
      </c>
      <c r="D688" t="s">
        <v>10263</v>
      </c>
      <c r="E688" t="s">
        <v>6733</v>
      </c>
      <c r="F688" t="s">
        <v>6734</v>
      </c>
      <c r="G688" s="149" t="s">
        <v>6735</v>
      </c>
      <c r="H688" t="s">
        <v>6736</v>
      </c>
      <c r="I688" t="s">
        <v>6694</v>
      </c>
      <c r="J688" t="s">
        <v>6737</v>
      </c>
      <c r="K688" t="s">
        <v>10283</v>
      </c>
      <c r="L688" t="s">
        <v>6883</v>
      </c>
      <c r="M688" t="b">
        <v>0</v>
      </c>
      <c r="N688" t="s">
        <v>549</v>
      </c>
      <c r="O688" s="3" t="s">
        <v>8269</v>
      </c>
      <c r="P688" t="s">
        <v>17</v>
      </c>
      <c r="Q688" s="229">
        <v>-1</v>
      </c>
      <c r="R688" s="229">
        <v>999</v>
      </c>
      <c r="S688" t="s">
        <v>6769</v>
      </c>
      <c r="T688" t="s">
        <v>5910</v>
      </c>
      <c r="U688" t="s">
        <v>17</v>
      </c>
      <c r="V688" t="s">
        <v>17</v>
      </c>
      <c r="W688" t="s">
        <v>17</v>
      </c>
      <c r="X688" t="s">
        <v>17</v>
      </c>
      <c r="Y688" t="s">
        <v>17</v>
      </c>
      <c r="Z688" t="s">
        <v>4571</v>
      </c>
      <c r="AA688" s="22" t="s">
        <v>6780</v>
      </c>
      <c r="AB688" t="s">
        <v>17</v>
      </c>
      <c r="AC688" t="s">
        <v>17</v>
      </c>
      <c r="AD688" t="s">
        <v>17</v>
      </c>
      <c r="AE688" t="s">
        <v>17</v>
      </c>
      <c r="AF688" t="s">
        <v>6770</v>
      </c>
      <c r="AG688" t="s">
        <v>17</v>
      </c>
      <c r="AH688" t="s">
        <v>6883</v>
      </c>
      <c r="AI688" t="s">
        <v>9202</v>
      </c>
      <c r="AJ688" s="3" t="s">
        <v>481</v>
      </c>
      <c r="AK688" t="s">
        <v>12</v>
      </c>
      <c r="AL688" t="s">
        <v>17</v>
      </c>
      <c r="AM688" t="s">
        <v>17</v>
      </c>
      <c r="AN688" t="s">
        <v>6780</v>
      </c>
      <c r="AO688" t="s">
        <v>9206</v>
      </c>
      <c r="AP688" t="s">
        <v>5091</v>
      </c>
      <c r="AQ688" t="s">
        <v>6740</v>
      </c>
      <c r="AR688" t="s">
        <v>6741</v>
      </c>
      <c r="AS688" s="15" t="s">
        <v>9041</v>
      </c>
      <c r="AT688" t="s">
        <v>17</v>
      </c>
      <c r="AU688" t="b">
        <v>0</v>
      </c>
      <c r="AV688" s="223">
        <v>6487646</v>
      </c>
      <c r="AW688" t="s">
        <v>17</v>
      </c>
      <c r="AX688" t="s">
        <v>17</v>
      </c>
      <c r="AY688" t="s">
        <v>17</v>
      </c>
      <c r="AZ688" t="s">
        <v>6742</v>
      </c>
      <c r="BA688" s="101" t="s">
        <v>6743</v>
      </c>
      <c r="BB688" s="3" t="s">
        <v>5202</v>
      </c>
      <c r="BC688" t="s">
        <v>17</v>
      </c>
      <c r="BD688" t="s">
        <v>6744</v>
      </c>
      <c r="BE688" t="s">
        <v>37</v>
      </c>
      <c r="BF688" t="s">
        <v>36</v>
      </c>
      <c r="BG688" t="s">
        <v>17</v>
      </c>
      <c r="BH688" t="s">
        <v>6171</v>
      </c>
      <c r="BI688" t="s">
        <v>3606</v>
      </c>
      <c r="BJ688" t="s">
        <v>9051</v>
      </c>
      <c r="BK688" s="9" t="s">
        <v>9568</v>
      </c>
      <c r="BL688" t="s">
        <v>17</v>
      </c>
      <c r="BM688" s="223">
        <v>4854754</v>
      </c>
      <c r="BN688" s="223">
        <v>4854754</v>
      </c>
      <c r="BO688" t="s">
        <v>5099</v>
      </c>
      <c r="BP688" t="s">
        <v>9213</v>
      </c>
      <c r="BQ688" t="s">
        <v>17</v>
      </c>
      <c r="BR688" t="s">
        <v>17</v>
      </c>
      <c r="BS688" t="s">
        <v>17</v>
      </c>
      <c r="BT688" t="s">
        <v>6745</v>
      </c>
      <c r="BU688" t="s">
        <v>5102</v>
      </c>
      <c r="BV688" s="101" t="s">
        <v>6884</v>
      </c>
      <c r="BW688" s="223">
        <v>30</v>
      </c>
      <c r="BX688" t="s">
        <v>17</v>
      </c>
      <c r="BY688" t="s">
        <v>17</v>
      </c>
      <c r="BZ688" t="s">
        <v>6956</v>
      </c>
      <c r="CA688" t="s">
        <v>6212</v>
      </c>
      <c r="CB688" s="223">
        <v>2016</v>
      </c>
      <c r="CC688" t="s">
        <v>6747</v>
      </c>
      <c r="CD688" t="s">
        <v>6885</v>
      </c>
      <c r="CE688" t="s">
        <v>6886</v>
      </c>
      <c r="CF688" t="s">
        <v>6750</v>
      </c>
      <c r="CG688" t="s">
        <v>17</v>
      </c>
      <c r="CH688" t="s">
        <v>131</v>
      </c>
      <c r="CI688" t="s">
        <v>6883</v>
      </c>
      <c r="CJ688" t="s">
        <v>6887</v>
      </c>
      <c r="CK688" t="s">
        <v>6752</v>
      </c>
      <c r="CL688" t="s">
        <v>6753</v>
      </c>
      <c r="CM688" t="s">
        <v>6754</v>
      </c>
      <c r="CN688" t="s">
        <v>6755</v>
      </c>
      <c r="CO688" t="s">
        <v>10</v>
      </c>
      <c r="CP688" t="s">
        <v>48</v>
      </c>
      <c r="CQ688" t="s">
        <v>17</v>
      </c>
      <c r="CR688" t="s">
        <v>17</v>
      </c>
      <c r="CS688" t="s">
        <v>6888</v>
      </c>
      <c r="CT688" t="s">
        <v>430</v>
      </c>
      <c r="CU688" t="s">
        <v>333</v>
      </c>
      <c r="CV688" t="s">
        <v>17</v>
      </c>
      <c r="CW688" t="s">
        <v>6757</v>
      </c>
      <c r="CX688" t="s">
        <v>17</v>
      </c>
      <c r="CY688" t="s">
        <v>17</v>
      </c>
      <c r="CZ688" t="s">
        <v>6889</v>
      </c>
      <c r="DA688" t="s">
        <v>8548</v>
      </c>
      <c r="DB688" t="s">
        <v>8145</v>
      </c>
      <c r="DD688" s="228">
        <v>914</v>
      </c>
      <c r="DE688" s="22"/>
    </row>
    <row r="689" spans="1:109" ht="12.6" customHeight="1">
      <c r="A689" s="228">
        <v>652</v>
      </c>
      <c r="B689" t="s">
        <v>6732</v>
      </c>
      <c r="C689" s="285" t="s">
        <v>6695</v>
      </c>
      <c r="D689" t="s">
        <v>10263</v>
      </c>
      <c r="E689" t="s">
        <v>6733</v>
      </c>
      <c r="F689" t="s">
        <v>6734</v>
      </c>
      <c r="G689" s="149" t="s">
        <v>6735</v>
      </c>
      <c r="H689" t="s">
        <v>6736</v>
      </c>
      <c r="I689" t="s">
        <v>6694</v>
      </c>
      <c r="J689" t="s">
        <v>6737</v>
      </c>
      <c r="K689" t="s">
        <v>10283</v>
      </c>
      <c r="L689" t="s">
        <v>6883</v>
      </c>
      <c r="M689" t="b">
        <v>0</v>
      </c>
      <c r="N689" t="s">
        <v>549</v>
      </c>
      <c r="O689" s="3" t="s">
        <v>8269</v>
      </c>
      <c r="P689" t="s">
        <v>17</v>
      </c>
      <c r="Q689" s="229">
        <v>-1</v>
      </c>
      <c r="R689" s="229">
        <v>999</v>
      </c>
      <c r="S689" t="s">
        <v>6769</v>
      </c>
      <c r="T689" t="s">
        <v>5910</v>
      </c>
      <c r="U689" t="s">
        <v>17</v>
      </c>
      <c r="V689" t="s">
        <v>17</v>
      </c>
      <c r="W689" t="s">
        <v>17</v>
      </c>
      <c r="X689" t="s">
        <v>17</v>
      </c>
      <c r="Y689" t="s">
        <v>17</v>
      </c>
      <c r="Z689" t="s">
        <v>4571</v>
      </c>
      <c r="AA689" s="22" t="s">
        <v>6780</v>
      </c>
      <c r="AB689" t="s">
        <v>17</v>
      </c>
      <c r="AC689" t="s">
        <v>17</v>
      </c>
      <c r="AD689" t="s">
        <v>17</v>
      </c>
      <c r="AE689" t="s">
        <v>17</v>
      </c>
      <c r="AF689" t="s">
        <v>6770</v>
      </c>
      <c r="AG689" t="s">
        <v>17</v>
      </c>
      <c r="AH689" t="s">
        <v>6883</v>
      </c>
      <c r="AI689" t="s">
        <v>9202</v>
      </c>
      <c r="AJ689" s="3" t="s">
        <v>481</v>
      </c>
      <c r="AK689" t="s">
        <v>12</v>
      </c>
      <c r="AL689" t="s">
        <v>17</v>
      </c>
      <c r="AM689" t="s">
        <v>17</v>
      </c>
      <c r="AN689" t="s">
        <v>6780</v>
      </c>
      <c r="AO689" t="s">
        <v>9206</v>
      </c>
      <c r="AP689" t="s">
        <v>5091</v>
      </c>
      <c r="AQ689" t="s">
        <v>6740</v>
      </c>
      <c r="AR689" t="s">
        <v>6741</v>
      </c>
      <c r="AS689" s="15" t="s">
        <v>9041</v>
      </c>
      <c r="AT689" t="s">
        <v>17</v>
      </c>
      <c r="AU689" t="b">
        <v>0</v>
      </c>
      <c r="AV689" s="223">
        <v>4547836</v>
      </c>
      <c r="AW689" t="s">
        <v>17</v>
      </c>
      <c r="AX689" t="s">
        <v>17</v>
      </c>
      <c r="AY689" t="s">
        <v>17</v>
      </c>
      <c r="AZ689" t="s">
        <v>6742</v>
      </c>
      <c r="BA689" s="101" t="s">
        <v>6743</v>
      </c>
      <c r="BB689" s="3" t="s">
        <v>5202</v>
      </c>
      <c r="BC689" t="s">
        <v>17</v>
      </c>
      <c r="BD689" t="s">
        <v>6744</v>
      </c>
      <c r="BE689" t="s">
        <v>37</v>
      </c>
      <c r="BF689" t="s">
        <v>36</v>
      </c>
      <c r="BG689" t="s">
        <v>17</v>
      </c>
      <c r="BH689" t="s">
        <v>6171</v>
      </c>
      <c r="BI689" t="s">
        <v>3606</v>
      </c>
      <c r="BJ689" t="s">
        <v>9051</v>
      </c>
      <c r="BK689" s="9" t="s">
        <v>9568</v>
      </c>
      <c r="BL689" t="s">
        <v>17</v>
      </c>
      <c r="BM689" s="223">
        <v>2272592</v>
      </c>
      <c r="BN689" s="223">
        <v>2272592</v>
      </c>
      <c r="BO689" t="s">
        <v>5099</v>
      </c>
      <c r="BP689" t="s">
        <v>9213</v>
      </c>
      <c r="BQ689" t="s">
        <v>17</v>
      </c>
      <c r="BR689" t="s">
        <v>17</v>
      </c>
      <c r="BS689" t="s">
        <v>17</v>
      </c>
      <c r="BT689" t="s">
        <v>6745</v>
      </c>
      <c r="BU689" t="s">
        <v>5102</v>
      </c>
      <c r="BV689" s="101" t="s">
        <v>6891</v>
      </c>
      <c r="BW689" s="223">
        <v>30</v>
      </c>
      <c r="BX689" t="s">
        <v>17</v>
      </c>
      <c r="BY689" t="s">
        <v>17</v>
      </c>
      <c r="BZ689" t="s">
        <v>6956</v>
      </c>
      <c r="CA689" t="s">
        <v>6212</v>
      </c>
      <c r="CB689" s="223">
        <v>2016</v>
      </c>
      <c r="CC689" t="s">
        <v>6747</v>
      </c>
      <c r="CD689" t="s">
        <v>6885</v>
      </c>
      <c r="CE689" t="s">
        <v>6886</v>
      </c>
      <c r="CF689" t="s">
        <v>6750</v>
      </c>
      <c r="CG689" t="s">
        <v>17</v>
      </c>
      <c r="CH689" t="s">
        <v>131</v>
      </c>
      <c r="CI689" t="s">
        <v>6883</v>
      </c>
      <c r="CJ689" t="s">
        <v>6887</v>
      </c>
      <c r="CK689" t="s">
        <v>6752</v>
      </c>
      <c r="CL689" t="s">
        <v>6753</v>
      </c>
      <c r="CM689" t="s">
        <v>6754</v>
      </c>
      <c r="CN689" t="s">
        <v>6755</v>
      </c>
      <c r="CO689" t="s">
        <v>10</v>
      </c>
      <c r="CP689" t="s">
        <v>48</v>
      </c>
      <c r="CQ689" t="s">
        <v>17</v>
      </c>
      <c r="CR689" t="s">
        <v>17</v>
      </c>
      <c r="CS689" t="s">
        <v>6892</v>
      </c>
      <c r="CT689" t="s">
        <v>430</v>
      </c>
      <c r="CU689" t="s">
        <v>333</v>
      </c>
      <c r="CV689" t="s">
        <v>17</v>
      </c>
      <c r="CW689" t="s">
        <v>6757</v>
      </c>
      <c r="CX689" t="s">
        <v>17</v>
      </c>
      <c r="CY689" t="s">
        <v>17</v>
      </c>
      <c r="CZ689" t="s">
        <v>6893</v>
      </c>
      <c r="DA689" t="s">
        <v>8548</v>
      </c>
      <c r="DB689" t="s">
        <v>8146</v>
      </c>
      <c r="DD689" s="228">
        <v>915</v>
      </c>
      <c r="DE689" s="22"/>
    </row>
    <row r="690" spans="1:109" ht="13.15" customHeight="1">
      <c r="A690" s="228">
        <v>653</v>
      </c>
      <c r="B690" t="s">
        <v>6732</v>
      </c>
      <c r="C690" s="285" t="s">
        <v>6695</v>
      </c>
      <c r="D690" t="s">
        <v>10263</v>
      </c>
      <c r="E690" t="s">
        <v>6733</v>
      </c>
      <c r="F690" t="s">
        <v>6734</v>
      </c>
      <c r="G690" s="149" t="s">
        <v>6735</v>
      </c>
      <c r="H690" t="s">
        <v>6736</v>
      </c>
      <c r="I690" t="s">
        <v>6694</v>
      </c>
      <c r="J690" t="s">
        <v>6737</v>
      </c>
      <c r="K690" t="s">
        <v>10283</v>
      </c>
      <c r="L690" t="s">
        <v>6894</v>
      </c>
      <c r="M690" t="b">
        <v>0</v>
      </c>
      <c r="N690" t="s">
        <v>549</v>
      </c>
      <c r="O690" s="3" t="s">
        <v>8269</v>
      </c>
      <c r="P690" t="s">
        <v>17</v>
      </c>
      <c r="Q690" s="229">
        <v>-1</v>
      </c>
      <c r="R690" s="229">
        <v>999</v>
      </c>
      <c r="S690" t="s">
        <v>6769</v>
      </c>
      <c r="T690" t="s">
        <v>5910</v>
      </c>
      <c r="U690" t="s">
        <v>17</v>
      </c>
      <c r="V690" t="s">
        <v>17</v>
      </c>
      <c r="W690" t="s">
        <v>17</v>
      </c>
      <c r="X690" t="s">
        <v>17</v>
      </c>
      <c r="Y690" t="s">
        <v>17</v>
      </c>
      <c r="Z690" t="s">
        <v>4571</v>
      </c>
      <c r="AA690" s="22" t="s">
        <v>6780</v>
      </c>
      <c r="AB690" t="s">
        <v>17</v>
      </c>
      <c r="AC690" t="s">
        <v>17</v>
      </c>
      <c r="AD690" t="s">
        <v>17</v>
      </c>
      <c r="AE690" t="s">
        <v>17</v>
      </c>
      <c r="AF690" t="s">
        <v>6770</v>
      </c>
      <c r="AG690" t="s">
        <v>17</v>
      </c>
      <c r="AH690" t="s">
        <v>6894</v>
      </c>
      <c r="AI690" t="s">
        <v>9202</v>
      </c>
      <c r="AJ690" s="3" t="s">
        <v>481</v>
      </c>
      <c r="AK690" t="s">
        <v>12</v>
      </c>
      <c r="AL690" t="s">
        <v>17</v>
      </c>
      <c r="AM690" t="s">
        <v>17</v>
      </c>
      <c r="AN690" t="s">
        <v>6780</v>
      </c>
      <c r="AO690" t="s">
        <v>9206</v>
      </c>
      <c r="AP690" t="s">
        <v>5091</v>
      </c>
      <c r="AQ690" t="s">
        <v>6740</v>
      </c>
      <c r="AR690" t="s">
        <v>6741</v>
      </c>
      <c r="AS690" s="15" t="s">
        <v>9041</v>
      </c>
      <c r="AT690" t="s">
        <v>17</v>
      </c>
      <c r="AU690" t="b">
        <v>0</v>
      </c>
      <c r="AV690" s="223">
        <v>1551082</v>
      </c>
      <c r="AW690" t="s">
        <v>17</v>
      </c>
      <c r="AX690" t="s">
        <v>17</v>
      </c>
      <c r="AY690" t="s">
        <v>17</v>
      </c>
      <c r="AZ690" t="s">
        <v>6742</v>
      </c>
      <c r="BA690" s="101" t="s">
        <v>6743</v>
      </c>
      <c r="BB690" s="3" t="s">
        <v>5202</v>
      </c>
      <c r="BC690" t="s">
        <v>17</v>
      </c>
      <c r="BD690" t="s">
        <v>6744</v>
      </c>
      <c r="BE690" t="s">
        <v>37</v>
      </c>
      <c r="BF690" t="s">
        <v>36</v>
      </c>
      <c r="BG690" t="s">
        <v>17</v>
      </c>
      <c r="BH690" t="s">
        <v>6171</v>
      </c>
      <c r="BI690" t="s">
        <v>3606</v>
      </c>
      <c r="BJ690" t="s">
        <v>9051</v>
      </c>
      <c r="BK690" s="9" t="s">
        <v>9568</v>
      </c>
      <c r="BL690" t="s">
        <v>17</v>
      </c>
      <c r="BM690" s="223">
        <v>625384</v>
      </c>
      <c r="BN690" s="223">
        <v>625384</v>
      </c>
      <c r="BO690" t="s">
        <v>5099</v>
      </c>
      <c r="BP690" t="s">
        <v>9213</v>
      </c>
      <c r="BQ690" t="s">
        <v>17</v>
      </c>
      <c r="BR690" t="s">
        <v>17</v>
      </c>
      <c r="BS690" t="s">
        <v>17</v>
      </c>
      <c r="BT690" t="s">
        <v>6745</v>
      </c>
      <c r="BU690" t="s">
        <v>5102</v>
      </c>
      <c r="BV690" s="101" t="s">
        <v>6895</v>
      </c>
      <c r="BW690" s="223">
        <v>30</v>
      </c>
      <c r="BX690" t="s">
        <v>17</v>
      </c>
      <c r="BY690" t="s">
        <v>17</v>
      </c>
      <c r="BZ690" t="s">
        <v>6956</v>
      </c>
      <c r="CA690" t="s">
        <v>6212</v>
      </c>
      <c r="CB690" s="223">
        <v>2016</v>
      </c>
      <c r="CC690" t="s">
        <v>6747</v>
      </c>
      <c r="CD690" t="s">
        <v>6896</v>
      </c>
      <c r="CE690" t="s">
        <v>6897</v>
      </c>
      <c r="CF690" t="s">
        <v>6750</v>
      </c>
      <c r="CG690" t="s">
        <v>17</v>
      </c>
      <c r="CH690" t="s">
        <v>131</v>
      </c>
      <c r="CI690" t="s">
        <v>6894</v>
      </c>
      <c r="CJ690" t="s">
        <v>6898</v>
      </c>
      <c r="CK690" t="s">
        <v>6752</v>
      </c>
      <c r="CL690" t="s">
        <v>6753</v>
      </c>
      <c r="CM690" t="s">
        <v>6754</v>
      </c>
      <c r="CN690" t="s">
        <v>6755</v>
      </c>
      <c r="CO690" t="s">
        <v>10</v>
      </c>
      <c r="CP690" t="s">
        <v>48</v>
      </c>
      <c r="CQ690" t="s">
        <v>17</v>
      </c>
      <c r="CR690" t="s">
        <v>17</v>
      </c>
      <c r="CS690" t="s">
        <v>6899</v>
      </c>
      <c r="CT690" t="s">
        <v>430</v>
      </c>
      <c r="CU690" t="s">
        <v>333</v>
      </c>
      <c r="CV690" t="s">
        <v>17</v>
      </c>
      <c r="CW690" t="s">
        <v>6757</v>
      </c>
      <c r="CX690" t="s">
        <v>17</v>
      </c>
      <c r="CY690" t="s">
        <v>17</v>
      </c>
      <c r="CZ690" t="s">
        <v>6900</v>
      </c>
      <c r="DA690" t="s">
        <v>8548</v>
      </c>
      <c r="DB690" t="s">
        <v>8147</v>
      </c>
      <c r="DD690" s="228">
        <v>916</v>
      </c>
      <c r="DE690" s="22"/>
    </row>
    <row r="691" spans="1:109" ht="12.6" customHeight="1">
      <c r="A691" s="228">
        <v>654</v>
      </c>
      <c r="B691" t="s">
        <v>6732</v>
      </c>
      <c r="C691" s="285" t="s">
        <v>6695</v>
      </c>
      <c r="D691" t="s">
        <v>10263</v>
      </c>
      <c r="E691" t="s">
        <v>6733</v>
      </c>
      <c r="F691" t="s">
        <v>6734</v>
      </c>
      <c r="G691" s="149" t="s">
        <v>6735</v>
      </c>
      <c r="H691" t="s">
        <v>6736</v>
      </c>
      <c r="I691" t="s">
        <v>6694</v>
      </c>
      <c r="J691" t="s">
        <v>6737</v>
      </c>
      <c r="K691" t="s">
        <v>10283</v>
      </c>
      <c r="L691" t="s">
        <v>6902</v>
      </c>
      <c r="M691" t="b">
        <v>0</v>
      </c>
      <c r="N691" t="s">
        <v>549</v>
      </c>
      <c r="O691" s="3" t="s">
        <v>8269</v>
      </c>
      <c r="P691" t="s">
        <v>17</v>
      </c>
      <c r="Q691" s="229">
        <v>-1</v>
      </c>
      <c r="R691" s="229">
        <v>999</v>
      </c>
      <c r="S691" t="s">
        <v>6769</v>
      </c>
      <c r="T691" t="s">
        <v>5910</v>
      </c>
      <c r="U691" t="s">
        <v>17</v>
      </c>
      <c r="V691" t="s">
        <v>17</v>
      </c>
      <c r="W691" t="s">
        <v>17</v>
      </c>
      <c r="X691" t="s">
        <v>17</v>
      </c>
      <c r="Y691" t="s">
        <v>17</v>
      </c>
      <c r="Z691" t="s">
        <v>4571</v>
      </c>
      <c r="AA691" s="22" t="s">
        <v>6780</v>
      </c>
      <c r="AB691" t="s">
        <v>17</v>
      </c>
      <c r="AC691" t="s">
        <v>17</v>
      </c>
      <c r="AD691" t="s">
        <v>17</v>
      </c>
      <c r="AE691" t="s">
        <v>17</v>
      </c>
      <c r="AF691" t="s">
        <v>6770</v>
      </c>
      <c r="AG691" t="s">
        <v>17</v>
      </c>
      <c r="AH691" t="s">
        <v>6902</v>
      </c>
      <c r="AI691" t="s">
        <v>9202</v>
      </c>
      <c r="AJ691" s="3" t="s">
        <v>481</v>
      </c>
      <c r="AK691" t="s">
        <v>12</v>
      </c>
      <c r="AL691" t="s">
        <v>17</v>
      </c>
      <c r="AM691" t="s">
        <v>17</v>
      </c>
      <c r="AN691" t="s">
        <v>6780</v>
      </c>
      <c r="AO691" t="s">
        <v>9206</v>
      </c>
      <c r="AP691" t="s">
        <v>5091</v>
      </c>
      <c r="AQ691" t="s">
        <v>6740</v>
      </c>
      <c r="AR691" t="s">
        <v>6741</v>
      </c>
      <c r="AS691" s="15" t="s">
        <v>9041</v>
      </c>
      <c r="AT691" t="s">
        <v>17</v>
      </c>
      <c r="AU691" t="b">
        <v>0</v>
      </c>
      <c r="AV691" s="223">
        <v>990139</v>
      </c>
      <c r="AW691" t="s">
        <v>17</v>
      </c>
      <c r="AX691" t="s">
        <v>17</v>
      </c>
      <c r="AY691" t="s">
        <v>17</v>
      </c>
      <c r="AZ691" t="s">
        <v>6742</v>
      </c>
      <c r="BA691" s="101" t="s">
        <v>6743</v>
      </c>
      <c r="BB691" s="3" t="s">
        <v>5202</v>
      </c>
      <c r="BC691" t="s">
        <v>17</v>
      </c>
      <c r="BD691" t="s">
        <v>6744</v>
      </c>
      <c r="BE691" t="s">
        <v>37</v>
      </c>
      <c r="BF691" t="s">
        <v>36</v>
      </c>
      <c r="BG691" t="s">
        <v>17</v>
      </c>
      <c r="BH691" t="s">
        <v>6171</v>
      </c>
      <c r="BI691" t="s">
        <v>3606</v>
      </c>
      <c r="BJ691" t="s">
        <v>9051</v>
      </c>
      <c r="BK691" s="9" t="s">
        <v>9568</v>
      </c>
      <c r="BL691" t="s">
        <v>17</v>
      </c>
      <c r="BM691" s="223">
        <v>522187</v>
      </c>
      <c r="BN691" s="223">
        <v>522187</v>
      </c>
      <c r="BO691" t="s">
        <v>5099</v>
      </c>
      <c r="BP691" t="s">
        <v>9213</v>
      </c>
      <c r="BQ691" t="s">
        <v>17</v>
      </c>
      <c r="BR691" t="s">
        <v>17</v>
      </c>
      <c r="BS691" t="s">
        <v>17</v>
      </c>
      <c r="BT691" t="s">
        <v>6745</v>
      </c>
      <c r="BU691" t="s">
        <v>5102</v>
      </c>
      <c r="BV691" s="101" t="s">
        <v>6903</v>
      </c>
      <c r="BW691" s="223">
        <v>30</v>
      </c>
      <c r="BX691" t="s">
        <v>17</v>
      </c>
      <c r="BY691" t="s">
        <v>17</v>
      </c>
      <c r="BZ691" t="s">
        <v>6956</v>
      </c>
      <c r="CA691" t="s">
        <v>6212</v>
      </c>
      <c r="CB691" s="223">
        <v>2016</v>
      </c>
      <c r="CC691" t="s">
        <v>6747</v>
      </c>
      <c r="CD691" t="s">
        <v>6904</v>
      </c>
      <c r="CE691" t="s">
        <v>6905</v>
      </c>
      <c r="CF691" t="s">
        <v>6750</v>
      </c>
      <c r="CG691" t="s">
        <v>17</v>
      </c>
      <c r="CH691" t="s">
        <v>131</v>
      </c>
      <c r="CI691" t="s">
        <v>6902</v>
      </c>
      <c r="CJ691" t="s">
        <v>6906</v>
      </c>
      <c r="CK691" t="s">
        <v>6752</v>
      </c>
      <c r="CL691" t="s">
        <v>6753</v>
      </c>
      <c r="CM691" t="s">
        <v>6754</v>
      </c>
      <c r="CN691" t="s">
        <v>6755</v>
      </c>
      <c r="CO691" t="s">
        <v>10</v>
      </c>
      <c r="CP691" t="s">
        <v>48</v>
      </c>
      <c r="CQ691" t="s">
        <v>17</v>
      </c>
      <c r="CR691" t="s">
        <v>17</v>
      </c>
      <c r="CS691" t="s">
        <v>6907</v>
      </c>
      <c r="CT691" t="s">
        <v>430</v>
      </c>
      <c r="CU691" t="s">
        <v>333</v>
      </c>
      <c r="CV691" t="s">
        <v>17</v>
      </c>
      <c r="CW691" t="s">
        <v>6757</v>
      </c>
      <c r="CX691" t="s">
        <v>17</v>
      </c>
      <c r="CY691" t="s">
        <v>17</v>
      </c>
      <c r="CZ691" t="s">
        <v>6908</v>
      </c>
      <c r="DA691" t="s">
        <v>8548</v>
      </c>
      <c r="DB691" t="s">
        <v>8148</v>
      </c>
      <c r="DD691" s="228">
        <v>917</v>
      </c>
      <c r="DE691" s="22"/>
    </row>
    <row r="692" spans="1:109" ht="13.9" customHeight="1">
      <c r="A692" s="227">
        <v>635</v>
      </c>
      <c r="B692" t="s">
        <v>6732</v>
      </c>
      <c r="C692" s="285" t="s">
        <v>6695</v>
      </c>
      <c r="D692" t="s">
        <v>10263</v>
      </c>
      <c r="E692" t="s">
        <v>6733</v>
      </c>
      <c r="F692" t="s">
        <v>6734</v>
      </c>
      <c r="G692" s="149" t="s">
        <v>6735</v>
      </c>
      <c r="H692" t="s">
        <v>6736</v>
      </c>
      <c r="I692" t="s">
        <v>6694</v>
      </c>
      <c r="J692" t="s">
        <v>6737</v>
      </c>
      <c r="K692" t="s">
        <v>10283</v>
      </c>
      <c r="L692" t="s">
        <v>6738</v>
      </c>
      <c r="M692" t="b">
        <v>0</v>
      </c>
      <c r="N692" t="s">
        <v>549</v>
      </c>
      <c r="O692" s="3" t="s">
        <v>8269</v>
      </c>
      <c r="P692" t="s">
        <v>17</v>
      </c>
      <c r="Q692" s="229">
        <v>-1</v>
      </c>
      <c r="R692" s="229">
        <v>999</v>
      </c>
      <c r="S692" t="s">
        <v>4576</v>
      </c>
      <c r="T692" t="s">
        <v>5910</v>
      </c>
      <c r="U692" t="s">
        <v>17</v>
      </c>
      <c r="V692" t="s">
        <v>17</v>
      </c>
      <c r="W692" t="s">
        <v>17</v>
      </c>
      <c r="X692" t="s">
        <v>17</v>
      </c>
      <c r="Y692" t="s">
        <v>17</v>
      </c>
      <c r="Z692" t="s">
        <v>4570</v>
      </c>
      <c r="AA692" s="22" t="s">
        <v>484</v>
      </c>
      <c r="AB692" t="s">
        <v>17</v>
      </c>
      <c r="AC692" t="s">
        <v>17</v>
      </c>
      <c r="AD692" t="s">
        <v>17</v>
      </c>
      <c r="AE692" t="s">
        <v>17</v>
      </c>
      <c r="AF692" t="s">
        <v>17</v>
      </c>
      <c r="AG692" t="s">
        <v>17</v>
      </c>
      <c r="AH692" t="s">
        <v>6738</v>
      </c>
      <c r="AI692" t="s">
        <v>9202</v>
      </c>
      <c r="AJ692" s="3" t="s">
        <v>481</v>
      </c>
      <c r="AK692" t="s">
        <v>12</v>
      </c>
      <c r="AL692" t="s">
        <v>17</v>
      </c>
      <c r="AM692" t="s">
        <v>17</v>
      </c>
      <c r="AN692" t="s">
        <v>6739</v>
      </c>
      <c r="AO692" t="s">
        <v>9206</v>
      </c>
      <c r="AP692" t="s">
        <v>5091</v>
      </c>
      <c r="AQ692" t="s">
        <v>6740</v>
      </c>
      <c r="AR692" t="s">
        <v>6741</v>
      </c>
      <c r="AS692" s="15" t="s">
        <v>9041</v>
      </c>
      <c r="AT692" t="s">
        <v>17</v>
      </c>
      <c r="AU692" t="b">
        <v>0</v>
      </c>
      <c r="AV692" s="223">
        <v>717437</v>
      </c>
      <c r="AW692" t="s">
        <v>17</v>
      </c>
      <c r="AX692" t="s">
        <v>17</v>
      </c>
      <c r="AY692" t="s">
        <v>17</v>
      </c>
      <c r="AZ692" t="s">
        <v>6742</v>
      </c>
      <c r="BA692" s="101" t="s">
        <v>6743</v>
      </c>
      <c r="BB692" s="3" t="s">
        <v>5202</v>
      </c>
      <c r="BC692" t="s">
        <v>17</v>
      </c>
      <c r="BD692" t="s">
        <v>6744</v>
      </c>
      <c r="BE692" t="s">
        <v>37</v>
      </c>
      <c r="BF692" t="s">
        <v>36</v>
      </c>
      <c r="BG692" t="s">
        <v>17</v>
      </c>
      <c r="BH692" t="s">
        <v>6171</v>
      </c>
      <c r="BI692" t="s">
        <v>3606</v>
      </c>
      <c r="BJ692" t="s">
        <v>9051</v>
      </c>
      <c r="BK692" s="9" t="s">
        <v>9568</v>
      </c>
      <c r="BL692" t="s">
        <v>17</v>
      </c>
      <c r="BM692" s="223">
        <v>491350</v>
      </c>
      <c r="BN692" s="223">
        <v>491350</v>
      </c>
      <c r="BO692" t="s">
        <v>5099</v>
      </c>
      <c r="BP692" t="s">
        <v>9213</v>
      </c>
      <c r="BQ692" t="s">
        <v>17</v>
      </c>
      <c r="BR692" t="s">
        <v>17</v>
      </c>
      <c r="BS692" t="s">
        <v>17</v>
      </c>
      <c r="BT692" t="s">
        <v>6745</v>
      </c>
      <c r="BU692" t="s">
        <v>13048</v>
      </c>
      <c r="BV692" s="101" t="s">
        <v>6746</v>
      </c>
      <c r="BW692" s="223">
        <v>30</v>
      </c>
      <c r="BX692" t="s">
        <v>17</v>
      </c>
      <c r="BY692" t="s">
        <v>17</v>
      </c>
      <c r="BZ692" t="s">
        <v>6956</v>
      </c>
      <c r="CA692" t="s">
        <v>6212</v>
      </c>
      <c r="CB692" s="223">
        <v>2016</v>
      </c>
      <c r="CC692" t="s">
        <v>6747</v>
      </c>
      <c r="CD692" t="s">
        <v>6748</v>
      </c>
      <c r="CE692" t="s">
        <v>6749</v>
      </c>
      <c r="CF692" t="s">
        <v>6750</v>
      </c>
      <c r="CG692" t="s">
        <v>17</v>
      </c>
      <c r="CH692" t="s">
        <v>131</v>
      </c>
      <c r="CI692" t="s">
        <v>6738</v>
      </c>
      <c r="CJ692" t="s">
        <v>6751</v>
      </c>
      <c r="CK692" t="s">
        <v>6752</v>
      </c>
      <c r="CL692" t="s">
        <v>6753</v>
      </c>
      <c r="CM692" t="s">
        <v>6754</v>
      </c>
      <c r="CN692" t="s">
        <v>6755</v>
      </c>
      <c r="CO692" t="s">
        <v>10</v>
      </c>
      <c r="CP692" t="s">
        <v>48</v>
      </c>
      <c r="CQ692" t="s">
        <v>17</v>
      </c>
      <c r="CR692" t="s">
        <v>17</v>
      </c>
      <c r="CS692" t="s">
        <v>6756</v>
      </c>
      <c r="CT692" t="s">
        <v>430</v>
      </c>
      <c r="CU692" t="s">
        <v>333</v>
      </c>
      <c r="CV692" t="s">
        <v>17</v>
      </c>
      <c r="CW692" t="s">
        <v>6757</v>
      </c>
      <c r="CX692" t="s">
        <v>17</v>
      </c>
      <c r="CY692" t="s">
        <v>17</v>
      </c>
      <c r="CZ692" t="s">
        <v>6758</v>
      </c>
      <c r="DA692" s="3" t="s">
        <v>9218</v>
      </c>
      <c r="DB692" t="s">
        <v>6759</v>
      </c>
      <c r="DD692" s="228">
        <v>918</v>
      </c>
      <c r="DE692" s="22"/>
    </row>
    <row r="693" spans="1:109" ht="13.15" customHeight="1">
      <c r="A693" s="227">
        <v>636</v>
      </c>
      <c r="B693" t="s">
        <v>6732</v>
      </c>
      <c r="C693" s="285" t="s">
        <v>6695</v>
      </c>
      <c r="D693" t="s">
        <v>10263</v>
      </c>
      <c r="E693" t="s">
        <v>6733</v>
      </c>
      <c r="F693" t="s">
        <v>6734</v>
      </c>
      <c r="G693" s="149" t="s">
        <v>6735</v>
      </c>
      <c r="H693" t="s">
        <v>6736</v>
      </c>
      <c r="I693" t="s">
        <v>6694</v>
      </c>
      <c r="J693" t="s">
        <v>6737</v>
      </c>
      <c r="K693" t="s">
        <v>10283</v>
      </c>
      <c r="L693" t="s">
        <v>6760</v>
      </c>
      <c r="M693" t="b">
        <v>0</v>
      </c>
      <c r="N693" t="s">
        <v>549</v>
      </c>
      <c r="O693" s="3" t="s">
        <v>8269</v>
      </c>
      <c r="P693" t="s">
        <v>17</v>
      </c>
      <c r="Q693" s="229">
        <v>-1</v>
      </c>
      <c r="R693" s="229">
        <v>999</v>
      </c>
      <c r="S693" t="s">
        <v>4576</v>
      </c>
      <c r="T693" t="s">
        <v>5910</v>
      </c>
      <c r="U693" t="s">
        <v>17</v>
      </c>
      <c r="V693" t="s">
        <v>17</v>
      </c>
      <c r="W693" t="s">
        <v>17</v>
      </c>
      <c r="X693" t="s">
        <v>17</v>
      </c>
      <c r="Y693" t="s">
        <v>17</v>
      </c>
      <c r="Z693" t="s">
        <v>4570</v>
      </c>
      <c r="AA693" s="22" t="s">
        <v>484</v>
      </c>
      <c r="AB693" t="s">
        <v>17</v>
      </c>
      <c r="AC693" t="s">
        <v>17</v>
      </c>
      <c r="AD693" t="s">
        <v>17</v>
      </c>
      <c r="AE693" t="s">
        <v>17</v>
      </c>
      <c r="AF693" t="s">
        <v>17</v>
      </c>
      <c r="AG693" t="s">
        <v>17</v>
      </c>
      <c r="AH693" t="s">
        <v>6760</v>
      </c>
      <c r="AI693" t="s">
        <v>9202</v>
      </c>
      <c r="AJ693" s="3" t="s">
        <v>481</v>
      </c>
      <c r="AK693" t="s">
        <v>12</v>
      </c>
      <c r="AL693" t="s">
        <v>17</v>
      </c>
      <c r="AM693" t="s">
        <v>17</v>
      </c>
      <c r="AN693" t="s">
        <v>6739</v>
      </c>
      <c r="AO693" t="s">
        <v>9206</v>
      </c>
      <c r="AP693" t="s">
        <v>5091</v>
      </c>
      <c r="AQ693" t="s">
        <v>6740</v>
      </c>
      <c r="AR693" t="s">
        <v>6741</v>
      </c>
      <c r="AS693" s="15" t="s">
        <v>9041</v>
      </c>
      <c r="AT693" t="s">
        <v>17</v>
      </c>
      <c r="AU693" t="b">
        <v>0</v>
      </c>
      <c r="AV693" s="223">
        <v>85697</v>
      </c>
      <c r="AW693" t="s">
        <v>17</v>
      </c>
      <c r="AX693" t="s">
        <v>17</v>
      </c>
      <c r="AY693" t="s">
        <v>17</v>
      </c>
      <c r="AZ693" t="s">
        <v>6742</v>
      </c>
      <c r="BA693" s="101" t="s">
        <v>6743</v>
      </c>
      <c r="BB693" s="3" t="s">
        <v>5202</v>
      </c>
      <c r="BC693" t="s">
        <v>17</v>
      </c>
      <c r="BD693" t="s">
        <v>6744</v>
      </c>
      <c r="BE693" t="s">
        <v>37</v>
      </c>
      <c r="BF693" t="s">
        <v>36</v>
      </c>
      <c r="BG693" t="s">
        <v>17</v>
      </c>
      <c r="BH693" t="s">
        <v>6171</v>
      </c>
      <c r="BI693" t="s">
        <v>3606</v>
      </c>
      <c r="BJ693" t="s">
        <v>9051</v>
      </c>
      <c r="BK693" s="9" t="s">
        <v>9568</v>
      </c>
      <c r="BL693" t="s">
        <v>17</v>
      </c>
      <c r="BM693" s="223">
        <v>56075</v>
      </c>
      <c r="BN693" s="223">
        <v>56075</v>
      </c>
      <c r="BO693" t="s">
        <v>5099</v>
      </c>
      <c r="BP693" t="s">
        <v>9213</v>
      </c>
      <c r="BQ693" t="s">
        <v>17</v>
      </c>
      <c r="BR693" t="s">
        <v>17</v>
      </c>
      <c r="BS693" t="s">
        <v>17</v>
      </c>
      <c r="BT693" t="s">
        <v>6745</v>
      </c>
      <c r="BU693" t="s">
        <v>13048</v>
      </c>
      <c r="BV693" s="101" t="s">
        <v>6761</v>
      </c>
      <c r="BW693" s="223">
        <v>30</v>
      </c>
      <c r="BX693" t="s">
        <v>17</v>
      </c>
      <c r="BY693" t="s">
        <v>17</v>
      </c>
      <c r="BZ693" t="s">
        <v>6956</v>
      </c>
      <c r="CA693" t="s">
        <v>6212</v>
      </c>
      <c r="CB693" s="223">
        <v>2016</v>
      </c>
      <c r="CC693" t="s">
        <v>6747</v>
      </c>
      <c r="CD693" t="s">
        <v>6762</v>
      </c>
      <c r="CE693" t="s">
        <v>6763</v>
      </c>
      <c r="CF693" t="s">
        <v>6750</v>
      </c>
      <c r="CG693" t="s">
        <v>17</v>
      </c>
      <c r="CH693" t="s">
        <v>131</v>
      </c>
      <c r="CI693" t="s">
        <v>6760</v>
      </c>
      <c r="CJ693" t="s">
        <v>6764</v>
      </c>
      <c r="CK693" t="s">
        <v>6752</v>
      </c>
      <c r="CL693" t="s">
        <v>6753</v>
      </c>
      <c r="CM693" t="s">
        <v>6754</v>
      </c>
      <c r="CN693" t="s">
        <v>6755</v>
      </c>
      <c r="CO693" t="s">
        <v>10</v>
      </c>
      <c r="CP693" t="s">
        <v>48</v>
      </c>
      <c r="CQ693" t="s">
        <v>17</v>
      </c>
      <c r="CR693" t="s">
        <v>17</v>
      </c>
      <c r="CS693" t="s">
        <v>6765</v>
      </c>
      <c r="CT693" t="s">
        <v>430</v>
      </c>
      <c r="CU693" t="s">
        <v>333</v>
      </c>
      <c r="CV693" t="s">
        <v>17</v>
      </c>
      <c r="CW693" t="s">
        <v>6757</v>
      </c>
      <c r="CX693" t="s">
        <v>17</v>
      </c>
      <c r="CY693" t="s">
        <v>17</v>
      </c>
      <c r="CZ693" t="s">
        <v>6766</v>
      </c>
      <c r="DA693" s="3" t="s">
        <v>9218</v>
      </c>
      <c r="DB693" t="s">
        <v>6767</v>
      </c>
      <c r="DD693" s="228">
        <v>919</v>
      </c>
      <c r="DE693" s="22"/>
    </row>
    <row r="694" spans="1:109" ht="15" customHeight="1">
      <c r="A694" s="228">
        <v>637</v>
      </c>
      <c r="B694" t="s">
        <v>6732</v>
      </c>
      <c r="C694" s="285" t="s">
        <v>6695</v>
      </c>
      <c r="D694" t="s">
        <v>10263</v>
      </c>
      <c r="E694" t="s">
        <v>6733</v>
      </c>
      <c r="F694" t="s">
        <v>6734</v>
      </c>
      <c r="G694" s="149" t="s">
        <v>6735</v>
      </c>
      <c r="H694" t="s">
        <v>6736</v>
      </c>
      <c r="I694" t="s">
        <v>6694</v>
      </c>
      <c r="J694" t="s">
        <v>6737</v>
      </c>
      <c r="K694" t="s">
        <v>10283</v>
      </c>
      <c r="L694" t="s">
        <v>6768</v>
      </c>
      <c r="M694" t="b">
        <v>0</v>
      </c>
      <c r="N694" t="s">
        <v>549</v>
      </c>
      <c r="O694" s="3" t="s">
        <v>8269</v>
      </c>
      <c r="P694" t="s">
        <v>17</v>
      </c>
      <c r="Q694" s="229">
        <v>-1</v>
      </c>
      <c r="R694" s="229">
        <v>999</v>
      </c>
      <c r="S694" t="s">
        <v>6769</v>
      </c>
      <c r="T694" t="s">
        <v>5910</v>
      </c>
      <c r="U694" t="s">
        <v>17</v>
      </c>
      <c r="V694" t="s">
        <v>17</v>
      </c>
      <c r="W694" t="s">
        <v>17</v>
      </c>
      <c r="X694" t="s">
        <v>17</v>
      </c>
      <c r="Y694" t="s">
        <v>17</v>
      </c>
      <c r="Z694" t="s">
        <v>4571</v>
      </c>
      <c r="AA694" s="22" t="s">
        <v>6780</v>
      </c>
      <c r="AB694" t="s">
        <v>17</v>
      </c>
      <c r="AC694" t="s">
        <v>17</v>
      </c>
      <c r="AD694" t="s">
        <v>17</v>
      </c>
      <c r="AE694" t="s">
        <v>17</v>
      </c>
      <c r="AF694" t="s">
        <v>6770</v>
      </c>
      <c r="AG694" t="s">
        <v>17</v>
      </c>
      <c r="AH694" t="s">
        <v>6768</v>
      </c>
      <c r="AI694" t="s">
        <v>9202</v>
      </c>
      <c r="AJ694" s="3" t="s">
        <v>481</v>
      </c>
      <c r="AK694" t="s">
        <v>12</v>
      </c>
      <c r="AL694" t="s">
        <v>17</v>
      </c>
      <c r="AM694" t="s">
        <v>17</v>
      </c>
      <c r="AN694" t="s">
        <v>6771</v>
      </c>
      <c r="AO694" t="s">
        <v>9206</v>
      </c>
      <c r="AP694" t="s">
        <v>5091</v>
      </c>
      <c r="AQ694" t="s">
        <v>6740</v>
      </c>
      <c r="AR694" t="s">
        <v>6741</v>
      </c>
      <c r="AS694" s="15" t="s">
        <v>9041</v>
      </c>
      <c r="AT694" t="s">
        <v>17</v>
      </c>
      <c r="AU694" t="b">
        <v>0</v>
      </c>
      <c r="AV694" s="223">
        <v>791041</v>
      </c>
      <c r="AW694" t="s">
        <v>17</v>
      </c>
      <c r="AX694" t="s">
        <v>17</v>
      </c>
      <c r="AY694" t="s">
        <v>17</v>
      </c>
      <c r="AZ694" t="s">
        <v>6742</v>
      </c>
      <c r="BA694" s="101" t="s">
        <v>6743</v>
      </c>
      <c r="BB694" s="3" t="s">
        <v>5202</v>
      </c>
      <c r="BC694" t="s">
        <v>17</v>
      </c>
      <c r="BD694" t="s">
        <v>6744</v>
      </c>
      <c r="BE694" t="s">
        <v>37</v>
      </c>
      <c r="BF694" t="s">
        <v>36</v>
      </c>
      <c r="BG694" t="s">
        <v>17</v>
      </c>
      <c r="BH694" t="s">
        <v>6171</v>
      </c>
      <c r="BI694" t="s">
        <v>3606</v>
      </c>
      <c r="BJ694" t="s">
        <v>9051</v>
      </c>
      <c r="BK694" s="9" t="s">
        <v>9568</v>
      </c>
      <c r="BL694" t="s">
        <v>17</v>
      </c>
      <c r="BM694" s="223">
        <v>494537</v>
      </c>
      <c r="BN694" s="223">
        <v>494537</v>
      </c>
      <c r="BO694" t="s">
        <v>5099</v>
      </c>
      <c r="BP694" t="s">
        <v>9213</v>
      </c>
      <c r="BQ694" t="s">
        <v>17</v>
      </c>
      <c r="BR694" t="s">
        <v>17</v>
      </c>
      <c r="BS694" t="s">
        <v>17</v>
      </c>
      <c r="BT694" t="s">
        <v>6745</v>
      </c>
      <c r="BU694" t="s">
        <v>13048</v>
      </c>
      <c r="BV694" s="101" t="s">
        <v>6772</v>
      </c>
      <c r="BW694" s="223">
        <v>30</v>
      </c>
      <c r="BX694" t="s">
        <v>17</v>
      </c>
      <c r="BY694" t="s">
        <v>17</v>
      </c>
      <c r="BZ694" t="s">
        <v>6956</v>
      </c>
      <c r="CA694" t="s">
        <v>6212</v>
      </c>
      <c r="CB694" s="223">
        <v>2016</v>
      </c>
      <c r="CC694" t="s">
        <v>6747</v>
      </c>
      <c r="CD694" t="s">
        <v>6773</v>
      </c>
      <c r="CE694" t="s">
        <v>6774</v>
      </c>
      <c r="CF694" t="s">
        <v>6750</v>
      </c>
      <c r="CG694" t="s">
        <v>17</v>
      </c>
      <c r="CH694" t="s">
        <v>131</v>
      </c>
      <c r="CI694" t="s">
        <v>6768</v>
      </c>
      <c r="CJ694" t="s">
        <v>6775</v>
      </c>
      <c r="CK694" t="s">
        <v>6752</v>
      </c>
      <c r="CL694" t="s">
        <v>6753</v>
      </c>
      <c r="CM694" t="s">
        <v>6754</v>
      </c>
      <c r="CN694" t="s">
        <v>6755</v>
      </c>
      <c r="CO694" t="s">
        <v>10</v>
      </c>
      <c r="CP694" t="s">
        <v>48</v>
      </c>
      <c r="CQ694" t="s">
        <v>17</v>
      </c>
      <c r="CR694" t="s">
        <v>17</v>
      </c>
      <c r="CS694" t="s">
        <v>6776</v>
      </c>
      <c r="CT694" t="s">
        <v>430</v>
      </c>
      <c r="CU694" t="s">
        <v>333</v>
      </c>
      <c r="CV694" t="s">
        <v>17</v>
      </c>
      <c r="CW694" t="s">
        <v>6757</v>
      </c>
      <c r="CX694" t="s">
        <v>17</v>
      </c>
      <c r="CY694" t="s">
        <v>17</v>
      </c>
      <c r="CZ694" t="s">
        <v>6777</v>
      </c>
      <c r="DA694" s="3" t="s">
        <v>9218</v>
      </c>
      <c r="DB694" t="s">
        <v>6778</v>
      </c>
      <c r="DD694" s="228">
        <v>920</v>
      </c>
      <c r="DE694" s="22"/>
    </row>
    <row r="695" spans="1:109" ht="15" customHeight="1">
      <c r="A695" s="228">
        <v>638</v>
      </c>
      <c r="B695" t="s">
        <v>6732</v>
      </c>
      <c r="C695" s="285" t="s">
        <v>6695</v>
      </c>
      <c r="D695" t="s">
        <v>10263</v>
      </c>
      <c r="E695" t="s">
        <v>6733</v>
      </c>
      <c r="F695" t="s">
        <v>6734</v>
      </c>
      <c r="G695" s="149" t="s">
        <v>6735</v>
      </c>
      <c r="H695" t="s">
        <v>6736</v>
      </c>
      <c r="I695" t="s">
        <v>6694</v>
      </c>
      <c r="J695" t="s">
        <v>6737</v>
      </c>
      <c r="K695" t="s">
        <v>10283</v>
      </c>
      <c r="L695" t="s">
        <v>6779</v>
      </c>
      <c r="M695" t="b">
        <v>0</v>
      </c>
      <c r="N695" t="s">
        <v>549</v>
      </c>
      <c r="O695" s="3" t="s">
        <v>8269</v>
      </c>
      <c r="P695" t="s">
        <v>17</v>
      </c>
      <c r="Q695" s="229">
        <v>-1</v>
      </c>
      <c r="R695" s="229">
        <v>999</v>
      </c>
      <c r="S695" t="s">
        <v>6769</v>
      </c>
      <c r="T695" t="s">
        <v>5910</v>
      </c>
      <c r="U695" t="s">
        <v>17</v>
      </c>
      <c r="V695" t="s">
        <v>17</v>
      </c>
      <c r="W695" t="s">
        <v>17</v>
      </c>
      <c r="X695" t="s">
        <v>17</v>
      </c>
      <c r="Y695" t="s">
        <v>17</v>
      </c>
      <c r="Z695" t="s">
        <v>4571</v>
      </c>
      <c r="AA695" s="22" t="s">
        <v>6780</v>
      </c>
      <c r="AB695" t="s">
        <v>17</v>
      </c>
      <c r="AC695" t="s">
        <v>17</v>
      </c>
      <c r="AD695" t="s">
        <v>17</v>
      </c>
      <c r="AE695" t="s">
        <v>17</v>
      </c>
      <c r="AF695" t="s">
        <v>6770</v>
      </c>
      <c r="AG695" t="s">
        <v>17</v>
      </c>
      <c r="AH695" t="s">
        <v>6779</v>
      </c>
      <c r="AI695" t="s">
        <v>9202</v>
      </c>
      <c r="AJ695" s="3" t="s">
        <v>481</v>
      </c>
      <c r="AK695" t="s">
        <v>12</v>
      </c>
      <c r="AL695" t="s">
        <v>17</v>
      </c>
      <c r="AM695" t="s">
        <v>17</v>
      </c>
      <c r="AN695" t="s">
        <v>6780</v>
      </c>
      <c r="AO695" t="s">
        <v>9206</v>
      </c>
      <c r="AP695" t="s">
        <v>5091</v>
      </c>
      <c r="AQ695" t="s">
        <v>6740</v>
      </c>
      <c r="AR695" t="s">
        <v>6741</v>
      </c>
      <c r="AS695" s="15" t="s">
        <v>9041</v>
      </c>
      <c r="AT695" t="s">
        <v>17</v>
      </c>
      <c r="AU695" t="b">
        <v>0</v>
      </c>
      <c r="AV695" s="223">
        <v>8267194</v>
      </c>
      <c r="AW695" t="s">
        <v>17</v>
      </c>
      <c r="AX695" t="s">
        <v>17</v>
      </c>
      <c r="AY695" t="s">
        <v>17</v>
      </c>
      <c r="AZ695" t="s">
        <v>6742</v>
      </c>
      <c r="BA695" s="101" t="s">
        <v>6743</v>
      </c>
      <c r="BB695" s="3" t="s">
        <v>5202</v>
      </c>
      <c r="BC695" t="s">
        <v>17</v>
      </c>
      <c r="BD695" t="s">
        <v>6744</v>
      </c>
      <c r="BE695" t="s">
        <v>37</v>
      </c>
      <c r="BF695" t="s">
        <v>36</v>
      </c>
      <c r="BG695" t="s">
        <v>17</v>
      </c>
      <c r="BH695" t="s">
        <v>6171</v>
      </c>
      <c r="BI695" t="s">
        <v>3606</v>
      </c>
      <c r="BJ695" t="s">
        <v>9051</v>
      </c>
      <c r="BK695" s="9" t="s">
        <v>9568</v>
      </c>
      <c r="BL695" t="s">
        <v>17</v>
      </c>
      <c r="BM695" s="223">
        <v>2562665</v>
      </c>
      <c r="BN695" s="223">
        <v>2562665</v>
      </c>
      <c r="BO695" t="s">
        <v>5099</v>
      </c>
      <c r="BP695" t="s">
        <v>9213</v>
      </c>
      <c r="BQ695" t="s">
        <v>17</v>
      </c>
      <c r="BR695" t="s">
        <v>17</v>
      </c>
      <c r="BS695" t="s">
        <v>17</v>
      </c>
      <c r="BT695" t="s">
        <v>6745</v>
      </c>
      <c r="BU695" t="s">
        <v>13048</v>
      </c>
      <c r="BV695" s="101" t="s">
        <v>6781</v>
      </c>
      <c r="BW695" s="223">
        <v>30</v>
      </c>
      <c r="BX695" t="s">
        <v>17</v>
      </c>
      <c r="BY695" t="s">
        <v>17</v>
      </c>
      <c r="BZ695" t="s">
        <v>6956</v>
      </c>
      <c r="CA695" t="s">
        <v>6212</v>
      </c>
      <c r="CB695" s="223">
        <v>2016</v>
      </c>
      <c r="CC695" t="s">
        <v>6747</v>
      </c>
      <c r="CD695" t="s">
        <v>6782</v>
      </c>
      <c r="CE695" t="s">
        <v>6783</v>
      </c>
      <c r="CF695" t="s">
        <v>6750</v>
      </c>
      <c r="CG695" t="s">
        <v>17</v>
      </c>
      <c r="CH695" t="s">
        <v>131</v>
      </c>
      <c r="CI695" t="s">
        <v>6779</v>
      </c>
      <c r="CJ695" t="s">
        <v>6784</v>
      </c>
      <c r="CK695" t="s">
        <v>6752</v>
      </c>
      <c r="CL695" t="s">
        <v>6753</v>
      </c>
      <c r="CM695" t="s">
        <v>6754</v>
      </c>
      <c r="CN695" t="s">
        <v>6755</v>
      </c>
      <c r="CO695" t="s">
        <v>10</v>
      </c>
      <c r="CP695" t="s">
        <v>48</v>
      </c>
      <c r="CQ695" t="s">
        <v>17</v>
      </c>
      <c r="CR695" t="s">
        <v>17</v>
      </c>
      <c r="CS695" t="s">
        <v>6785</v>
      </c>
      <c r="CT695" t="s">
        <v>430</v>
      </c>
      <c r="CU695" t="s">
        <v>333</v>
      </c>
      <c r="CV695" t="s">
        <v>17</v>
      </c>
      <c r="CW695" t="s">
        <v>6757</v>
      </c>
      <c r="CX695" t="s">
        <v>17</v>
      </c>
      <c r="CY695" t="s">
        <v>17</v>
      </c>
      <c r="CZ695" t="s">
        <v>6786</v>
      </c>
      <c r="DA695" s="3" t="s">
        <v>9218</v>
      </c>
      <c r="DB695" t="s">
        <v>10387</v>
      </c>
      <c r="DD695" s="228">
        <v>921</v>
      </c>
      <c r="DE695" s="22"/>
    </row>
    <row r="696" spans="1:109" ht="15" customHeight="1">
      <c r="A696" s="228">
        <v>639</v>
      </c>
      <c r="B696" t="s">
        <v>6732</v>
      </c>
      <c r="C696" s="285" t="s">
        <v>6695</v>
      </c>
      <c r="D696" t="s">
        <v>10263</v>
      </c>
      <c r="E696" t="s">
        <v>6733</v>
      </c>
      <c r="F696" t="s">
        <v>6734</v>
      </c>
      <c r="G696" s="149" t="s">
        <v>6735</v>
      </c>
      <c r="H696" t="s">
        <v>6736</v>
      </c>
      <c r="I696" t="s">
        <v>6694</v>
      </c>
      <c r="J696" t="s">
        <v>6737</v>
      </c>
      <c r="K696" t="s">
        <v>10283</v>
      </c>
      <c r="L696" t="s">
        <v>6787</v>
      </c>
      <c r="M696" t="b">
        <v>0</v>
      </c>
      <c r="N696" t="s">
        <v>549</v>
      </c>
      <c r="O696" s="3" t="s">
        <v>8269</v>
      </c>
      <c r="P696" t="s">
        <v>17</v>
      </c>
      <c r="Q696" s="229">
        <v>-1</v>
      </c>
      <c r="R696" s="229">
        <v>999</v>
      </c>
      <c r="S696" t="s">
        <v>6769</v>
      </c>
      <c r="T696" t="s">
        <v>5910</v>
      </c>
      <c r="U696" t="s">
        <v>17</v>
      </c>
      <c r="V696" t="s">
        <v>17</v>
      </c>
      <c r="W696" t="s">
        <v>17</v>
      </c>
      <c r="X696" t="s">
        <v>17</v>
      </c>
      <c r="Y696" t="s">
        <v>17</v>
      </c>
      <c r="Z696" t="s">
        <v>4571</v>
      </c>
      <c r="AA696" s="22" t="s">
        <v>6780</v>
      </c>
      <c r="AB696" t="s">
        <v>17</v>
      </c>
      <c r="AC696" t="s">
        <v>17</v>
      </c>
      <c r="AD696" t="s">
        <v>17</v>
      </c>
      <c r="AE696" t="s">
        <v>17</v>
      </c>
      <c r="AF696" t="s">
        <v>6770</v>
      </c>
      <c r="AG696" t="s">
        <v>17</v>
      </c>
      <c r="AH696" t="s">
        <v>6787</v>
      </c>
      <c r="AI696" t="s">
        <v>9202</v>
      </c>
      <c r="AJ696" s="3" t="s">
        <v>481</v>
      </c>
      <c r="AK696" t="s">
        <v>12</v>
      </c>
      <c r="AL696" t="s">
        <v>17</v>
      </c>
      <c r="AM696" t="s">
        <v>17</v>
      </c>
      <c r="AN696" t="s">
        <v>6788</v>
      </c>
      <c r="AO696" t="s">
        <v>9206</v>
      </c>
      <c r="AP696" t="s">
        <v>5091</v>
      </c>
      <c r="AQ696" t="s">
        <v>6740</v>
      </c>
      <c r="AR696" t="s">
        <v>6741</v>
      </c>
      <c r="AS696" s="15" t="s">
        <v>9041</v>
      </c>
      <c r="AT696" t="s">
        <v>17</v>
      </c>
      <c r="AU696" t="b">
        <v>0</v>
      </c>
      <c r="AV696" s="223">
        <v>228184</v>
      </c>
      <c r="AW696" t="s">
        <v>17</v>
      </c>
      <c r="AX696" t="s">
        <v>17</v>
      </c>
      <c r="AY696" t="s">
        <v>17</v>
      </c>
      <c r="AZ696" t="s">
        <v>6742</v>
      </c>
      <c r="BA696" s="101" t="s">
        <v>6743</v>
      </c>
      <c r="BB696" s="3" t="s">
        <v>5202</v>
      </c>
      <c r="BC696" t="s">
        <v>17</v>
      </c>
      <c r="BD696" t="s">
        <v>6744</v>
      </c>
      <c r="BE696" t="s">
        <v>37</v>
      </c>
      <c r="BF696" t="s">
        <v>36</v>
      </c>
      <c r="BG696" t="s">
        <v>17</v>
      </c>
      <c r="BH696" t="s">
        <v>6171</v>
      </c>
      <c r="BI696" t="s">
        <v>3606</v>
      </c>
      <c r="BJ696" t="s">
        <v>9051</v>
      </c>
      <c r="BK696" s="9" t="s">
        <v>9568</v>
      </c>
      <c r="BL696" t="s">
        <v>17</v>
      </c>
      <c r="BM696" s="223">
        <v>89820</v>
      </c>
      <c r="BN696" s="223">
        <v>89820</v>
      </c>
      <c r="BO696" t="s">
        <v>5099</v>
      </c>
      <c r="BP696" t="s">
        <v>9213</v>
      </c>
      <c r="BQ696" t="s">
        <v>17</v>
      </c>
      <c r="BR696" t="s">
        <v>17</v>
      </c>
      <c r="BS696" t="s">
        <v>17</v>
      </c>
      <c r="BT696" t="s">
        <v>6745</v>
      </c>
      <c r="BU696" t="s">
        <v>13048</v>
      </c>
      <c r="BV696" s="101" t="s">
        <v>6789</v>
      </c>
      <c r="BW696" s="223">
        <v>30</v>
      </c>
      <c r="BX696" t="s">
        <v>17</v>
      </c>
      <c r="BY696" t="s">
        <v>17</v>
      </c>
      <c r="BZ696" t="s">
        <v>6956</v>
      </c>
      <c r="CA696" t="s">
        <v>6212</v>
      </c>
      <c r="CB696" s="223">
        <v>2016</v>
      </c>
      <c r="CC696" t="s">
        <v>6747</v>
      </c>
      <c r="CD696" t="s">
        <v>6790</v>
      </c>
      <c r="CE696" t="s">
        <v>6791</v>
      </c>
      <c r="CF696" t="s">
        <v>6750</v>
      </c>
      <c r="CG696" t="s">
        <v>17</v>
      </c>
      <c r="CH696" t="s">
        <v>131</v>
      </c>
      <c r="CI696" t="s">
        <v>6787</v>
      </c>
      <c r="CJ696" t="s">
        <v>6792</v>
      </c>
      <c r="CK696" t="s">
        <v>6752</v>
      </c>
      <c r="CL696" t="s">
        <v>6753</v>
      </c>
      <c r="CM696" t="s">
        <v>6754</v>
      </c>
      <c r="CN696" t="s">
        <v>6755</v>
      </c>
      <c r="CO696" t="s">
        <v>10</v>
      </c>
      <c r="CP696" t="s">
        <v>48</v>
      </c>
      <c r="CQ696" t="s">
        <v>17</v>
      </c>
      <c r="CR696" t="s">
        <v>17</v>
      </c>
      <c r="CS696" t="s">
        <v>6793</v>
      </c>
      <c r="CT696" t="s">
        <v>430</v>
      </c>
      <c r="CU696" t="s">
        <v>333</v>
      </c>
      <c r="CV696" t="s">
        <v>17</v>
      </c>
      <c r="CW696" t="s">
        <v>6757</v>
      </c>
      <c r="CX696" t="s">
        <v>17</v>
      </c>
      <c r="CY696" t="s">
        <v>17</v>
      </c>
      <c r="CZ696" t="s">
        <v>6794</v>
      </c>
      <c r="DA696" s="3" t="s">
        <v>9218</v>
      </c>
      <c r="DB696" t="s">
        <v>6795</v>
      </c>
      <c r="DD696" s="228">
        <v>922</v>
      </c>
      <c r="DE696" s="22"/>
    </row>
    <row r="697" spans="1:109" ht="13.9" customHeight="1">
      <c r="A697" s="228">
        <v>640</v>
      </c>
      <c r="B697" t="s">
        <v>6732</v>
      </c>
      <c r="C697" s="285" t="s">
        <v>6695</v>
      </c>
      <c r="D697" t="s">
        <v>10263</v>
      </c>
      <c r="E697" t="s">
        <v>6733</v>
      </c>
      <c r="F697" t="s">
        <v>6734</v>
      </c>
      <c r="G697" s="149" t="s">
        <v>6735</v>
      </c>
      <c r="H697" t="s">
        <v>6736</v>
      </c>
      <c r="I697" t="s">
        <v>6694</v>
      </c>
      <c r="J697" t="s">
        <v>6737</v>
      </c>
      <c r="K697" t="s">
        <v>10283</v>
      </c>
      <c r="L697" t="s">
        <v>6796</v>
      </c>
      <c r="M697" t="b">
        <v>0</v>
      </c>
      <c r="N697" t="s">
        <v>549</v>
      </c>
      <c r="O697" s="3" t="s">
        <v>8269</v>
      </c>
      <c r="P697" t="s">
        <v>17</v>
      </c>
      <c r="Q697" s="229">
        <v>-1</v>
      </c>
      <c r="R697" s="229">
        <v>999</v>
      </c>
      <c r="S697" t="s">
        <v>4576</v>
      </c>
      <c r="T697" t="s">
        <v>5910</v>
      </c>
      <c r="U697" t="s">
        <v>17</v>
      </c>
      <c r="V697" t="s">
        <v>17</v>
      </c>
      <c r="W697" t="s">
        <v>17</v>
      </c>
      <c r="X697" t="s">
        <v>17</v>
      </c>
      <c r="Y697" t="s">
        <v>17</v>
      </c>
      <c r="Z697" t="s">
        <v>4570</v>
      </c>
      <c r="AA697" s="22" t="s">
        <v>484</v>
      </c>
      <c r="AB697" t="s">
        <v>17</v>
      </c>
      <c r="AC697" t="s">
        <v>17</v>
      </c>
      <c r="AD697" t="s">
        <v>17</v>
      </c>
      <c r="AE697" t="s">
        <v>6797</v>
      </c>
      <c r="AF697" t="s">
        <v>17</v>
      </c>
      <c r="AG697" t="s">
        <v>17</v>
      </c>
      <c r="AH697" t="s">
        <v>6796</v>
      </c>
      <c r="AI697" t="s">
        <v>9202</v>
      </c>
      <c r="AJ697" s="3" t="s">
        <v>481</v>
      </c>
      <c r="AK697" t="s">
        <v>12</v>
      </c>
      <c r="AL697" t="s">
        <v>17</v>
      </c>
      <c r="AM697" t="s">
        <v>17</v>
      </c>
      <c r="AN697" t="s">
        <v>6798</v>
      </c>
      <c r="AO697" t="s">
        <v>8553</v>
      </c>
      <c r="AP697" t="s">
        <v>4576</v>
      </c>
      <c r="AQ697" t="s">
        <v>6740</v>
      </c>
      <c r="AR697" t="s">
        <v>6741</v>
      </c>
      <c r="AS697" s="15" t="s">
        <v>9041</v>
      </c>
      <c r="AT697" t="s">
        <v>17</v>
      </c>
      <c r="AU697" t="b">
        <v>0</v>
      </c>
      <c r="AV697" s="223">
        <v>3139898</v>
      </c>
      <c r="AW697" t="s">
        <v>17</v>
      </c>
      <c r="AX697" t="s">
        <v>17</v>
      </c>
      <c r="AY697" t="s">
        <v>17</v>
      </c>
      <c r="AZ697" t="s">
        <v>6742</v>
      </c>
      <c r="BA697" s="101" t="s">
        <v>6743</v>
      </c>
      <c r="BB697" s="3" t="s">
        <v>5202</v>
      </c>
      <c r="BC697" t="s">
        <v>17</v>
      </c>
      <c r="BD697" t="s">
        <v>6744</v>
      </c>
      <c r="BE697" t="s">
        <v>37</v>
      </c>
      <c r="BF697" t="s">
        <v>36</v>
      </c>
      <c r="BG697" t="s">
        <v>17</v>
      </c>
      <c r="BH697" t="s">
        <v>6171</v>
      </c>
      <c r="BI697" t="s">
        <v>3606</v>
      </c>
      <c r="BJ697" t="s">
        <v>9051</v>
      </c>
      <c r="BK697" s="9" t="s">
        <v>9568</v>
      </c>
      <c r="BL697" t="s">
        <v>17</v>
      </c>
      <c r="BM697" s="223">
        <v>2259358</v>
      </c>
      <c r="BN697" s="223">
        <v>2259358</v>
      </c>
      <c r="BO697" t="s">
        <v>5099</v>
      </c>
      <c r="BP697" t="s">
        <v>9213</v>
      </c>
      <c r="BQ697" t="s">
        <v>17</v>
      </c>
      <c r="BR697" t="s">
        <v>17</v>
      </c>
      <c r="BS697" t="s">
        <v>17</v>
      </c>
      <c r="BT697" t="s">
        <v>6745</v>
      </c>
      <c r="BU697" t="s">
        <v>13048</v>
      </c>
      <c r="BV697" s="101" t="s">
        <v>6799</v>
      </c>
      <c r="BW697" s="223">
        <v>30</v>
      </c>
      <c r="BX697" t="s">
        <v>17</v>
      </c>
      <c r="BY697" t="s">
        <v>17</v>
      </c>
      <c r="BZ697" t="s">
        <v>6956</v>
      </c>
      <c r="CA697" t="s">
        <v>6212</v>
      </c>
      <c r="CB697" s="223">
        <v>2016</v>
      </c>
      <c r="CC697" t="s">
        <v>6747</v>
      </c>
      <c r="CD697" t="s">
        <v>6800</v>
      </c>
      <c r="CE697" t="s">
        <v>6801</v>
      </c>
      <c r="CF697" t="s">
        <v>6750</v>
      </c>
      <c r="CG697" t="s">
        <v>17</v>
      </c>
      <c r="CH697" t="s">
        <v>131</v>
      </c>
      <c r="CI697" t="s">
        <v>6796</v>
      </c>
      <c r="CJ697" t="s">
        <v>6802</v>
      </c>
      <c r="CK697" t="s">
        <v>6752</v>
      </c>
      <c r="CL697" t="s">
        <v>6753</v>
      </c>
      <c r="CM697" t="s">
        <v>6754</v>
      </c>
      <c r="CN697" t="s">
        <v>6755</v>
      </c>
      <c r="CO697" t="s">
        <v>10</v>
      </c>
      <c r="CP697" t="s">
        <v>48</v>
      </c>
      <c r="CQ697" t="s">
        <v>17</v>
      </c>
      <c r="CR697" t="s">
        <v>17</v>
      </c>
      <c r="CS697" t="s">
        <v>6803</v>
      </c>
      <c r="CT697" t="s">
        <v>430</v>
      </c>
      <c r="CU697" t="s">
        <v>333</v>
      </c>
      <c r="CV697" t="s">
        <v>17</v>
      </c>
      <c r="CW697" t="s">
        <v>6757</v>
      </c>
      <c r="CX697" t="s">
        <v>17</v>
      </c>
      <c r="CY697" t="s">
        <v>17</v>
      </c>
      <c r="CZ697" t="s">
        <v>6804</v>
      </c>
      <c r="DA697" s="3" t="s">
        <v>9218</v>
      </c>
      <c r="DB697" t="s">
        <v>10388</v>
      </c>
      <c r="DD697" s="228">
        <v>923</v>
      </c>
      <c r="DE697" s="22"/>
    </row>
    <row r="698" spans="1:109" ht="14.45" customHeight="1">
      <c r="A698" s="228">
        <v>641</v>
      </c>
      <c r="B698" t="s">
        <v>6732</v>
      </c>
      <c r="C698" s="285" t="s">
        <v>6695</v>
      </c>
      <c r="D698" t="s">
        <v>10263</v>
      </c>
      <c r="E698" t="s">
        <v>6733</v>
      </c>
      <c r="F698" t="s">
        <v>6734</v>
      </c>
      <c r="G698" s="149" t="s">
        <v>6735</v>
      </c>
      <c r="H698" t="s">
        <v>6736</v>
      </c>
      <c r="I698" t="s">
        <v>6694</v>
      </c>
      <c r="J698" t="s">
        <v>6737</v>
      </c>
      <c r="K698" t="s">
        <v>10283</v>
      </c>
      <c r="L698" t="s">
        <v>6805</v>
      </c>
      <c r="M698" t="b">
        <v>0</v>
      </c>
      <c r="N698" t="s">
        <v>549</v>
      </c>
      <c r="O698" s="3" t="s">
        <v>8269</v>
      </c>
      <c r="P698" t="s">
        <v>17</v>
      </c>
      <c r="Q698" s="229">
        <v>-1</v>
      </c>
      <c r="R698" s="229">
        <v>999</v>
      </c>
      <c r="S698" t="s">
        <v>4576</v>
      </c>
      <c r="T698" t="s">
        <v>5910</v>
      </c>
      <c r="U698" t="s">
        <v>17</v>
      </c>
      <c r="V698" t="s">
        <v>17</v>
      </c>
      <c r="W698" t="s">
        <v>17</v>
      </c>
      <c r="X698" t="s">
        <v>17</v>
      </c>
      <c r="Y698" t="s">
        <v>17</v>
      </c>
      <c r="Z698" t="s">
        <v>4570</v>
      </c>
      <c r="AA698" s="22" t="s">
        <v>484</v>
      </c>
      <c r="AB698" t="s">
        <v>17</v>
      </c>
      <c r="AC698" t="s">
        <v>17</v>
      </c>
      <c r="AD698" t="s">
        <v>17</v>
      </c>
      <c r="AE698" t="s">
        <v>6797</v>
      </c>
      <c r="AF698" t="s">
        <v>17</v>
      </c>
      <c r="AG698" t="s">
        <v>17</v>
      </c>
      <c r="AH698" t="s">
        <v>6805</v>
      </c>
      <c r="AI698" t="s">
        <v>9202</v>
      </c>
      <c r="AJ698" s="3" t="s">
        <v>481</v>
      </c>
      <c r="AK698" t="s">
        <v>12</v>
      </c>
      <c r="AL698" t="s">
        <v>17</v>
      </c>
      <c r="AM698" t="s">
        <v>17</v>
      </c>
      <c r="AN698" t="s">
        <v>6798</v>
      </c>
      <c r="AO698" t="s">
        <v>8553</v>
      </c>
      <c r="AP698" t="s">
        <v>4576</v>
      </c>
      <c r="AQ698" t="s">
        <v>6740</v>
      </c>
      <c r="AR698" t="s">
        <v>6741</v>
      </c>
      <c r="AS698" s="15" t="s">
        <v>9041</v>
      </c>
      <c r="AT698" t="s">
        <v>17</v>
      </c>
      <c r="AU698" t="b">
        <v>0</v>
      </c>
      <c r="AV698" s="223">
        <v>1941454</v>
      </c>
      <c r="AW698" t="s">
        <v>17</v>
      </c>
      <c r="AX698" t="s">
        <v>17</v>
      </c>
      <c r="AY698" t="s">
        <v>17</v>
      </c>
      <c r="AZ698" t="s">
        <v>6742</v>
      </c>
      <c r="BA698" s="101" t="s">
        <v>6743</v>
      </c>
      <c r="BB698" s="3" t="s">
        <v>5202</v>
      </c>
      <c r="BC698" t="s">
        <v>17</v>
      </c>
      <c r="BD698" t="s">
        <v>6744</v>
      </c>
      <c r="BE698" t="s">
        <v>37</v>
      </c>
      <c r="BF698" t="s">
        <v>36</v>
      </c>
      <c r="BG698" t="s">
        <v>17</v>
      </c>
      <c r="BH698" t="s">
        <v>6171</v>
      </c>
      <c r="BI698" t="s">
        <v>3606</v>
      </c>
      <c r="BJ698" t="s">
        <v>9051</v>
      </c>
      <c r="BK698" s="9" t="s">
        <v>9568</v>
      </c>
      <c r="BL698" t="s">
        <v>17</v>
      </c>
      <c r="BM698" s="223">
        <v>1080161</v>
      </c>
      <c r="BN698" s="223">
        <v>1080161</v>
      </c>
      <c r="BO698" t="s">
        <v>5099</v>
      </c>
      <c r="BP698" t="s">
        <v>9213</v>
      </c>
      <c r="BQ698" t="s">
        <v>17</v>
      </c>
      <c r="BR698" t="s">
        <v>17</v>
      </c>
      <c r="BS698" t="s">
        <v>17</v>
      </c>
      <c r="BT698" t="s">
        <v>6745</v>
      </c>
      <c r="BU698" t="s">
        <v>13048</v>
      </c>
      <c r="BV698" s="101" t="s">
        <v>6806</v>
      </c>
      <c r="BW698" s="223">
        <v>30</v>
      </c>
      <c r="BX698" t="s">
        <v>17</v>
      </c>
      <c r="BY698" t="s">
        <v>17</v>
      </c>
      <c r="BZ698" t="s">
        <v>6956</v>
      </c>
      <c r="CA698" t="s">
        <v>6212</v>
      </c>
      <c r="CB698" s="223">
        <v>2016</v>
      </c>
      <c r="CC698" t="s">
        <v>6747</v>
      </c>
      <c r="CD698" t="s">
        <v>6807</v>
      </c>
      <c r="CE698" t="s">
        <v>6808</v>
      </c>
      <c r="CF698" t="s">
        <v>6750</v>
      </c>
      <c r="CG698" t="s">
        <v>17</v>
      </c>
      <c r="CH698" t="s">
        <v>131</v>
      </c>
      <c r="CI698" t="s">
        <v>6805</v>
      </c>
      <c r="CJ698" t="s">
        <v>6809</v>
      </c>
      <c r="CK698" t="s">
        <v>6752</v>
      </c>
      <c r="CL698" t="s">
        <v>6753</v>
      </c>
      <c r="CM698" t="s">
        <v>6754</v>
      </c>
      <c r="CN698" t="s">
        <v>6755</v>
      </c>
      <c r="CO698" t="s">
        <v>10</v>
      </c>
      <c r="CP698" t="s">
        <v>48</v>
      </c>
      <c r="CQ698" t="s">
        <v>17</v>
      </c>
      <c r="CR698" t="s">
        <v>17</v>
      </c>
      <c r="CS698" t="s">
        <v>6810</v>
      </c>
      <c r="CT698" t="s">
        <v>430</v>
      </c>
      <c r="CU698" t="s">
        <v>333</v>
      </c>
      <c r="CV698" t="s">
        <v>17</v>
      </c>
      <c r="CW698" t="s">
        <v>6757</v>
      </c>
      <c r="CX698" t="s">
        <v>17</v>
      </c>
      <c r="CY698" t="s">
        <v>17</v>
      </c>
      <c r="CZ698" t="s">
        <v>6811</v>
      </c>
      <c r="DA698" s="3" t="s">
        <v>9218</v>
      </c>
      <c r="DB698" t="s">
        <v>6812</v>
      </c>
      <c r="DD698" s="228">
        <v>924</v>
      </c>
      <c r="DE698" s="22"/>
    </row>
    <row r="699" spans="1:109" ht="15" customHeight="1">
      <c r="A699" s="228">
        <v>642</v>
      </c>
      <c r="B699" t="s">
        <v>6732</v>
      </c>
      <c r="C699" s="285" t="s">
        <v>6695</v>
      </c>
      <c r="D699" t="s">
        <v>10263</v>
      </c>
      <c r="E699" t="s">
        <v>6733</v>
      </c>
      <c r="F699" t="s">
        <v>6734</v>
      </c>
      <c r="G699" s="149" t="s">
        <v>6735</v>
      </c>
      <c r="H699" t="s">
        <v>6736</v>
      </c>
      <c r="I699" t="s">
        <v>6694</v>
      </c>
      <c r="J699" t="s">
        <v>6737</v>
      </c>
      <c r="K699" t="s">
        <v>10283</v>
      </c>
      <c r="L699" t="s">
        <v>6813</v>
      </c>
      <c r="M699" t="b">
        <v>0</v>
      </c>
      <c r="N699" t="s">
        <v>549</v>
      </c>
      <c r="O699" s="3" t="s">
        <v>8269</v>
      </c>
      <c r="P699" t="s">
        <v>17</v>
      </c>
      <c r="Q699" s="229">
        <v>-1</v>
      </c>
      <c r="R699" s="229">
        <v>999</v>
      </c>
      <c r="S699" t="s">
        <v>4576</v>
      </c>
      <c r="T699" t="s">
        <v>5910</v>
      </c>
      <c r="U699" t="s">
        <v>17</v>
      </c>
      <c r="V699" t="s">
        <v>17</v>
      </c>
      <c r="W699" t="s">
        <v>17</v>
      </c>
      <c r="X699" t="s">
        <v>17</v>
      </c>
      <c r="Y699" t="s">
        <v>17</v>
      </c>
      <c r="Z699" t="s">
        <v>4570</v>
      </c>
      <c r="AA699" s="22" t="s">
        <v>484</v>
      </c>
      <c r="AB699" t="s">
        <v>17</v>
      </c>
      <c r="AC699" t="s">
        <v>17</v>
      </c>
      <c r="AD699" t="s">
        <v>17</v>
      </c>
      <c r="AE699" t="s">
        <v>6797</v>
      </c>
      <c r="AF699" t="s">
        <v>17</v>
      </c>
      <c r="AG699" t="s">
        <v>17</v>
      </c>
      <c r="AH699" t="s">
        <v>6813</v>
      </c>
      <c r="AI699" t="s">
        <v>9202</v>
      </c>
      <c r="AJ699" s="3" t="s">
        <v>481</v>
      </c>
      <c r="AK699" t="s">
        <v>12</v>
      </c>
      <c r="AL699" t="s">
        <v>17</v>
      </c>
      <c r="AM699" t="s">
        <v>17</v>
      </c>
      <c r="AN699" t="s">
        <v>6798</v>
      </c>
      <c r="AO699" t="s">
        <v>8553</v>
      </c>
      <c r="AP699" t="s">
        <v>4576</v>
      </c>
      <c r="AQ699" t="s">
        <v>6740</v>
      </c>
      <c r="AR699" t="s">
        <v>6741</v>
      </c>
      <c r="AS699" s="15" t="s">
        <v>9041</v>
      </c>
      <c r="AT699" t="s">
        <v>17</v>
      </c>
      <c r="AU699" t="b">
        <v>0</v>
      </c>
      <c r="AV699" s="223">
        <v>1714912</v>
      </c>
      <c r="AW699" t="s">
        <v>17</v>
      </c>
      <c r="AX699" t="s">
        <v>17</v>
      </c>
      <c r="AY699" t="s">
        <v>17</v>
      </c>
      <c r="AZ699" t="s">
        <v>6742</v>
      </c>
      <c r="BA699" s="101" t="s">
        <v>6743</v>
      </c>
      <c r="BB699" s="3" t="s">
        <v>5202</v>
      </c>
      <c r="BC699" t="s">
        <v>17</v>
      </c>
      <c r="BD699" t="s">
        <v>6744</v>
      </c>
      <c r="BE699" t="s">
        <v>37</v>
      </c>
      <c r="BF699" t="s">
        <v>36</v>
      </c>
      <c r="BG699" t="s">
        <v>17</v>
      </c>
      <c r="BH699" t="s">
        <v>6171</v>
      </c>
      <c r="BI699" t="s">
        <v>3606</v>
      </c>
      <c r="BJ699" t="s">
        <v>9051</v>
      </c>
      <c r="BK699" s="9" t="s">
        <v>9568</v>
      </c>
      <c r="BL699" t="s">
        <v>17</v>
      </c>
      <c r="BM699" s="223">
        <v>1321511</v>
      </c>
      <c r="BN699" s="223">
        <v>1321511</v>
      </c>
      <c r="BO699" t="s">
        <v>5099</v>
      </c>
      <c r="BP699" t="s">
        <v>9213</v>
      </c>
      <c r="BQ699" t="s">
        <v>17</v>
      </c>
      <c r="BR699" t="s">
        <v>17</v>
      </c>
      <c r="BS699" t="s">
        <v>17</v>
      </c>
      <c r="BT699" t="s">
        <v>6745</v>
      </c>
      <c r="BU699" t="s">
        <v>13048</v>
      </c>
      <c r="BV699" s="101" t="s">
        <v>6814</v>
      </c>
      <c r="BW699" s="223">
        <v>30</v>
      </c>
      <c r="BX699" t="s">
        <v>17</v>
      </c>
      <c r="BY699" t="s">
        <v>17</v>
      </c>
      <c r="BZ699" t="s">
        <v>6956</v>
      </c>
      <c r="CA699" t="s">
        <v>6212</v>
      </c>
      <c r="CB699" s="223">
        <v>2016</v>
      </c>
      <c r="CC699" t="s">
        <v>6747</v>
      </c>
      <c r="CD699" t="s">
        <v>6815</v>
      </c>
      <c r="CE699" t="s">
        <v>6749</v>
      </c>
      <c r="CF699" t="s">
        <v>6750</v>
      </c>
      <c r="CG699" t="s">
        <v>17</v>
      </c>
      <c r="CH699" t="s">
        <v>131</v>
      </c>
      <c r="CI699" t="s">
        <v>6813</v>
      </c>
      <c r="CJ699" t="s">
        <v>6816</v>
      </c>
      <c r="CK699" t="s">
        <v>6752</v>
      </c>
      <c r="CL699" t="s">
        <v>6753</v>
      </c>
      <c r="CM699" t="s">
        <v>6754</v>
      </c>
      <c r="CN699" t="s">
        <v>6755</v>
      </c>
      <c r="CO699" t="s">
        <v>10</v>
      </c>
      <c r="CP699" t="s">
        <v>48</v>
      </c>
      <c r="CQ699" t="s">
        <v>17</v>
      </c>
      <c r="CR699" t="s">
        <v>17</v>
      </c>
      <c r="CS699" t="s">
        <v>6817</v>
      </c>
      <c r="CT699" t="s">
        <v>430</v>
      </c>
      <c r="CU699" t="s">
        <v>333</v>
      </c>
      <c r="CV699" t="s">
        <v>17</v>
      </c>
      <c r="CW699" t="s">
        <v>6757</v>
      </c>
      <c r="CX699" t="s">
        <v>17</v>
      </c>
      <c r="CY699" t="s">
        <v>17</v>
      </c>
      <c r="CZ699" t="s">
        <v>6818</v>
      </c>
      <c r="DA699" s="3" t="s">
        <v>9218</v>
      </c>
      <c r="DB699" t="s">
        <v>6819</v>
      </c>
      <c r="DD699" s="228">
        <v>925</v>
      </c>
      <c r="DE699" s="22"/>
    </row>
    <row r="700" spans="1:109" ht="14.45" customHeight="1">
      <c r="A700" s="228">
        <v>643</v>
      </c>
      <c r="B700" t="s">
        <v>6732</v>
      </c>
      <c r="C700" s="285" t="s">
        <v>6695</v>
      </c>
      <c r="D700" t="s">
        <v>10263</v>
      </c>
      <c r="E700" t="s">
        <v>6733</v>
      </c>
      <c r="F700" t="s">
        <v>6734</v>
      </c>
      <c r="G700" s="149" t="s">
        <v>6735</v>
      </c>
      <c r="H700" t="s">
        <v>6736</v>
      </c>
      <c r="I700" t="s">
        <v>6694</v>
      </c>
      <c r="J700" t="s">
        <v>6737</v>
      </c>
      <c r="K700" t="s">
        <v>10283</v>
      </c>
      <c r="L700" t="s">
        <v>6820</v>
      </c>
      <c r="M700" t="b">
        <v>0</v>
      </c>
      <c r="N700" t="s">
        <v>549</v>
      </c>
      <c r="O700" s="3" t="s">
        <v>8269</v>
      </c>
      <c r="P700" t="s">
        <v>17</v>
      </c>
      <c r="Q700" s="229">
        <v>-1</v>
      </c>
      <c r="R700" s="229">
        <v>999</v>
      </c>
      <c r="S700" t="s">
        <v>4576</v>
      </c>
      <c r="T700" t="s">
        <v>5910</v>
      </c>
      <c r="U700" t="s">
        <v>17</v>
      </c>
      <c r="V700" t="s">
        <v>17</v>
      </c>
      <c r="W700" t="s">
        <v>17</v>
      </c>
      <c r="X700" t="s">
        <v>17</v>
      </c>
      <c r="Y700" t="s">
        <v>17</v>
      </c>
      <c r="Z700" t="s">
        <v>4570</v>
      </c>
      <c r="AA700" s="22" t="s">
        <v>484</v>
      </c>
      <c r="AB700" t="s">
        <v>17</v>
      </c>
      <c r="AC700" t="s">
        <v>17</v>
      </c>
      <c r="AD700" t="s">
        <v>17</v>
      </c>
      <c r="AE700" t="s">
        <v>6797</v>
      </c>
      <c r="AF700" t="s">
        <v>17</v>
      </c>
      <c r="AG700" t="s">
        <v>17</v>
      </c>
      <c r="AH700" t="s">
        <v>6820</v>
      </c>
      <c r="AI700" t="s">
        <v>9202</v>
      </c>
      <c r="AJ700" s="3" t="s">
        <v>481</v>
      </c>
      <c r="AK700" t="s">
        <v>12</v>
      </c>
      <c r="AL700" t="s">
        <v>17</v>
      </c>
      <c r="AM700" t="s">
        <v>17</v>
      </c>
      <c r="AN700" t="s">
        <v>6798</v>
      </c>
      <c r="AO700" t="s">
        <v>8553</v>
      </c>
      <c r="AP700" t="s">
        <v>4576</v>
      </c>
      <c r="AQ700" t="s">
        <v>6740</v>
      </c>
      <c r="AR700" t="s">
        <v>6741</v>
      </c>
      <c r="AS700" s="15" t="s">
        <v>9041</v>
      </c>
      <c r="AT700" t="s">
        <v>17</v>
      </c>
      <c r="AU700" t="b">
        <v>0</v>
      </c>
      <c r="AV700" s="223">
        <v>1200658</v>
      </c>
      <c r="AW700" t="s">
        <v>17</v>
      </c>
      <c r="AX700" t="s">
        <v>17</v>
      </c>
      <c r="AY700" t="s">
        <v>17</v>
      </c>
      <c r="AZ700" t="s">
        <v>6742</v>
      </c>
      <c r="BA700" s="101" t="s">
        <v>6743</v>
      </c>
      <c r="BB700" s="3" t="s">
        <v>5202</v>
      </c>
      <c r="BC700" t="s">
        <v>17</v>
      </c>
      <c r="BD700" t="s">
        <v>6744</v>
      </c>
      <c r="BE700" t="s">
        <v>37</v>
      </c>
      <c r="BF700" t="s">
        <v>36</v>
      </c>
      <c r="BG700" t="s">
        <v>17</v>
      </c>
      <c r="BH700" t="s">
        <v>6171</v>
      </c>
      <c r="BI700" t="s">
        <v>3606</v>
      </c>
      <c r="BJ700" t="s">
        <v>9051</v>
      </c>
      <c r="BK700" s="9" t="s">
        <v>9568</v>
      </c>
      <c r="BL700" t="s">
        <v>17</v>
      </c>
      <c r="BM700" s="223">
        <v>853349</v>
      </c>
      <c r="BN700" s="223">
        <v>853349</v>
      </c>
      <c r="BO700" t="s">
        <v>5099</v>
      </c>
      <c r="BP700" t="s">
        <v>9213</v>
      </c>
      <c r="BQ700" t="s">
        <v>17</v>
      </c>
      <c r="BR700" t="s">
        <v>17</v>
      </c>
      <c r="BS700" t="s">
        <v>17</v>
      </c>
      <c r="BT700" t="s">
        <v>6745</v>
      </c>
      <c r="BU700" t="s">
        <v>13048</v>
      </c>
      <c r="BV700" s="101" t="s">
        <v>6821</v>
      </c>
      <c r="BW700" s="223">
        <v>30</v>
      </c>
      <c r="BX700" t="s">
        <v>17</v>
      </c>
      <c r="BY700" t="s">
        <v>17</v>
      </c>
      <c r="BZ700" t="s">
        <v>6956</v>
      </c>
      <c r="CA700" t="s">
        <v>6212</v>
      </c>
      <c r="CB700" s="223">
        <v>2016</v>
      </c>
      <c r="CC700" t="s">
        <v>6747</v>
      </c>
      <c r="CD700" t="s">
        <v>6822</v>
      </c>
      <c r="CE700" t="s">
        <v>6823</v>
      </c>
      <c r="CF700" t="s">
        <v>6750</v>
      </c>
      <c r="CG700" t="s">
        <v>17</v>
      </c>
      <c r="CH700" t="s">
        <v>131</v>
      </c>
      <c r="CI700" t="s">
        <v>6820</v>
      </c>
      <c r="CJ700" t="s">
        <v>6824</v>
      </c>
      <c r="CK700" t="s">
        <v>6752</v>
      </c>
      <c r="CL700" t="s">
        <v>6753</v>
      </c>
      <c r="CM700" t="s">
        <v>6754</v>
      </c>
      <c r="CN700" t="s">
        <v>6755</v>
      </c>
      <c r="CO700" t="s">
        <v>10</v>
      </c>
      <c r="CP700" t="s">
        <v>48</v>
      </c>
      <c r="CQ700" t="s">
        <v>17</v>
      </c>
      <c r="CR700" t="s">
        <v>17</v>
      </c>
      <c r="CS700" t="s">
        <v>6825</v>
      </c>
      <c r="CT700" t="s">
        <v>430</v>
      </c>
      <c r="CU700" t="s">
        <v>333</v>
      </c>
      <c r="CV700" t="s">
        <v>17</v>
      </c>
      <c r="CW700" t="s">
        <v>6757</v>
      </c>
      <c r="CX700" t="s">
        <v>17</v>
      </c>
      <c r="CY700" t="s">
        <v>17</v>
      </c>
      <c r="CZ700" t="s">
        <v>6826</v>
      </c>
      <c r="DA700" s="3" t="s">
        <v>9218</v>
      </c>
      <c r="DB700" t="s">
        <v>6827</v>
      </c>
      <c r="DD700" s="228">
        <v>926</v>
      </c>
      <c r="DE700" s="22"/>
    </row>
    <row r="701" spans="1:109" ht="15.6" customHeight="1">
      <c r="A701" s="228">
        <v>644</v>
      </c>
      <c r="B701" t="s">
        <v>6732</v>
      </c>
      <c r="C701" s="285" t="s">
        <v>6695</v>
      </c>
      <c r="D701" t="s">
        <v>10263</v>
      </c>
      <c r="E701" t="s">
        <v>6733</v>
      </c>
      <c r="F701" t="s">
        <v>6734</v>
      </c>
      <c r="G701" s="149" t="s">
        <v>6735</v>
      </c>
      <c r="H701" t="s">
        <v>6736</v>
      </c>
      <c r="I701" t="s">
        <v>6694</v>
      </c>
      <c r="J701" t="s">
        <v>6737</v>
      </c>
      <c r="K701" t="s">
        <v>10283</v>
      </c>
      <c r="L701" t="s">
        <v>6828</v>
      </c>
      <c r="M701" t="b">
        <v>0</v>
      </c>
      <c r="N701" t="s">
        <v>549</v>
      </c>
      <c r="O701" s="3" t="s">
        <v>8269</v>
      </c>
      <c r="P701" t="s">
        <v>17</v>
      </c>
      <c r="Q701" s="229">
        <v>-1</v>
      </c>
      <c r="R701" s="229">
        <v>999</v>
      </c>
      <c r="S701" t="s">
        <v>4576</v>
      </c>
      <c r="T701" t="s">
        <v>5910</v>
      </c>
      <c r="U701" t="s">
        <v>17</v>
      </c>
      <c r="V701" t="s">
        <v>17</v>
      </c>
      <c r="W701" t="s">
        <v>17</v>
      </c>
      <c r="X701" t="s">
        <v>17</v>
      </c>
      <c r="Y701" t="s">
        <v>17</v>
      </c>
      <c r="Z701" t="s">
        <v>4570</v>
      </c>
      <c r="AA701" s="22" t="s">
        <v>484</v>
      </c>
      <c r="AB701" t="s">
        <v>17</v>
      </c>
      <c r="AC701" t="s">
        <v>17</v>
      </c>
      <c r="AD701" t="s">
        <v>17</v>
      </c>
      <c r="AE701" t="s">
        <v>17</v>
      </c>
      <c r="AF701" t="s">
        <v>17</v>
      </c>
      <c r="AG701" t="s">
        <v>17</v>
      </c>
      <c r="AH701" t="s">
        <v>6828</v>
      </c>
      <c r="AI701" t="s">
        <v>9202</v>
      </c>
      <c r="AJ701" s="3" t="s">
        <v>481</v>
      </c>
      <c r="AK701" t="s">
        <v>12</v>
      </c>
      <c r="AL701" t="s">
        <v>17</v>
      </c>
      <c r="AM701" t="s">
        <v>17</v>
      </c>
      <c r="AN701" t="s">
        <v>6829</v>
      </c>
      <c r="AO701" t="s">
        <v>8553</v>
      </c>
      <c r="AP701" t="s">
        <v>4576</v>
      </c>
      <c r="AQ701" t="s">
        <v>6740</v>
      </c>
      <c r="AR701" t="s">
        <v>6741</v>
      </c>
      <c r="AS701" s="15" t="s">
        <v>9041</v>
      </c>
      <c r="AT701" t="s">
        <v>17</v>
      </c>
      <c r="AU701" t="b">
        <v>0</v>
      </c>
      <c r="AV701" s="223">
        <v>3682374</v>
      </c>
      <c r="AW701" t="s">
        <v>17</v>
      </c>
      <c r="AX701" t="s">
        <v>17</v>
      </c>
      <c r="AY701" t="s">
        <v>17</v>
      </c>
      <c r="AZ701" t="s">
        <v>6742</v>
      </c>
      <c r="BA701" s="101" t="s">
        <v>6743</v>
      </c>
      <c r="BB701" s="3" t="s">
        <v>5202</v>
      </c>
      <c r="BC701" t="s">
        <v>17</v>
      </c>
      <c r="BD701" t="s">
        <v>6744</v>
      </c>
      <c r="BE701" t="s">
        <v>37</v>
      </c>
      <c r="BF701" t="s">
        <v>36</v>
      </c>
      <c r="BG701" t="s">
        <v>17</v>
      </c>
      <c r="BH701" t="s">
        <v>6171</v>
      </c>
      <c r="BI701" t="s">
        <v>3606</v>
      </c>
      <c r="BJ701" t="s">
        <v>9051</v>
      </c>
      <c r="BK701" s="9" t="s">
        <v>9568</v>
      </c>
      <c r="BL701" t="s">
        <v>17</v>
      </c>
      <c r="BM701" s="223">
        <v>2895307</v>
      </c>
      <c r="BN701" s="223">
        <v>2895307</v>
      </c>
      <c r="BO701" t="s">
        <v>5099</v>
      </c>
      <c r="BP701" t="s">
        <v>9213</v>
      </c>
      <c r="BQ701" t="s">
        <v>17</v>
      </c>
      <c r="BR701" t="s">
        <v>17</v>
      </c>
      <c r="BS701" t="s">
        <v>17</v>
      </c>
      <c r="BT701" t="s">
        <v>6745</v>
      </c>
      <c r="BU701" t="s">
        <v>13048</v>
      </c>
      <c r="BV701" s="101" t="s">
        <v>6830</v>
      </c>
      <c r="BW701" s="223">
        <v>30</v>
      </c>
      <c r="BX701" t="s">
        <v>17</v>
      </c>
      <c r="BY701" t="s">
        <v>17</v>
      </c>
      <c r="BZ701" t="s">
        <v>6956</v>
      </c>
      <c r="CA701" t="s">
        <v>6212</v>
      </c>
      <c r="CB701" s="223">
        <v>2016</v>
      </c>
      <c r="CC701" t="s">
        <v>6747</v>
      </c>
      <c r="CD701" t="s">
        <v>6831</v>
      </c>
      <c r="CE701" t="s">
        <v>6832</v>
      </c>
      <c r="CF701" t="s">
        <v>6750</v>
      </c>
      <c r="CG701" t="s">
        <v>17</v>
      </c>
      <c r="CH701" t="s">
        <v>131</v>
      </c>
      <c r="CI701" t="s">
        <v>6828</v>
      </c>
      <c r="CJ701" t="s">
        <v>6833</v>
      </c>
      <c r="CK701" t="s">
        <v>6752</v>
      </c>
      <c r="CL701" t="s">
        <v>6753</v>
      </c>
      <c r="CM701" t="s">
        <v>6754</v>
      </c>
      <c r="CN701" t="s">
        <v>6755</v>
      </c>
      <c r="CO701" t="s">
        <v>10</v>
      </c>
      <c r="CP701" t="s">
        <v>48</v>
      </c>
      <c r="CQ701" t="s">
        <v>17</v>
      </c>
      <c r="CR701" t="s">
        <v>17</v>
      </c>
      <c r="CS701" t="s">
        <v>6834</v>
      </c>
      <c r="CT701" t="s">
        <v>430</v>
      </c>
      <c r="CU701" t="s">
        <v>333</v>
      </c>
      <c r="CV701" t="s">
        <v>17</v>
      </c>
      <c r="CW701" t="s">
        <v>6757</v>
      </c>
      <c r="CX701" t="s">
        <v>17</v>
      </c>
      <c r="CY701" t="s">
        <v>17</v>
      </c>
      <c r="CZ701" t="s">
        <v>6835</v>
      </c>
      <c r="DA701" s="3" t="s">
        <v>9218</v>
      </c>
      <c r="DB701" t="s">
        <v>10389</v>
      </c>
      <c r="DD701" s="228">
        <v>927</v>
      </c>
      <c r="DE701" s="22"/>
    </row>
    <row r="702" spans="1:109" ht="13.9" customHeight="1">
      <c r="A702" s="228">
        <v>645</v>
      </c>
      <c r="B702" t="s">
        <v>6732</v>
      </c>
      <c r="C702" s="285" t="s">
        <v>6695</v>
      </c>
      <c r="D702" t="s">
        <v>10263</v>
      </c>
      <c r="E702" t="s">
        <v>6733</v>
      </c>
      <c r="F702" t="s">
        <v>6734</v>
      </c>
      <c r="G702" s="149" t="s">
        <v>6735</v>
      </c>
      <c r="H702" t="s">
        <v>6736</v>
      </c>
      <c r="I702" t="s">
        <v>6694</v>
      </c>
      <c r="J702" t="s">
        <v>6737</v>
      </c>
      <c r="K702" t="s">
        <v>10283</v>
      </c>
      <c r="L702" t="s">
        <v>6836</v>
      </c>
      <c r="M702" t="b">
        <v>0</v>
      </c>
      <c r="N702" t="s">
        <v>549</v>
      </c>
      <c r="O702" s="3" t="s">
        <v>8269</v>
      </c>
      <c r="P702" t="s">
        <v>17</v>
      </c>
      <c r="Q702" s="229">
        <v>-1</v>
      </c>
      <c r="R702" s="229">
        <v>999</v>
      </c>
      <c r="S702" t="s">
        <v>4576</v>
      </c>
      <c r="T702" t="s">
        <v>5910</v>
      </c>
      <c r="U702" t="s">
        <v>17</v>
      </c>
      <c r="V702" t="s">
        <v>17</v>
      </c>
      <c r="W702" t="s">
        <v>17</v>
      </c>
      <c r="X702" t="s">
        <v>17</v>
      </c>
      <c r="Y702" t="s">
        <v>17</v>
      </c>
      <c r="Z702" t="s">
        <v>4570</v>
      </c>
      <c r="AA702" s="22" t="s">
        <v>484</v>
      </c>
      <c r="AB702" t="s">
        <v>17</v>
      </c>
      <c r="AC702" t="s">
        <v>17</v>
      </c>
      <c r="AD702" t="s">
        <v>17</v>
      </c>
      <c r="AE702" t="s">
        <v>17</v>
      </c>
      <c r="AF702" t="s">
        <v>17</v>
      </c>
      <c r="AG702" t="s">
        <v>17</v>
      </c>
      <c r="AH702" t="s">
        <v>6836</v>
      </c>
      <c r="AI702" t="s">
        <v>9202</v>
      </c>
      <c r="AJ702" s="3" t="s">
        <v>481</v>
      </c>
      <c r="AK702" t="s">
        <v>12</v>
      </c>
      <c r="AL702" t="s">
        <v>17</v>
      </c>
      <c r="AM702" t="s">
        <v>17</v>
      </c>
      <c r="AN702" t="s">
        <v>6829</v>
      </c>
      <c r="AO702" t="s">
        <v>8553</v>
      </c>
      <c r="AP702" t="s">
        <v>4576</v>
      </c>
      <c r="AQ702" t="s">
        <v>6740</v>
      </c>
      <c r="AR702" t="s">
        <v>6741</v>
      </c>
      <c r="AS702" s="15" t="s">
        <v>9041</v>
      </c>
      <c r="AT702" t="s">
        <v>17</v>
      </c>
      <c r="AU702" t="b">
        <v>0</v>
      </c>
      <c r="AV702" s="223">
        <v>1044698</v>
      </c>
      <c r="AW702" t="s">
        <v>17</v>
      </c>
      <c r="AX702" t="s">
        <v>17</v>
      </c>
      <c r="AY702" t="s">
        <v>17</v>
      </c>
      <c r="AZ702" t="s">
        <v>6742</v>
      </c>
      <c r="BA702" s="101" t="s">
        <v>6743</v>
      </c>
      <c r="BB702" s="3" t="s">
        <v>5202</v>
      </c>
      <c r="BC702" t="s">
        <v>17</v>
      </c>
      <c r="BD702" t="s">
        <v>6744</v>
      </c>
      <c r="BE702" t="s">
        <v>37</v>
      </c>
      <c r="BF702" t="s">
        <v>36</v>
      </c>
      <c r="BG702" t="s">
        <v>17</v>
      </c>
      <c r="BH702" t="s">
        <v>6171</v>
      </c>
      <c r="BI702" t="s">
        <v>3606</v>
      </c>
      <c r="BJ702" t="s">
        <v>9051</v>
      </c>
      <c r="BK702" s="9" t="s">
        <v>9568</v>
      </c>
      <c r="BL702" t="s">
        <v>17</v>
      </c>
      <c r="BM702" s="223">
        <v>540235</v>
      </c>
      <c r="BN702" s="223">
        <v>540235</v>
      </c>
      <c r="BO702" t="s">
        <v>5099</v>
      </c>
      <c r="BP702" t="s">
        <v>9213</v>
      </c>
      <c r="BQ702" t="s">
        <v>17</v>
      </c>
      <c r="BR702" t="s">
        <v>17</v>
      </c>
      <c r="BS702" t="s">
        <v>17</v>
      </c>
      <c r="BT702" t="s">
        <v>6745</v>
      </c>
      <c r="BU702" t="s">
        <v>13048</v>
      </c>
      <c r="BV702" s="101" t="s">
        <v>6837</v>
      </c>
      <c r="BW702" s="223">
        <v>30</v>
      </c>
      <c r="BX702" t="s">
        <v>17</v>
      </c>
      <c r="BY702" t="s">
        <v>17</v>
      </c>
      <c r="BZ702" t="s">
        <v>6956</v>
      </c>
      <c r="CA702" t="s">
        <v>6212</v>
      </c>
      <c r="CB702" s="223">
        <v>2016</v>
      </c>
      <c r="CC702" t="s">
        <v>6747</v>
      </c>
      <c r="CD702" t="s">
        <v>6838</v>
      </c>
      <c r="CE702" t="s">
        <v>6839</v>
      </c>
      <c r="CF702" t="s">
        <v>6750</v>
      </c>
      <c r="CG702" t="s">
        <v>17</v>
      </c>
      <c r="CH702" t="s">
        <v>131</v>
      </c>
      <c r="CI702" t="s">
        <v>6836</v>
      </c>
      <c r="CJ702" t="s">
        <v>6840</v>
      </c>
      <c r="CK702" t="s">
        <v>6752</v>
      </c>
      <c r="CL702" t="s">
        <v>6753</v>
      </c>
      <c r="CM702" t="s">
        <v>6754</v>
      </c>
      <c r="CN702" t="s">
        <v>6755</v>
      </c>
      <c r="CO702" t="s">
        <v>10</v>
      </c>
      <c r="CP702" t="s">
        <v>48</v>
      </c>
      <c r="CQ702" t="s">
        <v>17</v>
      </c>
      <c r="CR702" t="s">
        <v>17</v>
      </c>
      <c r="CS702" t="s">
        <v>6841</v>
      </c>
      <c r="CT702" t="s">
        <v>430</v>
      </c>
      <c r="CU702" t="s">
        <v>333</v>
      </c>
      <c r="CV702" t="s">
        <v>17</v>
      </c>
      <c r="CW702" t="s">
        <v>6757</v>
      </c>
      <c r="CX702" t="s">
        <v>17</v>
      </c>
      <c r="CY702" t="s">
        <v>17</v>
      </c>
      <c r="CZ702" t="s">
        <v>6842</v>
      </c>
      <c r="DA702" s="3" t="s">
        <v>9218</v>
      </c>
      <c r="DB702" t="s">
        <v>6843</v>
      </c>
      <c r="DD702" s="228">
        <v>655</v>
      </c>
      <c r="DE702" s="22"/>
    </row>
    <row r="703" spans="1:109" ht="13.15" customHeight="1">
      <c r="A703" s="228">
        <v>646</v>
      </c>
      <c r="B703" t="s">
        <v>6732</v>
      </c>
      <c r="C703" s="285" t="s">
        <v>6695</v>
      </c>
      <c r="D703" t="s">
        <v>10263</v>
      </c>
      <c r="E703" t="s">
        <v>6733</v>
      </c>
      <c r="F703" t="s">
        <v>6734</v>
      </c>
      <c r="G703" s="149" t="s">
        <v>6735</v>
      </c>
      <c r="H703" t="s">
        <v>6736</v>
      </c>
      <c r="I703" t="s">
        <v>6694</v>
      </c>
      <c r="J703" t="s">
        <v>6737</v>
      </c>
      <c r="K703" t="s">
        <v>10283</v>
      </c>
      <c r="L703" t="s">
        <v>6844</v>
      </c>
      <c r="M703" t="b">
        <v>0</v>
      </c>
      <c r="N703" t="s">
        <v>549</v>
      </c>
      <c r="O703" s="3" t="s">
        <v>8269</v>
      </c>
      <c r="P703" t="s">
        <v>17</v>
      </c>
      <c r="Q703" s="229">
        <v>-1</v>
      </c>
      <c r="R703" s="229">
        <v>999</v>
      </c>
      <c r="S703" t="s">
        <v>4576</v>
      </c>
      <c r="T703" t="s">
        <v>5910</v>
      </c>
      <c r="U703" t="s">
        <v>17</v>
      </c>
      <c r="V703" t="s">
        <v>17</v>
      </c>
      <c r="W703" t="s">
        <v>17</v>
      </c>
      <c r="X703" t="s">
        <v>17</v>
      </c>
      <c r="Y703" t="s">
        <v>17</v>
      </c>
      <c r="Z703" t="s">
        <v>4570</v>
      </c>
      <c r="AA703" s="22" t="s">
        <v>484</v>
      </c>
      <c r="AB703" t="s">
        <v>17</v>
      </c>
      <c r="AC703" t="s">
        <v>17</v>
      </c>
      <c r="AD703" t="s">
        <v>17</v>
      </c>
      <c r="AE703" t="s">
        <v>17</v>
      </c>
      <c r="AF703" t="s">
        <v>17</v>
      </c>
      <c r="AG703" t="s">
        <v>17</v>
      </c>
      <c r="AH703" t="s">
        <v>6844</v>
      </c>
      <c r="AI703" t="s">
        <v>9202</v>
      </c>
      <c r="AJ703" s="3" t="s">
        <v>481</v>
      </c>
      <c r="AK703" t="s">
        <v>12</v>
      </c>
      <c r="AL703" t="s">
        <v>17</v>
      </c>
      <c r="AM703" t="s">
        <v>17</v>
      </c>
      <c r="AN703" t="s">
        <v>6829</v>
      </c>
      <c r="AO703" t="s">
        <v>8553</v>
      </c>
      <c r="AP703" t="s">
        <v>4576</v>
      </c>
      <c r="AQ703" t="s">
        <v>6740</v>
      </c>
      <c r="AR703" t="s">
        <v>6741</v>
      </c>
      <c r="AS703" s="15" t="s">
        <v>9041</v>
      </c>
      <c r="AT703" t="s">
        <v>17</v>
      </c>
      <c r="AU703" t="b">
        <v>0</v>
      </c>
      <c r="AV703" s="223">
        <v>544226</v>
      </c>
      <c r="AW703" t="s">
        <v>17</v>
      </c>
      <c r="AX703" t="s">
        <v>17</v>
      </c>
      <c r="AY703" t="s">
        <v>17</v>
      </c>
      <c r="AZ703" t="s">
        <v>6742</v>
      </c>
      <c r="BA703" s="101" t="s">
        <v>6743</v>
      </c>
      <c r="BB703" s="3" t="s">
        <v>5202</v>
      </c>
      <c r="BC703" t="s">
        <v>17</v>
      </c>
      <c r="BD703" t="s">
        <v>6744</v>
      </c>
      <c r="BE703" t="s">
        <v>37</v>
      </c>
      <c r="BF703" t="s">
        <v>36</v>
      </c>
      <c r="BG703" t="s">
        <v>17</v>
      </c>
      <c r="BH703" t="s">
        <v>6171</v>
      </c>
      <c r="BI703" t="s">
        <v>3606</v>
      </c>
      <c r="BJ703" t="s">
        <v>9051</v>
      </c>
      <c r="BK703" s="9" t="s">
        <v>9568</v>
      </c>
      <c r="BL703" t="s">
        <v>17</v>
      </c>
      <c r="BM703" s="223">
        <v>450467</v>
      </c>
      <c r="BN703" s="223">
        <v>450467</v>
      </c>
      <c r="BO703" t="s">
        <v>5099</v>
      </c>
      <c r="BP703" t="s">
        <v>9213</v>
      </c>
      <c r="BQ703" t="s">
        <v>17</v>
      </c>
      <c r="BR703" t="s">
        <v>17</v>
      </c>
      <c r="BS703" t="s">
        <v>17</v>
      </c>
      <c r="BT703" t="s">
        <v>6745</v>
      </c>
      <c r="BU703" t="s">
        <v>13048</v>
      </c>
      <c r="BV703" s="101" t="s">
        <v>6845</v>
      </c>
      <c r="BW703" s="223">
        <v>30</v>
      </c>
      <c r="BX703" t="s">
        <v>17</v>
      </c>
      <c r="BY703" t="s">
        <v>17</v>
      </c>
      <c r="BZ703" t="s">
        <v>6956</v>
      </c>
      <c r="CA703" t="s">
        <v>6212</v>
      </c>
      <c r="CB703" s="223">
        <v>2016</v>
      </c>
      <c r="CC703" t="s">
        <v>6747</v>
      </c>
      <c r="CD703" t="s">
        <v>6846</v>
      </c>
      <c r="CE703" t="s">
        <v>6847</v>
      </c>
      <c r="CF703" t="s">
        <v>6750</v>
      </c>
      <c r="CG703" t="s">
        <v>17</v>
      </c>
      <c r="CH703" t="s">
        <v>131</v>
      </c>
      <c r="CI703" t="s">
        <v>6844</v>
      </c>
      <c r="CJ703" t="s">
        <v>6848</v>
      </c>
      <c r="CK703" t="s">
        <v>6752</v>
      </c>
      <c r="CL703" t="s">
        <v>6753</v>
      </c>
      <c r="CM703" t="s">
        <v>6754</v>
      </c>
      <c r="CN703" t="s">
        <v>6755</v>
      </c>
      <c r="CO703" t="s">
        <v>10</v>
      </c>
      <c r="CP703" t="s">
        <v>48</v>
      </c>
      <c r="CQ703" t="s">
        <v>17</v>
      </c>
      <c r="CR703" t="s">
        <v>17</v>
      </c>
      <c r="CS703" t="s">
        <v>6849</v>
      </c>
      <c r="CT703" t="s">
        <v>430</v>
      </c>
      <c r="CU703" t="s">
        <v>333</v>
      </c>
      <c r="CV703" t="s">
        <v>17</v>
      </c>
      <c r="CW703" t="s">
        <v>6757</v>
      </c>
      <c r="CX703" t="s">
        <v>17</v>
      </c>
      <c r="CY703" t="s">
        <v>17</v>
      </c>
      <c r="CZ703" t="s">
        <v>6850</v>
      </c>
      <c r="DA703" s="3" t="s">
        <v>9218</v>
      </c>
      <c r="DB703" t="s">
        <v>6851</v>
      </c>
      <c r="DD703" s="228">
        <v>656</v>
      </c>
      <c r="DE703" s="22"/>
    </row>
    <row r="704" spans="1:109" ht="15" customHeight="1">
      <c r="A704" s="228">
        <v>647</v>
      </c>
      <c r="B704" t="s">
        <v>6732</v>
      </c>
      <c r="C704" s="285" t="s">
        <v>6695</v>
      </c>
      <c r="D704" t="s">
        <v>10263</v>
      </c>
      <c r="E704" t="s">
        <v>6733</v>
      </c>
      <c r="F704" t="s">
        <v>6734</v>
      </c>
      <c r="G704" s="149" t="s">
        <v>6735</v>
      </c>
      <c r="H704" t="s">
        <v>6736</v>
      </c>
      <c r="I704" t="s">
        <v>6694</v>
      </c>
      <c r="J704" t="s">
        <v>6737</v>
      </c>
      <c r="K704" t="s">
        <v>10283</v>
      </c>
      <c r="L704" t="s">
        <v>6852</v>
      </c>
      <c r="M704" t="b">
        <v>0</v>
      </c>
      <c r="N704" t="s">
        <v>549</v>
      </c>
      <c r="O704" s="3" t="s">
        <v>8269</v>
      </c>
      <c r="P704" t="s">
        <v>17</v>
      </c>
      <c r="Q704" s="229">
        <v>-1</v>
      </c>
      <c r="R704" s="229">
        <v>999</v>
      </c>
      <c r="S704" t="s">
        <v>4576</v>
      </c>
      <c r="T704" t="s">
        <v>5910</v>
      </c>
      <c r="U704" t="s">
        <v>17</v>
      </c>
      <c r="V704" t="s">
        <v>17</v>
      </c>
      <c r="W704" t="s">
        <v>17</v>
      </c>
      <c r="X704" t="s">
        <v>17</v>
      </c>
      <c r="Y704" t="s">
        <v>17</v>
      </c>
      <c r="Z704" t="s">
        <v>4570</v>
      </c>
      <c r="AA704" s="22" t="s">
        <v>484</v>
      </c>
      <c r="AB704" t="s">
        <v>17</v>
      </c>
      <c r="AC704" t="s">
        <v>17</v>
      </c>
      <c r="AD704" t="s">
        <v>17</v>
      </c>
      <c r="AE704" t="s">
        <v>17</v>
      </c>
      <c r="AF704" t="s">
        <v>17</v>
      </c>
      <c r="AG704" t="s">
        <v>17</v>
      </c>
      <c r="AH704" t="s">
        <v>6852</v>
      </c>
      <c r="AI704" t="s">
        <v>9202</v>
      </c>
      <c r="AJ704" s="3" t="s">
        <v>481</v>
      </c>
      <c r="AK704" t="s">
        <v>12</v>
      </c>
      <c r="AL704" t="s">
        <v>17</v>
      </c>
      <c r="AM704" t="s">
        <v>17</v>
      </c>
      <c r="AN704" t="s">
        <v>6829</v>
      </c>
      <c r="AO704" t="s">
        <v>8553</v>
      </c>
      <c r="AP704" t="s">
        <v>4576</v>
      </c>
      <c r="AQ704" t="s">
        <v>6740</v>
      </c>
      <c r="AR704" t="s">
        <v>6741</v>
      </c>
      <c r="AS704" s="15" t="s">
        <v>9041</v>
      </c>
      <c r="AT704" t="s">
        <v>17</v>
      </c>
      <c r="AU704" t="b">
        <v>0</v>
      </c>
      <c r="AV704" s="223">
        <v>3763948</v>
      </c>
      <c r="AW704" t="s">
        <v>17</v>
      </c>
      <c r="AX704" t="s">
        <v>17</v>
      </c>
      <c r="AY704" t="s">
        <v>17</v>
      </c>
      <c r="AZ704" t="s">
        <v>6742</v>
      </c>
      <c r="BA704" s="101" t="s">
        <v>6743</v>
      </c>
      <c r="BB704" s="3" t="s">
        <v>5202</v>
      </c>
      <c r="BC704" t="s">
        <v>17</v>
      </c>
      <c r="BD704" t="s">
        <v>6744</v>
      </c>
      <c r="BE704" t="s">
        <v>37</v>
      </c>
      <c r="BF704" t="s">
        <v>36</v>
      </c>
      <c r="BG704" t="s">
        <v>17</v>
      </c>
      <c r="BH704" t="s">
        <v>6171</v>
      </c>
      <c r="BI704" t="s">
        <v>3606</v>
      </c>
      <c r="BJ704" t="s">
        <v>9051</v>
      </c>
      <c r="BK704" s="9" t="s">
        <v>9568</v>
      </c>
      <c r="BL704" t="s">
        <v>17</v>
      </c>
      <c r="BM704" s="223">
        <v>2661625</v>
      </c>
      <c r="BN704" s="223">
        <v>2661625</v>
      </c>
      <c r="BO704" t="s">
        <v>5099</v>
      </c>
      <c r="BP704" t="s">
        <v>9213</v>
      </c>
      <c r="BQ704" t="s">
        <v>17</v>
      </c>
      <c r="BR704" t="s">
        <v>17</v>
      </c>
      <c r="BS704" t="s">
        <v>17</v>
      </c>
      <c r="BT704" t="s">
        <v>6745</v>
      </c>
      <c r="BU704" t="s">
        <v>13048</v>
      </c>
      <c r="BV704" s="101" t="s">
        <v>6853</v>
      </c>
      <c r="BW704" s="223">
        <v>30</v>
      </c>
      <c r="BX704" t="s">
        <v>17</v>
      </c>
      <c r="BY704" t="s">
        <v>17</v>
      </c>
      <c r="BZ704" t="s">
        <v>6956</v>
      </c>
      <c r="CA704" t="s">
        <v>6212</v>
      </c>
      <c r="CB704" s="223">
        <v>2016</v>
      </c>
      <c r="CC704" t="s">
        <v>6747</v>
      </c>
      <c r="CD704" t="s">
        <v>6854</v>
      </c>
      <c r="CE704" t="s">
        <v>6855</v>
      </c>
      <c r="CF704" t="s">
        <v>6750</v>
      </c>
      <c r="CG704" t="s">
        <v>17</v>
      </c>
      <c r="CH704" t="s">
        <v>131</v>
      </c>
      <c r="CI704" t="s">
        <v>6852</v>
      </c>
      <c r="CJ704" t="s">
        <v>6856</v>
      </c>
      <c r="CK704" t="s">
        <v>6752</v>
      </c>
      <c r="CL704" t="s">
        <v>6753</v>
      </c>
      <c r="CM704" t="s">
        <v>6754</v>
      </c>
      <c r="CN704" t="s">
        <v>6755</v>
      </c>
      <c r="CO704" t="s">
        <v>10</v>
      </c>
      <c r="CP704" t="s">
        <v>48</v>
      </c>
      <c r="CQ704" t="s">
        <v>17</v>
      </c>
      <c r="CR704" t="s">
        <v>17</v>
      </c>
      <c r="CS704" t="s">
        <v>6857</v>
      </c>
      <c r="CT704" t="s">
        <v>430</v>
      </c>
      <c r="CU704" t="s">
        <v>333</v>
      </c>
      <c r="CV704" t="s">
        <v>17</v>
      </c>
      <c r="CW704" t="s">
        <v>6757</v>
      </c>
      <c r="CX704" t="s">
        <v>17</v>
      </c>
      <c r="CY704" t="s">
        <v>17</v>
      </c>
      <c r="CZ704" t="s">
        <v>6858</v>
      </c>
      <c r="DA704" s="3" t="s">
        <v>9218</v>
      </c>
      <c r="DB704" t="s">
        <v>10390</v>
      </c>
      <c r="DD704" s="228">
        <v>657</v>
      </c>
      <c r="DE704" s="22"/>
    </row>
    <row r="705" spans="1:109" ht="15.6" customHeight="1">
      <c r="A705" s="228">
        <v>648</v>
      </c>
      <c r="B705" t="s">
        <v>6732</v>
      </c>
      <c r="C705" s="285" t="s">
        <v>6695</v>
      </c>
      <c r="D705" t="s">
        <v>10263</v>
      </c>
      <c r="E705" t="s">
        <v>6733</v>
      </c>
      <c r="F705" t="s">
        <v>6734</v>
      </c>
      <c r="G705" s="149" t="s">
        <v>6735</v>
      </c>
      <c r="H705" t="s">
        <v>6736</v>
      </c>
      <c r="I705" t="s">
        <v>6694</v>
      </c>
      <c r="J705" t="s">
        <v>6737</v>
      </c>
      <c r="K705" t="s">
        <v>10283</v>
      </c>
      <c r="L705" t="s">
        <v>6859</v>
      </c>
      <c r="M705" t="b">
        <v>0</v>
      </c>
      <c r="N705" t="s">
        <v>549</v>
      </c>
      <c r="O705" s="3" t="s">
        <v>8269</v>
      </c>
      <c r="P705" t="s">
        <v>17</v>
      </c>
      <c r="Q705" s="229">
        <v>-1</v>
      </c>
      <c r="R705" s="229">
        <v>999</v>
      </c>
      <c r="S705" t="s">
        <v>6769</v>
      </c>
      <c r="T705" t="s">
        <v>5910</v>
      </c>
      <c r="U705" t="s">
        <v>17</v>
      </c>
      <c r="V705" t="s">
        <v>17</v>
      </c>
      <c r="W705" t="s">
        <v>17</v>
      </c>
      <c r="X705" t="s">
        <v>17</v>
      </c>
      <c r="Y705" t="s">
        <v>17</v>
      </c>
      <c r="Z705" t="s">
        <v>4571</v>
      </c>
      <c r="AA705" s="22" t="s">
        <v>6780</v>
      </c>
      <c r="AB705" t="s">
        <v>17</v>
      </c>
      <c r="AC705" t="s">
        <v>17</v>
      </c>
      <c r="AD705" t="s">
        <v>17</v>
      </c>
      <c r="AE705" t="s">
        <v>17</v>
      </c>
      <c r="AF705" t="s">
        <v>6770</v>
      </c>
      <c r="AG705" t="s">
        <v>17</v>
      </c>
      <c r="AH705" t="s">
        <v>6859</v>
      </c>
      <c r="AI705" t="s">
        <v>9202</v>
      </c>
      <c r="AJ705" s="3" t="s">
        <v>481</v>
      </c>
      <c r="AK705" t="s">
        <v>12</v>
      </c>
      <c r="AL705" t="s">
        <v>17</v>
      </c>
      <c r="AM705" t="s">
        <v>17</v>
      </c>
      <c r="AN705" t="s">
        <v>6780</v>
      </c>
      <c r="AO705" t="s">
        <v>9206</v>
      </c>
      <c r="AP705" t="s">
        <v>5091</v>
      </c>
      <c r="AQ705" t="s">
        <v>6740</v>
      </c>
      <c r="AR705" t="s">
        <v>6741</v>
      </c>
      <c r="AS705" s="15" t="s">
        <v>9041</v>
      </c>
      <c r="AT705" t="s">
        <v>17</v>
      </c>
      <c r="AU705" t="b">
        <v>0</v>
      </c>
      <c r="AV705" s="223">
        <v>1455382</v>
      </c>
      <c r="AW705" t="s">
        <v>17</v>
      </c>
      <c r="AX705" t="s">
        <v>17</v>
      </c>
      <c r="AY705" t="s">
        <v>17</v>
      </c>
      <c r="AZ705" t="s">
        <v>6742</v>
      </c>
      <c r="BA705" s="101" t="s">
        <v>6743</v>
      </c>
      <c r="BB705" s="3" t="s">
        <v>5202</v>
      </c>
      <c r="BC705" t="s">
        <v>17</v>
      </c>
      <c r="BD705" t="s">
        <v>6744</v>
      </c>
      <c r="BE705" t="s">
        <v>37</v>
      </c>
      <c r="BF705" t="s">
        <v>36</v>
      </c>
      <c r="BG705" t="s">
        <v>17</v>
      </c>
      <c r="BH705" t="s">
        <v>6171</v>
      </c>
      <c r="BI705" t="s">
        <v>3606</v>
      </c>
      <c r="BJ705" t="s">
        <v>9051</v>
      </c>
      <c r="BK705" s="9" t="s">
        <v>9568</v>
      </c>
      <c r="BL705" t="s">
        <v>17</v>
      </c>
      <c r="BM705" s="223">
        <v>1055869</v>
      </c>
      <c r="BN705" s="223">
        <v>1055869</v>
      </c>
      <c r="BO705" t="s">
        <v>5099</v>
      </c>
      <c r="BP705" t="s">
        <v>9213</v>
      </c>
      <c r="BQ705" t="s">
        <v>17</v>
      </c>
      <c r="BR705" t="s">
        <v>17</v>
      </c>
      <c r="BS705" t="s">
        <v>17</v>
      </c>
      <c r="BT705" t="s">
        <v>6745</v>
      </c>
      <c r="BU705" t="s">
        <v>13048</v>
      </c>
      <c r="BV705" s="101" t="s">
        <v>6860</v>
      </c>
      <c r="BW705" s="223">
        <v>30</v>
      </c>
      <c r="BX705" t="s">
        <v>17</v>
      </c>
      <c r="BY705" t="s">
        <v>17</v>
      </c>
      <c r="BZ705" t="s">
        <v>6956</v>
      </c>
      <c r="CA705" t="s">
        <v>6212</v>
      </c>
      <c r="CB705" s="223">
        <v>2016</v>
      </c>
      <c r="CC705" t="s">
        <v>6747</v>
      </c>
      <c r="CD705" t="s">
        <v>6861</v>
      </c>
      <c r="CE705" t="s">
        <v>6862</v>
      </c>
      <c r="CF705" t="s">
        <v>6750</v>
      </c>
      <c r="CG705" t="s">
        <v>17</v>
      </c>
      <c r="CH705" t="s">
        <v>131</v>
      </c>
      <c r="CI705" t="s">
        <v>6859</v>
      </c>
      <c r="CJ705" t="s">
        <v>6863</v>
      </c>
      <c r="CK705" t="s">
        <v>6752</v>
      </c>
      <c r="CL705" t="s">
        <v>6753</v>
      </c>
      <c r="CM705" t="s">
        <v>6754</v>
      </c>
      <c r="CN705" t="s">
        <v>6755</v>
      </c>
      <c r="CO705" t="s">
        <v>10</v>
      </c>
      <c r="CP705" t="s">
        <v>48</v>
      </c>
      <c r="CQ705" t="s">
        <v>17</v>
      </c>
      <c r="CR705" t="s">
        <v>17</v>
      </c>
      <c r="CS705" t="s">
        <v>6864</v>
      </c>
      <c r="CT705" t="s">
        <v>430</v>
      </c>
      <c r="CU705" t="s">
        <v>333</v>
      </c>
      <c r="CV705" t="s">
        <v>17</v>
      </c>
      <c r="CW705" t="s">
        <v>6757</v>
      </c>
      <c r="CX705" t="s">
        <v>17</v>
      </c>
      <c r="CY705" t="s">
        <v>17</v>
      </c>
      <c r="CZ705" t="s">
        <v>6865</v>
      </c>
      <c r="DA705" s="3" t="s">
        <v>9218</v>
      </c>
      <c r="DB705" t="s">
        <v>6866</v>
      </c>
      <c r="DD705" s="228">
        <v>658</v>
      </c>
      <c r="DE705" s="22"/>
    </row>
    <row r="706" spans="1:109" ht="13.9" customHeight="1">
      <c r="A706" s="228">
        <v>649</v>
      </c>
      <c r="B706" t="s">
        <v>6732</v>
      </c>
      <c r="C706" s="285" t="s">
        <v>6695</v>
      </c>
      <c r="D706" t="s">
        <v>10263</v>
      </c>
      <c r="E706" t="s">
        <v>6733</v>
      </c>
      <c r="F706" t="s">
        <v>6734</v>
      </c>
      <c r="G706" s="149" t="s">
        <v>6735</v>
      </c>
      <c r="H706" t="s">
        <v>6736</v>
      </c>
      <c r="I706" t="s">
        <v>6694</v>
      </c>
      <c r="J706" t="s">
        <v>6737</v>
      </c>
      <c r="K706" t="s">
        <v>10283</v>
      </c>
      <c r="L706" t="s">
        <v>6867</v>
      </c>
      <c r="M706" t="b">
        <v>0</v>
      </c>
      <c r="N706" t="s">
        <v>549</v>
      </c>
      <c r="O706" s="3" t="s">
        <v>8269</v>
      </c>
      <c r="P706" t="s">
        <v>17</v>
      </c>
      <c r="Q706" s="229">
        <v>-1</v>
      </c>
      <c r="R706" s="229">
        <v>999</v>
      </c>
      <c r="S706" t="s">
        <v>6769</v>
      </c>
      <c r="T706" t="s">
        <v>5910</v>
      </c>
      <c r="U706" t="s">
        <v>17</v>
      </c>
      <c r="V706" t="s">
        <v>17</v>
      </c>
      <c r="W706" t="s">
        <v>17</v>
      </c>
      <c r="X706" t="s">
        <v>17</v>
      </c>
      <c r="Y706" t="s">
        <v>17</v>
      </c>
      <c r="Z706" t="s">
        <v>4571</v>
      </c>
      <c r="AA706" s="22" t="s">
        <v>6780</v>
      </c>
      <c r="AB706" t="s">
        <v>17</v>
      </c>
      <c r="AC706" t="s">
        <v>17</v>
      </c>
      <c r="AD706" t="s">
        <v>17</v>
      </c>
      <c r="AE706" t="s">
        <v>17</v>
      </c>
      <c r="AF706" t="s">
        <v>6770</v>
      </c>
      <c r="AG706" t="s">
        <v>17</v>
      </c>
      <c r="AH706" t="s">
        <v>6867</v>
      </c>
      <c r="AI706" t="s">
        <v>9202</v>
      </c>
      <c r="AJ706" s="3" t="s">
        <v>481</v>
      </c>
      <c r="AK706" t="s">
        <v>12</v>
      </c>
      <c r="AL706" t="s">
        <v>17</v>
      </c>
      <c r="AM706" t="s">
        <v>17</v>
      </c>
      <c r="AN706" t="s">
        <v>6780</v>
      </c>
      <c r="AO706" t="s">
        <v>9206</v>
      </c>
      <c r="AP706" t="s">
        <v>5091</v>
      </c>
      <c r="AQ706" t="s">
        <v>6740</v>
      </c>
      <c r="AR706" t="s">
        <v>6741</v>
      </c>
      <c r="AS706" s="15" t="s">
        <v>9041</v>
      </c>
      <c r="AT706" t="s">
        <v>17</v>
      </c>
      <c r="AU706" t="b">
        <v>0</v>
      </c>
      <c r="AV706" s="223">
        <v>5155612</v>
      </c>
      <c r="AW706" t="s">
        <v>17</v>
      </c>
      <c r="AX706" t="s">
        <v>17</v>
      </c>
      <c r="AY706" t="s">
        <v>17</v>
      </c>
      <c r="AZ706" t="s">
        <v>6742</v>
      </c>
      <c r="BA706" s="101" t="s">
        <v>6743</v>
      </c>
      <c r="BB706" s="3" t="s">
        <v>5202</v>
      </c>
      <c r="BC706" t="s">
        <v>17</v>
      </c>
      <c r="BD706" t="s">
        <v>6744</v>
      </c>
      <c r="BE706" t="s">
        <v>37</v>
      </c>
      <c r="BF706" t="s">
        <v>36</v>
      </c>
      <c r="BG706" t="s">
        <v>17</v>
      </c>
      <c r="BH706" t="s">
        <v>6171</v>
      </c>
      <c r="BI706" t="s">
        <v>3606</v>
      </c>
      <c r="BJ706" t="s">
        <v>9051</v>
      </c>
      <c r="BK706" s="9" t="s">
        <v>9568</v>
      </c>
      <c r="BL706" t="s">
        <v>17</v>
      </c>
      <c r="BM706" s="223">
        <v>2017519</v>
      </c>
      <c r="BN706" s="223">
        <v>2017519</v>
      </c>
      <c r="BO706" t="s">
        <v>5099</v>
      </c>
      <c r="BP706" t="s">
        <v>9213</v>
      </c>
      <c r="BQ706" t="s">
        <v>17</v>
      </c>
      <c r="BR706" t="s">
        <v>17</v>
      </c>
      <c r="BS706" t="s">
        <v>17</v>
      </c>
      <c r="BT706" t="s">
        <v>6745</v>
      </c>
      <c r="BU706" t="s">
        <v>13048</v>
      </c>
      <c r="BV706" s="101" t="s">
        <v>6868</v>
      </c>
      <c r="BW706" s="223">
        <v>30</v>
      </c>
      <c r="BX706" t="s">
        <v>17</v>
      </c>
      <c r="BY706" t="s">
        <v>17</v>
      </c>
      <c r="BZ706" t="s">
        <v>6956</v>
      </c>
      <c r="CA706" t="s">
        <v>6212</v>
      </c>
      <c r="CB706" s="223">
        <v>2016</v>
      </c>
      <c r="CC706" t="s">
        <v>6747</v>
      </c>
      <c r="CD706" t="s">
        <v>6869</v>
      </c>
      <c r="CE706" t="s">
        <v>6870</v>
      </c>
      <c r="CF706" t="s">
        <v>6750</v>
      </c>
      <c r="CG706" t="s">
        <v>17</v>
      </c>
      <c r="CH706" t="s">
        <v>131</v>
      </c>
      <c r="CI706" t="s">
        <v>6867</v>
      </c>
      <c r="CJ706" t="s">
        <v>6871</v>
      </c>
      <c r="CK706" t="s">
        <v>6752</v>
      </c>
      <c r="CL706" t="s">
        <v>6753</v>
      </c>
      <c r="CM706" t="s">
        <v>6754</v>
      </c>
      <c r="CN706" t="s">
        <v>6755</v>
      </c>
      <c r="CO706" t="s">
        <v>10</v>
      </c>
      <c r="CP706" t="s">
        <v>48</v>
      </c>
      <c r="CQ706" t="s">
        <v>17</v>
      </c>
      <c r="CR706" t="s">
        <v>17</v>
      </c>
      <c r="CS706" t="s">
        <v>6872</v>
      </c>
      <c r="CT706" t="s">
        <v>430</v>
      </c>
      <c r="CU706" t="s">
        <v>333</v>
      </c>
      <c r="CV706" t="s">
        <v>17</v>
      </c>
      <c r="CW706" t="s">
        <v>6757</v>
      </c>
      <c r="CX706" t="s">
        <v>17</v>
      </c>
      <c r="CY706" t="s">
        <v>17</v>
      </c>
      <c r="CZ706" t="s">
        <v>6873</v>
      </c>
      <c r="DA706" s="3" t="s">
        <v>9218</v>
      </c>
      <c r="DB706" t="s">
        <v>6874</v>
      </c>
      <c r="DD706" s="228">
        <v>659</v>
      </c>
      <c r="DE706" s="22"/>
    </row>
    <row r="707" spans="1:109" ht="14.45" customHeight="1">
      <c r="A707" s="228">
        <v>650</v>
      </c>
      <c r="B707" t="s">
        <v>6732</v>
      </c>
      <c r="C707" s="285" t="s">
        <v>6695</v>
      </c>
      <c r="D707" t="s">
        <v>10263</v>
      </c>
      <c r="E707" t="s">
        <v>6733</v>
      </c>
      <c r="F707" t="s">
        <v>6734</v>
      </c>
      <c r="G707" s="149" t="s">
        <v>6735</v>
      </c>
      <c r="H707" t="s">
        <v>6736</v>
      </c>
      <c r="I707" t="s">
        <v>6694</v>
      </c>
      <c r="J707" t="s">
        <v>6737</v>
      </c>
      <c r="K707" t="s">
        <v>10283</v>
      </c>
      <c r="L707" t="s">
        <v>6875</v>
      </c>
      <c r="M707" t="b">
        <v>0</v>
      </c>
      <c r="N707" t="s">
        <v>549</v>
      </c>
      <c r="O707" s="3" t="s">
        <v>8269</v>
      </c>
      <c r="P707" t="s">
        <v>17</v>
      </c>
      <c r="Q707" s="229">
        <v>-1</v>
      </c>
      <c r="R707" s="229">
        <v>999</v>
      </c>
      <c r="S707" t="s">
        <v>6769</v>
      </c>
      <c r="T707" t="s">
        <v>5910</v>
      </c>
      <c r="U707" t="s">
        <v>17</v>
      </c>
      <c r="V707" t="s">
        <v>17</v>
      </c>
      <c r="W707" t="s">
        <v>17</v>
      </c>
      <c r="X707" t="s">
        <v>17</v>
      </c>
      <c r="Y707" t="s">
        <v>17</v>
      </c>
      <c r="Z707" t="s">
        <v>4571</v>
      </c>
      <c r="AA707" s="22" t="s">
        <v>6780</v>
      </c>
      <c r="AB707" t="s">
        <v>17</v>
      </c>
      <c r="AC707" t="s">
        <v>17</v>
      </c>
      <c r="AD707" t="s">
        <v>17</v>
      </c>
      <c r="AE707" t="s">
        <v>17</v>
      </c>
      <c r="AF707" t="s">
        <v>6770</v>
      </c>
      <c r="AG707" t="s">
        <v>17</v>
      </c>
      <c r="AH707" t="s">
        <v>6875</v>
      </c>
      <c r="AI707" t="s">
        <v>9202</v>
      </c>
      <c r="AJ707" s="3" t="s">
        <v>481</v>
      </c>
      <c r="AK707" t="s">
        <v>12</v>
      </c>
      <c r="AL707" t="s">
        <v>17</v>
      </c>
      <c r="AM707" t="s">
        <v>17</v>
      </c>
      <c r="AN707" t="s">
        <v>6780</v>
      </c>
      <c r="AO707" t="s">
        <v>9206</v>
      </c>
      <c r="AP707" t="s">
        <v>5091</v>
      </c>
      <c r="AQ707" t="s">
        <v>6740</v>
      </c>
      <c r="AR707" t="s">
        <v>6741</v>
      </c>
      <c r="AS707" s="15" t="s">
        <v>9041</v>
      </c>
      <c r="AT707" t="s">
        <v>17</v>
      </c>
      <c r="AU707" t="b">
        <v>0</v>
      </c>
      <c r="AV707" s="223">
        <v>1480663</v>
      </c>
      <c r="AW707" t="s">
        <v>17</v>
      </c>
      <c r="AX707" t="s">
        <v>17</v>
      </c>
      <c r="AY707" t="s">
        <v>17</v>
      </c>
      <c r="AZ707" t="s">
        <v>6742</v>
      </c>
      <c r="BA707" s="101" t="s">
        <v>6743</v>
      </c>
      <c r="BB707" s="3" t="s">
        <v>5202</v>
      </c>
      <c r="BC707" t="s">
        <v>17</v>
      </c>
      <c r="BD707" t="s">
        <v>6744</v>
      </c>
      <c r="BE707" t="s">
        <v>37</v>
      </c>
      <c r="BF707" t="s">
        <v>36</v>
      </c>
      <c r="BG707" t="s">
        <v>17</v>
      </c>
      <c r="BH707" t="s">
        <v>6171</v>
      </c>
      <c r="BI707" t="s">
        <v>3606</v>
      </c>
      <c r="BJ707" t="s">
        <v>9051</v>
      </c>
      <c r="BK707" s="9" t="s">
        <v>9568</v>
      </c>
      <c r="BL707" t="s">
        <v>17</v>
      </c>
      <c r="BM707" s="223">
        <v>885396</v>
      </c>
      <c r="BN707" s="223">
        <v>885396</v>
      </c>
      <c r="BO707" t="s">
        <v>5099</v>
      </c>
      <c r="BP707" t="s">
        <v>9213</v>
      </c>
      <c r="BQ707" t="s">
        <v>17</v>
      </c>
      <c r="BR707" t="s">
        <v>17</v>
      </c>
      <c r="BS707" t="s">
        <v>17</v>
      </c>
      <c r="BT707" t="s">
        <v>6745</v>
      </c>
      <c r="BU707" t="s">
        <v>13048</v>
      </c>
      <c r="BV707" s="101" t="s">
        <v>6876</v>
      </c>
      <c r="BW707" s="223">
        <v>30</v>
      </c>
      <c r="BX707" t="s">
        <v>17</v>
      </c>
      <c r="BY707" t="s">
        <v>17</v>
      </c>
      <c r="BZ707" t="s">
        <v>6956</v>
      </c>
      <c r="CA707" t="s">
        <v>6212</v>
      </c>
      <c r="CB707" s="223">
        <v>2016</v>
      </c>
      <c r="CC707" t="s">
        <v>6747</v>
      </c>
      <c r="CD707" t="s">
        <v>6877</v>
      </c>
      <c r="CE707" t="s">
        <v>6878</v>
      </c>
      <c r="CF707" t="s">
        <v>6750</v>
      </c>
      <c r="CG707" t="s">
        <v>17</v>
      </c>
      <c r="CH707" t="s">
        <v>131</v>
      </c>
      <c r="CI707" t="s">
        <v>6875</v>
      </c>
      <c r="CJ707" t="s">
        <v>6879</v>
      </c>
      <c r="CK707" t="s">
        <v>6752</v>
      </c>
      <c r="CL707" t="s">
        <v>6753</v>
      </c>
      <c r="CM707" t="s">
        <v>6754</v>
      </c>
      <c r="CN707" t="s">
        <v>6755</v>
      </c>
      <c r="CO707" t="s">
        <v>10</v>
      </c>
      <c r="CP707" t="s">
        <v>48</v>
      </c>
      <c r="CQ707" t="s">
        <v>17</v>
      </c>
      <c r="CR707" t="s">
        <v>17</v>
      </c>
      <c r="CS707" t="s">
        <v>6880</v>
      </c>
      <c r="CT707" t="s">
        <v>430</v>
      </c>
      <c r="CU707" t="s">
        <v>333</v>
      </c>
      <c r="CV707" t="s">
        <v>17</v>
      </c>
      <c r="CW707" t="s">
        <v>6757</v>
      </c>
      <c r="CX707" t="s">
        <v>17</v>
      </c>
      <c r="CY707" t="s">
        <v>17</v>
      </c>
      <c r="CZ707" t="s">
        <v>6881</v>
      </c>
      <c r="DA707" s="3" t="s">
        <v>9218</v>
      </c>
      <c r="DB707" t="s">
        <v>6882</v>
      </c>
      <c r="DD707" s="228">
        <v>660</v>
      </c>
      <c r="DE707" s="22"/>
    </row>
    <row r="708" spans="1:109" ht="13.9" customHeight="1">
      <c r="A708" s="228">
        <v>651</v>
      </c>
      <c r="B708" t="s">
        <v>6732</v>
      </c>
      <c r="C708" s="285" t="s">
        <v>6695</v>
      </c>
      <c r="D708" t="s">
        <v>10263</v>
      </c>
      <c r="E708" t="s">
        <v>6733</v>
      </c>
      <c r="F708" t="s">
        <v>6734</v>
      </c>
      <c r="G708" s="149" t="s">
        <v>6735</v>
      </c>
      <c r="H708" t="s">
        <v>6736</v>
      </c>
      <c r="I708" t="s">
        <v>6694</v>
      </c>
      <c r="J708" t="s">
        <v>6737</v>
      </c>
      <c r="K708" t="s">
        <v>10283</v>
      </c>
      <c r="L708" t="s">
        <v>6883</v>
      </c>
      <c r="M708" t="b">
        <v>0</v>
      </c>
      <c r="N708" t="s">
        <v>549</v>
      </c>
      <c r="O708" s="3" t="s">
        <v>8269</v>
      </c>
      <c r="P708" t="s">
        <v>17</v>
      </c>
      <c r="Q708" s="229">
        <v>-1</v>
      </c>
      <c r="R708" s="229">
        <v>999</v>
      </c>
      <c r="S708" t="s">
        <v>6769</v>
      </c>
      <c r="T708" t="s">
        <v>5910</v>
      </c>
      <c r="U708" t="s">
        <v>17</v>
      </c>
      <c r="V708" t="s">
        <v>17</v>
      </c>
      <c r="W708" t="s">
        <v>17</v>
      </c>
      <c r="X708" t="s">
        <v>17</v>
      </c>
      <c r="Y708" t="s">
        <v>17</v>
      </c>
      <c r="Z708" t="s">
        <v>4571</v>
      </c>
      <c r="AA708" s="22" t="s">
        <v>6780</v>
      </c>
      <c r="AB708" t="s">
        <v>17</v>
      </c>
      <c r="AC708" t="s">
        <v>17</v>
      </c>
      <c r="AD708" t="s">
        <v>17</v>
      </c>
      <c r="AE708" t="s">
        <v>17</v>
      </c>
      <c r="AF708" t="s">
        <v>6770</v>
      </c>
      <c r="AG708" t="s">
        <v>17</v>
      </c>
      <c r="AH708" t="s">
        <v>6883</v>
      </c>
      <c r="AI708" t="s">
        <v>9202</v>
      </c>
      <c r="AJ708" s="3" t="s">
        <v>481</v>
      </c>
      <c r="AK708" t="s">
        <v>12</v>
      </c>
      <c r="AL708" t="s">
        <v>17</v>
      </c>
      <c r="AM708" t="s">
        <v>17</v>
      </c>
      <c r="AN708" t="s">
        <v>6780</v>
      </c>
      <c r="AO708" t="s">
        <v>9206</v>
      </c>
      <c r="AP708" t="s">
        <v>5091</v>
      </c>
      <c r="AQ708" t="s">
        <v>6740</v>
      </c>
      <c r="AR708" t="s">
        <v>6741</v>
      </c>
      <c r="AS708" s="15" t="s">
        <v>9041</v>
      </c>
      <c r="AT708" t="s">
        <v>17</v>
      </c>
      <c r="AU708" t="b">
        <v>0</v>
      </c>
      <c r="AV708" s="223">
        <v>6487646</v>
      </c>
      <c r="AW708" t="s">
        <v>17</v>
      </c>
      <c r="AX708" t="s">
        <v>17</v>
      </c>
      <c r="AY708" t="s">
        <v>17</v>
      </c>
      <c r="AZ708" t="s">
        <v>6742</v>
      </c>
      <c r="BA708" s="101" t="s">
        <v>6743</v>
      </c>
      <c r="BB708" s="3" t="s">
        <v>5202</v>
      </c>
      <c r="BC708" t="s">
        <v>17</v>
      </c>
      <c r="BD708" t="s">
        <v>6744</v>
      </c>
      <c r="BE708" t="s">
        <v>37</v>
      </c>
      <c r="BF708" t="s">
        <v>36</v>
      </c>
      <c r="BG708" t="s">
        <v>17</v>
      </c>
      <c r="BH708" t="s">
        <v>6171</v>
      </c>
      <c r="BI708" t="s">
        <v>3606</v>
      </c>
      <c r="BJ708" t="s">
        <v>9051</v>
      </c>
      <c r="BK708" s="9" t="s">
        <v>9568</v>
      </c>
      <c r="BL708" t="s">
        <v>17</v>
      </c>
      <c r="BM708" s="223">
        <v>4854754</v>
      </c>
      <c r="BN708" s="223">
        <v>4854754</v>
      </c>
      <c r="BO708" t="s">
        <v>5099</v>
      </c>
      <c r="BP708" t="s">
        <v>9213</v>
      </c>
      <c r="BQ708" t="s">
        <v>17</v>
      </c>
      <c r="BR708" t="s">
        <v>17</v>
      </c>
      <c r="BS708" t="s">
        <v>17</v>
      </c>
      <c r="BT708" t="s">
        <v>6745</v>
      </c>
      <c r="BU708" t="s">
        <v>13048</v>
      </c>
      <c r="BV708" s="101" t="s">
        <v>6884</v>
      </c>
      <c r="BW708" s="223">
        <v>30</v>
      </c>
      <c r="BX708" t="s">
        <v>17</v>
      </c>
      <c r="BY708" t="s">
        <v>17</v>
      </c>
      <c r="BZ708" t="s">
        <v>6956</v>
      </c>
      <c r="CA708" t="s">
        <v>6212</v>
      </c>
      <c r="CB708" s="223">
        <v>2016</v>
      </c>
      <c r="CC708" t="s">
        <v>6747</v>
      </c>
      <c r="CD708" t="s">
        <v>6885</v>
      </c>
      <c r="CE708" t="s">
        <v>6886</v>
      </c>
      <c r="CF708" t="s">
        <v>6750</v>
      </c>
      <c r="CG708" t="s">
        <v>17</v>
      </c>
      <c r="CH708" t="s">
        <v>131</v>
      </c>
      <c r="CI708" t="s">
        <v>6883</v>
      </c>
      <c r="CJ708" t="s">
        <v>6887</v>
      </c>
      <c r="CK708" t="s">
        <v>6752</v>
      </c>
      <c r="CL708" t="s">
        <v>6753</v>
      </c>
      <c r="CM708" t="s">
        <v>6754</v>
      </c>
      <c r="CN708" t="s">
        <v>6755</v>
      </c>
      <c r="CO708" t="s">
        <v>10</v>
      </c>
      <c r="CP708" t="s">
        <v>48</v>
      </c>
      <c r="CQ708" t="s">
        <v>17</v>
      </c>
      <c r="CR708" t="s">
        <v>17</v>
      </c>
      <c r="CS708" t="s">
        <v>6888</v>
      </c>
      <c r="CT708" t="s">
        <v>430</v>
      </c>
      <c r="CU708" t="s">
        <v>333</v>
      </c>
      <c r="CV708" t="s">
        <v>17</v>
      </c>
      <c r="CW708" t="s">
        <v>6757</v>
      </c>
      <c r="CX708" t="s">
        <v>17</v>
      </c>
      <c r="CY708" t="s">
        <v>17</v>
      </c>
      <c r="CZ708" t="s">
        <v>6889</v>
      </c>
      <c r="DA708" s="3" t="s">
        <v>9218</v>
      </c>
      <c r="DB708" t="s">
        <v>6890</v>
      </c>
      <c r="DD708" s="228">
        <v>661</v>
      </c>
      <c r="DE708" s="22"/>
    </row>
    <row r="709" spans="1:109" ht="16.899999999999999" customHeight="1">
      <c r="A709" s="228">
        <v>652</v>
      </c>
      <c r="B709" t="s">
        <v>6732</v>
      </c>
      <c r="C709" s="285" t="s">
        <v>6695</v>
      </c>
      <c r="D709" t="s">
        <v>10263</v>
      </c>
      <c r="E709" t="s">
        <v>6733</v>
      </c>
      <c r="F709" t="s">
        <v>6734</v>
      </c>
      <c r="G709" s="149" t="s">
        <v>6735</v>
      </c>
      <c r="H709" t="s">
        <v>6736</v>
      </c>
      <c r="I709" t="s">
        <v>6694</v>
      </c>
      <c r="J709" t="s">
        <v>6737</v>
      </c>
      <c r="K709" t="s">
        <v>10283</v>
      </c>
      <c r="L709" t="s">
        <v>6883</v>
      </c>
      <c r="M709" t="b">
        <v>0</v>
      </c>
      <c r="N709" t="s">
        <v>549</v>
      </c>
      <c r="O709" s="3" t="s">
        <v>8269</v>
      </c>
      <c r="P709" t="s">
        <v>17</v>
      </c>
      <c r="Q709" s="229">
        <v>-1</v>
      </c>
      <c r="R709" s="229">
        <v>999</v>
      </c>
      <c r="S709" t="s">
        <v>6769</v>
      </c>
      <c r="T709" t="s">
        <v>5910</v>
      </c>
      <c r="U709" t="s">
        <v>17</v>
      </c>
      <c r="V709" t="s">
        <v>17</v>
      </c>
      <c r="W709" t="s">
        <v>17</v>
      </c>
      <c r="X709" t="s">
        <v>17</v>
      </c>
      <c r="Y709" t="s">
        <v>17</v>
      </c>
      <c r="Z709" t="s">
        <v>4571</v>
      </c>
      <c r="AA709" s="22" t="s">
        <v>6780</v>
      </c>
      <c r="AB709" t="s">
        <v>17</v>
      </c>
      <c r="AC709" t="s">
        <v>17</v>
      </c>
      <c r="AD709" t="s">
        <v>17</v>
      </c>
      <c r="AE709" t="s">
        <v>17</v>
      </c>
      <c r="AF709" t="s">
        <v>6770</v>
      </c>
      <c r="AG709" t="s">
        <v>17</v>
      </c>
      <c r="AH709" t="s">
        <v>6883</v>
      </c>
      <c r="AI709" t="s">
        <v>9202</v>
      </c>
      <c r="AJ709" s="3" t="s">
        <v>481</v>
      </c>
      <c r="AK709" t="s">
        <v>12</v>
      </c>
      <c r="AL709" t="s">
        <v>17</v>
      </c>
      <c r="AM709" t="s">
        <v>17</v>
      </c>
      <c r="AN709" t="s">
        <v>6780</v>
      </c>
      <c r="AO709" t="s">
        <v>9206</v>
      </c>
      <c r="AP709" t="s">
        <v>5091</v>
      </c>
      <c r="AQ709" t="s">
        <v>6740</v>
      </c>
      <c r="AR709" t="s">
        <v>6741</v>
      </c>
      <c r="AS709" s="15" t="s">
        <v>9041</v>
      </c>
      <c r="AT709" t="s">
        <v>17</v>
      </c>
      <c r="AU709" t="b">
        <v>0</v>
      </c>
      <c r="AV709" s="223">
        <v>4547836</v>
      </c>
      <c r="AW709" t="s">
        <v>17</v>
      </c>
      <c r="AX709" t="s">
        <v>17</v>
      </c>
      <c r="AY709" t="s">
        <v>17</v>
      </c>
      <c r="AZ709" t="s">
        <v>6742</v>
      </c>
      <c r="BA709" s="101" t="s">
        <v>6743</v>
      </c>
      <c r="BB709" s="3" t="s">
        <v>5202</v>
      </c>
      <c r="BC709" t="s">
        <v>17</v>
      </c>
      <c r="BD709" t="s">
        <v>6744</v>
      </c>
      <c r="BE709" t="s">
        <v>37</v>
      </c>
      <c r="BF709" t="s">
        <v>36</v>
      </c>
      <c r="BG709" t="s">
        <v>17</v>
      </c>
      <c r="BH709" t="s">
        <v>6171</v>
      </c>
      <c r="BI709" t="s">
        <v>3606</v>
      </c>
      <c r="BJ709" t="s">
        <v>9051</v>
      </c>
      <c r="BK709" s="9" t="s">
        <v>9568</v>
      </c>
      <c r="BL709" t="s">
        <v>17</v>
      </c>
      <c r="BM709" s="223">
        <v>2272592</v>
      </c>
      <c r="BN709" s="223">
        <v>2272592</v>
      </c>
      <c r="BO709" t="s">
        <v>5099</v>
      </c>
      <c r="BP709" t="s">
        <v>9213</v>
      </c>
      <c r="BQ709" t="s">
        <v>17</v>
      </c>
      <c r="BR709" t="s">
        <v>17</v>
      </c>
      <c r="BS709" t="s">
        <v>17</v>
      </c>
      <c r="BT709" t="s">
        <v>6745</v>
      </c>
      <c r="BU709" t="s">
        <v>13048</v>
      </c>
      <c r="BV709" s="101" t="s">
        <v>6891</v>
      </c>
      <c r="BW709" s="223">
        <v>30</v>
      </c>
      <c r="BX709" t="s">
        <v>17</v>
      </c>
      <c r="BY709" t="s">
        <v>17</v>
      </c>
      <c r="BZ709" t="s">
        <v>6956</v>
      </c>
      <c r="CA709" t="s">
        <v>6212</v>
      </c>
      <c r="CB709" s="223">
        <v>2016</v>
      </c>
      <c r="CC709" t="s">
        <v>6747</v>
      </c>
      <c r="CD709" t="s">
        <v>6885</v>
      </c>
      <c r="CE709" t="s">
        <v>6886</v>
      </c>
      <c r="CF709" t="s">
        <v>6750</v>
      </c>
      <c r="CG709" t="s">
        <v>17</v>
      </c>
      <c r="CH709" t="s">
        <v>131</v>
      </c>
      <c r="CI709" t="s">
        <v>6883</v>
      </c>
      <c r="CJ709" t="s">
        <v>6887</v>
      </c>
      <c r="CK709" t="s">
        <v>6752</v>
      </c>
      <c r="CL709" t="s">
        <v>6753</v>
      </c>
      <c r="CM709" t="s">
        <v>6754</v>
      </c>
      <c r="CN709" t="s">
        <v>6755</v>
      </c>
      <c r="CO709" t="s">
        <v>10</v>
      </c>
      <c r="CP709" t="s">
        <v>48</v>
      </c>
      <c r="CQ709" t="s">
        <v>17</v>
      </c>
      <c r="CR709" t="s">
        <v>17</v>
      </c>
      <c r="CS709" t="s">
        <v>6892</v>
      </c>
      <c r="CT709" t="s">
        <v>430</v>
      </c>
      <c r="CU709" t="s">
        <v>333</v>
      </c>
      <c r="CV709" t="s">
        <v>17</v>
      </c>
      <c r="CW709" t="s">
        <v>6757</v>
      </c>
      <c r="CX709" t="s">
        <v>17</v>
      </c>
      <c r="CY709" t="s">
        <v>17</v>
      </c>
      <c r="CZ709" t="s">
        <v>6893</v>
      </c>
      <c r="DA709" s="3" t="s">
        <v>9218</v>
      </c>
      <c r="DB709" t="s">
        <v>10391</v>
      </c>
      <c r="DD709" s="228">
        <v>662</v>
      </c>
      <c r="DE709" s="22"/>
    </row>
    <row r="710" spans="1:109" ht="13.15" customHeight="1">
      <c r="A710" s="228">
        <v>653</v>
      </c>
      <c r="B710" t="s">
        <v>6732</v>
      </c>
      <c r="C710" s="285" t="s">
        <v>6695</v>
      </c>
      <c r="D710" t="s">
        <v>10263</v>
      </c>
      <c r="E710" t="s">
        <v>6733</v>
      </c>
      <c r="F710" t="s">
        <v>6734</v>
      </c>
      <c r="G710" s="149" t="s">
        <v>6735</v>
      </c>
      <c r="H710" t="s">
        <v>6736</v>
      </c>
      <c r="I710" t="s">
        <v>6694</v>
      </c>
      <c r="J710" t="s">
        <v>6737</v>
      </c>
      <c r="K710" t="s">
        <v>10283</v>
      </c>
      <c r="L710" t="s">
        <v>6894</v>
      </c>
      <c r="M710" t="b">
        <v>0</v>
      </c>
      <c r="N710" t="s">
        <v>549</v>
      </c>
      <c r="O710" s="3" t="s">
        <v>8269</v>
      </c>
      <c r="P710" t="s">
        <v>17</v>
      </c>
      <c r="Q710" s="229">
        <v>-1</v>
      </c>
      <c r="R710" s="229">
        <v>999</v>
      </c>
      <c r="S710" t="s">
        <v>6769</v>
      </c>
      <c r="T710" t="s">
        <v>5910</v>
      </c>
      <c r="U710" t="s">
        <v>17</v>
      </c>
      <c r="V710" t="s">
        <v>17</v>
      </c>
      <c r="W710" t="s">
        <v>17</v>
      </c>
      <c r="X710" t="s">
        <v>17</v>
      </c>
      <c r="Y710" t="s">
        <v>17</v>
      </c>
      <c r="Z710" t="s">
        <v>4571</v>
      </c>
      <c r="AA710" s="22" t="s">
        <v>6780</v>
      </c>
      <c r="AB710" t="s">
        <v>17</v>
      </c>
      <c r="AC710" t="s">
        <v>17</v>
      </c>
      <c r="AD710" t="s">
        <v>17</v>
      </c>
      <c r="AE710" t="s">
        <v>17</v>
      </c>
      <c r="AF710" t="s">
        <v>6770</v>
      </c>
      <c r="AG710" t="s">
        <v>17</v>
      </c>
      <c r="AH710" t="s">
        <v>6894</v>
      </c>
      <c r="AI710" t="s">
        <v>9202</v>
      </c>
      <c r="AJ710" s="3" t="s">
        <v>481</v>
      </c>
      <c r="AK710" t="s">
        <v>12</v>
      </c>
      <c r="AL710" t="s">
        <v>17</v>
      </c>
      <c r="AM710" t="s">
        <v>17</v>
      </c>
      <c r="AN710" t="s">
        <v>6780</v>
      </c>
      <c r="AO710" t="s">
        <v>9206</v>
      </c>
      <c r="AP710" t="s">
        <v>5091</v>
      </c>
      <c r="AQ710" t="s">
        <v>6740</v>
      </c>
      <c r="AR710" t="s">
        <v>6741</v>
      </c>
      <c r="AS710" s="15" t="s">
        <v>9041</v>
      </c>
      <c r="AT710" t="s">
        <v>17</v>
      </c>
      <c r="AU710" t="b">
        <v>0</v>
      </c>
      <c r="AV710" s="223">
        <v>1551082</v>
      </c>
      <c r="AW710" t="s">
        <v>17</v>
      </c>
      <c r="AX710" t="s">
        <v>17</v>
      </c>
      <c r="AY710" t="s">
        <v>17</v>
      </c>
      <c r="AZ710" t="s">
        <v>6742</v>
      </c>
      <c r="BA710" s="101" t="s">
        <v>6743</v>
      </c>
      <c r="BB710" s="3" t="s">
        <v>5202</v>
      </c>
      <c r="BC710" t="s">
        <v>17</v>
      </c>
      <c r="BD710" t="s">
        <v>6744</v>
      </c>
      <c r="BE710" t="s">
        <v>37</v>
      </c>
      <c r="BF710" t="s">
        <v>36</v>
      </c>
      <c r="BG710" t="s">
        <v>17</v>
      </c>
      <c r="BH710" t="s">
        <v>6171</v>
      </c>
      <c r="BI710" t="s">
        <v>3606</v>
      </c>
      <c r="BJ710" t="s">
        <v>9051</v>
      </c>
      <c r="BK710" s="9" t="s">
        <v>9568</v>
      </c>
      <c r="BL710" t="s">
        <v>17</v>
      </c>
      <c r="BM710" s="223">
        <v>625384</v>
      </c>
      <c r="BN710" s="223">
        <v>625384</v>
      </c>
      <c r="BO710" t="s">
        <v>5099</v>
      </c>
      <c r="BP710" t="s">
        <v>9213</v>
      </c>
      <c r="BQ710" t="s">
        <v>17</v>
      </c>
      <c r="BR710" t="s">
        <v>17</v>
      </c>
      <c r="BS710" t="s">
        <v>17</v>
      </c>
      <c r="BT710" t="s">
        <v>6745</v>
      </c>
      <c r="BU710" t="s">
        <v>13048</v>
      </c>
      <c r="BV710" s="101" t="s">
        <v>6895</v>
      </c>
      <c r="BW710" s="223">
        <v>30</v>
      </c>
      <c r="BX710" t="s">
        <v>17</v>
      </c>
      <c r="BY710" t="s">
        <v>17</v>
      </c>
      <c r="BZ710" t="s">
        <v>6956</v>
      </c>
      <c r="CA710" t="s">
        <v>6212</v>
      </c>
      <c r="CB710" s="223">
        <v>2016</v>
      </c>
      <c r="CC710" t="s">
        <v>6747</v>
      </c>
      <c r="CD710" t="s">
        <v>6896</v>
      </c>
      <c r="CE710" t="s">
        <v>6897</v>
      </c>
      <c r="CF710" t="s">
        <v>6750</v>
      </c>
      <c r="CG710" t="s">
        <v>17</v>
      </c>
      <c r="CH710" t="s">
        <v>131</v>
      </c>
      <c r="CI710" t="s">
        <v>6894</v>
      </c>
      <c r="CJ710" t="s">
        <v>6898</v>
      </c>
      <c r="CK710" t="s">
        <v>6752</v>
      </c>
      <c r="CL710" t="s">
        <v>6753</v>
      </c>
      <c r="CM710" t="s">
        <v>6754</v>
      </c>
      <c r="CN710" t="s">
        <v>6755</v>
      </c>
      <c r="CO710" t="s">
        <v>10</v>
      </c>
      <c r="CP710" t="s">
        <v>48</v>
      </c>
      <c r="CQ710" t="s">
        <v>17</v>
      </c>
      <c r="CR710" t="s">
        <v>17</v>
      </c>
      <c r="CS710" t="s">
        <v>6899</v>
      </c>
      <c r="CT710" t="s">
        <v>430</v>
      </c>
      <c r="CU710" t="s">
        <v>333</v>
      </c>
      <c r="CV710" t="s">
        <v>17</v>
      </c>
      <c r="CW710" t="s">
        <v>6757</v>
      </c>
      <c r="CX710" t="s">
        <v>17</v>
      </c>
      <c r="CY710" t="s">
        <v>17</v>
      </c>
      <c r="CZ710" t="s">
        <v>6900</v>
      </c>
      <c r="DA710" s="3" t="s">
        <v>9218</v>
      </c>
      <c r="DB710" t="s">
        <v>6901</v>
      </c>
      <c r="DD710" s="228">
        <v>663</v>
      </c>
      <c r="DE710" s="22"/>
    </row>
    <row r="711" spans="1:109" ht="15" customHeight="1">
      <c r="A711" s="228">
        <v>654</v>
      </c>
      <c r="B711" t="s">
        <v>6732</v>
      </c>
      <c r="C711" s="285" t="s">
        <v>6695</v>
      </c>
      <c r="D711" t="s">
        <v>10263</v>
      </c>
      <c r="E711" t="s">
        <v>6733</v>
      </c>
      <c r="F711" t="s">
        <v>6734</v>
      </c>
      <c r="G711" s="149" t="s">
        <v>6735</v>
      </c>
      <c r="H711" t="s">
        <v>6736</v>
      </c>
      <c r="I711" t="s">
        <v>6694</v>
      </c>
      <c r="J711" t="s">
        <v>6737</v>
      </c>
      <c r="K711" t="s">
        <v>10283</v>
      </c>
      <c r="L711" t="s">
        <v>6902</v>
      </c>
      <c r="M711" t="b">
        <v>0</v>
      </c>
      <c r="N711" t="s">
        <v>549</v>
      </c>
      <c r="O711" s="3" t="s">
        <v>8269</v>
      </c>
      <c r="P711" t="s">
        <v>17</v>
      </c>
      <c r="Q711" s="229">
        <v>-1</v>
      </c>
      <c r="R711" s="229">
        <v>999</v>
      </c>
      <c r="S711" t="s">
        <v>6769</v>
      </c>
      <c r="T711" t="s">
        <v>5910</v>
      </c>
      <c r="U711" t="s">
        <v>17</v>
      </c>
      <c r="V711" t="s">
        <v>17</v>
      </c>
      <c r="W711" t="s">
        <v>17</v>
      </c>
      <c r="X711" t="s">
        <v>17</v>
      </c>
      <c r="Y711" t="s">
        <v>17</v>
      </c>
      <c r="Z711" t="s">
        <v>4571</v>
      </c>
      <c r="AA711" s="22" t="s">
        <v>6780</v>
      </c>
      <c r="AB711" t="s">
        <v>17</v>
      </c>
      <c r="AC711" t="s">
        <v>17</v>
      </c>
      <c r="AD711" t="s">
        <v>17</v>
      </c>
      <c r="AE711" t="s">
        <v>17</v>
      </c>
      <c r="AF711" t="s">
        <v>6770</v>
      </c>
      <c r="AG711" t="s">
        <v>17</v>
      </c>
      <c r="AH711" t="s">
        <v>6902</v>
      </c>
      <c r="AI711" t="s">
        <v>9202</v>
      </c>
      <c r="AJ711" s="3" t="s">
        <v>481</v>
      </c>
      <c r="AK711" t="s">
        <v>12</v>
      </c>
      <c r="AL711" t="s">
        <v>17</v>
      </c>
      <c r="AM711" t="s">
        <v>17</v>
      </c>
      <c r="AN711" t="s">
        <v>6780</v>
      </c>
      <c r="AO711" t="s">
        <v>9206</v>
      </c>
      <c r="AP711" t="s">
        <v>5091</v>
      </c>
      <c r="AQ711" t="s">
        <v>6740</v>
      </c>
      <c r="AR711" t="s">
        <v>6741</v>
      </c>
      <c r="AS711" s="15" t="s">
        <v>9041</v>
      </c>
      <c r="AT711" t="s">
        <v>17</v>
      </c>
      <c r="AU711" t="b">
        <v>0</v>
      </c>
      <c r="AV711" s="223">
        <v>990139</v>
      </c>
      <c r="AW711" t="s">
        <v>17</v>
      </c>
      <c r="AX711" t="s">
        <v>17</v>
      </c>
      <c r="AY711" t="s">
        <v>17</v>
      </c>
      <c r="AZ711" t="s">
        <v>6742</v>
      </c>
      <c r="BA711" s="101" t="s">
        <v>6743</v>
      </c>
      <c r="BB711" s="3" t="s">
        <v>5202</v>
      </c>
      <c r="BC711" t="s">
        <v>17</v>
      </c>
      <c r="BD711" t="s">
        <v>6744</v>
      </c>
      <c r="BE711" t="s">
        <v>37</v>
      </c>
      <c r="BF711" t="s">
        <v>36</v>
      </c>
      <c r="BG711" t="s">
        <v>17</v>
      </c>
      <c r="BH711" t="s">
        <v>6171</v>
      </c>
      <c r="BI711" t="s">
        <v>3606</v>
      </c>
      <c r="BJ711" t="s">
        <v>9051</v>
      </c>
      <c r="BK711" s="9" t="s">
        <v>9568</v>
      </c>
      <c r="BL711" t="s">
        <v>17</v>
      </c>
      <c r="BM711" s="223">
        <v>522187</v>
      </c>
      <c r="BN711" s="223">
        <v>522187</v>
      </c>
      <c r="BO711" t="s">
        <v>5099</v>
      </c>
      <c r="BP711" t="s">
        <v>9213</v>
      </c>
      <c r="BQ711" t="s">
        <v>17</v>
      </c>
      <c r="BR711" t="s">
        <v>17</v>
      </c>
      <c r="BS711" t="s">
        <v>17</v>
      </c>
      <c r="BT711" t="s">
        <v>6745</v>
      </c>
      <c r="BU711" t="s">
        <v>13048</v>
      </c>
      <c r="BV711" s="101" t="s">
        <v>6903</v>
      </c>
      <c r="BW711" s="223">
        <v>30</v>
      </c>
      <c r="BX711" t="s">
        <v>17</v>
      </c>
      <c r="BY711" t="s">
        <v>17</v>
      </c>
      <c r="BZ711" t="s">
        <v>6956</v>
      </c>
      <c r="CA711" t="s">
        <v>6212</v>
      </c>
      <c r="CB711" s="223">
        <v>2016</v>
      </c>
      <c r="CC711" t="s">
        <v>6747</v>
      </c>
      <c r="CD711" t="s">
        <v>6904</v>
      </c>
      <c r="CE711" t="s">
        <v>6905</v>
      </c>
      <c r="CF711" t="s">
        <v>6750</v>
      </c>
      <c r="CG711" t="s">
        <v>17</v>
      </c>
      <c r="CH711" t="s">
        <v>131</v>
      </c>
      <c r="CI711" t="s">
        <v>6902</v>
      </c>
      <c r="CJ711" t="s">
        <v>6906</v>
      </c>
      <c r="CK711" t="s">
        <v>6752</v>
      </c>
      <c r="CL711" t="s">
        <v>6753</v>
      </c>
      <c r="CM711" t="s">
        <v>6754</v>
      </c>
      <c r="CN711" t="s">
        <v>6755</v>
      </c>
      <c r="CO711" t="s">
        <v>10</v>
      </c>
      <c r="CP711" t="s">
        <v>48</v>
      </c>
      <c r="CQ711" t="s">
        <v>17</v>
      </c>
      <c r="CR711" t="s">
        <v>17</v>
      </c>
      <c r="CS711" t="s">
        <v>6907</v>
      </c>
      <c r="CT711" t="s">
        <v>430</v>
      </c>
      <c r="CU711" t="s">
        <v>333</v>
      </c>
      <c r="CV711" t="s">
        <v>17</v>
      </c>
      <c r="CW711" t="s">
        <v>6757</v>
      </c>
      <c r="CX711" t="s">
        <v>17</v>
      </c>
      <c r="CY711" t="s">
        <v>17</v>
      </c>
      <c r="CZ711" t="s">
        <v>6908</v>
      </c>
      <c r="DA711" s="3" t="s">
        <v>9218</v>
      </c>
      <c r="DB711" t="s">
        <v>6909</v>
      </c>
      <c r="DD711" s="228">
        <v>664</v>
      </c>
      <c r="DE711" s="22"/>
    </row>
    <row r="712" spans="1:109">
      <c r="A712" s="228">
        <v>655</v>
      </c>
      <c r="B712" t="s">
        <v>9548</v>
      </c>
      <c r="C712" s="285" t="s">
        <v>7003</v>
      </c>
      <c r="D712" t="s">
        <v>3455</v>
      </c>
      <c r="E712" t="s">
        <v>7004</v>
      </c>
      <c r="F712" t="s">
        <v>10397</v>
      </c>
      <c r="G712" s="149" t="s">
        <v>6125</v>
      </c>
      <c r="H712" s="3" t="s">
        <v>8128</v>
      </c>
      <c r="I712" s="3" t="s">
        <v>690</v>
      </c>
      <c r="J712" t="s">
        <v>8149</v>
      </c>
      <c r="K712" s="221" t="s">
        <v>10284</v>
      </c>
      <c r="L712" t="s">
        <v>7006</v>
      </c>
      <c r="M712" t="b">
        <v>0</v>
      </c>
      <c r="N712" t="s">
        <v>549</v>
      </c>
      <c r="O712" s="3" t="s">
        <v>8269</v>
      </c>
      <c r="P712" t="s">
        <v>9153</v>
      </c>
      <c r="Q712" s="231">
        <v>29</v>
      </c>
      <c r="R712" s="231">
        <v>29</v>
      </c>
      <c r="S712" t="s">
        <v>7007</v>
      </c>
      <c r="T712" t="s">
        <v>17</v>
      </c>
      <c r="U712" t="s">
        <v>17</v>
      </c>
      <c r="V712" t="s">
        <v>17</v>
      </c>
      <c r="W712" t="s">
        <v>17</v>
      </c>
      <c r="X712" t="s">
        <v>17</v>
      </c>
      <c r="Y712" t="s">
        <v>17</v>
      </c>
      <c r="Z712" t="s">
        <v>4570</v>
      </c>
      <c r="AA712" s="22" t="s">
        <v>484</v>
      </c>
      <c r="AB712" t="s">
        <v>17</v>
      </c>
      <c r="AC712" t="s">
        <v>17</v>
      </c>
      <c r="AD712" t="s">
        <v>17</v>
      </c>
      <c r="AE712" t="s">
        <v>17</v>
      </c>
      <c r="AF712" t="s">
        <v>17</v>
      </c>
      <c r="AG712" t="s">
        <v>17</v>
      </c>
      <c r="AH712" t="s">
        <v>7006</v>
      </c>
      <c r="AI712" t="s">
        <v>7008</v>
      </c>
      <c r="AJ712" s="3" t="s">
        <v>481</v>
      </c>
      <c r="AK712" s="220" t="s">
        <v>12</v>
      </c>
      <c r="AL712" s="220" t="s">
        <v>12</v>
      </c>
      <c r="AM712" t="s">
        <v>17</v>
      </c>
      <c r="AN712" t="s">
        <v>484</v>
      </c>
      <c r="AO712" t="s">
        <v>4577</v>
      </c>
      <c r="AP712" t="s">
        <v>9182</v>
      </c>
      <c r="AQ712" t="s">
        <v>17</v>
      </c>
      <c r="AR712" t="s">
        <v>17</v>
      </c>
      <c r="AS712" s="15" t="s">
        <v>9041</v>
      </c>
      <c r="AT712" t="s">
        <v>7009</v>
      </c>
      <c r="AU712" t="b">
        <v>0</v>
      </c>
      <c r="AV712" s="223">
        <v>10041026</v>
      </c>
      <c r="AW712" t="s">
        <v>17</v>
      </c>
      <c r="AX712" t="s">
        <v>17</v>
      </c>
      <c r="AY712" t="s">
        <v>17</v>
      </c>
      <c r="AZ712" t="s">
        <v>17</v>
      </c>
      <c r="BA712" t="s">
        <v>7010</v>
      </c>
      <c r="BB712" s="3" t="s">
        <v>5202</v>
      </c>
      <c r="BC712" t="s">
        <v>17</v>
      </c>
      <c r="BD712" t="s">
        <v>7011</v>
      </c>
      <c r="BE712" t="s">
        <v>37</v>
      </c>
      <c r="BF712" t="s">
        <v>36</v>
      </c>
      <c r="BG712" t="s">
        <v>7012</v>
      </c>
      <c r="BH712" t="s">
        <v>9567</v>
      </c>
      <c r="BI712" t="s">
        <v>4479</v>
      </c>
      <c r="BJ712" t="s">
        <v>9079</v>
      </c>
      <c r="BK712" s="9" t="s">
        <v>9568</v>
      </c>
      <c r="BL712" t="s">
        <v>17</v>
      </c>
      <c r="BM712" s="223">
        <v>8524960</v>
      </c>
      <c r="BN712" s="223">
        <v>8524960</v>
      </c>
      <c r="BO712" t="s">
        <v>7013</v>
      </c>
      <c r="BP712" t="s">
        <v>9214</v>
      </c>
      <c r="BQ712" t="s">
        <v>17</v>
      </c>
      <c r="BR712" t="s">
        <v>17</v>
      </c>
      <c r="BS712" t="s">
        <v>17</v>
      </c>
      <c r="BT712" t="s">
        <v>17</v>
      </c>
      <c r="BU712" t="s">
        <v>6697</v>
      </c>
      <c r="BV712" t="s">
        <v>7014</v>
      </c>
      <c r="BW712" s="223">
        <v>30</v>
      </c>
      <c r="BX712" t="s">
        <v>17</v>
      </c>
      <c r="BY712" t="s">
        <v>17</v>
      </c>
      <c r="BZ712" t="s">
        <v>9217</v>
      </c>
      <c r="CA712" t="s">
        <v>6212</v>
      </c>
      <c r="CB712" s="223">
        <v>2017</v>
      </c>
      <c r="CC712" t="s">
        <v>7015</v>
      </c>
      <c r="CD712" t="s">
        <v>7016</v>
      </c>
      <c r="CE712" t="s">
        <v>7017</v>
      </c>
      <c r="CF712" t="s">
        <v>7006</v>
      </c>
      <c r="CG712" t="s">
        <v>7018</v>
      </c>
      <c r="CH712" t="s">
        <v>131</v>
      </c>
      <c r="CI712" t="s">
        <v>7019</v>
      </c>
      <c r="CJ712" t="s">
        <v>7020</v>
      </c>
      <c r="CK712" t="s">
        <v>7021</v>
      </c>
      <c r="CL712" t="s">
        <v>7022</v>
      </c>
      <c r="CM712" t="s">
        <v>7023</v>
      </c>
      <c r="CN712" t="s">
        <v>7024</v>
      </c>
      <c r="CO712" t="s">
        <v>686</v>
      </c>
      <c r="CP712" t="s">
        <v>48</v>
      </c>
      <c r="CQ712" t="s">
        <v>7025</v>
      </c>
      <c r="CR712" t="s">
        <v>17</v>
      </c>
      <c r="CS712" t="s">
        <v>7026</v>
      </c>
      <c r="CT712" t="s">
        <v>430</v>
      </c>
      <c r="CU712" t="s">
        <v>333</v>
      </c>
      <c r="CV712" t="s">
        <v>17</v>
      </c>
      <c r="CW712" t="s">
        <v>7027</v>
      </c>
      <c r="CX712" t="s">
        <v>17</v>
      </c>
      <c r="CY712" t="s">
        <v>17</v>
      </c>
      <c r="CZ712" t="s">
        <v>7028</v>
      </c>
      <c r="DA712" s="17" t="s">
        <v>8549</v>
      </c>
      <c r="DB712" s="22" t="s">
        <v>10506</v>
      </c>
      <c r="DC712" s="22" t="s">
        <v>10859</v>
      </c>
      <c r="DD712" s="228">
        <v>665</v>
      </c>
    </row>
    <row r="713" spans="1:109">
      <c r="A713" s="228">
        <v>656</v>
      </c>
      <c r="B713" t="s">
        <v>9548</v>
      </c>
      <c r="C713" s="285" t="s">
        <v>7003</v>
      </c>
      <c r="D713" t="s">
        <v>3455</v>
      </c>
      <c r="E713" t="s">
        <v>7004</v>
      </c>
      <c r="F713" t="s">
        <v>10397</v>
      </c>
      <c r="G713" s="149" t="s">
        <v>6125</v>
      </c>
      <c r="H713" s="3" t="s">
        <v>8128</v>
      </c>
      <c r="I713" s="3" t="s">
        <v>690</v>
      </c>
      <c r="J713" t="s">
        <v>8149</v>
      </c>
      <c r="K713" s="221" t="s">
        <v>10284</v>
      </c>
      <c r="L713" t="s">
        <v>7029</v>
      </c>
      <c r="M713" t="b">
        <v>0</v>
      </c>
      <c r="N713" t="s">
        <v>549</v>
      </c>
      <c r="O713" s="3" t="s">
        <v>8168</v>
      </c>
      <c r="P713" t="s">
        <v>9154</v>
      </c>
      <c r="Q713" s="231">
        <v>3.54</v>
      </c>
      <c r="R713" s="231">
        <v>3.54</v>
      </c>
      <c r="S713" t="s">
        <v>7007</v>
      </c>
      <c r="T713" t="s">
        <v>17</v>
      </c>
      <c r="U713" t="s">
        <v>17</v>
      </c>
      <c r="V713" t="s">
        <v>17</v>
      </c>
      <c r="W713" t="s">
        <v>17</v>
      </c>
      <c r="X713" t="s">
        <v>17</v>
      </c>
      <c r="Y713" t="s">
        <v>17</v>
      </c>
      <c r="Z713" t="s">
        <v>4571</v>
      </c>
      <c r="AA713" s="22" t="s">
        <v>9195</v>
      </c>
      <c r="AB713" t="s">
        <v>17</v>
      </c>
      <c r="AC713" t="s">
        <v>17</v>
      </c>
      <c r="AD713" t="s">
        <v>17</v>
      </c>
      <c r="AE713" t="s">
        <v>17</v>
      </c>
      <c r="AF713" t="s">
        <v>7031</v>
      </c>
      <c r="AG713" t="s">
        <v>17</v>
      </c>
      <c r="AH713" t="s">
        <v>7029</v>
      </c>
      <c r="AI713" t="s">
        <v>7008</v>
      </c>
      <c r="AJ713" s="3" t="s">
        <v>481</v>
      </c>
      <c r="AK713" s="220" t="s">
        <v>12</v>
      </c>
      <c r="AL713" s="220" t="s">
        <v>12</v>
      </c>
      <c r="AM713" t="s">
        <v>17</v>
      </c>
      <c r="AN713" t="s">
        <v>7030</v>
      </c>
      <c r="AO713" t="s">
        <v>8555</v>
      </c>
      <c r="AP713" t="s">
        <v>9182</v>
      </c>
      <c r="AQ713" t="s">
        <v>17</v>
      </c>
      <c r="AR713" t="s">
        <v>17</v>
      </c>
      <c r="AS713" s="15" t="s">
        <v>9041</v>
      </c>
      <c r="AT713" t="s">
        <v>7009</v>
      </c>
      <c r="AU713" t="b">
        <v>0</v>
      </c>
      <c r="AV713" s="223">
        <v>8609050</v>
      </c>
      <c r="AW713" t="s">
        <v>17</v>
      </c>
      <c r="AX713" t="s">
        <v>17</v>
      </c>
      <c r="AY713" t="s">
        <v>17</v>
      </c>
      <c r="AZ713" t="s">
        <v>17</v>
      </c>
      <c r="BA713" t="s">
        <v>7010</v>
      </c>
      <c r="BB713" s="3" t="s">
        <v>5202</v>
      </c>
      <c r="BC713" t="s">
        <v>17</v>
      </c>
      <c r="BD713" t="s">
        <v>7011</v>
      </c>
      <c r="BE713" t="s">
        <v>37</v>
      </c>
      <c r="BF713" t="s">
        <v>36</v>
      </c>
      <c r="BG713" t="s">
        <v>7012</v>
      </c>
      <c r="BH713" t="s">
        <v>9567</v>
      </c>
      <c r="BI713" t="s">
        <v>4479</v>
      </c>
      <c r="BJ713" t="s">
        <v>9079</v>
      </c>
      <c r="BK713" s="9" t="s">
        <v>9568</v>
      </c>
      <c r="BL713" t="s">
        <v>17</v>
      </c>
      <c r="BM713" s="223">
        <v>5635203</v>
      </c>
      <c r="BN713" s="223">
        <v>5635203</v>
      </c>
      <c r="BO713" t="s">
        <v>7013</v>
      </c>
      <c r="BP713" t="s">
        <v>9214</v>
      </c>
      <c r="BQ713" t="s">
        <v>17</v>
      </c>
      <c r="BR713" t="s">
        <v>17</v>
      </c>
      <c r="BS713" t="s">
        <v>17</v>
      </c>
      <c r="BT713" t="s">
        <v>17</v>
      </c>
      <c r="BU713" t="s">
        <v>6697</v>
      </c>
      <c r="BV713" t="s">
        <v>7032</v>
      </c>
      <c r="BW713" s="223">
        <v>30</v>
      </c>
      <c r="BX713" t="s">
        <v>17</v>
      </c>
      <c r="BY713" t="s">
        <v>17</v>
      </c>
      <c r="BZ713" t="s">
        <v>9217</v>
      </c>
      <c r="CA713" t="s">
        <v>6212</v>
      </c>
      <c r="CB713" s="223">
        <v>2017</v>
      </c>
      <c r="CC713" t="s">
        <v>7015</v>
      </c>
      <c r="CD713" t="s">
        <v>7033</v>
      </c>
      <c r="CE713" t="s">
        <v>7034</v>
      </c>
      <c r="CF713" t="s">
        <v>7029</v>
      </c>
      <c r="CG713" t="s">
        <v>7035</v>
      </c>
      <c r="CH713" t="s">
        <v>131</v>
      </c>
      <c r="CI713" t="s">
        <v>7019</v>
      </c>
      <c r="CJ713" t="s">
        <v>7036</v>
      </c>
      <c r="CK713" t="s">
        <v>7021</v>
      </c>
      <c r="CL713" t="s">
        <v>7022</v>
      </c>
      <c r="CM713" t="s">
        <v>7023</v>
      </c>
      <c r="CN713" t="s">
        <v>7024</v>
      </c>
      <c r="CO713" t="s">
        <v>686</v>
      </c>
      <c r="CP713" t="s">
        <v>48</v>
      </c>
      <c r="CQ713" t="s">
        <v>7025</v>
      </c>
      <c r="CR713" t="s">
        <v>17</v>
      </c>
      <c r="CS713" t="s">
        <v>7037</v>
      </c>
      <c r="CT713" t="s">
        <v>430</v>
      </c>
      <c r="CU713" t="s">
        <v>333</v>
      </c>
      <c r="CV713" t="s">
        <v>17</v>
      </c>
      <c r="CW713" t="s">
        <v>7027</v>
      </c>
      <c r="CX713" t="s">
        <v>17</v>
      </c>
      <c r="CY713" t="s">
        <v>17</v>
      </c>
      <c r="CZ713" t="s">
        <v>7038</v>
      </c>
      <c r="DA713" s="17" t="s">
        <v>8549</v>
      </c>
      <c r="DB713" s="22" t="s">
        <v>10507</v>
      </c>
      <c r="DC713" s="22" t="s">
        <v>10858</v>
      </c>
      <c r="DD713" s="228">
        <v>666</v>
      </c>
    </row>
    <row r="714" spans="1:109">
      <c r="A714" s="228">
        <v>657</v>
      </c>
      <c r="B714" t="s">
        <v>9548</v>
      </c>
      <c r="C714" s="285" t="s">
        <v>7003</v>
      </c>
      <c r="D714" t="s">
        <v>3455</v>
      </c>
      <c r="E714" t="s">
        <v>7004</v>
      </c>
      <c r="F714" t="s">
        <v>10397</v>
      </c>
      <c r="G714" s="149" t="s">
        <v>6125</v>
      </c>
      <c r="H714" s="3" t="s">
        <v>8128</v>
      </c>
      <c r="I714" s="3" t="s">
        <v>690</v>
      </c>
      <c r="J714" t="s">
        <v>8149</v>
      </c>
      <c r="K714" s="221" t="s">
        <v>10284</v>
      </c>
      <c r="L714" t="s">
        <v>7039</v>
      </c>
      <c r="M714" t="b">
        <v>0</v>
      </c>
      <c r="N714" t="s">
        <v>549</v>
      </c>
      <c r="O714" s="3" t="s">
        <v>8168</v>
      </c>
      <c r="P714" t="s">
        <v>9155</v>
      </c>
      <c r="Q714" s="231">
        <v>4.3899999999999997</v>
      </c>
      <c r="R714" s="231">
        <v>4.3899999999999997</v>
      </c>
      <c r="S714" t="s">
        <v>7007</v>
      </c>
      <c r="T714" t="s">
        <v>17</v>
      </c>
      <c r="U714" t="s">
        <v>17</v>
      </c>
      <c r="V714" t="s">
        <v>17</v>
      </c>
      <c r="W714" t="s">
        <v>17</v>
      </c>
      <c r="X714" t="s">
        <v>17</v>
      </c>
      <c r="Y714" t="s">
        <v>17</v>
      </c>
      <c r="Z714" t="s">
        <v>4571</v>
      </c>
      <c r="AA714" s="22" t="s">
        <v>9195</v>
      </c>
      <c r="AB714" t="s">
        <v>17</v>
      </c>
      <c r="AC714" t="s">
        <v>17</v>
      </c>
      <c r="AD714" t="s">
        <v>17</v>
      </c>
      <c r="AE714" t="s">
        <v>17</v>
      </c>
      <c r="AF714" t="s">
        <v>7031</v>
      </c>
      <c r="AG714" t="s">
        <v>17</v>
      </c>
      <c r="AH714" t="s">
        <v>7039</v>
      </c>
      <c r="AI714" t="s">
        <v>7008</v>
      </c>
      <c r="AJ714" s="3" t="s">
        <v>481</v>
      </c>
      <c r="AK714" s="220" t="s">
        <v>12</v>
      </c>
      <c r="AL714" s="220" t="s">
        <v>12</v>
      </c>
      <c r="AM714" t="s">
        <v>17</v>
      </c>
      <c r="AN714" t="s">
        <v>7030</v>
      </c>
      <c r="AO714" t="s">
        <v>4575</v>
      </c>
      <c r="AP714" t="s">
        <v>9183</v>
      </c>
      <c r="AQ714" t="s">
        <v>17</v>
      </c>
      <c r="AR714" t="s">
        <v>17</v>
      </c>
      <c r="AS714" s="15" t="s">
        <v>9041</v>
      </c>
      <c r="AT714" t="s">
        <v>7009</v>
      </c>
      <c r="AU714" t="b">
        <v>0</v>
      </c>
      <c r="AV714" s="223">
        <v>4475601</v>
      </c>
      <c r="AW714" t="s">
        <v>17</v>
      </c>
      <c r="AX714" t="s">
        <v>17</v>
      </c>
      <c r="AY714" t="s">
        <v>17</v>
      </c>
      <c r="AZ714" t="s">
        <v>17</v>
      </c>
      <c r="BA714" t="s">
        <v>7010</v>
      </c>
      <c r="BB714" s="3" t="s">
        <v>5202</v>
      </c>
      <c r="BC714" t="s">
        <v>17</v>
      </c>
      <c r="BD714" t="s">
        <v>7011</v>
      </c>
      <c r="BE714" t="s">
        <v>37</v>
      </c>
      <c r="BF714" t="s">
        <v>36</v>
      </c>
      <c r="BG714" t="s">
        <v>7012</v>
      </c>
      <c r="BH714" t="s">
        <v>9567</v>
      </c>
      <c r="BI714" t="s">
        <v>4479</v>
      </c>
      <c r="BJ714" t="s">
        <v>9079</v>
      </c>
      <c r="BK714" s="9" t="s">
        <v>9568</v>
      </c>
      <c r="BL714" t="s">
        <v>17</v>
      </c>
      <c r="BM714" s="223">
        <v>3128817</v>
      </c>
      <c r="BN714" s="223">
        <v>3129817</v>
      </c>
      <c r="BO714" t="s">
        <v>7013</v>
      </c>
      <c r="BP714" t="s">
        <v>9214</v>
      </c>
      <c r="BQ714" t="s">
        <v>17</v>
      </c>
      <c r="BR714" t="s">
        <v>17</v>
      </c>
      <c r="BS714" t="s">
        <v>17</v>
      </c>
      <c r="BT714" t="s">
        <v>17</v>
      </c>
      <c r="BU714" t="s">
        <v>6697</v>
      </c>
      <c r="BV714" t="s">
        <v>7040</v>
      </c>
      <c r="BW714" s="223">
        <v>30</v>
      </c>
      <c r="BX714" t="s">
        <v>17</v>
      </c>
      <c r="BY714" t="s">
        <v>17</v>
      </c>
      <c r="BZ714" t="s">
        <v>9217</v>
      </c>
      <c r="CA714" t="s">
        <v>6212</v>
      </c>
      <c r="CB714" s="223">
        <v>2017</v>
      </c>
      <c r="CC714" t="s">
        <v>7015</v>
      </c>
      <c r="CD714" t="s">
        <v>7041</v>
      </c>
      <c r="CE714" t="s">
        <v>7042</v>
      </c>
      <c r="CF714" t="s">
        <v>7039</v>
      </c>
      <c r="CG714" t="s">
        <v>7043</v>
      </c>
      <c r="CH714" t="s">
        <v>131</v>
      </c>
      <c r="CI714" t="s">
        <v>7019</v>
      </c>
      <c r="CJ714" t="s">
        <v>7044</v>
      </c>
      <c r="CK714" t="s">
        <v>7021</v>
      </c>
      <c r="CL714" t="s">
        <v>7022</v>
      </c>
      <c r="CM714" t="s">
        <v>7023</v>
      </c>
      <c r="CN714" t="s">
        <v>7024</v>
      </c>
      <c r="CO714" t="s">
        <v>686</v>
      </c>
      <c r="CP714" t="s">
        <v>48</v>
      </c>
      <c r="CQ714" t="s">
        <v>7025</v>
      </c>
      <c r="CR714" t="s">
        <v>17</v>
      </c>
      <c r="CS714" t="s">
        <v>7045</v>
      </c>
      <c r="CT714" t="s">
        <v>430</v>
      </c>
      <c r="CU714" t="s">
        <v>333</v>
      </c>
      <c r="CV714" t="s">
        <v>17</v>
      </c>
      <c r="CW714" t="s">
        <v>7027</v>
      </c>
      <c r="CX714" t="s">
        <v>17</v>
      </c>
      <c r="CY714" t="s">
        <v>17</v>
      </c>
      <c r="CZ714" t="s">
        <v>7046</v>
      </c>
      <c r="DA714" s="17" t="s">
        <v>8549</v>
      </c>
      <c r="DB714" s="22" t="s">
        <v>10508</v>
      </c>
      <c r="DC714" s="22" t="s">
        <v>10857</v>
      </c>
      <c r="DD714" s="228">
        <v>667</v>
      </c>
    </row>
    <row r="715" spans="1:109">
      <c r="A715" s="228">
        <v>658</v>
      </c>
      <c r="B715" t="s">
        <v>9548</v>
      </c>
      <c r="C715" s="285" t="s">
        <v>7003</v>
      </c>
      <c r="D715" t="s">
        <v>3455</v>
      </c>
      <c r="E715" t="s">
        <v>7004</v>
      </c>
      <c r="F715" t="s">
        <v>10397</v>
      </c>
      <c r="G715" s="149" t="s">
        <v>6125</v>
      </c>
      <c r="H715" s="3" t="s">
        <v>8128</v>
      </c>
      <c r="I715" s="3" t="s">
        <v>690</v>
      </c>
      <c r="J715" t="s">
        <v>8149</v>
      </c>
      <c r="K715" s="221" t="s">
        <v>10284</v>
      </c>
      <c r="L715" t="s">
        <v>7047</v>
      </c>
      <c r="M715" t="b">
        <v>0</v>
      </c>
      <c r="N715" t="s">
        <v>549</v>
      </c>
      <c r="O715" s="3" t="s">
        <v>8168</v>
      </c>
      <c r="P715" t="s">
        <v>9154</v>
      </c>
      <c r="Q715" s="231">
        <v>3.54</v>
      </c>
      <c r="R715" s="231">
        <v>3.54</v>
      </c>
      <c r="S715" t="s">
        <v>7007</v>
      </c>
      <c r="T715" t="s">
        <v>17</v>
      </c>
      <c r="U715" t="s">
        <v>17</v>
      </c>
      <c r="V715" t="s">
        <v>17</v>
      </c>
      <c r="W715" t="s">
        <v>17</v>
      </c>
      <c r="X715" t="s">
        <v>17</v>
      </c>
      <c r="Y715" t="s">
        <v>17</v>
      </c>
      <c r="Z715" t="s">
        <v>4571</v>
      </c>
      <c r="AA715" s="22" t="s">
        <v>9195</v>
      </c>
      <c r="AB715" t="s">
        <v>17</v>
      </c>
      <c r="AC715" t="s">
        <v>17</v>
      </c>
      <c r="AD715" t="s">
        <v>17</v>
      </c>
      <c r="AE715" t="s">
        <v>17</v>
      </c>
      <c r="AF715" t="s">
        <v>7031</v>
      </c>
      <c r="AG715" t="s">
        <v>17</v>
      </c>
      <c r="AH715" t="s">
        <v>7047</v>
      </c>
      <c r="AI715" t="s">
        <v>7008</v>
      </c>
      <c r="AJ715" s="3" t="s">
        <v>481</v>
      </c>
      <c r="AK715" s="220" t="s">
        <v>12</v>
      </c>
      <c r="AL715" s="220" t="s">
        <v>12</v>
      </c>
      <c r="AM715" t="s">
        <v>17</v>
      </c>
      <c r="AN715" t="s">
        <v>7030</v>
      </c>
      <c r="AO715" t="s">
        <v>4575</v>
      </c>
      <c r="AP715" t="s">
        <v>9183</v>
      </c>
      <c r="AQ715" t="s">
        <v>17</v>
      </c>
      <c r="AR715" t="s">
        <v>17</v>
      </c>
      <c r="AS715" s="15" t="s">
        <v>9041</v>
      </c>
      <c r="AT715" t="s">
        <v>7009</v>
      </c>
      <c r="AU715" t="b">
        <v>0</v>
      </c>
      <c r="AV715" s="223">
        <v>7800166</v>
      </c>
      <c r="AW715" t="s">
        <v>17</v>
      </c>
      <c r="AX715" t="s">
        <v>17</v>
      </c>
      <c r="AY715" t="s">
        <v>17</v>
      </c>
      <c r="AZ715" t="s">
        <v>17</v>
      </c>
      <c r="BA715" t="s">
        <v>7010</v>
      </c>
      <c r="BB715" s="3" t="s">
        <v>5202</v>
      </c>
      <c r="BC715" t="s">
        <v>17</v>
      </c>
      <c r="BD715" t="s">
        <v>7011</v>
      </c>
      <c r="BE715" t="s">
        <v>37</v>
      </c>
      <c r="BF715" t="s">
        <v>36</v>
      </c>
      <c r="BG715" t="s">
        <v>7012</v>
      </c>
      <c r="BH715" t="s">
        <v>9567</v>
      </c>
      <c r="BI715" t="s">
        <v>4479</v>
      </c>
      <c r="BJ715" t="s">
        <v>9079</v>
      </c>
      <c r="BK715" s="9" t="s">
        <v>9568</v>
      </c>
      <c r="BL715" t="s">
        <v>17</v>
      </c>
      <c r="BM715" s="223">
        <v>5617546</v>
      </c>
      <c r="BN715" s="223">
        <v>5617545</v>
      </c>
      <c r="BO715" t="s">
        <v>7013</v>
      </c>
      <c r="BP715" t="s">
        <v>9214</v>
      </c>
      <c r="BQ715" t="s">
        <v>17</v>
      </c>
      <c r="BR715" t="s">
        <v>17</v>
      </c>
      <c r="BS715" t="s">
        <v>17</v>
      </c>
      <c r="BT715" t="s">
        <v>17</v>
      </c>
      <c r="BU715" t="s">
        <v>6697</v>
      </c>
      <c r="BV715" t="s">
        <v>7048</v>
      </c>
      <c r="BW715" s="223">
        <v>30</v>
      </c>
      <c r="BX715" t="s">
        <v>17</v>
      </c>
      <c r="BY715" t="s">
        <v>17</v>
      </c>
      <c r="BZ715" t="s">
        <v>9217</v>
      </c>
      <c r="CA715" t="s">
        <v>6212</v>
      </c>
      <c r="CB715" s="223">
        <v>2017</v>
      </c>
      <c r="CC715" t="s">
        <v>7015</v>
      </c>
      <c r="CD715" t="s">
        <v>7049</v>
      </c>
      <c r="CE715" t="s">
        <v>7050</v>
      </c>
      <c r="CF715" t="s">
        <v>7047</v>
      </c>
      <c r="CG715" t="s">
        <v>7051</v>
      </c>
      <c r="CH715" t="s">
        <v>131</v>
      </c>
      <c r="CI715" t="s">
        <v>7019</v>
      </c>
      <c r="CJ715" t="s">
        <v>7052</v>
      </c>
      <c r="CK715" t="s">
        <v>7021</v>
      </c>
      <c r="CL715" t="s">
        <v>7022</v>
      </c>
      <c r="CM715" t="s">
        <v>7023</v>
      </c>
      <c r="CN715" t="s">
        <v>7024</v>
      </c>
      <c r="CO715" t="s">
        <v>686</v>
      </c>
      <c r="CP715" t="s">
        <v>48</v>
      </c>
      <c r="CQ715" t="s">
        <v>7025</v>
      </c>
      <c r="CR715" t="s">
        <v>17</v>
      </c>
      <c r="CS715" t="s">
        <v>7053</v>
      </c>
      <c r="CT715" t="s">
        <v>430</v>
      </c>
      <c r="CU715" t="s">
        <v>333</v>
      </c>
      <c r="CV715" t="s">
        <v>17</v>
      </c>
      <c r="CW715" t="s">
        <v>7027</v>
      </c>
      <c r="CX715" t="s">
        <v>17</v>
      </c>
      <c r="CY715" t="s">
        <v>17</v>
      </c>
      <c r="CZ715" t="s">
        <v>7054</v>
      </c>
      <c r="DA715" s="17" t="s">
        <v>8549</v>
      </c>
      <c r="DB715" s="22" t="s">
        <v>10509</v>
      </c>
      <c r="DC715" s="22" t="s">
        <v>10856</v>
      </c>
      <c r="DD715" s="228">
        <v>668</v>
      </c>
    </row>
    <row r="716" spans="1:109">
      <c r="A716" s="228">
        <v>659</v>
      </c>
      <c r="B716" t="s">
        <v>9548</v>
      </c>
      <c r="C716" s="285" t="s">
        <v>7003</v>
      </c>
      <c r="D716" t="s">
        <v>3455</v>
      </c>
      <c r="E716" t="s">
        <v>7004</v>
      </c>
      <c r="F716" t="s">
        <v>10397</v>
      </c>
      <c r="G716" s="149" t="s">
        <v>6125</v>
      </c>
      <c r="H716" s="3" t="s">
        <v>8128</v>
      </c>
      <c r="I716" s="3" t="s">
        <v>690</v>
      </c>
      <c r="J716" t="s">
        <v>8149</v>
      </c>
      <c r="K716" s="221" t="s">
        <v>10284</v>
      </c>
      <c r="L716" t="s">
        <v>7055</v>
      </c>
      <c r="M716" t="b">
        <v>0</v>
      </c>
      <c r="N716" t="s">
        <v>549</v>
      </c>
      <c r="O716" s="3" t="s">
        <v>8168</v>
      </c>
      <c r="P716" t="s">
        <v>9156</v>
      </c>
      <c r="Q716" s="231">
        <v>8.8800000000000008</v>
      </c>
      <c r="R716" s="231">
        <v>8.8800000000000008</v>
      </c>
      <c r="S716" t="s">
        <v>7007</v>
      </c>
      <c r="T716" t="s">
        <v>17</v>
      </c>
      <c r="U716" t="s">
        <v>17</v>
      </c>
      <c r="V716" t="s">
        <v>17</v>
      </c>
      <c r="W716" t="s">
        <v>17</v>
      </c>
      <c r="X716" t="s">
        <v>17</v>
      </c>
      <c r="Y716" t="s">
        <v>17</v>
      </c>
      <c r="Z716" t="s">
        <v>4571</v>
      </c>
      <c r="AA716" s="22" t="s">
        <v>9195</v>
      </c>
      <c r="AB716" t="s">
        <v>17</v>
      </c>
      <c r="AC716" t="s">
        <v>17</v>
      </c>
      <c r="AD716" t="s">
        <v>17</v>
      </c>
      <c r="AE716" t="s">
        <v>17</v>
      </c>
      <c r="AF716" t="s">
        <v>7031</v>
      </c>
      <c r="AG716" t="s">
        <v>17</v>
      </c>
      <c r="AH716" t="s">
        <v>7055</v>
      </c>
      <c r="AI716" t="s">
        <v>7008</v>
      </c>
      <c r="AJ716" s="3" t="s">
        <v>481</v>
      </c>
      <c r="AK716" s="220" t="s">
        <v>12</v>
      </c>
      <c r="AL716" s="220" t="s">
        <v>12</v>
      </c>
      <c r="AM716" t="s">
        <v>17</v>
      </c>
      <c r="AN716" t="s">
        <v>7030</v>
      </c>
      <c r="AO716" t="s">
        <v>8555</v>
      </c>
      <c r="AP716" t="s">
        <v>9182</v>
      </c>
      <c r="AQ716" t="s">
        <v>17</v>
      </c>
      <c r="AR716" t="s">
        <v>17</v>
      </c>
      <c r="AS716" s="15" t="s">
        <v>9041</v>
      </c>
      <c r="AT716" t="s">
        <v>7009</v>
      </c>
      <c r="AU716" t="b">
        <v>0</v>
      </c>
      <c r="AV716" s="223">
        <v>9097779</v>
      </c>
      <c r="AW716" t="s">
        <v>17</v>
      </c>
      <c r="AX716" t="s">
        <v>17</v>
      </c>
      <c r="AY716" t="s">
        <v>17</v>
      </c>
      <c r="AZ716" t="s">
        <v>17</v>
      </c>
      <c r="BA716" t="s">
        <v>7010</v>
      </c>
      <c r="BB716" s="3" t="s">
        <v>5202</v>
      </c>
      <c r="BC716" t="s">
        <v>17</v>
      </c>
      <c r="BD716" t="s">
        <v>7011</v>
      </c>
      <c r="BE716" t="s">
        <v>37</v>
      </c>
      <c r="BF716" t="s">
        <v>36</v>
      </c>
      <c r="BG716" t="s">
        <v>7012</v>
      </c>
      <c r="BH716" t="s">
        <v>9567</v>
      </c>
      <c r="BI716" t="s">
        <v>4479</v>
      </c>
      <c r="BJ716" t="s">
        <v>9079</v>
      </c>
      <c r="BK716" s="9" t="s">
        <v>9568</v>
      </c>
      <c r="BL716" t="s">
        <v>17</v>
      </c>
      <c r="BM716" s="223">
        <v>6865335</v>
      </c>
      <c r="BN716" s="223">
        <v>6865334</v>
      </c>
      <c r="BO716" t="s">
        <v>7013</v>
      </c>
      <c r="BP716" t="s">
        <v>9214</v>
      </c>
      <c r="BQ716" t="s">
        <v>17</v>
      </c>
      <c r="BR716" t="s">
        <v>17</v>
      </c>
      <c r="BS716" t="s">
        <v>17</v>
      </c>
      <c r="BT716" t="s">
        <v>17</v>
      </c>
      <c r="BU716" t="s">
        <v>6697</v>
      </c>
      <c r="BV716" t="s">
        <v>7056</v>
      </c>
      <c r="BW716" s="223">
        <v>30</v>
      </c>
      <c r="BX716" t="s">
        <v>17</v>
      </c>
      <c r="BY716" t="s">
        <v>17</v>
      </c>
      <c r="BZ716" t="s">
        <v>9217</v>
      </c>
      <c r="CA716" t="s">
        <v>6212</v>
      </c>
      <c r="CB716" s="223">
        <v>2017</v>
      </c>
      <c r="CC716" t="s">
        <v>7015</v>
      </c>
      <c r="CD716" t="s">
        <v>7057</v>
      </c>
      <c r="CE716" t="s">
        <v>7058</v>
      </c>
      <c r="CF716" t="s">
        <v>7055</v>
      </c>
      <c r="CG716" t="s">
        <v>7059</v>
      </c>
      <c r="CH716" t="s">
        <v>131</v>
      </c>
      <c r="CI716" t="s">
        <v>7019</v>
      </c>
      <c r="CJ716" t="s">
        <v>7060</v>
      </c>
      <c r="CK716" t="s">
        <v>7021</v>
      </c>
      <c r="CL716" t="s">
        <v>7022</v>
      </c>
      <c r="CM716" t="s">
        <v>7023</v>
      </c>
      <c r="CN716" t="s">
        <v>7024</v>
      </c>
      <c r="CO716" t="s">
        <v>686</v>
      </c>
      <c r="CP716" t="s">
        <v>48</v>
      </c>
      <c r="CQ716" t="s">
        <v>7025</v>
      </c>
      <c r="CR716" t="s">
        <v>17</v>
      </c>
      <c r="CS716" t="s">
        <v>7061</v>
      </c>
      <c r="CT716" t="s">
        <v>430</v>
      </c>
      <c r="CU716" t="s">
        <v>333</v>
      </c>
      <c r="CV716" t="s">
        <v>17</v>
      </c>
      <c r="CW716" t="s">
        <v>7027</v>
      </c>
      <c r="CX716" t="s">
        <v>17</v>
      </c>
      <c r="CY716" t="s">
        <v>17</v>
      </c>
      <c r="CZ716" t="s">
        <v>7062</v>
      </c>
      <c r="DA716" s="17" t="s">
        <v>8549</v>
      </c>
      <c r="DB716" s="22" t="s">
        <v>10510</v>
      </c>
      <c r="DC716" s="22" t="s">
        <v>10855</v>
      </c>
      <c r="DD716" s="228">
        <v>669</v>
      </c>
    </row>
    <row r="717" spans="1:109">
      <c r="A717" s="228">
        <v>660</v>
      </c>
      <c r="B717" t="s">
        <v>9548</v>
      </c>
      <c r="C717" s="285" t="s">
        <v>7003</v>
      </c>
      <c r="D717" t="s">
        <v>3455</v>
      </c>
      <c r="E717" t="s">
        <v>7004</v>
      </c>
      <c r="F717" t="s">
        <v>10397</v>
      </c>
      <c r="G717" s="149" t="s">
        <v>6125</v>
      </c>
      <c r="H717" s="3" t="s">
        <v>8128</v>
      </c>
      <c r="I717" s="3" t="s">
        <v>690</v>
      </c>
      <c r="J717" t="s">
        <v>8149</v>
      </c>
      <c r="K717" s="221" t="s">
        <v>10284</v>
      </c>
      <c r="L717" t="s">
        <v>7063</v>
      </c>
      <c r="M717" t="b">
        <v>0</v>
      </c>
      <c r="N717" t="s">
        <v>549</v>
      </c>
      <c r="O717" s="3" t="s">
        <v>8269</v>
      </c>
      <c r="P717" t="s">
        <v>9157</v>
      </c>
      <c r="Q717" s="231">
        <v>3.04</v>
      </c>
      <c r="R717" s="231">
        <v>3.04</v>
      </c>
      <c r="S717" t="s">
        <v>7007</v>
      </c>
      <c r="T717" t="s">
        <v>17</v>
      </c>
      <c r="U717" t="s">
        <v>17</v>
      </c>
      <c r="V717" t="s">
        <v>17</v>
      </c>
      <c r="W717" t="s">
        <v>17</v>
      </c>
      <c r="X717" t="s">
        <v>17</v>
      </c>
      <c r="Y717" t="s">
        <v>17</v>
      </c>
      <c r="Z717" t="s">
        <v>4571</v>
      </c>
      <c r="AA717" s="22" t="s">
        <v>7064</v>
      </c>
      <c r="AB717" t="s">
        <v>17</v>
      </c>
      <c r="AC717" t="s">
        <v>17</v>
      </c>
      <c r="AD717" t="s">
        <v>17</v>
      </c>
      <c r="AE717" t="s">
        <v>17</v>
      </c>
      <c r="AF717" t="s">
        <v>7031</v>
      </c>
      <c r="AG717" t="s">
        <v>17</v>
      </c>
      <c r="AH717" t="s">
        <v>7063</v>
      </c>
      <c r="AI717" t="s">
        <v>7008</v>
      </c>
      <c r="AJ717" s="3" t="s">
        <v>481</v>
      </c>
      <c r="AK717" s="220" t="s">
        <v>12</v>
      </c>
      <c r="AL717" s="220" t="s">
        <v>12</v>
      </c>
      <c r="AM717" t="s">
        <v>17</v>
      </c>
      <c r="AN717" t="s">
        <v>7064</v>
      </c>
      <c r="AO717" t="s">
        <v>8555</v>
      </c>
      <c r="AP717" t="s">
        <v>9182</v>
      </c>
      <c r="AQ717" t="s">
        <v>17</v>
      </c>
      <c r="AR717" t="s">
        <v>17</v>
      </c>
      <c r="AS717" s="15" t="s">
        <v>9041</v>
      </c>
      <c r="AT717" t="s">
        <v>7009</v>
      </c>
      <c r="AU717" t="b">
        <v>0</v>
      </c>
      <c r="AV717" s="223">
        <v>2334752</v>
      </c>
      <c r="AW717" t="s">
        <v>17</v>
      </c>
      <c r="AX717" t="s">
        <v>17</v>
      </c>
      <c r="AY717" t="s">
        <v>17</v>
      </c>
      <c r="AZ717" t="s">
        <v>17</v>
      </c>
      <c r="BA717" t="s">
        <v>7010</v>
      </c>
      <c r="BB717" s="3" t="s">
        <v>5202</v>
      </c>
      <c r="BC717" t="s">
        <v>17</v>
      </c>
      <c r="BD717" t="s">
        <v>7011</v>
      </c>
      <c r="BE717" t="s">
        <v>37</v>
      </c>
      <c r="BF717" t="s">
        <v>36</v>
      </c>
      <c r="BG717" t="s">
        <v>7012</v>
      </c>
      <c r="BH717" t="s">
        <v>9567</v>
      </c>
      <c r="BI717" t="s">
        <v>4479</v>
      </c>
      <c r="BJ717" t="s">
        <v>9079</v>
      </c>
      <c r="BK717" s="9" t="s">
        <v>9568</v>
      </c>
      <c r="BL717" t="s">
        <v>17</v>
      </c>
      <c r="BM717" s="223">
        <v>1647562</v>
      </c>
      <c r="BN717" s="223">
        <v>1647562</v>
      </c>
      <c r="BO717" t="s">
        <v>7013</v>
      </c>
      <c r="BP717" t="s">
        <v>9214</v>
      </c>
      <c r="BQ717" t="s">
        <v>17</v>
      </c>
      <c r="BR717" t="s">
        <v>17</v>
      </c>
      <c r="BS717" t="s">
        <v>17</v>
      </c>
      <c r="BT717" t="s">
        <v>17</v>
      </c>
      <c r="BU717" t="s">
        <v>6697</v>
      </c>
      <c r="BV717" t="s">
        <v>7065</v>
      </c>
      <c r="BW717" s="223">
        <v>30</v>
      </c>
      <c r="BX717" t="s">
        <v>17</v>
      </c>
      <c r="BY717" t="s">
        <v>17</v>
      </c>
      <c r="BZ717" t="s">
        <v>9217</v>
      </c>
      <c r="CA717" t="s">
        <v>6212</v>
      </c>
      <c r="CB717" s="223">
        <v>2017</v>
      </c>
      <c r="CC717" t="s">
        <v>7015</v>
      </c>
      <c r="CD717" t="s">
        <v>7066</v>
      </c>
      <c r="CE717" t="s">
        <v>7067</v>
      </c>
      <c r="CF717" t="s">
        <v>7063</v>
      </c>
      <c r="CG717" t="s">
        <v>7068</v>
      </c>
      <c r="CH717" t="s">
        <v>131</v>
      </c>
      <c r="CI717" t="s">
        <v>7019</v>
      </c>
      <c r="CJ717" t="s">
        <v>7069</v>
      </c>
      <c r="CK717" t="s">
        <v>7021</v>
      </c>
      <c r="CL717" t="s">
        <v>7022</v>
      </c>
      <c r="CM717" t="s">
        <v>7023</v>
      </c>
      <c r="CN717" t="s">
        <v>7024</v>
      </c>
      <c r="CO717" t="s">
        <v>686</v>
      </c>
      <c r="CP717" t="s">
        <v>48</v>
      </c>
      <c r="CQ717" t="s">
        <v>7025</v>
      </c>
      <c r="CR717" t="s">
        <v>17</v>
      </c>
      <c r="CS717" t="s">
        <v>7070</v>
      </c>
      <c r="CT717" t="s">
        <v>430</v>
      </c>
      <c r="CU717" t="s">
        <v>333</v>
      </c>
      <c r="CV717" t="s">
        <v>17</v>
      </c>
      <c r="CW717" t="s">
        <v>7027</v>
      </c>
      <c r="CX717" t="s">
        <v>17</v>
      </c>
      <c r="CY717" t="s">
        <v>17</v>
      </c>
      <c r="CZ717" t="s">
        <v>7071</v>
      </c>
      <c r="DA717" s="17" t="s">
        <v>8549</v>
      </c>
      <c r="DB717" s="22" t="s">
        <v>10511</v>
      </c>
      <c r="DC717" s="22" t="s">
        <v>10854</v>
      </c>
      <c r="DD717" s="228">
        <v>670</v>
      </c>
    </row>
    <row r="718" spans="1:109">
      <c r="A718" s="228">
        <v>661</v>
      </c>
      <c r="B718" t="s">
        <v>9548</v>
      </c>
      <c r="C718" s="285" t="s">
        <v>7003</v>
      </c>
      <c r="D718" t="s">
        <v>3455</v>
      </c>
      <c r="E718" t="s">
        <v>7004</v>
      </c>
      <c r="F718" t="s">
        <v>10397</v>
      </c>
      <c r="G718" s="149" t="s">
        <v>6125</v>
      </c>
      <c r="H718" s="3" t="s">
        <v>8128</v>
      </c>
      <c r="I718" s="3" t="s">
        <v>690</v>
      </c>
      <c r="J718" t="s">
        <v>8149</v>
      </c>
      <c r="K718" s="221" t="s">
        <v>10284</v>
      </c>
      <c r="L718" t="s">
        <v>7072</v>
      </c>
      <c r="M718" t="b">
        <v>0</v>
      </c>
      <c r="N718" t="s">
        <v>549</v>
      </c>
      <c r="O718" s="3" t="s">
        <v>8168</v>
      </c>
      <c r="P718" t="s">
        <v>9103</v>
      </c>
      <c r="Q718" s="231">
        <v>36</v>
      </c>
      <c r="R718" s="231">
        <v>36</v>
      </c>
      <c r="S718" t="s">
        <v>7007</v>
      </c>
      <c r="T718" t="s">
        <v>17</v>
      </c>
      <c r="U718" t="s">
        <v>17</v>
      </c>
      <c r="V718" t="s">
        <v>17</v>
      </c>
      <c r="W718" t="s">
        <v>17</v>
      </c>
      <c r="X718" t="s">
        <v>17</v>
      </c>
      <c r="Y718" t="s">
        <v>17</v>
      </c>
      <c r="Z718" t="s">
        <v>4570</v>
      </c>
      <c r="AA718" s="22" t="s">
        <v>484</v>
      </c>
      <c r="AB718" t="s">
        <v>17</v>
      </c>
      <c r="AC718" t="s">
        <v>17</v>
      </c>
      <c r="AD718" t="s">
        <v>17</v>
      </c>
      <c r="AE718" t="s">
        <v>17</v>
      </c>
      <c r="AF718" t="s">
        <v>17</v>
      </c>
      <c r="AG718" t="s">
        <v>17</v>
      </c>
      <c r="AH718" t="s">
        <v>7072</v>
      </c>
      <c r="AI718" t="s">
        <v>7008</v>
      </c>
      <c r="AJ718" s="3" t="s">
        <v>481</v>
      </c>
      <c r="AK718" s="220" t="s">
        <v>12</v>
      </c>
      <c r="AL718" s="220" t="s">
        <v>12</v>
      </c>
      <c r="AM718" t="s">
        <v>17</v>
      </c>
      <c r="AN718" t="s">
        <v>484</v>
      </c>
      <c r="AO718" t="s">
        <v>4577</v>
      </c>
      <c r="AP718" t="s">
        <v>9182</v>
      </c>
      <c r="AQ718" t="s">
        <v>17</v>
      </c>
      <c r="AR718" t="s">
        <v>17</v>
      </c>
      <c r="AS718" s="15" t="s">
        <v>9041</v>
      </c>
      <c r="AT718" t="s">
        <v>7009</v>
      </c>
      <c r="AU718" t="b">
        <v>0</v>
      </c>
      <c r="AV718" s="223">
        <v>6282909</v>
      </c>
      <c r="AW718" t="s">
        <v>17</v>
      </c>
      <c r="AX718" t="s">
        <v>17</v>
      </c>
      <c r="AY718" t="s">
        <v>17</v>
      </c>
      <c r="AZ718" t="s">
        <v>17</v>
      </c>
      <c r="BA718" t="s">
        <v>7010</v>
      </c>
      <c r="BB718" s="3" t="s">
        <v>5202</v>
      </c>
      <c r="BC718" t="s">
        <v>17</v>
      </c>
      <c r="BD718" t="s">
        <v>7011</v>
      </c>
      <c r="BE718" t="s">
        <v>37</v>
      </c>
      <c r="BF718" t="s">
        <v>36</v>
      </c>
      <c r="BG718" t="s">
        <v>7012</v>
      </c>
      <c r="BH718" t="s">
        <v>9567</v>
      </c>
      <c r="BI718" t="s">
        <v>4479</v>
      </c>
      <c r="BJ718" t="s">
        <v>9079</v>
      </c>
      <c r="BK718" s="9" t="s">
        <v>9568</v>
      </c>
      <c r="BL718" t="s">
        <v>17</v>
      </c>
      <c r="BM718" s="223">
        <v>4235569</v>
      </c>
      <c r="BN718" s="223">
        <v>4235569</v>
      </c>
      <c r="BO718" t="s">
        <v>7013</v>
      </c>
      <c r="BP718" t="s">
        <v>9214</v>
      </c>
      <c r="BQ718" t="s">
        <v>17</v>
      </c>
      <c r="BR718" t="s">
        <v>17</v>
      </c>
      <c r="BS718" t="s">
        <v>17</v>
      </c>
      <c r="BT718" t="s">
        <v>17</v>
      </c>
      <c r="BU718" t="s">
        <v>6697</v>
      </c>
      <c r="BV718" t="s">
        <v>7073</v>
      </c>
      <c r="BW718" s="223">
        <v>30</v>
      </c>
      <c r="BX718" t="s">
        <v>17</v>
      </c>
      <c r="BY718" t="s">
        <v>17</v>
      </c>
      <c r="BZ718" t="s">
        <v>9217</v>
      </c>
      <c r="CA718" t="s">
        <v>6212</v>
      </c>
      <c r="CB718" s="223">
        <v>2017</v>
      </c>
      <c r="CC718" t="s">
        <v>7015</v>
      </c>
      <c r="CD718" t="s">
        <v>7074</v>
      </c>
      <c r="CE718" t="s">
        <v>7075</v>
      </c>
      <c r="CF718" t="s">
        <v>7072</v>
      </c>
      <c r="CG718" t="s">
        <v>7076</v>
      </c>
      <c r="CH718" t="s">
        <v>131</v>
      </c>
      <c r="CI718" t="s">
        <v>7019</v>
      </c>
      <c r="CJ718" t="s">
        <v>7077</v>
      </c>
      <c r="CK718" t="s">
        <v>7021</v>
      </c>
      <c r="CL718" t="s">
        <v>7022</v>
      </c>
      <c r="CM718" t="s">
        <v>7023</v>
      </c>
      <c r="CN718" t="s">
        <v>7024</v>
      </c>
      <c r="CO718" t="s">
        <v>686</v>
      </c>
      <c r="CP718" t="s">
        <v>48</v>
      </c>
      <c r="CQ718" t="s">
        <v>7025</v>
      </c>
      <c r="CR718" t="s">
        <v>17</v>
      </c>
      <c r="CS718" t="s">
        <v>7078</v>
      </c>
      <c r="CT718" t="s">
        <v>430</v>
      </c>
      <c r="CU718" t="s">
        <v>333</v>
      </c>
      <c r="CV718" t="s">
        <v>17</v>
      </c>
      <c r="CW718" t="s">
        <v>7027</v>
      </c>
      <c r="CX718" t="s">
        <v>17</v>
      </c>
      <c r="CY718" t="s">
        <v>17</v>
      </c>
      <c r="CZ718" t="s">
        <v>7079</v>
      </c>
      <c r="DA718" s="17" t="s">
        <v>8549</v>
      </c>
      <c r="DB718" s="22" t="s">
        <v>10512</v>
      </c>
      <c r="DC718" s="22" t="s">
        <v>10853</v>
      </c>
      <c r="DD718" s="228">
        <v>671</v>
      </c>
    </row>
    <row r="719" spans="1:109">
      <c r="A719" s="228">
        <v>662</v>
      </c>
      <c r="B719" t="s">
        <v>9548</v>
      </c>
      <c r="C719" s="285" t="s">
        <v>7003</v>
      </c>
      <c r="D719" t="s">
        <v>3455</v>
      </c>
      <c r="E719" t="s">
        <v>7004</v>
      </c>
      <c r="F719" t="s">
        <v>10397</v>
      </c>
      <c r="G719" s="149" t="s">
        <v>6125</v>
      </c>
      <c r="H719" s="3" t="s">
        <v>8128</v>
      </c>
      <c r="I719" s="3" t="s">
        <v>690</v>
      </c>
      <c r="J719" t="s">
        <v>8149</v>
      </c>
      <c r="K719" s="221" t="s">
        <v>10284</v>
      </c>
      <c r="L719" t="s">
        <v>7080</v>
      </c>
      <c r="M719" t="b">
        <v>0</v>
      </c>
      <c r="N719" t="s">
        <v>549</v>
      </c>
      <c r="O719" t="s">
        <v>17</v>
      </c>
      <c r="P719" t="s">
        <v>9158</v>
      </c>
      <c r="Q719" s="231">
        <v>26</v>
      </c>
      <c r="R719" s="231">
        <v>26</v>
      </c>
      <c r="S719" t="s">
        <v>7007</v>
      </c>
      <c r="T719" t="s">
        <v>17</v>
      </c>
      <c r="U719" t="s">
        <v>17</v>
      </c>
      <c r="V719" t="s">
        <v>17</v>
      </c>
      <c r="W719" t="s">
        <v>17</v>
      </c>
      <c r="X719" t="s">
        <v>17</v>
      </c>
      <c r="Y719" t="s">
        <v>17</v>
      </c>
      <c r="Z719" t="s">
        <v>4570</v>
      </c>
      <c r="AA719" s="22" t="s">
        <v>484</v>
      </c>
      <c r="AB719" t="s">
        <v>17</v>
      </c>
      <c r="AC719" t="s">
        <v>17</v>
      </c>
      <c r="AD719" t="s">
        <v>17</v>
      </c>
      <c r="AE719" t="s">
        <v>17</v>
      </c>
      <c r="AF719" t="s">
        <v>17</v>
      </c>
      <c r="AG719" t="s">
        <v>17</v>
      </c>
      <c r="AH719" t="s">
        <v>7080</v>
      </c>
      <c r="AI719" t="s">
        <v>7008</v>
      </c>
      <c r="AJ719" s="3" t="s">
        <v>481</v>
      </c>
      <c r="AK719" s="220" t="s">
        <v>12</v>
      </c>
      <c r="AL719" s="220" t="s">
        <v>12</v>
      </c>
      <c r="AM719" t="s">
        <v>17</v>
      </c>
      <c r="AN719" t="s">
        <v>484</v>
      </c>
      <c r="AO719" t="s">
        <v>4577</v>
      </c>
      <c r="AP719" t="s">
        <v>9182</v>
      </c>
      <c r="AQ719" t="s">
        <v>17</v>
      </c>
      <c r="AR719" t="s">
        <v>17</v>
      </c>
      <c r="AS719" s="15" t="s">
        <v>9041</v>
      </c>
      <c r="AT719" t="s">
        <v>7009</v>
      </c>
      <c r="AU719" t="b">
        <v>0</v>
      </c>
      <c r="AV719" s="223">
        <v>6331821</v>
      </c>
      <c r="AW719" t="s">
        <v>17</v>
      </c>
      <c r="AX719" t="s">
        <v>17</v>
      </c>
      <c r="AY719" t="s">
        <v>17</v>
      </c>
      <c r="AZ719" t="s">
        <v>17</v>
      </c>
      <c r="BA719" t="s">
        <v>7010</v>
      </c>
      <c r="BB719" s="3" t="s">
        <v>5202</v>
      </c>
      <c r="BC719" t="s">
        <v>17</v>
      </c>
      <c r="BD719" t="s">
        <v>7011</v>
      </c>
      <c r="BE719" t="s">
        <v>37</v>
      </c>
      <c r="BF719" t="s">
        <v>36</v>
      </c>
      <c r="BG719" t="s">
        <v>7012</v>
      </c>
      <c r="BH719" t="s">
        <v>9567</v>
      </c>
      <c r="BI719" t="s">
        <v>4479</v>
      </c>
      <c r="BJ719" t="s">
        <v>9079</v>
      </c>
      <c r="BK719" s="9" t="s">
        <v>9568</v>
      </c>
      <c r="BL719" t="s">
        <v>17</v>
      </c>
      <c r="BM719" s="223">
        <v>4538929</v>
      </c>
      <c r="BN719" s="223">
        <v>4538929</v>
      </c>
      <c r="BO719" t="s">
        <v>7013</v>
      </c>
      <c r="BP719" t="s">
        <v>9214</v>
      </c>
      <c r="BQ719" t="s">
        <v>17</v>
      </c>
      <c r="BR719" t="s">
        <v>17</v>
      </c>
      <c r="BS719" t="s">
        <v>17</v>
      </c>
      <c r="BT719" t="s">
        <v>17</v>
      </c>
      <c r="BU719" t="s">
        <v>6697</v>
      </c>
      <c r="BV719" t="s">
        <v>7081</v>
      </c>
      <c r="BW719" s="223">
        <v>30</v>
      </c>
      <c r="BX719" t="s">
        <v>17</v>
      </c>
      <c r="BY719" t="s">
        <v>17</v>
      </c>
      <c r="BZ719" t="s">
        <v>9217</v>
      </c>
      <c r="CA719" t="s">
        <v>6212</v>
      </c>
      <c r="CB719" s="223">
        <v>2017</v>
      </c>
      <c r="CC719" t="s">
        <v>7015</v>
      </c>
      <c r="CD719" t="s">
        <v>7082</v>
      </c>
      <c r="CE719" t="s">
        <v>7083</v>
      </c>
      <c r="CF719" t="s">
        <v>7080</v>
      </c>
      <c r="CG719" t="s">
        <v>7084</v>
      </c>
      <c r="CH719" t="s">
        <v>131</v>
      </c>
      <c r="CI719" t="s">
        <v>7019</v>
      </c>
      <c r="CJ719" t="s">
        <v>7085</v>
      </c>
      <c r="CK719" t="s">
        <v>7021</v>
      </c>
      <c r="CL719" t="s">
        <v>7022</v>
      </c>
      <c r="CM719" t="s">
        <v>7023</v>
      </c>
      <c r="CN719" t="s">
        <v>7024</v>
      </c>
      <c r="CO719" t="s">
        <v>686</v>
      </c>
      <c r="CP719" t="s">
        <v>48</v>
      </c>
      <c r="CQ719" t="s">
        <v>7025</v>
      </c>
      <c r="CR719" t="s">
        <v>17</v>
      </c>
      <c r="CS719" t="s">
        <v>7086</v>
      </c>
      <c r="CT719" t="s">
        <v>430</v>
      </c>
      <c r="CU719" t="s">
        <v>333</v>
      </c>
      <c r="CV719" t="s">
        <v>17</v>
      </c>
      <c r="CW719" t="s">
        <v>7027</v>
      </c>
      <c r="CX719" t="s">
        <v>17</v>
      </c>
      <c r="CY719" t="s">
        <v>17</v>
      </c>
      <c r="CZ719" t="s">
        <v>7087</v>
      </c>
      <c r="DA719" s="17" t="s">
        <v>8549</v>
      </c>
      <c r="DB719" s="22" t="s">
        <v>10513</v>
      </c>
      <c r="DC719" s="22" t="s">
        <v>10852</v>
      </c>
      <c r="DD719" s="228">
        <v>672</v>
      </c>
    </row>
    <row r="720" spans="1:109">
      <c r="A720" s="228">
        <v>663</v>
      </c>
      <c r="B720" t="s">
        <v>9548</v>
      </c>
      <c r="C720" s="285" t="s">
        <v>7003</v>
      </c>
      <c r="D720" t="s">
        <v>3455</v>
      </c>
      <c r="E720" t="s">
        <v>7004</v>
      </c>
      <c r="F720" t="s">
        <v>10397</v>
      </c>
      <c r="G720" s="149" t="s">
        <v>6125</v>
      </c>
      <c r="H720" s="3" t="s">
        <v>8128</v>
      </c>
      <c r="I720" s="3" t="s">
        <v>690</v>
      </c>
      <c r="J720" t="s">
        <v>8149</v>
      </c>
      <c r="K720" s="221" t="s">
        <v>10284</v>
      </c>
      <c r="L720" t="s">
        <v>7088</v>
      </c>
      <c r="M720" t="b">
        <v>0</v>
      </c>
      <c r="N720" t="s">
        <v>549</v>
      </c>
      <c r="O720" s="3" t="s">
        <v>8168</v>
      </c>
      <c r="P720" t="s">
        <v>9107</v>
      </c>
      <c r="Q720" s="231">
        <v>54</v>
      </c>
      <c r="R720" s="231">
        <v>54</v>
      </c>
      <c r="S720" t="s">
        <v>7007</v>
      </c>
      <c r="T720" t="s">
        <v>17</v>
      </c>
      <c r="U720" t="s">
        <v>17</v>
      </c>
      <c r="V720" t="s">
        <v>17</v>
      </c>
      <c r="W720" t="s">
        <v>17</v>
      </c>
      <c r="X720" t="s">
        <v>17</v>
      </c>
      <c r="Y720" t="s">
        <v>17</v>
      </c>
      <c r="Z720" t="s">
        <v>4570</v>
      </c>
      <c r="AA720" s="22" t="s">
        <v>484</v>
      </c>
      <c r="AB720" t="s">
        <v>17</v>
      </c>
      <c r="AC720" t="s">
        <v>17</v>
      </c>
      <c r="AD720" t="s">
        <v>17</v>
      </c>
      <c r="AE720" t="s">
        <v>17</v>
      </c>
      <c r="AF720" t="s">
        <v>17</v>
      </c>
      <c r="AG720" t="s">
        <v>17</v>
      </c>
      <c r="AH720" t="s">
        <v>7088</v>
      </c>
      <c r="AI720" t="s">
        <v>7008</v>
      </c>
      <c r="AJ720" s="3" t="s">
        <v>481</v>
      </c>
      <c r="AK720" s="220" t="s">
        <v>12</v>
      </c>
      <c r="AL720" s="220" t="s">
        <v>12</v>
      </c>
      <c r="AM720" t="s">
        <v>17</v>
      </c>
      <c r="AN720" t="s">
        <v>484</v>
      </c>
      <c r="AO720" t="s">
        <v>4577</v>
      </c>
      <c r="AP720" t="s">
        <v>9182</v>
      </c>
      <c r="AQ720" t="s">
        <v>17</v>
      </c>
      <c r="AR720" t="s">
        <v>17</v>
      </c>
      <c r="AS720" s="15" t="s">
        <v>9041</v>
      </c>
      <c r="AT720" t="s">
        <v>7009</v>
      </c>
      <c r="AU720" t="b">
        <v>0</v>
      </c>
      <c r="AV720" s="223">
        <v>7731849</v>
      </c>
      <c r="AW720" t="s">
        <v>17</v>
      </c>
      <c r="AX720" t="s">
        <v>17</v>
      </c>
      <c r="AY720" t="s">
        <v>17</v>
      </c>
      <c r="AZ720" t="s">
        <v>17</v>
      </c>
      <c r="BA720" t="s">
        <v>7010</v>
      </c>
      <c r="BB720" s="3" t="s">
        <v>5202</v>
      </c>
      <c r="BC720" t="s">
        <v>17</v>
      </c>
      <c r="BD720" t="s">
        <v>7011</v>
      </c>
      <c r="BE720" t="s">
        <v>37</v>
      </c>
      <c r="BF720" t="s">
        <v>36</v>
      </c>
      <c r="BG720" t="s">
        <v>7012</v>
      </c>
      <c r="BH720" t="s">
        <v>9567</v>
      </c>
      <c r="BI720" t="s">
        <v>4479</v>
      </c>
      <c r="BJ720" t="s">
        <v>9079</v>
      </c>
      <c r="BK720" s="9" t="s">
        <v>9568</v>
      </c>
      <c r="BL720" t="s">
        <v>17</v>
      </c>
      <c r="BM720" s="223">
        <v>5191186</v>
      </c>
      <c r="BN720" s="223">
        <v>5191186</v>
      </c>
      <c r="BO720" t="s">
        <v>7013</v>
      </c>
      <c r="BP720" t="s">
        <v>9214</v>
      </c>
      <c r="BQ720" t="s">
        <v>17</v>
      </c>
      <c r="BR720" t="s">
        <v>17</v>
      </c>
      <c r="BS720" t="s">
        <v>17</v>
      </c>
      <c r="BT720" t="s">
        <v>17</v>
      </c>
      <c r="BU720" t="s">
        <v>6697</v>
      </c>
      <c r="BV720" t="s">
        <v>7089</v>
      </c>
      <c r="BW720" s="223">
        <v>30</v>
      </c>
      <c r="BX720" t="s">
        <v>17</v>
      </c>
      <c r="BY720" t="s">
        <v>17</v>
      </c>
      <c r="BZ720" t="s">
        <v>9217</v>
      </c>
      <c r="CA720" t="s">
        <v>6212</v>
      </c>
      <c r="CB720" s="223">
        <v>2017</v>
      </c>
      <c r="CC720" t="s">
        <v>7015</v>
      </c>
      <c r="CD720" t="s">
        <v>7090</v>
      </c>
      <c r="CE720" t="s">
        <v>7091</v>
      </c>
      <c r="CF720" t="s">
        <v>7088</v>
      </c>
      <c r="CG720" t="s">
        <v>7092</v>
      </c>
      <c r="CH720" t="s">
        <v>131</v>
      </c>
      <c r="CI720" t="s">
        <v>7019</v>
      </c>
      <c r="CJ720" t="s">
        <v>7093</v>
      </c>
      <c r="CK720" t="s">
        <v>7021</v>
      </c>
      <c r="CL720" t="s">
        <v>7022</v>
      </c>
      <c r="CM720" t="s">
        <v>7023</v>
      </c>
      <c r="CN720" t="s">
        <v>7024</v>
      </c>
      <c r="CO720" t="s">
        <v>686</v>
      </c>
      <c r="CP720" t="s">
        <v>48</v>
      </c>
      <c r="CQ720" t="s">
        <v>7025</v>
      </c>
      <c r="CR720" t="s">
        <v>17</v>
      </c>
      <c r="CS720" t="s">
        <v>7094</v>
      </c>
      <c r="CT720" t="s">
        <v>430</v>
      </c>
      <c r="CU720" t="s">
        <v>333</v>
      </c>
      <c r="CV720" t="s">
        <v>17</v>
      </c>
      <c r="CW720" t="s">
        <v>7027</v>
      </c>
      <c r="CX720" t="s">
        <v>17</v>
      </c>
      <c r="CY720" t="s">
        <v>17</v>
      </c>
      <c r="CZ720" t="s">
        <v>7095</v>
      </c>
      <c r="DA720" s="17" t="s">
        <v>8549</v>
      </c>
      <c r="DB720" s="22" t="s">
        <v>10514</v>
      </c>
      <c r="DC720" s="22" t="s">
        <v>10851</v>
      </c>
      <c r="DD720" s="228">
        <v>673</v>
      </c>
    </row>
    <row r="721" spans="1:108">
      <c r="A721" s="228">
        <v>664</v>
      </c>
      <c r="B721" t="s">
        <v>9548</v>
      </c>
      <c r="C721" s="285" t="s">
        <v>7003</v>
      </c>
      <c r="D721" t="s">
        <v>3455</v>
      </c>
      <c r="E721" t="s">
        <v>7004</v>
      </c>
      <c r="F721" t="s">
        <v>10397</v>
      </c>
      <c r="G721" s="149" t="s">
        <v>6125</v>
      </c>
      <c r="H721" s="3" t="s">
        <v>8128</v>
      </c>
      <c r="I721" s="3" t="s">
        <v>690</v>
      </c>
      <c r="J721" t="s">
        <v>8149</v>
      </c>
      <c r="K721" s="221" t="s">
        <v>10284</v>
      </c>
      <c r="L721" t="s">
        <v>7096</v>
      </c>
      <c r="M721" t="b">
        <v>0</v>
      </c>
      <c r="N721" t="s">
        <v>549</v>
      </c>
      <c r="O721" s="3" t="s">
        <v>8168</v>
      </c>
      <c r="P721" t="s">
        <v>9156</v>
      </c>
      <c r="Q721" s="231">
        <v>8.8800000000000008</v>
      </c>
      <c r="R721" s="231">
        <v>8.8800000000000008</v>
      </c>
      <c r="S721" t="s">
        <v>7007</v>
      </c>
      <c r="T721" t="s">
        <v>17</v>
      </c>
      <c r="U721" t="s">
        <v>17</v>
      </c>
      <c r="V721" t="s">
        <v>17</v>
      </c>
      <c r="W721" t="s">
        <v>17</v>
      </c>
      <c r="X721" t="s">
        <v>17</v>
      </c>
      <c r="Y721" t="s">
        <v>17</v>
      </c>
      <c r="Z721" t="s">
        <v>4571</v>
      </c>
      <c r="AA721" s="22" t="s">
        <v>9195</v>
      </c>
      <c r="AB721" t="s">
        <v>17</v>
      </c>
      <c r="AC721" t="s">
        <v>17</v>
      </c>
      <c r="AD721" t="s">
        <v>17</v>
      </c>
      <c r="AE721" t="s">
        <v>17</v>
      </c>
      <c r="AF721" t="s">
        <v>7031</v>
      </c>
      <c r="AG721" t="s">
        <v>17</v>
      </c>
      <c r="AH721" t="s">
        <v>7096</v>
      </c>
      <c r="AI721" t="s">
        <v>7008</v>
      </c>
      <c r="AJ721" s="3" t="s">
        <v>481</v>
      </c>
      <c r="AK721" s="220" t="s">
        <v>12</v>
      </c>
      <c r="AL721" s="220" t="s">
        <v>12</v>
      </c>
      <c r="AM721" t="s">
        <v>17</v>
      </c>
      <c r="AN721" t="s">
        <v>7030</v>
      </c>
      <c r="AO721" t="s">
        <v>4575</v>
      </c>
      <c r="AP721" t="s">
        <v>9183</v>
      </c>
      <c r="AQ721" t="s">
        <v>17</v>
      </c>
      <c r="AR721" t="s">
        <v>17</v>
      </c>
      <c r="AS721" s="15" t="s">
        <v>9041</v>
      </c>
      <c r="AT721" t="s">
        <v>7009</v>
      </c>
      <c r="AU721" t="b">
        <v>0</v>
      </c>
      <c r="AV721" s="223">
        <v>8756773</v>
      </c>
      <c r="AW721" t="s">
        <v>17</v>
      </c>
      <c r="AX721" t="s">
        <v>17</v>
      </c>
      <c r="AY721" t="s">
        <v>17</v>
      </c>
      <c r="AZ721" t="s">
        <v>17</v>
      </c>
      <c r="BA721" t="s">
        <v>7010</v>
      </c>
      <c r="BB721" s="3" t="s">
        <v>5202</v>
      </c>
      <c r="BC721" t="s">
        <v>17</v>
      </c>
      <c r="BD721" t="s">
        <v>7011</v>
      </c>
      <c r="BE721" t="s">
        <v>37</v>
      </c>
      <c r="BF721" t="s">
        <v>36</v>
      </c>
      <c r="BG721" t="s">
        <v>7012</v>
      </c>
      <c r="BH721" t="s">
        <v>9567</v>
      </c>
      <c r="BI721" t="s">
        <v>4479</v>
      </c>
      <c r="BJ721" t="s">
        <v>9079</v>
      </c>
      <c r="BK721" s="9" t="s">
        <v>9568</v>
      </c>
      <c r="BL721" t="s">
        <v>17</v>
      </c>
      <c r="BM721" s="223">
        <v>5997193</v>
      </c>
      <c r="BN721" s="223">
        <v>5997193</v>
      </c>
      <c r="BO721" t="s">
        <v>7013</v>
      </c>
      <c r="BP721" t="s">
        <v>9214</v>
      </c>
      <c r="BQ721" t="s">
        <v>17</v>
      </c>
      <c r="BR721" t="s">
        <v>17</v>
      </c>
      <c r="BS721" t="s">
        <v>17</v>
      </c>
      <c r="BT721" t="s">
        <v>17</v>
      </c>
      <c r="BU721" t="s">
        <v>6697</v>
      </c>
      <c r="BV721" t="s">
        <v>7097</v>
      </c>
      <c r="BW721" s="223">
        <v>30</v>
      </c>
      <c r="BX721" t="s">
        <v>17</v>
      </c>
      <c r="BY721" t="s">
        <v>17</v>
      </c>
      <c r="BZ721" t="s">
        <v>9217</v>
      </c>
      <c r="CA721" t="s">
        <v>6212</v>
      </c>
      <c r="CB721" s="223">
        <v>2017</v>
      </c>
      <c r="CC721" t="s">
        <v>7015</v>
      </c>
      <c r="CD721" t="s">
        <v>7098</v>
      </c>
      <c r="CE721" t="s">
        <v>7099</v>
      </c>
      <c r="CF721" t="s">
        <v>7096</v>
      </c>
      <c r="CG721" t="s">
        <v>7100</v>
      </c>
      <c r="CH721" t="s">
        <v>131</v>
      </c>
      <c r="CI721" t="s">
        <v>7019</v>
      </c>
      <c r="CJ721" t="s">
        <v>7101</v>
      </c>
      <c r="CK721" t="s">
        <v>7021</v>
      </c>
      <c r="CL721" t="s">
        <v>7022</v>
      </c>
      <c r="CM721" t="s">
        <v>7023</v>
      </c>
      <c r="CN721" t="s">
        <v>7024</v>
      </c>
      <c r="CO721" t="s">
        <v>686</v>
      </c>
      <c r="CP721" t="s">
        <v>48</v>
      </c>
      <c r="CQ721" t="s">
        <v>7025</v>
      </c>
      <c r="CR721" t="s">
        <v>17</v>
      </c>
      <c r="CS721" t="s">
        <v>7102</v>
      </c>
      <c r="CT721" t="s">
        <v>430</v>
      </c>
      <c r="CU721" t="s">
        <v>333</v>
      </c>
      <c r="CV721" t="s">
        <v>17</v>
      </c>
      <c r="CW721" t="s">
        <v>7027</v>
      </c>
      <c r="CX721" t="s">
        <v>17</v>
      </c>
      <c r="CY721" t="s">
        <v>17</v>
      </c>
      <c r="CZ721" t="s">
        <v>7103</v>
      </c>
      <c r="DA721" s="17" t="s">
        <v>8549</v>
      </c>
      <c r="DB721" s="22" t="s">
        <v>10515</v>
      </c>
      <c r="DC721" s="22" t="s">
        <v>10850</v>
      </c>
      <c r="DD721" s="228">
        <v>674</v>
      </c>
    </row>
    <row r="722" spans="1:108">
      <c r="A722" s="228">
        <v>665</v>
      </c>
      <c r="B722" t="s">
        <v>9548</v>
      </c>
      <c r="C722" s="285" t="s">
        <v>7003</v>
      </c>
      <c r="D722" t="s">
        <v>3455</v>
      </c>
      <c r="E722" t="s">
        <v>7004</v>
      </c>
      <c r="F722" t="s">
        <v>10397</v>
      </c>
      <c r="G722" s="149" t="s">
        <v>6125</v>
      </c>
      <c r="H722" s="3" t="s">
        <v>8128</v>
      </c>
      <c r="I722" s="3" t="s">
        <v>690</v>
      </c>
      <c r="J722" t="s">
        <v>8149</v>
      </c>
      <c r="K722" s="221" t="s">
        <v>10284</v>
      </c>
      <c r="L722" t="s">
        <v>7104</v>
      </c>
      <c r="M722" t="b">
        <v>0</v>
      </c>
      <c r="N722" t="s">
        <v>549</v>
      </c>
      <c r="O722" s="3" t="s">
        <v>8269</v>
      </c>
      <c r="P722" t="s">
        <v>9159</v>
      </c>
      <c r="Q722" s="231">
        <v>3.74</v>
      </c>
      <c r="R722" s="231">
        <v>3.74</v>
      </c>
      <c r="S722" t="s">
        <v>7007</v>
      </c>
      <c r="T722" t="s">
        <v>17</v>
      </c>
      <c r="U722" t="s">
        <v>17</v>
      </c>
      <c r="V722" t="s">
        <v>17</v>
      </c>
      <c r="W722" t="s">
        <v>17</v>
      </c>
      <c r="X722" t="s">
        <v>17</v>
      </c>
      <c r="Y722" t="s">
        <v>17</v>
      </c>
      <c r="Z722" t="s">
        <v>4571</v>
      </c>
      <c r="AA722" s="22" t="s">
        <v>7105</v>
      </c>
      <c r="AB722" t="s">
        <v>17</v>
      </c>
      <c r="AC722" t="s">
        <v>17</v>
      </c>
      <c r="AD722" t="s">
        <v>17</v>
      </c>
      <c r="AE722" t="s">
        <v>17</v>
      </c>
      <c r="AF722" t="s">
        <v>7031</v>
      </c>
      <c r="AG722" t="s">
        <v>17</v>
      </c>
      <c r="AH722" t="s">
        <v>7104</v>
      </c>
      <c r="AI722" t="s">
        <v>7008</v>
      </c>
      <c r="AJ722" s="3" t="s">
        <v>481</v>
      </c>
      <c r="AK722" s="220" t="s">
        <v>12</v>
      </c>
      <c r="AL722" s="220" t="s">
        <v>12</v>
      </c>
      <c r="AM722" t="s">
        <v>17</v>
      </c>
      <c r="AN722" t="s">
        <v>7105</v>
      </c>
      <c r="AO722" t="s">
        <v>4575</v>
      </c>
      <c r="AP722" t="s">
        <v>9183</v>
      </c>
      <c r="AQ722" t="s">
        <v>17</v>
      </c>
      <c r="AR722" t="s">
        <v>17</v>
      </c>
      <c r="AS722" s="15" t="s">
        <v>9041</v>
      </c>
      <c r="AT722" t="s">
        <v>7009</v>
      </c>
      <c r="AU722" t="b">
        <v>0</v>
      </c>
      <c r="AV722" s="223">
        <v>8240116</v>
      </c>
      <c r="AW722" t="s">
        <v>17</v>
      </c>
      <c r="AX722" t="s">
        <v>17</v>
      </c>
      <c r="AY722" t="s">
        <v>17</v>
      </c>
      <c r="AZ722" t="s">
        <v>17</v>
      </c>
      <c r="BA722" t="s">
        <v>7010</v>
      </c>
      <c r="BB722" s="3" t="s">
        <v>5202</v>
      </c>
      <c r="BC722" t="s">
        <v>17</v>
      </c>
      <c r="BD722" t="s">
        <v>7011</v>
      </c>
      <c r="BE722" t="s">
        <v>37</v>
      </c>
      <c r="BF722" t="s">
        <v>36</v>
      </c>
      <c r="BG722" t="s">
        <v>7012</v>
      </c>
      <c r="BH722" t="s">
        <v>9567</v>
      </c>
      <c r="BI722" t="s">
        <v>4479</v>
      </c>
      <c r="BJ722" t="s">
        <v>9079</v>
      </c>
      <c r="BK722" s="9" t="s">
        <v>9568</v>
      </c>
      <c r="BL722" t="s">
        <v>17</v>
      </c>
      <c r="BM722" s="223">
        <v>5944150</v>
      </c>
      <c r="BN722" s="223">
        <v>5944150</v>
      </c>
      <c r="BO722" t="s">
        <v>7013</v>
      </c>
      <c r="BP722" t="s">
        <v>9214</v>
      </c>
      <c r="BQ722" t="s">
        <v>17</v>
      </c>
      <c r="BR722" t="s">
        <v>17</v>
      </c>
      <c r="BS722" t="s">
        <v>17</v>
      </c>
      <c r="BT722" t="s">
        <v>17</v>
      </c>
      <c r="BU722" t="s">
        <v>6697</v>
      </c>
      <c r="BV722" t="s">
        <v>7106</v>
      </c>
      <c r="BW722" s="223">
        <v>30</v>
      </c>
      <c r="BX722" t="s">
        <v>17</v>
      </c>
      <c r="BY722" t="s">
        <v>17</v>
      </c>
      <c r="BZ722" t="s">
        <v>9217</v>
      </c>
      <c r="CA722" t="s">
        <v>6212</v>
      </c>
      <c r="CB722" s="223">
        <v>2017</v>
      </c>
      <c r="CC722" t="s">
        <v>7015</v>
      </c>
      <c r="CD722" t="s">
        <v>7107</v>
      </c>
      <c r="CE722" t="s">
        <v>7108</v>
      </c>
      <c r="CF722" t="s">
        <v>7104</v>
      </c>
      <c r="CG722" t="s">
        <v>7109</v>
      </c>
      <c r="CH722" t="s">
        <v>131</v>
      </c>
      <c r="CI722" t="s">
        <v>7019</v>
      </c>
      <c r="CJ722" t="s">
        <v>7110</v>
      </c>
      <c r="CK722" t="s">
        <v>7021</v>
      </c>
      <c r="CL722" t="s">
        <v>7022</v>
      </c>
      <c r="CM722" t="s">
        <v>7023</v>
      </c>
      <c r="CN722" t="s">
        <v>7024</v>
      </c>
      <c r="CO722" t="s">
        <v>686</v>
      </c>
      <c r="CP722" t="s">
        <v>48</v>
      </c>
      <c r="CQ722" t="s">
        <v>7025</v>
      </c>
      <c r="CR722" t="s">
        <v>17</v>
      </c>
      <c r="CS722" t="s">
        <v>7111</v>
      </c>
      <c r="CT722" t="s">
        <v>430</v>
      </c>
      <c r="CU722" t="s">
        <v>333</v>
      </c>
      <c r="CV722" t="s">
        <v>17</v>
      </c>
      <c r="CW722" t="s">
        <v>7027</v>
      </c>
      <c r="CX722" t="s">
        <v>17</v>
      </c>
      <c r="CY722" t="s">
        <v>17</v>
      </c>
      <c r="CZ722" t="s">
        <v>7112</v>
      </c>
      <c r="DA722" s="17" t="s">
        <v>8549</v>
      </c>
      <c r="DB722" s="22" t="s">
        <v>10516</v>
      </c>
      <c r="DC722" s="22" t="s">
        <v>10849</v>
      </c>
      <c r="DD722" s="228">
        <v>675</v>
      </c>
    </row>
    <row r="723" spans="1:108">
      <c r="A723" s="228">
        <v>666</v>
      </c>
      <c r="B723" t="s">
        <v>9548</v>
      </c>
      <c r="C723" s="285" t="s">
        <v>7003</v>
      </c>
      <c r="D723" t="s">
        <v>3455</v>
      </c>
      <c r="E723" t="s">
        <v>7004</v>
      </c>
      <c r="F723" t="s">
        <v>10397</v>
      </c>
      <c r="G723" s="149" t="s">
        <v>6125</v>
      </c>
      <c r="H723" s="3" t="s">
        <v>8128</v>
      </c>
      <c r="I723" s="3" t="s">
        <v>690</v>
      </c>
      <c r="J723" t="s">
        <v>8149</v>
      </c>
      <c r="K723" s="221" t="s">
        <v>10284</v>
      </c>
      <c r="L723" t="s">
        <v>7113</v>
      </c>
      <c r="M723" t="b">
        <v>0</v>
      </c>
      <c r="N723" t="s">
        <v>549</v>
      </c>
      <c r="O723" s="3" t="s">
        <v>8168</v>
      </c>
      <c r="P723" t="s">
        <v>9160</v>
      </c>
      <c r="Q723" s="231">
        <v>2.9</v>
      </c>
      <c r="R723" s="231">
        <v>2.9</v>
      </c>
      <c r="S723" t="s">
        <v>7007</v>
      </c>
      <c r="T723" t="s">
        <v>17</v>
      </c>
      <c r="U723" t="s">
        <v>17</v>
      </c>
      <c r="V723" t="s">
        <v>17</v>
      </c>
      <c r="W723" t="s">
        <v>17</v>
      </c>
      <c r="X723" t="s">
        <v>17</v>
      </c>
      <c r="Y723" t="s">
        <v>17</v>
      </c>
      <c r="Z723" t="s">
        <v>4571</v>
      </c>
      <c r="AA723" s="22" t="s">
        <v>7114</v>
      </c>
      <c r="AB723" t="s">
        <v>17</v>
      </c>
      <c r="AC723" t="s">
        <v>17</v>
      </c>
      <c r="AD723" t="s">
        <v>17</v>
      </c>
      <c r="AE723" t="s">
        <v>17</v>
      </c>
      <c r="AF723" t="s">
        <v>7031</v>
      </c>
      <c r="AG723" t="s">
        <v>17</v>
      </c>
      <c r="AH723" t="s">
        <v>7113</v>
      </c>
      <c r="AI723" t="s">
        <v>7008</v>
      </c>
      <c r="AJ723" s="3" t="s">
        <v>481</v>
      </c>
      <c r="AK723" s="220" t="s">
        <v>12</v>
      </c>
      <c r="AL723" s="220" t="s">
        <v>12</v>
      </c>
      <c r="AM723" t="s">
        <v>17</v>
      </c>
      <c r="AN723" t="s">
        <v>7114</v>
      </c>
      <c r="AO723" t="s">
        <v>8555</v>
      </c>
      <c r="AP723" t="s">
        <v>9182</v>
      </c>
      <c r="AQ723" t="s">
        <v>17</v>
      </c>
      <c r="AR723" t="s">
        <v>17</v>
      </c>
      <c r="AS723" s="15" t="s">
        <v>9041</v>
      </c>
      <c r="AT723" t="s">
        <v>7009</v>
      </c>
      <c r="AU723" t="b">
        <v>0</v>
      </c>
      <c r="AV723" s="223">
        <v>8869550</v>
      </c>
      <c r="AW723" t="s">
        <v>17</v>
      </c>
      <c r="AX723" t="s">
        <v>17</v>
      </c>
      <c r="AY723" t="s">
        <v>17</v>
      </c>
      <c r="AZ723" t="s">
        <v>17</v>
      </c>
      <c r="BA723" t="s">
        <v>7010</v>
      </c>
      <c r="BB723" s="3" t="s">
        <v>5202</v>
      </c>
      <c r="BC723" t="s">
        <v>17</v>
      </c>
      <c r="BD723" t="s">
        <v>7011</v>
      </c>
      <c r="BE723" t="s">
        <v>37</v>
      </c>
      <c r="BF723" t="s">
        <v>36</v>
      </c>
      <c r="BG723" t="s">
        <v>7012</v>
      </c>
      <c r="BH723" t="s">
        <v>9567</v>
      </c>
      <c r="BI723" t="s">
        <v>4479</v>
      </c>
      <c r="BJ723" t="s">
        <v>9079</v>
      </c>
      <c r="BK723" s="9" t="s">
        <v>9568</v>
      </c>
      <c r="BL723" t="s">
        <v>17</v>
      </c>
      <c r="BM723" s="223">
        <v>5810330</v>
      </c>
      <c r="BN723" s="223">
        <v>5810330</v>
      </c>
      <c r="BO723" t="s">
        <v>7013</v>
      </c>
      <c r="BP723" t="s">
        <v>9214</v>
      </c>
      <c r="BQ723" t="s">
        <v>17</v>
      </c>
      <c r="BR723" t="s">
        <v>17</v>
      </c>
      <c r="BS723" t="s">
        <v>17</v>
      </c>
      <c r="BT723" t="s">
        <v>17</v>
      </c>
      <c r="BU723" t="s">
        <v>6697</v>
      </c>
      <c r="BV723" t="s">
        <v>7115</v>
      </c>
      <c r="BW723" s="223">
        <v>30</v>
      </c>
      <c r="BX723" t="s">
        <v>17</v>
      </c>
      <c r="BY723" t="s">
        <v>17</v>
      </c>
      <c r="BZ723" t="s">
        <v>9217</v>
      </c>
      <c r="CA723" t="s">
        <v>6212</v>
      </c>
      <c r="CB723" s="223">
        <v>2017</v>
      </c>
      <c r="CC723" t="s">
        <v>7015</v>
      </c>
      <c r="CD723" t="s">
        <v>7116</v>
      </c>
      <c r="CE723" t="s">
        <v>7117</v>
      </c>
      <c r="CF723" t="s">
        <v>7113</v>
      </c>
      <c r="CG723" t="s">
        <v>7118</v>
      </c>
      <c r="CH723" t="s">
        <v>131</v>
      </c>
      <c r="CI723" t="s">
        <v>7019</v>
      </c>
      <c r="CJ723" t="s">
        <v>7119</v>
      </c>
      <c r="CK723" t="s">
        <v>7021</v>
      </c>
      <c r="CL723" t="s">
        <v>7022</v>
      </c>
      <c r="CM723" t="s">
        <v>7023</v>
      </c>
      <c r="CN723" t="s">
        <v>7024</v>
      </c>
      <c r="CO723" t="s">
        <v>686</v>
      </c>
      <c r="CP723" t="s">
        <v>48</v>
      </c>
      <c r="CQ723" t="s">
        <v>7025</v>
      </c>
      <c r="CR723" t="s">
        <v>17</v>
      </c>
      <c r="CS723" t="s">
        <v>7120</v>
      </c>
      <c r="CT723" t="s">
        <v>430</v>
      </c>
      <c r="CU723" t="s">
        <v>333</v>
      </c>
      <c r="CV723" t="s">
        <v>17</v>
      </c>
      <c r="CW723" t="s">
        <v>7027</v>
      </c>
      <c r="CX723" t="s">
        <v>17</v>
      </c>
      <c r="CY723" t="s">
        <v>17</v>
      </c>
      <c r="CZ723" t="s">
        <v>7121</v>
      </c>
      <c r="DA723" s="17" t="s">
        <v>8549</v>
      </c>
      <c r="DB723" s="22" t="s">
        <v>10517</v>
      </c>
      <c r="DC723" s="22" t="s">
        <v>10848</v>
      </c>
      <c r="DD723" s="228">
        <v>676</v>
      </c>
    </row>
    <row r="724" spans="1:108">
      <c r="A724" s="228">
        <v>667</v>
      </c>
      <c r="B724" t="s">
        <v>9548</v>
      </c>
      <c r="C724" s="285" t="s">
        <v>7003</v>
      </c>
      <c r="D724" t="s">
        <v>3455</v>
      </c>
      <c r="E724" t="s">
        <v>7004</v>
      </c>
      <c r="F724" t="s">
        <v>10397</v>
      </c>
      <c r="G724" s="149" t="s">
        <v>6125</v>
      </c>
      <c r="H724" s="3" t="s">
        <v>8128</v>
      </c>
      <c r="I724" s="3" t="s">
        <v>690</v>
      </c>
      <c r="J724" t="s">
        <v>8149</v>
      </c>
      <c r="K724" s="221" t="s">
        <v>10284</v>
      </c>
      <c r="L724" t="s">
        <v>7122</v>
      </c>
      <c r="M724" t="b">
        <v>0</v>
      </c>
      <c r="N724" t="s">
        <v>549</v>
      </c>
      <c r="O724" s="3" t="s">
        <v>8168</v>
      </c>
      <c r="P724" t="s">
        <v>9161</v>
      </c>
      <c r="Q724" s="231">
        <v>0.97</v>
      </c>
      <c r="R724" s="231">
        <v>0.97</v>
      </c>
      <c r="S724" t="s">
        <v>7007</v>
      </c>
      <c r="T724" t="s">
        <v>17</v>
      </c>
      <c r="U724" t="s">
        <v>17</v>
      </c>
      <c r="V724" t="s">
        <v>17</v>
      </c>
      <c r="W724" t="s">
        <v>17</v>
      </c>
      <c r="X724" t="s">
        <v>17</v>
      </c>
      <c r="Y724" t="s">
        <v>17</v>
      </c>
      <c r="Z724" t="s">
        <v>4571</v>
      </c>
      <c r="AA724" s="22" t="s">
        <v>7123</v>
      </c>
      <c r="AB724" t="s">
        <v>17</v>
      </c>
      <c r="AC724" t="s">
        <v>17</v>
      </c>
      <c r="AD724" t="s">
        <v>17</v>
      </c>
      <c r="AE724" t="s">
        <v>17</v>
      </c>
      <c r="AF724" t="s">
        <v>7031</v>
      </c>
      <c r="AG724" t="s">
        <v>17</v>
      </c>
      <c r="AH724" t="s">
        <v>7122</v>
      </c>
      <c r="AI724" t="s">
        <v>7008</v>
      </c>
      <c r="AJ724" s="3" t="s">
        <v>481</v>
      </c>
      <c r="AK724" s="220" t="s">
        <v>12</v>
      </c>
      <c r="AL724" s="220" t="s">
        <v>12</v>
      </c>
      <c r="AM724" t="s">
        <v>17</v>
      </c>
      <c r="AN724" t="s">
        <v>7123</v>
      </c>
      <c r="AO724" t="s">
        <v>8555</v>
      </c>
      <c r="AP724" t="s">
        <v>9182</v>
      </c>
      <c r="AQ724" t="s">
        <v>17</v>
      </c>
      <c r="AR724" t="s">
        <v>17</v>
      </c>
      <c r="AS724" s="15" t="s">
        <v>9041</v>
      </c>
      <c r="AT724" t="s">
        <v>7009</v>
      </c>
      <c r="AU724" t="b">
        <v>0</v>
      </c>
      <c r="AV724" s="223">
        <v>9445386</v>
      </c>
      <c r="AW724" t="s">
        <v>17</v>
      </c>
      <c r="AX724" t="s">
        <v>17</v>
      </c>
      <c r="AY724" t="s">
        <v>17</v>
      </c>
      <c r="AZ724" t="s">
        <v>17</v>
      </c>
      <c r="BA724" t="s">
        <v>7010</v>
      </c>
      <c r="BB724" s="3" t="s">
        <v>5202</v>
      </c>
      <c r="BC724" t="s">
        <v>17</v>
      </c>
      <c r="BD724" t="s">
        <v>7011</v>
      </c>
      <c r="BE724" t="s">
        <v>37</v>
      </c>
      <c r="BF724" t="s">
        <v>36</v>
      </c>
      <c r="BG724" t="s">
        <v>7012</v>
      </c>
      <c r="BH724" t="s">
        <v>9567</v>
      </c>
      <c r="BI724" t="s">
        <v>4479</v>
      </c>
      <c r="BJ724" t="s">
        <v>9079</v>
      </c>
      <c r="BK724" s="9" t="s">
        <v>9568</v>
      </c>
      <c r="BL724" t="s">
        <v>17</v>
      </c>
      <c r="BM724" s="223">
        <v>6852292</v>
      </c>
      <c r="BN724" s="223">
        <v>6852292</v>
      </c>
      <c r="BO724" t="s">
        <v>7013</v>
      </c>
      <c r="BP724" t="s">
        <v>9214</v>
      </c>
      <c r="BQ724" t="s">
        <v>17</v>
      </c>
      <c r="BR724" t="s">
        <v>17</v>
      </c>
      <c r="BS724" t="s">
        <v>17</v>
      </c>
      <c r="BT724" t="s">
        <v>17</v>
      </c>
      <c r="BU724" t="s">
        <v>6697</v>
      </c>
      <c r="BV724" t="s">
        <v>7124</v>
      </c>
      <c r="BW724" s="223">
        <v>30</v>
      </c>
      <c r="BX724" t="s">
        <v>17</v>
      </c>
      <c r="BY724" t="s">
        <v>17</v>
      </c>
      <c r="BZ724" t="s">
        <v>9217</v>
      </c>
      <c r="CA724" t="s">
        <v>6212</v>
      </c>
      <c r="CB724" s="223">
        <v>2017</v>
      </c>
      <c r="CC724" t="s">
        <v>7015</v>
      </c>
      <c r="CD724" t="s">
        <v>7125</v>
      </c>
      <c r="CE724" t="s">
        <v>7126</v>
      </c>
      <c r="CF724" t="s">
        <v>7122</v>
      </c>
      <c r="CG724" t="s">
        <v>7127</v>
      </c>
      <c r="CH724" t="s">
        <v>131</v>
      </c>
      <c r="CI724" t="s">
        <v>7019</v>
      </c>
      <c r="CJ724" t="s">
        <v>7128</v>
      </c>
      <c r="CK724" t="s">
        <v>7021</v>
      </c>
      <c r="CL724" t="s">
        <v>7022</v>
      </c>
      <c r="CM724" t="s">
        <v>7023</v>
      </c>
      <c r="CN724" t="s">
        <v>7024</v>
      </c>
      <c r="CO724" t="s">
        <v>686</v>
      </c>
      <c r="CP724" t="s">
        <v>48</v>
      </c>
      <c r="CQ724" t="s">
        <v>7025</v>
      </c>
      <c r="CR724" t="s">
        <v>17</v>
      </c>
      <c r="CS724" t="s">
        <v>7129</v>
      </c>
      <c r="CT724" t="s">
        <v>430</v>
      </c>
      <c r="CU724" t="s">
        <v>333</v>
      </c>
      <c r="CV724" t="s">
        <v>17</v>
      </c>
      <c r="CW724" t="s">
        <v>7027</v>
      </c>
      <c r="CX724" t="s">
        <v>17</v>
      </c>
      <c r="CY724" t="s">
        <v>17</v>
      </c>
      <c r="CZ724" t="s">
        <v>7130</v>
      </c>
      <c r="DA724" s="17" t="s">
        <v>8549</v>
      </c>
      <c r="DB724" s="22" t="s">
        <v>10518</v>
      </c>
      <c r="DC724" s="22" t="s">
        <v>10847</v>
      </c>
      <c r="DD724" s="228">
        <v>677</v>
      </c>
    </row>
    <row r="725" spans="1:108">
      <c r="A725" s="228">
        <v>668</v>
      </c>
      <c r="B725" t="s">
        <v>9548</v>
      </c>
      <c r="C725" s="285" t="s">
        <v>7003</v>
      </c>
      <c r="D725" t="s">
        <v>3455</v>
      </c>
      <c r="E725" t="s">
        <v>7004</v>
      </c>
      <c r="F725" t="s">
        <v>10397</v>
      </c>
      <c r="G725" s="149" t="s">
        <v>6125</v>
      </c>
      <c r="H725" s="3" t="s">
        <v>8128</v>
      </c>
      <c r="I725" s="3" t="s">
        <v>690</v>
      </c>
      <c r="J725" t="s">
        <v>8149</v>
      </c>
      <c r="K725" s="221" t="s">
        <v>10284</v>
      </c>
      <c r="L725" t="s">
        <v>7131</v>
      </c>
      <c r="M725" t="b">
        <v>0</v>
      </c>
      <c r="N725" t="s">
        <v>549</v>
      </c>
      <c r="O725" s="3" t="s">
        <v>8168</v>
      </c>
      <c r="P725" t="s">
        <v>9162</v>
      </c>
      <c r="Q725" s="231">
        <v>11.74</v>
      </c>
      <c r="R725" s="231">
        <v>11.74</v>
      </c>
      <c r="S725" t="s">
        <v>7007</v>
      </c>
      <c r="T725" t="s">
        <v>17</v>
      </c>
      <c r="U725" t="s">
        <v>17</v>
      </c>
      <c r="V725" t="s">
        <v>17</v>
      </c>
      <c r="W725" t="s">
        <v>17</v>
      </c>
      <c r="X725" t="s">
        <v>17</v>
      </c>
      <c r="Y725" t="s">
        <v>17</v>
      </c>
      <c r="Z725" t="s">
        <v>4571</v>
      </c>
      <c r="AA725" s="22" t="s">
        <v>7114</v>
      </c>
      <c r="AB725" t="s">
        <v>17</v>
      </c>
      <c r="AC725" t="s">
        <v>17</v>
      </c>
      <c r="AD725" t="s">
        <v>17</v>
      </c>
      <c r="AE725" t="s">
        <v>17</v>
      </c>
      <c r="AF725" t="s">
        <v>7031</v>
      </c>
      <c r="AG725" t="s">
        <v>17</v>
      </c>
      <c r="AH725" t="s">
        <v>7131</v>
      </c>
      <c r="AI725" t="s">
        <v>7008</v>
      </c>
      <c r="AJ725" s="3" t="s">
        <v>481</v>
      </c>
      <c r="AK725" s="220" t="s">
        <v>12</v>
      </c>
      <c r="AL725" s="220" t="s">
        <v>12</v>
      </c>
      <c r="AM725" t="s">
        <v>17</v>
      </c>
      <c r="AN725" t="s">
        <v>7114</v>
      </c>
      <c r="AO725" t="s">
        <v>8555</v>
      </c>
      <c r="AP725" t="s">
        <v>9182</v>
      </c>
      <c r="AQ725" t="s">
        <v>17</v>
      </c>
      <c r="AR725" t="s">
        <v>17</v>
      </c>
      <c r="AS725" s="15" t="s">
        <v>9041</v>
      </c>
      <c r="AT725" t="s">
        <v>7009</v>
      </c>
      <c r="AU725" t="b">
        <v>0</v>
      </c>
      <c r="AV725" s="223">
        <v>9428401</v>
      </c>
      <c r="AW725" t="s">
        <v>17</v>
      </c>
      <c r="AX725" t="s">
        <v>17</v>
      </c>
      <c r="AY725" t="s">
        <v>17</v>
      </c>
      <c r="AZ725" t="s">
        <v>17</v>
      </c>
      <c r="BA725" t="s">
        <v>7010</v>
      </c>
      <c r="BB725" s="3" t="s">
        <v>5202</v>
      </c>
      <c r="BC725" t="s">
        <v>17</v>
      </c>
      <c r="BD725" t="s">
        <v>7011</v>
      </c>
      <c r="BE725" t="s">
        <v>37</v>
      </c>
      <c r="BF725" t="s">
        <v>36</v>
      </c>
      <c r="BG725" t="s">
        <v>7012</v>
      </c>
      <c r="BH725" t="s">
        <v>9567</v>
      </c>
      <c r="BI725" t="s">
        <v>4479</v>
      </c>
      <c r="BJ725" t="s">
        <v>9079</v>
      </c>
      <c r="BK725" s="9" t="s">
        <v>9568</v>
      </c>
      <c r="BL725" t="s">
        <v>17</v>
      </c>
      <c r="BM725" s="223">
        <v>6718626</v>
      </c>
      <c r="BN725" s="223">
        <v>6718626</v>
      </c>
      <c r="BO725" t="s">
        <v>7013</v>
      </c>
      <c r="BP725" t="s">
        <v>9214</v>
      </c>
      <c r="BQ725" t="s">
        <v>17</v>
      </c>
      <c r="BR725" t="s">
        <v>17</v>
      </c>
      <c r="BS725" t="s">
        <v>17</v>
      </c>
      <c r="BT725" t="s">
        <v>17</v>
      </c>
      <c r="BU725" t="s">
        <v>6697</v>
      </c>
      <c r="BV725" t="s">
        <v>7132</v>
      </c>
      <c r="BW725" s="223">
        <v>30</v>
      </c>
      <c r="BX725" t="s">
        <v>17</v>
      </c>
      <c r="BY725" t="s">
        <v>17</v>
      </c>
      <c r="BZ725" t="s">
        <v>9217</v>
      </c>
      <c r="CA725" t="s">
        <v>6212</v>
      </c>
      <c r="CB725" s="223">
        <v>2017</v>
      </c>
      <c r="CC725" t="s">
        <v>7015</v>
      </c>
      <c r="CD725" t="s">
        <v>7133</v>
      </c>
      <c r="CE725" t="s">
        <v>7134</v>
      </c>
      <c r="CF725" t="s">
        <v>7131</v>
      </c>
      <c r="CG725" t="s">
        <v>7135</v>
      </c>
      <c r="CH725" t="s">
        <v>131</v>
      </c>
      <c r="CI725" t="s">
        <v>7019</v>
      </c>
      <c r="CJ725" t="s">
        <v>7136</v>
      </c>
      <c r="CK725" t="s">
        <v>7021</v>
      </c>
      <c r="CL725" t="s">
        <v>7022</v>
      </c>
      <c r="CM725" t="s">
        <v>7023</v>
      </c>
      <c r="CN725" t="s">
        <v>7024</v>
      </c>
      <c r="CO725" t="s">
        <v>686</v>
      </c>
      <c r="CP725" t="s">
        <v>48</v>
      </c>
      <c r="CQ725" t="s">
        <v>7025</v>
      </c>
      <c r="CR725" t="s">
        <v>17</v>
      </c>
      <c r="CS725" t="s">
        <v>7137</v>
      </c>
      <c r="CT725" t="s">
        <v>430</v>
      </c>
      <c r="CU725" t="s">
        <v>333</v>
      </c>
      <c r="CV725" t="s">
        <v>17</v>
      </c>
      <c r="CW725" t="s">
        <v>7027</v>
      </c>
      <c r="CX725" t="s">
        <v>17</v>
      </c>
      <c r="CY725" t="s">
        <v>17</v>
      </c>
      <c r="CZ725" t="s">
        <v>7138</v>
      </c>
      <c r="DA725" s="17" t="s">
        <v>8549</v>
      </c>
      <c r="DB725" s="22" t="s">
        <v>10519</v>
      </c>
      <c r="DC725" s="22" t="s">
        <v>10846</v>
      </c>
      <c r="DD725" s="228">
        <v>678</v>
      </c>
    </row>
    <row r="726" spans="1:108">
      <c r="A726" s="228">
        <v>669</v>
      </c>
      <c r="B726" t="s">
        <v>9548</v>
      </c>
      <c r="C726" s="285" t="s">
        <v>7003</v>
      </c>
      <c r="D726" t="s">
        <v>3455</v>
      </c>
      <c r="E726" t="s">
        <v>7004</v>
      </c>
      <c r="F726" t="s">
        <v>10397</v>
      </c>
      <c r="G726" s="149" t="s">
        <v>6125</v>
      </c>
      <c r="H726" s="3" t="s">
        <v>8128</v>
      </c>
      <c r="I726" s="3" t="s">
        <v>690</v>
      </c>
      <c r="J726" t="s">
        <v>8149</v>
      </c>
      <c r="K726" s="221" t="s">
        <v>10284</v>
      </c>
      <c r="L726" t="s">
        <v>7139</v>
      </c>
      <c r="M726" t="b">
        <v>0</v>
      </c>
      <c r="N726" t="s">
        <v>549</v>
      </c>
      <c r="O726" s="3" t="s">
        <v>8269</v>
      </c>
      <c r="P726" t="s">
        <v>9159</v>
      </c>
      <c r="Q726" s="231">
        <v>3.74</v>
      </c>
      <c r="R726" s="231">
        <v>3.74</v>
      </c>
      <c r="S726" t="s">
        <v>7007</v>
      </c>
      <c r="T726" t="s">
        <v>17</v>
      </c>
      <c r="U726" t="s">
        <v>17</v>
      </c>
      <c r="V726" t="s">
        <v>17</v>
      </c>
      <c r="W726" t="s">
        <v>17</v>
      </c>
      <c r="X726" t="s">
        <v>17</v>
      </c>
      <c r="Y726" t="s">
        <v>17</v>
      </c>
      <c r="Z726" t="s">
        <v>4571</v>
      </c>
      <c r="AA726" s="22" t="s">
        <v>7105</v>
      </c>
      <c r="AB726" t="s">
        <v>17</v>
      </c>
      <c r="AC726" t="s">
        <v>17</v>
      </c>
      <c r="AD726" t="s">
        <v>17</v>
      </c>
      <c r="AE726" t="s">
        <v>17</v>
      </c>
      <c r="AF726" t="s">
        <v>7031</v>
      </c>
      <c r="AG726" t="s">
        <v>17</v>
      </c>
      <c r="AH726" t="s">
        <v>7139</v>
      </c>
      <c r="AI726" t="s">
        <v>7008</v>
      </c>
      <c r="AJ726" s="3" t="s">
        <v>481</v>
      </c>
      <c r="AK726" s="220" t="s">
        <v>12</v>
      </c>
      <c r="AL726" s="220" t="s">
        <v>12</v>
      </c>
      <c r="AM726" t="s">
        <v>17</v>
      </c>
      <c r="AN726" t="s">
        <v>7105</v>
      </c>
      <c r="AO726" t="s">
        <v>7140</v>
      </c>
      <c r="AP726" t="s">
        <v>9182</v>
      </c>
      <c r="AQ726" t="s">
        <v>17</v>
      </c>
      <c r="AR726" t="s">
        <v>17</v>
      </c>
      <c r="AS726" s="15" t="s">
        <v>9041</v>
      </c>
      <c r="AT726" t="s">
        <v>7009</v>
      </c>
      <c r="AU726" t="b">
        <v>0</v>
      </c>
      <c r="AV726" s="223">
        <v>4189958</v>
      </c>
      <c r="AW726" t="s">
        <v>17</v>
      </c>
      <c r="AX726" t="s">
        <v>17</v>
      </c>
      <c r="AY726" t="s">
        <v>17</v>
      </c>
      <c r="AZ726" t="s">
        <v>17</v>
      </c>
      <c r="BA726" t="s">
        <v>7010</v>
      </c>
      <c r="BB726" s="3" t="s">
        <v>5202</v>
      </c>
      <c r="BC726" t="s">
        <v>17</v>
      </c>
      <c r="BD726" t="s">
        <v>7011</v>
      </c>
      <c r="BE726" t="s">
        <v>37</v>
      </c>
      <c r="BF726" t="s">
        <v>36</v>
      </c>
      <c r="BG726" t="s">
        <v>7012</v>
      </c>
      <c r="BH726" t="s">
        <v>9567</v>
      </c>
      <c r="BI726" t="s">
        <v>4479</v>
      </c>
      <c r="BJ726" t="s">
        <v>9079</v>
      </c>
      <c r="BK726" s="9" t="s">
        <v>9568</v>
      </c>
      <c r="BL726" t="s">
        <v>17</v>
      </c>
      <c r="BM726" s="223">
        <v>2951185</v>
      </c>
      <c r="BN726" s="223">
        <v>2951185</v>
      </c>
      <c r="BO726" t="s">
        <v>7013</v>
      </c>
      <c r="BP726" t="s">
        <v>9214</v>
      </c>
      <c r="BQ726" t="s">
        <v>17</v>
      </c>
      <c r="BR726" t="s">
        <v>17</v>
      </c>
      <c r="BS726" t="s">
        <v>17</v>
      </c>
      <c r="BT726" t="s">
        <v>17</v>
      </c>
      <c r="BU726" t="s">
        <v>6697</v>
      </c>
      <c r="BV726" t="s">
        <v>7141</v>
      </c>
      <c r="BW726" s="223">
        <v>30</v>
      </c>
      <c r="BX726" t="s">
        <v>17</v>
      </c>
      <c r="BY726" t="s">
        <v>17</v>
      </c>
      <c r="BZ726" t="s">
        <v>9217</v>
      </c>
      <c r="CA726" t="s">
        <v>6212</v>
      </c>
      <c r="CB726" s="223">
        <v>2017</v>
      </c>
      <c r="CC726" t="s">
        <v>7015</v>
      </c>
      <c r="CD726" t="s">
        <v>7142</v>
      </c>
      <c r="CE726" t="s">
        <v>7143</v>
      </c>
      <c r="CF726" t="s">
        <v>7139</v>
      </c>
      <c r="CG726" t="s">
        <v>7144</v>
      </c>
      <c r="CH726" t="s">
        <v>131</v>
      </c>
      <c r="CI726" t="s">
        <v>7019</v>
      </c>
      <c r="CJ726" t="s">
        <v>7145</v>
      </c>
      <c r="CK726" t="s">
        <v>7021</v>
      </c>
      <c r="CL726" t="s">
        <v>7022</v>
      </c>
      <c r="CM726" t="s">
        <v>7023</v>
      </c>
      <c r="CN726" t="s">
        <v>7024</v>
      </c>
      <c r="CO726" t="s">
        <v>686</v>
      </c>
      <c r="CP726" t="s">
        <v>48</v>
      </c>
      <c r="CQ726" t="s">
        <v>7025</v>
      </c>
      <c r="CR726" t="s">
        <v>17</v>
      </c>
      <c r="CS726" t="s">
        <v>7146</v>
      </c>
      <c r="CT726" t="s">
        <v>430</v>
      </c>
      <c r="CU726" t="s">
        <v>333</v>
      </c>
      <c r="CV726" t="s">
        <v>17</v>
      </c>
      <c r="CW726" t="s">
        <v>7027</v>
      </c>
      <c r="CX726" t="s">
        <v>17</v>
      </c>
      <c r="CY726" t="s">
        <v>17</v>
      </c>
      <c r="CZ726" t="s">
        <v>7147</v>
      </c>
      <c r="DA726" s="17" t="s">
        <v>8549</v>
      </c>
      <c r="DB726" s="22" t="s">
        <v>10520</v>
      </c>
      <c r="DC726" s="22" t="s">
        <v>10845</v>
      </c>
      <c r="DD726" s="228">
        <v>679</v>
      </c>
    </row>
    <row r="727" spans="1:108">
      <c r="A727" s="228">
        <v>670</v>
      </c>
      <c r="B727" t="s">
        <v>9548</v>
      </c>
      <c r="C727" s="285" t="s">
        <v>7003</v>
      </c>
      <c r="D727" t="s">
        <v>3455</v>
      </c>
      <c r="E727" t="s">
        <v>7004</v>
      </c>
      <c r="F727" t="s">
        <v>10397</v>
      </c>
      <c r="G727" s="149" t="s">
        <v>6125</v>
      </c>
      <c r="H727" s="3" t="s">
        <v>8128</v>
      </c>
      <c r="I727" s="3" t="s">
        <v>690</v>
      </c>
      <c r="J727" t="s">
        <v>8149</v>
      </c>
      <c r="K727" s="221" t="s">
        <v>10284</v>
      </c>
      <c r="L727" t="s">
        <v>7148</v>
      </c>
      <c r="M727" t="b">
        <v>0</v>
      </c>
      <c r="N727" t="s">
        <v>549</v>
      </c>
      <c r="O727" s="3" t="s">
        <v>8168</v>
      </c>
      <c r="P727" t="s">
        <v>9104</v>
      </c>
      <c r="Q727" s="231">
        <v>25</v>
      </c>
      <c r="R727" s="231">
        <v>25</v>
      </c>
      <c r="S727" t="s">
        <v>7007</v>
      </c>
      <c r="T727" t="s">
        <v>17</v>
      </c>
      <c r="U727" t="s">
        <v>17</v>
      </c>
      <c r="V727" t="s">
        <v>17</v>
      </c>
      <c r="W727" t="s">
        <v>17</v>
      </c>
      <c r="X727" t="s">
        <v>17</v>
      </c>
      <c r="Y727" t="s">
        <v>17</v>
      </c>
      <c r="Z727" t="s">
        <v>4570</v>
      </c>
      <c r="AA727" s="22" t="s">
        <v>484</v>
      </c>
      <c r="AB727" t="s">
        <v>17</v>
      </c>
      <c r="AC727" t="s">
        <v>17</v>
      </c>
      <c r="AD727" t="s">
        <v>17</v>
      </c>
      <c r="AE727" t="s">
        <v>17</v>
      </c>
      <c r="AF727" t="s">
        <v>17</v>
      </c>
      <c r="AG727" t="s">
        <v>17</v>
      </c>
      <c r="AH727" t="s">
        <v>7148</v>
      </c>
      <c r="AI727" t="s">
        <v>7008</v>
      </c>
      <c r="AJ727" s="3" t="s">
        <v>481</v>
      </c>
      <c r="AK727" s="220" t="s">
        <v>12</v>
      </c>
      <c r="AL727" s="220" t="s">
        <v>12</v>
      </c>
      <c r="AM727" t="s">
        <v>17</v>
      </c>
      <c r="AN727" t="s">
        <v>484</v>
      </c>
      <c r="AO727" t="s">
        <v>4577</v>
      </c>
      <c r="AP727" t="s">
        <v>9182</v>
      </c>
      <c r="AQ727" t="s">
        <v>17</v>
      </c>
      <c r="AR727" t="s">
        <v>17</v>
      </c>
      <c r="AS727" s="15" t="s">
        <v>9041</v>
      </c>
      <c r="AT727" t="s">
        <v>7009</v>
      </c>
      <c r="AU727" t="b">
        <v>0</v>
      </c>
      <c r="AV727" s="223">
        <v>9153570</v>
      </c>
      <c r="AW727" t="s">
        <v>17</v>
      </c>
      <c r="AX727" t="s">
        <v>17</v>
      </c>
      <c r="AY727" t="s">
        <v>17</v>
      </c>
      <c r="AZ727" t="s">
        <v>17</v>
      </c>
      <c r="BA727" t="s">
        <v>7010</v>
      </c>
      <c r="BB727" s="3" t="s">
        <v>5202</v>
      </c>
      <c r="BC727" t="s">
        <v>17</v>
      </c>
      <c r="BD727" t="s">
        <v>7011</v>
      </c>
      <c r="BE727" t="s">
        <v>37</v>
      </c>
      <c r="BF727" t="s">
        <v>36</v>
      </c>
      <c r="BG727" t="s">
        <v>7012</v>
      </c>
      <c r="BH727" t="s">
        <v>9567</v>
      </c>
      <c r="BI727" t="s">
        <v>4479</v>
      </c>
      <c r="BJ727" t="s">
        <v>9079</v>
      </c>
      <c r="BK727" s="9" t="s">
        <v>9568</v>
      </c>
      <c r="BL727" t="s">
        <v>17</v>
      </c>
      <c r="BM727" s="223">
        <v>6596180</v>
      </c>
      <c r="BN727" s="223">
        <v>6596180</v>
      </c>
      <c r="BO727" t="s">
        <v>7013</v>
      </c>
      <c r="BP727" t="s">
        <v>9214</v>
      </c>
      <c r="BQ727" t="s">
        <v>17</v>
      </c>
      <c r="BR727" t="s">
        <v>17</v>
      </c>
      <c r="BS727" t="s">
        <v>17</v>
      </c>
      <c r="BT727" t="s">
        <v>17</v>
      </c>
      <c r="BU727" t="s">
        <v>6697</v>
      </c>
      <c r="BV727" t="s">
        <v>7149</v>
      </c>
      <c r="BW727" s="223">
        <v>30</v>
      </c>
      <c r="BX727" t="s">
        <v>17</v>
      </c>
      <c r="BY727" t="s">
        <v>17</v>
      </c>
      <c r="BZ727" t="s">
        <v>9217</v>
      </c>
      <c r="CA727" t="s">
        <v>6212</v>
      </c>
      <c r="CB727" s="223">
        <v>2017</v>
      </c>
      <c r="CC727" t="s">
        <v>7015</v>
      </c>
      <c r="CD727" t="s">
        <v>7150</v>
      </c>
      <c r="CE727" t="s">
        <v>7151</v>
      </c>
      <c r="CF727" t="s">
        <v>7148</v>
      </c>
      <c r="CG727" t="s">
        <v>7152</v>
      </c>
      <c r="CH727" t="s">
        <v>131</v>
      </c>
      <c r="CI727" t="s">
        <v>7019</v>
      </c>
      <c r="CJ727" t="s">
        <v>7153</v>
      </c>
      <c r="CK727" t="s">
        <v>7021</v>
      </c>
      <c r="CL727" t="s">
        <v>7022</v>
      </c>
      <c r="CM727" t="s">
        <v>7023</v>
      </c>
      <c r="CN727" t="s">
        <v>7024</v>
      </c>
      <c r="CO727" t="s">
        <v>686</v>
      </c>
      <c r="CP727" t="s">
        <v>48</v>
      </c>
      <c r="CQ727" t="s">
        <v>7025</v>
      </c>
      <c r="CR727" t="s">
        <v>17</v>
      </c>
      <c r="CS727" t="s">
        <v>7154</v>
      </c>
      <c r="CT727" t="s">
        <v>430</v>
      </c>
      <c r="CU727" t="s">
        <v>333</v>
      </c>
      <c r="CV727" t="s">
        <v>17</v>
      </c>
      <c r="CW727" t="s">
        <v>7027</v>
      </c>
      <c r="CX727" t="s">
        <v>17</v>
      </c>
      <c r="CY727" t="s">
        <v>17</v>
      </c>
      <c r="CZ727" t="s">
        <v>7155</v>
      </c>
      <c r="DA727" s="17" t="s">
        <v>8549</v>
      </c>
      <c r="DB727" s="22" t="s">
        <v>10521</v>
      </c>
      <c r="DC727" s="22" t="s">
        <v>10844</v>
      </c>
      <c r="DD727" s="228">
        <v>680</v>
      </c>
    </row>
    <row r="728" spans="1:108">
      <c r="A728" s="228">
        <v>671</v>
      </c>
      <c r="B728" t="s">
        <v>9548</v>
      </c>
      <c r="C728" s="285" t="s">
        <v>7003</v>
      </c>
      <c r="D728" t="s">
        <v>3455</v>
      </c>
      <c r="E728" t="s">
        <v>7004</v>
      </c>
      <c r="F728" t="s">
        <v>10397</v>
      </c>
      <c r="G728" s="149" t="s">
        <v>6125</v>
      </c>
      <c r="H728" s="3" t="s">
        <v>8128</v>
      </c>
      <c r="I728" s="3" t="s">
        <v>690</v>
      </c>
      <c r="J728" t="s">
        <v>8149</v>
      </c>
      <c r="K728" s="221" t="s">
        <v>10284</v>
      </c>
      <c r="L728" t="s">
        <v>7156</v>
      </c>
      <c r="M728" t="b">
        <v>0</v>
      </c>
      <c r="N728" t="s">
        <v>549</v>
      </c>
      <c r="O728" s="3" t="s">
        <v>8269</v>
      </c>
      <c r="P728" t="s">
        <v>9163</v>
      </c>
      <c r="Q728" s="231">
        <v>1.1200000000000001</v>
      </c>
      <c r="R728" s="231">
        <v>1.1200000000000001</v>
      </c>
      <c r="S728" t="s">
        <v>7007</v>
      </c>
      <c r="T728" t="s">
        <v>17</v>
      </c>
      <c r="U728" t="s">
        <v>17</v>
      </c>
      <c r="V728" t="s">
        <v>17</v>
      </c>
      <c r="W728" t="s">
        <v>17</v>
      </c>
      <c r="X728" t="s">
        <v>17</v>
      </c>
      <c r="Y728" t="s">
        <v>17</v>
      </c>
      <c r="Z728" t="s">
        <v>4571</v>
      </c>
      <c r="AA728" s="22" t="s">
        <v>9196</v>
      </c>
      <c r="AB728" t="s">
        <v>17</v>
      </c>
      <c r="AC728" t="s">
        <v>17</v>
      </c>
      <c r="AD728" t="s">
        <v>17</v>
      </c>
      <c r="AE728" t="s">
        <v>17</v>
      </c>
      <c r="AF728" t="s">
        <v>7031</v>
      </c>
      <c r="AG728" t="s">
        <v>17</v>
      </c>
      <c r="AH728" t="s">
        <v>7156</v>
      </c>
      <c r="AI728" t="s">
        <v>7008</v>
      </c>
      <c r="AJ728" s="3" t="s">
        <v>481</v>
      </c>
      <c r="AK728" s="220" t="s">
        <v>12</v>
      </c>
      <c r="AL728" s="220" t="s">
        <v>12</v>
      </c>
      <c r="AM728" t="s">
        <v>17</v>
      </c>
      <c r="AN728" t="s">
        <v>7157</v>
      </c>
      <c r="AO728" t="s">
        <v>4575</v>
      </c>
      <c r="AP728" t="s">
        <v>9183</v>
      </c>
      <c r="AQ728" t="s">
        <v>17</v>
      </c>
      <c r="AR728" t="s">
        <v>17</v>
      </c>
      <c r="AS728" s="15" t="s">
        <v>9041</v>
      </c>
      <c r="AT728" t="s">
        <v>7009</v>
      </c>
      <c r="AU728" t="b">
        <v>0</v>
      </c>
      <c r="AV728" s="223">
        <v>8536113</v>
      </c>
      <c r="AW728" t="s">
        <v>17</v>
      </c>
      <c r="AX728" t="s">
        <v>17</v>
      </c>
      <c r="AY728" t="s">
        <v>17</v>
      </c>
      <c r="AZ728" t="s">
        <v>17</v>
      </c>
      <c r="BA728" t="s">
        <v>7010</v>
      </c>
      <c r="BB728" s="3" t="s">
        <v>5202</v>
      </c>
      <c r="BC728" t="s">
        <v>17</v>
      </c>
      <c r="BD728" t="s">
        <v>7011</v>
      </c>
      <c r="BE728" t="s">
        <v>37</v>
      </c>
      <c r="BF728" t="s">
        <v>36</v>
      </c>
      <c r="BG728" t="s">
        <v>7012</v>
      </c>
      <c r="BH728" t="s">
        <v>9567</v>
      </c>
      <c r="BI728" t="s">
        <v>4479</v>
      </c>
      <c r="BJ728" t="s">
        <v>9079</v>
      </c>
      <c r="BK728" s="9" t="s">
        <v>9568</v>
      </c>
      <c r="BL728" t="s">
        <v>17</v>
      </c>
      <c r="BM728" s="223">
        <v>6044320</v>
      </c>
      <c r="BN728" s="223">
        <v>6044319</v>
      </c>
      <c r="BO728" t="s">
        <v>7013</v>
      </c>
      <c r="BP728" t="s">
        <v>9214</v>
      </c>
      <c r="BQ728" t="s">
        <v>17</v>
      </c>
      <c r="BR728" t="s">
        <v>17</v>
      </c>
      <c r="BS728" t="s">
        <v>17</v>
      </c>
      <c r="BT728" t="s">
        <v>17</v>
      </c>
      <c r="BU728" t="s">
        <v>6697</v>
      </c>
      <c r="BV728" t="s">
        <v>7158</v>
      </c>
      <c r="BW728" s="223">
        <v>30</v>
      </c>
      <c r="BX728" t="s">
        <v>17</v>
      </c>
      <c r="BY728" t="s">
        <v>17</v>
      </c>
      <c r="BZ728" t="s">
        <v>9217</v>
      </c>
      <c r="CA728" t="s">
        <v>6212</v>
      </c>
      <c r="CB728" s="223">
        <v>2017</v>
      </c>
      <c r="CC728" t="s">
        <v>7015</v>
      </c>
      <c r="CD728" t="s">
        <v>7159</v>
      </c>
      <c r="CE728" t="s">
        <v>7160</v>
      </c>
      <c r="CF728" t="s">
        <v>7156</v>
      </c>
      <c r="CG728" t="s">
        <v>7161</v>
      </c>
      <c r="CH728" t="s">
        <v>131</v>
      </c>
      <c r="CI728" t="s">
        <v>7019</v>
      </c>
      <c r="CJ728" t="s">
        <v>7162</v>
      </c>
      <c r="CK728" t="s">
        <v>7021</v>
      </c>
      <c r="CL728" t="s">
        <v>7022</v>
      </c>
      <c r="CM728" t="s">
        <v>7023</v>
      </c>
      <c r="CN728" t="s">
        <v>7024</v>
      </c>
      <c r="CO728" t="s">
        <v>686</v>
      </c>
      <c r="CP728" t="s">
        <v>48</v>
      </c>
      <c r="CQ728" t="s">
        <v>7025</v>
      </c>
      <c r="CR728" t="s">
        <v>17</v>
      </c>
      <c r="CS728" t="s">
        <v>7163</v>
      </c>
      <c r="CT728" t="s">
        <v>430</v>
      </c>
      <c r="CU728" t="s">
        <v>333</v>
      </c>
      <c r="CV728" t="s">
        <v>17</v>
      </c>
      <c r="CW728" t="s">
        <v>7027</v>
      </c>
      <c r="CX728" t="s">
        <v>17</v>
      </c>
      <c r="CY728" t="s">
        <v>17</v>
      </c>
      <c r="CZ728" t="s">
        <v>7164</v>
      </c>
      <c r="DA728" s="17" t="s">
        <v>8549</v>
      </c>
      <c r="DB728" s="22" t="s">
        <v>10522</v>
      </c>
      <c r="DC728" s="22" t="s">
        <v>10843</v>
      </c>
      <c r="DD728" s="228">
        <v>681</v>
      </c>
    </row>
    <row r="729" spans="1:108">
      <c r="A729" s="228">
        <v>672</v>
      </c>
      <c r="B729" t="s">
        <v>9548</v>
      </c>
      <c r="C729" s="285" t="s">
        <v>7003</v>
      </c>
      <c r="D729" t="s">
        <v>3455</v>
      </c>
      <c r="E729" t="s">
        <v>7004</v>
      </c>
      <c r="F729" t="s">
        <v>10397</v>
      </c>
      <c r="G729" s="149" t="s">
        <v>6125</v>
      </c>
      <c r="H729" s="3" t="s">
        <v>8128</v>
      </c>
      <c r="I729" s="3" t="s">
        <v>690</v>
      </c>
      <c r="J729" t="s">
        <v>8149</v>
      </c>
      <c r="K729" s="221" t="s">
        <v>10284</v>
      </c>
      <c r="L729" t="s">
        <v>7165</v>
      </c>
      <c r="M729" t="b">
        <v>0</v>
      </c>
      <c r="N729" t="s">
        <v>549</v>
      </c>
      <c r="O729" s="3" t="s">
        <v>8168</v>
      </c>
      <c r="P729" t="s">
        <v>9164</v>
      </c>
      <c r="Q729" s="231">
        <v>10.25</v>
      </c>
      <c r="R729" s="231">
        <v>10.25</v>
      </c>
      <c r="S729" t="s">
        <v>7007</v>
      </c>
      <c r="T729" t="s">
        <v>17</v>
      </c>
      <c r="U729" t="s">
        <v>17</v>
      </c>
      <c r="V729" t="s">
        <v>17</v>
      </c>
      <c r="W729" t="s">
        <v>17</v>
      </c>
      <c r="X729" t="s">
        <v>17</v>
      </c>
      <c r="Y729" t="s">
        <v>17</v>
      </c>
      <c r="Z729" t="s">
        <v>4571</v>
      </c>
      <c r="AA729" s="22" t="s">
        <v>9195</v>
      </c>
      <c r="AB729" t="s">
        <v>17</v>
      </c>
      <c r="AC729" t="s">
        <v>17</v>
      </c>
      <c r="AD729" t="s">
        <v>17</v>
      </c>
      <c r="AE729" t="s">
        <v>17</v>
      </c>
      <c r="AF729" t="s">
        <v>7031</v>
      </c>
      <c r="AG729" t="s">
        <v>17</v>
      </c>
      <c r="AH729" t="s">
        <v>7165</v>
      </c>
      <c r="AI729" t="s">
        <v>7008</v>
      </c>
      <c r="AJ729" s="3" t="s">
        <v>481</v>
      </c>
      <c r="AK729" s="220" t="s">
        <v>12</v>
      </c>
      <c r="AL729" s="220" t="s">
        <v>12</v>
      </c>
      <c r="AM729" t="s">
        <v>17</v>
      </c>
      <c r="AN729" t="s">
        <v>7030</v>
      </c>
      <c r="AO729" t="s">
        <v>8555</v>
      </c>
      <c r="AP729" t="s">
        <v>9182</v>
      </c>
      <c r="AQ729" t="s">
        <v>17</v>
      </c>
      <c r="AR729" t="s">
        <v>17</v>
      </c>
      <c r="AS729" s="15" t="s">
        <v>9041</v>
      </c>
      <c r="AT729" t="s">
        <v>7009</v>
      </c>
      <c r="AU729" t="b">
        <v>0</v>
      </c>
      <c r="AV729" s="223">
        <v>8342393</v>
      </c>
      <c r="AW729" t="s">
        <v>17</v>
      </c>
      <c r="AX729" t="s">
        <v>17</v>
      </c>
      <c r="AY729" t="s">
        <v>17</v>
      </c>
      <c r="AZ729" t="s">
        <v>17</v>
      </c>
      <c r="BA729" t="s">
        <v>7010</v>
      </c>
      <c r="BB729" s="3" t="s">
        <v>5202</v>
      </c>
      <c r="BC729" t="s">
        <v>17</v>
      </c>
      <c r="BD729" t="s">
        <v>7011</v>
      </c>
      <c r="BE729" t="s">
        <v>37</v>
      </c>
      <c r="BF729" t="s">
        <v>36</v>
      </c>
      <c r="BG729" t="s">
        <v>7012</v>
      </c>
      <c r="BH729" t="s">
        <v>9567</v>
      </c>
      <c r="BI729" t="s">
        <v>4479</v>
      </c>
      <c r="BJ729" t="s">
        <v>9079</v>
      </c>
      <c r="BK729" s="9" t="s">
        <v>9568</v>
      </c>
      <c r="BL729" t="s">
        <v>17</v>
      </c>
      <c r="BM729" s="223">
        <v>6039787</v>
      </c>
      <c r="BN729" s="223">
        <v>6039787</v>
      </c>
      <c r="BO729" t="s">
        <v>7013</v>
      </c>
      <c r="BP729" t="s">
        <v>9214</v>
      </c>
      <c r="BQ729" t="s">
        <v>17</v>
      </c>
      <c r="BR729" t="s">
        <v>17</v>
      </c>
      <c r="BS729" t="s">
        <v>17</v>
      </c>
      <c r="BT729" t="s">
        <v>17</v>
      </c>
      <c r="BU729" t="s">
        <v>6697</v>
      </c>
      <c r="BV729" t="s">
        <v>7166</v>
      </c>
      <c r="BW729" s="223">
        <v>30</v>
      </c>
      <c r="BX729" t="s">
        <v>17</v>
      </c>
      <c r="BY729" t="s">
        <v>17</v>
      </c>
      <c r="BZ729" t="s">
        <v>9217</v>
      </c>
      <c r="CA729" t="s">
        <v>6212</v>
      </c>
      <c r="CB729" s="223">
        <v>2017</v>
      </c>
      <c r="CC729" t="s">
        <v>7015</v>
      </c>
      <c r="CD729" t="s">
        <v>7167</v>
      </c>
      <c r="CE729" t="s">
        <v>7168</v>
      </c>
      <c r="CF729" t="s">
        <v>7165</v>
      </c>
      <c r="CG729" t="s">
        <v>7169</v>
      </c>
      <c r="CH729" t="s">
        <v>131</v>
      </c>
      <c r="CI729" t="s">
        <v>7019</v>
      </c>
      <c r="CJ729" t="s">
        <v>7170</v>
      </c>
      <c r="CK729" t="s">
        <v>7021</v>
      </c>
      <c r="CL729" t="s">
        <v>7022</v>
      </c>
      <c r="CM729" t="s">
        <v>7023</v>
      </c>
      <c r="CN729" t="s">
        <v>7024</v>
      </c>
      <c r="CO729" t="s">
        <v>686</v>
      </c>
      <c r="CP729" t="s">
        <v>48</v>
      </c>
      <c r="CQ729" t="s">
        <v>7025</v>
      </c>
      <c r="CR729" t="s">
        <v>17</v>
      </c>
      <c r="CS729" t="s">
        <v>7171</v>
      </c>
      <c r="CT729" t="s">
        <v>430</v>
      </c>
      <c r="CU729" t="s">
        <v>333</v>
      </c>
      <c r="CV729" t="s">
        <v>17</v>
      </c>
      <c r="CW729" t="s">
        <v>7027</v>
      </c>
      <c r="CX729" t="s">
        <v>17</v>
      </c>
      <c r="CY729" t="s">
        <v>17</v>
      </c>
      <c r="CZ729" t="s">
        <v>7172</v>
      </c>
      <c r="DA729" s="17" t="s">
        <v>8549</v>
      </c>
      <c r="DB729" s="22" t="s">
        <v>10523</v>
      </c>
      <c r="DC729" s="22" t="s">
        <v>10842</v>
      </c>
      <c r="DD729" s="228">
        <v>682</v>
      </c>
    </row>
    <row r="730" spans="1:108">
      <c r="A730" s="228">
        <v>673</v>
      </c>
      <c r="B730" t="s">
        <v>9548</v>
      </c>
      <c r="C730" s="285" t="s">
        <v>7003</v>
      </c>
      <c r="D730" t="s">
        <v>3455</v>
      </c>
      <c r="E730" t="s">
        <v>7004</v>
      </c>
      <c r="F730" t="s">
        <v>10397</v>
      </c>
      <c r="G730" s="149" t="s">
        <v>6125</v>
      </c>
      <c r="H730" s="3" t="s">
        <v>8128</v>
      </c>
      <c r="I730" s="3" t="s">
        <v>690</v>
      </c>
      <c r="J730" t="s">
        <v>8149</v>
      </c>
      <c r="K730" s="221" t="s">
        <v>10284</v>
      </c>
      <c r="L730" t="s">
        <v>7173</v>
      </c>
      <c r="M730" t="b">
        <v>0</v>
      </c>
      <c r="N730" t="s">
        <v>549</v>
      </c>
      <c r="O730" s="3" t="s">
        <v>8269</v>
      </c>
      <c r="P730" t="s">
        <v>9131</v>
      </c>
      <c r="Q730" s="231">
        <v>46</v>
      </c>
      <c r="R730" s="231">
        <v>46</v>
      </c>
      <c r="S730" t="s">
        <v>7007</v>
      </c>
      <c r="T730" t="s">
        <v>17</v>
      </c>
      <c r="U730" t="s">
        <v>17</v>
      </c>
      <c r="V730" t="s">
        <v>17</v>
      </c>
      <c r="W730" t="s">
        <v>17</v>
      </c>
      <c r="X730" t="s">
        <v>17</v>
      </c>
      <c r="Y730" t="s">
        <v>17</v>
      </c>
      <c r="Z730" t="s">
        <v>4570</v>
      </c>
      <c r="AA730" s="22" t="s">
        <v>484</v>
      </c>
      <c r="AB730" t="s">
        <v>17</v>
      </c>
      <c r="AC730" t="s">
        <v>17</v>
      </c>
      <c r="AD730" t="s">
        <v>17</v>
      </c>
      <c r="AE730" t="s">
        <v>17</v>
      </c>
      <c r="AF730" t="s">
        <v>17</v>
      </c>
      <c r="AG730" t="s">
        <v>17</v>
      </c>
      <c r="AH730" t="s">
        <v>7173</v>
      </c>
      <c r="AI730" t="s">
        <v>7008</v>
      </c>
      <c r="AJ730" s="3" t="s">
        <v>481</v>
      </c>
      <c r="AK730" s="220" t="s">
        <v>12</v>
      </c>
      <c r="AL730" s="220" t="s">
        <v>12</v>
      </c>
      <c r="AM730" t="s">
        <v>17</v>
      </c>
      <c r="AN730" t="s">
        <v>484</v>
      </c>
      <c r="AO730" t="s">
        <v>4577</v>
      </c>
      <c r="AP730" t="s">
        <v>9182</v>
      </c>
      <c r="AQ730" t="s">
        <v>17</v>
      </c>
      <c r="AR730" t="s">
        <v>17</v>
      </c>
      <c r="AS730" s="15" t="s">
        <v>9041</v>
      </c>
      <c r="AT730" t="s">
        <v>7009</v>
      </c>
      <c r="AU730" t="b">
        <v>0</v>
      </c>
      <c r="AV730" s="223">
        <v>11207160</v>
      </c>
      <c r="AW730" t="s">
        <v>17</v>
      </c>
      <c r="AX730" t="s">
        <v>17</v>
      </c>
      <c r="AY730" t="s">
        <v>17</v>
      </c>
      <c r="AZ730" t="s">
        <v>17</v>
      </c>
      <c r="BA730" t="s">
        <v>7010</v>
      </c>
      <c r="BB730" s="3" t="s">
        <v>5202</v>
      </c>
      <c r="BC730" t="s">
        <v>17</v>
      </c>
      <c r="BD730" t="s">
        <v>7011</v>
      </c>
      <c r="BE730" t="s">
        <v>37</v>
      </c>
      <c r="BF730" t="s">
        <v>36</v>
      </c>
      <c r="BG730" t="s">
        <v>7012</v>
      </c>
      <c r="BH730" t="s">
        <v>9567</v>
      </c>
      <c r="BI730" t="s">
        <v>4479</v>
      </c>
      <c r="BJ730" t="s">
        <v>9079</v>
      </c>
      <c r="BK730" s="9" t="s">
        <v>9568</v>
      </c>
      <c r="BL730" t="s">
        <v>17</v>
      </c>
      <c r="BM730" s="223">
        <v>8330721</v>
      </c>
      <c r="BN730" s="223">
        <v>8330721</v>
      </c>
      <c r="BO730" t="s">
        <v>7013</v>
      </c>
      <c r="BP730" t="s">
        <v>9214</v>
      </c>
      <c r="BQ730" t="s">
        <v>17</v>
      </c>
      <c r="BR730" t="s">
        <v>17</v>
      </c>
      <c r="BS730" t="s">
        <v>17</v>
      </c>
      <c r="BT730" t="s">
        <v>17</v>
      </c>
      <c r="BU730" t="s">
        <v>6697</v>
      </c>
      <c r="BV730" t="s">
        <v>7174</v>
      </c>
      <c r="BW730" s="223">
        <v>30</v>
      </c>
      <c r="BX730" t="s">
        <v>17</v>
      </c>
      <c r="BY730" t="s">
        <v>17</v>
      </c>
      <c r="BZ730" t="s">
        <v>9217</v>
      </c>
      <c r="CA730" t="s">
        <v>6212</v>
      </c>
      <c r="CB730" s="223">
        <v>2017</v>
      </c>
      <c r="CC730" t="s">
        <v>7015</v>
      </c>
      <c r="CD730" t="s">
        <v>7175</v>
      </c>
      <c r="CE730" t="s">
        <v>7176</v>
      </c>
      <c r="CF730" t="s">
        <v>7173</v>
      </c>
      <c r="CG730" t="s">
        <v>7177</v>
      </c>
      <c r="CH730" t="s">
        <v>131</v>
      </c>
      <c r="CI730" t="s">
        <v>7019</v>
      </c>
      <c r="CJ730" t="s">
        <v>7178</v>
      </c>
      <c r="CK730" t="s">
        <v>7021</v>
      </c>
      <c r="CL730" t="s">
        <v>7022</v>
      </c>
      <c r="CM730" t="s">
        <v>7023</v>
      </c>
      <c r="CN730" t="s">
        <v>7024</v>
      </c>
      <c r="CO730" t="s">
        <v>686</v>
      </c>
      <c r="CP730" t="s">
        <v>48</v>
      </c>
      <c r="CQ730" t="s">
        <v>7025</v>
      </c>
      <c r="CR730" t="s">
        <v>17</v>
      </c>
      <c r="CS730" t="s">
        <v>7179</v>
      </c>
      <c r="CT730" t="s">
        <v>430</v>
      </c>
      <c r="CU730" t="s">
        <v>333</v>
      </c>
      <c r="CV730" t="s">
        <v>17</v>
      </c>
      <c r="CW730" t="s">
        <v>7027</v>
      </c>
      <c r="CX730" t="s">
        <v>17</v>
      </c>
      <c r="CY730" t="s">
        <v>17</v>
      </c>
      <c r="CZ730" t="s">
        <v>7180</v>
      </c>
      <c r="DA730" s="17" t="s">
        <v>8549</v>
      </c>
      <c r="DB730" s="22" t="s">
        <v>10524</v>
      </c>
      <c r="DC730" s="22" t="s">
        <v>10841</v>
      </c>
      <c r="DD730" s="228">
        <v>683</v>
      </c>
    </row>
    <row r="731" spans="1:108">
      <c r="A731" s="228">
        <v>674</v>
      </c>
      <c r="B731" t="s">
        <v>9548</v>
      </c>
      <c r="C731" s="285" t="s">
        <v>7003</v>
      </c>
      <c r="D731" t="s">
        <v>3455</v>
      </c>
      <c r="E731" t="s">
        <v>7004</v>
      </c>
      <c r="F731" t="s">
        <v>10397</v>
      </c>
      <c r="G731" s="149" t="s">
        <v>6125</v>
      </c>
      <c r="H731" s="3" t="s">
        <v>8128</v>
      </c>
      <c r="I731" s="3" t="s">
        <v>690</v>
      </c>
      <c r="J731" t="s">
        <v>8149</v>
      </c>
      <c r="K731" s="221" t="s">
        <v>10284</v>
      </c>
      <c r="L731" t="s">
        <v>7181</v>
      </c>
      <c r="M731" t="b">
        <v>0</v>
      </c>
      <c r="N731" t="s">
        <v>549</v>
      </c>
      <c r="O731" s="3" t="s">
        <v>8168</v>
      </c>
      <c r="P731" t="s">
        <v>9165</v>
      </c>
      <c r="Q731" s="231">
        <v>1.01</v>
      </c>
      <c r="R731" s="231">
        <v>1.01</v>
      </c>
      <c r="S731" t="s">
        <v>7007</v>
      </c>
      <c r="T731" t="s">
        <v>17</v>
      </c>
      <c r="U731" t="s">
        <v>17</v>
      </c>
      <c r="V731" t="s">
        <v>17</v>
      </c>
      <c r="W731" t="s">
        <v>17</v>
      </c>
      <c r="X731" t="s">
        <v>17</v>
      </c>
      <c r="Y731" t="s">
        <v>17</v>
      </c>
      <c r="Z731" t="s">
        <v>4571</v>
      </c>
      <c r="AA731" s="22" t="s">
        <v>7114</v>
      </c>
      <c r="AB731" t="s">
        <v>17</v>
      </c>
      <c r="AC731" t="s">
        <v>17</v>
      </c>
      <c r="AD731" t="s">
        <v>17</v>
      </c>
      <c r="AE731" t="s">
        <v>17</v>
      </c>
      <c r="AF731" t="s">
        <v>7031</v>
      </c>
      <c r="AG731" t="s">
        <v>17</v>
      </c>
      <c r="AH731" t="s">
        <v>7181</v>
      </c>
      <c r="AI731" t="s">
        <v>7008</v>
      </c>
      <c r="AJ731" s="3" t="s">
        <v>481</v>
      </c>
      <c r="AK731" s="220" t="s">
        <v>12</v>
      </c>
      <c r="AL731" s="220" t="s">
        <v>12</v>
      </c>
      <c r="AM731" t="s">
        <v>17</v>
      </c>
      <c r="AN731" t="s">
        <v>7114</v>
      </c>
      <c r="AO731" t="s">
        <v>8555</v>
      </c>
      <c r="AP731" t="s">
        <v>9182</v>
      </c>
      <c r="AQ731" t="s">
        <v>17</v>
      </c>
      <c r="AR731" t="s">
        <v>17</v>
      </c>
      <c r="AS731" s="15" t="s">
        <v>9041</v>
      </c>
      <c r="AT731" t="s">
        <v>7009</v>
      </c>
      <c r="AU731" t="b">
        <v>0</v>
      </c>
      <c r="AV731" s="223">
        <v>10876254</v>
      </c>
      <c r="AW731" t="s">
        <v>17</v>
      </c>
      <c r="AX731" t="s">
        <v>17</v>
      </c>
      <c r="AY731" t="s">
        <v>17</v>
      </c>
      <c r="AZ731" t="s">
        <v>17</v>
      </c>
      <c r="BA731" t="s">
        <v>7010</v>
      </c>
      <c r="BB731" s="3" t="s">
        <v>5202</v>
      </c>
      <c r="BC731" t="s">
        <v>17</v>
      </c>
      <c r="BD731" t="s">
        <v>7011</v>
      </c>
      <c r="BE731" t="s">
        <v>37</v>
      </c>
      <c r="BF731" t="s">
        <v>36</v>
      </c>
      <c r="BG731" t="s">
        <v>7012</v>
      </c>
      <c r="BH731" t="s">
        <v>9567</v>
      </c>
      <c r="BI731" t="s">
        <v>4479</v>
      </c>
      <c r="BJ731" t="s">
        <v>9079</v>
      </c>
      <c r="BK731" s="9" t="s">
        <v>9568</v>
      </c>
      <c r="BL731" t="s">
        <v>17</v>
      </c>
      <c r="BM731" s="223">
        <v>8031757</v>
      </c>
      <c r="BN731" s="223">
        <v>8031757</v>
      </c>
      <c r="BO731" t="s">
        <v>7013</v>
      </c>
      <c r="BP731" t="s">
        <v>9214</v>
      </c>
      <c r="BQ731" t="s">
        <v>17</v>
      </c>
      <c r="BR731" t="s">
        <v>17</v>
      </c>
      <c r="BS731" t="s">
        <v>17</v>
      </c>
      <c r="BT731" t="s">
        <v>17</v>
      </c>
      <c r="BU731" t="s">
        <v>6697</v>
      </c>
      <c r="BV731" t="s">
        <v>7182</v>
      </c>
      <c r="BW731" s="223">
        <v>30</v>
      </c>
      <c r="BX731" t="s">
        <v>17</v>
      </c>
      <c r="BY731" t="s">
        <v>17</v>
      </c>
      <c r="BZ731" t="s">
        <v>9217</v>
      </c>
      <c r="CA731" t="s">
        <v>6212</v>
      </c>
      <c r="CB731" s="223">
        <v>2017</v>
      </c>
      <c r="CC731" t="s">
        <v>7015</v>
      </c>
      <c r="CD731" t="s">
        <v>7183</v>
      </c>
      <c r="CE731" t="s">
        <v>7184</v>
      </c>
      <c r="CF731" t="s">
        <v>7181</v>
      </c>
      <c r="CG731" t="s">
        <v>7185</v>
      </c>
      <c r="CH731" t="s">
        <v>131</v>
      </c>
      <c r="CI731" t="s">
        <v>7019</v>
      </c>
      <c r="CJ731" t="s">
        <v>7186</v>
      </c>
      <c r="CK731" t="s">
        <v>7021</v>
      </c>
      <c r="CL731" t="s">
        <v>7022</v>
      </c>
      <c r="CM731" t="s">
        <v>7023</v>
      </c>
      <c r="CN731" t="s">
        <v>7024</v>
      </c>
      <c r="CO731" t="s">
        <v>686</v>
      </c>
      <c r="CP731" t="s">
        <v>48</v>
      </c>
      <c r="CQ731" t="s">
        <v>7025</v>
      </c>
      <c r="CR731" t="s">
        <v>17</v>
      </c>
      <c r="CS731" t="s">
        <v>7187</v>
      </c>
      <c r="CT731" t="s">
        <v>430</v>
      </c>
      <c r="CU731" t="s">
        <v>333</v>
      </c>
      <c r="CV731" t="s">
        <v>17</v>
      </c>
      <c r="CW731" t="s">
        <v>7027</v>
      </c>
      <c r="CX731" t="s">
        <v>17</v>
      </c>
      <c r="CY731" t="s">
        <v>17</v>
      </c>
      <c r="CZ731" t="s">
        <v>7188</v>
      </c>
      <c r="DA731" s="17" t="s">
        <v>8549</v>
      </c>
      <c r="DB731" s="22" t="s">
        <v>10525</v>
      </c>
      <c r="DC731" s="22" t="s">
        <v>10840</v>
      </c>
      <c r="DD731" s="228">
        <v>684</v>
      </c>
    </row>
    <row r="732" spans="1:108">
      <c r="A732" s="228">
        <v>675</v>
      </c>
      <c r="B732" t="s">
        <v>9548</v>
      </c>
      <c r="C732" s="285" t="s">
        <v>7003</v>
      </c>
      <c r="D732" t="s">
        <v>3455</v>
      </c>
      <c r="E732" t="s">
        <v>7004</v>
      </c>
      <c r="F732" t="s">
        <v>10397</v>
      </c>
      <c r="G732" s="149" t="s">
        <v>6125</v>
      </c>
      <c r="H732" s="3" t="s">
        <v>8128</v>
      </c>
      <c r="I732" s="3" t="s">
        <v>690</v>
      </c>
      <c r="J732" t="s">
        <v>8149</v>
      </c>
      <c r="K732" s="221" t="s">
        <v>10284</v>
      </c>
      <c r="L732" t="s">
        <v>7189</v>
      </c>
      <c r="M732" t="b">
        <v>0</v>
      </c>
      <c r="N732" t="s">
        <v>549</v>
      </c>
      <c r="O732" s="3" t="s">
        <v>8269</v>
      </c>
      <c r="P732" t="s">
        <v>9159</v>
      </c>
      <c r="Q732" s="231">
        <v>3.74</v>
      </c>
      <c r="R732" s="231">
        <v>3.74</v>
      </c>
      <c r="S732" t="s">
        <v>7007</v>
      </c>
      <c r="T732" t="s">
        <v>17</v>
      </c>
      <c r="U732" t="s">
        <v>17</v>
      </c>
      <c r="V732" t="s">
        <v>17</v>
      </c>
      <c r="W732" t="s">
        <v>17</v>
      </c>
      <c r="X732" t="s">
        <v>17</v>
      </c>
      <c r="Y732" t="s">
        <v>17</v>
      </c>
      <c r="Z732" t="s">
        <v>4571</v>
      </c>
      <c r="AA732" s="22" t="s">
        <v>7105</v>
      </c>
      <c r="AB732" t="s">
        <v>17</v>
      </c>
      <c r="AC732" t="s">
        <v>17</v>
      </c>
      <c r="AD732" t="s">
        <v>17</v>
      </c>
      <c r="AE732" t="s">
        <v>17</v>
      </c>
      <c r="AF732" t="s">
        <v>7031</v>
      </c>
      <c r="AG732" t="s">
        <v>17</v>
      </c>
      <c r="AH732" t="s">
        <v>7189</v>
      </c>
      <c r="AI732" t="s">
        <v>7008</v>
      </c>
      <c r="AJ732" s="3" t="s">
        <v>481</v>
      </c>
      <c r="AK732" s="220" t="s">
        <v>12</v>
      </c>
      <c r="AL732" s="220" t="s">
        <v>12</v>
      </c>
      <c r="AM732" t="s">
        <v>17</v>
      </c>
      <c r="AN732" t="s">
        <v>7105</v>
      </c>
      <c r="AO732" t="s">
        <v>8555</v>
      </c>
      <c r="AP732" t="s">
        <v>9182</v>
      </c>
      <c r="AQ732" t="s">
        <v>17</v>
      </c>
      <c r="AR732" t="s">
        <v>17</v>
      </c>
      <c r="AS732" s="15" t="s">
        <v>9041</v>
      </c>
      <c r="AT732" t="s">
        <v>7009</v>
      </c>
      <c r="AU732" t="b">
        <v>0</v>
      </c>
      <c r="AV732" s="223">
        <v>10119167</v>
      </c>
      <c r="AW732" t="s">
        <v>17</v>
      </c>
      <c r="AX732" t="s">
        <v>17</v>
      </c>
      <c r="AY732" t="s">
        <v>17</v>
      </c>
      <c r="AZ732" t="s">
        <v>17</v>
      </c>
      <c r="BA732" t="s">
        <v>7010</v>
      </c>
      <c r="BB732" s="3" t="s">
        <v>5202</v>
      </c>
      <c r="BC732" t="s">
        <v>17</v>
      </c>
      <c r="BD732" t="s">
        <v>7011</v>
      </c>
      <c r="BE732" t="s">
        <v>37</v>
      </c>
      <c r="BF732" t="s">
        <v>36</v>
      </c>
      <c r="BG732" t="s">
        <v>7012</v>
      </c>
      <c r="BH732" t="s">
        <v>9567</v>
      </c>
      <c r="BI732" t="s">
        <v>4479</v>
      </c>
      <c r="BJ732" t="s">
        <v>9079</v>
      </c>
      <c r="BK732" s="9" t="s">
        <v>9568</v>
      </c>
      <c r="BL732" t="s">
        <v>17</v>
      </c>
      <c r="BM732" s="223">
        <v>7711554</v>
      </c>
      <c r="BN732" s="223">
        <v>7711554</v>
      </c>
      <c r="BO732" t="s">
        <v>7013</v>
      </c>
      <c r="BP732" t="s">
        <v>9214</v>
      </c>
      <c r="BQ732" t="s">
        <v>17</v>
      </c>
      <c r="BR732" t="s">
        <v>17</v>
      </c>
      <c r="BS732" t="s">
        <v>17</v>
      </c>
      <c r="BT732" t="s">
        <v>17</v>
      </c>
      <c r="BU732" t="s">
        <v>6697</v>
      </c>
      <c r="BV732" t="s">
        <v>7190</v>
      </c>
      <c r="BW732" s="223">
        <v>30</v>
      </c>
      <c r="BX732" t="s">
        <v>17</v>
      </c>
      <c r="BY732" t="s">
        <v>17</v>
      </c>
      <c r="BZ732" t="s">
        <v>9217</v>
      </c>
      <c r="CA732" t="s">
        <v>6212</v>
      </c>
      <c r="CB732" s="223">
        <v>2017</v>
      </c>
      <c r="CC732" t="s">
        <v>7015</v>
      </c>
      <c r="CD732" t="s">
        <v>7191</v>
      </c>
      <c r="CE732" t="s">
        <v>7192</v>
      </c>
      <c r="CF732" t="s">
        <v>7189</v>
      </c>
      <c r="CG732" t="s">
        <v>7193</v>
      </c>
      <c r="CH732" t="s">
        <v>131</v>
      </c>
      <c r="CI732" t="s">
        <v>7019</v>
      </c>
      <c r="CJ732" t="s">
        <v>7194</v>
      </c>
      <c r="CK732" t="s">
        <v>7021</v>
      </c>
      <c r="CL732" t="s">
        <v>7022</v>
      </c>
      <c r="CM732" t="s">
        <v>7023</v>
      </c>
      <c r="CN732" t="s">
        <v>7024</v>
      </c>
      <c r="CO732" t="s">
        <v>686</v>
      </c>
      <c r="CP732" t="s">
        <v>48</v>
      </c>
      <c r="CQ732" t="s">
        <v>7025</v>
      </c>
      <c r="CR732" t="s">
        <v>17</v>
      </c>
      <c r="CS732" t="s">
        <v>7195</v>
      </c>
      <c r="CT732" t="s">
        <v>430</v>
      </c>
      <c r="CU732" t="s">
        <v>333</v>
      </c>
      <c r="CV732" t="s">
        <v>17</v>
      </c>
      <c r="CW732" t="s">
        <v>7027</v>
      </c>
      <c r="CX732" t="s">
        <v>17</v>
      </c>
      <c r="CY732" t="s">
        <v>17</v>
      </c>
      <c r="CZ732" t="s">
        <v>7196</v>
      </c>
      <c r="DA732" s="17" t="s">
        <v>8549</v>
      </c>
      <c r="DB732" s="22" t="s">
        <v>10526</v>
      </c>
      <c r="DC732" s="22" t="s">
        <v>10839</v>
      </c>
      <c r="DD732" s="228">
        <v>685</v>
      </c>
    </row>
    <row r="733" spans="1:108">
      <c r="A733" s="228">
        <v>676</v>
      </c>
      <c r="B733" t="s">
        <v>9548</v>
      </c>
      <c r="C733" s="285" t="s">
        <v>7003</v>
      </c>
      <c r="D733" t="s">
        <v>3455</v>
      </c>
      <c r="E733" t="s">
        <v>7004</v>
      </c>
      <c r="F733" t="s">
        <v>10397</v>
      </c>
      <c r="G733" s="149" t="s">
        <v>6125</v>
      </c>
      <c r="H733" s="3" t="s">
        <v>8128</v>
      </c>
      <c r="I733" s="3" t="s">
        <v>690</v>
      </c>
      <c r="J733" t="s">
        <v>8149</v>
      </c>
      <c r="K733" s="221" t="s">
        <v>10284</v>
      </c>
      <c r="L733" t="s">
        <v>7197</v>
      </c>
      <c r="M733" t="b">
        <v>0</v>
      </c>
      <c r="N733" t="s">
        <v>549</v>
      </c>
      <c r="O733" s="3" t="s">
        <v>8168</v>
      </c>
      <c r="P733" t="s">
        <v>9166</v>
      </c>
      <c r="Q733" s="231">
        <v>9.82</v>
      </c>
      <c r="R733" s="231">
        <v>9.82</v>
      </c>
      <c r="S733" t="s">
        <v>7007</v>
      </c>
      <c r="T733" t="s">
        <v>17</v>
      </c>
      <c r="U733" t="s">
        <v>17</v>
      </c>
      <c r="V733" t="s">
        <v>17</v>
      </c>
      <c r="W733" t="s">
        <v>17</v>
      </c>
      <c r="X733" t="s">
        <v>17</v>
      </c>
      <c r="Y733" t="s">
        <v>17</v>
      </c>
      <c r="Z733" t="s">
        <v>4571</v>
      </c>
      <c r="AA733" s="22" t="s">
        <v>9195</v>
      </c>
      <c r="AB733" t="s">
        <v>17</v>
      </c>
      <c r="AC733" t="s">
        <v>17</v>
      </c>
      <c r="AD733" t="s">
        <v>17</v>
      </c>
      <c r="AE733" t="s">
        <v>17</v>
      </c>
      <c r="AF733" t="s">
        <v>7031</v>
      </c>
      <c r="AG733" t="s">
        <v>17</v>
      </c>
      <c r="AH733" t="s">
        <v>7197</v>
      </c>
      <c r="AI733" t="s">
        <v>7008</v>
      </c>
      <c r="AJ733" s="3" t="s">
        <v>481</v>
      </c>
      <c r="AK733" s="220" t="s">
        <v>12</v>
      </c>
      <c r="AL733" s="220" t="s">
        <v>12</v>
      </c>
      <c r="AM733" t="s">
        <v>17</v>
      </c>
      <c r="AN733" t="s">
        <v>7030</v>
      </c>
      <c r="AO733" t="s">
        <v>8555</v>
      </c>
      <c r="AP733" t="s">
        <v>9182</v>
      </c>
      <c r="AQ733" t="s">
        <v>17</v>
      </c>
      <c r="AR733" t="s">
        <v>17</v>
      </c>
      <c r="AS733" s="15" t="s">
        <v>9041</v>
      </c>
      <c r="AT733" t="s">
        <v>7009</v>
      </c>
      <c r="AU733" t="b">
        <v>0</v>
      </c>
      <c r="AV733" s="223">
        <v>9320523</v>
      </c>
      <c r="AW733" t="s">
        <v>17</v>
      </c>
      <c r="AX733" t="s">
        <v>17</v>
      </c>
      <c r="AY733" t="s">
        <v>17</v>
      </c>
      <c r="AZ733" t="s">
        <v>17</v>
      </c>
      <c r="BA733" t="s">
        <v>7010</v>
      </c>
      <c r="BB733" s="3" t="s">
        <v>5202</v>
      </c>
      <c r="BC733" t="s">
        <v>17</v>
      </c>
      <c r="BD733" t="s">
        <v>7011</v>
      </c>
      <c r="BE733" t="s">
        <v>37</v>
      </c>
      <c r="BF733" t="s">
        <v>36</v>
      </c>
      <c r="BG733" t="s">
        <v>7012</v>
      </c>
      <c r="BH733" t="s">
        <v>9567</v>
      </c>
      <c r="BI733" t="s">
        <v>4479</v>
      </c>
      <c r="BJ733" t="s">
        <v>9079</v>
      </c>
      <c r="BK733" s="9" t="s">
        <v>9568</v>
      </c>
      <c r="BL733" t="s">
        <v>17</v>
      </c>
      <c r="BM733" s="223">
        <v>7680876</v>
      </c>
      <c r="BN733" s="223">
        <v>7680876</v>
      </c>
      <c r="BO733" t="s">
        <v>7013</v>
      </c>
      <c r="BP733" t="s">
        <v>9214</v>
      </c>
      <c r="BQ733" t="s">
        <v>17</v>
      </c>
      <c r="BR733" t="s">
        <v>17</v>
      </c>
      <c r="BS733" t="s">
        <v>17</v>
      </c>
      <c r="BT733" t="s">
        <v>17</v>
      </c>
      <c r="BU733" t="s">
        <v>6697</v>
      </c>
      <c r="BV733" t="s">
        <v>7198</v>
      </c>
      <c r="BW733" s="223">
        <v>30</v>
      </c>
      <c r="BX733" t="s">
        <v>17</v>
      </c>
      <c r="BY733" t="s">
        <v>17</v>
      </c>
      <c r="BZ733" t="s">
        <v>9217</v>
      </c>
      <c r="CA733" t="s">
        <v>6212</v>
      </c>
      <c r="CB733" s="223">
        <v>2017</v>
      </c>
      <c r="CC733" t="s">
        <v>7015</v>
      </c>
      <c r="CD733" t="s">
        <v>7199</v>
      </c>
      <c r="CE733" t="s">
        <v>7200</v>
      </c>
      <c r="CF733" t="s">
        <v>7197</v>
      </c>
      <c r="CG733" t="s">
        <v>7201</v>
      </c>
      <c r="CH733" t="s">
        <v>131</v>
      </c>
      <c r="CI733" t="s">
        <v>7019</v>
      </c>
      <c r="CJ733" t="s">
        <v>7202</v>
      </c>
      <c r="CK733" t="s">
        <v>7021</v>
      </c>
      <c r="CL733" t="s">
        <v>7022</v>
      </c>
      <c r="CM733" t="s">
        <v>7023</v>
      </c>
      <c r="CN733" t="s">
        <v>7024</v>
      </c>
      <c r="CO733" t="s">
        <v>686</v>
      </c>
      <c r="CP733" t="s">
        <v>48</v>
      </c>
      <c r="CQ733" t="s">
        <v>7025</v>
      </c>
      <c r="CR733" t="s">
        <v>17</v>
      </c>
      <c r="CS733" t="s">
        <v>7203</v>
      </c>
      <c r="CT733" t="s">
        <v>430</v>
      </c>
      <c r="CU733" t="s">
        <v>333</v>
      </c>
      <c r="CV733" t="s">
        <v>17</v>
      </c>
      <c r="CW733" t="s">
        <v>7027</v>
      </c>
      <c r="CX733" t="s">
        <v>17</v>
      </c>
      <c r="CY733" t="s">
        <v>17</v>
      </c>
      <c r="CZ733" t="s">
        <v>7204</v>
      </c>
      <c r="DA733" s="17" t="s">
        <v>8549</v>
      </c>
      <c r="DB733" s="22" t="s">
        <v>10527</v>
      </c>
      <c r="DC733" s="22" t="s">
        <v>10838</v>
      </c>
      <c r="DD733" s="228">
        <v>686</v>
      </c>
    </row>
    <row r="734" spans="1:108">
      <c r="A734" s="228">
        <v>677</v>
      </c>
      <c r="B734" t="s">
        <v>9548</v>
      </c>
      <c r="C734" s="285" t="s">
        <v>7003</v>
      </c>
      <c r="D734" t="s">
        <v>3455</v>
      </c>
      <c r="E734" t="s">
        <v>7004</v>
      </c>
      <c r="F734" t="s">
        <v>10397</v>
      </c>
      <c r="G734" s="149" t="s">
        <v>6125</v>
      </c>
      <c r="H734" s="3" t="s">
        <v>8128</v>
      </c>
      <c r="I734" s="3" t="s">
        <v>690</v>
      </c>
      <c r="J734" t="s">
        <v>8149</v>
      </c>
      <c r="K734" s="221" t="s">
        <v>10284</v>
      </c>
      <c r="L734" t="s">
        <v>7205</v>
      </c>
      <c r="M734" t="b">
        <v>0</v>
      </c>
      <c r="N734" t="s">
        <v>549</v>
      </c>
      <c r="O734" s="3" t="s">
        <v>8168</v>
      </c>
      <c r="P734" t="s">
        <v>9154</v>
      </c>
      <c r="Q734" s="231">
        <v>3.54</v>
      </c>
      <c r="R734" s="231">
        <v>3.54</v>
      </c>
      <c r="S734" t="s">
        <v>7007</v>
      </c>
      <c r="T734" t="s">
        <v>17</v>
      </c>
      <c r="U734" t="s">
        <v>17</v>
      </c>
      <c r="V734" t="s">
        <v>17</v>
      </c>
      <c r="W734" t="s">
        <v>17</v>
      </c>
      <c r="X734" t="s">
        <v>17</v>
      </c>
      <c r="Y734" t="s">
        <v>17</v>
      </c>
      <c r="Z734" t="s">
        <v>4571</v>
      </c>
      <c r="AA734" s="22" t="s">
        <v>9195</v>
      </c>
      <c r="AB734" t="s">
        <v>17</v>
      </c>
      <c r="AC734" t="s">
        <v>17</v>
      </c>
      <c r="AD734" t="s">
        <v>17</v>
      </c>
      <c r="AE734" t="s">
        <v>17</v>
      </c>
      <c r="AF734" t="s">
        <v>7031</v>
      </c>
      <c r="AG734" t="s">
        <v>17</v>
      </c>
      <c r="AH734" t="s">
        <v>7205</v>
      </c>
      <c r="AI734" t="s">
        <v>7008</v>
      </c>
      <c r="AJ734" s="3" t="s">
        <v>481</v>
      </c>
      <c r="AK734" s="220" t="s">
        <v>12</v>
      </c>
      <c r="AL734" s="220" t="s">
        <v>12</v>
      </c>
      <c r="AM734" t="s">
        <v>17</v>
      </c>
      <c r="AN734" t="s">
        <v>7030</v>
      </c>
      <c r="AO734" t="s">
        <v>8556</v>
      </c>
      <c r="AP734" t="s">
        <v>9182</v>
      </c>
      <c r="AQ734" t="s">
        <v>17</v>
      </c>
      <c r="AR734" t="s">
        <v>17</v>
      </c>
      <c r="AS734" s="15" t="s">
        <v>9041</v>
      </c>
      <c r="AT734" t="s">
        <v>7009</v>
      </c>
      <c r="AU734" t="b">
        <v>0</v>
      </c>
      <c r="AV734" s="223">
        <v>4553210</v>
      </c>
      <c r="AW734" t="s">
        <v>17</v>
      </c>
      <c r="AX734" t="s">
        <v>17</v>
      </c>
      <c r="AY734" t="s">
        <v>17</v>
      </c>
      <c r="AZ734" t="s">
        <v>17</v>
      </c>
      <c r="BA734" t="s">
        <v>7010</v>
      </c>
      <c r="BB734" s="3" t="s">
        <v>5202</v>
      </c>
      <c r="BC734" t="s">
        <v>17</v>
      </c>
      <c r="BD734" t="s">
        <v>7011</v>
      </c>
      <c r="BE734" t="s">
        <v>37</v>
      </c>
      <c r="BF734" t="s">
        <v>36</v>
      </c>
      <c r="BG734" t="s">
        <v>7012</v>
      </c>
      <c r="BH734" t="s">
        <v>9567</v>
      </c>
      <c r="BI734" t="s">
        <v>4479</v>
      </c>
      <c r="BJ734" t="s">
        <v>9079</v>
      </c>
      <c r="BK734" s="9" t="s">
        <v>9568</v>
      </c>
      <c r="BL734" t="s">
        <v>17</v>
      </c>
      <c r="BM734" s="223">
        <v>3353521</v>
      </c>
      <c r="BN734" s="223">
        <v>3353521</v>
      </c>
      <c r="BO734" t="s">
        <v>7013</v>
      </c>
      <c r="BP734" t="s">
        <v>9214</v>
      </c>
      <c r="BQ734" t="s">
        <v>17</v>
      </c>
      <c r="BR734" t="s">
        <v>17</v>
      </c>
      <c r="BS734" t="s">
        <v>17</v>
      </c>
      <c r="BT734" t="s">
        <v>17</v>
      </c>
      <c r="BU734" t="s">
        <v>6697</v>
      </c>
      <c r="BV734" t="s">
        <v>7206</v>
      </c>
      <c r="BW734" s="223">
        <v>30</v>
      </c>
      <c r="BX734" t="s">
        <v>17</v>
      </c>
      <c r="BY734" t="s">
        <v>17</v>
      </c>
      <c r="BZ734" t="s">
        <v>9217</v>
      </c>
      <c r="CA734" t="s">
        <v>6212</v>
      </c>
      <c r="CB734" s="223">
        <v>2017</v>
      </c>
      <c r="CC734" t="s">
        <v>7015</v>
      </c>
      <c r="CD734" t="s">
        <v>7207</v>
      </c>
      <c r="CE734" t="s">
        <v>7208</v>
      </c>
      <c r="CF734" t="s">
        <v>7205</v>
      </c>
      <c r="CG734" t="s">
        <v>7209</v>
      </c>
      <c r="CH734" t="s">
        <v>131</v>
      </c>
      <c r="CI734" t="s">
        <v>7019</v>
      </c>
      <c r="CJ734" t="s">
        <v>7210</v>
      </c>
      <c r="CK734" t="s">
        <v>7021</v>
      </c>
      <c r="CL734" t="s">
        <v>7022</v>
      </c>
      <c r="CM734" t="s">
        <v>7023</v>
      </c>
      <c r="CN734" t="s">
        <v>7024</v>
      </c>
      <c r="CO734" t="s">
        <v>686</v>
      </c>
      <c r="CP734" t="s">
        <v>48</v>
      </c>
      <c r="CQ734" t="s">
        <v>7025</v>
      </c>
      <c r="CR734" t="s">
        <v>17</v>
      </c>
      <c r="CS734" t="s">
        <v>7211</v>
      </c>
      <c r="CT734" t="s">
        <v>430</v>
      </c>
      <c r="CU734" t="s">
        <v>333</v>
      </c>
      <c r="CV734" t="s">
        <v>17</v>
      </c>
      <c r="CW734" t="s">
        <v>7027</v>
      </c>
      <c r="CX734" t="s">
        <v>17</v>
      </c>
      <c r="CY734" t="s">
        <v>17</v>
      </c>
      <c r="CZ734" t="s">
        <v>7212</v>
      </c>
      <c r="DA734" s="17" t="s">
        <v>8549</v>
      </c>
      <c r="DB734" s="22" t="s">
        <v>10528</v>
      </c>
      <c r="DC734" s="22" t="s">
        <v>10837</v>
      </c>
      <c r="DD734" s="228">
        <v>687</v>
      </c>
    </row>
    <row r="735" spans="1:108">
      <c r="A735" s="228">
        <v>678</v>
      </c>
      <c r="B735" t="s">
        <v>9548</v>
      </c>
      <c r="C735" s="285" t="s">
        <v>7003</v>
      </c>
      <c r="D735" t="s">
        <v>3455</v>
      </c>
      <c r="E735" t="s">
        <v>7004</v>
      </c>
      <c r="F735" t="s">
        <v>10397</v>
      </c>
      <c r="G735" s="149" t="s">
        <v>6125</v>
      </c>
      <c r="H735" s="3" t="s">
        <v>8128</v>
      </c>
      <c r="I735" s="3" t="s">
        <v>690</v>
      </c>
      <c r="J735" t="s">
        <v>8149</v>
      </c>
      <c r="K735" s="221" t="s">
        <v>10284</v>
      </c>
      <c r="L735" t="s">
        <v>7213</v>
      </c>
      <c r="M735" t="b">
        <v>0</v>
      </c>
      <c r="N735" t="s">
        <v>549</v>
      </c>
      <c r="O735" s="3" t="s">
        <v>8269</v>
      </c>
      <c r="P735" t="s">
        <v>9168</v>
      </c>
      <c r="Q735" s="231">
        <v>16.559999999999999</v>
      </c>
      <c r="R735" s="231">
        <v>16.559999999999999</v>
      </c>
      <c r="S735" t="s">
        <v>7007</v>
      </c>
      <c r="T735" t="s">
        <v>17</v>
      </c>
      <c r="U735" t="s">
        <v>17</v>
      </c>
      <c r="V735" t="s">
        <v>17</v>
      </c>
      <c r="W735" t="s">
        <v>17</v>
      </c>
      <c r="X735" t="s">
        <v>17</v>
      </c>
      <c r="Y735" t="s">
        <v>17</v>
      </c>
      <c r="Z735" t="s">
        <v>4571</v>
      </c>
      <c r="AA735" s="22" t="s">
        <v>9195</v>
      </c>
      <c r="AB735" t="s">
        <v>17</v>
      </c>
      <c r="AC735" t="s">
        <v>17</v>
      </c>
      <c r="AD735" t="s">
        <v>17</v>
      </c>
      <c r="AE735" t="s">
        <v>17</v>
      </c>
      <c r="AF735" t="s">
        <v>7031</v>
      </c>
      <c r="AG735" t="s">
        <v>17</v>
      </c>
      <c r="AH735" t="s">
        <v>7213</v>
      </c>
      <c r="AI735" t="s">
        <v>7008</v>
      </c>
      <c r="AJ735" s="3" t="s">
        <v>481</v>
      </c>
      <c r="AK735" s="220" t="s">
        <v>12</v>
      </c>
      <c r="AL735" s="220" t="s">
        <v>12</v>
      </c>
      <c r="AM735" t="s">
        <v>17</v>
      </c>
      <c r="AN735" t="s">
        <v>7030</v>
      </c>
      <c r="AO735" t="s">
        <v>8556</v>
      </c>
      <c r="AP735" t="s">
        <v>9182</v>
      </c>
      <c r="AQ735" t="s">
        <v>17</v>
      </c>
      <c r="AR735" t="s">
        <v>17</v>
      </c>
      <c r="AS735" s="15" t="s">
        <v>9041</v>
      </c>
      <c r="AT735" t="s">
        <v>7009</v>
      </c>
      <c r="AU735" t="b">
        <v>0</v>
      </c>
      <c r="AV735" s="223">
        <v>3348642</v>
      </c>
      <c r="AW735" t="s">
        <v>17</v>
      </c>
      <c r="AX735" t="s">
        <v>17</v>
      </c>
      <c r="AY735" t="s">
        <v>17</v>
      </c>
      <c r="AZ735" t="s">
        <v>17</v>
      </c>
      <c r="BA735" t="s">
        <v>7010</v>
      </c>
      <c r="BB735" s="3" t="s">
        <v>5202</v>
      </c>
      <c r="BC735" t="s">
        <v>17</v>
      </c>
      <c r="BD735" t="s">
        <v>7011</v>
      </c>
      <c r="BE735" t="s">
        <v>37</v>
      </c>
      <c r="BF735" t="s">
        <v>36</v>
      </c>
      <c r="BG735" t="s">
        <v>7012</v>
      </c>
      <c r="BH735" t="s">
        <v>9567</v>
      </c>
      <c r="BI735" t="s">
        <v>4479</v>
      </c>
      <c r="BJ735" t="s">
        <v>9079</v>
      </c>
      <c r="BK735" s="9" t="s">
        <v>9568</v>
      </c>
      <c r="BL735" t="s">
        <v>17</v>
      </c>
      <c r="BM735" s="223">
        <v>2545632</v>
      </c>
      <c r="BN735" s="223">
        <v>2545632</v>
      </c>
      <c r="BO735" t="s">
        <v>7013</v>
      </c>
      <c r="BP735" t="s">
        <v>9214</v>
      </c>
      <c r="BQ735" t="s">
        <v>17</v>
      </c>
      <c r="BR735" t="s">
        <v>17</v>
      </c>
      <c r="BS735" t="s">
        <v>17</v>
      </c>
      <c r="BT735" t="s">
        <v>17</v>
      </c>
      <c r="BU735" t="s">
        <v>6697</v>
      </c>
      <c r="BV735" t="s">
        <v>7214</v>
      </c>
      <c r="BW735" s="223">
        <v>30</v>
      </c>
      <c r="BX735" t="s">
        <v>17</v>
      </c>
      <c r="BY735" t="s">
        <v>17</v>
      </c>
      <c r="BZ735" t="s">
        <v>9217</v>
      </c>
      <c r="CA735" t="s">
        <v>6212</v>
      </c>
      <c r="CB735" s="223">
        <v>2017</v>
      </c>
      <c r="CC735" t="s">
        <v>7015</v>
      </c>
      <c r="CD735" t="s">
        <v>7215</v>
      </c>
      <c r="CE735" t="s">
        <v>7216</v>
      </c>
      <c r="CF735" t="s">
        <v>7213</v>
      </c>
      <c r="CG735" t="s">
        <v>7217</v>
      </c>
      <c r="CH735" t="s">
        <v>131</v>
      </c>
      <c r="CI735" t="s">
        <v>7019</v>
      </c>
      <c r="CJ735" t="s">
        <v>7218</v>
      </c>
      <c r="CK735" t="s">
        <v>7021</v>
      </c>
      <c r="CL735" t="s">
        <v>7022</v>
      </c>
      <c r="CM735" t="s">
        <v>7023</v>
      </c>
      <c r="CN735" t="s">
        <v>7024</v>
      </c>
      <c r="CO735" t="s">
        <v>686</v>
      </c>
      <c r="CP735" t="s">
        <v>48</v>
      </c>
      <c r="CQ735" t="s">
        <v>7025</v>
      </c>
      <c r="CR735" t="s">
        <v>17</v>
      </c>
      <c r="CS735" t="s">
        <v>7219</v>
      </c>
      <c r="CT735" t="s">
        <v>430</v>
      </c>
      <c r="CU735" t="s">
        <v>333</v>
      </c>
      <c r="CV735" t="s">
        <v>17</v>
      </c>
      <c r="CW735" t="s">
        <v>7027</v>
      </c>
      <c r="CX735" t="s">
        <v>17</v>
      </c>
      <c r="CY735" t="s">
        <v>17</v>
      </c>
      <c r="CZ735" t="s">
        <v>7220</v>
      </c>
      <c r="DA735" s="17" t="s">
        <v>8549</v>
      </c>
      <c r="DB735" s="22" t="s">
        <v>10529</v>
      </c>
      <c r="DC735" s="22" t="s">
        <v>10836</v>
      </c>
      <c r="DD735" s="228">
        <v>688</v>
      </c>
    </row>
    <row r="736" spans="1:108">
      <c r="A736" s="228">
        <v>679</v>
      </c>
      <c r="B736" t="s">
        <v>9548</v>
      </c>
      <c r="C736" s="285" t="s">
        <v>7003</v>
      </c>
      <c r="D736" t="s">
        <v>3455</v>
      </c>
      <c r="E736" t="s">
        <v>7004</v>
      </c>
      <c r="F736" t="s">
        <v>10397</v>
      </c>
      <c r="G736" s="149" t="s">
        <v>6125</v>
      </c>
      <c r="H736" s="3" t="s">
        <v>8128</v>
      </c>
      <c r="I736" s="3" t="s">
        <v>690</v>
      </c>
      <c r="J736" t="s">
        <v>8149</v>
      </c>
      <c r="K736" s="221" t="s">
        <v>10284</v>
      </c>
      <c r="L736" t="s">
        <v>7221</v>
      </c>
      <c r="M736" t="b">
        <v>0</v>
      </c>
      <c r="N736" t="s">
        <v>549</v>
      </c>
      <c r="O736" s="3" t="s">
        <v>8168</v>
      </c>
      <c r="P736" t="s">
        <v>9167</v>
      </c>
      <c r="Q736" s="231">
        <v>8.64</v>
      </c>
      <c r="R736" s="231">
        <v>8.64</v>
      </c>
      <c r="S736" t="s">
        <v>7007</v>
      </c>
      <c r="T736" t="s">
        <v>17</v>
      </c>
      <c r="U736" t="s">
        <v>17</v>
      </c>
      <c r="V736" t="s">
        <v>17</v>
      </c>
      <c r="W736" t="s">
        <v>17</v>
      </c>
      <c r="X736" t="s">
        <v>17</v>
      </c>
      <c r="Y736" t="s">
        <v>17</v>
      </c>
      <c r="Z736" t="s">
        <v>4571</v>
      </c>
      <c r="AA736" s="22" t="s">
        <v>9195</v>
      </c>
      <c r="AB736" t="s">
        <v>17</v>
      </c>
      <c r="AC736" t="s">
        <v>17</v>
      </c>
      <c r="AD736" t="s">
        <v>17</v>
      </c>
      <c r="AE736" t="s">
        <v>17</v>
      </c>
      <c r="AF736" t="s">
        <v>7031</v>
      </c>
      <c r="AG736" t="s">
        <v>17</v>
      </c>
      <c r="AH736" t="s">
        <v>7221</v>
      </c>
      <c r="AI736" t="s">
        <v>7008</v>
      </c>
      <c r="AJ736" s="3" t="s">
        <v>481</v>
      </c>
      <c r="AK736" s="220" t="s">
        <v>12</v>
      </c>
      <c r="AL736" s="220" t="s">
        <v>12</v>
      </c>
      <c r="AM736" t="s">
        <v>17</v>
      </c>
      <c r="AN736" t="s">
        <v>7030</v>
      </c>
      <c r="AO736" t="s">
        <v>8556</v>
      </c>
      <c r="AP736" t="s">
        <v>9182</v>
      </c>
      <c r="AQ736" t="s">
        <v>17</v>
      </c>
      <c r="AR736" t="s">
        <v>17</v>
      </c>
      <c r="AS736" s="15" t="s">
        <v>9041</v>
      </c>
      <c r="AT736" t="s">
        <v>7009</v>
      </c>
      <c r="AU736" t="b">
        <v>0</v>
      </c>
      <c r="AV736" s="223">
        <v>4797106</v>
      </c>
      <c r="AW736" t="s">
        <v>17</v>
      </c>
      <c r="AX736" t="s">
        <v>17</v>
      </c>
      <c r="AY736" t="s">
        <v>17</v>
      </c>
      <c r="AZ736" t="s">
        <v>17</v>
      </c>
      <c r="BA736" t="s">
        <v>7010</v>
      </c>
      <c r="BB736" s="3" t="s">
        <v>5202</v>
      </c>
      <c r="BC736" t="s">
        <v>17</v>
      </c>
      <c r="BD736" t="s">
        <v>7011</v>
      </c>
      <c r="BE736" t="s">
        <v>37</v>
      </c>
      <c r="BF736" t="s">
        <v>36</v>
      </c>
      <c r="BG736" t="s">
        <v>7012</v>
      </c>
      <c r="BH736" t="s">
        <v>9567</v>
      </c>
      <c r="BI736" t="s">
        <v>4479</v>
      </c>
      <c r="BJ736" t="s">
        <v>9079</v>
      </c>
      <c r="BK736" s="9" t="s">
        <v>9568</v>
      </c>
      <c r="BL736" t="s">
        <v>17</v>
      </c>
      <c r="BM736" s="223">
        <v>2876163</v>
      </c>
      <c r="BN736" s="223">
        <v>2876163</v>
      </c>
      <c r="BO736" t="s">
        <v>7013</v>
      </c>
      <c r="BP736" t="s">
        <v>9214</v>
      </c>
      <c r="BQ736" t="s">
        <v>17</v>
      </c>
      <c r="BR736" t="s">
        <v>17</v>
      </c>
      <c r="BS736" t="s">
        <v>17</v>
      </c>
      <c r="BT736" t="s">
        <v>17</v>
      </c>
      <c r="BU736" t="s">
        <v>6697</v>
      </c>
      <c r="BV736" t="s">
        <v>7222</v>
      </c>
      <c r="BW736" s="223">
        <v>30</v>
      </c>
      <c r="BX736" t="s">
        <v>17</v>
      </c>
      <c r="BY736" t="s">
        <v>17</v>
      </c>
      <c r="BZ736" t="s">
        <v>9217</v>
      </c>
      <c r="CA736" t="s">
        <v>6212</v>
      </c>
      <c r="CB736" s="223">
        <v>2017</v>
      </c>
      <c r="CC736" t="s">
        <v>7015</v>
      </c>
      <c r="CD736" t="s">
        <v>7223</v>
      </c>
      <c r="CE736" t="s">
        <v>7224</v>
      </c>
      <c r="CF736" t="s">
        <v>7221</v>
      </c>
      <c r="CG736" t="s">
        <v>7225</v>
      </c>
      <c r="CH736" t="s">
        <v>131</v>
      </c>
      <c r="CI736" t="s">
        <v>7019</v>
      </c>
      <c r="CJ736" t="s">
        <v>7226</v>
      </c>
      <c r="CK736" t="s">
        <v>7021</v>
      </c>
      <c r="CL736" t="s">
        <v>7022</v>
      </c>
      <c r="CM736" t="s">
        <v>7023</v>
      </c>
      <c r="CN736" t="s">
        <v>7024</v>
      </c>
      <c r="CO736" t="s">
        <v>686</v>
      </c>
      <c r="CP736" t="s">
        <v>48</v>
      </c>
      <c r="CQ736" t="s">
        <v>7025</v>
      </c>
      <c r="CR736" t="s">
        <v>17</v>
      </c>
      <c r="CS736" t="s">
        <v>7227</v>
      </c>
      <c r="CT736" t="s">
        <v>430</v>
      </c>
      <c r="CU736" t="s">
        <v>333</v>
      </c>
      <c r="CV736" t="s">
        <v>17</v>
      </c>
      <c r="CW736" t="s">
        <v>7027</v>
      </c>
      <c r="CX736" t="s">
        <v>17</v>
      </c>
      <c r="CY736" t="s">
        <v>17</v>
      </c>
      <c r="CZ736" t="s">
        <v>7228</v>
      </c>
      <c r="DA736" s="17" t="s">
        <v>8549</v>
      </c>
      <c r="DB736" s="22" t="s">
        <v>10530</v>
      </c>
      <c r="DC736" s="22" t="s">
        <v>10835</v>
      </c>
      <c r="DD736" s="228">
        <v>689</v>
      </c>
    </row>
    <row r="737" spans="1:108">
      <c r="A737" s="228">
        <v>680</v>
      </c>
      <c r="B737" t="s">
        <v>9548</v>
      </c>
      <c r="C737" s="285" t="s">
        <v>7003</v>
      </c>
      <c r="D737" t="s">
        <v>3455</v>
      </c>
      <c r="E737" t="s">
        <v>7004</v>
      </c>
      <c r="F737" t="s">
        <v>10397</v>
      </c>
      <c r="G737" s="149" t="s">
        <v>6125</v>
      </c>
      <c r="H737" s="3" t="s">
        <v>8128</v>
      </c>
      <c r="I737" s="3" t="s">
        <v>690</v>
      </c>
      <c r="J737" t="s">
        <v>8149</v>
      </c>
      <c r="K737" s="221" t="s">
        <v>10284</v>
      </c>
      <c r="L737" t="s">
        <v>7229</v>
      </c>
      <c r="M737" t="b">
        <v>0</v>
      </c>
      <c r="N737" t="s">
        <v>549</v>
      </c>
      <c r="O737" s="3" t="s">
        <v>8168</v>
      </c>
      <c r="P737" t="s">
        <v>9155</v>
      </c>
      <c r="Q737" s="231">
        <v>4.3899999999999997</v>
      </c>
      <c r="R737" s="231">
        <v>4.3899999999999997</v>
      </c>
      <c r="S737" t="s">
        <v>7007</v>
      </c>
      <c r="T737" t="s">
        <v>17</v>
      </c>
      <c r="U737" t="s">
        <v>17</v>
      </c>
      <c r="V737" t="s">
        <v>17</v>
      </c>
      <c r="W737" t="s">
        <v>17</v>
      </c>
      <c r="X737" t="s">
        <v>17</v>
      </c>
      <c r="Y737" t="s">
        <v>17</v>
      </c>
      <c r="Z737" t="s">
        <v>4571</v>
      </c>
      <c r="AA737" s="22" t="s">
        <v>9195</v>
      </c>
      <c r="AB737" t="s">
        <v>17</v>
      </c>
      <c r="AC737" t="s">
        <v>17</v>
      </c>
      <c r="AD737" t="s">
        <v>17</v>
      </c>
      <c r="AE737" t="s">
        <v>17</v>
      </c>
      <c r="AF737" t="s">
        <v>7031</v>
      </c>
      <c r="AG737" t="s">
        <v>17</v>
      </c>
      <c r="AH737" t="s">
        <v>7229</v>
      </c>
      <c r="AI737" t="s">
        <v>7008</v>
      </c>
      <c r="AJ737" s="3" t="s">
        <v>481</v>
      </c>
      <c r="AK737" s="220" t="s">
        <v>12</v>
      </c>
      <c r="AL737" s="220" t="s">
        <v>12</v>
      </c>
      <c r="AM737" t="s">
        <v>17</v>
      </c>
      <c r="AN737" t="s">
        <v>7030</v>
      </c>
      <c r="AO737" t="s">
        <v>8556</v>
      </c>
      <c r="AP737" t="s">
        <v>9182</v>
      </c>
      <c r="AQ737" t="s">
        <v>17</v>
      </c>
      <c r="AR737" t="s">
        <v>17</v>
      </c>
      <c r="AS737" s="15" t="s">
        <v>9041</v>
      </c>
      <c r="AT737" t="s">
        <v>7009</v>
      </c>
      <c r="AU737" t="b">
        <v>0</v>
      </c>
      <c r="AV737" s="223">
        <v>5437280</v>
      </c>
      <c r="AW737" t="s">
        <v>17</v>
      </c>
      <c r="AX737" t="s">
        <v>17</v>
      </c>
      <c r="AY737" t="s">
        <v>17</v>
      </c>
      <c r="AZ737" t="s">
        <v>17</v>
      </c>
      <c r="BA737" t="s">
        <v>7010</v>
      </c>
      <c r="BB737" s="3" t="s">
        <v>5202</v>
      </c>
      <c r="BC737" t="s">
        <v>17</v>
      </c>
      <c r="BD737" t="s">
        <v>7011</v>
      </c>
      <c r="BE737" t="s">
        <v>37</v>
      </c>
      <c r="BF737" t="s">
        <v>36</v>
      </c>
      <c r="BG737" t="s">
        <v>7012</v>
      </c>
      <c r="BH737" t="s">
        <v>9567</v>
      </c>
      <c r="BI737" t="s">
        <v>4479</v>
      </c>
      <c r="BJ737" t="s">
        <v>9079</v>
      </c>
      <c r="BK737" s="9" t="s">
        <v>9568</v>
      </c>
      <c r="BL737" t="s">
        <v>17</v>
      </c>
      <c r="BM737" s="223">
        <v>3936505</v>
      </c>
      <c r="BN737" s="223">
        <v>3936505</v>
      </c>
      <c r="BO737" t="s">
        <v>7013</v>
      </c>
      <c r="BP737" t="s">
        <v>9214</v>
      </c>
      <c r="BQ737" t="s">
        <v>17</v>
      </c>
      <c r="BR737" t="s">
        <v>17</v>
      </c>
      <c r="BS737" t="s">
        <v>17</v>
      </c>
      <c r="BT737" t="s">
        <v>17</v>
      </c>
      <c r="BU737" t="s">
        <v>6697</v>
      </c>
      <c r="BV737" t="s">
        <v>7230</v>
      </c>
      <c r="BW737" s="223">
        <v>30</v>
      </c>
      <c r="BX737" t="s">
        <v>17</v>
      </c>
      <c r="BY737" t="s">
        <v>17</v>
      </c>
      <c r="BZ737" t="s">
        <v>9217</v>
      </c>
      <c r="CA737" t="s">
        <v>6212</v>
      </c>
      <c r="CB737" s="223">
        <v>2017</v>
      </c>
      <c r="CC737" t="s">
        <v>7015</v>
      </c>
      <c r="CD737" t="s">
        <v>7231</v>
      </c>
      <c r="CE737" t="s">
        <v>7232</v>
      </c>
      <c r="CF737" t="s">
        <v>7229</v>
      </c>
      <c r="CG737" t="s">
        <v>7233</v>
      </c>
      <c r="CH737" t="s">
        <v>131</v>
      </c>
      <c r="CI737" t="s">
        <v>7019</v>
      </c>
      <c r="CJ737" t="s">
        <v>7234</v>
      </c>
      <c r="CK737" t="s">
        <v>7021</v>
      </c>
      <c r="CL737" t="s">
        <v>7022</v>
      </c>
      <c r="CM737" t="s">
        <v>7023</v>
      </c>
      <c r="CN737" t="s">
        <v>7024</v>
      </c>
      <c r="CO737" t="s">
        <v>686</v>
      </c>
      <c r="CP737" t="s">
        <v>48</v>
      </c>
      <c r="CQ737" t="s">
        <v>7025</v>
      </c>
      <c r="CR737" t="s">
        <v>17</v>
      </c>
      <c r="CS737" t="s">
        <v>7235</v>
      </c>
      <c r="CT737" t="s">
        <v>430</v>
      </c>
      <c r="CU737" t="s">
        <v>333</v>
      </c>
      <c r="CV737" t="s">
        <v>17</v>
      </c>
      <c r="CW737" t="s">
        <v>7027</v>
      </c>
      <c r="CX737" t="s">
        <v>17</v>
      </c>
      <c r="CY737" t="s">
        <v>17</v>
      </c>
      <c r="CZ737" t="s">
        <v>7236</v>
      </c>
      <c r="DA737" s="17" t="s">
        <v>8549</v>
      </c>
      <c r="DB737" s="22" t="s">
        <v>10531</v>
      </c>
      <c r="DC737" s="22" t="s">
        <v>10834</v>
      </c>
      <c r="DD737" s="228">
        <v>690</v>
      </c>
    </row>
    <row r="738" spans="1:108">
      <c r="A738" s="228">
        <v>681</v>
      </c>
      <c r="B738" t="s">
        <v>9548</v>
      </c>
      <c r="C738" s="285" t="s">
        <v>7003</v>
      </c>
      <c r="D738" t="s">
        <v>3455</v>
      </c>
      <c r="E738" t="s">
        <v>7004</v>
      </c>
      <c r="F738" t="s">
        <v>10397</v>
      </c>
      <c r="G738" s="149" t="s">
        <v>6125</v>
      </c>
      <c r="H738" s="3" t="s">
        <v>8128</v>
      </c>
      <c r="I738" s="3" t="s">
        <v>690</v>
      </c>
      <c r="J738" t="s">
        <v>8149</v>
      </c>
      <c r="K738" s="221" t="s">
        <v>10284</v>
      </c>
      <c r="L738" t="s">
        <v>7237</v>
      </c>
      <c r="M738" t="b">
        <v>0</v>
      </c>
      <c r="N738" t="s">
        <v>549</v>
      </c>
      <c r="O738" s="3" t="s">
        <v>8168</v>
      </c>
      <c r="P738" t="s">
        <v>9169</v>
      </c>
      <c r="Q738" s="231">
        <v>5.62</v>
      </c>
      <c r="R738" s="231">
        <v>5.62</v>
      </c>
      <c r="S738" t="s">
        <v>7007</v>
      </c>
      <c r="T738" t="s">
        <v>17</v>
      </c>
      <c r="U738" t="s">
        <v>17</v>
      </c>
      <c r="V738" t="s">
        <v>17</v>
      </c>
      <c r="W738" t="s">
        <v>17</v>
      </c>
      <c r="X738" t="s">
        <v>17</v>
      </c>
      <c r="Y738" t="s">
        <v>17</v>
      </c>
      <c r="Z738" t="s">
        <v>4571</v>
      </c>
      <c r="AA738" s="22" t="s">
        <v>7238</v>
      </c>
      <c r="AB738" t="s">
        <v>17</v>
      </c>
      <c r="AC738" t="s">
        <v>17</v>
      </c>
      <c r="AD738" t="s">
        <v>17</v>
      </c>
      <c r="AE738" t="s">
        <v>17</v>
      </c>
      <c r="AF738" t="s">
        <v>7031</v>
      </c>
      <c r="AG738" t="s">
        <v>17</v>
      </c>
      <c r="AH738" t="s">
        <v>7237</v>
      </c>
      <c r="AI738" t="s">
        <v>7008</v>
      </c>
      <c r="AJ738" s="3" t="s">
        <v>481</v>
      </c>
      <c r="AK738" s="220" t="s">
        <v>12</v>
      </c>
      <c r="AL738" s="220" t="s">
        <v>12</v>
      </c>
      <c r="AM738" t="s">
        <v>17</v>
      </c>
      <c r="AN738" t="s">
        <v>7238</v>
      </c>
      <c r="AO738" t="s">
        <v>8556</v>
      </c>
      <c r="AP738" t="s">
        <v>9182</v>
      </c>
      <c r="AQ738" t="s">
        <v>17</v>
      </c>
      <c r="AR738" t="s">
        <v>17</v>
      </c>
      <c r="AS738" s="15" t="s">
        <v>9041</v>
      </c>
      <c r="AT738" t="s">
        <v>7009</v>
      </c>
      <c r="AU738" t="b">
        <v>0</v>
      </c>
      <c r="AV738" s="223">
        <v>5993078</v>
      </c>
      <c r="AW738" t="s">
        <v>17</v>
      </c>
      <c r="AX738" t="s">
        <v>17</v>
      </c>
      <c r="AY738" t="s">
        <v>17</v>
      </c>
      <c r="AZ738" t="s">
        <v>17</v>
      </c>
      <c r="BA738" t="s">
        <v>7010</v>
      </c>
      <c r="BB738" s="3" t="s">
        <v>5202</v>
      </c>
      <c r="BC738" t="s">
        <v>17</v>
      </c>
      <c r="BD738" t="s">
        <v>7011</v>
      </c>
      <c r="BE738" t="s">
        <v>37</v>
      </c>
      <c r="BF738" t="s">
        <v>36</v>
      </c>
      <c r="BG738" t="s">
        <v>7012</v>
      </c>
      <c r="BH738" t="s">
        <v>9567</v>
      </c>
      <c r="BI738" t="s">
        <v>4479</v>
      </c>
      <c r="BJ738" t="s">
        <v>9079</v>
      </c>
      <c r="BK738" s="9" t="s">
        <v>9568</v>
      </c>
      <c r="BL738" t="s">
        <v>17</v>
      </c>
      <c r="BM738" s="223">
        <v>4819525</v>
      </c>
      <c r="BN738" s="223">
        <v>4819525</v>
      </c>
      <c r="BO738" t="s">
        <v>7013</v>
      </c>
      <c r="BP738" t="s">
        <v>9214</v>
      </c>
      <c r="BQ738" t="s">
        <v>17</v>
      </c>
      <c r="BR738" t="s">
        <v>17</v>
      </c>
      <c r="BS738" t="s">
        <v>17</v>
      </c>
      <c r="BT738" t="s">
        <v>17</v>
      </c>
      <c r="BU738" t="s">
        <v>6697</v>
      </c>
      <c r="BV738" t="s">
        <v>7239</v>
      </c>
      <c r="BW738" s="223">
        <v>30</v>
      </c>
      <c r="BX738" t="s">
        <v>17</v>
      </c>
      <c r="BY738" t="s">
        <v>17</v>
      </c>
      <c r="BZ738" t="s">
        <v>9217</v>
      </c>
      <c r="CA738" t="s">
        <v>6212</v>
      </c>
      <c r="CB738" s="223">
        <v>2017</v>
      </c>
      <c r="CC738" t="s">
        <v>7015</v>
      </c>
      <c r="CD738" t="s">
        <v>7240</v>
      </c>
      <c r="CE738" t="s">
        <v>7241</v>
      </c>
      <c r="CF738" t="s">
        <v>7237</v>
      </c>
      <c r="CG738" t="s">
        <v>7242</v>
      </c>
      <c r="CH738" t="s">
        <v>131</v>
      </c>
      <c r="CI738" t="s">
        <v>7019</v>
      </c>
      <c r="CJ738" t="s">
        <v>7243</v>
      </c>
      <c r="CK738" t="s">
        <v>7021</v>
      </c>
      <c r="CL738" t="s">
        <v>7022</v>
      </c>
      <c r="CM738" t="s">
        <v>7023</v>
      </c>
      <c r="CN738" t="s">
        <v>7024</v>
      </c>
      <c r="CO738" t="s">
        <v>686</v>
      </c>
      <c r="CP738" t="s">
        <v>48</v>
      </c>
      <c r="CQ738" t="s">
        <v>7025</v>
      </c>
      <c r="CR738" t="s">
        <v>17</v>
      </c>
      <c r="CS738" t="s">
        <v>7244</v>
      </c>
      <c r="CT738" t="s">
        <v>430</v>
      </c>
      <c r="CU738" t="s">
        <v>333</v>
      </c>
      <c r="CV738" t="s">
        <v>17</v>
      </c>
      <c r="CW738" t="s">
        <v>7027</v>
      </c>
      <c r="CX738" t="s">
        <v>17</v>
      </c>
      <c r="CY738" t="s">
        <v>17</v>
      </c>
      <c r="CZ738" t="s">
        <v>7245</v>
      </c>
      <c r="DA738" s="17" t="s">
        <v>8549</v>
      </c>
      <c r="DB738" s="22" t="s">
        <v>10532</v>
      </c>
      <c r="DC738" s="22" t="s">
        <v>10833</v>
      </c>
      <c r="DD738" s="228">
        <v>691</v>
      </c>
    </row>
    <row r="739" spans="1:108">
      <c r="A739" s="228">
        <v>682</v>
      </c>
      <c r="B739" t="s">
        <v>9548</v>
      </c>
      <c r="C739" s="285" t="s">
        <v>7003</v>
      </c>
      <c r="D739" t="s">
        <v>3455</v>
      </c>
      <c r="E739" t="s">
        <v>7004</v>
      </c>
      <c r="F739" t="s">
        <v>10397</v>
      </c>
      <c r="G739" s="149" t="s">
        <v>6125</v>
      </c>
      <c r="H739" s="3" t="s">
        <v>8128</v>
      </c>
      <c r="I739" s="3" t="s">
        <v>690</v>
      </c>
      <c r="J739" t="s">
        <v>8149</v>
      </c>
      <c r="K739" s="221" t="s">
        <v>10284</v>
      </c>
      <c r="L739" t="s">
        <v>7246</v>
      </c>
      <c r="M739" t="b">
        <v>0</v>
      </c>
      <c r="N739" t="s">
        <v>549</v>
      </c>
      <c r="O739" s="3" t="s">
        <v>8168</v>
      </c>
      <c r="P739" t="s">
        <v>9161</v>
      </c>
      <c r="Q739" s="231">
        <v>0.97</v>
      </c>
      <c r="R739" s="231">
        <v>0.97</v>
      </c>
      <c r="S739" t="s">
        <v>7007</v>
      </c>
      <c r="T739" t="s">
        <v>17</v>
      </c>
      <c r="U739" t="s">
        <v>17</v>
      </c>
      <c r="V739" t="s">
        <v>17</v>
      </c>
      <c r="W739" t="s">
        <v>17</v>
      </c>
      <c r="X739" t="s">
        <v>17</v>
      </c>
      <c r="Y739" t="s">
        <v>17</v>
      </c>
      <c r="Z739" t="s">
        <v>4571</v>
      </c>
      <c r="AA739" s="22" t="s">
        <v>7123</v>
      </c>
      <c r="AB739" t="s">
        <v>17</v>
      </c>
      <c r="AC739" t="s">
        <v>17</v>
      </c>
      <c r="AD739" t="s">
        <v>17</v>
      </c>
      <c r="AE739" t="s">
        <v>17</v>
      </c>
      <c r="AF739" t="s">
        <v>7031</v>
      </c>
      <c r="AG739" t="s">
        <v>17</v>
      </c>
      <c r="AH739" t="s">
        <v>7246</v>
      </c>
      <c r="AI739" t="s">
        <v>7008</v>
      </c>
      <c r="AJ739" s="3" t="s">
        <v>481</v>
      </c>
      <c r="AK739" s="220" t="s">
        <v>12</v>
      </c>
      <c r="AL739" s="220" t="s">
        <v>12</v>
      </c>
      <c r="AM739" t="s">
        <v>17</v>
      </c>
      <c r="AN739" t="s">
        <v>7123</v>
      </c>
      <c r="AO739" t="s">
        <v>8556</v>
      </c>
      <c r="AP739" t="s">
        <v>9182</v>
      </c>
      <c r="AQ739" t="s">
        <v>17</v>
      </c>
      <c r="AR739" t="s">
        <v>17</v>
      </c>
      <c r="AS739" s="15" t="s">
        <v>9041</v>
      </c>
      <c r="AT739" t="s">
        <v>7009</v>
      </c>
      <c r="AU739" t="b">
        <v>0</v>
      </c>
      <c r="AV739" s="223">
        <v>4917514</v>
      </c>
      <c r="AW739" t="s">
        <v>17</v>
      </c>
      <c r="AX739" t="s">
        <v>17</v>
      </c>
      <c r="AY739" t="s">
        <v>17</v>
      </c>
      <c r="AZ739" t="s">
        <v>17</v>
      </c>
      <c r="BA739" t="s">
        <v>7010</v>
      </c>
      <c r="BB739" s="3" t="s">
        <v>5202</v>
      </c>
      <c r="BC739" t="s">
        <v>17</v>
      </c>
      <c r="BD739" t="s">
        <v>7011</v>
      </c>
      <c r="BE739" t="s">
        <v>37</v>
      </c>
      <c r="BF739" t="s">
        <v>36</v>
      </c>
      <c r="BG739" t="s">
        <v>7012</v>
      </c>
      <c r="BH739" t="s">
        <v>9567</v>
      </c>
      <c r="BI739" t="s">
        <v>4479</v>
      </c>
      <c r="BJ739" t="s">
        <v>9079</v>
      </c>
      <c r="BK739" s="9" t="s">
        <v>9568</v>
      </c>
      <c r="BL739" t="s">
        <v>17</v>
      </c>
      <c r="BM739" s="223">
        <v>3338774</v>
      </c>
      <c r="BN739" s="223">
        <v>3338773</v>
      </c>
      <c r="BO739" t="s">
        <v>7013</v>
      </c>
      <c r="BP739" t="s">
        <v>9214</v>
      </c>
      <c r="BQ739" t="s">
        <v>17</v>
      </c>
      <c r="BR739" t="s">
        <v>17</v>
      </c>
      <c r="BS739" t="s">
        <v>17</v>
      </c>
      <c r="BT739" t="s">
        <v>17</v>
      </c>
      <c r="BU739" t="s">
        <v>6697</v>
      </c>
      <c r="BV739" t="s">
        <v>7247</v>
      </c>
      <c r="BW739" s="223">
        <v>30</v>
      </c>
      <c r="BX739" t="s">
        <v>17</v>
      </c>
      <c r="BY739" t="s">
        <v>17</v>
      </c>
      <c r="BZ739" t="s">
        <v>9217</v>
      </c>
      <c r="CA739" t="s">
        <v>6212</v>
      </c>
      <c r="CB739" s="223">
        <v>2017</v>
      </c>
      <c r="CC739" t="s">
        <v>7015</v>
      </c>
      <c r="CD739" t="s">
        <v>7248</v>
      </c>
      <c r="CE739" t="s">
        <v>7249</v>
      </c>
      <c r="CF739" t="s">
        <v>7246</v>
      </c>
      <c r="CG739" t="s">
        <v>7250</v>
      </c>
      <c r="CH739" t="s">
        <v>131</v>
      </c>
      <c r="CI739" t="s">
        <v>7019</v>
      </c>
      <c r="CJ739" t="s">
        <v>7251</v>
      </c>
      <c r="CK739" t="s">
        <v>7021</v>
      </c>
      <c r="CL739" t="s">
        <v>7022</v>
      </c>
      <c r="CM739" t="s">
        <v>7023</v>
      </c>
      <c r="CN739" t="s">
        <v>7024</v>
      </c>
      <c r="CO739" t="s">
        <v>686</v>
      </c>
      <c r="CP739" t="s">
        <v>48</v>
      </c>
      <c r="CQ739" t="s">
        <v>7025</v>
      </c>
      <c r="CR739" t="s">
        <v>17</v>
      </c>
      <c r="CS739" t="s">
        <v>7252</v>
      </c>
      <c r="CT739" t="s">
        <v>430</v>
      </c>
      <c r="CU739" t="s">
        <v>333</v>
      </c>
      <c r="CV739" t="s">
        <v>17</v>
      </c>
      <c r="CW739" t="s">
        <v>7027</v>
      </c>
      <c r="CX739" t="s">
        <v>17</v>
      </c>
      <c r="CY739" t="s">
        <v>17</v>
      </c>
      <c r="CZ739" t="s">
        <v>7253</v>
      </c>
      <c r="DA739" s="17" t="s">
        <v>8549</v>
      </c>
      <c r="DB739" s="22" t="s">
        <v>10533</v>
      </c>
      <c r="DC739" s="22" t="s">
        <v>10832</v>
      </c>
      <c r="DD739" s="228">
        <v>692</v>
      </c>
    </row>
    <row r="740" spans="1:108">
      <c r="A740" s="228">
        <v>683</v>
      </c>
      <c r="B740" t="s">
        <v>9548</v>
      </c>
      <c r="C740" s="285" t="s">
        <v>7003</v>
      </c>
      <c r="D740" t="s">
        <v>3455</v>
      </c>
      <c r="E740" t="s">
        <v>7004</v>
      </c>
      <c r="F740" t="s">
        <v>10397</v>
      </c>
      <c r="G740" s="149" t="s">
        <v>6125</v>
      </c>
      <c r="H740" s="3" t="s">
        <v>8128</v>
      </c>
      <c r="I740" s="3" t="s">
        <v>690</v>
      </c>
      <c r="J740" t="s">
        <v>8149</v>
      </c>
      <c r="K740" s="221" t="s">
        <v>10284</v>
      </c>
      <c r="L740" t="s">
        <v>7254</v>
      </c>
      <c r="M740" t="b">
        <v>0</v>
      </c>
      <c r="N740" t="s">
        <v>549</v>
      </c>
      <c r="O740" s="3" t="s">
        <v>8269</v>
      </c>
      <c r="P740" t="s">
        <v>9170</v>
      </c>
      <c r="Q740" s="231">
        <v>6.51</v>
      </c>
      <c r="R740" s="231">
        <v>6.51</v>
      </c>
      <c r="S740" t="s">
        <v>7007</v>
      </c>
      <c r="T740" t="s">
        <v>17</v>
      </c>
      <c r="U740" t="s">
        <v>17</v>
      </c>
      <c r="V740" t="s">
        <v>17</v>
      </c>
      <c r="W740" t="s">
        <v>17</v>
      </c>
      <c r="X740" t="s">
        <v>17</v>
      </c>
      <c r="Y740" t="s">
        <v>17</v>
      </c>
      <c r="Z740" t="s">
        <v>4571</v>
      </c>
      <c r="AA740" s="22" t="s">
        <v>7255</v>
      </c>
      <c r="AB740" t="s">
        <v>17</v>
      </c>
      <c r="AC740" t="s">
        <v>17</v>
      </c>
      <c r="AD740" t="s">
        <v>17</v>
      </c>
      <c r="AE740" t="s">
        <v>17</v>
      </c>
      <c r="AF740" t="s">
        <v>7031</v>
      </c>
      <c r="AG740" t="s">
        <v>17</v>
      </c>
      <c r="AH740" t="s">
        <v>7254</v>
      </c>
      <c r="AI740" t="s">
        <v>7008</v>
      </c>
      <c r="AJ740" s="3" t="s">
        <v>481</v>
      </c>
      <c r="AK740" s="220" t="s">
        <v>12</v>
      </c>
      <c r="AL740" s="220" t="s">
        <v>12</v>
      </c>
      <c r="AM740" t="s">
        <v>17</v>
      </c>
      <c r="AN740" t="s">
        <v>7255</v>
      </c>
      <c r="AO740" t="s">
        <v>8556</v>
      </c>
      <c r="AP740" t="s">
        <v>9182</v>
      </c>
      <c r="AQ740" t="s">
        <v>17</v>
      </c>
      <c r="AR740" t="s">
        <v>17</v>
      </c>
      <c r="AS740" s="15" t="s">
        <v>9041</v>
      </c>
      <c r="AT740" t="s">
        <v>7009</v>
      </c>
      <c r="AU740" t="b">
        <v>0</v>
      </c>
      <c r="AV740" s="223">
        <v>5287107</v>
      </c>
      <c r="AW740" t="s">
        <v>17</v>
      </c>
      <c r="AX740" t="s">
        <v>17</v>
      </c>
      <c r="AY740" t="s">
        <v>17</v>
      </c>
      <c r="AZ740" t="s">
        <v>17</v>
      </c>
      <c r="BA740" t="s">
        <v>7010</v>
      </c>
      <c r="BB740" s="3" t="s">
        <v>5202</v>
      </c>
      <c r="BC740" t="s">
        <v>17</v>
      </c>
      <c r="BD740" t="s">
        <v>7011</v>
      </c>
      <c r="BE740" t="s">
        <v>37</v>
      </c>
      <c r="BF740" t="s">
        <v>36</v>
      </c>
      <c r="BG740" t="s">
        <v>7012</v>
      </c>
      <c r="BH740" t="s">
        <v>9567</v>
      </c>
      <c r="BI740" t="s">
        <v>4479</v>
      </c>
      <c r="BJ740" t="s">
        <v>9079</v>
      </c>
      <c r="BK740" s="9" t="s">
        <v>9568</v>
      </c>
      <c r="BL740" t="s">
        <v>17</v>
      </c>
      <c r="BM740" s="223">
        <v>3992474</v>
      </c>
      <c r="BN740" s="223">
        <v>3992474</v>
      </c>
      <c r="BO740" t="s">
        <v>7013</v>
      </c>
      <c r="BP740" t="s">
        <v>9214</v>
      </c>
      <c r="BQ740" t="s">
        <v>17</v>
      </c>
      <c r="BR740" t="s">
        <v>17</v>
      </c>
      <c r="BS740" t="s">
        <v>17</v>
      </c>
      <c r="BT740" t="s">
        <v>17</v>
      </c>
      <c r="BU740" t="s">
        <v>6697</v>
      </c>
      <c r="BV740" t="s">
        <v>7256</v>
      </c>
      <c r="BW740" s="223">
        <v>30</v>
      </c>
      <c r="BX740" t="s">
        <v>17</v>
      </c>
      <c r="BY740" t="s">
        <v>17</v>
      </c>
      <c r="BZ740" t="s">
        <v>9217</v>
      </c>
      <c r="CA740" t="s">
        <v>6212</v>
      </c>
      <c r="CB740" s="223">
        <v>2017</v>
      </c>
      <c r="CC740" t="s">
        <v>7015</v>
      </c>
      <c r="CD740" t="s">
        <v>7257</v>
      </c>
      <c r="CE740" t="s">
        <v>7258</v>
      </c>
      <c r="CF740" t="s">
        <v>7254</v>
      </c>
      <c r="CG740" t="s">
        <v>7259</v>
      </c>
      <c r="CH740" t="s">
        <v>131</v>
      </c>
      <c r="CI740" t="s">
        <v>7019</v>
      </c>
      <c r="CJ740" t="s">
        <v>7260</v>
      </c>
      <c r="CK740" t="s">
        <v>7021</v>
      </c>
      <c r="CL740" t="s">
        <v>7022</v>
      </c>
      <c r="CM740" t="s">
        <v>7023</v>
      </c>
      <c r="CN740" t="s">
        <v>7024</v>
      </c>
      <c r="CO740" t="s">
        <v>686</v>
      </c>
      <c r="CP740" t="s">
        <v>48</v>
      </c>
      <c r="CQ740" t="s">
        <v>7025</v>
      </c>
      <c r="CR740" t="s">
        <v>17</v>
      </c>
      <c r="CS740" t="s">
        <v>7261</v>
      </c>
      <c r="CT740" t="s">
        <v>430</v>
      </c>
      <c r="CU740" t="s">
        <v>333</v>
      </c>
      <c r="CV740" t="s">
        <v>17</v>
      </c>
      <c r="CW740" t="s">
        <v>7027</v>
      </c>
      <c r="CX740" t="s">
        <v>17</v>
      </c>
      <c r="CY740" t="s">
        <v>17</v>
      </c>
      <c r="CZ740" t="s">
        <v>7262</v>
      </c>
      <c r="DA740" s="17" t="s">
        <v>8549</v>
      </c>
      <c r="DB740" s="22" t="s">
        <v>10534</v>
      </c>
      <c r="DC740" s="22" t="s">
        <v>10831</v>
      </c>
      <c r="DD740" s="228">
        <v>693</v>
      </c>
    </row>
    <row r="741" spans="1:108">
      <c r="A741" s="228">
        <v>684</v>
      </c>
      <c r="B741" t="s">
        <v>9548</v>
      </c>
      <c r="C741" s="285" t="s">
        <v>7003</v>
      </c>
      <c r="D741" t="s">
        <v>3455</v>
      </c>
      <c r="E741" t="s">
        <v>7004</v>
      </c>
      <c r="F741" t="s">
        <v>10397</v>
      </c>
      <c r="G741" s="149" t="s">
        <v>6125</v>
      </c>
      <c r="H741" s="3" t="s">
        <v>8128</v>
      </c>
      <c r="I741" s="3" t="s">
        <v>690</v>
      </c>
      <c r="J741" t="s">
        <v>8149</v>
      </c>
      <c r="K741" s="221" t="s">
        <v>10284</v>
      </c>
      <c r="L741" t="s">
        <v>7263</v>
      </c>
      <c r="M741" t="b">
        <v>0</v>
      </c>
      <c r="N741" t="s">
        <v>549</v>
      </c>
      <c r="O741" s="3" t="s">
        <v>8168</v>
      </c>
      <c r="P741" t="s">
        <v>9156</v>
      </c>
      <c r="Q741" s="231">
        <v>8.8800000000000008</v>
      </c>
      <c r="R741" s="231">
        <v>8.8800000000000008</v>
      </c>
      <c r="S741" t="s">
        <v>7007</v>
      </c>
      <c r="T741" t="s">
        <v>17</v>
      </c>
      <c r="U741" t="s">
        <v>17</v>
      </c>
      <c r="V741" t="s">
        <v>17</v>
      </c>
      <c r="W741" t="s">
        <v>17</v>
      </c>
      <c r="X741" t="s">
        <v>17</v>
      </c>
      <c r="Y741" t="s">
        <v>17</v>
      </c>
      <c r="Z741" t="s">
        <v>4571</v>
      </c>
      <c r="AA741" s="22" t="s">
        <v>9195</v>
      </c>
      <c r="AB741" t="s">
        <v>17</v>
      </c>
      <c r="AC741" t="s">
        <v>17</v>
      </c>
      <c r="AD741" t="s">
        <v>17</v>
      </c>
      <c r="AE741" t="s">
        <v>17</v>
      </c>
      <c r="AF741" t="s">
        <v>7031</v>
      </c>
      <c r="AG741" t="s">
        <v>17</v>
      </c>
      <c r="AH741" t="s">
        <v>7263</v>
      </c>
      <c r="AI741" t="s">
        <v>7008</v>
      </c>
      <c r="AJ741" s="3" t="s">
        <v>481</v>
      </c>
      <c r="AK741" s="220" t="s">
        <v>12</v>
      </c>
      <c r="AL741" s="220" t="s">
        <v>12</v>
      </c>
      <c r="AM741" t="s">
        <v>17</v>
      </c>
      <c r="AN741" t="s">
        <v>7030</v>
      </c>
      <c r="AO741" t="s">
        <v>8556</v>
      </c>
      <c r="AP741" t="s">
        <v>9182</v>
      </c>
      <c r="AQ741" t="s">
        <v>17</v>
      </c>
      <c r="AR741" t="s">
        <v>17</v>
      </c>
      <c r="AS741" s="15" t="s">
        <v>9041</v>
      </c>
      <c r="AT741" t="s">
        <v>7009</v>
      </c>
      <c r="AU741" t="b">
        <v>0</v>
      </c>
      <c r="AV741" s="223">
        <v>4436124</v>
      </c>
      <c r="AW741" t="s">
        <v>17</v>
      </c>
      <c r="AX741" t="s">
        <v>17</v>
      </c>
      <c r="AY741" t="s">
        <v>17</v>
      </c>
      <c r="AZ741" t="s">
        <v>17</v>
      </c>
      <c r="BA741" t="s">
        <v>7010</v>
      </c>
      <c r="BB741" s="3" t="s">
        <v>5202</v>
      </c>
      <c r="BC741" t="s">
        <v>17</v>
      </c>
      <c r="BD741" t="s">
        <v>7011</v>
      </c>
      <c r="BE741" t="s">
        <v>37</v>
      </c>
      <c r="BF741" t="s">
        <v>36</v>
      </c>
      <c r="BG741" t="s">
        <v>7012</v>
      </c>
      <c r="BH741" t="s">
        <v>9567</v>
      </c>
      <c r="BI741" t="s">
        <v>4479</v>
      </c>
      <c r="BJ741" t="s">
        <v>9079</v>
      </c>
      <c r="BK741" s="9" t="s">
        <v>9568</v>
      </c>
      <c r="BL741" t="s">
        <v>17</v>
      </c>
      <c r="BM741" s="223">
        <v>3120371</v>
      </c>
      <c r="BN741" s="223">
        <v>3120371</v>
      </c>
      <c r="BO741" t="s">
        <v>7013</v>
      </c>
      <c r="BP741" t="s">
        <v>9214</v>
      </c>
      <c r="BQ741" t="s">
        <v>17</v>
      </c>
      <c r="BR741" t="s">
        <v>17</v>
      </c>
      <c r="BS741" t="s">
        <v>17</v>
      </c>
      <c r="BT741" t="s">
        <v>17</v>
      </c>
      <c r="BU741" t="s">
        <v>6697</v>
      </c>
      <c r="BV741" t="s">
        <v>7264</v>
      </c>
      <c r="BW741" s="223">
        <v>30</v>
      </c>
      <c r="BX741" t="s">
        <v>17</v>
      </c>
      <c r="BY741" t="s">
        <v>17</v>
      </c>
      <c r="BZ741" t="s">
        <v>9217</v>
      </c>
      <c r="CA741" t="s">
        <v>6212</v>
      </c>
      <c r="CB741" s="223">
        <v>2017</v>
      </c>
      <c r="CC741" t="s">
        <v>7015</v>
      </c>
      <c r="CD741" t="s">
        <v>7265</v>
      </c>
      <c r="CE741" t="s">
        <v>7266</v>
      </c>
      <c r="CF741" t="s">
        <v>7263</v>
      </c>
      <c r="CG741" t="s">
        <v>7267</v>
      </c>
      <c r="CH741" t="s">
        <v>131</v>
      </c>
      <c r="CI741" t="s">
        <v>7019</v>
      </c>
      <c r="CJ741" t="s">
        <v>7268</v>
      </c>
      <c r="CK741" t="s">
        <v>7021</v>
      </c>
      <c r="CL741" t="s">
        <v>7022</v>
      </c>
      <c r="CM741" t="s">
        <v>7023</v>
      </c>
      <c r="CN741" t="s">
        <v>7024</v>
      </c>
      <c r="CO741" t="s">
        <v>686</v>
      </c>
      <c r="CP741" t="s">
        <v>48</v>
      </c>
      <c r="CQ741" t="s">
        <v>7025</v>
      </c>
      <c r="CR741" t="s">
        <v>17</v>
      </c>
      <c r="CS741" t="s">
        <v>7269</v>
      </c>
      <c r="CT741" t="s">
        <v>430</v>
      </c>
      <c r="CU741" t="s">
        <v>333</v>
      </c>
      <c r="CV741" t="s">
        <v>17</v>
      </c>
      <c r="CW741" t="s">
        <v>7027</v>
      </c>
      <c r="CX741" t="s">
        <v>17</v>
      </c>
      <c r="CY741" t="s">
        <v>17</v>
      </c>
      <c r="CZ741" t="s">
        <v>7270</v>
      </c>
      <c r="DA741" s="17" t="s">
        <v>8549</v>
      </c>
      <c r="DB741" s="22" t="s">
        <v>10535</v>
      </c>
      <c r="DC741" s="22" t="s">
        <v>10830</v>
      </c>
      <c r="DD741" s="228">
        <v>694</v>
      </c>
    </row>
    <row r="742" spans="1:108">
      <c r="A742" s="228">
        <v>685</v>
      </c>
      <c r="B742" t="s">
        <v>9548</v>
      </c>
      <c r="C742" s="285" t="s">
        <v>7003</v>
      </c>
      <c r="D742" t="s">
        <v>3455</v>
      </c>
      <c r="E742" t="s">
        <v>7004</v>
      </c>
      <c r="F742" t="s">
        <v>10397</v>
      </c>
      <c r="G742" s="149" t="s">
        <v>6125</v>
      </c>
      <c r="H742" s="3" t="s">
        <v>8128</v>
      </c>
      <c r="I742" s="3" t="s">
        <v>690</v>
      </c>
      <c r="J742" t="s">
        <v>8149</v>
      </c>
      <c r="K742" s="221" t="s">
        <v>10284</v>
      </c>
      <c r="L742" t="s">
        <v>7271</v>
      </c>
      <c r="M742" t="b">
        <v>0</v>
      </c>
      <c r="N742" t="s">
        <v>549</v>
      </c>
      <c r="O742" s="3" t="s">
        <v>8168</v>
      </c>
      <c r="P742" t="s">
        <v>9160</v>
      </c>
      <c r="Q742" s="231">
        <v>2.9</v>
      </c>
      <c r="R742" s="231">
        <v>2.9</v>
      </c>
      <c r="S742" t="s">
        <v>7007</v>
      </c>
      <c r="T742" t="s">
        <v>17</v>
      </c>
      <c r="U742" t="s">
        <v>17</v>
      </c>
      <c r="V742" t="s">
        <v>17</v>
      </c>
      <c r="W742" t="s">
        <v>17</v>
      </c>
      <c r="X742" t="s">
        <v>17</v>
      </c>
      <c r="Y742" t="s">
        <v>17</v>
      </c>
      <c r="Z742" t="s">
        <v>4571</v>
      </c>
      <c r="AA742" s="22" t="s">
        <v>7114</v>
      </c>
      <c r="AB742" t="s">
        <v>17</v>
      </c>
      <c r="AC742" t="s">
        <v>17</v>
      </c>
      <c r="AD742" t="s">
        <v>17</v>
      </c>
      <c r="AE742" t="s">
        <v>17</v>
      </c>
      <c r="AF742" t="s">
        <v>7031</v>
      </c>
      <c r="AG742" t="s">
        <v>17</v>
      </c>
      <c r="AH742" t="s">
        <v>7271</v>
      </c>
      <c r="AI742" t="s">
        <v>7008</v>
      </c>
      <c r="AJ742" s="3" t="s">
        <v>481</v>
      </c>
      <c r="AK742" s="220" t="s">
        <v>12</v>
      </c>
      <c r="AL742" s="220" t="s">
        <v>12</v>
      </c>
      <c r="AM742" t="s">
        <v>17</v>
      </c>
      <c r="AN742" t="s">
        <v>7114</v>
      </c>
      <c r="AO742" t="s">
        <v>8556</v>
      </c>
      <c r="AP742" t="s">
        <v>9182</v>
      </c>
      <c r="AQ742" t="s">
        <v>17</v>
      </c>
      <c r="AR742" t="s">
        <v>17</v>
      </c>
      <c r="AS742" s="15" t="s">
        <v>9041</v>
      </c>
      <c r="AT742" t="s">
        <v>7009</v>
      </c>
      <c r="AU742" t="b">
        <v>0</v>
      </c>
      <c r="AV742" s="223">
        <v>6363340</v>
      </c>
      <c r="AW742" t="s">
        <v>17</v>
      </c>
      <c r="AX742" t="s">
        <v>17</v>
      </c>
      <c r="AY742" t="s">
        <v>17</v>
      </c>
      <c r="AZ742" t="s">
        <v>17</v>
      </c>
      <c r="BA742" t="s">
        <v>7010</v>
      </c>
      <c r="BB742" s="3" t="s">
        <v>5202</v>
      </c>
      <c r="BC742" t="s">
        <v>17</v>
      </c>
      <c r="BD742" t="s">
        <v>7011</v>
      </c>
      <c r="BE742" t="s">
        <v>37</v>
      </c>
      <c r="BF742" t="s">
        <v>36</v>
      </c>
      <c r="BG742" t="s">
        <v>7012</v>
      </c>
      <c r="BH742" t="s">
        <v>9567</v>
      </c>
      <c r="BI742" t="s">
        <v>4479</v>
      </c>
      <c r="BJ742" t="s">
        <v>9079</v>
      </c>
      <c r="BK742" s="9" t="s">
        <v>9568</v>
      </c>
      <c r="BL742" t="s">
        <v>17</v>
      </c>
      <c r="BM742" s="223">
        <v>4909049</v>
      </c>
      <c r="BN742" s="223">
        <v>4909049</v>
      </c>
      <c r="BO742" t="s">
        <v>7013</v>
      </c>
      <c r="BP742" t="s">
        <v>9214</v>
      </c>
      <c r="BQ742" t="s">
        <v>17</v>
      </c>
      <c r="BR742" t="s">
        <v>17</v>
      </c>
      <c r="BS742" t="s">
        <v>17</v>
      </c>
      <c r="BT742" t="s">
        <v>17</v>
      </c>
      <c r="BU742" t="s">
        <v>6697</v>
      </c>
      <c r="BV742" t="s">
        <v>7272</v>
      </c>
      <c r="BW742" s="223">
        <v>30</v>
      </c>
      <c r="BX742" t="s">
        <v>17</v>
      </c>
      <c r="BY742" t="s">
        <v>17</v>
      </c>
      <c r="BZ742" t="s">
        <v>9217</v>
      </c>
      <c r="CA742" t="s">
        <v>6212</v>
      </c>
      <c r="CB742" s="223">
        <v>2017</v>
      </c>
      <c r="CC742" t="s">
        <v>7015</v>
      </c>
      <c r="CD742" t="s">
        <v>7273</v>
      </c>
      <c r="CE742" t="s">
        <v>7274</v>
      </c>
      <c r="CF742" t="s">
        <v>7271</v>
      </c>
      <c r="CG742" t="s">
        <v>7275</v>
      </c>
      <c r="CH742" t="s">
        <v>131</v>
      </c>
      <c r="CI742" t="s">
        <v>7019</v>
      </c>
      <c r="CJ742" t="s">
        <v>7276</v>
      </c>
      <c r="CK742" t="s">
        <v>7021</v>
      </c>
      <c r="CL742" t="s">
        <v>7022</v>
      </c>
      <c r="CM742" t="s">
        <v>7023</v>
      </c>
      <c r="CN742" t="s">
        <v>7024</v>
      </c>
      <c r="CO742" t="s">
        <v>686</v>
      </c>
      <c r="CP742" t="s">
        <v>48</v>
      </c>
      <c r="CQ742" t="s">
        <v>7025</v>
      </c>
      <c r="CR742" t="s">
        <v>17</v>
      </c>
      <c r="CS742" t="s">
        <v>7277</v>
      </c>
      <c r="CT742" t="s">
        <v>430</v>
      </c>
      <c r="CU742" t="s">
        <v>333</v>
      </c>
      <c r="CV742" t="s">
        <v>17</v>
      </c>
      <c r="CW742" t="s">
        <v>7027</v>
      </c>
      <c r="CX742" t="s">
        <v>17</v>
      </c>
      <c r="CY742" t="s">
        <v>17</v>
      </c>
      <c r="CZ742" t="s">
        <v>7278</v>
      </c>
      <c r="DA742" s="17" t="s">
        <v>8549</v>
      </c>
      <c r="DB742" s="22" t="s">
        <v>10536</v>
      </c>
      <c r="DC742" s="22" t="s">
        <v>10829</v>
      </c>
      <c r="DD742" s="228">
        <v>695</v>
      </c>
    </row>
    <row r="743" spans="1:108">
      <c r="A743" s="228">
        <v>686</v>
      </c>
      <c r="B743" t="s">
        <v>9548</v>
      </c>
      <c r="C743" s="285" t="s">
        <v>7003</v>
      </c>
      <c r="D743" t="s">
        <v>3455</v>
      </c>
      <c r="E743" t="s">
        <v>7004</v>
      </c>
      <c r="F743" t="s">
        <v>10397</v>
      </c>
      <c r="G743" s="149" t="s">
        <v>6125</v>
      </c>
      <c r="H743" s="3" t="s">
        <v>8128</v>
      </c>
      <c r="I743" s="3" t="s">
        <v>690</v>
      </c>
      <c r="J743" t="s">
        <v>8149</v>
      </c>
      <c r="K743" s="221" t="s">
        <v>10284</v>
      </c>
      <c r="L743" t="s">
        <v>7279</v>
      </c>
      <c r="M743" t="b">
        <v>0</v>
      </c>
      <c r="N743" t="s">
        <v>549</v>
      </c>
      <c r="O743" s="3" t="s">
        <v>8168</v>
      </c>
      <c r="P743" t="s">
        <v>9164</v>
      </c>
      <c r="Q743" s="231">
        <v>10.25</v>
      </c>
      <c r="R743" s="231">
        <v>10.25</v>
      </c>
      <c r="S743" t="s">
        <v>7007</v>
      </c>
      <c r="T743" t="s">
        <v>17</v>
      </c>
      <c r="U743" t="s">
        <v>17</v>
      </c>
      <c r="V743" t="s">
        <v>17</v>
      </c>
      <c r="W743" t="s">
        <v>17</v>
      </c>
      <c r="X743" t="s">
        <v>17</v>
      </c>
      <c r="Y743" t="s">
        <v>17</v>
      </c>
      <c r="Z743" t="s">
        <v>4571</v>
      </c>
      <c r="AA743" s="22" t="s">
        <v>9195</v>
      </c>
      <c r="AB743" t="s">
        <v>17</v>
      </c>
      <c r="AC743" t="s">
        <v>17</v>
      </c>
      <c r="AD743" t="s">
        <v>17</v>
      </c>
      <c r="AE743" t="s">
        <v>17</v>
      </c>
      <c r="AF743" t="s">
        <v>7031</v>
      </c>
      <c r="AG743" t="s">
        <v>17</v>
      </c>
      <c r="AH743" t="s">
        <v>7279</v>
      </c>
      <c r="AI743" t="s">
        <v>7008</v>
      </c>
      <c r="AJ743" s="3" t="s">
        <v>481</v>
      </c>
      <c r="AK743" s="220" t="s">
        <v>12</v>
      </c>
      <c r="AL743" s="220" t="s">
        <v>12</v>
      </c>
      <c r="AM743" t="s">
        <v>17</v>
      </c>
      <c r="AN743" t="s">
        <v>7030</v>
      </c>
      <c r="AO743" t="s">
        <v>8556</v>
      </c>
      <c r="AP743" t="s">
        <v>9182</v>
      </c>
      <c r="AQ743" t="s">
        <v>17</v>
      </c>
      <c r="AR743" t="s">
        <v>17</v>
      </c>
      <c r="AS743" s="15" t="s">
        <v>9041</v>
      </c>
      <c r="AT743" t="s">
        <v>7009</v>
      </c>
      <c r="AU743" t="b">
        <v>0</v>
      </c>
      <c r="AV743" s="223">
        <v>5595560</v>
      </c>
      <c r="AW743" t="s">
        <v>17</v>
      </c>
      <c r="AX743" t="s">
        <v>17</v>
      </c>
      <c r="AY743" t="s">
        <v>17</v>
      </c>
      <c r="AZ743" t="s">
        <v>17</v>
      </c>
      <c r="BA743" t="s">
        <v>7010</v>
      </c>
      <c r="BB743" s="3" t="s">
        <v>5202</v>
      </c>
      <c r="BC743" t="s">
        <v>17</v>
      </c>
      <c r="BD743" t="s">
        <v>7011</v>
      </c>
      <c r="BE743" t="s">
        <v>37</v>
      </c>
      <c r="BF743" t="s">
        <v>36</v>
      </c>
      <c r="BG743" t="s">
        <v>7012</v>
      </c>
      <c r="BH743" t="s">
        <v>9567</v>
      </c>
      <c r="BI743" t="s">
        <v>4479</v>
      </c>
      <c r="BJ743" t="s">
        <v>9079</v>
      </c>
      <c r="BK743" s="9" t="s">
        <v>9568</v>
      </c>
      <c r="BL743" t="s">
        <v>17</v>
      </c>
      <c r="BM743" s="223">
        <v>4134827</v>
      </c>
      <c r="BN743" s="223">
        <v>4134827</v>
      </c>
      <c r="BO743" t="s">
        <v>7013</v>
      </c>
      <c r="BP743" t="s">
        <v>9214</v>
      </c>
      <c r="BQ743" t="s">
        <v>17</v>
      </c>
      <c r="BR743" t="s">
        <v>17</v>
      </c>
      <c r="BS743" t="s">
        <v>17</v>
      </c>
      <c r="BT743" t="s">
        <v>17</v>
      </c>
      <c r="BU743" t="s">
        <v>6697</v>
      </c>
      <c r="BV743" t="s">
        <v>7280</v>
      </c>
      <c r="BW743" s="223">
        <v>30</v>
      </c>
      <c r="BX743" t="s">
        <v>17</v>
      </c>
      <c r="BY743" t="s">
        <v>17</v>
      </c>
      <c r="BZ743" t="s">
        <v>9217</v>
      </c>
      <c r="CA743" t="s">
        <v>6212</v>
      </c>
      <c r="CB743" s="223">
        <v>2017</v>
      </c>
      <c r="CC743" t="s">
        <v>7015</v>
      </c>
      <c r="CD743" t="s">
        <v>7281</v>
      </c>
      <c r="CE743" t="s">
        <v>7282</v>
      </c>
      <c r="CF743" t="s">
        <v>7279</v>
      </c>
      <c r="CG743" t="s">
        <v>7283</v>
      </c>
      <c r="CH743" t="s">
        <v>131</v>
      </c>
      <c r="CI743" t="s">
        <v>7019</v>
      </c>
      <c r="CJ743" t="s">
        <v>7284</v>
      </c>
      <c r="CK743" t="s">
        <v>7021</v>
      </c>
      <c r="CL743" t="s">
        <v>7022</v>
      </c>
      <c r="CM743" t="s">
        <v>7023</v>
      </c>
      <c r="CN743" t="s">
        <v>7024</v>
      </c>
      <c r="CO743" t="s">
        <v>686</v>
      </c>
      <c r="CP743" t="s">
        <v>48</v>
      </c>
      <c r="CQ743" t="s">
        <v>7025</v>
      </c>
      <c r="CR743" t="s">
        <v>17</v>
      </c>
      <c r="CS743" t="s">
        <v>7285</v>
      </c>
      <c r="CT743" t="s">
        <v>430</v>
      </c>
      <c r="CU743" t="s">
        <v>333</v>
      </c>
      <c r="CV743" t="s">
        <v>17</v>
      </c>
      <c r="CW743" t="s">
        <v>7027</v>
      </c>
      <c r="CX743" t="s">
        <v>17</v>
      </c>
      <c r="CY743" t="s">
        <v>17</v>
      </c>
      <c r="CZ743" t="s">
        <v>7286</v>
      </c>
      <c r="DA743" s="17" t="s">
        <v>8549</v>
      </c>
      <c r="DB743" s="22" t="s">
        <v>10537</v>
      </c>
      <c r="DC743" s="22" t="s">
        <v>10828</v>
      </c>
      <c r="DD743" s="228">
        <v>696</v>
      </c>
    </row>
    <row r="744" spans="1:108">
      <c r="A744" s="228">
        <v>687</v>
      </c>
      <c r="B744" t="s">
        <v>9548</v>
      </c>
      <c r="C744" s="285" t="s">
        <v>7003</v>
      </c>
      <c r="D744" t="s">
        <v>3455</v>
      </c>
      <c r="E744" t="s">
        <v>7004</v>
      </c>
      <c r="F744" t="s">
        <v>10397</v>
      </c>
      <c r="G744" s="149" t="s">
        <v>6125</v>
      </c>
      <c r="H744" s="3" t="s">
        <v>8128</v>
      </c>
      <c r="I744" s="3" t="s">
        <v>690</v>
      </c>
      <c r="J744" t="s">
        <v>8149</v>
      </c>
      <c r="K744" s="221" t="s">
        <v>10284</v>
      </c>
      <c r="L744" t="s">
        <v>7287</v>
      </c>
      <c r="M744" t="b">
        <v>0</v>
      </c>
      <c r="N744" t="s">
        <v>549</v>
      </c>
      <c r="O744" s="3" t="s">
        <v>8269</v>
      </c>
      <c r="P744" t="s">
        <v>9157</v>
      </c>
      <c r="Q744" s="231">
        <v>3.04</v>
      </c>
      <c r="R744" s="231">
        <v>3.04</v>
      </c>
      <c r="S744" t="s">
        <v>7007</v>
      </c>
      <c r="T744" t="s">
        <v>17</v>
      </c>
      <c r="U744" t="s">
        <v>17</v>
      </c>
      <c r="V744" t="s">
        <v>17</v>
      </c>
      <c r="W744" t="s">
        <v>17</v>
      </c>
      <c r="X744" t="s">
        <v>17</v>
      </c>
      <c r="Y744" t="s">
        <v>17</v>
      </c>
      <c r="Z744" t="s">
        <v>4571</v>
      </c>
      <c r="AA744" s="22" t="s">
        <v>7064</v>
      </c>
      <c r="AB744" t="s">
        <v>17</v>
      </c>
      <c r="AC744" t="s">
        <v>17</v>
      </c>
      <c r="AD744" t="s">
        <v>17</v>
      </c>
      <c r="AE744" t="s">
        <v>17</v>
      </c>
      <c r="AF744" t="s">
        <v>7031</v>
      </c>
      <c r="AG744" t="s">
        <v>17</v>
      </c>
      <c r="AH744" t="s">
        <v>7287</v>
      </c>
      <c r="AI744" t="s">
        <v>7008</v>
      </c>
      <c r="AJ744" s="3" t="s">
        <v>481</v>
      </c>
      <c r="AK744" s="220" t="s">
        <v>12</v>
      </c>
      <c r="AL744" s="220" t="s">
        <v>12</v>
      </c>
      <c r="AM744" t="s">
        <v>17</v>
      </c>
      <c r="AN744" t="s">
        <v>7064</v>
      </c>
      <c r="AO744" t="s">
        <v>8556</v>
      </c>
      <c r="AP744" t="s">
        <v>9182</v>
      </c>
      <c r="AQ744" t="s">
        <v>17</v>
      </c>
      <c r="AR744" t="s">
        <v>17</v>
      </c>
      <c r="AS744" s="15" t="s">
        <v>9041</v>
      </c>
      <c r="AT744" t="s">
        <v>7009</v>
      </c>
      <c r="AU744" t="b">
        <v>0</v>
      </c>
      <c r="AV744" s="223">
        <v>4030862</v>
      </c>
      <c r="AW744" t="s">
        <v>17</v>
      </c>
      <c r="AX744" t="s">
        <v>17</v>
      </c>
      <c r="AY744" t="s">
        <v>17</v>
      </c>
      <c r="AZ744" t="s">
        <v>17</v>
      </c>
      <c r="BA744" t="s">
        <v>7010</v>
      </c>
      <c r="BB744" s="3" t="s">
        <v>5202</v>
      </c>
      <c r="BC744" t="s">
        <v>17</v>
      </c>
      <c r="BD744" t="s">
        <v>7011</v>
      </c>
      <c r="BE744" t="s">
        <v>37</v>
      </c>
      <c r="BF744" t="s">
        <v>36</v>
      </c>
      <c r="BG744" t="s">
        <v>7012</v>
      </c>
      <c r="BH744" t="s">
        <v>9567</v>
      </c>
      <c r="BI744" t="s">
        <v>4479</v>
      </c>
      <c r="BJ744" t="s">
        <v>9079</v>
      </c>
      <c r="BK744" s="9" t="s">
        <v>9568</v>
      </c>
      <c r="BL744" t="s">
        <v>17</v>
      </c>
      <c r="BM744" s="223">
        <v>3008229</v>
      </c>
      <c r="BN744" s="223">
        <v>3008229</v>
      </c>
      <c r="BO744" t="s">
        <v>7013</v>
      </c>
      <c r="BP744" t="s">
        <v>9214</v>
      </c>
      <c r="BQ744" t="s">
        <v>17</v>
      </c>
      <c r="BR744" t="s">
        <v>17</v>
      </c>
      <c r="BS744" t="s">
        <v>17</v>
      </c>
      <c r="BT744" t="s">
        <v>17</v>
      </c>
      <c r="BU744" t="s">
        <v>6697</v>
      </c>
      <c r="BV744" t="s">
        <v>7288</v>
      </c>
      <c r="BW744" s="223">
        <v>30</v>
      </c>
      <c r="BX744" t="s">
        <v>17</v>
      </c>
      <c r="BY744" t="s">
        <v>17</v>
      </c>
      <c r="BZ744" t="s">
        <v>9217</v>
      </c>
      <c r="CA744" t="s">
        <v>6212</v>
      </c>
      <c r="CB744" s="223">
        <v>2017</v>
      </c>
      <c r="CC744" t="s">
        <v>7015</v>
      </c>
      <c r="CD744" t="s">
        <v>7289</v>
      </c>
      <c r="CE744" t="s">
        <v>7290</v>
      </c>
      <c r="CF744" t="s">
        <v>7287</v>
      </c>
      <c r="CG744" t="s">
        <v>7291</v>
      </c>
      <c r="CH744" t="s">
        <v>131</v>
      </c>
      <c r="CI744" t="s">
        <v>7019</v>
      </c>
      <c r="CJ744" t="s">
        <v>7292</v>
      </c>
      <c r="CK744" t="s">
        <v>7021</v>
      </c>
      <c r="CL744" t="s">
        <v>7022</v>
      </c>
      <c r="CM744" t="s">
        <v>7023</v>
      </c>
      <c r="CN744" t="s">
        <v>7024</v>
      </c>
      <c r="CO744" t="s">
        <v>686</v>
      </c>
      <c r="CP744" t="s">
        <v>48</v>
      </c>
      <c r="CQ744" t="s">
        <v>7025</v>
      </c>
      <c r="CR744" t="s">
        <v>17</v>
      </c>
      <c r="CS744" t="s">
        <v>7293</v>
      </c>
      <c r="CT744" t="s">
        <v>430</v>
      </c>
      <c r="CU744" t="s">
        <v>333</v>
      </c>
      <c r="CV744" t="s">
        <v>17</v>
      </c>
      <c r="CW744" t="s">
        <v>7027</v>
      </c>
      <c r="CX744" t="s">
        <v>17</v>
      </c>
      <c r="CY744" t="s">
        <v>17</v>
      </c>
      <c r="CZ744" t="s">
        <v>7294</v>
      </c>
      <c r="DA744" s="17" t="s">
        <v>8549</v>
      </c>
      <c r="DB744" s="22" t="s">
        <v>10538</v>
      </c>
      <c r="DC744" s="22" t="s">
        <v>10827</v>
      </c>
      <c r="DD744" s="228">
        <v>697</v>
      </c>
    </row>
    <row r="745" spans="1:108">
      <c r="A745" s="228">
        <v>688</v>
      </c>
      <c r="B745" t="s">
        <v>9548</v>
      </c>
      <c r="C745" s="285" t="s">
        <v>7003</v>
      </c>
      <c r="D745" t="s">
        <v>3455</v>
      </c>
      <c r="E745" t="s">
        <v>7004</v>
      </c>
      <c r="F745" t="s">
        <v>10397</v>
      </c>
      <c r="G745" s="149" t="s">
        <v>6125</v>
      </c>
      <c r="H745" s="3" t="s">
        <v>8128</v>
      </c>
      <c r="I745" s="3" t="s">
        <v>690</v>
      </c>
      <c r="J745" t="s">
        <v>8149</v>
      </c>
      <c r="K745" s="221" t="s">
        <v>10284</v>
      </c>
      <c r="L745" t="s">
        <v>7295</v>
      </c>
      <c r="M745" t="b">
        <v>0</v>
      </c>
      <c r="N745" t="s">
        <v>549</v>
      </c>
      <c r="O745" s="3" t="s">
        <v>8168</v>
      </c>
      <c r="P745" t="s">
        <v>9104</v>
      </c>
      <c r="Q745" s="231">
        <v>25</v>
      </c>
      <c r="R745" s="231">
        <v>25</v>
      </c>
      <c r="S745" t="s">
        <v>7007</v>
      </c>
      <c r="T745" t="s">
        <v>17</v>
      </c>
      <c r="U745" t="s">
        <v>17</v>
      </c>
      <c r="V745" t="s">
        <v>17</v>
      </c>
      <c r="W745" t="s">
        <v>17</v>
      </c>
      <c r="X745" t="s">
        <v>17</v>
      </c>
      <c r="Y745" t="s">
        <v>17</v>
      </c>
      <c r="Z745" t="s">
        <v>4570</v>
      </c>
      <c r="AA745" s="22" t="s">
        <v>484</v>
      </c>
      <c r="AB745" t="s">
        <v>17</v>
      </c>
      <c r="AC745" t="s">
        <v>17</v>
      </c>
      <c r="AD745" t="s">
        <v>17</v>
      </c>
      <c r="AE745" t="s">
        <v>17</v>
      </c>
      <c r="AF745" t="s">
        <v>17</v>
      </c>
      <c r="AG745" t="s">
        <v>17</v>
      </c>
      <c r="AH745" t="s">
        <v>7295</v>
      </c>
      <c r="AI745" t="s">
        <v>7008</v>
      </c>
      <c r="AJ745" s="3" t="s">
        <v>481</v>
      </c>
      <c r="AK745" s="220" t="s">
        <v>12</v>
      </c>
      <c r="AL745" s="220" t="s">
        <v>12</v>
      </c>
      <c r="AM745" t="s">
        <v>17</v>
      </c>
      <c r="AN745" t="s">
        <v>484</v>
      </c>
      <c r="AO745" t="s">
        <v>4577</v>
      </c>
      <c r="AP745" t="s">
        <v>9182</v>
      </c>
      <c r="AQ745" t="s">
        <v>17</v>
      </c>
      <c r="AR745" t="s">
        <v>17</v>
      </c>
      <c r="AS745" s="15" t="s">
        <v>9041</v>
      </c>
      <c r="AT745" t="s">
        <v>7009</v>
      </c>
      <c r="AU745" t="b">
        <v>0</v>
      </c>
      <c r="AV745" s="223">
        <v>5194530</v>
      </c>
      <c r="AW745" t="s">
        <v>17</v>
      </c>
      <c r="AX745" t="s">
        <v>17</v>
      </c>
      <c r="AY745" t="s">
        <v>17</v>
      </c>
      <c r="AZ745" t="s">
        <v>17</v>
      </c>
      <c r="BA745" t="s">
        <v>7010</v>
      </c>
      <c r="BB745" s="3" t="s">
        <v>5202</v>
      </c>
      <c r="BC745" t="s">
        <v>17</v>
      </c>
      <c r="BD745" t="s">
        <v>7011</v>
      </c>
      <c r="BE745" t="s">
        <v>37</v>
      </c>
      <c r="BF745" t="s">
        <v>36</v>
      </c>
      <c r="BG745" t="s">
        <v>7012</v>
      </c>
      <c r="BH745" t="s">
        <v>9567</v>
      </c>
      <c r="BI745" t="s">
        <v>4479</v>
      </c>
      <c r="BJ745" t="s">
        <v>9079</v>
      </c>
      <c r="BK745" s="9" t="s">
        <v>9568</v>
      </c>
      <c r="BL745" t="s">
        <v>17</v>
      </c>
      <c r="BM745" s="223">
        <v>4119547</v>
      </c>
      <c r="BN745" s="223">
        <v>4119547</v>
      </c>
      <c r="BO745" t="s">
        <v>7013</v>
      </c>
      <c r="BP745" t="s">
        <v>9214</v>
      </c>
      <c r="BQ745" t="s">
        <v>17</v>
      </c>
      <c r="BR745" t="s">
        <v>17</v>
      </c>
      <c r="BS745" t="s">
        <v>17</v>
      </c>
      <c r="BT745" t="s">
        <v>17</v>
      </c>
      <c r="BU745" t="s">
        <v>6697</v>
      </c>
      <c r="BV745" t="s">
        <v>7296</v>
      </c>
      <c r="BW745" s="223">
        <v>30</v>
      </c>
      <c r="BX745" t="s">
        <v>17</v>
      </c>
      <c r="BY745" t="s">
        <v>17</v>
      </c>
      <c r="BZ745" t="s">
        <v>9217</v>
      </c>
      <c r="CA745" t="s">
        <v>6212</v>
      </c>
      <c r="CB745" s="223">
        <v>2017</v>
      </c>
      <c r="CC745" t="s">
        <v>7015</v>
      </c>
      <c r="CD745" t="s">
        <v>7297</v>
      </c>
      <c r="CE745" t="s">
        <v>7298</v>
      </c>
      <c r="CF745" t="s">
        <v>7295</v>
      </c>
      <c r="CG745" t="s">
        <v>7299</v>
      </c>
      <c r="CH745" t="s">
        <v>131</v>
      </c>
      <c r="CI745" t="s">
        <v>7019</v>
      </c>
      <c r="CJ745" t="s">
        <v>7300</v>
      </c>
      <c r="CK745" t="s">
        <v>7021</v>
      </c>
      <c r="CL745" t="s">
        <v>7022</v>
      </c>
      <c r="CM745" t="s">
        <v>7023</v>
      </c>
      <c r="CN745" t="s">
        <v>7024</v>
      </c>
      <c r="CO745" t="s">
        <v>686</v>
      </c>
      <c r="CP745" t="s">
        <v>48</v>
      </c>
      <c r="CQ745" t="s">
        <v>7025</v>
      </c>
      <c r="CR745" t="s">
        <v>17</v>
      </c>
      <c r="CS745" t="s">
        <v>7301</v>
      </c>
      <c r="CT745" t="s">
        <v>430</v>
      </c>
      <c r="CU745" t="s">
        <v>333</v>
      </c>
      <c r="CV745" t="s">
        <v>17</v>
      </c>
      <c r="CW745" t="s">
        <v>7027</v>
      </c>
      <c r="CX745" t="s">
        <v>17</v>
      </c>
      <c r="CY745" t="s">
        <v>17</v>
      </c>
      <c r="CZ745" t="s">
        <v>7302</v>
      </c>
      <c r="DA745" s="17" t="s">
        <v>8549</v>
      </c>
      <c r="DB745" s="22" t="s">
        <v>10539</v>
      </c>
      <c r="DC745" s="22" t="s">
        <v>10826</v>
      </c>
      <c r="DD745" s="228">
        <v>698</v>
      </c>
    </row>
    <row r="746" spans="1:108">
      <c r="A746" s="228">
        <v>689</v>
      </c>
      <c r="B746" t="s">
        <v>9548</v>
      </c>
      <c r="C746" s="285" t="s">
        <v>7003</v>
      </c>
      <c r="D746" t="s">
        <v>3455</v>
      </c>
      <c r="E746" t="s">
        <v>7004</v>
      </c>
      <c r="F746" t="s">
        <v>10397</v>
      </c>
      <c r="G746" s="149" t="s">
        <v>6125</v>
      </c>
      <c r="H746" s="3" t="s">
        <v>8128</v>
      </c>
      <c r="I746" s="3" t="s">
        <v>690</v>
      </c>
      <c r="J746" t="s">
        <v>8149</v>
      </c>
      <c r="K746" s="221" t="s">
        <v>10284</v>
      </c>
      <c r="L746" t="s">
        <v>7303</v>
      </c>
      <c r="M746" t="b">
        <v>0</v>
      </c>
      <c r="N746" t="s">
        <v>549</v>
      </c>
      <c r="O746" s="3" t="s">
        <v>8269</v>
      </c>
      <c r="P746" t="s">
        <v>9170</v>
      </c>
      <c r="Q746" s="231">
        <v>6.51</v>
      </c>
      <c r="R746" s="231">
        <v>6.51</v>
      </c>
      <c r="S746" t="s">
        <v>7007</v>
      </c>
      <c r="T746" t="s">
        <v>17</v>
      </c>
      <c r="U746" t="s">
        <v>17</v>
      </c>
      <c r="V746" t="s">
        <v>17</v>
      </c>
      <c r="W746" t="s">
        <v>17</v>
      </c>
      <c r="X746" t="s">
        <v>17</v>
      </c>
      <c r="Y746" t="s">
        <v>17</v>
      </c>
      <c r="Z746" t="s">
        <v>4571</v>
      </c>
      <c r="AA746" s="22" t="s">
        <v>7255</v>
      </c>
      <c r="AB746" t="s">
        <v>17</v>
      </c>
      <c r="AC746" t="s">
        <v>17</v>
      </c>
      <c r="AD746" t="s">
        <v>17</v>
      </c>
      <c r="AE746" t="s">
        <v>17</v>
      </c>
      <c r="AF746" t="s">
        <v>7031</v>
      </c>
      <c r="AG746" t="s">
        <v>17</v>
      </c>
      <c r="AH746" t="s">
        <v>7303</v>
      </c>
      <c r="AI746" t="s">
        <v>7008</v>
      </c>
      <c r="AJ746" s="3" t="s">
        <v>481</v>
      </c>
      <c r="AK746" s="220" t="s">
        <v>12</v>
      </c>
      <c r="AL746" s="220" t="s">
        <v>12</v>
      </c>
      <c r="AM746" t="s">
        <v>17</v>
      </c>
      <c r="AN746" t="s">
        <v>7255</v>
      </c>
      <c r="AO746" t="s">
        <v>8554</v>
      </c>
      <c r="AP746" t="s">
        <v>9182</v>
      </c>
      <c r="AQ746" t="s">
        <v>17</v>
      </c>
      <c r="AR746" t="s">
        <v>17</v>
      </c>
      <c r="AS746" s="15" t="s">
        <v>9041</v>
      </c>
      <c r="AT746" t="s">
        <v>7009</v>
      </c>
      <c r="AU746" t="b">
        <v>0</v>
      </c>
      <c r="AV746" s="223">
        <v>3159203</v>
      </c>
      <c r="AW746" t="s">
        <v>17</v>
      </c>
      <c r="AX746" t="s">
        <v>17</v>
      </c>
      <c r="AY746" t="s">
        <v>17</v>
      </c>
      <c r="AZ746" t="s">
        <v>17</v>
      </c>
      <c r="BA746" t="s">
        <v>7010</v>
      </c>
      <c r="BB746" s="3" t="s">
        <v>5202</v>
      </c>
      <c r="BC746" t="s">
        <v>17</v>
      </c>
      <c r="BD746" t="s">
        <v>7011</v>
      </c>
      <c r="BE746" t="s">
        <v>37</v>
      </c>
      <c r="BF746" t="s">
        <v>36</v>
      </c>
      <c r="BG746" t="s">
        <v>7012</v>
      </c>
      <c r="BH746" t="s">
        <v>9567</v>
      </c>
      <c r="BI746" t="s">
        <v>4479</v>
      </c>
      <c r="BJ746" t="s">
        <v>9079</v>
      </c>
      <c r="BK746" s="9" t="s">
        <v>9568</v>
      </c>
      <c r="BL746" t="s">
        <v>17</v>
      </c>
      <c r="BM746" s="223">
        <v>2415081</v>
      </c>
      <c r="BN746" s="223">
        <v>2415081</v>
      </c>
      <c r="BO746" t="s">
        <v>7013</v>
      </c>
      <c r="BP746" t="s">
        <v>9214</v>
      </c>
      <c r="BQ746" t="s">
        <v>17</v>
      </c>
      <c r="BR746" t="s">
        <v>17</v>
      </c>
      <c r="BS746" t="s">
        <v>17</v>
      </c>
      <c r="BT746" t="s">
        <v>17</v>
      </c>
      <c r="BU746" t="s">
        <v>6697</v>
      </c>
      <c r="BV746" t="s">
        <v>7304</v>
      </c>
      <c r="BW746" s="223">
        <v>30</v>
      </c>
      <c r="BX746" t="s">
        <v>17</v>
      </c>
      <c r="BY746" t="s">
        <v>17</v>
      </c>
      <c r="BZ746" t="s">
        <v>9217</v>
      </c>
      <c r="CA746" t="s">
        <v>6212</v>
      </c>
      <c r="CB746" s="223">
        <v>2017</v>
      </c>
      <c r="CC746" t="s">
        <v>7015</v>
      </c>
      <c r="CD746" t="s">
        <v>7305</v>
      </c>
      <c r="CE746" t="s">
        <v>7306</v>
      </c>
      <c r="CF746" t="s">
        <v>7303</v>
      </c>
      <c r="CG746" t="s">
        <v>7307</v>
      </c>
      <c r="CH746" t="s">
        <v>131</v>
      </c>
      <c r="CI746" t="s">
        <v>7019</v>
      </c>
      <c r="CJ746" t="s">
        <v>7308</v>
      </c>
      <c r="CK746" t="s">
        <v>7021</v>
      </c>
      <c r="CL746" t="s">
        <v>7022</v>
      </c>
      <c r="CM746" t="s">
        <v>7023</v>
      </c>
      <c r="CN746" t="s">
        <v>7024</v>
      </c>
      <c r="CO746" t="s">
        <v>686</v>
      </c>
      <c r="CP746" t="s">
        <v>48</v>
      </c>
      <c r="CQ746" t="s">
        <v>7025</v>
      </c>
      <c r="CR746" t="s">
        <v>17</v>
      </c>
      <c r="CS746" t="s">
        <v>7309</v>
      </c>
      <c r="CT746" t="s">
        <v>430</v>
      </c>
      <c r="CU746" t="s">
        <v>333</v>
      </c>
      <c r="CV746" t="s">
        <v>17</v>
      </c>
      <c r="CW746" t="s">
        <v>7027</v>
      </c>
      <c r="CX746" t="s">
        <v>17</v>
      </c>
      <c r="CY746" t="s">
        <v>17</v>
      </c>
      <c r="CZ746" t="s">
        <v>7310</v>
      </c>
      <c r="DA746" s="17" t="s">
        <v>8549</v>
      </c>
      <c r="DB746" s="22" t="s">
        <v>10540</v>
      </c>
      <c r="DC746" s="22" t="s">
        <v>10825</v>
      </c>
      <c r="DD746" s="228">
        <v>699</v>
      </c>
    </row>
    <row r="747" spans="1:108">
      <c r="A747" s="228">
        <v>690</v>
      </c>
      <c r="B747" t="s">
        <v>9548</v>
      </c>
      <c r="C747" s="285" t="s">
        <v>7003</v>
      </c>
      <c r="D747" t="s">
        <v>3455</v>
      </c>
      <c r="E747" t="s">
        <v>7004</v>
      </c>
      <c r="F747" t="s">
        <v>10397</v>
      </c>
      <c r="G747" s="149" t="s">
        <v>6125</v>
      </c>
      <c r="H747" s="3" t="s">
        <v>8128</v>
      </c>
      <c r="I747" s="3" t="s">
        <v>690</v>
      </c>
      <c r="J747" t="s">
        <v>8149</v>
      </c>
      <c r="K747" s="221" t="s">
        <v>10284</v>
      </c>
      <c r="L747" t="s">
        <v>7311</v>
      </c>
      <c r="M747" t="b">
        <v>0</v>
      </c>
      <c r="N747" t="s">
        <v>549</v>
      </c>
      <c r="O747" s="3" t="s">
        <v>8168</v>
      </c>
      <c r="P747" t="s">
        <v>9156</v>
      </c>
      <c r="Q747" s="231">
        <v>8.8800000000000008</v>
      </c>
      <c r="R747" s="231">
        <v>8.8800000000000008</v>
      </c>
      <c r="S747" t="s">
        <v>7007</v>
      </c>
      <c r="T747" t="s">
        <v>17</v>
      </c>
      <c r="U747" t="s">
        <v>17</v>
      </c>
      <c r="V747" t="s">
        <v>17</v>
      </c>
      <c r="W747" t="s">
        <v>17</v>
      </c>
      <c r="X747" t="s">
        <v>17</v>
      </c>
      <c r="Y747" t="s">
        <v>17</v>
      </c>
      <c r="Z747" t="s">
        <v>4570</v>
      </c>
      <c r="AA747" s="22" t="s">
        <v>484</v>
      </c>
      <c r="AB747" t="s">
        <v>17</v>
      </c>
      <c r="AC747" t="s">
        <v>17</v>
      </c>
      <c r="AD747" t="s">
        <v>17</v>
      </c>
      <c r="AE747" t="s">
        <v>17</v>
      </c>
      <c r="AF747" t="s">
        <v>17</v>
      </c>
      <c r="AG747" t="s">
        <v>17</v>
      </c>
      <c r="AH747" t="s">
        <v>7311</v>
      </c>
      <c r="AI747" t="s">
        <v>7008</v>
      </c>
      <c r="AJ747" s="3" t="s">
        <v>481</v>
      </c>
      <c r="AK747" s="220" t="s">
        <v>12</v>
      </c>
      <c r="AL747" s="220" t="s">
        <v>12</v>
      </c>
      <c r="AM747" t="s">
        <v>17</v>
      </c>
      <c r="AN747" t="s">
        <v>484</v>
      </c>
      <c r="AO747" t="s">
        <v>4577</v>
      </c>
      <c r="AP747" t="s">
        <v>9182</v>
      </c>
      <c r="AQ747" t="s">
        <v>17</v>
      </c>
      <c r="AR747" t="s">
        <v>17</v>
      </c>
      <c r="AS747" s="15" t="s">
        <v>9041</v>
      </c>
      <c r="AT747" t="s">
        <v>7009</v>
      </c>
      <c r="AU747" t="b">
        <v>0</v>
      </c>
      <c r="AV747" s="223">
        <v>3933208</v>
      </c>
      <c r="AW747" t="s">
        <v>17</v>
      </c>
      <c r="AX747" t="s">
        <v>17</v>
      </c>
      <c r="AY747" t="s">
        <v>17</v>
      </c>
      <c r="AZ747" t="s">
        <v>17</v>
      </c>
      <c r="BA747" t="s">
        <v>7010</v>
      </c>
      <c r="BB747" s="3" t="s">
        <v>5202</v>
      </c>
      <c r="BC747" t="s">
        <v>17</v>
      </c>
      <c r="BD747" t="s">
        <v>7011</v>
      </c>
      <c r="BE747" t="s">
        <v>37</v>
      </c>
      <c r="BF747" t="s">
        <v>36</v>
      </c>
      <c r="BG747" t="s">
        <v>7012</v>
      </c>
      <c r="BH747" t="s">
        <v>9567</v>
      </c>
      <c r="BI747" t="s">
        <v>4479</v>
      </c>
      <c r="BJ747" t="s">
        <v>9079</v>
      </c>
      <c r="BK747" s="9" t="s">
        <v>9568</v>
      </c>
      <c r="BL747" t="s">
        <v>17</v>
      </c>
      <c r="BM747" s="223">
        <v>3149583</v>
      </c>
      <c r="BN747" s="223">
        <v>3149583</v>
      </c>
      <c r="BO747" t="s">
        <v>7013</v>
      </c>
      <c r="BP747" t="s">
        <v>9214</v>
      </c>
      <c r="BQ747" t="s">
        <v>17</v>
      </c>
      <c r="BR747" t="s">
        <v>17</v>
      </c>
      <c r="BS747" t="s">
        <v>17</v>
      </c>
      <c r="BT747" t="s">
        <v>17</v>
      </c>
      <c r="BU747" t="s">
        <v>6697</v>
      </c>
      <c r="BV747" t="s">
        <v>7312</v>
      </c>
      <c r="BW747" s="223">
        <v>30</v>
      </c>
      <c r="BX747" t="s">
        <v>17</v>
      </c>
      <c r="BY747" t="s">
        <v>17</v>
      </c>
      <c r="BZ747" t="s">
        <v>9217</v>
      </c>
      <c r="CA747" t="s">
        <v>6212</v>
      </c>
      <c r="CB747" s="223">
        <v>2017</v>
      </c>
      <c r="CC747" t="s">
        <v>7015</v>
      </c>
      <c r="CD747" t="s">
        <v>7313</v>
      </c>
      <c r="CE747" t="s">
        <v>7314</v>
      </c>
      <c r="CF747" t="s">
        <v>7311</v>
      </c>
      <c r="CG747" t="s">
        <v>7315</v>
      </c>
      <c r="CH747" t="s">
        <v>131</v>
      </c>
      <c r="CI747" t="s">
        <v>7019</v>
      </c>
      <c r="CJ747" t="s">
        <v>7316</v>
      </c>
      <c r="CK747" t="s">
        <v>7021</v>
      </c>
      <c r="CL747" t="s">
        <v>7022</v>
      </c>
      <c r="CM747" t="s">
        <v>7023</v>
      </c>
      <c r="CN747" t="s">
        <v>7024</v>
      </c>
      <c r="CO747" t="s">
        <v>686</v>
      </c>
      <c r="CP747" t="s">
        <v>48</v>
      </c>
      <c r="CQ747" t="s">
        <v>7025</v>
      </c>
      <c r="CR747" t="s">
        <v>17</v>
      </c>
      <c r="CS747" t="s">
        <v>7317</v>
      </c>
      <c r="CT747" t="s">
        <v>430</v>
      </c>
      <c r="CU747" t="s">
        <v>333</v>
      </c>
      <c r="CV747" t="s">
        <v>17</v>
      </c>
      <c r="CW747" t="s">
        <v>7027</v>
      </c>
      <c r="CX747" t="s">
        <v>17</v>
      </c>
      <c r="CY747" t="s">
        <v>17</v>
      </c>
      <c r="CZ747" t="s">
        <v>7318</v>
      </c>
      <c r="DA747" s="17" t="s">
        <v>8549</v>
      </c>
      <c r="DB747" s="22" t="s">
        <v>10541</v>
      </c>
      <c r="DC747" s="22" t="s">
        <v>10824</v>
      </c>
      <c r="DD747" s="228">
        <v>700</v>
      </c>
    </row>
    <row r="748" spans="1:108">
      <c r="A748" s="228">
        <v>691</v>
      </c>
      <c r="B748" t="s">
        <v>9548</v>
      </c>
      <c r="C748" s="285" t="s">
        <v>7003</v>
      </c>
      <c r="D748" t="s">
        <v>3455</v>
      </c>
      <c r="E748" t="s">
        <v>7004</v>
      </c>
      <c r="F748" t="s">
        <v>10397</v>
      </c>
      <c r="G748" s="149" t="s">
        <v>6125</v>
      </c>
      <c r="H748" s="3" t="s">
        <v>8128</v>
      </c>
      <c r="I748" s="3" t="s">
        <v>690</v>
      </c>
      <c r="J748" t="s">
        <v>8149</v>
      </c>
      <c r="K748" s="221" t="s">
        <v>10284</v>
      </c>
      <c r="L748" t="s">
        <v>7319</v>
      </c>
      <c r="M748" t="b">
        <v>0</v>
      </c>
      <c r="N748" t="s">
        <v>549</v>
      </c>
      <c r="O748" s="3" t="s">
        <v>8168</v>
      </c>
      <c r="P748" t="s">
        <v>9171</v>
      </c>
      <c r="Q748" s="231">
        <v>0.9</v>
      </c>
      <c r="R748" s="231">
        <v>0.9</v>
      </c>
      <c r="S748" t="s">
        <v>7007</v>
      </c>
      <c r="T748" t="s">
        <v>17</v>
      </c>
      <c r="U748" t="s">
        <v>17</v>
      </c>
      <c r="V748" t="s">
        <v>17</v>
      </c>
      <c r="W748" t="s">
        <v>17</v>
      </c>
      <c r="X748" t="s">
        <v>17</v>
      </c>
      <c r="Y748" t="s">
        <v>17</v>
      </c>
      <c r="Z748" t="s">
        <v>4571</v>
      </c>
      <c r="AA748" s="22" t="s">
        <v>7320</v>
      </c>
      <c r="AB748" t="s">
        <v>17</v>
      </c>
      <c r="AC748" t="s">
        <v>17</v>
      </c>
      <c r="AD748" t="s">
        <v>17</v>
      </c>
      <c r="AE748" t="s">
        <v>17</v>
      </c>
      <c r="AF748" t="s">
        <v>7031</v>
      </c>
      <c r="AG748" t="s">
        <v>17</v>
      </c>
      <c r="AH748" t="s">
        <v>7319</v>
      </c>
      <c r="AI748" t="s">
        <v>7008</v>
      </c>
      <c r="AJ748" s="3" t="s">
        <v>481</v>
      </c>
      <c r="AK748" s="220" t="s">
        <v>12</v>
      </c>
      <c r="AL748" s="220" t="s">
        <v>12</v>
      </c>
      <c r="AM748" t="s">
        <v>17</v>
      </c>
      <c r="AN748" t="s">
        <v>7320</v>
      </c>
      <c r="AO748" t="s">
        <v>8554</v>
      </c>
      <c r="AP748" t="s">
        <v>9182</v>
      </c>
      <c r="AQ748" t="s">
        <v>17</v>
      </c>
      <c r="AR748" t="s">
        <v>17</v>
      </c>
      <c r="AS748" s="15" t="s">
        <v>9041</v>
      </c>
      <c r="AT748" t="s">
        <v>7009</v>
      </c>
      <c r="AU748" t="b">
        <v>0</v>
      </c>
      <c r="AV748" s="223">
        <v>6418127</v>
      </c>
      <c r="AW748" t="s">
        <v>17</v>
      </c>
      <c r="AX748" t="s">
        <v>17</v>
      </c>
      <c r="AY748" t="s">
        <v>17</v>
      </c>
      <c r="AZ748" t="s">
        <v>17</v>
      </c>
      <c r="BA748" t="s">
        <v>7010</v>
      </c>
      <c r="BB748" s="3" t="s">
        <v>5202</v>
      </c>
      <c r="BC748" t="s">
        <v>17</v>
      </c>
      <c r="BD748" t="s">
        <v>7011</v>
      </c>
      <c r="BE748" t="s">
        <v>37</v>
      </c>
      <c r="BF748" t="s">
        <v>36</v>
      </c>
      <c r="BG748" t="s">
        <v>7012</v>
      </c>
      <c r="BH748" t="s">
        <v>9567</v>
      </c>
      <c r="BI748" t="s">
        <v>4479</v>
      </c>
      <c r="BJ748" t="s">
        <v>9079</v>
      </c>
      <c r="BK748" s="9" t="s">
        <v>9568</v>
      </c>
      <c r="BL748" t="s">
        <v>17</v>
      </c>
      <c r="BM748" s="223">
        <v>4894401</v>
      </c>
      <c r="BN748" s="223">
        <v>4894401</v>
      </c>
      <c r="BO748" t="s">
        <v>7013</v>
      </c>
      <c r="BP748" t="s">
        <v>9214</v>
      </c>
      <c r="BQ748" t="s">
        <v>17</v>
      </c>
      <c r="BR748" t="s">
        <v>17</v>
      </c>
      <c r="BS748" t="s">
        <v>17</v>
      </c>
      <c r="BT748" t="s">
        <v>17</v>
      </c>
      <c r="BU748" t="s">
        <v>6697</v>
      </c>
      <c r="BV748" t="s">
        <v>7321</v>
      </c>
      <c r="BW748" s="223">
        <v>30</v>
      </c>
      <c r="BX748" t="s">
        <v>17</v>
      </c>
      <c r="BY748" t="s">
        <v>17</v>
      </c>
      <c r="BZ748" t="s">
        <v>9217</v>
      </c>
      <c r="CA748" t="s">
        <v>6212</v>
      </c>
      <c r="CB748" s="223">
        <v>2017</v>
      </c>
      <c r="CC748" t="s">
        <v>7015</v>
      </c>
      <c r="CD748" t="s">
        <v>7322</v>
      </c>
      <c r="CE748" t="s">
        <v>7323</v>
      </c>
      <c r="CF748" t="s">
        <v>7319</v>
      </c>
      <c r="CG748" t="s">
        <v>7324</v>
      </c>
      <c r="CH748" t="s">
        <v>131</v>
      </c>
      <c r="CI748" t="s">
        <v>7019</v>
      </c>
      <c r="CJ748" t="s">
        <v>7325</v>
      </c>
      <c r="CK748" t="s">
        <v>7021</v>
      </c>
      <c r="CL748" t="s">
        <v>7022</v>
      </c>
      <c r="CM748" t="s">
        <v>7023</v>
      </c>
      <c r="CN748" t="s">
        <v>7024</v>
      </c>
      <c r="CO748" t="s">
        <v>686</v>
      </c>
      <c r="CP748" t="s">
        <v>48</v>
      </c>
      <c r="CQ748" t="s">
        <v>7025</v>
      </c>
      <c r="CR748" t="s">
        <v>17</v>
      </c>
      <c r="CS748" t="s">
        <v>7326</v>
      </c>
      <c r="CT748" t="s">
        <v>430</v>
      </c>
      <c r="CU748" t="s">
        <v>333</v>
      </c>
      <c r="CV748" t="s">
        <v>17</v>
      </c>
      <c r="CW748" t="s">
        <v>7027</v>
      </c>
      <c r="CX748" t="s">
        <v>17</v>
      </c>
      <c r="CY748" t="s">
        <v>17</v>
      </c>
      <c r="CZ748" t="s">
        <v>7327</v>
      </c>
      <c r="DA748" s="17" t="s">
        <v>8549</v>
      </c>
      <c r="DB748" s="22" t="s">
        <v>10542</v>
      </c>
      <c r="DC748" s="22" t="s">
        <v>10823</v>
      </c>
      <c r="DD748" s="228">
        <v>701</v>
      </c>
    </row>
    <row r="749" spans="1:108">
      <c r="A749" s="228">
        <v>692</v>
      </c>
      <c r="B749" t="s">
        <v>9548</v>
      </c>
      <c r="C749" s="285" t="s">
        <v>7003</v>
      </c>
      <c r="D749" t="s">
        <v>3455</v>
      </c>
      <c r="E749" t="s">
        <v>7004</v>
      </c>
      <c r="F749" t="s">
        <v>10397</v>
      </c>
      <c r="G749" s="149" t="s">
        <v>6125</v>
      </c>
      <c r="H749" s="3" t="s">
        <v>8128</v>
      </c>
      <c r="I749" s="3" t="s">
        <v>690</v>
      </c>
      <c r="J749" t="s">
        <v>8149</v>
      </c>
      <c r="K749" s="221" t="s">
        <v>10284</v>
      </c>
      <c r="L749" t="s">
        <v>7328</v>
      </c>
      <c r="M749" t="b">
        <v>0</v>
      </c>
      <c r="N749" t="s">
        <v>549</v>
      </c>
      <c r="O749" s="3" t="s">
        <v>8269</v>
      </c>
      <c r="P749" t="s">
        <v>9163</v>
      </c>
      <c r="Q749" s="231">
        <v>1.1200000000000001</v>
      </c>
      <c r="R749" s="231">
        <v>1.1200000000000001</v>
      </c>
      <c r="S749" t="s">
        <v>7007</v>
      </c>
      <c r="T749" t="s">
        <v>17</v>
      </c>
      <c r="U749" t="s">
        <v>17</v>
      </c>
      <c r="V749" t="s">
        <v>17</v>
      </c>
      <c r="W749" t="s">
        <v>17</v>
      </c>
      <c r="X749" t="s">
        <v>17</v>
      </c>
      <c r="Y749" t="s">
        <v>17</v>
      </c>
      <c r="Z749" t="s">
        <v>4571</v>
      </c>
      <c r="AA749" s="22" t="s">
        <v>7157</v>
      </c>
      <c r="AB749" t="s">
        <v>17</v>
      </c>
      <c r="AC749" t="s">
        <v>17</v>
      </c>
      <c r="AD749" t="s">
        <v>17</v>
      </c>
      <c r="AE749" t="s">
        <v>17</v>
      </c>
      <c r="AF749" t="s">
        <v>7031</v>
      </c>
      <c r="AG749" t="s">
        <v>17</v>
      </c>
      <c r="AH749" t="s">
        <v>7328</v>
      </c>
      <c r="AI749" t="s">
        <v>7008</v>
      </c>
      <c r="AJ749" s="3" t="s">
        <v>481</v>
      </c>
      <c r="AK749" s="220" t="s">
        <v>12</v>
      </c>
      <c r="AL749" s="220" t="s">
        <v>12</v>
      </c>
      <c r="AM749" t="s">
        <v>17</v>
      </c>
      <c r="AN749" t="s">
        <v>7157</v>
      </c>
      <c r="AO749" t="s">
        <v>8554</v>
      </c>
      <c r="AP749" t="s">
        <v>9182</v>
      </c>
      <c r="AQ749" t="s">
        <v>17</v>
      </c>
      <c r="AR749" t="s">
        <v>17</v>
      </c>
      <c r="AS749" s="15" t="s">
        <v>9041</v>
      </c>
      <c r="AT749" t="s">
        <v>7009</v>
      </c>
      <c r="AU749" t="b">
        <v>0</v>
      </c>
      <c r="AV749" s="223">
        <v>1961933</v>
      </c>
      <c r="AW749" t="s">
        <v>17</v>
      </c>
      <c r="AX749" t="s">
        <v>17</v>
      </c>
      <c r="AY749" t="s">
        <v>17</v>
      </c>
      <c r="AZ749" t="s">
        <v>17</v>
      </c>
      <c r="BA749" t="s">
        <v>7010</v>
      </c>
      <c r="BB749" s="3" t="s">
        <v>5202</v>
      </c>
      <c r="BC749" t="s">
        <v>17</v>
      </c>
      <c r="BD749" t="s">
        <v>7011</v>
      </c>
      <c r="BE749" t="s">
        <v>37</v>
      </c>
      <c r="BF749" t="s">
        <v>36</v>
      </c>
      <c r="BG749" t="s">
        <v>7012</v>
      </c>
      <c r="BH749" t="s">
        <v>9567</v>
      </c>
      <c r="BI749" t="s">
        <v>4479</v>
      </c>
      <c r="BJ749" t="s">
        <v>9079</v>
      </c>
      <c r="BK749" s="9" t="s">
        <v>9568</v>
      </c>
      <c r="BL749" t="s">
        <v>17</v>
      </c>
      <c r="BM749" s="223">
        <v>1503463</v>
      </c>
      <c r="BN749" s="223">
        <v>1503463</v>
      </c>
      <c r="BO749" t="s">
        <v>7013</v>
      </c>
      <c r="BP749" t="s">
        <v>9214</v>
      </c>
      <c r="BQ749" t="s">
        <v>17</v>
      </c>
      <c r="BR749" t="s">
        <v>17</v>
      </c>
      <c r="BS749" t="s">
        <v>17</v>
      </c>
      <c r="BT749" t="s">
        <v>17</v>
      </c>
      <c r="BU749" t="s">
        <v>6697</v>
      </c>
      <c r="BV749" t="s">
        <v>7329</v>
      </c>
      <c r="BW749" s="223">
        <v>30</v>
      </c>
      <c r="BX749" t="s">
        <v>17</v>
      </c>
      <c r="BY749" t="s">
        <v>17</v>
      </c>
      <c r="BZ749" t="s">
        <v>9217</v>
      </c>
      <c r="CA749" t="s">
        <v>6212</v>
      </c>
      <c r="CB749" s="223">
        <v>2017</v>
      </c>
      <c r="CC749" t="s">
        <v>7015</v>
      </c>
      <c r="CD749" t="s">
        <v>7330</v>
      </c>
      <c r="CE749" t="s">
        <v>7331</v>
      </c>
      <c r="CF749" t="s">
        <v>7328</v>
      </c>
      <c r="CG749" t="s">
        <v>7332</v>
      </c>
      <c r="CH749" t="s">
        <v>131</v>
      </c>
      <c r="CI749" t="s">
        <v>7019</v>
      </c>
      <c r="CJ749" t="s">
        <v>7333</v>
      </c>
      <c r="CK749" t="s">
        <v>7021</v>
      </c>
      <c r="CL749" t="s">
        <v>7022</v>
      </c>
      <c r="CM749" t="s">
        <v>7023</v>
      </c>
      <c r="CN749" t="s">
        <v>7024</v>
      </c>
      <c r="CO749" t="s">
        <v>686</v>
      </c>
      <c r="CP749" t="s">
        <v>48</v>
      </c>
      <c r="CQ749" t="s">
        <v>7025</v>
      </c>
      <c r="CR749" t="s">
        <v>17</v>
      </c>
      <c r="CS749" t="s">
        <v>7334</v>
      </c>
      <c r="CT749" t="s">
        <v>430</v>
      </c>
      <c r="CU749" t="s">
        <v>333</v>
      </c>
      <c r="CV749" t="s">
        <v>17</v>
      </c>
      <c r="CW749" t="s">
        <v>7027</v>
      </c>
      <c r="CX749" t="s">
        <v>17</v>
      </c>
      <c r="CY749" t="s">
        <v>17</v>
      </c>
      <c r="CZ749" t="s">
        <v>7335</v>
      </c>
      <c r="DA749" s="17" t="s">
        <v>8549</v>
      </c>
      <c r="DB749" s="22" t="s">
        <v>10543</v>
      </c>
      <c r="DC749" s="22" t="s">
        <v>10822</v>
      </c>
      <c r="DD749" s="228">
        <v>702</v>
      </c>
    </row>
    <row r="750" spans="1:108">
      <c r="A750" s="228">
        <v>693</v>
      </c>
      <c r="B750" t="s">
        <v>9548</v>
      </c>
      <c r="C750" s="285" t="s">
        <v>7003</v>
      </c>
      <c r="D750" t="s">
        <v>3455</v>
      </c>
      <c r="E750" t="s">
        <v>7004</v>
      </c>
      <c r="F750" t="s">
        <v>10397</v>
      </c>
      <c r="G750" s="149" t="s">
        <v>6125</v>
      </c>
      <c r="H750" s="3" t="s">
        <v>8128</v>
      </c>
      <c r="I750" s="3" t="s">
        <v>690</v>
      </c>
      <c r="J750" t="s">
        <v>8149</v>
      </c>
      <c r="K750" s="221" t="s">
        <v>10284</v>
      </c>
      <c r="L750" t="s">
        <v>7336</v>
      </c>
      <c r="M750" t="b">
        <v>0</v>
      </c>
      <c r="N750" t="s">
        <v>549</v>
      </c>
      <c r="O750" s="3" t="s">
        <v>8168</v>
      </c>
      <c r="P750" t="s">
        <v>9169</v>
      </c>
      <c r="Q750" s="231">
        <v>5.62</v>
      </c>
      <c r="R750" s="231">
        <v>5.62</v>
      </c>
      <c r="S750" t="s">
        <v>7007</v>
      </c>
      <c r="T750" t="s">
        <v>17</v>
      </c>
      <c r="U750" t="s">
        <v>17</v>
      </c>
      <c r="V750" t="s">
        <v>17</v>
      </c>
      <c r="W750" t="s">
        <v>17</v>
      </c>
      <c r="X750" t="s">
        <v>17</v>
      </c>
      <c r="Y750" t="s">
        <v>17</v>
      </c>
      <c r="Z750" t="s">
        <v>4571</v>
      </c>
      <c r="AA750" s="22" t="s">
        <v>7238</v>
      </c>
      <c r="AB750" t="s">
        <v>17</v>
      </c>
      <c r="AC750" t="s">
        <v>17</v>
      </c>
      <c r="AD750" t="s">
        <v>17</v>
      </c>
      <c r="AE750" t="s">
        <v>17</v>
      </c>
      <c r="AF750" t="s">
        <v>7031</v>
      </c>
      <c r="AG750" t="s">
        <v>17</v>
      </c>
      <c r="AH750" t="s">
        <v>7336</v>
      </c>
      <c r="AI750" t="s">
        <v>7008</v>
      </c>
      <c r="AJ750" s="3" t="s">
        <v>481</v>
      </c>
      <c r="AK750" s="220" t="s">
        <v>12</v>
      </c>
      <c r="AL750" s="220" t="s">
        <v>12</v>
      </c>
      <c r="AM750" t="s">
        <v>17</v>
      </c>
      <c r="AN750" t="s">
        <v>7238</v>
      </c>
      <c r="AO750" t="s">
        <v>4575</v>
      </c>
      <c r="AP750" t="s">
        <v>9183</v>
      </c>
      <c r="AQ750" t="s">
        <v>17</v>
      </c>
      <c r="AR750" t="s">
        <v>17</v>
      </c>
      <c r="AS750" s="15" t="s">
        <v>9041</v>
      </c>
      <c r="AT750" t="s">
        <v>7009</v>
      </c>
      <c r="AU750" t="b">
        <v>0</v>
      </c>
      <c r="AV750" s="223">
        <v>4727930</v>
      </c>
      <c r="AW750" t="s">
        <v>17</v>
      </c>
      <c r="AX750" t="s">
        <v>17</v>
      </c>
      <c r="AY750" t="s">
        <v>17</v>
      </c>
      <c r="AZ750" t="s">
        <v>17</v>
      </c>
      <c r="BA750" t="s">
        <v>7010</v>
      </c>
      <c r="BB750" s="3" t="s">
        <v>5202</v>
      </c>
      <c r="BC750" t="s">
        <v>17</v>
      </c>
      <c r="BD750" t="s">
        <v>7011</v>
      </c>
      <c r="BE750" t="s">
        <v>37</v>
      </c>
      <c r="BF750" t="s">
        <v>36</v>
      </c>
      <c r="BG750" t="s">
        <v>7012</v>
      </c>
      <c r="BH750" t="s">
        <v>9567</v>
      </c>
      <c r="BI750" t="s">
        <v>4479</v>
      </c>
      <c r="BJ750" t="s">
        <v>9079</v>
      </c>
      <c r="BK750" s="9" t="s">
        <v>9568</v>
      </c>
      <c r="BL750" t="s">
        <v>17</v>
      </c>
      <c r="BM750" s="223">
        <v>13113</v>
      </c>
      <c r="BN750" s="223">
        <v>13113</v>
      </c>
      <c r="BO750" t="s">
        <v>7013</v>
      </c>
      <c r="BP750" t="s">
        <v>9214</v>
      </c>
      <c r="BQ750" t="s">
        <v>17</v>
      </c>
      <c r="BR750" t="s">
        <v>17</v>
      </c>
      <c r="BS750" t="s">
        <v>17</v>
      </c>
      <c r="BT750" t="s">
        <v>17</v>
      </c>
      <c r="BU750" t="s">
        <v>6697</v>
      </c>
      <c r="BV750" t="s">
        <v>7337</v>
      </c>
      <c r="BW750" s="223">
        <v>30</v>
      </c>
      <c r="BX750" t="s">
        <v>17</v>
      </c>
      <c r="BY750" t="s">
        <v>17</v>
      </c>
      <c r="BZ750" t="s">
        <v>9217</v>
      </c>
      <c r="CA750" t="s">
        <v>6212</v>
      </c>
      <c r="CB750" s="223">
        <v>2017</v>
      </c>
      <c r="CC750" t="s">
        <v>7015</v>
      </c>
      <c r="CD750" t="s">
        <v>7338</v>
      </c>
      <c r="CE750" t="s">
        <v>7339</v>
      </c>
      <c r="CF750" t="s">
        <v>7336</v>
      </c>
      <c r="CG750" t="s">
        <v>7340</v>
      </c>
      <c r="CH750" t="s">
        <v>131</v>
      </c>
      <c r="CI750" t="s">
        <v>7019</v>
      </c>
      <c r="CJ750" t="s">
        <v>7341</v>
      </c>
      <c r="CK750" t="s">
        <v>7021</v>
      </c>
      <c r="CL750" t="s">
        <v>7022</v>
      </c>
      <c r="CM750" t="s">
        <v>7023</v>
      </c>
      <c r="CN750" t="s">
        <v>7024</v>
      </c>
      <c r="CO750" t="s">
        <v>686</v>
      </c>
      <c r="CP750" t="s">
        <v>48</v>
      </c>
      <c r="CQ750" t="s">
        <v>7025</v>
      </c>
      <c r="CR750" t="s">
        <v>17</v>
      </c>
      <c r="CS750" t="s">
        <v>7342</v>
      </c>
      <c r="CT750" t="s">
        <v>430</v>
      </c>
      <c r="CU750" t="s">
        <v>333</v>
      </c>
      <c r="CV750" t="s">
        <v>17</v>
      </c>
      <c r="CW750" t="s">
        <v>7027</v>
      </c>
      <c r="CX750" t="s">
        <v>17</v>
      </c>
      <c r="CY750" t="s">
        <v>17</v>
      </c>
      <c r="CZ750" t="s">
        <v>7343</v>
      </c>
      <c r="DA750" s="17" t="s">
        <v>8549</v>
      </c>
      <c r="DB750" s="22" t="s">
        <v>10544</v>
      </c>
      <c r="DC750" s="22" t="s">
        <v>10821</v>
      </c>
      <c r="DD750" s="228">
        <v>703</v>
      </c>
    </row>
    <row r="751" spans="1:108">
      <c r="A751" s="228">
        <v>694</v>
      </c>
      <c r="B751" t="s">
        <v>9548</v>
      </c>
      <c r="C751" s="285" t="s">
        <v>7003</v>
      </c>
      <c r="D751" t="s">
        <v>3455</v>
      </c>
      <c r="E751" t="s">
        <v>7004</v>
      </c>
      <c r="F751" t="s">
        <v>10397</v>
      </c>
      <c r="G751" s="149" t="s">
        <v>6125</v>
      </c>
      <c r="H751" s="3" t="s">
        <v>8128</v>
      </c>
      <c r="I751" s="3" t="s">
        <v>690</v>
      </c>
      <c r="J751" t="s">
        <v>8149</v>
      </c>
      <c r="K751" s="221" t="s">
        <v>10284</v>
      </c>
      <c r="L751" t="s">
        <v>7344</v>
      </c>
      <c r="M751" t="b">
        <v>0</v>
      </c>
      <c r="N751" t="s">
        <v>549</v>
      </c>
      <c r="O751" s="3" t="s">
        <v>8168</v>
      </c>
      <c r="P751" t="s">
        <v>9169</v>
      </c>
      <c r="Q751" s="231">
        <v>5.62</v>
      </c>
      <c r="R751" s="231">
        <v>5.62</v>
      </c>
      <c r="S751" t="s">
        <v>7007</v>
      </c>
      <c r="T751" t="s">
        <v>17</v>
      </c>
      <c r="U751" t="s">
        <v>17</v>
      </c>
      <c r="V751" t="s">
        <v>17</v>
      </c>
      <c r="W751" t="s">
        <v>17</v>
      </c>
      <c r="X751" t="s">
        <v>17</v>
      </c>
      <c r="Y751" t="s">
        <v>17</v>
      </c>
      <c r="Z751" t="s">
        <v>4571</v>
      </c>
      <c r="AA751" s="22" t="s">
        <v>7238</v>
      </c>
      <c r="AB751" t="s">
        <v>17</v>
      </c>
      <c r="AC751" t="s">
        <v>17</v>
      </c>
      <c r="AD751" t="s">
        <v>17</v>
      </c>
      <c r="AE751" t="s">
        <v>17</v>
      </c>
      <c r="AF751" t="s">
        <v>7031</v>
      </c>
      <c r="AG751" t="s">
        <v>17</v>
      </c>
      <c r="AH751" t="s">
        <v>7344</v>
      </c>
      <c r="AI751" t="s">
        <v>7008</v>
      </c>
      <c r="AJ751" s="3" t="s">
        <v>481</v>
      </c>
      <c r="AK751" s="220" t="s">
        <v>12</v>
      </c>
      <c r="AL751" s="220" t="s">
        <v>12</v>
      </c>
      <c r="AM751" t="s">
        <v>17</v>
      </c>
      <c r="AN751" t="s">
        <v>7238</v>
      </c>
      <c r="AO751" t="s">
        <v>8554</v>
      </c>
      <c r="AP751" t="s">
        <v>9182</v>
      </c>
      <c r="AQ751" t="s">
        <v>17</v>
      </c>
      <c r="AR751" t="s">
        <v>17</v>
      </c>
      <c r="AS751" s="15" t="s">
        <v>9041</v>
      </c>
      <c r="AT751" t="s">
        <v>7009</v>
      </c>
      <c r="AU751" t="b">
        <v>0</v>
      </c>
      <c r="AV751" s="223">
        <v>3382491</v>
      </c>
      <c r="AW751" t="s">
        <v>17</v>
      </c>
      <c r="AX751" t="s">
        <v>17</v>
      </c>
      <c r="AY751" t="s">
        <v>17</v>
      </c>
      <c r="AZ751" t="s">
        <v>17</v>
      </c>
      <c r="BA751" t="s">
        <v>7010</v>
      </c>
      <c r="BB751" s="3" t="s">
        <v>5202</v>
      </c>
      <c r="BC751" t="s">
        <v>17</v>
      </c>
      <c r="BD751" t="s">
        <v>7011</v>
      </c>
      <c r="BE751" t="s">
        <v>37</v>
      </c>
      <c r="BF751" t="s">
        <v>36</v>
      </c>
      <c r="BG751" t="s">
        <v>7012</v>
      </c>
      <c r="BH751" t="s">
        <v>9567</v>
      </c>
      <c r="BI751" t="s">
        <v>4479</v>
      </c>
      <c r="BJ751" t="s">
        <v>9079</v>
      </c>
      <c r="BK751" s="9" t="s">
        <v>9568</v>
      </c>
      <c r="BL751" t="s">
        <v>17</v>
      </c>
      <c r="BM751" s="223">
        <v>2559762</v>
      </c>
      <c r="BN751" s="223">
        <v>2599762</v>
      </c>
      <c r="BO751" t="s">
        <v>7013</v>
      </c>
      <c r="BP751" t="s">
        <v>9214</v>
      </c>
      <c r="BQ751" t="s">
        <v>17</v>
      </c>
      <c r="BR751" t="s">
        <v>17</v>
      </c>
      <c r="BS751" t="s">
        <v>17</v>
      </c>
      <c r="BT751" t="s">
        <v>17</v>
      </c>
      <c r="BU751" t="s">
        <v>6697</v>
      </c>
      <c r="BV751" t="s">
        <v>7345</v>
      </c>
      <c r="BW751" s="223">
        <v>30</v>
      </c>
      <c r="BX751" t="s">
        <v>17</v>
      </c>
      <c r="BY751" t="s">
        <v>17</v>
      </c>
      <c r="BZ751" t="s">
        <v>9217</v>
      </c>
      <c r="CA751" t="s">
        <v>6212</v>
      </c>
      <c r="CB751" s="223">
        <v>2017</v>
      </c>
      <c r="CC751" t="s">
        <v>7015</v>
      </c>
      <c r="CD751" t="s">
        <v>7346</v>
      </c>
      <c r="CE751" t="s">
        <v>7347</v>
      </c>
      <c r="CF751" t="s">
        <v>7344</v>
      </c>
      <c r="CG751" t="s">
        <v>7348</v>
      </c>
      <c r="CH751" t="s">
        <v>131</v>
      </c>
      <c r="CI751" t="s">
        <v>7019</v>
      </c>
      <c r="CJ751" t="s">
        <v>7349</v>
      </c>
      <c r="CK751" t="s">
        <v>7021</v>
      </c>
      <c r="CL751" t="s">
        <v>7022</v>
      </c>
      <c r="CM751" t="s">
        <v>7023</v>
      </c>
      <c r="CN751" t="s">
        <v>7024</v>
      </c>
      <c r="CO751" t="s">
        <v>686</v>
      </c>
      <c r="CP751" t="s">
        <v>48</v>
      </c>
      <c r="CQ751" t="s">
        <v>7025</v>
      </c>
      <c r="CR751" t="s">
        <v>17</v>
      </c>
      <c r="CS751" t="s">
        <v>7350</v>
      </c>
      <c r="CT751" t="s">
        <v>430</v>
      </c>
      <c r="CU751" t="s">
        <v>333</v>
      </c>
      <c r="CV751" t="s">
        <v>17</v>
      </c>
      <c r="CW751" t="s">
        <v>7027</v>
      </c>
      <c r="CX751" t="s">
        <v>17</v>
      </c>
      <c r="CY751" t="s">
        <v>17</v>
      </c>
      <c r="CZ751" t="s">
        <v>7351</v>
      </c>
      <c r="DA751" s="17" t="s">
        <v>8549</v>
      </c>
      <c r="DB751" s="22" t="s">
        <v>10545</v>
      </c>
      <c r="DC751" s="22" t="s">
        <v>10820</v>
      </c>
      <c r="DD751" s="228">
        <v>704</v>
      </c>
    </row>
    <row r="752" spans="1:108">
      <c r="A752" s="228">
        <v>695</v>
      </c>
      <c r="B752" t="s">
        <v>9548</v>
      </c>
      <c r="C752" s="285" t="s">
        <v>7003</v>
      </c>
      <c r="D752" t="s">
        <v>3455</v>
      </c>
      <c r="E752" t="s">
        <v>7004</v>
      </c>
      <c r="F752" t="s">
        <v>10397</v>
      </c>
      <c r="G752" s="149" t="s">
        <v>6125</v>
      </c>
      <c r="H752" s="3" t="s">
        <v>8128</v>
      </c>
      <c r="I752" s="3" t="s">
        <v>690</v>
      </c>
      <c r="J752" t="s">
        <v>8149</v>
      </c>
      <c r="K752" s="221" t="s">
        <v>10284</v>
      </c>
      <c r="L752" t="s">
        <v>7352</v>
      </c>
      <c r="M752" t="b">
        <v>0</v>
      </c>
      <c r="N752" t="s">
        <v>549</v>
      </c>
      <c r="O752" s="3" t="s">
        <v>8168</v>
      </c>
      <c r="P752" t="s">
        <v>9143</v>
      </c>
      <c r="Q752" s="231">
        <v>22</v>
      </c>
      <c r="R752" s="231">
        <v>22</v>
      </c>
      <c r="S752" t="s">
        <v>7007</v>
      </c>
      <c r="T752" t="s">
        <v>17</v>
      </c>
      <c r="U752" t="s">
        <v>17</v>
      </c>
      <c r="V752" t="s">
        <v>17</v>
      </c>
      <c r="W752" t="s">
        <v>17</v>
      </c>
      <c r="X752" t="s">
        <v>17</v>
      </c>
      <c r="Y752" t="s">
        <v>17</v>
      </c>
      <c r="Z752" t="s">
        <v>4570</v>
      </c>
      <c r="AA752" s="22" t="s">
        <v>484</v>
      </c>
      <c r="AB752" t="s">
        <v>17</v>
      </c>
      <c r="AC752" t="s">
        <v>17</v>
      </c>
      <c r="AD752" t="s">
        <v>17</v>
      </c>
      <c r="AE752" t="s">
        <v>17</v>
      </c>
      <c r="AF752" t="s">
        <v>17</v>
      </c>
      <c r="AG752" t="s">
        <v>17</v>
      </c>
      <c r="AH752" t="s">
        <v>7352</v>
      </c>
      <c r="AI752" t="s">
        <v>7008</v>
      </c>
      <c r="AJ752" s="3" t="s">
        <v>481</v>
      </c>
      <c r="AK752" s="220" t="s">
        <v>12</v>
      </c>
      <c r="AL752" s="220" t="s">
        <v>12</v>
      </c>
      <c r="AM752" t="s">
        <v>17</v>
      </c>
      <c r="AN752" t="s">
        <v>484</v>
      </c>
      <c r="AO752" t="s">
        <v>4577</v>
      </c>
      <c r="AP752" t="s">
        <v>9182</v>
      </c>
      <c r="AQ752" t="s">
        <v>17</v>
      </c>
      <c r="AR752" t="s">
        <v>17</v>
      </c>
      <c r="AS752" s="15" t="s">
        <v>9041</v>
      </c>
      <c r="AT752" t="s">
        <v>7009</v>
      </c>
      <c r="AU752" t="b">
        <v>0</v>
      </c>
      <c r="AV752" s="223">
        <v>5018896</v>
      </c>
      <c r="AW752" t="s">
        <v>17</v>
      </c>
      <c r="AX752" t="s">
        <v>17</v>
      </c>
      <c r="AY752" t="s">
        <v>17</v>
      </c>
      <c r="AZ752" t="s">
        <v>17</v>
      </c>
      <c r="BA752" t="s">
        <v>7010</v>
      </c>
      <c r="BB752" s="3" t="s">
        <v>5202</v>
      </c>
      <c r="BC752" t="s">
        <v>17</v>
      </c>
      <c r="BD752" t="s">
        <v>7011</v>
      </c>
      <c r="BE752" t="s">
        <v>37</v>
      </c>
      <c r="BF752" t="s">
        <v>36</v>
      </c>
      <c r="BG752" t="s">
        <v>7012</v>
      </c>
      <c r="BH752" t="s">
        <v>9567</v>
      </c>
      <c r="BI752" t="s">
        <v>4479</v>
      </c>
      <c r="BJ752" t="s">
        <v>9079</v>
      </c>
      <c r="BK752" s="9" t="s">
        <v>9568</v>
      </c>
      <c r="BL752" t="s">
        <v>17</v>
      </c>
      <c r="BM752" s="223">
        <v>4137876</v>
      </c>
      <c r="BN752" s="223">
        <v>4137876</v>
      </c>
      <c r="BO752" t="s">
        <v>7013</v>
      </c>
      <c r="BP752" t="s">
        <v>9214</v>
      </c>
      <c r="BQ752" t="s">
        <v>17</v>
      </c>
      <c r="BR752" t="s">
        <v>17</v>
      </c>
      <c r="BS752" t="s">
        <v>17</v>
      </c>
      <c r="BT752" t="s">
        <v>17</v>
      </c>
      <c r="BU752" t="s">
        <v>6697</v>
      </c>
      <c r="BV752" t="s">
        <v>7353</v>
      </c>
      <c r="BW752" s="223">
        <v>30</v>
      </c>
      <c r="BX752" t="s">
        <v>17</v>
      </c>
      <c r="BY752" t="s">
        <v>17</v>
      </c>
      <c r="BZ752" t="s">
        <v>9217</v>
      </c>
      <c r="CA752" t="s">
        <v>6212</v>
      </c>
      <c r="CB752" s="223">
        <v>2017</v>
      </c>
      <c r="CC752" t="s">
        <v>7015</v>
      </c>
      <c r="CD752" t="s">
        <v>7354</v>
      </c>
      <c r="CE752" t="s">
        <v>7355</v>
      </c>
      <c r="CF752" t="s">
        <v>7352</v>
      </c>
      <c r="CG752" t="s">
        <v>7356</v>
      </c>
      <c r="CH752" t="s">
        <v>131</v>
      </c>
      <c r="CI752" t="s">
        <v>7019</v>
      </c>
      <c r="CJ752" t="s">
        <v>7357</v>
      </c>
      <c r="CK752" t="s">
        <v>7021</v>
      </c>
      <c r="CL752" t="s">
        <v>7022</v>
      </c>
      <c r="CM752" t="s">
        <v>7023</v>
      </c>
      <c r="CN752" t="s">
        <v>7024</v>
      </c>
      <c r="CO752" t="s">
        <v>686</v>
      </c>
      <c r="CP752" t="s">
        <v>48</v>
      </c>
      <c r="CQ752" t="s">
        <v>7025</v>
      </c>
      <c r="CR752" t="s">
        <v>17</v>
      </c>
      <c r="CS752" t="s">
        <v>7358</v>
      </c>
      <c r="CT752" t="s">
        <v>430</v>
      </c>
      <c r="CU752" t="s">
        <v>333</v>
      </c>
      <c r="CV752" t="s">
        <v>17</v>
      </c>
      <c r="CW752" t="s">
        <v>7027</v>
      </c>
      <c r="CX752" t="s">
        <v>17</v>
      </c>
      <c r="CY752" t="s">
        <v>17</v>
      </c>
      <c r="CZ752" t="s">
        <v>7359</v>
      </c>
      <c r="DA752" s="17" t="s">
        <v>8549</v>
      </c>
      <c r="DB752" s="22" t="s">
        <v>10546</v>
      </c>
      <c r="DC752" s="22" t="s">
        <v>10819</v>
      </c>
      <c r="DD752" s="228">
        <v>705</v>
      </c>
    </row>
    <row r="753" spans="1:108">
      <c r="A753" s="228">
        <v>696</v>
      </c>
      <c r="B753" t="s">
        <v>9548</v>
      </c>
      <c r="C753" s="285" t="s">
        <v>7003</v>
      </c>
      <c r="D753" t="s">
        <v>3455</v>
      </c>
      <c r="E753" t="s">
        <v>7004</v>
      </c>
      <c r="F753" t="s">
        <v>10397</v>
      </c>
      <c r="G753" s="149" t="s">
        <v>6125</v>
      </c>
      <c r="H753" s="3" t="s">
        <v>8128</v>
      </c>
      <c r="I753" s="3" t="s">
        <v>690</v>
      </c>
      <c r="J753" t="s">
        <v>8149</v>
      </c>
      <c r="K753" s="221" t="s">
        <v>10284</v>
      </c>
      <c r="L753" t="s">
        <v>7360</v>
      </c>
      <c r="M753" t="b">
        <v>0</v>
      </c>
      <c r="N753" t="s">
        <v>549</v>
      </c>
      <c r="O753" s="3" t="s">
        <v>8269</v>
      </c>
      <c r="P753" t="s">
        <v>9157</v>
      </c>
      <c r="Q753" s="231">
        <v>3.04</v>
      </c>
      <c r="R753" s="231">
        <v>3.04</v>
      </c>
      <c r="S753" t="s">
        <v>7007</v>
      </c>
      <c r="T753" t="s">
        <v>17</v>
      </c>
      <c r="U753" t="s">
        <v>17</v>
      </c>
      <c r="V753" t="s">
        <v>17</v>
      </c>
      <c r="W753" t="s">
        <v>17</v>
      </c>
      <c r="X753" t="s">
        <v>17</v>
      </c>
      <c r="Y753" t="s">
        <v>17</v>
      </c>
      <c r="Z753" t="s">
        <v>4571</v>
      </c>
      <c r="AA753" s="22" t="s">
        <v>7064</v>
      </c>
      <c r="AB753" t="s">
        <v>17</v>
      </c>
      <c r="AC753" t="s">
        <v>17</v>
      </c>
      <c r="AD753" t="s">
        <v>17</v>
      </c>
      <c r="AE753" t="s">
        <v>17</v>
      </c>
      <c r="AF753" t="s">
        <v>7031</v>
      </c>
      <c r="AG753" t="s">
        <v>17</v>
      </c>
      <c r="AH753" t="s">
        <v>7360</v>
      </c>
      <c r="AI753" t="s">
        <v>7008</v>
      </c>
      <c r="AJ753" s="3" t="s">
        <v>481</v>
      </c>
      <c r="AK753" s="220" t="s">
        <v>12</v>
      </c>
      <c r="AL753" s="220" t="s">
        <v>12</v>
      </c>
      <c r="AM753" t="s">
        <v>17</v>
      </c>
      <c r="AN753" t="s">
        <v>7064</v>
      </c>
      <c r="AO753" t="s">
        <v>8554</v>
      </c>
      <c r="AP753" t="s">
        <v>9182</v>
      </c>
      <c r="AQ753" t="s">
        <v>17</v>
      </c>
      <c r="AR753" t="s">
        <v>17</v>
      </c>
      <c r="AS753" s="15" t="s">
        <v>9041</v>
      </c>
      <c r="AT753" t="s">
        <v>7009</v>
      </c>
      <c r="AU753" t="b">
        <v>0</v>
      </c>
      <c r="AV753" s="223">
        <v>6125608</v>
      </c>
      <c r="AW753" t="s">
        <v>17</v>
      </c>
      <c r="AX753" t="s">
        <v>17</v>
      </c>
      <c r="AY753" t="s">
        <v>17</v>
      </c>
      <c r="AZ753" t="s">
        <v>17</v>
      </c>
      <c r="BA753" t="s">
        <v>7010</v>
      </c>
      <c r="BB753" s="3" t="s">
        <v>5202</v>
      </c>
      <c r="BC753" t="s">
        <v>17</v>
      </c>
      <c r="BD753" t="s">
        <v>7011</v>
      </c>
      <c r="BE753" t="s">
        <v>37</v>
      </c>
      <c r="BF753" t="s">
        <v>36</v>
      </c>
      <c r="BG753" t="s">
        <v>7012</v>
      </c>
      <c r="BH753" t="s">
        <v>9567</v>
      </c>
      <c r="BI753" t="s">
        <v>4479</v>
      </c>
      <c r="BJ753" t="s">
        <v>9079</v>
      </c>
      <c r="BK753" s="9" t="s">
        <v>9568</v>
      </c>
      <c r="BL753" t="s">
        <v>17</v>
      </c>
      <c r="BM753" s="223">
        <v>4633181</v>
      </c>
      <c r="BN753" s="223">
        <v>4633181</v>
      </c>
      <c r="BO753" t="s">
        <v>7013</v>
      </c>
      <c r="BP753" t="s">
        <v>9214</v>
      </c>
      <c r="BQ753" t="s">
        <v>17</v>
      </c>
      <c r="BR753" t="s">
        <v>17</v>
      </c>
      <c r="BS753" t="s">
        <v>17</v>
      </c>
      <c r="BT753" t="s">
        <v>17</v>
      </c>
      <c r="BU753" t="s">
        <v>6697</v>
      </c>
      <c r="BV753" t="s">
        <v>7361</v>
      </c>
      <c r="BW753" s="223">
        <v>30</v>
      </c>
      <c r="BX753" t="s">
        <v>17</v>
      </c>
      <c r="BY753" t="s">
        <v>17</v>
      </c>
      <c r="BZ753" t="s">
        <v>9217</v>
      </c>
      <c r="CA753" t="s">
        <v>6212</v>
      </c>
      <c r="CB753" s="223">
        <v>2017</v>
      </c>
      <c r="CC753" t="s">
        <v>7015</v>
      </c>
      <c r="CD753" t="s">
        <v>7362</v>
      </c>
      <c r="CE753" t="s">
        <v>7363</v>
      </c>
      <c r="CF753" t="s">
        <v>7360</v>
      </c>
      <c r="CG753" t="s">
        <v>7364</v>
      </c>
      <c r="CH753" t="s">
        <v>131</v>
      </c>
      <c r="CI753" t="s">
        <v>7019</v>
      </c>
      <c r="CJ753" t="s">
        <v>7365</v>
      </c>
      <c r="CK753" t="s">
        <v>7021</v>
      </c>
      <c r="CL753" t="s">
        <v>7022</v>
      </c>
      <c r="CM753" t="s">
        <v>7023</v>
      </c>
      <c r="CN753" t="s">
        <v>7024</v>
      </c>
      <c r="CO753" t="s">
        <v>686</v>
      </c>
      <c r="CP753" t="s">
        <v>48</v>
      </c>
      <c r="CQ753" t="s">
        <v>7025</v>
      </c>
      <c r="CR753" t="s">
        <v>17</v>
      </c>
      <c r="CS753" t="s">
        <v>7366</v>
      </c>
      <c r="CT753" t="s">
        <v>430</v>
      </c>
      <c r="CU753" t="s">
        <v>333</v>
      </c>
      <c r="CV753" t="s">
        <v>17</v>
      </c>
      <c r="CW753" t="s">
        <v>7027</v>
      </c>
      <c r="CX753" t="s">
        <v>17</v>
      </c>
      <c r="CY753" t="s">
        <v>17</v>
      </c>
      <c r="CZ753" t="s">
        <v>7367</v>
      </c>
      <c r="DA753" s="17" t="s">
        <v>8549</v>
      </c>
      <c r="DB753" s="22" t="s">
        <v>10547</v>
      </c>
      <c r="DC753" s="22" t="s">
        <v>10818</v>
      </c>
      <c r="DD753" s="228">
        <v>706</v>
      </c>
    </row>
    <row r="754" spans="1:108">
      <c r="A754" s="228">
        <v>697</v>
      </c>
      <c r="B754" t="s">
        <v>9548</v>
      </c>
      <c r="C754" s="285" t="s">
        <v>7003</v>
      </c>
      <c r="D754" t="s">
        <v>3455</v>
      </c>
      <c r="E754" t="s">
        <v>7004</v>
      </c>
      <c r="F754" t="s">
        <v>10397</v>
      </c>
      <c r="G754" s="149" t="s">
        <v>6125</v>
      </c>
      <c r="H754" s="3" t="s">
        <v>8128</v>
      </c>
      <c r="I754" s="3" t="s">
        <v>690</v>
      </c>
      <c r="J754" t="s">
        <v>8149</v>
      </c>
      <c r="K754" s="221" t="s">
        <v>10284</v>
      </c>
      <c r="L754" t="s">
        <v>7368</v>
      </c>
      <c r="M754" t="b">
        <v>0</v>
      </c>
      <c r="N754" t="s">
        <v>549</v>
      </c>
      <c r="O754" s="3" t="s">
        <v>8168</v>
      </c>
      <c r="P754" t="s">
        <v>9172</v>
      </c>
      <c r="Q754" s="231">
        <v>33</v>
      </c>
      <c r="R754" s="231">
        <v>33</v>
      </c>
      <c r="S754" t="s">
        <v>7007</v>
      </c>
      <c r="T754" t="s">
        <v>17</v>
      </c>
      <c r="U754" t="s">
        <v>17</v>
      </c>
      <c r="V754" t="s">
        <v>17</v>
      </c>
      <c r="W754" t="s">
        <v>17</v>
      </c>
      <c r="X754" t="s">
        <v>17</v>
      </c>
      <c r="Y754" t="s">
        <v>17</v>
      </c>
      <c r="Z754" t="s">
        <v>4570</v>
      </c>
      <c r="AA754" s="22" t="s">
        <v>484</v>
      </c>
      <c r="AB754" t="s">
        <v>17</v>
      </c>
      <c r="AC754" t="s">
        <v>17</v>
      </c>
      <c r="AD754" t="s">
        <v>17</v>
      </c>
      <c r="AE754" t="s">
        <v>17</v>
      </c>
      <c r="AF754" t="s">
        <v>17</v>
      </c>
      <c r="AG754" t="s">
        <v>17</v>
      </c>
      <c r="AH754" t="s">
        <v>7368</v>
      </c>
      <c r="AI754" t="s">
        <v>7008</v>
      </c>
      <c r="AJ754" s="3" t="s">
        <v>481</v>
      </c>
      <c r="AK754" s="220" t="s">
        <v>12</v>
      </c>
      <c r="AL754" s="220" t="s">
        <v>12</v>
      </c>
      <c r="AM754" t="s">
        <v>17</v>
      </c>
      <c r="AN754" t="s">
        <v>484</v>
      </c>
      <c r="AO754" t="s">
        <v>4577</v>
      </c>
      <c r="AP754" t="s">
        <v>9182</v>
      </c>
      <c r="AQ754" t="s">
        <v>17</v>
      </c>
      <c r="AR754" t="s">
        <v>17</v>
      </c>
      <c r="AS754" s="15" t="s">
        <v>9041</v>
      </c>
      <c r="AT754" t="s">
        <v>7009</v>
      </c>
      <c r="AU754" t="b">
        <v>0</v>
      </c>
      <c r="AV754" s="223">
        <v>6581383</v>
      </c>
      <c r="AW754" t="s">
        <v>17</v>
      </c>
      <c r="AX754" t="s">
        <v>17</v>
      </c>
      <c r="AY754" t="s">
        <v>17</v>
      </c>
      <c r="AZ754" t="s">
        <v>17</v>
      </c>
      <c r="BA754" t="s">
        <v>7010</v>
      </c>
      <c r="BB754" s="3" t="s">
        <v>5202</v>
      </c>
      <c r="BC754" t="s">
        <v>17</v>
      </c>
      <c r="BD754" t="s">
        <v>7011</v>
      </c>
      <c r="BE754" t="s">
        <v>37</v>
      </c>
      <c r="BF754" t="s">
        <v>36</v>
      </c>
      <c r="BG754" t="s">
        <v>7012</v>
      </c>
      <c r="BH754" t="s">
        <v>9567</v>
      </c>
      <c r="BI754" t="s">
        <v>4479</v>
      </c>
      <c r="BJ754" t="s">
        <v>9079</v>
      </c>
      <c r="BK754" s="9" t="s">
        <v>9568</v>
      </c>
      <c r="BL754" t="s">
        <v>17</v>
      </c>
      <c r="BM754" s="223">
        <v>5111210</v>
      </c>
      <c r="BN754" s="223">
        <v>5111210</v>
      </c>
      <c r="BO754" t="s">
        <v>7013</v>
      </c>
      <c r="BP754" t="s">
        <v>9214</v>
      </c>
      <c r="BQ754" t="s">
        <v>17</v>
      </c>
      <c r="BR754" t="s">
        <v>17</v>
      </c>
      <c r="BS754" t="s">
        <v>17</v>
      </c>
      <c r="BT754" t="s">
        <v>17</v>
      </c>
      <c r="BU754" t="s">
        <v>6697</v>
      </c>
      <c r="BV754" t="s">
        <v>7369</v>
      </c>
      <c r="BW754" s="223">
        <v>30</v>
      </c>
      <c r="BX754" t="s">
        <v>17</v>
      </c>
      <c r="BY754" t="s">
        <v>17</v>
      </c>
      <c r="BZ754" t="s">
        <v>9217</v>
      </c>
      <c r="CA754" t="s">
        <v>6212</v>
      </c>
      <c r="CB754" s="223">
        <v>2017</v>
      </c>
      <c r="CC754" t="s">
        <v>7015</v>
      </c>
      <c r="CD754" t="s">
        <v>7370</v>
      </c>
      <c r="CE754" t="s">
        <v>7371</v>
      </c>
      <c r="CF754" t="s">
        <v>7368</v>
      </c>
      <c r="CG754" t="s">
        <v>7372</v>
      </c>
      <c r="CH754" t="s">
        <v>131</v>
      </c>
      <c r="CI754" t="s">
        <v>7019</v>
      </c>
      <c r="CJ754" t="s">
        <v>7373</v>
      </c>
      <c r="CK754" t="s">
        <v>7021</v>
      </c>
      <c r="CL754" t="s">
        <v>7022</v>
      </c>
      <c r="CM754" t="s">
        <v>7023</v>
      </c>
      <c r="CN754" t="s">
        <v>7024</v>
      </c>
      <c r="CO754" t="s">
        <v>686</v>
      </c>
      <c r="CP754" t="s">
        <v>48</v>
      </c>
      <c r="CQ754" t="s">
        <v>7025</v>
      </c>
      <c r="CR754" t="s">
        <v>17</v>
      </c>
      <c r="CS754" t="s">
        <v>7374</v>
      </c>
      <c r="CT754" t="s">
        <v>430</v>
      </c>
      <c r="CU754" t="s">
        <v>333</v>
      </c>
      <c r="CV754" t="s">
        <v>17</v>
      </c>
      <c r="CW754" t="s">
        <v>7027</v>
      </c>
      <c r="CX754" t="s">
        <v>17</v>
      </c>
      <c r="CY754" t="s">
        <v>17</v>
      </c>
      <c r="CZ754" t="s">
        <v>7375</v>
      </c>
      <c r="DA754" s="17" t="s">
        <v>8549</v>
      </c>
      <c r="DB754" s="22" t="s">
        <v>10548</v>
      </c>
      <c r="DC754" s="22" t="s">
        <v>10817</v>
      </c>
      <c r="DD754" s="228">
        <v>707</v>
      </c>
    </row>
    <row r="755" spans="1:108">
      <c r="A755" s="228">
        <v>698</v>
      </c>
      <c r="B755" t="s">
        <v>9548</v>
      </c>
      <c r="C755" s="285" t="s">
        <v>7003</v>
      </c>
      <c r="D755" t="s">
        <v>3455</v>
      </c>
      <c r="E755" t="s">
        <v>7004</v>
      </c>
      <c r="F755" t="s">
        <v>10397</v>
      </c>
      <c r="G755" s="149" t="s">
        <v>6125</v>
      </c>
      <c r="H755" s="3" t="s">
        <v>8128</v>
      </c>
      <c r="I755" s="3" t="s">
        <v>690</v>
      </c>
      <c r="J755" t="s">
        <v>8149</v>
      </c>
      <c r="K755" s="221" t="s">
        <v>10284</v>
      </c>
      <c r="L755" t="s">
        <v>7376</v>
      </c>
      <c r="M755" t="b">
        <v>0</v>
      </c>
      <c r="N755" t="s">
        <v>549</v>
      </c>
      <c r="O755" s="3" t="s">
        <v>8269</v>
      </c>
      <c r="P755" t="s">
        <v>9110</v>
      </c>
      <c r="Q755" s="231">
        <v>48</v>
      </c>
      <c r="R755" s="231">
        <v>48</v>
      </c>
      <c r="S755" t="s">
        <v>7007</v>
      </c>
      <c r="T755" t="s">
        <v>17</v>
      </c>
      <c r="U755" t="s">
        <v>17</v>
      </c>
      <c r="V755" t="s">
        <v>17</v>
      </c>
      <c r="W755" t="s">
        <v>17</v>
      </c>
      <c r="X755" t="s">
        <v>17</v>
      </c>
      <c r="Y755" t="s">
        <v>17</v>
      </c>
      <c r="Z755" t="s">
        <v>4570</v>
      </c>
      <c r="AA755" s="22" t="s">
        <v>484</v>
      </c>
      <c r="AB755" t="s">
        <v>17</v>
      </c>
      <c r="AC755" t="s">
        <v>17</v>
      </c>
      <c r="AD755" t="s">
        <v>17</v>
      </c>
      <c r="AE755" t="s">
        <v>17</v>
      </c>
      <c r="AF755" t="s">
        <v>17</v>
      </c>
      <c r="AG755" t="s">
        <v>17</v>
      </c>
      <c r="AH755" t="s">
        <v>7376</v>
      </c>
      <c r="AI755" t="s">
        <v>7008</v>
      </c>
      <c r="AJ755" s="3" t="s">
        <v>481</v>
      </c>
      <c r="AK755" s="220" t="s">
        <v>12</v>
      </c>
      <c r="AL755" s="220" t="s">
        <v>12</v>
      </c>
      <c r="AM755" t="s">
        <v>17</v>
      </c>
      <c r="AN755" t="s">
        <v>484</v>
      </c>
      <c r="AO755" t="s">
        <v>4577</v>
      </c>
      <c r="AP755" t="s">
        <v>9182</v>
      </c>
      <c r="AQ755" t="s">
        <v>17</v>
      </c>
      <c r="AR755" t="s">
        <v>17</v>
      </c>
      <c r="AS755" s="15" t="s">
        <v>9041</v>
      </c>
      <c r="AT755" t="s">
        <v>7009</v>
      </c>
      <c r="AU755" t="b">
        <v>0</v>
      </c>
      <c r="AV755" s="223">
        <v>5623267</v>
      </c>
      <c r="AW755" t="s">
        <v>17</v>
      </c>
      <c r="AX755" t="s">
        <v>17</v>
      </c>
      <c r="AY755" t="s">
        <v>17</v>
      </c>
      <c r="AZ755" t="s">
        <v>17</v>
      </c>
      <c r="BA755" t="s">
        <v>7010</v>
      </c>
      <c r="BB755" s="3" t="s">
        <v>5202</v>
      </c>
      <c r="BC755" t="s">
        <v>17</v>
      </c>
      <c r="BD755" t="s">
        <v>7011</v>
      </c>
      <c r="BE755" t="s">
        <v>37</v>
      </c>
      <c r="BF755" t="s">
        <v>36</v>
      </c>
      <c r="BG755" t="s">
        <v>7012</v>
      </c>
      <c r="BH755" t="s">
        <v>9567</v>
      </c>
      <c r="BI755" t="s">
        <v>4479</v>
      </c>
      <c r="BJ755" t="s">
        <v>9079</v>
      </c>
      <c r="BK755" s="9" t="s">
        <v>9568</v>
      </c>
      <c r="BL755" t="s">
        <v>17</v>
      </c>
      <c r="BM755" s="223">
        <v>4517910</v>
      </c>
      <c r="BN755" s="223">
        <v>4517910</v>
      </c>
      <c r="BO755" t="s">
        <v>7013</v>
      </c>
      <c r="BP755" t="s">
        <v>9214</v>
      </c>
      <c r="BQ755" t="s">
        <v>17</v>
      </c>
      <c r="BR755" t="s">
        <v>17</v>
      </c>
      <c r="BS755" t="s">
        <v>17</v>
      </c>
      <c r="BT755" t="s">
        <v>17</v>
      </c>
      <c r="BU755" t="s">
        <v>6697</v>
      </c>
      <c r="BV755" t="s">
        <v>7377</v>
      </c>
      <c r="BW755" s="223">
        <v>30</v>
      </c>
      <c r="BX755" t="s">
        <v>17</v>
      </c>
      <c r="BY755" t="s">
        <v>17</v>
      </c>
      <c r="BZ755" t="s">
        <v>9217</v>
      </c>
      <c r="CA755" t="s">
        <v>6212</v>
      </c>
      <c r="CB755" s="223">
        <v>2017</v>
      </c>
      <c r="CC755" t="s">
        <v>7015</v>
      </c>
      <c r="CD755" t="s">
        <v>7378</v>
      </c>
      <c r="CE755" t="s">
        <v>7379</v>
      </c>
      <c r="CF755" t="s">
        <v>7376</v>
      </c>
      <c r="CG755" t="s">
        <v>7380</v>
      </c>
      <c r="CH755" t="s">
        <v>131</v>
      </c>
      <c r="CI755" t="s">
        <v>7019</v>
      </c>
      <c r="CJ755" t="s">
        <v>7381</v>
      </c>
      <c r="CK755" t="s">
        <v>7021</v>
      </c>
      <c r="CL755" t="s">
        <v>7022</v>
      </c>
      <c r="CM755" t="s">
        <v>7023</v>
      </c>
      <c r="CN755" t="s">
        <v>7024</v>
      </c>
      <c r="CO755" t="s">
        <v>686</v>
      </c>
      <c r="CP755" t="s">
        <v>48</v>
      </c>
      <c r="CQ755" t="s">
        <v>7025</v>
      </c>
      <c r="CR755" t="s">
        <v>17</v>
      </c>
      <c r="CS755" t="s">
        <v>7382</v>
      </c>
      <c r="CT755" t="s">
        <v>430</v>
      </c>
      <c r="CU755" t="s">
        <v>333</v>
      </c>
      <c r="CV755" t="s">
        <v>17</v>
      </c>
      <c r="CW755" t="s">
        <v>7027</v>
      </c>
      <c r="CX755" t="s">
        <v>17</v>
      </c>
      <c r="CY755" t="s">
        <v>17</v>
      </c>
      <c r="CZ755" t="s">
        <v>7383</v>
      </c>
      <c r="DA755" s="17" t="s">
        <v>8549</v>
      </c>
      <c r="DB755" s="22" t="s">
        <v>10549</v>
      </c>
      <c r="DC755" s="22" t="s">
        <v>10816</v>
      </c>
      <c r="DD755" s="228">
        <v>708</v>
      </c>
    </row>
    <row r="756" spans="1:108">
      <c r="A756" s="228">
        <v>699</v>
      </c>
      <c r="B756" t="s">
        <v>9548</v>
      </c>
      <c r="C756" s="285" t="s">
        <v>7003</v>
      </c>
      <c r="D756" t="s">
        <v>3455</v>
      </c>
      <c r="E756" t="s">
        <v>7004</v>
      </c>
      <c r="F756" t="s">
        <v>10397</v>
      </c>
      <c r="G756" s="149" t="s">
        <v>6125</v>
      </c>
      <c r="H756" s="3" t="s">
        <v>8128</v>
      </c>
      <c r="I756" s="3" t="s">
        <v>690</v>
      </c>
      <c r="J756" t="s">
        <v>8149</v>
      </c>
      <c r="K756" s="221" t="s">
        <v>10284</v>
      </c>
      <c r="L756" t="s">
        <v>7384</v>
      </c>
      <c r="M756" t="b">
        <v>0</v>
      </c>
      <c r="N756" t="s">
        <v>549</v>
      </c>
      <c r="O756" s="3" t="s">
        <v>8269</v>
      </c>
      <c r="P756" t="s">
        <v>9172</v>
      </c>
      <c r="Q756" s="231">
        <v>33</v>
      </c>
      <c r="R756" s="231">
        <v>33</v>
      </c>
      <c r="S756" t="s">
        <v>7007</v>
      </c>
      <c r="T756" t="s">
        <v>17</v>
      </c>
      <c r="U756" t="s">
        <v>17</v>
      </c>
      <c r="V756" t="s">
        <v>17</v>
      </c>
      <c r="W756" t="s">
        <v>17</v>
      </c>
      <c r="X756" t="s">
        <v>17</v>
      </c>
      <c r="Y756" t="s">
        <v>17</v>
      </c>
      <c r="Z756" t="s">
        <v>4570</v>
      </c>
      <c r="AA756" s="22" t="s">
        <v>484</v>
      </c>
      <c r="AB756" t="s">
        <v>17</v>
      </c>
      <c r="AC756" t="s">
        <v>17</v>
      </c>
      <c r="AD756" t="s">
        <v>17</v>
      </c>
      <c r="AE756" t="s">
        <v>17</v>
      </c>
      <c r="AF756" t="s">
        <v>17</v>
      </c>
      <c r="AG756" t="s">
        <v>17</v>
      </c>
      <c r="AH756" t="s">
        <v>7384</v>
      </c>
      <c r="AI756" t="s">
        <v>7008</v>
      </c>
      <c r="AJ756" s="3" t="s">
        <v>481</v>
      </c>
      <c r="AK756" s="220" t="s">
        <v>12</v>
      </c>
      <c r="AL756" s="220" t="s">
        <v>12</v>
      </c>
      <c r="AM756" t="s">
        <v>17</v>
      </c>
      <c r="AN756" t="s">
        <v>484</v>
      </c>
      <c r="AO756" t="s">
        <v>4577</v>
      </c>
      <c r="AP756" t="s">
        <v>9182</v>
      </c>
      <c r="AQ756" t="s">
        <v>17</v>
      </c>
      <c r="AR756" t="s">
        <v>17</v>
      </c>
      <c r="AS756" s="15" t="s">
        <v>9041</v>
      </c>
      <c r="AT756" t="s">
        <v>7009</v>
      </c>
      <c r="AU756" t="b">
        <v>0</v>
      </c>
      <c r="AV756" s="223">
        <v>5832199</v>
      </c>
      <c r="AW756" t="s">
        <v>17</v>
      </c>
      <c r="AX756" t="s">
        <v>17</v>
      </c>
      <c r="AY756" t="s">
        <v>17</v>
      </c>
      <c r="AZ756" t="s">
        <v>17</v>
      </c>
      <c r="BA756" t="s">
        <v>7010</v>
      </c>
      <c r="BB756" s="3" t="s">
        <v>5202</v>
      </c>
      <c r="BC756" t="s">
        <v>17</v>
      </c>
      <c r="BD756" t="s">
        <v>7011</v>
      </c>
      <c r="BE756" t="s">
        <v>37</v>
      </c>
      <c r="BF756" t="s">
        <v>36</v>
      </c>
      <c r="BG756" t="s">
        <v>7012</v>
      </c>
      <c r="BH756" t="s">
        <v>9567</v>
      </c>
      <c r="BI756" t="s">
        <v>4479</v>
      </c>
      <c r="BJ756" t="s">
        <v>9079</v>
      </c>
      <c r="BK756" s="9" t="s">
        <v>9568</v>
      </c>
      <c r="BL756" t="s">
        <v>17</v>
      </c>
      <c r="BM756" s="223">
        <v>4607463</v>
      </c>
      <c r="BN756" s="223">
        <v>4607463</v>
      </c>
      <c r="BO756" t="s">
        <v>7013</v>
      </c>
      <c r="BP756" t="s">
        <v>9214</v>
      </c>
      <c r="BQ756" t="s">
        <v>17</v>
      </c>
      <c r="BR756" t="s">
        <v>17</v>
      </c>
      <c r="BS756" t="s">
        <v>17</v>
      </c>
      <c r="BT756" t="s">
        <v>17</v>
      </c>
      <c r="BU756" t="s">
        <v>6697</v>
      </c>
      <c r="BV756" t="s">
        <v>7385</v>
      </c>
      <c r="BW756" s="223">
        <v>30</v>
      </c>
      <c r="BX756" t="s">
        <v>17</v>
      </c>
      <c r="BY756" t="s">
        <v>17</v>
      </c>
      <c r="BZ756" t="s">
        <v>9217</v>
      </c>
      <c r="CA756" t="s">
        <v>6212</v>
      </c>
      <c r="CB756" s="223">
        <v>2017</v>
      </c>
      <c r="CC756" t="s">
        <v>7015</v>
      </c>
      <c r="CD756" t="s">
        <v>7386</v>
      </c>
      <c r="CE756" t="s">
        <v>7387</v>
      </c>
      <c r="CF756" t="s">
        <v>7384</v>
      </c>
      <c r="CG756" t="s">
        <v>7388</v>
      </c>
      <c r="CH756" t="s">
        <v>131</v>
      </c>
      <c r="CI756" t="s">
        <v>7019</v>
      </c>
      <c r="CJ756" t="s">
        <v>7389</v>
      </c>
      <c r="CK756" t="s">
        <v>7021</v>
      </c>
      <c r="CL756" t="s">
        <v>7022</v>
      </c>
      <c r="CM756" t="s">
        <v>7023</v>
      </c>
      <c r="CN756" t="s">
        <v>7024</v>
      </c>
      <c r="CO756" t="s">
        <v>686</v>
      </c>
      <c r="CP756" t="s">
        <v>48</v>
      </c>
      <c r="CQ756" t="s">
        <v>7025</v>
      </c>
      <c r="CR756" t="s">
        <v>17</v>
      </c>
      <c r="CS756" t="s">
        <v>7390</v>
      </c>
      <c r="CT756" t="s">
        <v>430</v>
      </c>
      <c r="CU756" t="s">
        <v>333</v>
      </c>
      <c r="CV756" t="s">
        <v>17</v>
      </c>
      <c r="CW756" t="s">
        <v>7027</v>
      </c>
      <c r="CX756" t="s">
        <v>17</v>
      </c>
      <c r="CY756" t="s">
        <v>17</v>
      </c>
      <c r="CZ756" t="s">
        <v>7391</v>
      </c>
      <c r="DA756" s="17" t="s">
        <v>8549</v>
      </c>
      <c r="DB756" s="22" t="s">
        <v>10550</v>
      </c>
      <c r="DC756" s="22" t="s">
        <v>10815</v>
      </c>
      <c r="DD756" s="228">
        <v>709</v>
      </c>
    </row>
    <row r="757" spans="1:108">
      <c r="A757" s="228">
        <v>700</v>
      </c>
      <c r="B757" t="s">
        <v>9548</v>
      </c>
      <c r="C757" s="285" t="s">
        <v>7003</v>
      </c>
      <c r="D757" t="s">
        <v>3455</v>
      </c>
      <c r="E757" t="s">
        <v>7004</v>
      </c>
      <c r="F757" t="s">
        <v>10397</v>
      </c>
      <c r="G757" s="149" t="s">
        <v>6125</v>
      </c>
      <c r="H757" s="3" t="s">
        <v>8128</v>
      </c>
      <c r="I757" s="3" t="s">
        <v>690</v>
      </c>
      <c r="J757" t="s">
        <v>8149</v>
      </c>
      <c r="K757" s="221" t="s">
        <v>10284</v>
      </c>
      <c r="L757" t="s">
        <v>7392</v>
      </c>
      <c r="M757" t="b">
        <v>0</v>
      </c>
      <c r="N757" t="s">
        <v>549</v>
      </c>
      <c r="O757" s="3" t="s">
        <v>8269</v>
      </c>
      <c r="P757" t="s">
        <v>9163</v>
      </c>
      <c r="Q757" s="231">
        <v>1.1200000000000001</v>
      </c>
      <c r="R757" s="231">
        <v>1.1200000000000001</v>
      </c>
      <c r="S757" t="s">
        <v>7007</v>
      </c>
      <c r="T757" t="s">
        <v>17</v>
      </c>
      <c r="U757" t="s">
        <v>17</v>
      </c>
      <c r="V757" t="s">
        <v>17</v>
      </c>
      <c r="W757" t="s">
        <v>17</v>
      </c>
      <c r="X757" t="s">
        <v>17</v>
      </c>
      <c r="Y757" t="s">
        <v>17</v>
      </c>
      <c r="Z757" t="s">
        <v>4571</v>
      </c>
      <c r="AA757" s="22" t="s">
        <v>7157</v>
      </c>
      <c r="AB757" t="s">
        <v>17</v>
      </c>
      <c r="AC757" t="s">
        <v>17</v>
      </c>
      <c r="AD757" t="s">
        <v>17</v>
      </c>
      <c r="AE757" t="s">
        <v>17</v>
      </c>
      <c r="AF757" t="s">
        <v>7031</v>
      </c>
      <c r="AG757" t="s">
        <v>17</v>
      </c>
      <c r="AH757" t="s">
        <v>7392</v>
      </c>
      <c r="AI757" t="s">
        <v>7008</v>
      </c>
      <c r="AJ757" s="3" t="s">
        <v>481</v>
      </c>
      <c r="AK757" s="220" t="s">
        <v>12</v>
      </c>
      <c r="AL757" s="220" t="s">
        <v>12</v>
      </c>
      <c r="AM757" t="s">
        <v>17</v>
      </c>
      <c r="AN757" t="s">
        <v>7157</v>
      </c>
      <c r="AO757" t="s">
        <v>8554</v>
      </c>
      <c r="AP757" t="s">
        <v>9182</v>
      </c>
      <c r="AQ757" t="s">
        <v>17</v>
      </c>
      <c r="AR757" t="s">
        <v>17</v>
      </c>
      <c r="AS757" s="15" t="s">
        <v>9041</v>
      </c>
      <c r="AT757" t="s">
        <v>7009</v>
      </c>
      <c r="AU757" t="b">
        <v>0</v>
      </c>
      <c r="AV757" s="223">
        <v>3054119</v>
      </c>
      <c r="AW757" t="s">
        <v>17</v>
      </c>
      <c r="AX757" t="s">
        <v>17</v>
      </c>
      <c r="AY757" t="s">
        <v>17</v>
      </c>
      <c r="AZ757" t="s">
        <v>17</v>
      </c>
      <c r="BA757" t="s">
        <v>7010</v>
      </c>
      <c r="BB757" s="3" t="s">
        <v>5202</v>
      </c>
      <c r="BC757" t="s">
        <v>17</v>
      </c>
      <c r="BD757" t="s">
        <v>7011</v>
      </c>
      <c r="BE757" t="s">
        <v>37</v>
      </c>
      <c r="BF757" t="s">
        <v>36</v>
      </c>
      <c r="BG757" t="s">
        <v>7012</v>
      </c>
      <c r="BH757" t="s">
        <v>9567</v>
      </c>
      <c r="BI757" t="s">
        <v>4479</v>
      </c>
      <c r="BJ757" t="s">
        <v>9079</v>
      </c>
      <c r="BK757" s="9" t="s">
        <v>9568</v>
      </c>
      <c r="BL757" t="s">
        <v>17</v>
      </c>
      <c r="BM757" s="223">
        <v>8582</v>
      </c>
      <c r="BN757" s="223">
        <v>8582</v>
      </c>
      <c r="BO757" t="s">
        <v>7013</v>
      </c>
      <c r="BP757" t="s">
        <v>9214</v>
      </c>
      <c r="BQ757" t="s">
        <v>17</v>
      </c>
      <c r="BR757" t="s">
        <v>17</v>
      </c>
      <c r="BS757" t="s">
        <v>17</v>
      </c>
      <c r="BT757" t="s">
        <v>17</v>
      </c>
      <c r="BU757" t="s">
        <v>6697</v>
      </c>
      <c r="BV757" t="s">
        <v>7393</v>
      </c>
      <c r="BW757" s="223">
        <v>30</v>
      </c>
      <c r="BX757" t="s">
        <v>17</v>
      </c>
      <c r="BY757" t="s">
        <v>17</v>
      </c>
      <c r="BZ757" t="s">
        <v>9217</v>
      </c>
      <c r="CA757" t="s">
        <v>6212</v>
      </c>
      <c r="CB757" s="223">
        <v>2017</v>
      </c>
      <c r="CC757" t="s">
        <v>7015</v>
      </c>
      <c r="CD757" t="s">
        <v>7394</v>
      </c>
      <c r="CE757" t="s">
        <v>7395</v>
      </c>
      <c r="CF757" t="s">
        <v>7392</v>
      </c>
      <c r="CG757" t="s">
        <v>7396</v>
      </c>
      <c r="CH757" t="s">
        <v>131</v>
      </c>
      <c r="CI757" t="s">
        <v>7019</v>
      </c>
      <c r="CJ757" t="s">
        <v>7397</v>
      </c>
      <c r="CK757" t="s">
        <v>7021</v>
      </c>
      <c r="CL757" t="s">
        <v>7022</v>
      </c>
      <c r="CM757" t="s">
        <v>7023</v>
      </c>
      <c r="CN757" t="s">
        <v>7024</v>
      </c>
      <c r="CO757" t="s">
        <v>686</v>
      </c>
      <c r="CP757" t="s">
        <v>48</v>
      </c>
      <c r="CQ757" t="s">
        <v>7025</v>
      </c>
      <c r="CR757" t="s">
        <v>17</v>
      </c>
      <c r="CS757" t="s">
        <v>7398</v>
      </c>
      <c r="CT757" t="s">
        <v>430</v>
      </c>
      <c r="CU757" t="s">
        <v>333</v>
      </c>
      <c r="CV757" t="s">
        <v>17</v>
      </c>
      <c r="CW757" t="s">
        <v>7027</v>
      </c>
      <c r="CX757" t="s">
        <v>17</v>
      </c>
      <c r="CY757" t="s">
        <v>17</v>
      </c>
      <c r="CZ757" t="s">
        <v>7399</v>
      </c>
      <c r="DA757" s="17" t="s">
        <v>8549</v>
      </c>
      <c r="DB757" s="22" t="s">
        <v>10551</v>
      </c>
      <c r="DC757" s="22" t="s">
        <v>10814</v>
      </c>
      <c r="DD757" s="228">
        <v>710</v>
      </c>
    </row>
    <row r="758" spans="1:108">
      <c r="A758" s="228">
        <v>701</v>
      </c>
      <c r="B758" t="s">
        <v>9548</v>
      </c>
      <c r="C758" s="285" t="s">
        <v>7003</v>
      </c>
      <c r="D758" t="s">
        <v>3455</v>
      </c>
      <c r="E758" t="s">
        <v>7004</v>
      </c>
      <c r="F758" t="s">
        <v>10397</v>
      </c>
      <c r="G758" s="149" t="s">
        <v>6125</v>
      </c>
      <c r="H758" s="3" t="s">
        <v>8128</v>
      </c>
      <c r="I758" s="3" t="s">
        <v>690</v>
      </c>
      <c r="J758" t="s">
        <v>8149</v>
      </c>
      <c r="K758" s="221" t="s">
        <v>10284</v>
      </c>
      <c r="L758" t="s">
        <v>7400</v>
      </c>
      <c r="M758" t="b">
        <v>0</v>
      </c>
      <c r="N758" t="s">
        <v>549</v>
      </c>
      <c r="O758" s="3" t="s">
        <v>8168</v>
      </c>
      <c r="P758" t="s">
        <v>9111</v>
      </c>
      <c r="Q758" s="231">
        <v>19</v>
      </c>
      <c r="R758" s="231">
        <v>19</v>
      </c>
      <c r="S758" t="s">
        <v>7007</v>
      </c>
      <c r="T758" t="s">
        <v>17</v>
      </c>
      <c r="U758" t="s">
        <v>17</v>
      </c>
      <c r="V758" t="s">
        <v>17</v>
      </c>
      <c r="W758" t="s">
        <v>17</v>
      </c>
      <c r="X758" t="s">
        <v>17</v>
      </c>
      <c r="Y758" t="s">
        <v>17</v>
      </c>
      <c r="Z758" t="s">
        <v>4570</v>
      </c>
      <c r="AA758" s="22" t="s">
        <v>484</v>
      </c>
      <c r="AB758" t="s">
        <v>17</v>
      </c>
      <c r="AC758" t="s">
        <v>17</v>
      </c>
      <c r="AD758" t="s">
        <v>17</v>
      </c>
      <c r="AE758" t="s">
        <v>17</v>
      </c>
      <c r="AF758" t="s">
        <v>17</v>
      </c>
      <c r="AG758" t="s">
        <v>17</v>
      </c>
      <c r="AH758" t="s">
        <v>7400</v>
      </c>
      <c r="AI758" t="s">
        <v>7008</v>
      </c>
      <c r="AJ758" s="3" t="s">
        <v>481</v>
      </c>
      <c r="AK758" s="220" t="s">
        <v>12</v>
      </c>
      <c r="AL758" s="220" t="s">
        <v>12</v>
      </c>
      <c r="AM758" t="s">
        <v>17</v>
      </c>
      <c r="AN758" t="s">
        <v>484</v>
      </c>
      <c r="AO758" t="s">
        <v>4577</v>
      </c>
      <c r="AP758" t="s">
        <v>9182</v>
      </c>
      <c r="AQ758" t="s">
        <v>17</v>
      </c>
      <c r="AR758" t="s">
        <v>17</v>
      </c>
      <c r="AS758" s="15" t="s">
        <v>9041</v>
      </c>
      <c r="AT758" t="s">
        <v>7009</v>
      </c>
      <c r="AU758" t="b">
        <v>0</v>
      </c>
      <c r="AV758" s="223">
        <v>3627293</v>
      </c>
      <c r="AW758" t="s">
        <v>17</v>
      </c>
      <c r="AX758" t="s">
        <v>17</v>
      </c>
      <c r="AY758" t="s">
        <v>17</v>
      </c>
      <c r="AZ758" t="s">
        <v>17</v>
      </c>
      <c r="BA758" t="s">
        <v>7010</v>
      </c>
      <c r="BB758" s="3" t="s">
        <v>5202</v>
      </c>
      <c r="BC758" t="s">
        <v>17</v>
      </c>
      <c r="BD758" t="s">
        <v>7011</v>
      </c>
      <c r="BE758" t="s">
        <v>37</v>
      </c>
      <c r="BF758" t="s">
        <v>36</v>
      </c>
      <c r="BG758" t="s">
        <v>7012</v>
      </c>
      <c r="BH758" t="s">
        <v>9567</v>
      </c>
      <c r="BI758" t="s">
        <v>4479</v>
      </c>
      <c r="BJ758" t="s">
        <v>9079</v>
      </c>
      <c r="BK758" s="9" t="s">
        <v>9568</v>
      </c>
      <c r="BL758" t="s">
        <v>17</v>
      </c>
      <c r="BM758" s="223">
        <v>2843398</v>
      </c>
      <c r="BN758" s="223">
        <v>2843398</v>
      </c>
      <c r="BO758" t="s">
        <v>7013</v>
      </c>
      <c r="BP758" t="s">
        <v>9214</v>
      </c>
      <c r="BQ758" t="s">
        <v>17</v>
      </c>
      <c r="BR758" t="s">
        <v>17</v>
      </c>
      <c r="BS758" t="s">
        <v>17</v>
      </c>
      <c r="BT758" t="s">
        <v>17</v>
      </c>
      <c r="BU758" t="s">
        <v>6697</v>
      </c>
      <c r="BV758" t="s">
        <v>7401</v>
      </c>
      <c r="BW758" s="223">
        <v>30</v>
      </c>
      <c r="BX758" t="s">
        <v>17</v>
      </c>
      <c r="BY758" t="s">
        <v>17</v>
      </c>
      <c r="BZ758" t="s">
        <v>9217</v>
      </c>
      <c r="CA758" t="s">
        <v>6212</v>
      </c>
      <c r="CB758" s="223">
        <v>2017</v>
      </c>
      <c r="CC758" t="s">
        <v>7015</v>
      </c>
      <c r="CD758" t="s">
        <v>7402</v>
      </c>
      <c r="CE758" t="s">
        <v>7403</v>
      </c>
      <c r="CF758" t="s">
        <v>7400</v>
      </c>
      <c r="CG758" t="s">
        <v>7404</v>
      </c>
      <c r="CH758" t="s">
        <v>131</v>
      </c>
      <c r="CI758" t="s">
        <v>7019</v>
      </c>
      <c r="CJ758" t="s">
        <v>7405</v>
      </c>
      <c r="CK758" t="s">
        <v>7021</v>
      </c>
      <c r="CL758" t="s">
        <v>7022</v>
      </c>
      <c r="CM758" t="s">
        <v>7023</v>
      </c>
      <c r="CN758" t="s">
        <v>7024</v>
      </c>
      <c r="CO758" t="s">
        <v>686</v>
      </c>
      <c r="CP758" t="s">
        <v>48</v>
      </c>
      <c r="CQ758" t="s">
        <v>7025</v>
      </c>
      <c r="CR758" t="s">
        <v>17</v>
      </c>
      <c r="CS758" t="s">
        <v>7406</v>
      </c>
      <c r="CT758" t="s">
        <v>430</v>
      </c>
      <c r="CU758" t="s">
        <v>333</v>
      </c>
      <c r="CV758" t="s">
        <v>17</v>
      </c>
      <c r="CW758" t="s">
        <v>7027</v>
      </c>
      <c r="CX758" t="s">
        <v>17</v>
      </c>
      <c r="CY758" t="s">
        <v>17</v>
      </c>
      <c r="CZ758" t="s">
        <v>7407</v>
      </c>
      <c r="DA758" s="17" t="s">
        <v>8549</v>
      </c>
      <c r="DB758" s="22" t="s">
        <v>10552</v>
      </c>
      <c r="DC758" s="22" t="s">
        <v>10813</v>
      </c>
      <c r="DD758" s="228">
        <v>711</v>
      </c>
    </row>
    <row r="759" spans="1:108">
      <c r="A759" s="228">
        <v>702</v>
      </c>
      <c r="B759" t="s">
        <v>9548</v>
      </c>
      <c r="C759" s="285" t="s">
        <v>7003</v>
      </c>
      <c r="D759" t="s">
        <v>3455</v>
      </c>
      <c r="E759" t="s">
        <v>7004</v>
      </c>
      <c r="F759" t="s">
        <v>10397</v>
      </c>
      <c r="G759" s="149" t="s">
        <v>6125</v>
      </c>
      <c r="H759" s="3" t="s">
        <v>8128</v>
      </c>
      <c r="I759" s="3" t="s">
        <v>690</v>
      </c>
      <c r="J759" t="s">
        <v>8149</v>
      </c>
      <c r="K759" s="221" t="s">
        <v>10284</v>
      </c>
      <c r="L759" t="s">
        <v>7408</v>
      </c>
      <c r="M759" t="b">
        <v>0</v>
      </c>
      <c r="N759" t="s">
        <v>549</v>
      </c>
      <c r="O759" s="3" t="s">
        <v>8168</v>
      </c>
      <c r="P759" t="s">
        <v>9171</v>
      </c>
      <c r="Q759" s="231">
        <v>0.9</v>
      </c>
      <c r="R759" s="231">
        <v>0.9</v>
      </c>
      <c r="S759" t="s">
        <v>7007</v>
      </c>
      <c r="T759" t="s">
        <v>17</v>
      </c>
      <c r="U759" t="s">
        <v>17</v>
      </c>
      <c r="V759" t="s">
        <v>17</v>
      </c>
      <c r="W759" t="s">
        <v>17</v>
      </c>
      <c r="X759" t="s">
        <v>17</v>
      </c>
      <c r="Y759" t="s">
        <v>17</v>
      </c>
      <c r="Z759" t="s">
        <v>4571</v>
      </c>
      <c r="AA759" s="22" t="s">
        <v>7320</v>
      </c>
      <c r="AB759" t="s">
        <v>17</v>
      </c>
      <c r="AC759" t="s">
        <v>17</v>
      </c>
      <c r="AD759" t="s">
        <v>17</v>
      </c>
      <c r="AE759" t="s">
        <v>17</v>
      </c>
      <c r="AF759" t="s">
        <v>7031</v>
      </c>
      <c r="AG759" t="s">
        <v>17</v>
      </c>
      <c r="AH759" t="s">
        <v>7408</v>
      </c>
      <c r="AI759" t="s">
        <v>7008</v>
      </c>
      <c r="AJ759" s="3" t="s">
        <v>481</v>
      </c>
      <c r="AK759" s="220" t="s">
        <v>12</v>
      </c>
      <c r="AL759" s="220" t="s">
        <v>12</v>
      </c>
      <c r="AM759" t="s">
        <v>17</v>
      </c>
      <c r="AN759" t="s">
        <v>7320</v>
      </c>
      <c r="AO759" t="s">
        <v>4575</v>
      </c>
      <c r="AP759" t="s">
        <v>9183</v>
      </c>
      <c r="AQ759" t="s">
        <v>17</v>
      </c>
      <c r="AR759" t="s">
        <v>17</v>
      </c>
      <c r="AS759" s="15" t="s">
        <v>9041</v>
      </c>
      <c r="AT759" t="s">
        <v>7009</v>
      </c>
      <c r="AU759" t="b">
        <v>0</v>
      </c>
      <c r="AV759" s="223">
        <v>4207263</v>
      </c>
      <c r="AW759" t="s">
        <v>17</v>
      </c>
      <c r="AX759" t="s">
        <v>17</v>
      </c>
      <c r="AY759" t="s">
        <v>17</v>
      </c>
      <c r="AZ759" t="s">
        <v>17</v>
      </c>
      <c r="BA759" t="s">
        <v>7010</v>
      </c>
      <c r="BB759" s="3" t="s">
        <v>5202</v>
      </c>
      <c r="BC759" t="s">
        <v>17</v>
      </c>
      <c r="BD759" t="s">
        <v>7011</v>
      </c>
      <c r="BE759" t="s">
        <v>37</v>
      </c>
      <c r="BF759" t="s">
        <v>36</v>
      </c>
      <c r="BG759" t="s">
        <v>7012</v>
      </c>
      <c r="BH759" t="s">
        <v>9567</v>
      </c>
      <c r="BI759" t="s">
        <v>4479</v>
      </c>
      <c r="BJ759" t="s">
        <v>9079</v>
      </c>
      <c r="BK759" s="9" t="s">
        <v>9568</v>
      </c>
      <c r="BL759" t="s">
        <v>17</v>
      </c>
      <c r="BM759" s="223">
        <v>3487223</v>
      </c>
      <c r="BN759" s="223">
        <v>3487223</v>
      </c>
      <c r="BO759" t="s">
        <v>7013</v>
      </c>
      <c r="BP759" t="s">
        <v>9214</v>
      </c>
      <c r="BQ759" t="s">
        <v>17</v>
      </c>
      <c r="BR759" t="s">
        <v>17</v>
      </c>
      <c r="BS759" t="s">
        <v>17</v>
      </c>
      <c r="BT759" t="s">
        <v>17</v>
      </c>
      <c r="BU759" t="s">
        <v>6697</v>
      </c>
      <c r="BV759" t="s">
        <v>7409</v>
      </c>
      <c r="BW759" s="223">
        <v>30</v>
      </c>
      <c r="BX759" t="s">
        <v>17</v>
      </c>
      <c r="BY759" t="s">
        <v>17</v>
      </c>
      <c r="BZ759" t="s">
        <v>9217</v>
      </c>
      <c r="CA759" t="s">
        <v>6212</v>
      </c>
      <c r="CB759" s="223">
        <v>2017</v>
      </c>
      <c r="CC759" t="s">
        <v>7015</v>
      </c>
      <c r="CD759" t="s">
        <v>7410</v>
      </c>
      <c r="CE759" t="s">
        <v>7411</v>
      </c>
      <c r="CF759" t="s">
        <v>7408</v>
      </c>
      <c r="CG759" t="s">
        <v>7412</v>
      </c>
      <c r="CH759" t="s">
        <v>131</v>
      </c>
      <c r="CI759" t="s">
        <v>7019</v>
      </c>
      <c r="CJ759" t="s">
        <v>7413</v>
      </c>
      <c r="CK759" t="s">
        <v>7021</v>
      </c>
      <c r="CL759" t="s">
        <v>7022</v>
      </c>
      <c r="CM759" t="s">
        <v>7023</v>
      </c>
      <c r="CN759" t="s">
        <v>7024</v>
      </c>
      <c r="CO759" t="s">
        <v>686</v>
      </c>
      <c r="CP759" t="s">
        <v>48</v>
      </c>
      <c r="CQ759" t="s">
        <v>7025</v>
      </c>
      <c r="CR759" t="s">
        <v>17</v>
      </c>
      <c r="CS759" t="s">
        <v>7414</v>
      </c>
      <c r="CT759" t="s">
        <v>430</v>
      </c>
      <c r="CU759" t="s">
        <v>333</v>
      </c>
      <c r="CV759" t="s">
        <v>17</v>
      </c>
      <c r="CW759" t="s">
        <v>7027</v>
      </c>
      <c r="CX759" t="s">
        <v>17</v>
      </c>
      <c r="CY759" t="s">
        <v>17</v>
      </c>
      <c r="CZ759" t="s">
        <v>7415</v>
      </c>
      <c r="DA759" s="17" t="s">
        <v>8549</v>
      </c>
      <c r="DB759" s="22" t="s">
        <v>10553</v>
      </c>
      <c r="DC759" s="22" t="s">
        <v>10812</v>
      </c>
      <c r="DD759" s="228">
        <v>712</v>
      </c>
    </row>
    <row r="760" spans="1:108">
      <c r="A760" s="228">
        <v>703</v>
      </c>
      <c r="B760" t="s">
        <v>9548</v>
      </c>
      <c r="C760" s="285" t="s">
        <v>7003</v>
      </c>
      <c r="D760" t="s">
        <v>3455</v>
      </c>
      <c r="E760" t="s">
        <v>7004</v>
      </c>
      <c r="F760" t="s">
        <v>10397</v>
      </c>
      <c r="G760" s="149" t="s">
        <v>6125</v>
      </c>
      <c r="H760" s="3" t="s">
        <v>8128</v>
      </c>
      <c r="I760" s="3" t="s">
        <v>690</v>
      </c>
      <c r="J760" t="s">
        <v>8149</v>
      </c>
      <c r="K760" s="221" t="s">
        <v>10284</v>
      </c>
      <c r="L760" t="s">
        <v>7416</v>
      </c>
      <c r="M760" t="b">
        <v>0</v>
      </c>
      <c r="N760" t="s">
        <v>549</v>
      </c>
      <c r="O760" s="3" t="s">
        <v>8269</v>
      </c>
      <c r="P760" t="s">
        <v>9101</v>
      </c>
      <c r="Q760" s="231">
        <v>30</v>
      </c>
      <c r="R760" s="231">
        <v>30</v>
      </c>
      <c r="S760" t="s">
        <v>7007</v>
      </c>
      <c r="T760" t="s">
        <v>17</v>
      </c>
      <c r="U760" t="s">
        <v>17</v>
      </c>
      <c r="V760" t="s">
        <v>17</v>
      </c>
      <c r="W760" t="s">
        <v>17</v>
      </c>
      <c r="X760" t="s">
        <v>17</v>
      </c>
      <c r="Y760" t="s">
        <v>17</v>
      </c>
      <c r="Z760" t="s">
        <v>4570</v>
      </c>
      <c r="AA760" s="22" t="s">
        <v>484</v>
      </c>
      <c r="AB760" t="s">
        <v>17</v>
      </c>
      <c r="AC760" t="s">
        <v>17</v>
      </c>
      <c r="AD760" t="s">
        <v>17</v>
      </c>
      <c r="AE760" t="s">
        <v>17</v>
      </c>
      <c r="AF760" t="s">
        <v>17</v>
      </c>
      <c r="AG760" t="s">
        <v>17</v>
      </c>
      <c r="AH760" t="s">
        <v>7416</v>
      </c>
      <c r="AI760" t="s">
        <v>7008</v>
      </c>
      <c r="AJ760" s="3" t="s">
        <v>481</v>
      </c>
      <c r="AK760" s="220" t="s">
        <v>12</v>
      </c>
      <c r="AL760" s="220" t="s">
        <v>12</v>
      </c>
      <c r="AM760" t="s">
        <v>17</v>
      </c>
      <c r="AN760" t="s">
        <v>484</v>
      </c>
      <c r="AO760" t="s">
        <v>4577</v>
      </c>
      <c r="AP760" t="s">
        <v>9182</v>
      </c>
      <c r="AQ760" t="s">
        <v>17</v>
      </c>
      <c r="AR760" t="s">
        <v>17</v>
      </c>
      <c r="AS760" s="15" t="s">
        <v>9041</v>
      </c>
      <c r="AT760" t="s">
        <v>7009</v>
      </c>
      <c r="AU760" t="b">
        <v>0</v>
      </c>
      <c r="AV760" s="223">
        <v>4061884</v>
      </c>
      <c r="AW760" t="s">
        <v>17</v>
      </c>
      <c r="AX760" t="s">
        <v>17</v>
      </c>
      <c r="AY760" t="s">
        <v>17</v>
      </c>
      <c r="AZ760" t="s">
        <v>17</v>
      </c>
      <c r="BA760" t="s">
        <v>7010</v>
      </c>
      <c r="BB760" s="3" t="s">
        <v>5202</v>
      </c>
      <c r="BC760" t="s">
        <v>17</v>
      </c>
      <c r="BD760" t="s">
        <v>7011</v>
      </c>
      <c r="BE760" t="s">
        <v>37</v>
      </c>
      <c r="BF760" t="s">
        <v>36</v>
      </c>
      <c r="BG760" t="s">
        <v>7012</v>
      </c>
      <c r="BH760" t="s">
        <v>9567</v>
      </c>
      <c r="BI760" t="s">
        <v>4479</v>
      </c>
      <c r="BJ760" t="s">
        <v>9079</v>
      </c>
      <c r="BK760" s="9" t="s">
        <v>9568</v>
      </c>
      <c r="BL760" t="s">
        <v>17</v>
      </c>
      <c r="BM760" s="223">
        <v>2066179</v>
      </c>
      <c r="BN760" s="223">
        <v>2066179</v>
      </c>
      <c r="BO760" t="s">
        <v>7013</v>
      </c>
      <c r="BP760" t="s">
        <v>9214</v>
      </c>
      <c r="BQ760" t="s">
        <v>17</v>
      </c>
      <c r="BR760" t="s">
        <v>17</v>
      </c>
      <c r="BS760" t="s">
        <v>17</v>
      </c>
      <c r="BT760" t="s">
        <v>17</v>
      </c>
      <c r="BU760" t="s">
        <v>6697</v>
      </c>
      <c r="BV760" t="s">
        <v>7417</v>
      </c>
      <c r="BW760" s="223">
        <v>30</v>
      </c>
      <c r="BX760" t="s">
        <v>17</v>
      </c>
      <c r="BY760" t="s">
        <v>17</v>
      </c>
      <c r="BZ760" t="s">
        <v>9217</v>
      </c>
      <c r="CA760" t="s">
        <v>6212</v>
      </c>
      <c r="CB760" s="223">
        <v>2017</v>
      </c>
      <c r="CC760" t="s">
        <v>7015</v>
      </c>
      <c r="CD760" t="s">
        <v>7418</v>
      </c>
      <c r="CE760" t="s">
        <v>7419</v>
      </c>
      <c r="CF760" t="s">
        <v>7416</v>
      </c>
      <c r="CG760" t="s">
        <v>7420</v>
      </c>
      <c r="CH760" t="s">
        <v>131</v>
      </c>
      <c r="CI760" t="s">
        <v>7019</v>
      </c>
      <c r="CJ760" t="s">
        <v>7421</v>
      </c>
      <c r="CK760" t="s">
        <v>7021</v>
      </c>
      <c r="CL760" t="s">
        <v>7022</v>
      </c>
      <c r="CM760" t="s">
        <v>7023</v>
      </c>
      <c r="CN760" t="s">
        <v>7024</v>
      </c>
      <c r="CO760" t="s">
        <v>686</v>
      </c>
      <c r="CP760" t="s">
        <v>48</v>
      </c>
      <c r="CQ760" t="s">
        <v>7025</v>
      </c>
      <c r="CR760" t="s">
        <v>17</v>
      </c>
      <c r="CS760" t="s">
        <v>7422</v>
      </c>
      <c r="CT760" t="s">
        <v>430</v>
      </c>
      <c r="CU760" t="s">
        <v>333</v>
      </c>
      <c r="CV760" t="s">
        <v>17</v>
      </c>
      <c r="CW760" t="s">
        <v>7027</v>
      </c>
      <c r="CX760" t="s">
        <v>17</v>
      </c>
      <c r="CY760" t="s">
        <v>17</v>
      </c>
      <c r="CZ760" t="s">
        <v>7423</v>
      </c>
      <c r="DA760" s="17" t="s">
        <v>8549</v>
      </c>
      <c r="DB760" s="22" t="s">
        <v>10554</v>
      </c>
      <c r="DC760" s="22" t="s">
        <v>10811</v>
      </c>
      <c r="DD760" s="228">
        <v>713</v>
      </c>
    </row>
    <row r="761" spans="1:108">
      <c r="A761" s="228">
        <v>704</v>
      </c>
      <c r="B761" t="s">
        <v>9548</v>
      </c>
      <c r="C761" s="285" t="s">
        <v>7003</v>
      </c>
      <c r="D761" t="s">
        <v>3455</v>
      </c>
      <c r="E761" t="s">
        <v>7004</v>
      </c>
      <c r="F761" t="s">
        <v>10397</v>
      </c>
      <c r="G761" s="149" t="s">
        <v>6125</v>
      </c>
      <c r="H761" s="3" t="s">
        <v>8128</v>
      </c>
      <c r="I761" s="3" t="s">
        <v>690</v>
      </c>
      <c r="J761" t="s">
        <v>8149</v>
      </c>
      <c r="K761" s="221" t="s">
        <v>10284</v>
      </c>
      <c r="L761" t="s">
        <v>7424</v>
      </c>
      <c r="M761" t="b">
        <v>0</v>
      </c>
      <c r="N761" t="s">
        <v>549</v>
      </c>
      <c r="O761" s="3" t="s">
        <v>8269</v>
      </c>
      <c r="P761" t="s">
        <v>9173</v>
      </c>
      <c r="Q761" s="231">
        <v>28</v>
      </c>
      <c r="R761" s="231">
        <v>28</v>
      </c>
      <c r="S761" t="s">
        <v>7007</v>
      </c>
      <c r="T761" t="s">
        <v>17</v>
      </c>
      <c r="U761" t="s">
        <v>17</v>
      </c>
      <c r="V761" t="s">
        <v>17</v>
      </c>
      <c r="W761" t="s">
        <v>17</v>
      </c>
      <c r="X761" t="s">
        <v>17</v>
      </c>
      <c r="Y761" t="s">
        <v>17</v>
      </c>
      <c r="Z761" t="s">
        <v>4570</v>
      </c>
      <c r="AA761" s="22" t="s">
        <v>484</v>
      </c>
      <c r="AB761" t="s">
        <v>17</v>
      </c>
      <c r="AC761" t="s">
        <v>17</v>
      </c>
      <c r="AD761" t="s">
        <v>17</v>
      </c>
      <c r="AE761" t="s">
        <v>17</v>
      </c>
      <c r="AF761" t="s">
        <v>17</v>
      </c>
      <c r="AG761" t="s">
        <v>17</v>
      </c>
      <c r="AH761" t="s">
        <v>7424</v>
      </c>
      <c r="AI761" t="s">
        <v>7008</v>
      </c>
      <c r="AJ761" s="3" t="s">
        <v>481</v>
      </c>
      <c r="AK761" s="220" t="s">
        <v>12</v>
      </c>
      <c r="AL761" s="220" t="s">
        <v>12</v>
      </c>
      <c r="AM761" t="s">
        <v>17</v>
      </c>
      <c r="AN761" t="s">
        <v>484</v>
      </c>
      <c r="AO761" t="s">
        <v>4577</v>
      </c>
      <c r="AP761" t="s">
        <v>9182</v>
      </c>
      <c r="AQ761" t="s">
        <v>17</v>
      </c>
      <c r="AR761" t="s">
        <v>17</v>
      </c>
      <c r="AS761" s="15" t="s">
        <v>9041</v>
      </c>
      <c r="AT761" t="s">
        <v>7009</v>
      </c>
      <c r="AU761" t="b">
        <v>0</v>
      </c>
      <c r="AV761" s="223">
        <v>4580417</v>
      </c>
      <c r="AW761" t="s">
        <v>17</v>
      </c>
      <c r="AX761" t="s">
        <v>17</v>
      </c>
      <c r="AY761" t="s">
        <v>17</v>
      </c>
      <c r="AZ761" t="s">
        <v>17</v>
      </c>
      <c r="BA761" t="s">
        <v>7010</v>
      </c>
      <c r="BB761" s="3" t="s">
        <v>5202</v>
      </c>
      <c r="BC761" t="s">
        <v>17</v>
      </c>
      <c r="BD761" t="s">
        <v>7011</v>
      </c>
      <c r="BE761" t="s">
        <v>37</v>
      </c>
      <c r="BF761" t="s">
        <v>36</v>
      </c>
      <c r="BG761" t="s">
        <v>7012</v>
      </c>
      <c r="BH761" t="s">
        <v>9567</v>
      </c>
      <c r="BI761" t="s">
        <v>4479</v>
      </c>
      <c r="BJ761" t="s">
        <v>9079</v>
      </c>
      <c r="BK761" s="9" t="s">
        <v>9568</v>
      </c>
      <c r="BL761" t="s">
        <v>17</v>
      </c>
      <c r="BM761" s="223">
        <v>3533454</v>
      </c>
      <c r="BN761" s="223">
        <v>3533454</v>
      </c>
      <c r="BO761" t="s">
        <v>7013</v>
      </c>
      <c r="BP761" t="s">
        <v>9214</v>
      </c>
      <c r="BQ761" t="s">
        <v>17</v>
      </c>
      <c r="BR761" t="s">
        <v>17</v>
      </c>
      <c r="BS761" t="s">
        <v>17</v>
      </c>
      <c r="BT761" t="s">
        <v>17</v>
      </c>
      <c r="BU761" t="s">
        <v>6697</v>
      </c>
      <c r="BV761" t="s">
        <v>7425</v>
      </c>
      <c r="BW761" s="223">
        <v>30</v>
      </c>
      <c r="BX761" t="s">
        <v>17</v>
      </c>
      <c r="BY761" t="s">
        <v>17</v>
      </c>
      <c r="BZ761" t="s">
        <v>9217</v>
      </c>
      <c r="CA761" t="s">
        <v>6212</v>
      </c>
      <c r="CB761" s="223">
        <v>2017</v>
      </c>
      <c r="CC761" t="s">
        <v>7015</v>
      </c>
      <c r="CD761" t="s">
        <v>7426</v>
      </c>
      <c r="CE761" t="s">
        <v>7427</v>
      </c>
      <c r="CF761" t="s">
        <v>7424</v>
      </c>
      <c r="CG761" t="s">
        <v>7428</v>
      </c>
      <c r="CH761" t="s">
        <v>131</v>
      </c>
      <c r="CI761" t="s">
        <v>7019</v>
      </c>
      <c r="CJ761" t="s">
        <v>7429</v>
      </c>
      <c r="CK761" t="s">
        <v>7021</v>
      </c>
      <c r="CL761" t="s">
        <v>7022</v>
      </c>
      <c r="CM761" t="s">
        <v>7023</v>
      </c>
      <c r="CN761" t="s">
        <v>7024</v>
      </c>
      <c r="CO761" t="s">
        <v>686</v>
      </c>
      <c r="CP761" t="s">
        <v>48</v>
      </c>
      <c r="CQ761" t="s">
        <v>7025</v>
      </c>
      <c r="CR761" t="s">
        <v>17</v>
      </c>
      <c r="CS761" t="s">
        <v>7430</v>
      </c>
      <c r="CT761" t="s">
        <v>430</v>
      </c>
      <c r="CU761" t="s">
        <v>333</v>
      </c>
      <c r="CV761" t="s">
        <v>17</v>
      </c>
      <c r="CW761" t="s">
        <v>7027</v>
      </c>
      <c r="CX761" t="s">
        <v>17</v>
      </c>
      <c r="CY761" t="s">
        <v>17</v>
      </c>
      <c r="CZ761" t="s">
        <v>7431</v>
      </c>
      <c r="DA761" s="17" t="s">
        <v>8549</v>
      </c>
      <c r="DB761" s="22" t="s">
        <v>10555</v>
      </c>
      <c r="DC761" s="22" t="s">
        <v>10810</v>
      </c>
      <c r="DD761" s="228">
        <v>714</v>
      </c>
    </row>
    <row r="762" spans="1:108">
      <c r="A762" s="228">
        <v>705</v>
      </c>
      <c r="B762" t="s">
        <v>9548</v>
      </c>
      <c r="C762" s="285" t="s">
        <v>7003</v>
      </c>
      <c r="D762" t="s">
        <v>3455</v>
      </c>
      <c r="E762" t="s">
        <v>7004</v>
      </c>
      <c r="F762" t="s">
        <v>10397</v>
      </c>
      <c r="G762" s="149" t="s">
        <v>6125</v>
      </c>
      <c r="H762" s="3" t="s">
        <v>8128</v>
      </c>
      <c r="I762" s="3" t="s">
        <v>690</v>
      </c>
      <c r="J762" t="s">
        <v>8149</v>
      </c>
      <c r="K762" s="221" t="s">
        <v>10284</v>
      </c>
      <c r="L762" t="s">
        <v>7432</v>
      </c>
      <c r="M762" t="b">
        <v>0</v>
      </c>
      <c r="N762" t="s">
        <v>549</v>
      </c>
      <c r="O762" s="3" t="s">
        <v>8168</v>
      </c>
      <c r="P762" t="s">
        <v>9119</v>
      </c>
      <c r="Q762" s="231">
        <v>42</v>
      </c>
      <c r="R762" s="231">
        <v>42</v>
      </c>
      <c r="S762" t="s">
        <v>7007</v>
      </c>
      <c r="T762" t="s">
        <v>17</v>
      </c>
      <c r="U762" t="s">
        <v>17</v>
      </c>
      <c r="V762" t="s">
        <v>17</v>
      </c>
      <c r="W762" t="s">
        <v>17</v>
      </c>
      <c r="X762" t="s">
        <v>17</v>
      </c>
      <c r="Y762" t="s">
        <v>17</v>
      </c>
      <c r="Z762" t="s">
        <v>4570</v>
      </c>
      <c r="AA762" s="22" t="s">
        <v>484</v>
      </c>
      <c r="AB762" t="s">
        <v>17</v>
      </c>
      <c r="AC762" t="s">
        <v>17</v>
      </c>
      <c r="AD762" t="s">
        <v>17</v>
      </c>
      <c r="AE762" t="s">
        <v>17</v>
      </c>
      <c r="AF762" t="s">
        <v>17</v>
      </c>
      <c r="AG762" t="s">
        <v>17</v>
      </c>
      <c r="AH762" t="s">
        <v>7432</v>
      </c>
      <c r="AI762" t="s">
        <v>7008</v>
      </c>
      <c r="AJ762" s="3" t="s">
        <v>481</v>
      </c>
      <c r="AK762" s="220" t="s">
        <v>12</v>
      </c>
      <c r="AL762" s="220" t="s">
        <v>12</v>
      </c>
      <c r="AM762" t="s">
        <v>17</v>
      </c>
      <c r="AN762" t="s">
        <v>484</v>
      </c>
      <c r="AO762" t="s">
        <v>4577</v>
      </c>
      <c r="AP762" t="s">
        <v>9182</v>
      </c>
      <c r="AQ762" t="s">
        <v>17</v>
      </c>
      <c r="AR762" t="s">
        <v>17</v>
      </c>
      <c r="AS762" s="15" t="s">
        <v>9041</v>
      </c>
      <c r="AT762" t="s">
        <v>7009</v>
      </c>
      <c r="AU762" t="b">
        <v>0</v>
      </c>
      <c r="AV762" s="223">
        <v>5173121</v>
      </c>
      <c r="AW762" t="s">
        <v>17</v>
      </c>
      <c r="AX762" t="s">
        <v>17</v>
      </c>
      <c r="AY762" t="s">
        <v>17</v>
      </c>
      <c r="AZ762" t="s">
        <v>17</v>
      </c>
      <c r="BA762" t="s">
        <v>7010</v>
      </c>
      <c r="BB762" s="3" t="s">
        <v>5202</v>
      </c>
      <c r="BC762" t="s">
        <v>17</v>
      </c>
      <c r="BD762" t="s">
        <v>7011</v>
      </c>
      <c r="BE762" t="s">
        <v>37</v>
      </c>
      <c r="BF762" t="s">
        <v>36</v>
      </c>
      <c r="BG762" t="s">
        <v>7012</v>
      </c>
      <c r="BH762" t="s">
        <v>9567</v>
      </c>
      <c r="BI762" t="s">
        <v>4479</v>
      </c>
      <c r="BJ762" t="s">
        <v>9079</v>
      </c>
      <c r="BK762" s="9" t="s">
        <v>9568</v>
      </c>
      <c r="BL762" t="s">
        <v>17</v>
      </c>
      <c r="BM762" s="223">
        <v>4047495</v>
      </c>
      <c r="BN762" s="223">
        <v>4047495</v>
      </c>
      <c r="BO762" t="s">
        <v>7013</v>
      </c>
      <c r="BP762" t="s">
        <v>9214</v>
      </c>
      <c r="BQ762" t="s">
        <v>17</v>
      </c>
      <c r="BR762" t="s">
        <v>17</v>
      </c>
      <c r="BS762" t="s">
        <v>17</v>
      </c>
      <c r="BT762" t="s">
        <v>17</v>
      </c>
      <c r="BU762" t="s">
        <v>6697</v>
      </c>
      <c r="BV762" t="s">
        <v>7433</v>
      </c>
      <c r="BW762" s="223">
        <v>30</v>
      </c>
      <c r="BX762" t="s">
        <v>17</v>
      </c>
      <c r="BY762" t="s">
        <v>17</v>
      </c>
      <c r="BZ762" t="s">
        <v>9217</v>
      </c>
      <c r="CA762" t="s">
        <v>6212</v>
      </c>
      <c r="CB762" s="223">
        <v>2017</v>
      </c>
      <c r="CC762" t="s">
        <v>7015</v>
      </c>
      <c r="CD762" t="s">
        <v>7434</v>
      </c>
      <c r="CE762" t="s">
        <v>7435</v>
      </c>
      <c r="CF762" t="s">
        <v>7432</v>
      </c>
      <c r="CG762" t="s">
        <v>7436</v>
      </c>
      <c r="CH762" t="s">
        <v>131</v>
      </c>
      <c r="CI762" t="s">
        <v>7019</v>
      </c>
      <c r="CJ762" t="s">
        <v>7437</v>
      </c>
      <c r="CK762" t="s">
        <v>7021</v>
      </c>
      <c r="CL762" t="s">
        <v>7022</v>
      </c>
      <c r="CM762" t="s">
        <v>7023</v>
      </c>
      <c r="CN762" t="s">
        <v>7024</v>
      </c>
      <c r="CO762" t="s">
        <v>686</v>
      </c>
      <c r="CP762" t="s">
        <v>48</v>
      </c>
      <c r="CQ762" t="s">
        <v>7025</v>
      </c>
      <c r="CR762" t="s">
        <v>17</v>
      </c>
      <c r="CS762" t="s">
        <v>7438</v>
      </c>
      <c r="CT762" t="s">
        <v>430</v>
      </c>
      <c r="CU762" t="s">
        <v>333</v>
      </c>
      <c r="CV762" t="s">
        <v>17</v>
      </c>
      <c r="CW762" t="s">
        <v>7027</v>
      </c>
      <c r="CX762" t="s">
        <v>17</v>
      </c>
      <c r="CY762" t="s">
        <v>17</v>
      </c>
      <c r="CZ762" t="s">
        <v>7439</v>
      </c>
      <c r="DA762" s="17" t="s">
        <v>8549</v>
      </c>
      <c r="DB762" s="22" t="s">
        <v>10556</v>
      </c>
      <c r="DC762" s="22" t="s">
        <v>10809</v>
      </c>
      <c r="DD762" s="228">
        <v>715</v>
      </c>
    </row>
    <row r="763" spans="1:108">
      <c r="A763" s="228">
        <v>706</v>
      </c>
      <c r="B763" t="s">
        <v>9548</v>
      </c>
      <c r="C763" s="285" t="s">
        <v>7003</v>
      </c>
      <c r="D763" t="s">
        <v>3455</v>
      </c>
      <c r="E763" t="s">
        <v>7004</v>
      </c>
      <c r="F763" t="s">
        <v>10397</v>
      </c>
      <c r="G763" s="149" t="s">
        <v>6125</v>
      </c>
      <c r="H763" s="3" t="s">
        <v>8128</v>
      </c>
      <c r="I763" s="3" t="s">
        <v>690</v>
      </c>
      <c r="J763" t="s">
        <v>8149</v>
      </c>
      <c r="K763" s="221" t="s">
        <v>10284</v>
      </c>
      <c r="L763" t="s">
        <v>7440</v>
      </c>
      <c r="M763" t="b">
        <v>0</v>
      </c>
      <c r="N763" t="s">
        <v>549</v>
      </c>
      <c r="O763" s="3" t="s">
        <v>8269</v>
      </c>
      <c r="P763" t="s">
        <v>9174</v>
      </c>
      <c r="Q763" s="231">
        <v>4.79</v>
      </c>
      <c r="R763" s="231">
        <v>4.79</v>
      </c>
      <c r="S763" t="s">
        <v>7007</v>
      </c>
      <c r="T763" t="s">
        <v>17</v>
      </c>
      <c r="U763" t="s">
        <v>17</v>
      </c>
      <c r="V763" t="s">
        <v>17</v>
      </c>
      <c r="W763" t="s">
        <v>17</v>
      </c>
      <c r="X763" t="s">
        <v>17</v>
      </c>
      <c r="Y763" t="s">
        <v>17</v>
      </c>
      <c r="Z763" t="s">
        <v>4571</v>
      </c>
      <c r="AA763" s="22" t="s">
        <v>7441</v>
      </c>
      <c r="AB763" t="s">
        <v>17</v>
      </c>
      <c r="AC763" t="s">
        <v>17</v>
      </c>
      <c r="AD763" t="s">
        <v>17</v>
      </c>
      <c r="AE763" t="s">
        <v>17</v>
      </c>
      <c r="AF763" t="s">
        <v>7031</v>
      </c>
      <c r="AG763" t="s">
        <v>17</v>
      </c>
      <c r="AH763" t="s">
        <v>7440</v>
      </c>
      <c r="AI763" t="s">
        <v>7008</v>
      </c>
      <c r="AJ763" s="3" t="s">
        <v>481</v>
      </c>
      <c r="AK763" s="220" t="s">
        <v>12</v>
      </c>
      <c r="AL763" s="220" t="s">
        <v>12</v>
      </c>
      <c r="AM763" t="s">
        <v>17</v>
      </c>
      <c r="AN763" t="s">
        <v>7441</v>
      </c>
      <c r="AO763" t="s">
        <v>8554</v>
      </c>
      <c r="AP763" t="s">
        <v>9182</v>
      </c>
      <c r="AQ763" t="s">
        <v>17</v>
      </c>
      <c r="AR763" t="s">
        <v>17</v>
      </c>
      <c r="AS763" s="15" t="s">
        <v>9041</v>
      </c>
      <c r="AT763" t="s">
        <v>7009</v>
      </c>
      <c r="AU763" t="b">
        <v>0</v>
      </c>
      <c r="AV763" s="223">
        <v>6592385</v>
      </c>
      <c r="AW763" t="s">
        <v>17</v>
      </c>
      <c r="AX763" t="s">
        <v>17</v>
      </c>
      <c r="AY763" t="s">
        <v>17</v>
      </c>
      <c r="AZ763" t="s">
        <v>17</v>
      </c>
      <c r="BA763" t="s">
        <v>7010</v>
      </c>
      <c r="BB763" s="3" t="s">
        <v>5202</v>
      </c>
      <c r="BC763" t="s">
        <v>17</v>
      </c>
      <c r="BD763" t="s">
        <v>7011</v>
      </c>
      <c r="BE763" t="s">
        <v>37</v>
      </c>
      <c r="BF763" t="s">
        <v>36</v>
      </c>
      <c r="BG763" t="s">
        <v>7012</v>
      </c>
      <c r="BH763" t="s">
        <v>9567</v>
      </c>
      <c r="BI763" t="s">
        <v>4479</v>
      </c>
      <c r="BJ763" t="s">
        <v>9079</v>
      </c>
      <c r="BK763" s="9" t="s">
        <v>9568</v>
      </c>
      <c r="BL763" t="s">
        <v>17</v>
      </c>
      <c r="BM763" s="223">
        <v>5119547</v>
      </c>
      <c r="BN763" s="223">
        <v>5119547</v>
      </c>
      <c r="BO763" t="s">
        <v>7013</v>
      </c>
      <c r="BP763" t="s">
        <v>9214</v>
      </c>
      <c r="BQ763" t="s">
        <v>17</v>
      </c>
      <c r="BR763" t="s">
        <v>17</v>
      </c>
      <c r="BS763" t="s">
        <v>17</v>
      </c>
      <c r="BT763" t="s">
        <v>17</v>
      </c>
      <c r="BU763" t="s">
        <v>6697</v>
      </c>
      <c r="BV763" t="s">
        <v>7442</v>
      </c>
      <c r="BW763" s="223">
        <v>30</v>
      </c>
      <c r="BX763" t="s">
        <v>17</v>
      </c>
      <c r="BY763" t="s">
        <v>17</v>
      </c>
      <c r="BZ763" t="s">
        <v>9217</v>
      </c>
      <c r="CA763" t="s">
        <v>6212</v>
      </c>
      <c r="CB763" s="223">
        <v>2017</v>
      </c>
      <c r="CC763" t="s">
        <v>7015</v>
      </c>
      <c r="CD763" t="s">
        <v>7443</v>
      </c>
      <c r="CE763" t="s">
        <v>7444</v>
      </c>
      <c r="CF763" t="s">
        <v>7440</v>
      </c>
      <c r="CG763" t="s">
        <v>7445</v>
      </c>
      <c r="CH763" t="s">
        <v>131</v>
      </c>
      <c r="CI763" t="s">
        <v>7019</v>
      </c>
      <c r="CJ763" t="s">
        <v>7446</v>
      </c>
      <c r="CK763" t="s">
        <v>7021</v>
      </c>
      <c r="CL763" t="s">
        <v>7022</v>
      </c>
      <c r="CM763" t="s">
        <v>7023</v>
      </c>
      <c r="CN763" t="s">
        <v>7024</v>
      </c>
      <c r="CO763" t="s">
        <v>686</v>
      </c>
      <c r="CP763" t="s">
        <v>48</v>
      </c>
      <c r="CQ763" t="s">
        <v>7025</v>
      </c>
      <c r="CR763" t="s">
        <v>17</v>
      </c>
      <c r="CS763" t="s">
        <v>7447</v>
      </c>
      <c r="CT763" t="s">
        <v>430</v>
      </c>
      <c r="CU763" t="s">
        <v>333</v>
      </c>
      <c r="CV763" t="s">
        <v>17</v>
      </c>
      <c r="CW763" t="s">
        <v>7027</v>
      </c>
      <c r="CX763" t="s">
        <v>17</v>
      </c>
      <c r="CY763" t="s">
        <v>17</v>
      </c>
      <c r="CZ763" t="s">
        <v>7448</v>
      </c>
      <c r="DA763" s="17" t="s">
        <v>8549</v>
      </c>
      <c r="DB763" s="22" t="s">
        <v>10557</v>
      </c>
      <c r="DC763" s="22" t="s">
        <v>10808</v>
      </c>
      <c r="DD763" s="228">
        <v>716</v>
      </c>
    </row>
    <row r="764" spans="1:108">
      <c r="A764" s="228">
        <v>707</v>
      </c>
      <c r="B764" t="s">
        <v>9548</v>
      </c>
      <c r="C764" s="285" t="s">
        <v>7003</v>
      </c>
      <c r="D764" t="s">
        <v>3455</v>
      </c>
      <c r="E764" t="s">
        <v>7004</v>
      </c>
      <c r="F764" t="s">
        <v>10397</v>
      </c>
      <c r="G764" s="149" t="s">
        <v>6125</v>
      </c>
      <c r="H764" s="3" t="s">
        <v>8128</v>
      </c>
      <c r="I764" s="3" t="s">
        <v>690</v>
      </c>
      <c r="J764" t="s">
        <v>8149</v>
      </c>
      <c r="K764" s="221" t="s">
        <v>10284</v>
      </c>
      <c r="L764" t="s">
        <v>7449</v>
      </c>
      <c r="M764" t="b">
        <v>0</v>
      </c>
      <c r="N764" t="s">
        <v>549</v>
      </c>
      <c r="O764" s="3" t="s">
        <v>8168</v>
      </c>
      <c r="P764" t="s">
        <v>9164</v>
      </c>
      <c r="Q764" s="231">
        <v>10.25</v>
      </c>
      <c r="R764" s="231">
        <v>10.25</v>
      </c>
      <c r="S764" t="s">
        <v>7007</v>
      </c>
      <c r="T764" t="s">
        <v>17</v>
      </c>
      <c r="U764" t="s">
        <v>17</v>
      </c>
      <c r="V764" t="s">
        <v>17</v>
      </c>
      <c r="W764" t="s">
        <v>17</v>
      </c>
      <c r="X764" t="s">
        <v>17</v>
      </c>
      <c r="Y764" t="s">
        <v>17</v>
      </c>
      <c r="Z764" t="s">
        <v>4571</v>
      </c>
      <c r="AA764" s="22" t="s">
        <v>9195</v>
      </c>
      <c r="AB764" t="s">
        <v>17</v>
      </c>
      <c r="AC764" t="s">
        <v>17</v>
      </c>
      <c r="AD764" t="s">
        <v>17</v>
      </c>
      <c r="AE764" t="s">
        <v>17</v>
      </c>
      <c r="AF764" t="s">
        <v>7031</v>
      </c>
      <c r="AG764" t="s">
        <v>17</v>
      </c>
      <c r="AH764" t="s">
        <v>7449</v>
      </c>
      <c r="AI764" t="s">
        <v>7008</v>
      </c>
      <c r="AJ764" s="3" t="s">
        <v>481</v>
      </c>
      <c r="AK764" s="220" t="s">
        <v>12</v>
      </c>
      <c r="AL764" s="220" t="s">
        <v>12</v>
      </c>
      <c r="AM764" t="s">
        <v>17</v>
      </c>
      <c r="AN764" t="s">
        <v>7030</v>
      </c>
      <c r="AO764" t="s">
        <v>4575</v>
      </c>
      <c r="AP764" t="s">
        <v>9183</v>
      </c>
      <c r="AQ764" t="s">
        <v>17</v>
      </c>
      <c r="AR764" t="s">
        <v>17</v>
      </c>
      <c r="AS764" s="15" t="s">
        <v>9041</v>
      </c>
      <c r="AT764" t="s">
        <v>7009</v>
      </c>
      <c r="AU764" t="b">
        <v>0</v>
      </c>
      <c r="AV764" s="223">
        <v>6750327</v>
      </c>
      <c r="AW764" t="s">
        <v>17</v>
      </c>
      <c r="AX764" t="s">
        <v>17</v>
      </c>
      <c r="AY764" t="s">
        <v>17</v>
      </c>
      <c r="AZ764" t="s">
        <v>17</v>
      </c>
      <c r="BA764" t="s">
        <v>7010</v>
      </c>
      <c r="BB764" s="3" t="s">
        <v>5202</v>
      </c>
      <c r="BC764" t="s">
        <v>17</v>
      </c>
      <c r="BD764" t="s">
        <v>7011</v>
      </c>
      <c r="BE764" t="s">
        <v>37</v>
      </c>
      <c r="BF764" t="s">
        <v>36</v>
      </c>
      <c r="BG764" t="s">
        <v>7012</v>
      </c>
      <c r="BH764" t="s">
        <v>9567</v>
      </c>
      <c r="BI764" t="s">
        <v>4479</v>
      </c>
      <c r="BJ764" t="s">
        <v>9079</v>
      </c>
      <c r="BK764" s="9" t="s">
        <v>9568</v>
      </c>
      <c r="BL764" t="s">
        <v>17</v>
      </c>
      <c r="BM764" s="223">
        <v>5451496</v>
      </c>
      <c r="BN764" s="223">
        <v>5451496</v>
      </c>
      <c r="BO764" t="s">
        <v>7013</v>
      </c>
      <c r="BP764" t="s">
        <v>9214</v>
      </c>
      <c r="BQ764" t="s">
        <v>17</v>
      </c>
      <c r="BR764" t="s">
        <v>17</v>
      </c>
      <c r="BS764" t="s">
        <v>17</v>
      </c>
      <c r="BT764" t="s">
        <v>17</v>
      </c>
      <c r="BU764" t="s">
        <v>6697</v>
      </c>
      <c r="BV764" t="s">
        <v>7450</v>
      </c>
      <c r="BW764" s="223">
        <v>30</v>
      </c>
      <c r="BX764" t="s">
        <v>17</v>
      </c>
      <c r="BY764" t="s">
        <v>17</v>
      </c>
      <c r="BZ764" t="s">
        <v>9217</v>
      </c>
      <c r="CA764" t="s">
        <v>6212</v>
      </c>
      <c r="CB764" s="223">
        <v>2017</v>
      </c>
      <c r="CC764" t="s">
        <v>7015</v>
      </c>
      <c r="CD764" t="s">
        <v>7451</v>
      </c>
      <c r="CE764" t="s">
        <v>7452</v>
      </c>
      <c r="CF764" t="s">
        <v>7449</v>
      </c>
      <c r="CG764" t="s">
        <v>7453</v>
      </c>
      <c r="CH764" t="s">
        <v>131</v>
      </c>
      <c r="CI764" t="s">
        <v>7019</v>
      </c>
      <c r="CJ764" t="s">
        <v>7454</v>
      </c>
      <c r="CK764" t="s">
        <v>7021</v>
      </c>
      <c r="CL764" t="s">
        <v>7022</v>
      </c>
      <c r="CM764" t="s">
        <v>7023</v>
      </c>
      <c r="CN764" t="s">
        <v>7024</v>
      </c>
      <c r="CO764" t="s">
        <v>686</v>
      </c>
      <c r="CP764" t="s">
        <v>48</v>
      </c>
      <c r="CQ764" t="s">
        <v>7025</v>
      </c>
      <c r="CR764" t="s">
        <v>17</v>
      </c>
      <c r="CS764" t="s">
        <v>7455</v>
      </c>
      <c r="CT764" t="s">
        <v>430</v>
      </c>
      <c r="CU764" t="s">
        <v>333</v>
      </c>
      <c r="CV764" t="s">
        <v>17</v>
      </c>
      <c r="CW764" t="s">
        <v>7027</v>
      </c>
      <c r="CX764" t="s">
        <v>17</v>
      </c>
      <c r="CY764" t="s">
        <v>17</v>
      </c>
      <c r="CZ764" t="s">
        <v>7456</v>
      </c>
      <c r="DA764" s="17" t="s">
        <v>8549</v>
      </c>
      <c r="DB764" s="22" t="s">
        <v>10558</v>
      </c>
      <c r="DC764" s="22" t="s">
        <v>10807</v>
      </c>
      <c r="DD764" s="228">
        <v>717</v>
      </c>
    </row>
    <row r="765" spans="1:108">
      <c r="A765" s="228">
        <v>708</v>
      </c>
      <c r="B765" t="s">
        <v>9548</v>
      </c>
      <c r="C765" s="285" t="s">
        <v>7003</v>
      </c>
      <c r="D765" t="s">
        <v>3455</v>
      </c>
      <c r="E765" t="s">
        <v>7004</v>
      </c>
      <c r="F765" t="s">
        <v>10397</v>
      </c>
      <c r="G765" s="149" t="s">
        <v>6125</v>
      </c>
      <c r="H765" s="3" t="s">
        <v>8128</v>
      </c>
      <c r="I765" s="3" t="s">
        <v>690</v>
      </c>
      <c r="J765" t="s">
        <v>8149</v>
      </c>
      <c r="K765" s="221" t="s">
        <v>10284</v>
      </c>
      <c r="L765" t="s">
        <v>7457</v>
      </c>
      <c r="M765" t="b">
        <v>0</v>
      </c>
      <c r="N765" t="s">
        <v>549</v>
      </c>
      <c r="O765" s="3" t="s">
        <v>8168</v>
      </c>
      <c r="P765" t="s">
        <v>9175</v>
      </c>
      <c r="Q765" s="231">
        <v>0.24</v>
      </c>
      <c r="R765" s="231">
        <v>0.24</v>
      </c>
      <c r="S765" t="s">
        <v>7007</v>
      </c>
      <c r="T765" t="s">
        <v>17</v>
      </c>
      <c r="U765" t="s">
        <v>17</v>
      </c>
      <c r="V765" t="s">
        <v>17</v>
      </c>
      <c r="W765" t="s">
        <v>17</v>
      </c>
      <c r="X765" t="s">
        <v>17</v>
      </c>
      <c r="Y765" t="s">
        <v>17</v>
      </c>
      <c r="Z765" t="s">
        <v>4571</v>
      </c>
      <c r="AA765" s="22" t="s">
        <v>7123</v>
      </c>
      <c r="AB765" t="s">
        <v>17</v>
      </c>
      <c r="AC765" t="s">
        <v>17</v>
      </c>
      <c r="AD765" t="s">
        <v>17</v>
      </c>
      <c r="AE765" t="s">
        <v>17</v>
      </c>
      <c r="AF765" t="s">
        <v>7031</v>
      </c>
      <c r="AG765" t="s">
        <v>17</v>
      </c>
      <c r="AH765" t="s">
        <v>7457</v>
      </c>
      <c r="AI765" t="s">
        <v>7008</v>
      </c>
      <c r="AJ765" s="3" t="s">
        <v>481</v>
      </c>
      <c r="AK765" s="220" t="s">
        <v>12</v>
      </c>
      <c r="AL765" s="220" t="s">
        <v>12</v>
      </c>
      <c r="AM765" t="s">
        <v>17</v>
      </c>
      <c r="AN765" t="s">
        <v>7123</v>
      </c>
      <c r="AO765" t="s">
        <v>8556</v>
      </c>
      <c r="AP765" t="s">
        <v>9182</v>
      </c>
      <c r="AQ765" t="s">
        <v>17</v>
      </c>
      <c r="AR765" t="s">
        <v>17</v>
      </c>
      <c r="AS765" s="15" t="s">
        <v>9041</v>
      </c>
      <c r="AT765" t="s">
        <v>7009</v>
      </c>
      <c r="AU765" t="b">
        <v>0</v>
      </c>
      <c r="AV765" s="223">
        <v>2131365</v>
      </c>
      <c r="AW765" t="s">
        <v>17</v>
      </c>
      <c r="AX765" t="s">
        <v>17</v>
      </c>
      <c r="AY765" t="s">
        <v>17</v>
      </c>
      <c r="AZ765" t="s">
        <v>17</v>
      </c>
      <c r="BA765" t="s">
        <v>7010</v>
      </c>
      <c r="BB765" s="3" t="s">
        <v>5202</v>
      </c>
      <c r="BC765" t="s">
        <v>17</v>
      </c>
      <c r="BD765" t="s">
        <v>7011</v>
      </c>
      <c r="BE765" t="s">
        <v>37</v>
      </c>
      <c r="BF765" t="s">
        <v>36</v>
      </c>
      <c r="BG765" t="s">
        <v>7012</v>
      </c>
      <c r="BH765" t="s">
        <v>9567</v>
      </c>
      <c r="BI765" t="s">
        <v>4479</v>
      </c>
      <c r="BJ765" t="s">
        <v>9079</v>
      </c>
      <c r="BK765" s="9" t="s">
        <v>9568</v>
      </c>
      <c r="BL765" t="s">
        <v>17</v>
      </c>
      <c r="BM765" s="223">
        <v>1297487</v>
      </c>
      <c r="BN765" s="223">
        <v>1297487</v>
      </c>
      <c r="BO765" t="s">
        <v>7013</v>
      </c>
      <c r="BP765" t="s">
        <v>9214</v>
      </c>
      <c r="BQ765" t="s">
        <v>17</v>
      </c>
      <c r="BR765" t="s">
        <v>17</v>
      </c>
      <c r="BS765" t="s">
        <v>17</v>
      </c>
      <c r="BT765" t="s">
        <v>17</v>
      </c>
      <c r="BU765" t="s">
        <v>6697</v>
      </c>
      <c r="BV765" t="s">
        <v>7458</v>
      </c>
      <c r="BW765" s="223">
        <v>30</v>
      </c>
      <c r="BX765" t="s">
        <v>17</v>
      </c>
      <c r="BY765" t="s">
        <v>17</v>
      </c>
      <c r="BZ765" t="s">
        <v>9217</v>
      </c>
      <c r="CA765" t="s">
        <v>6212</v>
      </c>
      <c r="CB765" s="223">
        <v>2017</v>
      </c>
      <c r="CC765" t="s">
        <v>7015</v>
      </c>
      <c r="CD765" t="s">
        <v>7459</v>
      </c>
      <c r="CE765" t="s">
        <v>7460</v>
      </c>
      <c r="CF765" t="s">
        <v>7457</v>
      </c>
      <c r="CG765" t="s">
        <v>7461</v>
      </c>
      <c r="CH765" t="s">
        <v>131</v>
      </c>
      <c r="CI765" t="s">
        <v>7019</v>
      </c>
      <c r="CJ765" t="s">
        <v>7462</v>
      </c>
      <c r="CK765" t="s">
        <v>7021</v>
      </c>
      <c r="CL765" t="s">
        <v>7022</v>
      </c>
      <c r="CM765" t="s">
        <v>7023</v>
      </c>
      <c r="CN765" t="s">
        <v>7024</v>
      </c>
      <c r="CO765" t="s">
        <v>686</v>
      </c>
      <c r="CP765" t="s">
        <v>48</v>
      </c>
      <c r="CQ765" t="s">
        <v>7025</v>
      </c>
      <c r="CR765" t="s">
        <v>17</v>
      </c>
      <c r="CS765" t="s">
        <v>7463</v>
      </c>
      <c r="CT765" t="s">
        <v>430</v>
      </c>
      <c r="CU765" t="s">
        <v>333</v>
      </c>
      <c r="CV765" t="s">
        <v>17</v>
      </c>
      <c r="CW765" t="s">
        <v>7027</v>
      </c>
      <c r="CX765" t="s">
        <v>17</v>
      </c>
      <c r="CY765" t="s">
        <v>17</v>
      </c>
      <c r="CZ765" t="s">
        <v>7464</v>
      </c>
      <c r="DA765" s="17" t="s">
        <v>8549</v>
      </c>
      <c r="DB765" s="22" t="s">
        <v>10559</v>
      </c>
      <c r="DC765" s="22" t="s">
        <v>10806</v>
      </c>
      <c r="DD765" s="228">
        <v>718</v>
      </c>
    </row>
    <row r="766" spans="1:108">
      <c r="A766" s="228">
        <v>709</v>
      </c>
      <c r="B766" t="s">
        <v>9548</v>
      </c>
      <c r="C766" s="285" t="s">
        <v>7003</v>
      </c>
      <c r="D766" t="s">
        <v>3455</v>
      </c>
      <c r="E766" t="s">
        <v>7004</v>
      </c>
      <c r="F766" t="s">
        <v>10397</v>
      </c>
      <c r="G766" s="149" t="s">
        <v>6125</v>
      </c>
      <c r="H766" s="3" t="s">
        <v>8128</v>
      </c>
      <c r="I766" s="3" t="s">
        <v>690</v>
      </c>
      <c r="J766" t="s">
        <v>8149</v>
      </c>
      <c r="K766" s="221" t="s">
        <v>10284</v>
      </c>
      <c r="L766" t="s">
        <v>7465</v>
      </c>
      <c r="M766" t="b">
        <v>0</v>
      </c>
      <c r="N766" t="s">
        <v>549</v>
      </c>
      <c r="O766" t="s">
        <v>17</v>
      </c>
      <c r="P766" t="s">
        <v>9176</v>
      </c>
      <c r="Q766" s="231">
        <v>1</v>
      </c>
      <c r="R766" s="231">
        <v>1</v>
      </c>
      <c r="S766" t="s">
        <v>7007</v>
      </c>
      <c r="T766" t="s">
        <v>17</v>
      </c>
      <c r="U766" t="s">
        <v>17</v>
      </c>
      <c r="V766" t="s">
        <v>17</v>
      </c>
      <c r="W766" t="s">
        <v>17</v>
      </c>
      <c r="X766" t="s">
        <v>17</v>
      </c>
      <c r="Y766" t="s">
        <v>17</v>
      </c>
      <c r="Z766" t="s">
        <v>4571</v>
      </c>
      <c r="AA766" s="22" t="s">
        <v>7114</v>
      </c>
      <c r="AB766" t="s">
        <v>17</v>
      </c>
      <c r="AC766" t="s">
        <v>17</v>
      </c>
      <c r="AD766" t="s">
        <v>17</v>
      </c>
      <c r="AE766" t="s">
        <v>17</v>
      </c>
      <c r="AF766" t="s">
        <v>7031</v>
      </c>
      <c r="AG766" t="s">
        <v>17</v>
      </c>
      <c r="AH766" t="s">
        <v>7465</v>
      </c>
      <c r="AI766" t="s">
        <v>7008</v>
      </c>
      <c r="AJ766" s="3" t="s">
        <v>481</v>
      </c>
      <c r="AK766" s="220" t="s">
        <v>12</v>
      </c>
      <c r="AL766" s="220" t="s">
        <v>12</v>
      </c>
      <c r="AM766" t="s">
        <v>17</v>
      </c>
      <c r="AN766" t="s">
        <v>7114</v>
      </c>
      <c r="AO766" t="s">
        <v>8556</v>
      </c>
      <c r="AP766" t="s">
        <v>9182</v>
      </c>
      <c r="AQ766" t="s">
        <v>17</v>
      </c>
      <c r="AR766" t="s">
        <v>17</v>
      </c>
      <c r="AS766" s="15" t="s">
        <v>9041</v>
      </c>
      <c r="AT766" t="s">
        <v>7009</v>
      </c>
      <c r="AU766" t="b">
        <v>0</v>
      </c>
      <c r="AV766" s="223">
        <v>3908249</v>
      </c>
      <c r="AW766" t="s">
        <v>17</v>
      </c>
      <c r="AX766" t="s">
        <v>17</v>
      </c>
      <c r="AY766" t="s">
        <v>17</v>
      </c>
      <c r="AZ766" t="s">
        <v>17</v>
      </c>
      <c r="BA766" t="s">
        <v>7010</v>
      </c>
      <c r="BB766" s="3" t="s">
        <v>5202</v>
      </c>
      <c r="BC766" t="s">
        <v>17</v>
      </c>
      <c r="BD766" t="s">
        <v>7011</v>
      </c>
      <c r="BE766" t="s">
        <v>37</v>
      </c>
      <c r="BF766" t="s">
        <v>36</v>
      </c>
      <c r="BG766" t="s">
        <v>7012</v>
      </c>
      <c r="BH766" t="s">
        <v>9567</v>
      </c>
      <c r="BI766" t="s">
        <v>4479</v>
      </c>
      <c r="BJ766" t="s">
        <v>9079</v>
      </c>
      <c r="BK766" s="9" t="s">
        <v>9568</v>
      </c>
      <c r="BL766" t="s">
        <v>17</v>
      </c>
      <c r="BM766" s="223">
        <v>2438736</v>
      </c>
      <c r="BN766" s="223">
        <v>2438736</v>
      </c>
      <c r="BO766" t="s">
        <v>7013</v>
      </c>
      <c r="BP766" t="s">
        <v>9214</v>
      </c>
      <c r="BQ766" t="s">
        <v>17</v>
      </c>
      <c r="BR766" t="s">
        <v>17</v>
      </c>
      <c r="BS766" t="s">
        <v>17</v>
      </c>
      <c r="BT766" t="s">
        <v>17</v>
      </c>
      <c r="BU766" t="s">
        <v>6697</v>
      </c>
      <c r="BV766" t="s">
        <v>7466</v>
      </c>
      <c r="BW766" s="223">
        <v>30</v>
      </c>
      <c r="BX766" t="s">
        <v>17</v>
      </c>
      <c r="BY766" t="s">
        <v>17</v>
      </c>
      <c r="BZ766" t="s">
        <v>9217</v>
      </c>
      <c r="CA766" t="s">
        <v>6212</v>
      </c>
      <c r="CB766" s="223">
        <v>2017</v>
      </c>
      <c r="CC766" t="s">
        <v>7015</v>
      </c>
      <c r="CD766" t="s">
        <v>7467</v>
      </c>
      <c r="CE766" t="s">
        <v>7468</v>
      </c>
      <c r="CF766" t="s">
        <v>7465</v>
      </c>
      <c r="CG766" t="s">
        <v>7469</v>
      </c>
      <c r="CH766" t="s">
        <v>131</v>
      </c>
      <c r="CI766" t="s">
        <v>7019</v>
      </c>
      <c r="CJ766" t="s">
        <v>7470</v>
      </c>
      <c r="CK766" t="s">
        <v>7021</v>
      </c>
      <c r="CL766" t="s">
        <v>7022</v>
      </c>
      <c r="CM766" t="s">
        <v>7023</v>
      </c>
      <c r="CN766" t="s">
        <v>7024</v>
      </c>
      <c r="CO766" t="s">
        <v>686</v>
      </c>
      <c r="CP766" t="s">
        <v>48</v>
      </c>
      <c r="CQ766" t="s">
        <v>7025</v>
      </c>
      <c r="CR766" t="s">
        <v>17</v>
      </c>
      <c r="CS766" t="s">
        <v>7471</v>
      </c>
      <c r="CT766" t="s">
        <v>430</v>
      </c>
      <c r="CU766" t="s">
        <v>333</v>
      </c>
      <c r="CV766" t="s">
        <v>17</v>
      </c>
      <c r="CW766" t="s">
        <v>7027</v>
      </c>
      <c r="CX766" t="s">
        <v>17</v>
      </c>
      <c r="CY766" t="s">
        <v>17</v>
      </c>
      <c r="CZ766" t="s">
        <v>7472</v>
      </c>
      <c r="DA766" s="17" t="s">
        <v>8549</v>
      </c>
      <c r="DB766" s="22" t="s">
        <v>10560</v>
      </c>
      <c r="DC766" s="22" t="s">
        <v>10805</v>
      </c>
      <c r="DD766" s="228">
        <v>719</v>
      </c>
    </row>
    <row r="767" spans="1:108">
      <c r="A767" s="228">
        <v>710</v>
      </c>
      <c r="B767" t="s">
        <v>9548</v>
      </c>
      <c r="C767" s="285" t="s">
        <v>7003</v>
      </c>
      <c r="D767" t="s">
        <v>3455</v>
      </c>
      <c r="E767" t="s">
        <v>7004</v>
      </c>
      <c r="F767" t="s">
        <v>10397</v>
      </c>
      <c r="G767" s="149" t="s">
        <v>6125</v>
      </c>
      <c r="H767" s="3" t="s">
        <v>8128</v>
      </c>
      <c r="I767" s="3" t="s">
        <v>690</v>
      </c>
      <c r="J767" t="s">
        <v>8149</v>
      </c>
      <c r="K767" s="221" t="s">
        <v>10284</v>
      </c>
      <c r="L767" t="s">
        <v>7473</v>
      </c>
      <c r="M767" t="b">
        <v>0</v>
      </c>
      <c r="N767" t="s">
        <v>549</v>
      </c>
      <c r="O767" s="3" t="s">
        <v>8168</v>
      </c>
      <c r="P767" t="s">
        <v>9155</v>
      </c>
      <c r="Q767" s="231">
        <v>4.3899999999999997</v>
      </c>
      <c r="R767" s="231">
        <v>4.3899999999999997</v>
      </c>
      <c r="S767" t="s">
        <v>7007</v>
      </c>
      <c r="T767" t="s">
        <v>17</v>
      </c>
      <c r="U767" t="s">
        <v>17</v>
      </c>
      <c r="V767" t="s">
        <v>17</v>
      </c>
      <c r="W767" t="s">
        <v>17</v>
      </c>
      <c r="X767" t="s">
        <v>17</v>
      </c>
      <c r="Y767" t="s">
        <v>17</v>
      </c>
      <c r="Z767" t="s">
        <v>4571</v>
      </c>
      <c r="AA767" s="22" t="s">
        <v>7030</v>
      </c>
      <c r="AB767" t="s">
        <v>17</v>
      </c>
      <c r="AC767" t="s">
        <v>17</v>
      </c>
      <c r="AD767" t="s">
        <v>17</v>
      </c>
      <c r="AE767" t="s">
        <v>17</v>
      </c>
      <c r="AF767" t="s">
        <v>7031</v>
      </c>
      <c r="AG767" t="s">
        <v>17</v>
      </c>
      <c r="AH767" t="s">
        <v>7473</v>
      </c>
      <c r="AI767" t="s">
        <v>7008</v>
      </c>
      <c r="AJ767" s="3" t="s">
        <v>481</v>
      </c>
      <c r="AK767" s="220" t="s">
        <v>12</v>
      </c>
      <c r="AL767" s="220" t="s">
        <v>12</v>
      </c>
      <c r="AM767" t="s">
        <v>17</v>
      </c>
      <c r="AN767" t="s">
        <v>7030</v>
      </c>
      <c r="AO767" t="s">
        <v>8554</v>
      </c>
      <c r="AP767" t="s">
        <v>9182</v>
      </c>
      <c r="AQ767" t="s">
        <v>17</v>
      </c>
      <c r="AR767" t="s">
        <v>17</v>
      </c>
      <c r="AS767" s="15" t="s">
        <v>9041</v>
      </c>
      <c r="AT767" t="s">
        <v>7009</v>
      </c>
      <c r="AU767" t="b">
        <v>0</v>
      </c>
      <c r="AV767" s="223">
        <v>6473801</v>
      </c>
      <c r="AW767" t="s">
        <v>17</v>
      </c>
      <c r="AX767" t="s">
        <v>17</v>
      </c>
      <c r="AY767" t="s">
        <v>17</v>
      </c>
      <c r="AZ767" t="s">
        <v>17</v>
      </c>
      <c r="BA767" t="s">
        <v>7010</v>
      </c>
      <c r="BB767" s="3" t="s">
        <v>5202</v>
      </c>
      <c r="BC767" t="s">
        <v>17</v>
      </c>
      <c r="BD767" t="s">
        <v>7011</v>
      </c>
      <c r="BE767" t="s">
        <v>37</v>
      </c>
      <c r="BF767" t="s">
        <v>36</v>
      </c>
      <c r="BG767" t="s">
        <v>7012</v>
      </c>
      <c r="BH767" t="s">
        <v>9567</v>
      </c>
      <c r="BI767" t="s">
        <v>4479</v>
      </c>
      <c r="BJ767" t="s">
        <v>9079</v>
      </c>
      <c r="BK767" s="9" t="s">
        <v>9568</v>
      </c>
      <c r="BL767" t="s">
        <v>17</v>
      </c>
      <c r="BM767" s="223">
        <v>3084551</v>
      </c>
      <c r="BN767" s="223">
        <v>3084551</v>
      </c>
      <c r="BO767" t="s">
        <v>7013</v>
      </c>
      <c r="BP767" t="s">
        <v>9214</v>
      </c>
      <c r="BQ767" t="s">
        <v>17</v>
      </c>
      <c r="BR767" t="s">
        <v>17</v>
      </c>
      <c r="BS767" t="s">
        <v>17</v>
      </c>
      <c r="BT767" t="s">
        <v>17</v>
      </c>
      <c r="BU767" t="s">
        <v>6697</v>
      </c>
      <c r="BV767" t="s">
        <v>7474</v>
      </c>
      <c r="BW767" s="223">
        <v>30</v>
      </c>
      <c r="BX767" t="s">
        <v>17</v>
      </c>
      <c r="BY767" t="s">
        <v>17</v>
      </c>
      <c r="BZ767" t="s">
        <v>9217</v>
      </c>
      <c r="CA767" t="s">
        <v>6212</v>
      </c>
      <c r="CB767" s="223">
        <v>2017</v>
      </c>
      <c r="CC767" t="s">
        <v>7015</v>
      </c>
      <c r="CD767" t="s">
        <v>7475</v>
      </c>
      <c r="CE767" t="s">
        <v>7476</v>
      </c>
      <c r="CF767" t="s">
        <v>7473</v>
      </c>
      <c r="CG767" t="s">
        <v>7477</v>
      </c>
      <c r="CH767" t="s">
        <v>131</v>
      </c>
      <c r="CI767" t="s">
        <v>7019</v>
      </c>
      <c r="CJ767" t="s">
        <v>7478</v>
      </c>
      <c r="CK767" t="s">
        <v>7021</v>
      </c>
      <c r="CL767" t="s">
        <v>7022</v>
      </c>
      <c r="CM767" t="s">
        <v>7023</v>
      </c>
      <c r="CN767" t="s">
        <v>7024</v>
      </c>
      <c r="CO767" t="s">
        <v>686</v>
      </c>
      <c r="CP767" t="s">
        <v>48</v>
      </c>
      <c r="CQ767" t="s">
        <v>7025</v>
      </c>
      <c r="CR767" t="s">
        <v>17</v>
      </c>
      <c r="CS767" t="s">
        <v>7479</v>
      </c>
      <c r="CT767" t="s">
        <v>430</v>
      </c>
      <c r="CU767" t="s">
        <v>333</v>
      </c>
      <c r="CV767" t="s">
        <v>17</v>
      </c>
      <c r="CW767" t="s">
        <v>7027</v>
      </c>
      <c r="CX767" t="s">
        <v>17</v>
      </c>
      <c r="CY767" t="s">
        <v>17</v>
      </c>
      <c r="CZ767" t="s">
        <v>7480</v>
      </c>
      <c r="DA767" s="17" t="s">
        <v>8549</v>
      </c>
      <c r="DB767" s="22" t="s">
        <v>10561</v>
      </c>
      <c r="DC767" s="22" t="s">
        <v>10804</v>
      </c>
      <c r="DD767" s="228">
        <v>720</v>
      </c>
    </row>
    <row r="768" spans="1:108">
      <c r="A768" s="228">
        <v>711</v>
      </c>
      <c r="B768" t="s">
        <v>9548</v>
      </c>
      <c r="C768" s="285" t="s">
        <v>7003</v>
      </c>
      <c r="D768" t="s">
        <v>3455</v>
      </c>
      <c r="E768" t="s">
        <v>7004</v>
      </c>
      <c r="F768" t="s">
        <v>10397</v>
      </c>
      <c r="G768" s="149" t="s">
        <v>6125</v>
      </c>
      <c r="H768" s="3" t="s">
        <v>8128</v>
      </c>
      <c r="I768" s="3" t="s">
        <v>690</v>
      </c>
      <c r="J768" t="s">
        <v>8149</v>
      </c>
      <c r="K768" s="221" t="s">
        <v>10284</v>
      </c>
      <c r="L768" t="s">
        <v>7481</v>
      </c>
      <c r="M768" t="b">
        <v>0</v>
      </c>
      <c r="N768" t="s">
        <v>549</v>
      </c>
      <c r="O768" s="3" t="s">
        <v>8168</v>
      </c>
      <c r="P768" t="s">
        <v>9171</v>
      </c>
      <c r="Q768" s="231">
        <v>0.9</v>
      </c>
      <c r="R768" s="231">
        <v>0.9</v>
      </c>
      <c r="S768" t="s">
        <v>7007</v>
      </c>
      <c r="T768" t="s">
        <v>17</v>
      </c>
      <c r="U768" t="s">
        <v>17</v>
      </c>
      <c r="V768" t="s">
        <v>17</v>
      </c>
      <c r="W768" t="s">
        <v>17</v>
      </c>
      <c r="X768" t="s">
        <v>17</v>
      </c>
      <c r="Y768" t="s">
        <v>17</v>
      </c>
      <c r="Z768" t="s">
        <v>4571</v>
      </c>
      <c r="AA768" s="22" t="s">
        <v>7320</v>
      </c>
      <c r="AB768" t="s">
        <v>17</v>
      </c>
      <c r="AC768" t="s">
        <v>17</v>
      </c>
      <c r="AD768" t="s">
        <v>17</v>
      </c>
      <c r="AE768" t="s">
        <v>17</v>
      </c>
      <c r="AF768" t="s">
        <v>7031</v>
      </c>
      <c r="AG768" t="s">
        <v>17</v>
      </c>
      <c r="AH768" t="s">
        <v>7481</v>
      </c>
      <c r="AI768" t="s">
        <v>7008</v>
      </c>
      <c r="AJ768" s="3" t="s">
        <v>481</v>
      </c>
      <c r="AK768" s="220" t="s">
        <v>12</v>
      </c>
      <c r="AL768" s="220" t="s">
        <v>12</v>
      </c>
      <c r="AM768" t="s">
        <v>17</v>
      </c>
      <c r="AN768" t="s">
        <v>7320</v>
      </c>
      <c r="AO768" t="s">
        <v>8556</v>
      </c>
      <c r="AP768" t="s">
        <v>9182</v>
      </c>
      <c r="AQ768" t="s">
        <v>17</v>
      </c>
      <c r="AR768" t="s">
        <v>17</v>
      </c>
      <c r="AS768" s="15" t="s">
        <v>9041</v>
      </c>
      <c r="AT768" t="s">
        <v>7009</v>
      </c>
      <c r="AU768" t="b">
        <v>0</v>
      </c>
      <c r="AV768" s="223">
        <v>2711911</v>
      </c>
      <c r="AW768" t="s">
        <v>17</v>
      </c>
      <c r="AX768" t="s">
        <v>17</v>
      </c>
      <c r="AY768" t="s">
        <v>17</v>
      </c>
      <c r="AZ768" t="s">
        <v>17</v>
      </c>
      <c r="BA768" t="s">
        <v>7010</v>
      </c>
      <c r="BB768" s="3" t="s">
        <v>5202</v>
      </c>
      <c r="BC768" t="s">
        <v>17</v>
      </c>
      <c r="BD768" t="s">
        <v>7011</v>
      </c>
      <c r="BE768" t="s">
        <v>37</v>
      </c>
      <c r="BF768" t="s">
        <v>36</v>
      </c>
      <c r="BG768" t="s">
        <v>7012</v>
      </c>
      <c r="BH768" t="s">
        <v>9567</v>
      </c>
      <c r="BI768" t="s">
        <v>4479</v>
      </c>
      <c r="BJ768" t="s">
        <v>9079</v>
      </c>
      <c r="BK768" s="9" t="s">
        <v>9568</v>
      </c>
      <c r="BL768" t="s">
        <v>17</v>
      </c>
      <c r="BM768" s="223">
        <v>2194097</v>
      </c>
      <c r="BN768" s="223">
        <v>2194097</v>
      </c>
      <c r="BO768" t="s">
        <v>7013</v>
      </c>
      <c r="BP768" t="s">
        <v>9214</v>
      </c>
      <c r="BQ768" t="s">
        <v>17</v>
      </c>
      <c r="BR768" t="s">
        <v>17</v>
      </c>
      <c r="BS768" t="s">
        <v>17</v>
      </c>
      <c r="BT768" t="s">
        <v>17</v>
      </c>
      <c r="BU768" t="s">
        <v>6697</v>
      </c>
      <c r="BV768" t="s">
        <v>7482</v>
      </c>
      <c r="BW768" s="223">
        <v>30</v>
      </c>
      <c r="BX768" t="s">
        <v>17</v>
      </c>
      <c r="BY768" t="s">
        <v>17</v>
      </c>
      <c r="BZ768" t="s">
        <v>9217</v>
      </c>
      <c r="CA768" t="s">
        <v>6212</v>
      </c>
      <c r="CB768" s="223">
        <v>2017</v>
      </c>
      <c r="CC768" t="s">
        <v>7015</v>
      </c>
      <c r="CD768" t="s">
        <v>7483</v>
      </c>
      <c r="CE768" t="s">
        <v>7484</v>
      </c>
      <c r="CF768" t="s">
        <v>7481</v>
      </c>
      <c r="CG768" t="s">
        <v>7485</v>
      </c>
      <c r="CH768" t="s">
        <v>131</v>
      </c>
      <c r="CI768" t="s">
        <v>7019</v>
      </c>
      <c r="CJ768" t="s">
        <v>7486</v>
      </c>
      <c r="CK768" t="s">
        <v>7021</v>
      </c>
      <c r="CL768" t="s">
        <v>7022</v>
      </c>
      <c r="CM768" t="s">
        <v>7023</v>
      </c>
      <c r="CN768" t="s">
        <v>7024</v>
      </c>
      <c r="CO768" t="s">
        <v>686</v>
      </c>
      <c r="CP768" t="s">
        <v>48</v>
      </c>
      <c r="CQ768" t="s">
        <v>7025</v>
      </c>
      <c r="CR768" t="s">
        <v>17</v>
      </c>
      <c r="CS768" t="s">
        <v>7487</v>
      </c>
      <c r="CT768" t="s">
        <v>430</v>
      </c>
      <c r="CU768" t="s">
        <v>333</v>
      </c>
      <c r="CV768" t="s">
        <v>17</v>
      </c>
      <c r="CW768" t="s">
        <v>7027</v>
      </c>
      <c r="CX768" t="s">
        <v>17</v>
      </c>
      <c r="CY768" t="s">
        <v>17</v>
      </c>
      <c r="CZ768" t="s">
        <v>7488</v>
      </c>
      <c r="DA768" s="17" t="s">
        <v>8549</v>
      </c>
      <c r="DB768" s="22" t="s">
        <v>10562</v>
      </c>
      <c r="DC768" s="22" t="s">
        <v>10803</v>
      </c>
      <c r="DD768" s="228">
        <v>721</v>
      </c>
    </row>
    <row r="769" spans="1:108">
      <c r="A769" s="228">
        <v>712</v>
      </c>
      <c r="B769" t="s">
        <v>9548</v>
      </c>
      <c r="C769" s="285" t="s">
        <v>7003</v>
      </c>
      <c r="D769" t="s">
        <v>3455</v>
      </c>
      <c r="E769" t="s">
        <v>7004</v>
      </c>
      <c r="F769" t="s">
        <v>10397</v>
      </c>
      <c r="G769" s="149" t="s">
        <v>6125</v>
      </c>
      <c r="H769" s="3" t="s">
        <v>8128</v>
      </c>
      <c r="I769" s="3" t="s">
        <v>690</v>
      </c>
      <c r="J769" t="s">
        <v>8149</v>
      </c>
      <c r="K769" s="221" t="s">
        <v>10284</v>
      </c>
      <c r="L769" t="s">
        <v>7489</v>
      </c>
      <c r="M769" t="b">
        <v>0</v>
      </c>
      <c r="N769" t="s">
        <v>549</v>
      </c>
      <c r="O769" t="s">
        <v>17</v>
      </c>
      <c r="P769" t="s">
        <v>9176</v>
      </c>
      <c r="Q769" s="231">
        <v>1</v>
      </c>
      <c r="R769" s="231">
        <v>1</v>
      </c>
      <c r="S769" t="s">
        <v>7007</v>
      </c>
      <c r="T769" t="s">
        <v>17</v>
      </c>
      <c r="U769" t="s">
        <v>17</v>
      </c>
      <c r="V769" t="s">
        <v>17</v>
      </c>
      <c r="W769" t="s">
        <v>17</v>
      </c>
      <c r="X769" t="s">
        <v>17</v>
      </c>
      <c r="Y769" t="s">
        <v>17</v>
      </c>
      <c r="Z769" t="s">
        <v>4571</v>
      </c>
      <c r="AA769" s="22" t="s">
        <v>7114</v>
      </c>
      <c r="AB769" t="s">
        <v>17</v>
      </c>
      <c r="AC769" t="s">
        <v>17</v>
      </c>
      <c r="AD769" t="s">
        <v>17</v>
      </c>
      <c r="AE769" t="s">
        <v>17</v>
      </c>
      <c r="AF769" t="s">
        <v>7031</v>
      </c>
      <c r="AG769" t="s">
        <v>17</v>
      </c>
      <c r="AH769" t="s">
        <v>7489</v>
      </c>
      <c r="AI769" t="s">
        <v>7008</v>
      </c>
      <c r="AJ769" s="3" t="s">
        <v>481</v>
      </c>
      <c r="AK769" s="220" t="s">
        <v>12</v>
      </c>
      <c r="AL769" s="220" t="s">
        <v>12</v>
      </c>
      <c r="AM769" t="s">
        <v>17</v>
      </c>
      <c r="AN769" t="s">
        <v>7114</v>
      </c>
      <c r="AO769" t="s">
        <v>8554</v>
      </c>
      <c r="AP769" t="s">
        <v>9182</v>
      </c>
      <c r="AQ769" t="s">
        <v>17</v>
      </c>
      <c r="AR769" t="s">
        <v>17</v>
      </c>
      <c r="AS769" s="15" t="s">
        <v>9041</v>
      </c>
      <c r="AT769" t="s">
        <v>7009</v>
      </c>
      <c r="AU769" t="b">
        <v>0</v>
      </c>
      <c r="AV769" s="223">
        <v>5006482</v>
      </c>
      <c r="AW769" t="s">
        <v>17</v>
      </c>
      <c r="AX769" t="s">
        <v>17</v>
      </c>
      <c r="AY769" t="s">
        <v>17</v>
      </c>
      <c r="AZ769" t="s">
        <v>17</v>
      </c>
      <c r="BA769" t="s">
        <v>7010</v>
      </c>
      <c r="BB769" s="3" t="s">
        <v>5202</v>
      </c>
      <c r="BC769" t="s">
        <v>17</v>
      </c>
      <c r="BD769" t="s">
        <v>7011</v>
      </c>
      <c r="BE769" t="s">
        <v>37</v>
      </c>
      <c r="BF769" t="s">
        <v>36</v>
      </c>
      <c r="BG769" t="s">
        <v>7012</v>
      </c>
      <c r="BH769" t="s">
        <v>9567</v>
      </c>
      <c r="BI769" t="s">
        <v>4479</v>
      </c>
      <c r="BJ769" t="s">
        <v>9079</v>
      </c>
      <c r="BK769" s="9" t="s">
        <v>9568</v>
      </c>
      <c r="BL769" t="s">
        <v>17</v>
      </c>
      <c r="BM769" s="223">
        <v>3121036</v>
      </c>
      <c r="BN769" s="223">
        <v>3121036</v>
      </c>
      <c r="BO769" t="s">
        <v>7013</v>
      </c>
      <c r="BP769" t="s">
        <v>9214</v>
      </c>
      <c r="BQ769" t="s">
        <v>17</v>
      </c>
      <c r="BR769" t="s">
        <v>17</v>
      </c>
      <c r="BS769" t="s">
        <v>17</v>
      </c>
      <c r="BT769" t="s">
        <v>17</v>
      </c>
      <c r="BU769" t="s">
        <v>6697</v>
      </c>
      <c r="BV769" t="s">
        <v>7490</v>
      </c>
      <c r="BW769" s="223">
        <v>30</v>
      </c>
      <c r="BX769" t="s">
        <v>17</v>
      </c>
      <c r="BY769" t="s">
        <v>17</v>
      </c>
      <c r="BZ769" t="s">
        <v>9217</v>
      </c>
      <c r="CA769" t="s">
        <v>6212</v>
      </c>
      <c r="CB769" s="223">
        <v>2017</v>
      </c>
      <c r="CC769" t="s">
        <v>7015</v>
      </c>
      <c r="CD769" t="s">
        <v>7491</v>
      </c>
      <c r="CE769" t="s">
        <v>7492</v>
      </c>
      <c r="CF769" t="s">
        <v>7489</v>
      </c>
      <c r="CG769" t="s">
        <v>7493</v>
      </c>
      <c r="CH769" t="s">
        <v>131</v>
      </c>
      <c r="CI769" t="s">
        <v>7019</v>
      </c>
      <c r="CJ769" t="s">
        <v>7494</v>
      </c>
      <c r="CK769" t="s">
        <v>7021</v>
      </c>
      <c r="CL769" t="s">
        <v>7022</v>
      </c>
      <c r="CM769" t="s">
        <v>7023</v>
      </c>
      <c r="CN769" t="s">
        <v>7024</v>
      </c>
      <c r="CO769" t="s">
        <v>686</v>
      </c>
      <c r="CP769" t="s">
        <v>48</v>
      </c>
      <c r="CQ769" t="s">
        <v>7025</v>
      </c>
      <c r="CR769" t="s">
        <v>17</v>
      </c>
      <c r="CS769" t="s">
        <v>7495</v>
      </c>
      <c r="CT769" t="s">
        <v>430</v>
      </c>
      <c r="CU769" t="s">
        <v>333</v>
      </c>
      <c r="CV769" t="s">
        <v>17</v>
      </c>
      <c r="CW769" t="s">
        <v>7027</v>
      </c>
      <c r="CX769" t="s">
        <v>17</v>
      </c>
      <c r="CY769" t="s">
        <v>17</v>
      </c>
      <c r="CZ769" t="s">
        <v>7496</v>
      </c>
      <c r="DA769" s="17" t="s">
        <v>8549</v>
      </c>
      <c r="DB769" s="22" t="s">
        <v>10563</v>
      </c>
      <c r="DC769" s="22" t="s">
        <v>10802</v>
      </c>
      <c r="DD769" s="228">
        <v>722</v>
      </c>
    </row>
    <row r="770" spans="1:108">
      <c r="A770" s="228">
        <v>713</v>
      </c>
      <c r="B770" t="s">
        <v>9548</v>
      </c>
      <c r="C770" s="285" t="s">
        <v>7003</v>
      </c>
      <c r="D770" t="s">
        <v>3455</v>
      </c>
      <c r="E770" t="s">
        <v>7004</v>
      </c>
      <c r="F770" t="s">
        <v>10397</v>
      </c>
      <c r="G770" s="149" t="s">
        <v>6125</v>
      </c>
      <c r="H770" s="3" t="s">
        <v>8128</v>
      </c>
      <c r="I770" s="3" t="s">
        <v>690</v>
      </c>
      <c r="J770" t="s">
        <v>8149</v>
      </c>
      <c r="K770" s="221" t="s">
        <v>10284</v>
      </c>
      <c r="L770" t="s">
        <v>7497</v>
      </c>
      <c r="M770" t="b">
        <v>0</v>
      </c>
      <c r="N770" t="s">
        <v>549</v>
      </c>
      <c r="O770" s="3" t="s">
        <v>8168</v>
      </c>
      <c r="P770" t="s">
        <v>9172</v>
      </c>
      <c r="Q770" s="231">
        <v>33</v>
      </c>
      <c r="R770" s="231">
        <v>33</v>
      </c>
      <c r="S770" t="s">
        <v>7007</v>
      </c>
      <c r="T770" t="s">
        <v>17</v>
      </c>
      <c r="U770" t="s">
        <v>17</v>
      </c>
      <c r="V770" t="s">
        <v>17</v>
      </c>
      <c r="W770" t="s">
        <v>17</v>
      </c>
      <c r="X770" t="s">
        <v>17</v>
      </c>
      <c r="Y770" t="s">
        <v>17</v>
      </c>
      <c r="Z770" t="s">
        <v>4570</v>
      </c>
      <c r="AA770" s="22" t="s">
        <v>484</v>
      </c>
      <c r="AB770" t="s">
        <v>17</v>
      </c>
      <c r="AC770" t="s">
        <v>17</v>
      </c>
      <c r="AD770" t="s">
        <v>17</v>
      </c>
      <c r="AE770" t="s">
        <v>17</v>
      </c>
      <c r="AF770" t="s">
        <v>17</v>
      </c>
      <c r="AG770" t="s">
        <v>17</v>
      </c>
      <c r="AH770" t="s">
        <v>7497</v>
      </c>
      <c r="AI770" t="s">
        <v>7008</v>
      </c>
      <c r="AJ770" s="3" t="s">
        <v>481</v>
      </c>
      <c r="AK770" s="220" t="s">
        <v>12</v>
      </c>
      <c r="AL770" s="220" t="s">
        <v>12</v>
      </c>
      <c r="AM770" t="s">
        <v>17</v>
      </c>
      <c r="AN770" t="s">
        <v>484</v>
      </c>
      <c r="AO770" t="s">
        <v>4577</v>
      </c>
      <c r="AP770" t="s">
        <v>9182</v>
      </c>
      <c r="AQ770" t="s">
        <v>17</v>
      </c>
      <c r="AR770" t="s">
        <v>17</v>
      </c>
      <c r="AS770" s="15" t="s">
        <v>9041</v>
      </c>
      <c r="AT770" t="s">
        <v>7009</v>
      </c>
      <c r="AU770" t="b">
        <v>0</v>
      </c>
      <c r="AV770" s="223">
        <v>4413883</v>
      </c>
      <c r="AW770" t="s">
        <v>17</v>
      </c>
      <c r="AX770" t="s">
        <v>17</v>
      </c>
      <c r="AY770" t="s">
        <v>17</v>
      </c>
      <c r="AZ770" t="s">
        <v>17</v>
      </c>
      <c r="BA770" t="s">
        <v>7010</v>
      </c>
      <c r="BB770" s="3" t="s">
        <v>5202</v>
      </c>
      <c r="BC770" t="s">
        <v>17</v>
      </c>
      <c r="BD770" t="s">
        <v>7011</v>
      </c>
      <c r="BE770" t="s">
        <v>37</v>
      </c>
      <c r="BF770" t="s">
        <v>36</v>
      </c>
      <c r="BG770" t="s">
        <v>7012</v>
      </c>
      <c r="BH770" t="s">
        <v>9567</v>
      </c>
      <c r="BI770" t="s">
        <v>4479</v>
      </c>
      <c r="BJ770" t="s">
        <v>9079</v>
      </c>
      <c r="BK770" s="9" t="s">
        <v>9568</v>
      </c>
      <c r="BL770" t="s">
        <v>17</v>
      </c>
      <c r="BM770" s="223">
        <v>3586690</v>
      </c>
      <c r="BN770" s="223">
        <v>3586690</v>
      </c>
      <c r="BO770" t="s">
        <v>7013</v>
      </c>
      <c r="BP770" t="s">
        <v>9214</v>
      </c>
      <c r="BQ770" t="s">
        <v>17</v>
      </c>
      <c r="BR770" t="s">
        <v>17</v>
      </c>
      <c r="BS770" t="s">
        <v>17</v>
      </c>
      <c r="BT770" t="s">
        <v>17</v>
      </c>
      <c r="BU770" t="s">
        <v>6697</v>
      </c>
      <c r="BV770" t="s">
        <v>7498</v>
      </c>
      <c r="BW770" s="223">
        <v>30</v>
      </c>
      <c r="BX770" t="s">
        <v>17</v>
      </c>
      <c r="BY770" t="s">
        <v>17</v>
      </c>
      <c r="BZ770" t="s">
        <v>9217</v>
      </c>
      <c r="CA770" t="s">
        <v>6212</v>
      </c>
      <c r="CB770" s="223">
        <v>2017</v>
      </c>
      <c r="CC770" t="s">
        <v>7015</v>
      </c>
      <c r="CD770" t="s">
        <v>7499</v>
      </c>
      <c r="CE770" t="s">
        <v>7500</v>
      </c>
      <c r="CF770" t="s">
        <v>7497</v>
      </c>
      <c r="CG770" t="s">
        <v>7501</v>
      </c>
      <c r="CH770" t="s">
        <v>131</v>
      </c>
      <c r="CI770" t="s">
        <v>7019</v>
      </c>
      <c r="CJ770" t="s">
        <v>7502</v>
      </c>
      <c r="CK770" t="s">
        <v>7021</v>
      </c>
      <c r="CL770" t="s">
        <v>7022</v>
      </c>
      <c r="CM770" t="s">
        <v>7023</v>
      </c>
      <c r="CN770" t="s">
        <v>7024</v>
      </c>
      <c r="CO770" t="s">
        <v>686</v>
      </c>
      <c r="CP770" t="s">
        <v>48</v>
      </c>
      <c r="CQ770" t="s">
        <v>7025</v>
      </c>
      <c r="CR770" t="s">
        <v>17</v>
      </c>
      <c r="CS770" t="s">
        <v>7503</v>
      </c>
      <c r="CT770" t="s">
        <v>430</v>
      </c>
      <c r="CU770" t="s">
        <v>333</v>
      </c>
      <c r="CV770" t="s">
        <v>17</v>
      </c>
      <c r="CW770" t="s">
        <v>7027</v>
      </c>
      <c r="CX770" t="s">
        <v>17</v>
      </c>
      <c r="CY770" t="s">
        <v>17</v>
      </c>
      <c r="CZ770" t="s">
        <v>7504</v>
      </c>
      <c r="DA770" s="17" t="s">
        <v>8549</v>
      </c>
      <c r="DB770" s="22" t="s">
        <v>10564</v>
      </c>
      <c r="DC770" s="22" t="s">
        <v>10801</v>
      </c>
      <c r="DD770" s="228">
        <v>723</v>
      </c>
    </row>
    <row r="771" spans="1:108">
      <c r="A771" s="228">
        <v>714</v>
      </c>
      <c r="B771" t="s">
        <v>9548</v>
      </c>
      <c r="C771" s="285" t="s">
        <v>7003</v>
      </c>
      <c r="D771" t="s">
        <v>3455</v>
      </c>
      <c r="E771" t="s">
        <v>7004</v>
      </c>
      <c r="F771" t="s">
        <v>10397</v>
      </c>
      <c r="G771" s="149" t="s">
        <v>6125</v>
      </c>
      <c r="H771" s="3" t="s">
        <v>8128</v>
      </c>
      <c r="I771" s="3" t="s">
        <v>690</v>
      </c>
      <c r="J771" t="s">
        <v>8149</v>
      </c>
      <c r="K771" s="221" t="s">
        <v>10284</v>
      </c>
      <c r="L771" t="s">
        <v>7505</v>
      </c>
      <c r="M771" t="b">
        <v>0</v>
      </c>
      <c r="N771" t="s">
        <v>549</v>
      </c>
      <c r="O771" s="3" t="s">
        <v>8168</v>
      </c>
      <c r="P771" t="s">
        <v>9175</v>
      </c>
      <c r="Q771" s="231">
        <v>0.24</v>
      </c>
      <c r="R771" s="231">
        <v>0.24</v>
      </c>
      <c r="S771" t="s">
        <v>7007</v>
      </c>
      <c r="T771" t="s">
        <v>17</v>
      </c>
      <c r="U771" t="s">
        <v>17</v>
      </c>
      <c r="V771" t="s">
        <v>17</v>
      </c>
      <c r="W771" t="s">
        <v>17</v>
      </c>
      <c r="X771" t="s">
        <v>17</v>
      </c>
      <c r="Y771" t="s">
        <v>17</v>
      </c>
      <c r="Z771" t="s">
        <v>4571</v>
      </c>
      <c r="AA771" s="22" t="s">
        <v>7123</v>
      </c>
      <c r="AB771" t="s">
        <v>17</v>
      </c>
      <c r="AC771" t="s">
        <v>17</v>
      </c>
      <c r="AD771" t="s">
        <v>17</v>
      </c>
      <c r="AE771" t="s">
        <v>17</v>
      </c>
      <c r="AF771" t="s">
        <v>7031</v>
      </c>
      <c r="AG771" t="s">
        <v>17</v>
      </c>
      <c r="AH771" t="s">
        <v>7505</v>
      </c>
      <c r="AI771" t="s">
        <v>7008</v>
      </c>
      <c r="AJ771" s="3" t="s">
        <v>481</v>
      </c>
      <c r="AK771" s="220" t="s">
        <v>12</v>
      </c>
      <c r="AL771" s="220" t="s">
        <v>12</v>
      </c>
      <c r="AM771" t="s">
        <v>17</v>
      </c>
      <c r="AN771" t="s">
        <v>7123</v>
      </c>
      <c r="AO771" t="s">
        <v>8556</v>
      </c>
      <c r="AP771" t="s">
        <v>9182</v>
      </c>
      <c r="AQ771" t="s">
        <v>17</v>
      </c>
      <c r="AR771" t="s">
        <v>17</v>
      </c>
      <c r="AS771" s="15" t="s">
        <v>9041</v>
      </c>
      <c r="AT771" t="s">
        <v>7009</v>
      </c>
      <c r="AU771" t="b">
        <v>0</v>
      </c>
      <c r="AV771" s="223">
        <v>1779791</v>
      </c>
      <c r="AW771" t="s">
        <v>17</v>
      </c>
      <c r="AX771" t="s">
        <v>17</v>
      </c>
      <c r="AY771" t="s">
        <v>17</v>
      </c>
      <c r="AZ771" t="s">
        <v>17</v>
      </c>
      <c r="BA771" t="s">
        <v>7010</v>
      </c>
      <c r="BB771" s="3" t="s">
        <v>5202</v>
      </c>
      <c r="BC771" t="s">
        <v>17</v>
      </c>
      <c r="BD771" t="s">
        <v>7011</v>
      </c>
      <c r="BE771" t="s">
        <v>37</v>
      </c>
      <c r="BF771" t="s">
        <v>36</v>
      </c>
      <c r="BG771" t="s">
        <v>7012</v>
      </c>
      <c r="BH771" t="s">
        <v>9567</v>
      </c>
      <c r="BI771" t="s">
        <v>4479</v>
      </c>
      <c r="BJ771" t="s">
        <v>9079</v>
      </c>
      <c r="BK771" s="9" t="s">
        <v>9568</v>
      </c>
      <c r="BL771" t="s">
        <v>17</v>
      </c>
      <c r="BM771" s="223">
        <v>950604</v>
      </c>
      <c r="BN771" s="223">
        <v>950604</v>
      </c>
      <c r="BO771" t="s">
        <v>7013</v>
      </c>
      <c r="BP771" t="s">
        <v>9214</v>
      </c>
      <c r="BQ771" t="s">
        <v>17</v>
      </c>
      <c r="BR771" t="s">
        <v>17</v>
      </c>
      <c r="BS771" t="s">
        <v>17</v>
      </c>
      <c r="BT771" t="s">
        <v>17</v>
      </c>
      <c r="BU771" t="s">
        <v>6697</v>
      </c>
      <c r="BV771" t="s">
        <v>7506</v>
      </c>
      <c r="BW771" s="223">
        <v>30</v>
      </c>
      <c r="BX771" t="s">
        <v>17</v>
      </c>
      <c r="BY771" t="s">
        <v>17</v>
      </c>
      <c r="BZ771" t="s">
        <v>9217</v>
      </c>
      <c r="CA771" t="s">
        <v>6212</v>
      </c>
      <c r="CB771" s="223">
        <v>2017</v>
      </c>
      <c r="CC771" t="s">
        <v>7015</v>
      </c>
      <c r="CD771" t="s">
        <v>7507</v>
      </c>
      <c r="CE771" t="s">
        <v>7508</v>
      </c>
      <c r="CF771" t="s">
        <v>7505</v>
      </c>
      <c r="CG771" t="s">
        <v>7509</v>
      </c>
      <c r="CH771" t="s">
        <v>131</v>
      </c>
      <c r="CI771" t="s">
        <v>7019</v>
      </c>
      <c r="CJ771" t="s">
        <v>7510</v>
      </c>
      <c r="CK771" t="s">
        <v>7021</v>
      </c>
      <c r="CL771" t="s">
        <v>7022</v>
      </c>
      <c r="CM771" t="s">
        <v>7023</v>
      </c>
      <c r="CN771" t="s">
        <v>7024</v>
      </c>
      <c r="CO771" t="s">
        <v>686</v>
      </c>
      <c r="CP771" t="s">
        <v>48</v>
      </c>
      <c r="CQ771" t="s">
        <v>7025</v>
      </c>
      <c r="CR771" t="s">
        <v>17</v>
      </c>
      <c r="CS771" t="s">
        <v>7511</v>
      </c>
      <c r="CT771" t="s">
        <v>430</v>
      </c>
      <c r="CU771" t="s">
        <v>333</v>
      </c>
      <c r="CV771" t="s">
        <v>17</v>
      </c>
      <c r="CW771" t="s">
        <v>7027</v>
      </c>
      <c r="CX771" t="s">
        <v>17</v>
      </c>
      <c r="CY771" t="s">
        <v>17</v>
      </c>
      <c r="CZ771" t="s">
        <v>7512</v>
      </c>
      <c r="DA771" s="17" t="s">
        <v>8549</v>
      </c>
      <c r="DB771" s="22" t="s">
        <v>10565</v>
      </c>
      <c r="DC771" s="22" t="s">
        <v>10800</v>
      </c>
      <c r="DD771" s="229">
        <v>724</v>
      </c>
    </row>
    <row r="772" spans="1:108">
      <c r="A772" s="228">
        <v>715</v>
      </c>
      <c r="B772" t="s">
        <v>9548</v>
      </c>
      <c r="C772" s="285" t="s">
        <v>7003</v>
      </c>
      <c r="D772" t="s">
        <v>3455</v>
      </c>
      <c r="E772" t="s">
        <v>7004</v>
      </c>
      <c r="F772" t="s">
        <v>10397</v>
      </c>
      <c r="G772" s="149" t="s">
        <v>6125</v>
      </c>
      <c r="H772" s="3" t="s">
        <v>8128</v>
      </c>
      <c r="I772" s="3" t="s">
        <v>690</v>
      </c>
      <c r="J772" t="s">
        <v>8149</v>
      </c>
      <c r="K772" s="221" t="s">
        <v>10284</v>
      </c>
      <c r="L772" t="s">
        <v>7513</v>
      </c>
      <c r="M772" t="b">
        <v>0</v>
      </c>
      <c r="N772" t="s">
        <v>549</v>
      </c>
      <c r="O772" s="3" t="s">
        <v>8168</v>
      </c>
      <c r="P772" t="s">
        <v>9155</v>
      </c>
      <c r="Q772" s="231">
        <v>4.3899999999999997</v>
      </c>
      <c r="R772" s="231">
        <v>4.3899999999999997</v>
      </c>
      <c r="S772" t="s">
        <v>7007</v>
      </c>
      <c r="T772" t="s">
        <v>17</v>
      </c>
      <c r="U772" t="s">
        <v>17</v>
      </c>
      <c r="V772" t="s">
        <v>17</v>
      </c>
      <c r="W772" t="s">
        <v>17</v>
      </c>
      <c r="X772" t="s">
        <v>17</v>
      </c>
      <c r="Y772" t="s">
        <v>17</v>
      </c>
      <c r="Z772" t="s">
        <v>4571</v>
      </c>
      <c r="AA772" s="22" t="s">
        <v>7030</v>
      </c>
      <c r="AB772" t="s">
        <v>17</v>
      </c>
      <c r="AC772" t="s">
        <v>17</v>
      </c>
      <c r="AD772" t="s">
        <v>17</v>
      </c>
      <c r="AE772" t="s">
        <v>17</v>
      </c>
      <c r="AF772" t="s">
        <v>7031</v>
      </c>
      <c r="AG772" t="s">
        <v>17</v>
      </c>
      <c r="AH772" t="s">
        <v>7513</v>
      </c>
      <c r="AI772" t="s">
        <v>7008</v>
      </c>
      <c r="AJ772" s="3" t="s">
        <v>481</v>
      </c>
      <c r="AK772" s="220" t="s">
        <v>12</v>
      </c>
      <c r="AL772" s="220" t="s">
        <v>12</v>
      </c>
      <c r="AM772" t="s">
        <v>17</v>
      </c>
      <c r="AN772" t="s">
        <v>7030</v>
      </c>
      <c r="AO772" t="s">
        <v>8555</v>
      </c>
      <c r="AP772" t="s">
        <v>9182</v>
      </c>
      <c r="AQ772" t="s">
        <v>17</v>
      </c>
      <c r="AR772" t="s">
        <v>17</v>
      </c>
      <c r="AS772" s="15" t="s">
        <v>9041</v>
      </c>
      <c r="AT772" t="s">
        <v>7009</v>
      </c>
      <c r="AU772" t="b">
        <v>0</v>
      </c>
      <c r="AV772" s="223">
        <v>4856416</v>
      </c>
      <c r="AW772" t="s">
        <v>17</v>
      </c>
      <c r="AX772" t="s">
        <v>17</v>
      </c>
      <c r="AY772" t="s">
        <v>17</v>
      </c>
      <c r="AZ772" t="s">
        <v>17</v>
      </c>
      <c r="BA772" t="s">
        <v>7010</v>
      </c>
      <c r="BB772" s="3" t="s">
        <v>5202</v>
      </c>
      <c r="BC772" t="s">
        <v>17</v>
      </c>
      <c r="BD772" t="s">
        <v>7011</v>
      </c>
      <c r="BE772" t="s">
        <v>37</v>
      </c>
      <c r="BF772" t="s">
        <v>36</v>
      </c>
      <c r="BG772" t="s">
        <v>7012</v>
      </c>
      <c r="BH772" t="s">
        <v>9567</v>
      </c>
      <c r="BI772" t="s">
        <v>4479</v>
      </c>
      <c r="BJ772" t="s">
        <v>9079</v>
      </c>
      <c r="BK772" s="9" t="s">
        <v>9568</v>
      </c>
      <c r="BL772" t="s">
        <v>17</v>
      </c>
      <c r="BM772" s="223">
        <v>4185236</v>
      </c>
      <c r="BN772" s="223">
        <v>4185236</v>
      </c>
      <c r="BO772" t="s">
        <v>7013</v>
      </c>
      <c r="BP772" t="s">
        <v>9214</v>
      </c>
      <c r="BQ772" t="s">
        <v>17</v>
      </c>
      <c r="BR772" t="s">
        <v>17</v>
      </c>
      <c r="BS772" t="s">
        <v>17</v>
      </c>
      <c r="BT772" t="s">
        <v>17</v>
      </c>
      <c r="BU772" t="s">
        <v>6697</v>
      </c>
      <c r="BV772" t="s">
        <v>7514</v>
      </c>
      <c r="BW772" s="223">
        <v>30</v>
      </c>
      <c r="BX772" t="s">
        <v>17</v>
      </c>
      <c r="BY772" t="s">
        <v>17</v>
      </c>
      <c r="BZ772" t="s">
        <v>9217</v>
      </c>
      <c r="CA772" t="s">
        <v>6212</v>
      </c>
      <c r="CB772" s="223">
        <v>2017</v>
      </c>
      <c r="CC772" t="s">
        <v>7015</v>
      </c>
      <c r="CD772" t="s">
        <v>7515</v>
      </c>
      <c r="CE772" t="s">
        <v>7516</v>
      </c>
      <c r="CF772" t="s">
        <v>7513</v>
      </c>
      <c r="CG772" t="s">
        <v>7517</v>
      </c>
      <c r="CH772" t="s">
        <v>131</v>
      </c>
      <c r="CI772" t="s">
        <v>7019</v>
      </c>
      <c r="CJ772" t="s">
        <v>7518</v>
      </c>
      <c r="CK772" t="s">
        <v>7021</v>
      </c>
      <c r="CL772" t="s">
        <v>7022</v>
      </c>
      <c r="CM772" t="s">
        <v>7023</v>
      </c>
      <c r="CN772" t="s">
        <v>7024</v>
      </c>
      <c r="CO772" t="s">
        <v>686</v>
      </c>
      <c r="CP772" t="s">
        <v>48</v>
      </c>
      <c r="CQ772" t="s">
        <v>7025</v>
      </c>
      <c r="CR772" t="s">
        <v>17</v>
      </c>
      <c r="CS772" t="s">
        <v>7519</v>
      </c>
      <c r="CT772" t="s">
        <v>430</v>
      </c>
      <c r="CU772" t="s">
        <v>333</v>
      </c>
      <c r="CV772" t="s">
        <v>17</v>
      </c>
      <c r="CW772" t="s">
        <v>7027</v>
      </c>
      <c r="CX772" t="s">
        <v>17</v>
      </c>
      <c r="CY772" t="s">
        <v>17</v>
      </c>
      <c r="CZ772" t="s">
        <v>7520</v>
      </c>
      <c r="DA772" s="17" t="s">
        <v>8549</v>
      </c>
      <c r="DB772" s="22" t="s">
        <v>10566</v>
      </c>
      <c r="DC772" s="22" t="s">
        <v>10799</v>
      </c>
      <c r="DD772" s="229">
        <v>725</v>
      </c>
    </row>
    <row r="773" spans="1:108">
      <c r="A773" s="228">
        <v>716</v>
      </c>
      <c r="B773" t="s">
        <v>9548</v>
      </c>
      <c r="C773" s="285" t="s">
        <v>7003</v>
      </c>
      <c r="D773" t="s">
        <v>3455</v>
      </c>
      <c r="E773" t="s">
        <v>7004</v>
      </c>
      <c r="F773" t="s">
        <v>10397</v>
      </c>
      <c r="G773" s="149" t="s">
        <v>6125</v>
      </c>
      <c r="H773" s="3" t="s">
        <v>8128</v>
      </c>
      <c r="I773" s="3" t="s">
        <v>690</v>
      </c>
      <c r="J773" t="s">
        <v>8149</v>
      </c>
      <c r="K773" s="221" t="s">
        <v>10284</v>
      </c>
      <c r="L773" t="s">
        <v>7521</v>
      </c>
      <c r="M773" t="b">
        <v>0</v>
      </c>
      <c r="N773" t="s">
        <v>549</v>
      </c>
      <c r="O773" t="s">
        <v>17</v>
      </c>
      <c r="P773" t="s">
        <v>9177</v>
      </c>
      <c r="Q773" s="231">
        <v>6.32</v>
      </c>
      <c r="R773" s="231">
        <v>6.32</v>
      </c>
      <c r="S773" t="s">
        <v>7007</v>
      </c>
      <c r="T773" t="s">
        <v>17</v>
      </c>
      <c r="U773" t="s">
        <v>17</v>
      </c>
      <c r="V773" t="s">
        <v>17</v>
      </c>
      <c r="W773" t="s">
        <v>17</v>
      </c>
      <c r="X773" t="s">
        <v>17</v>
      </c>
      <c r="Y773" t="s">
        <v>17</v>
      </c>
      <c r="Z773" t="s">
        <v>4571</v>
      </c>
      <c r="AA773" s="22" t="s">
        <v>7522</v>
      </c>
      <c r="AB773" t="s">
        <v>17</v>
      </c>
      <c r="AC773" t="s">
        <v>17</v>
      </c>
      <c r="AD773" t="s">
        <v>17</v>
      </c>
      <c r="AE773" t="s">
        <v>17</v>
      </c>
      <c r="AF773" t="s">
        <v>7031</v>
      </c>
      <c r="AG773" t="s">
        <v>17</v>
      </c>
      <c r="AH773" t="s">
        <v>7521</v>
      </c>
      <c r="AI773" t="s">
        <v>7008</v>
      </c>
      <c r="AJ773" s="3" t="s">
        <v>481</v>
      </c>
      <c r="AK773" s="220" t="s">
        <v>12</v>
      </c>
      <c r="AL773" s="220" t="s">
        <v>12</v>
      </c>
      <c r="AM773" t="s">
        <v>17</v>
      </c>
      <c r="AN773" t="s">
        <v>7522</v>
      </c>
      <c r="AO773" t="s">
        <v>8555</v>
      </c>
      <c r="AP773" t="s">
        <v>9182</v>
      </c>
      <c r="AQ773" t="s">
        <v>17</v>
      </c>
      <c r="AR773" t="s">
        <v>17</v>
      </c>
      <c r="AS773" s="15" t="s">
        <v>9041</v>
      </c>
      <c r="AT773" t="s">
        <v>7009</v>
      </c>
      <c r="AU773" t="b">
        <v>0</v>
      </c>
      <c r="AV773" s="223">
        <v>5201548</v>
      </c>
      <c r="AW773" t="s">
        <v>17</v>
      </c>
      <c r="AX773" t="s">
        <v>17</v>
      </c>
      <c r="AY773" t="s">
        <v>17</v>
      </c>
      <c r="AZ773" t="s">
        <v>17</v>
      </c>
      <c r="BA773" t="s">
        <v>7010</v>
      </c>
      <c r="BB773" s="3" t="s">
        <v>5202</v>
      </c>
      <c r="BC773" t="s">
        <v>17</v>
      </c>
      <c r="BD773" t="s">
        <v>7011</v>
      </c>
      <c r="BE773" t="s">
        <v>37</v>
      </c>
      <c r="BF773" t="s">
        <v>36</v>
      </c>
      <c r="BG773" t="s">
        <v>7012</v>
      </c>
      <c r="BH773" t="s">
        <v>9567</v>
      </c>
      <c r="BI773" t="s">
        <v>4479</v>
      </c>
      <c r="BJ773" t="s">
        <v>9079</v>
      </c>
      <c r="BK773" s="9" t="s">
        <v>9568</v>
      </c>
      <c r="BL773" t="s">
        <v>17</v>
      </c>
      <c r="BM773" s="223">
        <v>3087759</v>
      </c>
      <c r="BN773" s="223">
        <v>3087759</v>
      </c>
      <c r="BO773" t="s">
        <v>7013</v>
      </c>
      <c r="BP773" t="s">
        <v>9214</v>
      </c>
      <c r="BQ773" t="s">
        <v>17</v>
      </c>
      <c r="BR773" t="s">
        <v>17</v>
      </c>
      <c r="BS773" t="s">
        <v>17</v>
      </c>
      <c r="BT773" t="s">
        <v>17</v>
      </c>
      <c r="BU773" t="s">
        <v>6697</v>
      </c>
      <c r="BV773" t="s">
        <v>7523</v>
      </c>
      <c r="BW773" s="223">
        <v>30</v>
      </c>
      <c r="BX773" t="s">
        <v>17</v>
      </c>
      <c r="BY773" t="s">
        <v>17</v>
      </c>
      <c r="BZ773" t="s">
        <v>9217</v>
      </c>
      <c r="CA773" t="s">
        <v>6212</v>
      </c>
      <c r="CB773" s="223">
        <v>2017</v>
      </c>
      <c r="CC773" t="s">
        <v>7015</v>
      </c>
      <c r="CD773" t="s">
        <v>7524</v>
      </c>
      <c r="CE773" t="s">
        <v>7525</v>
      </c>
      <c r="CF773" t="s">
        <v>7521</v>
      </c>
      <c r="CG773" t="s">
        <v>7526</v>
      </c>
      <c r="CH773" t="s">
        <v>131</v>
      </c>
      <c r="CI773" t="s">
        <v>7019</v>
      </c>
      <c r="CJ773" t="s">
        <v>7527</v>
      </c>
      <c r="CK773" t="s">
        <v>7021</v>
      </c>
      <c r="CL773" t="s">
        <v>7022</v>
      </c>
      <c r="CM773" t="s">
        <v>7023</v>
      </c>
      <c r="CN773" t="s">
        <v>7024</v>
      </c>
      <c r="CO773" t="s">
        <v>686</v>
      </c>
      <c r="CP773" t="s">
        <v>48</v>
      </c>
      <c r="CQ773" t="s">
        <v>7025</v>
      </c>
      <c r="CR773" t="s">
        <v>17</v>
      </c>
      <c r="CS773" t="s">
        <v>7528</v>
      </c>
      <c r="CT773" t="s">
        <v>430</v>
      </c>
      <c r="CU773" t="s">
        <v>333</v>
      </c>
      <c r="CV773" t="s">
        <v>17</v>
      </c>
      <c r="CW773" t="s">
        <v>7027</v>
      </c>
      <c r="CX773" t="s">
        <v>17</v>
      </c>
      <c r="CY773" t="s">
        <v>17</v>
      </c>
      <c r="CZ773" t="s">
        <v>7529</v>
      </c>
      <c r="DA773" s="17" t="s">
        <v>8549</v>
      </c>
      <c r="DB773" s="22" t="s">
        <v>10567</v>
      </c>
      <c r="DC773" s="22" t="s">
        <v>10798</v>
      </c>
      <c r="DD773" s="229">
        <v>726</v>
      </c>
    </row>
    <row r="774" spans="1:108">
      <c r="A774" s="228">
        <v>717</v>
      </c>
      <c r="B774" t="s">
        <v>9548</v>
      </c>
      <c r="C774" s="285" t="s">
        <v>7003</v>
      </c>
      <c r="D774" t="s">
        <v>3455</v>
      </c>
      <c r="E774" t="s">
        <v>7004</v>
      </c>
      <c r="F774" t="s">
        <v>10397</v>
      </c>
      <c r="G774" s="149" t="s">
        <v>6125</v>
      </c>
      <c r="H774" s="3" t="s">
        <v>8128</v>
      </c>
      <c r="I774" s="3" t="s">
        <v>690</v>
      </c>
      <c r="J774" t="s">
        <v>8149</v>
      </c>
      <c r="K774" s="221" t="s">
        <v>10284</v>
      </c>
      <c r="L774" t="s">
        <v>7530</v>
      </c>
      <c r="M774" t="b">
        <v>0</v>
      </c>
      <c r="N774" t="s">
        <v>549</v>
      </c>
      <c r="O774" s="3" t="s">
        <v>8168</v>
      </c>
      <c r="P774" t="s">
        <v>9164</v>
      </c>
      <c r="Q774" s="231">
        <v>10.25</v>
      </c>
      <c r="R774" s="231">
        <v>10.25</v>
      </c>
      <c r="S774" t="s">
        <v>7007</v>
      </c>
      <c r="T774" t="s">
        <v>17</v>
      </c>
      <c r="U774" t="s">
        <v>17</v>
      </c>
      <c r="V774" t="s">
        <v>17</v>
      </c>
      <c r="W774" t="s">
        <v>17</v>
      </c>
      <c r="X774" t="s">
        <v>17</v>
      </c>
      <c r="Y774" t="s">
        <v>17</v>
      </c>
      <c r="Z774" t="s">
        <v>4571</v>
      </c>
      <c r="AA774" s="22" t="s">
        <v>9195</v>
      </c>
      <c r="AB774" t="s">
        <v>17</v>
      </c>
      <c r="AC774" t="s">
        <v>17</v>
      </c>
      <c r="AD774" t="s">
        <v>17</v>
      </c>
      <c r="AE774" t="s">
        <v>17</v>
      </c>
      <c r="AF774" t="s">
        <v>7031</v>
      </c>
      <c r="AG774" t="s">
        <v>17</v>
      </c>
      <c r="AH774" t="s">
        <v>7530</v>
      </c>
      <c r="AI774" t="s">
        <v>7008</v>
      </c>
      <c r="AJ774" s="3" t="s">
        <v>481</v>
      </c>
      <c r="AK774" s="220" t="s">
        <v>12</v>
      </c>
      <c r="AL774" s="220" t="s">
        <v>12</v>
      </c>
      <c r="AM774" t="s">
        <v>17</v>
      </c>
      <c r="AN774" t="s">
        <v>7030</v>
      </c>
      <c r="AO774" t="s">
        <v>4575</v>
      </c>
      <c r="AP774" t="s">
        <v>9183</v>
      </c>
      <c r="AQ774" t="s">
        <v>17</v>
      </c>
      <c r="AR774" t="s">
        <v>17</v>
      </c>
      <c r="AS774" s="15" t="s">
        <v>9041</v>
      </c>
      <c r="AT774" t="s">
        <v>7009</v>
      </c>
      <c r="AU774" t="b">
        <v>0</v>
      </c>
      <c r="AV774" s="223">
        <v>3696250</v>
      </c>
      <c r="AW774" t="s">
        <v>17</v>
      </c>
      <c r="AX774" t="s">
        <v>17</v>
      </c>
      <c r="AY774" t="s">
        <v>17</v>
      </c>
      <c r="AZ774" t="s">
        <v>17</v>
      </c>
      <c r="BA774" t="s">
        <v>7010</v>
      </c>
      <c r="BB774" s="3" t="s">
        <v>5202</v>
      </c>
      <c r="BC774" t="s">
        <v>17</v>
      </c>
      <c r="BD774" t="s">
        <v>7011</v>
      </c>
      <c r="BE774" t="s">
        <v>37</v>
      </c>
      <c r="BF774" t="s">
        <v>36</v>
      </c>
      <c r="BG774" t="s">
        <v>7012</v>
      </c>
      <c r="BH774" t="s">
        <v>9567</v>
      </c>
      <c r="BI774" t="s">
        <v>4479</v>
      </c>
      <c r="BJ774" t="s">
        <v>9079</v>
      </c>
      <c r="BK774" s="9" t="s">
        <v>9568</v>
      </c>
      <c r="BL774" t="s">
        <v>17</v>
      </c>
      <c r="BM774" s="223">
        <v>2953317</v>
      </c>
      <c r="BN774" s="223">
        <v>2953317</v>
      </c>
      <c r="BO774" t="s">
        <v>7013</v>
      </c>
      <c r="BP774" t="s">
        <v>9214</v>
      </c>
      <c r="BQ774" t="s">
        <v>17</v>
      </c>
      <c r="BR774" t="s">
        <v>17</v>
      </c>
      <c r="BS774" t="s">
        <v>17</v>
      </c>
      <c r="BT774" t="s">
        <v>17</v>
      </c>
      <c r="BU774" t="s">
        <v>6697</v>
      </c>
      <c r="BV774" t="s">
        <v>7531</v>
      </c>
      <c r="BW774" s="223">
        <v>30</v>
      </c>
      <c r="BX774" t="s">
        <v>17</v>
      </c>
      <c r="BY774" t="s">
        <v>17</v>
      </c>
      <c r="BZ774" t="s">
        <v>9217</v>
      </c>
      <c r="CA774" t="s">
        <v>6212</v>
      </c>
      <c r="CB774" s="223">
        <v>2017</v>
      </c>
      <c r="CC774" t="s">
        <v>7015</v>
      </c>
      <c r="CD774" t="s">
        <v>7532</v>
      </c>
      <c r="CE774" t="s">
        <v>7533</v>
      </c>
      <c r="CF774" t="s">
        <v>7530</v>
      </c>
      <c r="CG774" t="s">
        <v>7534</v>
      </c>
      <c r="CH774" t="s">
        <v>131</v>
      </c>
      <c r="CI774" t="s">
        <v>7019</v>
      </c>
      <c r="CJ774" t="s">
        <v>7535</v>
      </c>
      <c r="CK774" t="s">
        <v>7021</v>
      </c>
      <c r="CL774" t="s">
        <v>7022</v>
      </c>
      <c r="CM774" t="s">
        <v>7023</v>
      </c>
      <c r="CN774" t="s">
        <v>7024</v>
      </c>
      <c r="CO774" t="s">
        <v>686</v>
      </c>
      <c r="CP774" t="s">
        <v>48</v>
      </c>
      <c r="CQ774" t="s">
        <v>7025</v>
      </c>
      <c r="CR774" t="s">
        <v>17</v>
      </c>
      <c r="CS774" t="s">
        <v>7536</v>
      </c>
      <c r="CT774" t="s">
        <v>430</v>
      </c>
      <c r="CU774" t="s">
        <v>333</v>
      </c>
      <c r="CV774" t="s">
        <v>17</v>
      </c>
      <c r="CW774" t="s">
        <v>7027</v>
      </c>
      <c r="CX774" t="s">
        <v>17</v>
      </c>
      <c r="CY774" t="s">
        <v>17</v>
      </c>
      <c r="CZ774" t="s">
        <v>7537</v>
      </c>
      <c r="DA774" s="17" t="s">
        <v>8549</v>
      </c>
      <c r="DB774" s="22" t="s">
        <v>10568</v>
      </c>
      <c r="DC774" s="22" t="s">
        <v>10797</v>
      </c>
      <c r="DD774" s="229">
        <v>727</v>
      </c>
    </row>
    <row r="775" spans="1:108">
      <c r="A775" s="228">
        <v>718</v>
      </c>
      <c r="B775" t="s">
        <v>9548</v>
      </c>
      <c r="C775" s="285" t="s">
        <v>7003</v>
      </c>
      <c r="D775" t="s">
        <v>3455</v>
      </c>
      <c r="E775" t="s">
        <v>7004</v>
      </c>
      <c r="F775" t="s">
        <v>10397</v>
      </c>
      <c r="G775" s="149" t="s">
        <v>6125</v>
      </c>
      <c r="H775" s="3" t="s">
        <v>8128</v>
      </c>
      <c r="I775" s="3" t="s">
        <v>690</v>
      </c>
      <c r="J775" t="s">
        <v>8149</v>
      </c>
      <c r="K775" s="221" t="s">
        <v>10284</v>
      </c>
      <c r="L775" t="s">
        <v>7538</v>
      </c>
      <c r="M775" t="b">
        <v>0</v>
      </c>
      <c r="N775" t="s">
        <v>549</v>
      </c>
      <c r="O775" s="3" t="s">
        <v>8168</v>
      </c>
      <c r="P775" t="s">
        <v>9178</v>
      </c>
      <c r="Q775" s="231">
        <v>29</v>
      </c>
      <c r="R775" s="231">
        <v>29</v>
      </c>
      <c r="S775" t="s">
        <v>7007</v>
      </c>
      <c r="T775" t="s">
        <v>17</v>
      </c>
      <c r="U775" t="s">
        <v>17</v>
      </c>
      <c r="V775" t="s">
        <v>17</v>
      </c>
      <c r="W775" t="s">
        <v>17</v>
      </c>
      <c r="X775" t="s">
        <v>17</v>
      </c>
      <c r="Y775" t="s">
        <v>17</v>
      </c>
      <c r="Z775" t="s">
        <v>4570</v>
      </c>
      <c r="AA775" s="22" t="s">
        <v>484</v>
      </c>
      <c r="AB775" t="s">
        <v>17</v>
      </c>
      <c r="AC775" t="s">
        <v>17</v>
      </c>
      <c r="AD775" t="s">
        <v>17</v>
      </c>
      <c r="AE775" t="s">
        <v>17</v>
      </c>
      <c r="AF775" t="s">
        <v>17</v>
      </c>
      <c r="AG775" t="s">
        <v>17</v>
      </c>
      <c r="AH775" t="s">
        <v>7538</v>
      </c>
      <c r="AI775" t="s">
        <v>7008</v>
      </c>
      <c r="AJ775" s="3" t="s">
        <v>481</v>
      </c>
      <c r="AK775" s="220" t="s">
        <v>12</v>
      </c>
      <c r="AL775" s="220" t="s">
        <v>12</v>
      </c>
      <c r="AM775" t="s">
        <v>17</v>
      </c>
      <c r="AN775" t="s">
        <v>484</v>
      </c>
      <c r="AO775" t="s">
        <v>4577</v>
      </c>
      <c r="AP775" t="s">
        <v>9182</v>
      </c>
      <c r="AQ775" t="s">
        <v>17</v>
      </c>
      <c r="AR775" t="s">
        <v>17</v>
      </c>
      <c r="AS775" s="15" t="s">
        <v>9041</v>
      </c>
      <c r="AT775" t="s">
        <v>7009</v>
      </c>
      <c r="AU775" t="b">
        <v>0</v>
      </c>
      <c r="AV775" s="223">
        <v>4690262</v>
      </c>
      <c r="AW775" t="s">
        <v>17</v>
      </c>
      <c r="AX775" t="s">
        <v>17</v>
      </c>
      <c r="AY775" t="s">
        <v>17</v>
      </c>
      <c r="AZ775" t="s">
        <v>17</v>
      </c>
      <c r="BA775" t="s">
        <v>7010</v>
      </c>
      <c r="BB775" s="3" t="s">
        <v>5202</v>
      </c>
      <c r="BC775" t="s">
        <v>17</v>
      </c>
      <c r="BD775" t="s">
        <v>7011</v>
      </c>
      <c r="BE775" t="s">
        <v>37</v>
      </c>
      <c r="BF775" t="s">
        <v>36</v>
      </c>
      <c r="BG775" t="s">
        <v>7012</v>
      </c>
      <c r="BH775" t="s">
        <v>9567</v>
      </c>
      <c r="BI775" t="s">
        <v>4479</v>
      </c>
      <c r="BJ775" t="s">
        <v>9079</v>
      </c>
      <c r="BK775" s="9" t="s">
        <v>9568</v>
      </c>
      <c r="BL775" t="s">
        <v>17</v>
      </c>
      <c r="BM775" s="223">
        <v>4124053</v>
      </c>
      <c r="BN775" s="223">
        <v>4124053</v>
      </c>
      <c r="BO775" t="s">
        <v>7013</v>
      </c>
      <c r="BP775" t="s">
        <v>9214</v>
      </c>
      <c r="BQ775" t="s">
        <v>17</v>
      </c>
      <c r="BR775" t="s">
        <v>17</v>
      </c>
      <c r="BS775" t="s">
        <v>17</v>
      </c>
      <c r="BT775" t="s">
        <v>17</v>
      </c>
      <c r="BU775" t="s">
        <v>6697</v>
      </c>
      <c r="BV775" t="s">
        <v>7539</v>
      </c>
      <c r="BW775" s="223">
        <v>30</v>
      </c>
      <c r="BX775" t="s">
        <v>17</v>
      </c>
      <c r="BY775" t="s">
        <v>17</v>
      </c>
      <c r="BZ775" t="s">
        <v>9217</v>
      </c>
      <c r="CA775" t="s">
        <v>6212</v>
      </c>
      <c r="CB775" s="223">
        <v>2017</v>
      </c>
      <c r="CC775" t="s">
        <v>7015</v>
      </c>
      <c r="CD775" t="s">
        <v>7540</v>
      </c>
      <c r="CE775" t="s">
        <v>7541</v>
      </c>
      <c r="CF775" t="s">
        <v>7538</v>
      </c>
      <c r="CG775" t="s">
        <v>7542</v>
      </c>
      <c r="CH775" t="s">
        <v>131</v>
      </c>
      <c r="CI775" t="s">
        <v>7019</v>
      </c>
      <c r="CJ775" t="s">
        <v>7543</v>
      </c>
      <c r="CK775" t="s">
        <v>7021</v>
      </c>
      <c r="CL775" t="s">
        <v>7022</v>
      </c>
      <c r="CM775" t="s">
        <v>7023</v>
      </c>
      <c r="CN775" t="s">
        <v>7024</v>
      </c>
      <c r="CO775" t="s">
        <v>686</v>
      </c>
      <c r="CP775" t="s">
        <v>48</v>
      </c>
      <c r="CQ775" t="s">
        <v>7025</v>
      </c>
      <c r="CR775" t="s">
        <v>17</v>
      </c>
      <c r="CS775" t="s">
        <v>7544</v>
      </c>
      <c r="CT775" t="s">
        <v>430</v>
      </c>
      <c r="CU775" t="s">
        <v>333</v>
      </c>
      <c r="CV775" t="s">
        <v>17</v>
      </c>
      <c r="CW775" t="s">
        <v>7027</v>
      </c>
      <c r="CX775" t="s">
        <v>17</v>
      </c>
      <c r="CY775" t="s">
        <v>17</v>
      </c>
      <c r="CZ775" t="s">
        <v>7545</v>
      </c>
      <c r="DA775" s="17" t="s">
        <v>8549</v>
      </c>
      <c r="DB775" s="22" t="s">
        <v>10569</v>
      </c>
      <c r="DC775" s="22" t="s">
        <v>10796</v>
      </c>
      <c r="DD775" s="229">
        <v>728</v>
      </c>
    </row>
    <row r="776" spans="1:108">
      <c r="A776" s="228">
        <v>719</v>
      </c>
      <c r="B776" t="s">
        <v>9548</v>
      </c>
      <c r="C776" s="285" t="s">
        <v>7003</v>
      </c>
      <c r="D776" t="s">
        <v>3455</v>
      </c>
      <c r="E776" t="s">
        <v>7004</v>
      </c>
      <c r="F776" t="s">
        <v>10397</v>
      </c>
      <c r="G776" s="149" t="s">
        <v>6125</v>
      </c>
      <c r="H776" s="3" t="s">
        <v>8128</v>
      </c>
      <c r="I776" s="3" t="s">
        <v>690</v>
      </c>
      <c r="J776" t="s">
        <v>8149</v>
      </c>
      <c r="K776" s="221" t="s">
        <v>10284</v>
      </c>
      <c r="L776" t="s">
        <v>7546</v>
      </c>
      <c r="M776" t="b">
        <v>0</v>
      </c>
      <c r="N776" t="s">
        <v>549</v>
      </c>
      <c r="O776" s="3" t="s">
        <v>8168</v>
      </c>
      <c r="P776" t="s">
        <v>9171</v>
      </c>
      <c r="Q776" s="231">
        <v>0.9</v>
      </c>
      <c r="R776" s="231">
        <v>0.9</v>
      </c>
      <c r="S776" t="s">
        <v>7007</v>
      </c>
      <c r="T776" t="s">
        <v>17</v>
      </c>
      <c r="U776" t="s">
        <v>17</v>
      </c>
      <c r="V776" t="s">
        <v>17</v>
      </c>
      <c r="W776" t="s">
        <v>17</v>
      </c>
      <c r="X776" t="s">
        <v>17</v>
      </c>
      <c r="Y776" t="s">
        <v>17</v>
      </c>
      <c r="Z776" t="s">
        <v>4571</v>
      </c>
      <c r="AA776" s="22" t="s">
        <v>7320</v>
      </c>
      <c r="AB776" t="s">
        <v>17</v>
      </c>
      <c r="AC776" t="s">
        <v>17</v>
      </c>
      <c r="AD776" t="s">
        <v>17</v>
      </c>
      <c r="AE776" t="s">
        <v>17</v>
      </c>
      <c r="AF776" t="s">
        <v>7031</v>
      </c>
      <c r="AG776" t="s">
        <v>17</v>
      </c>
      <c r="AH776" t="s">
        <v>7546</v>
      </c>
      <c r="AI776" t="s">
        <v>7008</v>
      </c>
      <c r="AJ776" s="3" t="s">
        <v>481</v>
      </c>
      <c r="AK776" s="220" t="s">
        <v>12</v>
      </c>
      <c r="AL776" s="220" t="s">
        <v>12</v>
      </c>
      <c r="AM776" t="s">
        <v>17</v>
      </c>
      <c r="AN776" t="s">
        <v>7320</v>
      </c>
      <c r="AO776" t="s">
        <v>8555</v>
      </c>
      <c r="AP776" t="s">
        <v>9182</v>
      </c>
      <c r="AQ776" t="s">
        <v>17</v>
      </c>
      <c r="AR776" t="s">
        <v>17</v>
      </c>
      <c r="AS776" s="15" t="s">
        <v>9041</v>
      </c>
      <c r="AT776" t="s">
        <v>7009</v>
      </c>
      <c r="AU776" t="b">
        <v>0</v>
      </c>
      <c r="AV776" s="223">
        <v>5865076</v>
      </c>
      <c r="AW776" t="s">
        <v>17</v>
      </c>
      <c r="AX776" t="s">
        <v>17</v>
      </c>
      <c r="AY776" t="s">
        <v>17</v>
      </c>
      <c r="AZ776" t="s">
        <v>17</v>
      </c>
      <c r="BA776" t="s">
        <v>7010</v>
      </c>
      <c r="BB776" s="3" t="s">
        <v>5202</v>
      </c>
      <c r="BC776" t="s">
        <v>17</v>
      </c>
      <c r="BD776" t="s">
        <v>7011</v>
      </c>
      <c r="BE776" t="s">
        <v>37</v>
      </c>
      <c r="BF776" t="s">
        <v>36</v>
      </c>
      <c r="BG776" t="s">
        <v>7012</v>
      </c>
      <c r="BH776" t="s">
        <v>9567</v>
      </c>
      <c r="BI776" t="s">
        <v>4479</v>
      </c>
      <c r="BJ776" t="s">
        <v>9079</v>
      </c>
      <c r="BK776" s="9" t="s">
        <v>9568</v>
      </c>
      <c r="BL776" t="s">
        <v>17</v>
      </c>
      <c r="BM776" s="223">
        <v>4730541</v>
      </c>
      <c r="BN776" s="223">
        <v>4730541</v>
      </c>
      <c r="BO776" t="s">
        <v>7013</v>
      </c>
      <c r="BP776" t="s">
        <v>9214</v>
      </c>
      <c r="BQ776" t="s">
        <v>17</v>
      </c>
      <c r="BR776" t="s">
        <v>17</v>
      </c>
      <c r="BS776" t="s">
        <v>17</v>
      </c>
      <c r="BT776" t="s">
        <v>17</v>
      </c>
      <c r="BU776" t="s">
        <v>6697</v>
      </c>
      <c r="BV776" t="s">
        <v>7547</v>
      </c>
      <c r="BW776" s="223">
        <v>30</v>
      </c>
      <c r="BX776" t="s">
        <v>17</v>
      </c>
      <c r="BY776" t="s">
        <v>17</v>
      </c>
      <c r="BZ776" t="s">
        <v>9217</v>
      </c>
      <c r="CA776" t="s">
        <v>6212</v>
      </c>
      <c r="CB776" s="223">
        <v>2017</v>
      </c>
      <c r="CC776" t="s">
        <v>7015</v>
      </c>
      <c r="CD776" t="s">
        <v>7548</v>
      </c>
      <c r="CE776" t="s">
        <v>7549</v>
      </c>
      <c r="CF776" t="s">
        <v>7546</v>
      </c>
      <c r="CG776" t="s">
        <v>7550</v>
      </c>
      <c r="CH776" t="s">
        <v>131</v>
      </c>
      <c r="CI776" t="s">
        <v>7019</v>
      </c>
      <c r="CJ776" t="s">
        <v>7551</v>
      </c>
      <c r="CK776" t="s">
        <v>7021</v>
      </c>
      <c r="CL776" t="s">
        <v>7022</v>
      </c>
      <c r="CM776" t="s">
        <v>7023</v>
      </c>
      <c r="CN776" t="s">
        <v>7024</v>
      </c>
      <c r="CO776" t="s">
        <v>686</v>
      </c>
      <c r="CP776" t="s">
        <v>48</v>
      </c>
      <c r="CQ776" t="s">
        <v>7025</v>
      </c>
      <c r="CR776" t="s">
        <v>17</v>
      </c>
      <c r="CS776" t="s">
        <v>7552</v>
      </c>
      <c r="CT776" t="s">
        <v>430</v>
      </c>
      <c r="CU776" t="s">
        <v>333</v>
      </c>
      <c r="CV776" t="s">
        <v>17</v>
      </c>
      <c r="CW776" t="s">
        <v>7027</v>
      </c>
      <c r="CX776" t="s">
        <v>17</v>
      </c>
      <c r="CY776" t="s">
        <v>17</v>
      </c>
      <c r="CZ776" t="s">
        <v>7553</v>
      </c>
      <c r="DA776" s="17" t="s">
        <v>8549</v>
      </c>
      <c r="DB776" s="22" t="s">
        <v>10570</v>
      </c>
      <c r="DC776" s="22" t="s">
        <v>10795</v>
      </c>
      <c r="DD776" s="229">
        <v>729</v>
      </c>
    </row>
    <row r="777" spans="1:108">
      <c r="A777" s="228">
        <v>720</v>
      </c>
      <c r="B777" t="s">
        <v>9548</v>
      </c>
      <c r="C777" s="285" t="s">
        <v>7003</v>
      </c>
      <c r="D777" t="s">
        <v>3455</v>
      </c>
      <c r="E777" t="s">
        <v>7004</v>
      </c>
      <c r="F777" t="s">
        <v>10397</v>
      </c>
      <c r="G777" s="149" t="s">
        <v>6125</v>
      </c>
      <c r="H777" s="3" t="s">
        <v>8128</v>
      </c>
      <c r="I777" s="3" t="s">
        <v>690</v>
      </c>
      <c r="J777" t="s">
        <v>8149</v>
      </c>
      <c r="K777" s="221" t="s">
        <v>10284</v>
      </c>
      <c r="L777" t="s">
        <v>7554</v>
      </c>
      <c r="M777" t="b">
        <v>0</v>
      </c>
      <c r="N777" t="s">
        <v>549</v>
      </c>
      <c r="O777" s="3" t="s">
        <v>8168</v>
      </c>
      <c r="P777" t="s">
        <v>9167</v>
      </c>
      <c r="Q777" s="231">
        <v>8.64</v>
      </c>
      <c r="R777" s="231">
        <v>8.64</v>
      </c>
      <c r="S777" t="s">
        <v>7007</v>
      </c>
      <c r="T777" t="s">
        <v>17</v>
      </c>
      <c r="U777" t="s">
        <v>17</v>
      </c>
      <c r="V777" t="s">
        <v>17</v>
      </c>
      <c r="W777" t="s">
        <v>17</v>
      </c>
      <c r="X777" t="s">
        <v>17</v>
      </c>
      <c r="Y777" t="s">
        <v>17</v>
      </c>
      <c r="Z777" t="s">
        <v>4571</v>
      </c>
      <c r="AA777" s="22" t="s">
        <v>7030</v>
      </c>
      <c r="AB777" t="s">
        <v>17</v>
      </c>
      <c r="AC777" t="s">
        <v>17</v>
      </c>
      <c r="AD777" t="s">
        <v>17</v>
      </c>
      <c r="AE777" t="s">
        <v>17</v>
      </c>
      <c r="AF777" t="s">
        <v>7031</v>
      </c>
      <c r="AG777" t="s">
        <v>17</v>
      </c>
      <c r="AH777" t="s">
        <v>7554</v>
      </c>
      <c r="AI777" t="s">
        <v>7008</v>
      </c>
      <c r="AJ777" s="3" t="s">
        <v>481</v>
      </c>
      <c r="AK777" s="220" t="s">
        <v>12</v>
      </c>
      <c r="AL777" s="220" t="s">
        <v>12</v>
      </c>
      <c r="AM777" t="s">
        <v>17</v>
      </c>
      <c r="AN777" t="s">
        <v>7030</v>
      </c>
      <c r="AO777" t="s">
        <v>8555</v>
      </c>
      <c r="AP777" t="s">
        <v>9182</v>
      </c>
      <c r="AQ777" t="s">
        <v>17</v>
      </c>
      <c r="AR777" t="s">
        <v>17</v>
      </c>
      <c r="AS777" s="15" t="s">
        <v>9041</v>
      </c>
      <c r="AT777" t="s">
        <v>7009</v>
      </c>
      <c r="AU777" t="b">
        <v>0</v>
      </c>
      <c r="AV777" s="223">
        <v>3470790</v>
      </c>
      <c r="AW777" t="s">
        <v>17</v>
      </c>
      <c r="AX777" t="s">
        <v>17</v>
      </c>
      <c r="AY777" t="s">
        <v>17</v>
      </c>
      <c r="AZ777" t="s">
        <v>17</v>
      </c>
      <c r="BA777" t="s">
        <v>7010</v>
      </c>
      <c r="BB777" s="3" t="s">
        <v>5202</v>
      </c>
      <c r="BC777" t="s">
        <v>17</v>
      </c>
      <c r="BD777" t="s">
        <v>7011</v>
      </c>
      <c r="BE777" t="s">
        <v>37</v>
      </c>
      <c r="BF777" t="s">
        <v>36</v>
      </c>
      <c r="BG777" t="s">
        <v>7012</v>
      </c>
      <c r="BH777" t="s">
        <v>9567</v>
      </c>
      <c r="BI777" t="s">
        <v>4479</v>
      </c>
      <c r="BJ777" t="s">
        <v>9079</v>
      </c>
      <c r="BK777" s="9" t="s">
        <v>9568</v>
      </c>
      <c r="BL777" t="s">
        <v>17</v>
      </c>
      <c r="BM777" s="223">
        <v>2993659</v>
      </c>
      <c r="BN777" s="223">
        <v>2993659</v>
      </c>
      <c r="BO777" t="s">
        <v>7013</v>
      </c>
      <c r="BP777" t="s">
        <v>9214</v>
      </c>
      <c r="BQ777" t="s">
        <v>17</v>
      </c>
      <c r="BR777" t="s">
        <v>17</v>
      </c>
      <c r="BS777" t="s">
        <v>17</v>
      </c>
      <c r="BT777" t="s">
        <v>17</v>
      </c>
      <c r="BU777" t="s">
        <v>6697</v>
      </c>
      <c r="BV777" t="s">
        <v>7555</v>
      </c>
      <c r="BW777" s="223">
        <v>30</v>
      </c>
      <c r="BX777" t="s">
        <v>17</v>
      </c>
      <c r="BY777" t="s">
        <v>17</v>
      </c>
      <c r="BZ777" t="s">
        <v>9217</v>
      </c>
      <c r="CA777" t="s">
        <v>6212</v>
      </c>
      <c r="CB777" s="223">
        <v>2017</v>
      </c>
      <c r="CC777" t="s">
        <v>7015</v>
      </c>
      <c r="CD777" t="s">
        <v>7556</v>
      </c>
      <c r="CE777" t="s">
        <v>7557</v>
      </c>
      <c r="CF777" t="s">
        <v>7554</v>
      </c>
      <c r="CG777" t="s">
        <v>7558</v>
      </c>
      <c r="CH777" t="s">
        <v>131</v>
      </c>
      <c r="CI777" t="s">
        <v>7019</v>
      </c>
      <c r="CJ777" t="s">
        <v>7559</v>
      </c>
      <c r="CK777" t="s">
        <v>7021</v>
      </c>
      <c r="CL777" t="s">
        <v>7022</v>
      </c>
      <c r="CM777" t="s">
        <v>7023</v>
      </c>
      <c r="CN777" t="s">
        <v>7024</v>
      </c>
      <c r="CO777" t="s">
        <v>686</v>
      </c>
      <c r="CP777" t="s">
        <v>48</v>
      </c>
      <c r="CQ777" t="s">
        <v>7025</v>
      </c>
      <c r="CR777" t="s">
        <v>17</v>
      </c>
      <c r="CS777" t="s">
        <v>7560</v>
      </c>
      <c r="CT777" t="s">
        <v>430</v>
      </c>
      <c r="CU777" t="s">
        <v>333</v>
      </c>
      <c r="CV777" t="s">
        <v>17</v>
      </c>
      <c r="CW777" t="s">
        <v>7027</v>
      </c>
      <c r="CX777" t="s">
        <v>17</v>
      </c>
      <c r="CY777" t="s">
        <v>17</v>
      </c>
      <c r="CZ777" t="s">
        <v>7561</v>
      </c>
      <c r="DA777" s="17" t="s">
        <v>8549</v>
      </c>
      <c r="DB777" s="22" t="s">
        <v>10571</v>
      </c>
      <c r="DC777" s="22" t="s">
        <v>10794</v>
      </c>
      <c r="DD777" s="229">
        <v>730</v>
      </c>
    </row>
    <row r="778" spans="1:108">
      <c r="A778" s="228">
        <v>721</v>
      </c>
      <c r="B778" t="s">
        <v>9548</v>
      </c>
      <c r="C778" s="285" t="s">
        <v>7003</v>
      </c>
      <c r="D778" t="s">
        <v>3455</v>
      </c>
      <c r="E778" t="s">
        <v>7004</v>
      </c>
      <c r="F778" t="s">
        <v>10397</v>
      </c>
      <c r="G778" s="149" t="s">
        <v>6125</v>
      </c>
      <c r="H778" s="3" t="s">
        <v>8128</v>
      </c>
      <c r="I778" s="3" t="s">
        <v>690</v>
      </c>
      <c r="J778" t="s">
        <v>8149</v>
      </c>
      <c r="K778" s="221" t="s">
        <v>10284</v>
      </c>
      <c r="L778" t="s">
        <v>7562</v>
      </c>
      <c r="M778" t="b">
        <v>0</v>
      </c>
      <c r="N778" t="s">
        <v>549</v>
      </c>
      <c r="O778" t="s">
        <v>17</v>
      </c>
      <c r="P778" t="s">
        <v>9176</v>
      </c>
      <c r="Q778" s="231">
        <v>1</v>
      </c>
      <c r="R778" s="231">
        <v>1</v>
      </c>
      <c r="S778" t="s">
        <v>7007</v>
      </c>
      <c r="T778" t="s">
        <v>17</v>
      </c>
      <c r="U778" t="s">
        <v>17</v>
      </c>
      <c r="V778" t="s">
        <v>17</v>
      </c>
      <c r="W778" t="s">
        <v>17</v>
      </c>
      <c r="X778" t="s">
        <v>17</v>
      </c>
      <c r="Y778" t="s">
        <v>17</v>
      </c>
      <c r="Z778" t="s">
        <v>4571</v>
      </c>
      <c r="AA778" s="22" t="s">
        <v>7114</v>
      </c>
      <c r="AB778" t="s">
        <v>17</v>
      </c>
      <c r="AC778" t="s">
        <v>17</v>
      </c>
      <c r="AD778" t="s">
        <v>17</v>
      </c>
      <c r="AE778" t="s">
        <v>17</v>
      </c>
      <c r="AF778" t="s">
        <v>7031</v>
      </c>
      <c r="AG778" t="s">
        <v>17</v>
      </c>
      <c r="AH778" t="s">
        <v>7562</v>
      </c>
      <c r="AI778" t="s">
        <v>7008</v>
      </c>
      <c r="AJ778" s="3" t="s">
        <v>481</v>
      </c>
      <c r="AK778" s="220" t="s">
        <v>12</v>
      </c>
      <c r="AL778" s="220" t="s">
        <v>12</v>
      </c>
      <c r="AM778" t="s">
        <v>17</v>
      </c>
      <c r="AN778" t="s">
        <v>7114</v>
      </c>
      <c r="AO778" t="s">
        <v>8556</v>
      </c>
      <c r="AP778" t="s">
        <v>9182</v>
      </c>
      <c r="AQ778" t="s">
        <v>17</v>
      </c>
      <c r="AR778" t="s">
        <v>17</v>
      </c>
      <c r="AS778" s="15" t="s">
        <v>9041</v>
      </c>
      <c r="AT778" t="s">
        <v>7009</v>
      </c>
      <c r="AU778" t="b">
        <v>0</v>
      </c>
      <c r="AV778" s="223">
        <v>2335611</v>
      </c>
      <c r="AW778" t="s">
        <v>17</v>
      </c>
      <c r="AX778" t="s">
        <v>17</v>
      </c>
      <c r="AY778" t="s">
        <v>17</v>
      </c>
      <c r="AZ778" t="s">
        <v>17</v>
      </c>
      <c r="BA778" t="s">
        <v>7010</v>
      </c>
      <c r="BB778" s="3" t="s">
        <v>5202</v>
      </c>
      <c r="BC778" t="s">
        <v>17</v>
      </c>
      <c r="BD778" t="s">
        <v>7011</v>
      </c>
      <c r="BE778" t="s">
        <v>37</v>
      </c>
      <c r="BF778" t="s">
        <v>36</v>
      </c>
      <c r="BG778" t="s">
        <v>7012</v>
      </c>
      <c r="BH778" t="s">
        <v>9567</v>
      </c>
      <c r="BI778" t="s">
        <v>4479</v>
      </c>
      <c r="BJ778" t="s">
        <v>9079</v>
      </c>
      <c r="BK778" s="9" t="s">
        <v>9568</v>
      </c>
      <c r="BL778" t="s">
        <v>17</v>
      </c>
      <c r="BM778" s="223">
        <v>1983314</v>
      </c>
      <c r="BN778" s="223">
        <v>1983313</v>
      </c>
      <c r="BO778" t="s">
        <v>7013</v>
      </c>
      <c r="BP778" t="s">
        <v>9214</v>
      </c>
      <c r="BQ778" t="s">
        <v>17</v>
      </c>
      <c r="BR778" t="s">
        <v>17</v>
      </c>
      <c r="BS778" t="s">
        <v>17</v>
      </c>
      <c r="BT778" t="s">
        <v>17</v>
      </c>
      <c r="BU778" t="s">
        <v>6697</v>
      </c>
      <c r="BV778" t="s">
        <v>7563</v>
      </c>
      <c r="BW778" s="223">
        <v>30</v>
      </c>
      <c r="BX778" t="s">
        <v>17</v>
      </c>
      <c r="BY778" t="s">
        <v>17</v>
      </c>
      <c r="BZ778" t="s">
        <v>9217</v>
      </c>
      <c r="CA778" t="s">
        <v>6212</v>
      </c>
      <c r="CB778" s="223">
        <v>2017</v>
      </c>
      <c r="CC778" t="s">
        <v>7015</v>
      </c>
      <c r="CD778" t="s">
        <v>7564</v>
      </c>
      <c r="CE778" t="s">
        <v>7565</v>
      </c>
      <c r="CF778" t="s">
        <v>7562</v>
      </c>
      <c r="CG778" t="s">
        <v>7566</v>
      </c>
      <c r="CH778" t="s">
        <v>131</v>
      </c>
      <c r="CI778" t="s">
        <v>7019</v>
      </c>
      <c r="CJ778" t="s">
        <v>7567</v>
      </c>
      <c r="CK778" t="s">
        <v>7021</v>
      </c>
      <c r="CL778" t="s">
        <v>7022</v>
      </c>
      <c r="CM778" t="s">
        <v>7023</v>
      </c>
      <c r="CN778" t="s">
        <v>7024</v>
      </c>
      <c r="CO778" t="s">
        <v>686</v>
      </c>
      <c r="CP778" t="s">
        <v>48</v>
      </c>
      <c r="CQ778" t="s">
        <v>7025</v>
      </c>
      <c r="CR778" t="s">
        <v>17</v>
      </c>
      <c r="CS778" t="s">
        <v>7568</v>
      </c>
      <c r="CT778" t="s">
        <v>430</v>
      </c>
      <c r="CU778" t="s">
        <v>333</v>
      </c>
      <c r="CV778" t="s">
        <v>17</v>
      </c>
      <c r="CW778" t="s">
        <v>7027</v>
      </c>
      <c r="CX778" t="s">
        <v>17</v>
      </c>
      <c r="CY778" t="s">
        <v>17</v>
      </c>
      <c r="CZ778" t="s">
        <v>7569</v>
      </c>
      <c r="DA778" s="17" t="s">
        <v>8549</v>
      </c>
      <c r="DB778" s="22" t="s">
        <v>10572</v>
      </c>
      <c r="DC778" s="22" t="s">
        <v>10793</v>
      </c>
      <c r="DD778" s="229">
        <v>731</v>
      </c>
    </row>
    <row r="779" spans="1:108">
      <c r="A779" s="228">
        <v>722</v>
      </c>
      <c r="B779" t="s">
        <v>9548</v>
      </c>
      <c r="C779" s="285" t="s">
        <v>7003</v>
      </c>
      <c r="D779" t="s">
        <v>3455</v>
      </c>
      <c r="E779" t="s">
        <v>7004</v>
      </c>
      <c r="F779" t="s">
        <v>10397</v>
      </c>
      <c r="G779" s="149" t="s">
        <v>6125</v>
      </c>
      <c r="H779" s="3" t="s">
        <v>8128</v>
      </c>
      <c r="I779" s="3" t="s">
        <v>690</v>
      </c>
      <c r="J779" t="s">
        <v>8149</v>
      </c>
      <c r="K779" s="221" t="s">
        <v>10284</v>
      </c>
      <c r="L779" t="s">
        <v>7570</v>
      </c>
      <c r="M779" t="b">
        <v>0</v>
      </c>
      <c r="N779" t="s">
        <v>549</v>
      </c>
      <c r="O779" s="3" t="s">
        <v>8269</v>
      </c>
      <c r="P779" t="s">
        <v>9174</v>
      </c>
      <c r="Q779" s="231">
        <v>4.79</v>
      </c>
      <c r="R779" s="231">
        <v>4.79</v>
      </c>
      <c r="S779" t="s">
        <v>7007</v>
      </c>
      <c r="T779" t="s">
        <v>17</v>
      </c>
      <c r="U779" t="s">
        <v>17</v>
      </c>
      <c r="V779" t="s">
        <v>17</v>
      </c>
      <c r="W779" t="s">
        <v>17</v>
      </c>
      <c r="X779" t="s">
        <v>17</v>
      </c>
      <c r="Y779" t="s">
        <v>17</v>
      </c>
      <c r="Z779" t="s">
        <v>4571</v>
      </c>
      <c r="AA779" s="22" t="s">
        <v>7441</v>
      </c>
      <c r="AB779" t="s">
        <v>17</v>
      </c>
      <c r="AC779" t="s">
        <v>17</v>
      </c>
      <c r="AD779" t="s">
        <v>17</v>
      </c>
      <c r="AE779" t="s">
        <v>17</v>
      </c>
      <c r="AF779" t="s">
        <v>7031</v>
      </c>
      <c r="AG779" t="s">
        <v>17</v>
      </c>
      <c r="AH779" t="s">
        <v>7570</v>
      </c>
      <c r="AI779" t="s">
        <v>7008</v>
      </c>
      <c r="AJ779" s="3" t="s">
        <v>481</v>
      </c>
      <c r="AK779" s="220" t="s">
        <v>12</v>
      </c>
      <c r="AL779" s="220" t="s">
        <v>12</v>
      </c>
      <c r="AM779" t="s">
        <v>17</v>
      </c>
      <c r="AN779" t="s">
        <v>7441</v>
      </c>
      <c r="AO779" t="s">
        <v>8556</v>
      </c>
      <c r="AP779" t="s">
        <v>9182</v>
      </c>
      <c r="AQ779" t="s">
        <v>17</v>
      </c>
      <c r="AR779" t="s">
        <v>17</v>
      </c>
      <c r="AS779" s="15" t="s">
        <v>9041</v>
      </c>
      <c r="AT779" t="s">
        <v>7009</v>
      </c>
      <c r="AU779" t="b">
        <v>0</v>
      </c>
      <c r="AV779" s="223">
        <v>7701316</v>
      </c>
      <c r="AW779" t="s">
        <v>17</v>
      </c>
      <c r="AX779" t="s">
        <v>17</v>
      </c>
      <c r="AY779" t="s">
        <v>17</v>
      </c>
      <c r="AZ779" t="s">
        <v>17</v>
      </c>
      <c r="BA779" t="s">
        <v>7010</v>
      </c>
      <c r="BB779" s="3" t="s">
        <v>5202</v>
      </c>
      <c r="BC779" t="s">
        <v>17</v>
      </c>
      <c r="BD779" t="s">
        <v>7011</v>
      </c>
      <c r="BE779" t="s">
        <v>37</v>
      </c>
      <c r="BF779" t="s">
        <v>36</v>
      </c>
      <c r="BG779" t="s">
        <v>7012</v>
      </c>
      <c r="BH779" t="s">
        <v>9567</v>
      </c>
      <c r="BI779" t="s">
        <v>4479</v>
      </c>
      <c r="BJ779" t="s">
        <v>9079</v>
      </c>
      <c r="BK779" s="9" t="s">
        <v>9568</v>
      </c>
      <c r="BL779" t="s">
        <v>17</v>
      </c>
      <c r="BM779" s="223">
        <v>5941724</v>
      </c>
      <c r="BN779" s="223">
        <v>5941724</v>
      </c>
      <c r="BO779" t="s">
        <v>7013</v>
      </c>
      <c r="BP779" t="s">
        <v>9214</v>
      </c>
      <c r="BQ779" t="s">
        <v>17</v>
      </c>
      <c r="BR779" t="s">
        <v>17</v>
      </c>
      <c r="BS779" t="s">
        <v>17</v>
      </c>
      <c r="BT779" t="s">
        <v>17</v>
      </c>
      <c r="BU779" t="s">
        <v>6697</v>
      </c>
      <c r="BV779" t="s">
        <v>7571</v>
      </c>
      <c r="BW779" s="223">
        <v>30</v>
      </c>
      <c r="BX779" t="s">
        <v>17</v>
      </c>
      <c r="BY779" t="s">
        <v>17</v>
      </c>
      <c r="BZ779" t="s">
        <v>9217</v>
      </c>
      <c r="CA779" t="s">
        <v>6212</v>
      </c>
      <c r="CB779" s="223">
        <v>2017</v>
      </c>
      <c r="CC779" t="s">
        <v>7015</v>
      </c>
      <c r="CD779" t="s">
        <v>7572</v>
      </c>
      <c r="CE779" t="s">
        <v>7573</v>
      </c>
      <c r="CF779" t="s">
        <v>7570</v>
      </c>
      <c r="CG779" t="s">
        <v>7574</v>
      </c>
      <c r="CH779" t="s">
        <v>131</v>
      </c>
      <c r="CI779" t="s">
        <v>7019</v>
      </c>
      <c r="CJ779" t="s">
        <v>7575</v>
      </c>
      <c r="CK779" t="s">
        <v>7021</v>
      </c>
      <c r="CL779" t="s">
        <v>7022</v>
      </c>
      <c r="CM779" t="s">
        <v>7023</v>
      </c>
      <c r="CN779" t="s">
        <v>7024</v>
      </c>
      <c r="CO779" t="s">
        <v>686</v>
      </c>
      <c r="CP779" t="s">
        <v>48</v>
      </c>
      <c r="CQ779" t="s">
        <v>7025</v>
      </c>
      <c r="CR779" t="s">
        <v>17</v>
      </c>
      <c r="CS779" t="s">
        <v>7576</v>
      </c>
      <c r="CT779" t="s">
        <v>430</v>
      </c>
      <c r="CU779" t="s">
        <v>333</v>
      </c>
      <c r="CV779" t="s">
        <v>17</v>
      </c>
      <c r="CW779" t="s">
        <v>7027</v>
      </c>
      <c r="CX779" t="s">
        <v>17</v>
      </c>
      <c r="CY779" t="s">
        <v>17</v>
      </c>
      <c r="CZ779" t="s">
        <v>7577</v>
      </c>
      <c r="DA779" s="17" t="s">
        <v>8549</v>
      </c>
      <c r="DB779" s="22" t="s">
        <v>10573</v>
      </c>
      <c r="DC779" s="22" t="s">
        <v>10792</v>
      </c>
      <c r="DD779" s="229">
        <v>732</v>
      </c>
    </row>
    <row r="780" spans="1:108">
      <c r="A780" s="228">
        <v>723</v>
      </c>
      <c r="B780" t="s">
        <v>9548</v>
      </c>
      <c r="C780" s="285" t="s">
        <v>7003</v>
      </c>
      <c r="D780" t="s">
        <v>3455</v>
      </c>
      <c r="E780" t="s">
        <v>7004</v>
      </c>
      <c r="F780" t="s">
        <v>10397</v>
      </c>
      <c r="G780" s="149" t="s">
        <v>6125</v>
      </c>
      <c r="H780" s="3" t="s">
        <v>8128</v>
      </c>
      <c r="I780" s="3" t="s">
        <v>690</v>
      </c>
      <c r="J780" t="s">
        <v>8149</v>
      </c>
      <c r="K780" s="221" t="s">
        <v>10284</v>
      </c>
      <c r="L780" t="s">
        <v>7578</v>
      </c>
      <c r="M780" t="b">
        <v>0</v>
      </c>
      <c r="N780" t="s">
        <v>549</v>
      </c>
      <c r="O780" s="3" t="s">
        <v>8269</v>
      </c>
      <c r="P780" t="s">
        <v>9163</v>
      </c>
      <c r="Q780" s="231">
        <v>1.1200000000000001</v>
      </c>
      <c r="R780" s="231">
        <v>1.1200000000000001</v>
      </c>
      <c r="S780" t="s">
        <v>7007</v>
      </c>
      <c r="T780" t="s">
        <v>17</v>
      </c>
      <c r="U780" t="s">
        <v>17</v>
      </c>
      <c r="V780" t="s">
        <v>17</v>
      </c>
      <c r="W780" t="s">
        <v>17</v>
      </c>
      <c r="X780" t="s">
        <v>17</v>
      </c>
      <c r="Y780" t="s">
        <v>17</v>
      </c>
      <c r="Z780" t="s">
        <v>4571</v>
      </c>
      <c r="AA780" s="22" t="s">
        <v>7157</v>
      </c>
      <c r="AB780" t="s">
        <v>17</v>
      </c>
      <c r="AC780" t="s">
        <v>17</v>
      </c>
      <c r="AD780" t="s">
        <v>17</v>
      </c>
      <c r="AE780" t="s">
        <v>17</v>
      </c>
      <c r="AF780" t="s">
        <v>7031</v>
      </c>
      <c r="AG780" t="s">
        <v>17</v>
      </c>
      <c r="AH780" t="s">
        <v>7578</v>
      </c>
      <c r="AI780" t="s">
        <v>7008</v>
      </c>
      <c r="AJ780" s="3" t="s">
        <v>481</v>
      </c>
      <c r="AK780" s="220" t="s">
        <v>12</v>
      </c>
      <c r="AL780" s="220" t="s">
        <v>12</v>
      </c>
      <c r="AM780" t="s">
        <v>17</v>
      </c>
      <c r="AN780" t="s">
        <v>7157</v>
      </c>
      <c r="AO780" t="s">
        <v>8556</v>
      </c>
      <c r="AP780" t="s">
        <v>9182</v>
      </c>
      <c r="AQ780" t="s">
        <v>17</v>
      </c>
      <c r="AR780" t="s">
        <v>17</v>
      </c>
      <c r="AS780" s="15" t="s">
        <v>9041</v>
      </c>
      <c r="AT780" t="s">
        <v>7009</v>
      </c>
      <c r="AU780" t="b">
        <v>0</v>
      </c>
      <c r="AV780" s="223">
        <v>6307975</v>
      </c>
      <c r="AW780" t="s">
        <v>17</v>
      </c>
      <c r="AX780" t="s">
        <v>17</v>
      </c>
      <c r="AY780" t="s">
        <v>17</v>
      </c>
      <c r="AZ780" t="s">
        <v>17</v>
      </c>
      <c r="BA780" t="s">
        <v>7010</v>
      </c>
      <c r="BB780" s="3" t="s">
        <v>5202</v>
      </c>
      <c r="BC780" t="s">
        <v>17</v>
      </c>
      <c r="BD780" t="s">
        <v>7011</v>
      </c>
      <c r="BE780" t="s">
        <v>37</v>
      </c>
      <c r="BF780" t="s">
        <v>36</v>
      </c>
      <c r="BG780" t="s">
        <v>7012</v>
      </c>
      <c r="BH780" t="s">
        <v>9567</v>
      </c>
      <c r="BI780" t="s">
        <v>4479</v>
      </c>
      <c r="BJ780" t="s">
        <v>9079</v>
      </c>
      <c r="BK780" s="9" t="s">
        <v>9568</v>
      </c>
      <c r="BL780" t="s">
        <v>17</v>
      </c>
      <c r="BM780" s="223">
        <v>5022616</v>
      </c>
      <c r="BN780" s="223">
        <v>5022616</v>
      </c>
      <c r="BO780" t="s">
        <v>7013</v>
      </c>
      <c r="BP780" t="s">
        <v>9214</v>
      </c>
      <c r="BQ780" t="s">
        <v>17</v>
      </c>
      <c r="BR780" t="s">
        <v>17</v>
      </c>
      <c r="BS780" t="s">
        <v>17</v>
      </c>
      <c r="BT780" t="s">
        <v>17</v>
      </c>
      <c r="BU780" t="s">
        <v>6697</v>
      </c>
      <c r="BV780" t="s">
        <v>7579</v>
      </c>
      <c r="BW780" s="223">
        <v>30</v>
      </c>
      <c r="BX780" t="s">
        <v>17</v>
      </c>
      <c r="BY780" t="s">
        <v>17</v>
      </c>
      <c r="BZ780" t="s">
        <v>9217</v>
      </c>
      <c r="CA780" t="s">
        <v>6212</v>
      </c>
      <c r="CB780" s="223">
        <v>2017</v>
      </c>
      <c r="CC780" t="s">
        <v>7015</v>
      </c>
      <c r="CD780" t="s">
        <v>7580</v>
      </c>
      <c r="CE780" t="s">
        <v>7581</v>
      </c>
      <c r="CF780" t="s">
        <v>7578</v>
      </c>
      <c r="CG780" t="s">
        <v>7582</v>
      </c>
      <c r="CH780" t="s">
        <v>131</v>
      </c>
      <c r="CI780" t="s">
        <v>7019</v>
      </c>
      <c r="CJ780" t="s">
        <v>7583</v>
      </c>
      <c r="CK780" t="s">
        <v>7021</v>
      </c>
      <c r="CL780" t="s">
        <v>7022</v>
      </c>
      <c r="CM780" t="s">
        <v>7023</v>
      </c>
      <c r="CN780" t="s">
        <v>7024</v>
      </c>
      <c r="CO780" t="s">
        <v>686</v>
      </c>
      <c r="CP780" t="s">
        <v>48</v>
      </c>
      <c r="CQ780" t="s">
        <v>7025</v>
      </c>
      <c r="CR780" t="s">
        <v>17</v>
      </c>
      <c r="CS780" t="s">
        <v>7584</v>
      </c>
      <c r="CT780" t="s">
        <v>430</v>
      </c>
      <c r="CU780" t="s">
        <v>333</v>
      </c>
      <c r="CV780" t="s">
        <v>17</v>
      </c>
      <c r="CW780" t="s">
        <v>7027</v>
      </c>
      <c r="CX780" t="s">
        <v>17</v>
      </c>
      <c r="CY780" t="s">
        <v>17</v>
      </c>
      <c r="CZ780" t="s">
        <v>7585</v>
      </c>
      <c r="DA780" s="17" t="s">
        <v>8549</v>
      </c>
      <c r="DB780" s="22" t="s">
        <v>10574</v>
      </c>
      <c r="DC780" s="22" t="s">
        <v>10791</v>
      </c>
      <c r="DD780" s="229">
        <v>733</v>
      </c>
    </row>
    <row r="781" spans="1:108">
      <c r="A781" s="229">
        <v>724</v>
      </c>
      <c r="B781" t="s">
        <v>9548</v>
      </c>
      <c r="C781" s="285" t="s">
        <v>7003</v>
      </c>
      <c r="D781" t="s">
        <v>3455</v>
      </c>
      <c r="E781" t="s">
        <v>7004</v>
      </c>
      <c r="F781" t="s">
        <v>10397</v>
      </c>
      <c r="G781" s="149" t="s">
        <v>6125</v>
      </c>
      <c r="H781" s="3" t="s">
        <v>8128</v>
      </c>
      <c r="I781" s="3" t="s">
        <v>690</v>
      </c>
      <c r="J781" t="s">
        <v>8149</v>
      </c>
      <c r="K781" s="221" t="s">
        <v>10284</v>
      </c>
      <c r="L781" t="s">
        <v>7586</v>
      </c>
      <c r="M781" t="b">
        <v>0</v>
      </c>
      <c r="N781" t="s">
        <v>549</v>
      </c>
      <c r="O781" s="3" t="s">
        <v>8269</v>
      </c>
      <c r="P781" t="s">
        <v>9170</v>
      </c>
      <c r="Q781" s="231">
        <v>6.51</v>
      </c>
      <c r="R781" s="231">
        <v>6.51</v>
      </c>
      <c r="S781" t="s">
        <v>7007</v>
      </c>
      <c r="T781" t="s">
        <v>17</v>
      </c>
      <c r="U781" t="s">
        <v>17</v>
      </c>
      <c r="V781" t="s">
        <v>17</v>
      </c>
      <c r="W781" t="s">
        <v>17</v>
      </c>
      <c r="X781" t="s">
        <v>17</v>
      </c>
      <c r="Y781" t="s">
        <v>17</v>
      </c>
      <c r="Z781" t="s">
        <v>4571</v>
      </c>
      <c r="AA781" s="22" t="s">
        <v>7255</v>
      </c>
      <c r="AB781" t="s">
        <v>17</v>
      </c>
      <c r="AC781" t="s">
        <v>17</v>
      </c>
      <c r="AD781" t="s">
        <v>17</v>
      </c>
      <c r="AE781" t="s">
        <v>17</v>
      </c>
      <c r="AF781" t="s">
        <v>7031</v>
      </c>
      <c r="AG781" t="s">
        <v>17</v>
      </c>
      <c r="AH781" t="s">
        <v>7586</v>
      </c>
      <c r="AI781" t="s">
        <v>7008</v>
      </c>
      <c r="AJ781" s="3" t="s">
        <v>481</v>
      </c>
      <c r="AK781" s="220" t="s">
        <v>12</v>
      </c>
      <c r="AL781" s="220" t="s">
        <v>12</v>
      </c>
      <c r="AM781" t="s">
        <v>17</v>
      </c>
      <c r="AN781" t="s">
        <v>7255</v>
      </c>
      <c r="AO781" t="s">
        <v>4575</v>
      </c>
      <c r="AP781" t="s">
        <v>9183</v>
      </c>
      <c r="AQ781" t="s">
        <v>17</v>
      </c>
      <c r="AR781" t="s">
        <v>17</v>
      </c>
      <c r="AS781" s="15" t="s">
        <v>9041</v>
      </c>
      <c r="AT781" t="s">
        <v>7009</v>
      </c>
      <c r="AU781" t="b">
        <v>0</v>
      </c>
      <c r="AV781" s="223">
        <v>11459341</v>
      </c>
      <c r="AW781" t="s">
        <v>17</v>
      </c>
      <c r="AX781" t="s">
        <v>17</v>
      </c>
      <c r="AY781" t="s">
        <v>17</v>
      </c>
      <c r="AZ781" t="s">
        <v>17</v>
      </c>
      <c r="BA781" t="s">
        <v>7010</v>
      </c>
      <c r="BB781" s="3" t="s">
        <v>5202</v>
      </c>
      <c r="BC781" t="s">
        <v>17</v>
      </c>
      <c r="BD781" t="s">
        <v>7011</v>
      </c>
      <c r="BE781" t="s">
        <v>37</v>
      </c>
      <c r="BF781" t="s">
        <v>36</v>
      </c>
      <c r="BG781" t="s">
        <v>7012</v>
      </c>
      <c r="BH781" t="s">
        <v>9567</v>
      </c>
      <c r="BI781" t="s">
        <v>4479</v>
      </c>
      <c r="BJ781" t="s">
        <v>9079</v>
      </c>
      <c r="BK781" s="9" t="s">
        <v>9568</v>
      </c>
      <c r="BL781" t="s">
        <v>17</v>
      </c>
      <c r="BM781" s="223">
        <v>9643670</v>
      </c>
      <c r="BN781" s="223">
        <v>9643670</v>
      </c>
      <c r="BO781" t="s">
        <v>7013</v>
      </c>
      <c r="BP781" t="s">
        <v>9214</v>
      </c>
      <c r="BQ781" t="s">
        <v>17</v>
      </c>
      <c r="BR781" t="s">
        <v>17</v>
      </c>
      <c r="BS781" t="s">
        <v>17</v>
      </c>
      <c r="BT781" t="s">
        <v>17</v>
      </c>
      <c r="BU781" t="s">
        <v>6697</v>
      </c>
      <c r="BV781" t="s">
        <v>7587</v>
      </c>
      <c r="BW781" s="223">
        <v>30</v>
      </c>
      <c r="BX781" t="s">
        <v>17</v>
      </c>
      <c r="BY781" t="s">
        <v>17</v>
      </c>
      <c r="BZ781" t="s">
        <v>9217</v>
      </c>
      <c r="CA781" t="s">
        <v>6212</v>
      </c>
      <c r="CB781" s="223">
        <v>2017</v>
      </c>
      <c r="CC781" t="s">
        <v>7015</v>
      </c>
      <c r="CD781" t="s">
        <v>7588</v>
      </c>
      <c r="CE781" t="s">
        <v>7589</v>
      </c>
      <c r="CF781" t="s">
        <v>7586</v>
      </c>
      <c r="CG781" t="s">
        <v>7590</v>
      </c>
      <c r="CH781" t="s">
        <v>131</v>
      </c>
      <c r="CI781" t="s">
        <v>7019</v>
      </c>
      <c r="CJ781" t="s">
        <v>7591</v>
      </c>
      <c r="CK781" t="s">
        <v>7021</v>
      </c>
      <c r="CL781" t="s">
        <v>7022</v>
      </c>
      <c r="CM781" t="s">
        <v>7023</v>
      </c>
      <c r="CN781" t="s">
        <v>7024</v>
      </c>
      <c r="CO781" t="s">
        <v>686</v>
      </c>
      <c r="CP781" t="s">
        <v>48</v>
      </c>
      <c r="CQ781" t="s">
        <v>7025</v>
      </c>
      <c r="CR781" t="s">
        <v>17</v>
      </c>
      <c r="CS781" t="s">
        <v>7592</v>
      </c>
      <c r="CT781" t="s">
        <v>430</v>
      </c>
      <c r="CU781" t="s">
        <v>333</v>
      </c>
      <c r="CV781" t="s">
        <v>17</v>
      </c>
      <c r="CW781" t="s">
        <v>7027</v>
      </c>
      <c r="CX781" t="s">
        <v>17</v>
      </c>
      <c r="CY781" t="s">
        <v>17</v>
      </c>
      <c r="CZ781" t="s">
        <v>7593</v>
      </c>
      <c r="DA781" s="17" t="s">
        <v>8549</v>
      </c>
      <c r="DB781" s="22" t="s">
        <v>10575</v>
      </c>
      <c r="DC781" s="22" t="s">
        <v>10790</v>
      </c>
      <c r="DD781" s="229">
        <v>734</v>
      </c>
    </row>
    <row r="782" spans="1:108">
      <c r="A782" s="229">
        <v>725</v>
      </c>
      <c r="B782" t="s">
        <v>9548</v>
      </c>
      <c r="C782" s="285" t="s">
        <v>7003</v>
      </c>
      <c r="D782" t="s">
        <v>3455</v>
      </c>
      <c r="E782" t="s">
        <v>7004</v>
      </c>
      <c r="F782" t="s">
        <v>10397</v>
      </c>
      <c r="G782" s="149" t="s">
        <v>6125</v>
      </c>
      <c r="H782" s="3" t="s">
        <v>8128</v>
      </c>
      <c r="I782" s="3" t="s">
        <v>690</v>
      </c>
      <c r="J782" t="s">
        <v>8149</v>
      </c>
      <c r="K782" s="221" t="s">
        <v>10284</v>
      </c>
      <c r="L782" t="s">
        <v>7594</v>
      </c>
      <c r="M782" t="b">
        <v>0</v>
      </c>
      <c r="N782" t="s">
        <v>549</v>
      </c>
      <c r="O782" s="3" t="s">
        <v>8168</v>
      </c>
      <c r="P782" t="s">
        <v>9167</v>
      </c>
      <c r="Q782" s="231">
        <v>8.64</v>
      </c>
      <c r="R782" s="231">
        <v>8.64</v>
      </c>
      <c r="S782" t="s">
        <v>7007</v>
      </c>
      <c r="T782" t="s">
        <v>17</v>
      </c>
      <c r="U782" t="s">
        <v>17</v>
      </c>
      <c r="V782" t="s">
        <v>17</v>
      </c>
      <c r="W782" t="s">
        <v>17</v>
      </c>
      <c r="X782" t="s">
        <v>17</v>
      </c>
      <c r="Y782" t="s">
        <v>17</v>
      </c>
      <c r="Z782" t="s">
        <v>4571</v>
      </c>
      <c r="AA782" s="22" t="s">
        <v>9195</v>
      </c>
      <c r="AB782" t="s">
        <v>17</v>
      </c>
      <c r="AC782" t="s">
        <v>17</v>
      </c>
      <c r="AD782" t="s">
        <v>17</v>
      </c>
      <c r="AE782" t="s">
        <v>17</v>
      </c>
      <c r="AF782" t="s">
        <v>7031</v>
      </c>
      <c r="AG782" t="s">
        <v>17</v>
      </c>
      <c r="AH782" t="s">
        <v>7594</v>
      </c>
      <c r="AI782" t="s">
        <v>7008</v>
      </c>
      <c r="AJ782" s="3" t="s">
        <v>481</v>
      </c>
      <c r="AK782" s="220" t="s">
        <v>12</v>
      </c>
      <c r="AL782" s="220" t="s">
        <v>12</v>
      </c>
      <c r="AM782" t="s">
        <v>17</v>
      </c>
      <c r="AN782" t="s">
        <v>7030</v>
      </c>
      <c r="AO782" t="s">
        <v>4575</v>
      </c>
      <c r="AP782" t="s">
        <v>9183</v>
      </c>
      <c r="AQ782" t="s">
        <v>17</v>
      </c>
      <c r="AR782" t="s">
        <v>17</v>
      </c>
      <c r="AS782" s="15" t="s">
        <v>9041</v>
      </c>
      <c r="AT782" t="s">
        <v>7009</v>
      </c>
      <c r="AU782" t="b">
        <v>0</v>
      </c>
      <c r="AV782" s="223">
        <v>2528953</v>
      </c>
      <c r="AW782" t="s">
        <v>17</v>
      </c>
      <c r="AX782" t="s">
        <v>17</v>
      </c>
      <c r="AY782" t="s">
        <v>17</v>
      </c>
      <c r="AZ782" t="s">
        <v>17</v>
      </c>
      <c r="BA782" t="s">
        <v>7010</v>
      </c>
      <c r="BB782" s="3" t="s">
        <v>5202</v>
      </c>
      <c r="BC782" t="s">
        <v>17</v>
      </c>
      <c r="BD782" t="s">
        <v>7011</v>
      </c>
      <c r="BE782" t="s">
        <v>37</v>
      </c>
      <c r="BF782" t="s">
        <v>36</v>
      </c>
      <c r="BG782" t="s">
        <v>7012</v>
      </c>
      <c r="BH782" t="s">
        <v>9567</v>
      </c>
      <c r="BI782" t="s">
        <v>4479</v>
      </c>
      <c r="BJ782" t="s">
        <v>9079</v>
      </c>
      <c r="BK782" s="9" t="s">
        <v>9568</v>
      </c>
      <c r="BL782" t="s">
        <v>17</v>
      </c>
      <c r="BM782" s="223">
        <v>1883022</v>
      </c>
      <c r="BN782" s="223">
        <v>1883022</v>
      </c>
      <c r="BO782" t="s">
        <v>7013</v>
      </c>
      <c r="BP782" t="s">
        <v>9214</v>
      </c>
      <c r="BQ782" t="s">
        <v>17</v>
      </c>
      <c r="BR782" t="s">
        <v>17</v>
      </c>
      <c r="BS782" t="s">
        <v>17</v>
      </c>
      <c r="BT782" t="s">
        <v>17</v>
      </c>
      <c r="BU782" t="s">
        <v>6697</v>
      </c>
      <c r="BV782" t="s">
        <v>7595</v>
      </c>
      <c r="BW782" s="223">
        <v>30</v>
      </c>
      <c r="BX782" t="s">
        <v>17</v>
      </c>
      <c r="BY782" t="s">
        <v>17</v>
      </c>
      <c r="BZ782" t="s">
        <v>9217</v>
      </c>
      <c r="CA782" t="s">
        <v>6212</v>
      </c>
      <c r="CB782" s="223">
        <v>2017</v>
      </c>
      <c r="CC782" t="s">
        <v>7015</v>
      </c>
      <c r="CD782" t="s">
        <v>7596</v>
      </c>
      <c r="CE782" t="s">
        <v>7597</v>
      </c>
      <c r="CF782" t="s">
        <v>7594</v>
      </c>
      <c r="CG782" t="s">
        <v>7598</v>
      </c>
      <c r="CH782" t="s">
        <v>131</v>
      </c>
      <c r="CI782" t="s">
        <v>7019</v>
      </c>
      <c r="CJ782" t="s">
        <v>7599</v>
      </c>
      <c r="CK782" t="s">
        <v>7021</v>
      </c>
      <c r="CL782" t="s">
        <v>7022</v>
      </c>
      <c r="CM782" t="s">
        <v>7023</v>
      </c>
      <c r="CN782" t="s">
        <v>7024</v>
      </c>
      <c r="CO782" t="s">
        <v>686</v>
      </c>
      <c r="CP782" t="s">
        <v>48</v>
      </c>
      <c r="CQ782" t="s">
        <v>7025</v>
      </c>
      <c r="CR782" t="s">
        <v>17</v>
      </c>
      <c r="CS782" t="s">
        <v>7600</v>
      </c>
      <c r="CT782" t="s">
        <v>430</v>
      </c>
      <c r="CU782" t="s">
        <v>333</v>
      </c>
      <c r="CV782" t="s">
        <v>17</v>
      </c>
      <c r="CW782" t="s">
        <v>7027</v>
      </c>
      <c r="CX782" t="s">
        <v>17</v>
      </c>
      <c r="CY782" t="s">
        <v>17</v>
      </c>
      <c r="CZ782" t="s">
        <v>7601</v>
      </c>
      <c r="DA782" s="17" t="s">
        <v>8549</v>
      </c>
      <c r="DB782" s="22" t="s">
        <v>10576</v>
      </c>
      <c r="DC782" s="22" t="s">
        <v>10789</v>
      </c>
      <c r="DD782" s="229">
        <v>735</v>
      </c>
    </row>
    <row r="783" spans="1:108">
      <c r="A783" s="229">
        <v>726</v>
      </c>
      <c r="B783" t="s">
        <v>9548</v>
      </c>
      <c r="C783" s="285" t="s">
        <v>7003</v>
      </c>
      <c r="D783" t="s">
        <v>3455</v>
      </c>
      <c r="E783" t="s">
        <v>7004</v>
      </c>
      <c r="F783" t="s">
        <v>10397</v>
      </c>
      <c r="G783" s="149" t="s">
        <v>6125</v>
      </c>
      <c r="H783" s="3" t="s">
        <v>8128</v>
      </c>
      <c r="I783" s="3" t="s">
        <v>690</v>
      </c>
      <c r="J783" t="s">
        <v>8149</v>
      </c>
      <c r="K783" s="221" t="s">
        <v>10284</v>
      </c>
      <c r="L783" t="s">
        <v>7602</v>
      </c>
      <c r="M783" t="b">
        <v>0</v>
      </c>
      <c r="N783" t="s">
        <v>549</v>
      </c>
      <c r="O783" s="3" t="s">
        <v>8168</v>
      </c>
      <c r="P783" t="s">
        <v>9164</v>
      </c>
      <c r="Q783" s="231">
        <v>10.25</v>
      </c>
      <c r="R783" s="231">
        <v>10.25</v>
      </c>
      <c r="S783" t="s">
        <v>7007</v>
      </c>
      <c r="T783" t="s">
        <v>17</v>
      </c>
      <c r="U783" t="s">
        <v>17</v>
      </c>
      <c r="V783" t="s">
        <v>17</v>
      </c>
      <c r="W783" t="s">
        <v>17</v>
      </c>
      <c r="X783" t="s">
        <v>17</v>
      </c>
      <c r="Y783" t="s">
        <v>17</v>
      </c>
      <c r="Z783" t="s">
        <v>4571</v>
      </c>
      <c r="AA783" s="22" t="s">
        <v>9195</v>
      </c>
      <c r="AB783" t="s">
        <v>17</v>
      </c>
      <c r="AC783" t="s">
        <v>17</v>
      </c>
      <c r="AD783" t="s">
        <v>17</v>
      </c>
      <c r="AE783" t="s">
        <v>17</v>
      </c>
      <c r="AF783" t="s">
        <v>7031</v>
      </c>
      <c r="AG783" t="s">
        <v>17</v>
      </c>
      <c r="AH783" t="s">
        <v>7602</v>
      </c>
      <c r="AI783" t="s">
        <v>7008</v>
      </c>
      <c r="AJ783" s="3" t="s">
        <v>481</v>
      </c>
      <c r="AK783" s="220" t="s">
        <v>12</v>
      </c>
      <c r="AL783" s="220" t="s">
        <v>12</v>
      </c>
      <c r="AM783" t="s">
        <v>17</v>
      </c>
      <c r="AN783" t="s">
        <v>7030</v>
      </c>
      <c r="AO783" t="s">
        <v>4575</v>
      </c>
      <c r="AP783" t="s">
        <v>9183</v>
      </c>
      <c r="AQ783" t="s">
        <v>17</v>
      </c>
      <c r="AR783" t="s">
        <v>17</v>
      </c>
      <c r="AS783" s="15" t="s">
        <v>9041</v>
      </c>
      <c r="AT783" t="s">
        <v>7009</v>
      </c>
      <c r="AU783" t="b">
        <v>0</v>
      </c>
      <c r="AV783" s="223">
        <v>5347552</v>
      </c>
      <c r="AW783" t="s">
        <v>17</v>
      </c>
      <c r="AX783" t="s">
        <v>17</v>
      </c>
      <c r="AY783" t="s">
        <v>17</v>
      </c>
      <c r="AZ783" t="s">
        <v>17</v>
      </c>
      <c r="BA783" t="s">
        <v>7010</v>
      </c>
      <c r="BB783" s="3" t="s">
        <v>5202</v>
      </c>
      <c r="BC783" t="s">
        <v>17</v>
      </c>
      <c r="BD783" t="s">
        <v>7011</v>
      </c>
      <c r="BE783" t="s">
        <v>37</v>
      </c>
      <c r="BF783" t="s">
        <v>36</v>
      </c>
      <c r="BG783" t="s">
        <v>7012</v>
      </c>
      <c r="BH783" t="s">
        <v>9567</v>
      </c>
      <c r="BI783" t="s">
        <v>4479</v>
      </c>
      <c r="BJ783" t="s">
        <v>9079</v>
      </c>
      <c r="BK783" s="9" t="s">
        <v>9568</v>
      </c>
      <c r="BL783" t="s">
        <v>17</v>
      </c>
      <c r="BM783" s="223">
        <v>2201768</v>
      </c>
      <c r="BN783" s="223">
        <v>2201768</v>
      </c>
      <c r="BO783" t="s">
        <v>7013</v>
      </c>
      <c r="BP783" t="s">
        <v>9214</v>
      </c>
      <c r="BQ783" t="s">
        <v>17</v>
      </c>
      <c r="BR783" t="s">
        <v>17</v>
      </c>
      <c r="BS783" t="s">
        <v>17</v>
      </c>
      <c r="BT783" t="s">
        <v>17</v>
      </c>
      <c r="BU783" t="s">
        <v>6697</v>
      </c>
      <c r="BV783" t="s">
        <v>7603</v>
      </c>
      <c r="BW783" s="223">
        <v>30</v>
      </c>
      <c r="BX783" t="s">
        <v>17</v>
      </c>
      <c r="BY783" t="s">
        <v>17</v>
      </c>
      <c r="BZ783" t="s">
        <v>9217</v>
      </c>
      <c r="CA783" t="s">
        <v>6212</v>
      </c>
      <c r="CB783" s="223">
        <v>2017</v>
      </c>
      <c r="CC783" t="s">
        <v>7015</v>
      </c>
      <c r="CD783" t="s">
        <v>7604</v>
      </c>
      <c r="CE783" t="s">
        <v>7605</v>
      </c>
      <c r="CF783" t="s">
        <v>7602</v>
      </c>
      <c r="CG783" t="s">
        <v>7606</v>
      </c>
      <c r="CH783" t="s">
        <v>131</v>
      </c>
      <c r="CI783" t="s">
        <v>7019</v>
      </c>
      <c r="CJ783" t="s">
        <v>7607</v>
      </c>
      <c r="CK783" t="s">
        <v>7021</v>
      </c>
      <c r="CL783" t="s">
        <v>7022</v>
      </c>
      <c r="CM783" t="s">
        <v>7023</v>
      </c>
      <c r="CN783" t="s">
        <v>7024</v>
      </c>
      <c r="CO783" t="s">
        <v>686</v>
      </c>
      <c r="CP783" t="s">
        <v>48</v>
      </c>
      <c r="CQ783" t="s">
        <v>7025</v>
      </c>
      <c r="CR783" t="s">
        <v>17</v>
      </c>
      <c r="CS783" t="s">
        <v>7608</v>
      </c>
      <c r="CT783" t="s">
        <v>430</v>
      </c>
      <c r="CU783" t="s">
        <v>333</v>
      </c>
      <c r="CV783" t="s">
        <v>17</v>
      </c>
      <c r="CW783" t="s">
        <v>7027</v>
      </c>
      <c r="CX783" t="s">
        <v>17</v>
      </c>
      <c r="CY783" t="s">
        <v>17</v>
      </c>
      <c r="CZ783" t="s">
        <v>7609</v>
      </c>
      <c r="DA783" s="17" t="s">
        <v>8549</v>
      </c>
      <c r="DB783" s="22" t="s">
        <v>10577</v>
      </c>
      <c r="DC783" s="22" t="s">
        <v>10788</v>
      </c>
      <c r="DD783" s="229">
        <v>736</v>
      </c>
    </row>
    <row r="784" spans="1:108">
      <c r="A784" s="229">
        <v>727</v>
      </c>
      <c r="B784" t="s">
        <v>9548</v>
      </c>
      <c r="C784" s="285" t="s">
        <v>7003</v>
      </c>
      <c r="D784" t="s">
        <v>3455</v>
      </c>
      <c r="E784" t="s">
        <v>7004</v>
      </c>
      <c r="F784" t="s">
        <v>10397</v>
      </c>
      <c r="G784" s="149" t="s">
        <v>6125</v>
      </c>
      <c r="H784" s="3" t="s">
        <v>8128</v>
      </c>
      <c r="I784" s="3" t="s">
        <v>690</v>
      </c>
      <c r="J784" t="s">
        <v>8149</v>
      </c>
      <c r="K784" s="221" t="s">
        <v>10284</v>
      </c>
      <c r="L784" t="s">
        <v>7610</v>
      </c>
      <c r="M784" t="b">
        <v>0</v>
      </c>
      <c r="N784" t="s">
        <v>549</v>
      </c>
      <c r="O784" s="3" t="s">
        <v>8168</v>
      </c>
      <c r="P784" t="s">
        <v>9166</v>
      </c>
      <c r="Q784" s="231">
        <v>9.82</v>
      </c>
      <c r="R784" s="231">
        <v>9.82</v>
      </c>
      <c r="S784" t="s">
        <v>7007</v>
      </c>
      <c r="T784" t="s">
        <v>17</v>
      </c>
      <c r="U784" t="s">
        <v>17</v>
      </c>
      <c r="V784" t="s">
        <v>17</v>
      </c>
      <c r="W784" t="s">
        <v>17</v>
      </c>
      <c r="X784" t="s">
        <v>17</v>
      </c>
      <c r="Y784" t="s">
        <v>17</v>
      </c>
      <c r="Z784" t="s">
        <v>4571</v>
      </c>
      <c r="AA784" s="22" t="s">
        <v>9195</v>
      </c>
      <c r="AB784" t="s">
        <v>17</v>
      </c>
      <c r="AC784" t="s">
        <v>17</v>
      </c>
      <c r="AD784" t="s">
        <v>17</v>
      </c>
      <c r="AE784" t="s">
        <v>17</v>
      </c>
      <c r="AF784" t="s">
        <v>7031</v>
      </c>
      <c r="AG784" t="s">
        <v>17</v>
      </c>
      <c r="AH784" t="s">
        <v>7610</v>
      </c>
      <c r="AI784" t="s">
        <v>7008</v>
      </c>
      <c r="AJ784" s="3" t="s">
        <v>481</v>
      </c>
      <c r="AK784" s="220" t="s">
        <v>12</v>
      </c>
      <c r="AL784" s="220" t="s">
        <v>12</v>
      </c>
      <c r="AM784" t="s">
        <v>17</v>
      </c>
      <c r="AN784" t="s">
        <v>7030</v>
      </c>
      <c r="AO784" t="s">
        <v>4575</v>
      </c>
      <c r="AP784" t="s">
        <v>9183</v>
      </c>
      <c r="AQ784" t="s">
        <v>17</v>
      </c>
      <c r="AR784" t="s">
        <v>17</v>
      </c>
      <c r="AS784" s="15" t="s">
        <v>9041</v>
      </c>
      <c r="AT784" t="s">
        <v>7009</v>
      </c>
      <c r="AU784" t="b">
        <v>0</v>
      </c>
      <c r="AV784" s="223">
        <v>13626811</v>
      </c>
      <c r="AW784" t="s">
        <v>17</v>
      </c>
      <c r="AX784" t="s">
        <v>17</v>
      </c>
      <c r="AY784" t="s">
        <v>17</v>
      </c>
      <c r="AZ784" t="s">
        <v>17</v>
      </c>
      <c r="BA784" t="s">
        <v>7010</v>
      </c>
      <c r="BB784" s="3" t="s">
        <v>5202</v>
      </c>
      <c r="BC784" t="s">
        <v>17</v>
      </c>
      <c r="BD784" t="s">
        <v>7011</v>
      </c>
      <c r="BE784" t="s">
        <v>37</v>
      </c>
      <c r="BF784" t="s">
        <v>36</v>
      </c>
      <c r="BG784" t="s">
        <v>7012</v>
      </c>
      <c r="BH784" t="s">
        <v>9567</v>
      </c>
      <c r="BI784" t="s">
        <v>4479</v>
      </c>
      <c r="BJ784" t="s">
        <v>9079</v>
      </c>
      <c r="BK784" s="9" t="s">
        <v>9568</v>
      </c>
      <c r="BL784" t="s">
        <v>17</v>
      </c>
      <c r="BM784" s="223">
        <v>504090</v>
      </c>
      <c r="BN784" s="223">
        <v>504089</v>
      </c>
      <c r="BO784" t="s">
        <v>7013</v>
      </c>
      <c r="BP784" t="s">
        <v>9214</v>
      </c>
      <c r="BQ784" t="s">
        <v>17</v>
      </c>
      <c r="BR784" t="s">
        <v>17</v>
      </c>
      <c r="BS784" t="s">
        <v>17</v>
      </c>
      <c r="BT784" t="s">
        <v>17</v>
      </c>
      <c r="BU784" t="s">
        <v>6697</v>
      </c>
      <c r="BV784" t="s">
        <v>7611</v>
      </c>
      <c r="BW784" s="223">
        <v>30</v>
      </c>
      <c r="BX784" t="s">
        <v>17</v>
      </c>
      <c r="BY784" t="s">
        <v>17</v>
      </c>
      <c r="BZ784" t="s">
        <v>9217</v>
      </c>
      <c r="CA784" t="s">
        <v>6212</v>
      </c>
      <c r="CB784" s="223">
        <v>2017</v>
      </c>
      <c r="CC784" t="s">
        <v>7015</v>
      </c>
      <c r="CD784" t="s">
        <v>7612</v>
      </c>
      <c r="CE784" t="s">
        <v>7613</v>
      </c>
      <c r="CF784" t="s">
        <v>7610</v>
      </c>
      <c r="CG784" t="s">
        <v>7614</v>
      </c>
      <c r="CH784" t="s">
        <v>131</v>
      </c>
      <c r="CI784" t="s">
        <v>7019</v>
      </c>
      <c r="CJ784" t="s">
        <v>7615</v>
      </c>
      <c r="CK784" t="s">
        <v>7021</v>
      </c>
      <c r="CL784" t="s">
        <v>7022</v>
      </c>
      <c r="CM784" t="s">
        <v>7023</v>
      </c>
      <c r="CN784" t="s">
        <v>7024</v>
      </c>
      <c r="CO784" t="s">
        <v>686</v>
      </c>
      <c r="CP784" t="s">
        <v>48</v>
      </c>
      <c r="CQ784" t="s">
        <v>7025</v>
      </c>
      <c r="CR784" t="s">
        <v>17</v>
      </c>
      <c r="CS784" t="s">
        <v>7616</v>
      </c>
      <c r="CT784" t="s">
        <v>430</v>
      </c>
      <c r="CU784" t="s">
        <v>333</v>
      </c>
      <c r="CV784" t="s">
        <v>17</v>
      </c>
      <c r="CW784" t="s">
        <v>7027</v>
      </c>
      <c r="CX784" t="s">
        <v>17</v>
      </c>
      <c r="CY784" t="s">
        <v>17</v>
      </c>
      <c r="CZ784" t="s">
        <v>7617</v>
      </c>
      <c r="DA784" s="17" t="s">
        <v>8549</v>
      </c>
      <c r="DB784" s="22" t="s">
        <v>10578</v>
      </c>
      <c r="DC784" s="22" t="s">
        <v>10787</v>
      </c>
      <c r="DD784" s="229">
        <v>737</v>
      </c>
    </row>
    <row r="785" spans="1:108">
      <c r="A785" s="229">
        <v>728</v>
      </c>
      <c r="B785" t="s">
        <v>9548</v>
      </c>
      <c r="C785" s="285" t="s">
        <v>7003</v>
      </c>
      <c r="D785" t="s">
        <v>3455</v>
      </c>
      <c r="E785" t="s">
        <v>7004</v>
      </c>
      <c r="F785" t="s">
        <v>10397</v>
      </c>
      <c r="G785" s="149" t="s">
        <v>6125</v>
      </c>
      <c r="H785" s="3" t="s">
        <v>8128</v>
      </c>
      <c r="I785" s="3" t="s">
        <v>690</v>
      </c>
      <c r="J785" t="s">
        <v>8149</v>
      </c>
      <c r="K785" s="221" t="s">
        <v>10284</v>
      </c>
      <c r="L785" t="s">
        <v>7618</v>
      </c>
      <c r="M785" t="b">
        <v>0</v>
      </c>
      <c r="N785" t="s">
        <v>549</v>
      </c>
      <c r="O785" s="3" t="s">
        <v>8168</v>
      </c>
      <c r="P785" t="s">
        <v>9166</v>
      </c>
      <c r="Q785" s="231">
        <v>9.82</v>
      </c>
      <c r="R785" s="231">
        <v>9.82</v>
      </c>
      <c r="S785" t="s">
        <v>7007</v>
      </c>
      <c r="T785" t="s">
        <v>17</v>
      </c>
      <c r="U785" t="s">
        <v>17</v>
      </c>
      <c r="V785" t="s">
        <v>17</v>
      </c>
      <c r="W785" t="s">
        <v>17</v>
      </c>
      <c r="X785" t="s">
        <v>17</v>
      </c>
      <c r="Y785" t="s">
        <v>17</v>
      </c>
      <c r="Z785" t="s">
        <v>4571</v>
      </c>
      <c r="AA785" s="22" t="s">
        <v>9195</v>
      </c>
      <c r="AB785" t="s">
        <v>17</v>
      </c>
      <c r="AC785" t="s">
        <v>17</v>
      </c>
      <c r="AD785" t="s">
        <v>17</v>
      </c>
      <c r="AE785" t="s">
        <v>17</v>
      </c>
      <c r="AF785" t="s">
        <v>7031</v>
      </c>
      <c r="AG785" t="s">
        <v>17</v>
      </c>
      <c r="AH785" t="s">
        <v>7618</v>
      </c>
      <c r="AI785" t="s">
        <v>7008</v>
      </c>
      <c r="AJ785" s="3" t="s">
        <v>481</v>
      </c>
      <c r="AK785" s="220" t="s">
        <v>12</v>
      </c>
      <c r="AL785" s="220" t="s">
        <v>12</v>
      </c>
      <c r="AM785" t="s">
        <v>17</v>
      </c>
      <c r="AN785" t="s">
        <v>7030</v>
      </c>
      <c r="AO785" t="s">
        <v>8554</v>
      </c>
      <c r="AP785" t="s">
        <v>9182</v>
      </c>
      <c r="AQ785" t="s">
        <v>17</v>
      </c>
      <c r="AR785" t="s">
        <v>17</v>
      </c>
      <c r="AS785" s="15" t="s">
        <v>9041</v>
      </c>
      <c r="AT785" t="s">
        <v>7009</v>
      </c>
      <c r="AU785" t="b">
        <v>0</v>
      </c>
      <c r="AV785" s="223">
        <v>9209597</v>
      </c>
      <c r="AW785" t="s">
        <v>17</v>
      </c>
      <c r="AX785" t="s">
        <v>17</v>
      </c>
      <c r="AY785" t="s">
        <v>17</v>
      </c>
      <c r="AZ785" t="s">
        <v>17</v>
      </c>
      <c r="BA785" t="s">
        <v>7010</v>
      </c>
      <c r="BB785" s="3" t="s">
        <v>5202</v>
      </c>
      <c r="BC785" t="s">
        <v>17</v>
      </c>
      <c r="BD785" t="s">
        <v>7011</v>
      </c>
      <c r="BE785" t="s">
        <v>37</v>
      </c>
      <c r="BF785" t="s">
        <v>36</v>
      </c>
      <c r="BG785" t="s">
        <v>7012</v>
      </c>
      <c r="BH785" t="s">
        <v>9567</v>
      </c>
      <c r="BI785" t="s">
        <v>4479</v>
      </c>
      <c r="BJ785" t="s">
        <v>9079</v>
      </c>
      <c r="BK785" s="9" t="s">
        <v>9568</v>
      </c>
      <c r="BL785" t="s">
        <v>17</v>
      </c>
      <c r="BM785" s="223">
        <v>7237448</v>
      </c>
      <c r="BN785" s="223">
        <v>7237447</v>
      </c>
      <c r="BO785" t="s">
        <v>7013</v>
      </c>
      <c r="BP785" t="s">
        <v>9214</v>
      </c>
      <c r="BQ785" t="s">
        <v>17</v>
      </c>
      <c r="BR785" t="s">
        <v>17</v>
      </c>
      <c r="BS785" t="s">
        <v>17</v>
      </c>
      <c r="BT785" t="s">
        <v>17</v>
      </c>
      <c r="BU785" t="s">
        <v>6697</v>
      </c>
      <c r="BV785" t="s">
        <v>7619</v>
      </c>
      <c r="BW785" s="223">
        <v>30</v>
      </c>
      <c r="BX785" t="s">
        <v>17</v>
      </c>
      <c r="BY785" t="s">
        <v>17</v>
      </c>
      <c r="BZ785" t="s">
        <v>9217</v>
      </c>
      <c r="CA785" t="s">
        <v>6212</v>
      </c>
      <c r="CB785" s="223">
        <v>2017</v>
      </c>
      <c r="CC785" t="s">
        <v>7015</v>
      </c>
      <c r="CD785" t="s">
        <v>7620</v>
      </c>
      <c r="CE785" t="s">
        <v>7621</v>
      </c>
      <c r="CF785" t="s">
        <v>7618</v>
      </c>
      <c r="CG785" t="s">
        <v>7622</v>
      </c>
      <c r="CH785" t="s">
        <v>131</v>
      </c>
      <c r="CI785" t="s">
        <v>7019</v>
      </c>
      <c r="CJ785" t="s">
        <v>7623</v>
      </c>
      <c r="CK785" t="s">
        <v>7021</v>
      </c>
      <c r="CL785" t="s">
        <v>7022</v>
      </c>
      <c r="CM785" t="s">
        <v>7023</v>
      </c>
      <c r="CN785" t="s">
        <v>7024</v>
      </c>
      <c r="CO785" t="s">
        <v>686</v>
      </c>
      <c r="CP785" t="s">
        <v>48</v>
      </c>
      <c r="CQ785" t="s">
        <v>7025</v>
      </c>
      <c r="CR785" t="s">
        <v>17</v>
      </c>
      <c r="CS785" t="s">
        <v>7624</v>
      </c>
      <c r="CT785" t="s">
        <v>430</v>
      </c>
      <c r="CU785" t="s">
        <v>333</v>
      </c>
      <c r="CV785" t="s">
        <v>17</v>
      </c>
      <c r="CW785" t="s">
        <v>7027</v>
      </c>
      <c r="CX785" t="s">
        <v>17</v>
      </c>
      <c r="CY785" t="s">
        <v>17</v>
      </c>
      <c r="CZ785" t="s">
        <v>7625</v>
      </c>
      <c r="DA785" s="17" t="s">
        <v>8549</v>
      </c>
      <c r="DB785" s="22" t="s">
        <v>10579</v>
      </c>
      <c r="DC785" s="22" t="s">
        <v>10786</v>
      </c>
      <c r="DD785" s="229">
        <v>738</v>
      </c>
    </row>
    <row r="786" spans="1:108">
      <c r="A786" s="229">
        <v>729</v>
      </c>
      <c r="B786" t="s">
        <v>9548</v>
      </c>
      <c r="C786" s="285" t="s">
        <v>7003</v>
      </c>
      <c r="D786" t="s">
        <v>3455</v>
      </c>
      <c r="E786" t="s">
        <v>7004</v>
      </c>
      <c r="F786" t="s">
        <v>10397</v>
      </c>
      <c r="G786" s="149" t="s">
        <v>6125</v>
      </c>
      <c r="H786" s="3" t="s">
        <v>8128</v>
      </c>
      <c r="I786" s="3" t="s">
        <v>690</v>
      </c>
      <c r="J786" t="s">
        <v>8149</v>
      </c>
      <c r="K786" s="221" t="s">
        <v>10284</v>
      </c>
      <c r="L786" t="s">
        <v>7626</v>
      </c>
      <c r="M786" t="b">
        <v>0</v>
      </c>
      <c r="N786" t="s">
        <v>549</v>
      </c>
      <c r="O786" s="3" t="s">
        <v>8168</v>
      </c>
      <c r="P786" t="s">
        <v>9113</v>
      </c>
      <c r="Q786" s="231">
        <v>23</v>
      </c>
      <c r="R786" s="231">
        <v>23</v>
      </c>
      <c r="S786" t="s">
        <v>7007</v>
      </c>
      <c r="T786" t="s">
        <v>17</v>
      </c>
      <c r="U786" t="s">
        <v>17</v>
      </c>
      <c r="V786" t="s">
        <v>17</v>
      </c>
      <c r="W786" t="s">
        <v>17</v>
      </c>
      <c r="X786" t="s">
        <v>17</v>
      </c>
      <c r="Y786" t="s">
        <v>17</v>
      </c>
      <c r="Z786" t="s">
        <v>4570</v>
      </c>
      <c r="AA786" s="22" t="s">
        <v>484</v>
      </c>
      <c r="AB786" t="s">
        <v>17</v>
      </c>
      <c r="AC786" t="s">
        <v>17</v>
      </c>
      <c r="AD786" t="s">
        <v>17</v>
      </c>
      <c r="AE786" t="s">
        <v>17</v>
      </c>
      <c r="AF786" t="s">
        <v>17</v>
      </c>
      <c r="AG786" t="s">
        <v>17</v>
      </c>
      <c r="AH786" t="s">
        <v>7626</v>
      </c>
      <c r="AI786" t="s">
        <v>7008</v>
      </c>
      <c r="AJ786" s="3" t="s">
        <v>481</v>
      </c>
      <c r="AK786" s="220" t="s">
        <v>12</v>
      </c>
      <c r="AL786" s="220" t="s">
        <v>12</v>
      </c>
      <c r="AM786" t="s">
        <v>17</v>
      </c>
      <c r="AN786" t="s">
        <v>484</v>
      </c>
      <c r="AO786" t="s">
        <v>4577</v>
      </c>
      <c r="AP786" t="s">
        <v>9182</v>
      </c>
      <c r="AQ786" t="s">
        <v>17</v>
      </c>
      <c r="AR786" t="s">
        <v>17</v>
      </c>
      <c r="AS786" s="15" t="s">
        <v>9041</v>
      </c>
      <c r="AT786" t="s">
        <v>7009</v>
      </c>
      <c r="AU786" t="b">
        <v>0</v>
      </c>
      <c r="AV786" s="223">
        <v>7103573</v>
      </c>
      <c r="AW786" t="s">
        <v>17</v>
      </c>
      <c r="AX786" t="s">
        <v>17</v>
      </c>
      <c r="AY786" t="s">
        <v>17</v>
      </c>
      <c r="AZ786" t="s">
        <v>17</v>
      </c>
      <c r="BA786" t="s">
        <v>7010</v>
      </c>
      <c r="BB786" s="3" t="s">
        <v>5202</v>
      </c>
      <c r="BC786" t="s">
        <v>17</v>
      </c>
      <c r="BD786" t="s">
        <v>7011</v>
      </c>
      <c r="BE786" t="s">
        <v>37</v>
      </c>
      <c r="BF786" t="s">
        <v>36</v>
      </c>
      <c r="BG786" t="s">
        <v>7012</v>
      </c>
      <c r="BH786" t="s">
        <v>9567</v>
      </c>
      <c r="BI786" t="s">
        <v>4479</v>
      </c>
      <c r="BJ786" t="s">
        <v>9079</v>
      </c>
      <c r="BK786" s="9" t="s">
        <v>9568</v>
      </c>
      <c r="BL786" t="s">
        <v>17</v>
      </c>
      <c r="BM786" s="223">
        <v>5328115</v>
      </c>
      <c r="BN786" s="223">
        <v>5328114</v>
      </c>
      <c r="BO786" t="s">
        <v>7013</v>
      </c>
      <c r="BP786" t="s">
        <v>9214</v>
      </c>
      <c r="BQ786" t="s">
        <v>17</v>
      </c>
      <c r="BR786" t="s">
        <v>17</v>
      </c>
      <c r="BS786" t="s">
        <v>17</v>
      </c>
      <c r="BT786" t="s">
        <v>17</v>
      </c>
      <c r="BU786" t="s">
        <v>6697</v>
      </c>
      <c r="BV786" t="s">
        <v>7627</v>
      </c>
      <c r="BW786" s="223">
        <v>30</v>
      </c>
      <c r="BX786" t="s">
        <v>17</v>
      </c>
      <c r="BY786" t="s">
        <v>17</v>
      </c>
      <c r="BZ786" t="s">
        <v>9217</v>
      </c>
      <c r="CA786" t="s">
        <v>6212</v>
      </c>
      <c r="CB786" s="223">
        <v>2017</v>
      </c>
      <c r="CC786" t="s">
        <v>7015</v>
      </c>
      <c r="CD786" t="s">
        <v>7628</v>
      </c>
      <c r="CE786" t="s">
        <v>7629</v>
      </c>
      <c r="CF786" t="s">
        <v>7626</v>
      </c>
      <c r="CG786" t="s">
        <v>7630</v>
      </c>
      <c r="CH786" t="s">
        <v>131</v>
      </c>
      <c r="CI786" t="s">
        <v>7019</v>
      </c>
      <c r="CJ786" t="s">
        <v>7631</v>
      </c>
      <c r="CK786" t="s">
        <v>7021</v>
      </c>
      <c r="CL786" t="s">
        <v>7022</v>
      </c>
      <c r="CM786" t="s">
        <v>7023</v>
      </c>
      <c r="CN786" t="s">
        <v>7024</v>
      </c>
      <c r="CO786" t="s">
        <v>686</v>
      </c>
      <c r="CP786" t="s">
        <v>48</v>
      </c>
      <c r="CQ786" t="s">
        <v>7025</v>
      </c>
      <c r="CR786" t="s">
        <v>17</v>
      </c>
      <c r="CS786" t="s">
        <v>7632</v>
      </c>
      <c r="CT786" t="s">
        <v>430</v>
      </c>
      <c r="CU786" t="s">
        <v>333</v>
      </c>
      <c r="CV786" t="s">
        <v>17</v>
      </c>
      <c r="CW786" t="s">
        <v>7027</v>
      </c>
      <c r="CX786" t="s">
        <v>17</v>
      </c>
      <c r="CY786" t="s">
        <v>17</v>
      </c>
      <c r="CZ786" t="s">
        <v>7633</v>
      </c>
      <c r="DA786" s="17" t="s">
        <v>8549</v>
      </c>
      <c r="DB786" s="22" t="s">
        <v>10580</v>
      </c>
      <c r="DC786" s="22" t="s">
        <v>10785</v>
      </c>
      <c r="DD786" s="229">
        <v>739</v>
      </c>
    </row>
    <row r="787" spans="1:108">
      <c r="A787" s="229">
        <v>730</v>
      </c>
      <c r="B787" t="s">
        <v>9548</v>
      </c>
      <c r="C787" s="285" t="s">
        <v>7003</v>
      </c>
      <c r="D787" t="s">
        <v>3455</v>
      </c>
      <c r="E787" t="s">
        <v>7004</v>
      </c>
      <c r="F787" t="s">
        <v>10397</v>
      </c>
      <c r="G787" s="149" t="s">
        <v>6125</v>
      </c>
      <c r="H787" s="3" t="s">
        <v>8128</v>
      </c>
      <c r="I787" s="3" t="s">
        <v>690</v>
      </c>
      <c r="J787" t="s">
        <v>8149</v>
      </c>
      <c r="K787" s="221" t="s">
        <v>10284</v>
      </c>
      <c r="L787" t="s">
        <v>7634</v>
      </c>
      <c r="M787" t="b">
        <v>0</v>
      </c>
      <c r="N787" t="s">
        <v>549</v>
      </c>
      <c r="O787" s="3" t="s">
        <v>8168</v>
      </c>
      <c r="P787" t="s">
        <v>9162</v>
      </c>
      <c r="Q787" s="231">
        <v>11.74</v>
      </c>
      <c r="R787" s="231">
        <v>11.74</v>
      </c>
      <c r="S787" t="s">
        <v>7007</v>
      </c>
      <c r="T787" t="s">
        <v>17</v>
      </c>
      <c r="U787" t="s">
        <v>17</v>
      </c>
      <c r="V787" t="s">
        <v>17</v>
      </c>
      <c r="W787" t="s">
        <v>17</v>
      </c>
      <c r="X787" t="s">
        <v>17</v>
      </c>
      <c r="Y787" t="s">
        <v>17</v>
      </c>
      <c r="Z787" t="s">
        <v>4571</v>
      </c>
      <c r="AA787" s="22" t="s">
        <v>7114</v>
      </c>
      <c r="AB787" t="s">
        <v>17</v>
      </c>
      <c r="AC787" t="s">
        <v>17</v>
      </c>
      <c r="AD787" t="s">
        <v>17</v>
      </c>
      <c r="AE787" t="s">
        <v>17</v>
      </c>
      <c r="AF787" t="s">
        <v>7031</v>
      </c>
      <c r="AG787" t="s">
        <v>17</v>
      </c>
      <c r="AH787" t="s">
        <v>7634</v>
      </c>
      <c r="AI787" t="s">
        <v>7008</v>
      </c>
      <c r="AJ787" s="3" t="s">
        <v>481</v>
      </c>
      <c r="AK787" s="220" t="s">
        <v>12</v>
      </c>
      <c r="AL787" s="220" t="s">
        <v>12</v>
      </c>
      <c r="AM787" t="s">
        <v>17</v>
      </c>
      <c r="AN787" t="s">
        <v>7114</v>
      </c>
      <c r="AO787" t="s">
        <v>4575</v>
      </c>
      <c r="AP787" t="s">
        <v>9183</v>
      </c>
      <c r="AQ787" t="s">
        <v>17</v>
      </c>
      <c r="AR787" t="s">
        <v>17</v>
      </c>
      <c r="AS787" s="15" t="s">
        <v>9041</v>
      </c>
      <c r="AT787" t="s">
        <v>7009</v>
      </c>
      <c r="AU787" t="b">
        <v>0</v>
      </c>
      <c r="AV787" s="223">
        <v>5684251</v>
      </c>
      <c r="AW787" t="s">
        <v>17</v>
      </c>
      <c r="AX787" t="s">
        <v>17</v>
      </c>
      <c r="AY787" t="s">
        <v>17</v>
      </c>
      <c r="AZ787" t="s">
        <v>17</v>
      </c>
      <c r="BA787" t="s">
        <v>7010</v>
      </c>
      <c r="BB787" s="3" t="s">
        <v>5202</v>
      </c>
      <c r="BC787" t="s">
        <v>17</v>
      </c>
      <c r="BD787" t="s">
        <v>7011</v>
      </c>
      <c r="BE787" t="s">
        <v>37</v>
      </c>
      <c r="BF787" t="s">
        <v>36</v>
      </c>
      <c r="BG787" t="s">
        <v>7012</v>
      </c>
      <c r="BH787" t="s">
        <v>9567</v>
      </c>
      <c r="BI787" t="s">
        <v>4479</v>
      </c>
      <c r="BJ787" t="s">
        <v>9079</v>
      </c>
      <c r="BK787" s="9" t="s">
        <v>9568</v>
      </c>
      <c r="BL787" t="s">
        <v>17</v>
      </c>
      <c r="BM787" s="223">
        <v>2951455</v>
      </c>
      <c r="BN787" s="223">
        <v>2951455</v>
      </c>
      <c r="BO787" t="s">
        <v>7013</v>
      </c>
      <c r="BP787" t="s">
        <v>9214</v>
      </c>
      <c r="BQ787" t="s">
        <v>17</v>
      </c>
      <c r="BR787" t="s">
        <v>17</v>
      </c>
      <c r="BS787" t="s">
        <v>17</v>
      </c>
      <c r="BT787" t="s">
        <v>17</v>
      </c>
      <c r="BU787" t="s">
        <v>6697</v>
      </c>
      <c r="BV787" t="s">
        <v>7635</v>
      </c>
      <c r="BW787" s="223">
        <v>30</v>
      </c>
      <c r="BX787" t="s">
        <v>17</v>
      </c>
      <c r="BY787" t="s">
        <v>17</v>
      </c>
      <c r="BZ787" t="s">
        <v>9217</v>
      </c>
      <c r="CA787" t="s">
        <v>6212</v>
      </c>
      <c r="CB787" s="223">
        <v>2017</v>
      </c>
      <c r="CC787" t="s">
        <v>7015</v>
      </c>
      <c r="CD787" t="s">
        <v>7636</v>
      </c>
      <c r="CE787" t="s">
        <v>7637</v>
      </c>
      <c r="CF787" t="s">
        <v>7634</v>
      </c>
      <c r="CG787" t="s">
        <v>7638</v>
      </c>
      <c r="CH787" t="s">
        <v>131</v>
      </c>
      <c r="CI787" t="s">
        <v>7019</v>
      </c>
      <c r="CJ787" t="s">
        <v>7639</v>
      </c>
      <c r="CK787" t="s">
        <v>7021</v>
      </c>
      <c r="CL787" t="s">
        <v>7022</v>
      </c>
      <c r="CM787" t="s">
        <v>7023</v>
      </c>
      <c r="CN787" t="s">
        <v>7024</v>
      </c>
      <c r="CO787" t="s">
        <v>686</v>
      </c>
      <c r="CP787" t="s">
        <v>48</v>
      </c>
      <c r="CQ787" t="s">
        <v>7025</v>
      </c>
      <c r="CR787" t="s">
        <v>17</v>
      </c>
      <c r="CS787" t="s">
        <v>7640</v>
      </c>
      <c r="CT787" t="s">
        <v>430</v>
      </c>
      <c r="CU787" t="s">
        <v>333</v>
      </c>
      <c r="CV787" t="s">
        <v>17</v>
      </c>
      <c r="CW787" t="s">
        <v>7027</v>
      </c>
      <c r="CX787" t="s">
        <v>17</v>
      </c>
      <c r="CY787" t="s">
        <v>17</v>
      </c>
      <c r="CZ787" t="s">
        <v>7641</v>
      </c>
      <c r="DA787" s="17" t="s">
        <v>8549</v>
      </c>
      <c r="DB787" s="22" t="s">
        <v>10581</v>
      </c>
      <c r="DC787" s="22" t="s">
        <v>10784</v>
      </c>
      <c r="DD787" s="229">
        <v>740</v>
      </c>
    </row>
    <row r="788" spans="1:108">
      <c r="A788" s="229">
        <v>731</v>
      </c>
      <c r="B788" t="s">
        <v>9548</v>
      </c>
      <c r="C788" s="285" t="s">
        <v>7003</v>
      </c>
      <c r="D788" t="s">
        <v>3455</v>
      </c>
      <c r="E788" t="s">
        <v>7004</v>
      </c>
      <c r="F788" t="s">
        <v>10397</v>
      </c>
      <c r="G788" s="149" t="s">
        <v>6125</v>
      </c>
      <c r="H788" s="3" t="s">
        <v>8128</v>
      </c>
      <c r="I788" s="3" t="s">
        <v>690</v>
      </c>
      <c r="J788" t="s">
        <v>8149</v>
      </c>
      <c r="K788" s="221" t="s">
        <v>10284</v>
      </c>
      <c r="L788" t="s">
        <v>7642</v>
      </c>
      <c r="M788" t="b">
        <v>0</v>
      </c>
      <c r="N788" t="s">
        <v>549</v>
      </c>
      <c r="O788" s="3" t="s">
        <v>8168</v>
      </c>
      <c r="P788" t="s">
        <v>9166</v>
      </c>
      <c r="Q788" s="231">
        <v>9.82</v>
      </c>
      <c r="R788" s="231">
        <v>9.82</v>
      </c>
      <c r="S788" t="s">
        <v>7007</v>
      </c>
      <c r="T788" t="s">
        <v>17</v>
      </c>
      <c r="U788" t="s">
        <v>17</v>
      </c>
      <c r="V788" t="s">
        <v>17</v>
      </c>
      <c r="W788" t="s">
        <v>17</v>
      </c>
      <c r="X788" t="s">
        <v>17</v>
      </c>
      <c r="Y788" t="s">
        <v>17</v>
      </c>
      <c r="Z788" t="s">
        <v>4571</v>
      </c>
      <c r="AA788" s="22" t="s">
        <v>9195</v>
      </c>
      <c r="AB788" t="s">
        <v>17</v>
      </c>
      <c r="AC788" t="s">
        <v>17</v>
      </c>
      <c r="AD788" t="s">
        <v>17</v>
      </c>
      <c r="AE788" t="s">
        <v>17</v>
      </c>
      <c r="AF788" t="s">
        <v>7031</v>
      </c>
      <c r="AG788" t="s">
        <v>17</v>
      </c>
      <c r="AH788" t="s">
        <v>7642</v>
      </c>
      <c r="AI788" t="s">
        <v>7008</v>
      </c>
      <c r="AJ788" s="3" t="s">
        <v>481</v>
      </c>
      <c r="AK788" s="220" t="s">
        <v>12</v>
      </c>
      <c r="AL788" s="220" t="s">
        <v>12</v>
      </c>
      <c r="AM788" t="s">
        <v>17</v>
      </c>
      <c r="AN788" t="s">
        <v>7030</v>
      </c>
      <c r="AO788" t="s">
        <v>8556</v>
      </c>
      <c r="AP788" t="s">
        <v>9182</v>
      </c>
      <c r="AQ788" t="s">
        <v>17</v>
      </c>
      <c r="AR788" t="s">
        <v>17</v>
      </c>
      <c r="AS788" s="15" t="s">
        <v>9041</v>
      </c>
      <c r="AT788" t="s">
        <v>7009</v>
      </c>
      <c r="AU788" t="b">
        <v>0</v>
      </c>
      <c r="AV788" s="223">
        <v>11271641</v>
      </c>
      <c r="AW788" t="s">
        <v>17</v>
      </c>
      <c r="AX788" t="s">
        <v>17</v>
      </c>
      <c r="AY788" t="s">
        <v>17</v>
      </c>
      <c r="AZ788" t="s">
        <v>17</v>
      </c>
      <c r="BA788" t="s">
        <v>7010</v>
      </c>
      <c r="BB788" s="3" t="s">
        <v>5202</v>
      </c>
      <c r="BC788" t="s">
        <v>17</v>
      </c>
      <c r="BD788" t="s">
        <v>7011</v>
      </c>
      <c r="BE788" t="s">
        <v>37</v>
      </c>
      <c r="BF788" t="s">
        <v>36</v>
      </c>
      <c r="BG788" t="s">
        <v>7012</v>
      </c>
      <c r="BH788" t="s">
        <v>9567</v>
      </c>
      <c r="BI788" t="s">
        <v>4479</v>
      </c>
      <c r="BJ788" t="s">
        <v>9079</v>
      </c>
      <c r="BK788" s="9" t="s">
        <v>9568</v>
      </c>
      <c r="BL788" t="s">
        <v>17</v>
      </c>
      <c r="BM788" s="223">
        <v>7753436</v>
      </c>
      <c r="BN788" s="223">
        <v>7753436</v>
      </c>
      <c r="BO788" t="s">
        <v>7013</v>
      </c>
      <c r="BP788" t="s">
        <v>9214</v>
      </c>
      <c r="BQ788" t="s">
        <v>17</v>
      </c>
      <c r="BR788" t="s">
        <v>17</v>
      </c>
      <c r="BS788" t="s">
        <v>17</v>
      </c>
      <c r="BT788" t="s">
        <v>17</v>
      </c>
      <c r="BU788" t="s">
        <v>6697</v>
      </c>
      <c r="BV788" t="s">
        <v>7643</v>
      </c>
      <c r="BW788" s="223">
        <v>30</v>
      </c>
      <c r="BX788" t="s">
        <v>17</v>
      </c>
      <c r="BY788" t="s">
        <v>17</v>
      </c>
      <c r="BZ788" t="s">
        <v>9217</v>
      </c>
      <c r="CA788" t="s">
        <v>6212</v>
      </c>
      <c r="CB788" s="223">
        <v>2017</v>
      </c>
      <c r="CC788" t="s">
        <v>7015</v>
      </c>
      <c r="CD788" t="s">
        <v>7644</v>
      </c>
      <c r="CE788" t="s">
        <v>7645</v>
      </c>
      <c r="CF788" t="s">
        <v>7642</v>
      </c>
      <c r="CG788" t="s">
        <v>7646</v>
      </c>
      <c r="CH788" t="s">
        <v>131</v>
      </c>
      <c r="CI788" t="s">
        <v>7019</v>
      </c>
      <c r="CJ788" t="s">
        <v>7647</v>
      </c>
      <c r="CK788" t="s">
        <v>7021</v>
      </c>
      <c r="CL788" t="s">
        <v>7022</v>
      </c>
      <c r="CM788" t="s">
        <v>7023</v>
      </c>
      <c r="CN788" t="s">
        <v>7024</v>
      </c>
      <c r="CO788" t="s">
        <v>686</v>
      </c>
      <c r="CP788" t="s">
        <v>48</v>
      </c>
      <c r="CQ788" t="s">
        <v>7025</v>
      </c>
      <c r="CR788" t="s">
        <v>17</v>
      </c>
      <c r="CS788" t="s">
        <v>7648</v>
      </c>
      <c r="CT788" t="s">
        <v>430</v>
      </c>
      <c r="CU788" t="s">
        <v>333</v>
      </c>
      <c r="CV788" t="s">
        <v>17</v>
      </c>
      <c r="CW788" t="s">
        <v>7027</v>
      </c>
      <c r="CX788" t="s">
        <v>17</v>
      </c>
      <c r="CY788" t="s">
        <v>17</v>
      </c>
      <c r="CZ788" t="s">
        <v>7649</v>
      </c>
      <c r="DA788" s="17" t="s">
        <v>8549</v>
      </c>
      <c r="DB788" s="22" t="s">
        <v>10582</v>
      </c>
      <c r="DC788" s="22" t="s">
        <v>10783</v>
      </c>
      <c r="DD788" s="229">
        <v>741</v>
      </c>
    </row>
    <row r="789" spans="1:108">
      <c r="A789" s="229">
        <v>732</v>
      </c>
      <c r="B789" t="s">
        <v>9548</v>
      </c>
      <c r="C789" s="285" t="s">
        <v>7003</v>
      </c>
      <c r="D789" t="s">
        <v>3455</v>
      </c>
      <c r="E789" t="s">
        <v>7004</v>
      </c>
      <c r="F789" t="s">
        <v>10397</v>
      </c>
      <c r="G789" s="149" t="s">
        <v>6125</v>
      </c>
      <c r="H789" s="3" t="s">
        <v>8128</v>
      </c>
      <c r="I789" s="3" t="s">
        <v>690</v>
      </c>
      <c r="J789" t="s">
        <v>8149</v>
      </c>
      <c r="K789" s="221" t="s">
        <v>10284</v>
      </c>
      <c r="L789" t="s">
        <v>7650</v>
      </c>
      <c r="M789" t="b">
        <v>0</v>
      </c>
      <c r="N789" t="s">
        <v>549</v>
      </c>
      <c r="O789" s="3" t="s">
        <v>8168</v>
      </c>
      <c r="P789" t="s">
        <v>9162</v>
      </c>
      <c r="Q789" s="231">
        <v>11.74</v>
      </c>
      <c r="R789" s="231">
        <v>11.74</v>
      </c>
      <c r="S789" t="s">
        <v>7007</v>
      </c>
      <c r="T789" t="s">
        <v>17</v>
      </c>
      <c r="U789" t="s">
        <v>17</v>
      </c>
      <c r="V789" t="s">
        <v>17</v>
      </c>
      <c r="W789" t="s">
        <v>17</v>
      </c>
      <c r="X789" t="s">
        <v>17</v>
      </c>
      <c r="Y789" t="s">
        <v>17</v>
      </c>
      <c r="Z789" t="s">
        <v>4571</v>
      </c>
      <c r="AA789" s="22" t="s">
        <v>7114</v>
      </c>
      <c r="AB789" t="s">
        <v>17</v>
      </c>
      <c r="AC789" t="s">
        <v>17</v>
      </c>
      <c r="AD789" t="s">
        <v>17</v>
      </c>
      <c r="AE789" t="s">
        <v>17</v>
      </c>
      <c r="AF789" t="s">
        <v>7031</v>
      </c>
      <c r="AG789" t="s">
        <v>17</v>
      </c>
      <c r="AH789" t="s">
        <v>7650</v>
      </c>
      <c r="AI789" t="s">
        <v>7008</v>
      </c>
      <c r="AJ789" s="3" t="s">
        <v>481</v>
      </c>
      <c r="AK789" s="220" t="s">
        <v>12</v>
      </c>
      <c r="AL789" s="220" t="s">
        <v>12</v>
      </c>
      <c r="AM789" t="s">
        <v>17</v>
      </c>
      <c r="AN789" t="s">
        <v>7114</v>
      </c>
      <c r="AO789" t="s">
        <v>8556</v>
      </c>
      <c r="AP789" t="s">
        <v>9182</v>
      </c>
      <c r="AQ789" t="s">
        <v>17</v>
      </c>
      <c r="AR789" t="s">
        <v>17</v>
      </c>
      <c r="AS789" s="15" t="s">
        <v>9041</v>
      </c>
      <c r="AT789" t="s">
        <v>7009</v>
      </c>
      <c r="AU789" t="b">
        <v>0</v>
      </c>
      <c r="AV789" s="223">
        <v>432321</v>
      </c>
      <c r="AW789" t="s">
        <v>17</v>
      </c>
      <c r="AX789" t="s">
        <v>17</v>
      </c>
      <c r="AY789" t="s">
        <v>17</v>
      </c>
      <c r="AZ789" t="s">
        <v>17</v>
      </c>
      <c r="BA789" t="s">
        <v>7010</v>
      </c>
      <c r="BB789" s="3" t="s">
        <v>5202</v>
      </c>
      <c r="BC789" t="s">
        <v>17</v>
      </c>
      <c r="BD789" t="s">
        <v>7011</v>
      </c>
      <c r="BE789" t="s">
        <v>37</v>
      </c>
      <c r="BF789" t="s">
        <v>36</v>
      </c>
      <c r="BG789" t="s">
        <v>7012</v>
      </c>
      <c r="BH789" t="s">
        <v>9567</v>
      </c>
      <c r="BI789" t="s">
        <v>4479</v>
      </c>
      <c r="BJ789" t="s">
        <v>9079</v>
      </c>
      <c r="BK789" s="9" t="s">
        <v>9568</v>
      </c>
      <c r="BL789" t="s">
        <v>17</v>
      </c>
      <c r="BM789" s="223">
        <v>107748</v>
      </c>
      <c r="BN789" s="223">
        <v>107748</v>
      </c>
      <c r="BO789" t="s">
        <v>7013</v>
      </c>
      <c r="BP789" t="s">
        <v>9214</v>
      </c>
      <c r="BQ789" t="s">
        <v>17</v>
      </c>
      <c r="BR789" t="s">
        <v>17</v>
      </c>
      <c r="BS789" t="s">
        <v>17</v>
      </c>
      <c r="BT789" t="s">
        <v>17</v>
      </c>
      <c r="BU789" t="s">
        <v>6697</v>
      </c>
      <c r="BV789" t="s">
        <v>7651</v>
      </c>
      <c r="BW789" s="223">
        <v>30</v>
      </c>
      <c r="BX789" t="s">
        <v>17</v>
      </c>
      <c r="BY789" t="s">
        <v>17</v>
      </c>
      <c r="BZ789" t="s">
        <v>9217</v>
      </c>
      <c r="CA789" t="s">
        <v>6212</v>
      </c>
      <c r="CB789" s="223">
        <v>2017</v>
      </c>
      <c r="CC789" t="s">
        <v>7015</v>
      </c>
      <c r="CD789" t="s">
        <v>7652</v>
      </c>
      <c r="CE789" t="s">
        <v>7653</v>
      </c>
      <c r="CF789" t="s">
        <v>7650</v>
      </c>
      <c r="CG789" t="s">
        <v>7654</v>
      </c>
      <c r="CH789" t="s">
        <v>131</v>
      </c>
      <c r="CI789" t="s">
        <v>7019</v>
      </c>
      <c r="CJ789" t="s">
        <v>7655</v>
      </c>
      <c r="CK789" t="s">
        <v>7021</v>
      </c>
      <c r="CL789" t="s">
        <v>7022</v>
      </c>
      <c r="CM789" t="s">
        <v>7023</v>
      </c>
      <c r="CN789" t="s">
        <v>7024</v>
      </c>
      <c r="CO789" t="s">
        <v>686</v>
      </c>
      <c r="CP789" t="s">
        <v>48</v>
      </c>
      <c r="CQ789" t="s">
        <v>7025</v>
      </c>
      <c r="CR789" t="s">
        <v>17</v>
      </c>
      <c r="CS789" t="s">
        <v>7656</v>
      </c>
      <c r="CT789" t="s">
        <v>430</v>
      </c>
      <c r="CU789" t="s">
        <v>333</v>
      </c>
      <c r="CV789" t="s">
        <v>17</v>
      </c>
      <c r="CW789" t="s">
        <v>7027</v>
      </c>
      <c r="CX789" t="s">
        <v>17</v>
      </c>
      <c r="CY789" t="s">
        <v>17</v>
      </c>
      <c r="CZ789" t="s">
        <v>7657</v>
      </c>
      <c r="DA789" s="17" t="s">
        <v>8549</v>
      </c>
      <c r="DB789" s="22" t="s">
        <v>10583</v>
      </c>
      <c r="DC789" s="22" t="s">
        <v>10782</v>
      </c>
      <c r="DD789" s="229">
        <v>742</v>
      </c>
    </row>
    <row r="790" spans="1:108">
      <c r="A790" s="229">
        <v>733</v>
      </c>
      <c r="B790" t="s">
        <v>9548</v>
      </c>
      <c r="C790" s="285" t="s">
        <v>7003</v>
      </c>
      <c r="D790" t="s">
        <v>3455</v>
      </c>
      <c r="E790" t="s">
        <v>7004</v>
      </c>
      <c r="F790" t="s">
        <v>10397</v>
      </c>
      <c r="G790" s="149" t="s">
        <v>6125</v>
      </c>
      <c r="H790" s="3" t="s">
        <v>8128</v>
      </c>
      <c r="I790" s="3" t="s">
        <v>690</v>
      </c>
      <c r="J790" t="s">
        <v>8149</v>
      </c>
      <c r="K790" s="221" t="s">
        <v>10284</v>
      </c>
      <c r="L790" t="s">
        <v>7658</v>
      </c>
      <c r="M790" t="b">
        <v>0</v>
      </c>
      <c r="N790" t="s">
        <v>549</v>
      </c>
      <c r="O790" t="s">
        <v>17</v>
      </c>
      <c r="P790" t="s">
        <v>9179</v>
      </c>
      <c r="Q790" s="231">
        <v>39</v>
      </c>
      <c r="R790" s="231">
        <v>39</v>
      </c>
      <c r="S790" t="s">
        <v>7007</v>
      </c>
      <c r="T790" t="s">
        <v>17</v>
      </c>
      <c r="U790" t="s">
        <v>17</v>
      </c>
      <c r="V790" t="s">
        <v>17</v>
      </c>
      <c r="W790" t="s">
        <v>17</v>
      </c>
      <c r="X790" t="s">
        <v>17</v>
      </c>
      <c r="Y790" t="s">
        <v>17</v>
      </c>
      <c r="Z790" t="s">
        <v>4570</v>
      </c>
      <c r="AA790" s="22" t="s">
        <v>484</v>
      </c>
      <c r="AB790" t="s">
        <v>17</v>
      </c>
      <c r="AC790" t="s">
        <v>17</v>
      </c>
      <c r="AD790" t="s">
        <v>17</v>
      </c>
      <c r="AE790" t="s">
        <v>17</v>
      </c>
      <c r="AF790" t="s">
        <v>17</v>
      </c>
      <c r="AG790" t="s">
        <v>17</v>
      </c>
      <c r="AH790" t="s">
        <v>7658</v>
      </c>
      <c r="AI790" t="s">
        <v>7008</v>
      </c>
      <c r="AJ790" s="3" t="s">
        <v>481</v>
      </c>
      <c r="AK790" s="220" t="s">
        <v>12</v>
      </c>
      <c r="AL790" s="220" t="s">
        <v>12</v>
      </c>
      <c r="AM790" t="s">
        <v>17</v>
      </c>
      <c r="AN790" t="s">
        <v>484</v>
      </c>
      <c r="AO790" t="s">
        <v>4577</v>
      </c>
      <c r="AP790" t="s">
        <v>9182</v>
      </c>
      <c r="AQ790" t="s">
        <v>17</v>
      </c>
      <c r="AR790" t="s">
        <v>17</v>
      </c>
      <c r="AS790" s="15" t="s">
        <v>9041</v>
      </c>
      <c r="AT790" t="s">
        <v>7009</v>
      </c>
      <c r="AU790" t="b">
        <v>0</v>
      </c>
      <c r="AV790" s="223">
        <v>6642098</v>
      </c>
      <c r="AW790" t="s">
        <v>17</v>
      </c>
      <c r="AX790" t="s">
        <v>17</v>
      </c>
      <c r="AY790" t="s">
        <v>17</v>
      </c>
      <c r="AZ790" t="s">
        <v>17</v>
      </c>
      <c r="BA790" t="s">
        <v>7010</v>
      </c>
      <c r="BB790" s="3" t="s">
        <v>5202</v>
      </c>
      <c r="BC790" t="s">
        <v>17</v>
      </c>
      <c r="BD790" t="s">
        <v>7011</v>
      </c>
      <c r="BE790" t="s">
        <v>37</v>
      </c>
      <c r="BF790" t="s">
        <v>36</v>
      </c>
      <c r="BG790" t="s">
        <v>7012</v>
      </c>
      <c r="BH790" t="s">
        <v>9567</v>
      </c>
      <c r="BI790" t="s">
        <v>4479</v>
      </c>
      <c r="BJ790" t="s">
        <v>9079</v>
      </c>
      <c r="BK790" s="9" t="s">
        <v>9568</v>
      </c>
      <c r="BL790" t="s">
        <v>17</v>
      </c>
      <c r="BM790" s="223">
        <v>5117730</v>
      </c>
      <c r="BN790" s="223">
        <v>5117729</v>
      </c>
      <c r="BO790" t="s">
        <v>7013</v>
      </c>
      <c r="BP790" t="s">
        <v>9214</v>
      </c>
      <c r="BQ790" t="s">
        <v>17</v>
      </c>
      <c r="BR790" t="s">
        <v>17</v>
      </c>
      <c r="BS790" t="s">
        <v>17</v>
      </c>
      <c r="BT790" t="s">
        <v>17</v>
      </c>
      <c r="BU790" t="s">
        <v>6697</v>
      </c>
      <c r="BV790" t="s">
        <v>7659</v>
      </c>
      <c r="BW790" s="223">
        <v>30</v>
      </c>
      <c r="BX790" t="s">
        <v>17</v>
      </c>
      <c r="BY790" t="s">
        <v>17</v>
      </c>
      <c r="BZ790" t="s">
        <v>9217</v>
      </c>
      <c r="CA790" t="s">
        <v>6212</v>
      </c>
      <c r="CB790" s="223">
        <v>2017</v>
      </c>
      <c r="CC790" t="s">
        <v>7015</v>
      </c>
      <c r="CD790" t="s">
        <v>7660</v>
      </c>
      <c r="CE790" t="s">
        <v>7661</v>
      </c>
      <c r="CF790" t="s">
        <v>7658</v>
      </c>
      <c r="CG790" t="s">
        <v>7662</v>
      </c>
      <c r="CH790" t="s">
        <v>131</v>
      </c>
      <c r="CI790" t="s">
        <v>7019</v>
      </c>
      <c r="CJ790" t="s">
        <v>7663</v>
      </c>
      <c r="CK790" t="s">
        <v>7021</v>
      </c>
      <c r="CL790" t="s">
        <v>7022</v>
      </c>
      <c r="CM790" t="s">
        <v>7023</v>
      </c>
      <c r="CN790" t="s">
        <v>7024</v>
      </c>
      <c r="CO790" t="s">
        <v>686</v>
      </c>
      <c r="CP790" t="s">
        <v>48</v>
      </c>
      <c r="CQ790" t="s">
        <v>7025</v>
      </c>
      <c r="CR790" t="s">
        <v>17</v>
      </c>
      <c r="CS790" t="s">
        <v>7664</v>
      </c>
      <c r="CT790" t="s">
        <v>430</v>
      </c>
      <c r="CU790" t="s">
        <v>333</v>
      </c>
      <c r="CV790" t="s">
        <v>17</v>
      </c>
      <c r="CW790" t="s">
        <v>7027</v>
      </c>
      <c r="CX790" t="s">
        <v>17</v>
      </c>
      <c r="CY790" t="s">
        <v>17</v>
      </c>
      <c r="CZ790" t="s">
        <v>7665</v>
      </c>
      <c r="DA790" s="17" t="s">
        <v>8549</v>
      </c>
      <c r="DB790" s="22" t="s">
        <v>10584</v>
      </c>
      <c r="DC790" s="22" t="s">
        <v>10781</v>
      </c>
      <c r="DD790" s="229">
        <v>743</v>
      </c>
    </row>
    <row r="791" spans="1:108">
      <c r="A791" s="229">
        <v>734</v>
      </c>
      <c r="B791" t="s">
        <v>9548</v>
      </c>
      <c r="C791" s="285" t="s">
        <v>7003</v>
      </c>
      <c r="D791" t="s">
        <v>3455</v>
      </c>
      <c r="E791" t="s">
        <v>7004</v>
      </c>
      <c r="F791" t="s">
        <v>10397</v>
      </c>
      <c r="G791" s="149" t="s">
        <v>6125</v>
      </c>
      <c r="H791" s="3" t="s">
        <v>8128</v>
      </c>
      <c r="I791" s="3" t="s">
        <v>690</v>
      </c>
      <c r="J791" t="s">
        <v>8149</v>
      </c>
      <c r="K791" s="221" t="s">
        <v>10284</v>
      </c>
      <c r="L791" t="s">
        <v>7666</v>
      </c>
      <c r="M791" t="b">
        <v>0</v>
      </c>
      <c r="N791" t="s">
        <v>549</v>
      </c>
      <c r="O791" s="3" t="s">
        <v>8168</v>
      </c>
      <c r="P791" t="s">
        <v>9165</v>
      </c>
      <c r="Q791" s="231">
        <v>1.01</v>
      </c>
      <c r="R791" s="231">
        <v>1.01</v>
      </c>
      <c r="S791" t="s">
        <v>7007</v>
      </c>
      <c r="T791" t="s">
        <v>17</v>
      </c>
      <c r="U791" t="s">
        <v>17</v>
      </c>
      <c r="V791" t="s">
        <v>17</v>
      </c>
      <c r="W791" t="s">
        <v>17</v>
      </c>
      <c r="X791" t="s">
        <v>17</v>
      </c>
      <c r="Y791" t="s">
        <v>17</v>
      </c>
      <c r="Z791" t="s">
        <v>4571</v>
      </c>
      <c r="AA791" s="22" t="s">
        <v>7114</v>
      </c>
      <c r="AB791" t="s">
        <v>17</v>
      </c>
      <c r="AC791" t="s">
        <v>17</v>
      </c>
      <c r="AD791" t="s">
        <v>17</v>
      </c>
      <c r="AE791" t="s">
        <v>17</v>
      </c>
      <c r="AF791" t="s">
        <v>7031</v>
      </c>
      <c r="AG791" t="s">
        <v>17</v>
      </c>
      <c r="AH791" t="s">
        <v>7666</v>
      </c>
      <c r="AI791" t="s">
        <v>7008</v>
      </c>
      <c r="AJ791" s="3" t="s">
        <v>481</v>
      </c>
      <c r="AK791" s="220" t="s">
        <v>12</v>
      </c>
      <c r="AL791" s="220" t="s">
        <v>12</v>
      </c>
      <c r="AM791" t="s">
        <v>17</v>
      </c>
      <c r="AN791" t="s">
        <v>7114</v>
      </c>
      <c r="AO791" t="s">
        <v>8556</v>
      </c>
      <c r="AP791" t="s">
        <v>9182</v>
      </c>
      <c r="AQ791" t="s">
        <v>17</v>
      </c>
      <c r="AR791" t="s">
        <v>17</v>
      </c>
      <c r="AS791" s="15" t="s">
        <v>9041</v>
      </c>
      <c r="AT791" t="s">
        <v>7009</v>
      </c>
      <c r="AU791" t="b">
        <v>0</v>
      </c>
      <c r="AV791" s="223">
        <v>11124869</v>
      </c>
      <c r="AW791" t="s">
        <v>17</v>
      </c>
      <c r="AX791" t="s">
        <v>17</v>
      </c>
      <c r="AY791" t="s">
        <v>17</v>
      </c>
      <c r="AZ791" t="s">
        <v>17</v>
      </c>
      <c r="BA791" t="s">
        <v>7010</v>
      </c>
      <c r="BB791" s="3" t="s">
        <v>5202</v>
      </c>
      <c r="BC791" t="s">
        <v>17</v>
      </c>
      <c r="BD791" t="s">
        <v>7011</v>
      </c>
      <c r="BE791" t="s">
        <v>37</v>
      </c>
      <c r="BF791" t="s">
        <v>36</v>
      </c>
      <c r="BG791" t="s">
        <v>7012</v>
      </c>
      <c r="BH791" t="s">
        <v>9567</v>
      </c>
      <c r="BI791" t="s">
        <v>4479</v>
      </c>
      <c r="BJ791" t="s">
        <v>9079</v>
      </c>
      <c r="BK791" s="9" t="s">
        <v>9568</v>
      </c>
      <c r="BL791" t="s">
        <v>17</v>
      </c>
      <c r="BM791" s="223">
        <v>6545358</v>
      </c>
      <c r="BN791" s="223">
        <v>6545357</v>
      </c>
      <c r="BO791" t="s">
        <v>7013</v>
      </c>
      <c r="BP791" t="s">
        <v>9214</v>
      </c>
      <c r="BQ791" t="s">
        <v>17</v>
      </c>
      <c r="BR791" t="s">
        <v>17</v>
      </c>
      <c r="BS791" t="s">
        <v>17</v>
      </c>
      <c r="BT791" t="s">
        <v>17</v>
      </c>
      <c r="BU791" t="s">
        <v>6697</v>
      </c>
      <c r="BV791" t="s">
        <v>7667</v>
      </c>
      <c r="BW791" s="223">
        <v>30</v>
      </c>
      <c r="BX791" t="s">
        <v>17</v>
      </c>
      <c r="BY791" t="s">
        <v>17</v>
      </c>
      <c r="BZ791" t="s">
        <v>9217</v>
      </c>
      <c r="CA791" t="s">
        <v>6212</v>
      </c>
      <c r="CB791" s="223">
        <v>2017</v>
      </c>
      <c r="CC791" t="s">
        <v>7015</v>
      </c>
      <c r="CD791" t="s">
        <v>7668</v>
      </c>
      <c r="CE791" t="s">
        <v>7669</v>
      </c>
      <c r="CF791" t="s">
        <v>7666</v>
      </c>
      <c r="CG791" t="s">
        <v>7670</v>
      </c>
      <c r="CH791" t="s">
        <v>131</v>
      </c>
      <c r="CI791" t="s">
        <v>7019</v>
      </c>
      <c r="CJ791" t="s">
        <v>7671</v>
      </c>
      <c r="CK791" t="s">
        <v>7021</v>
      </c>
      <c r="CL791" t="s">
        <v>7022</v>
      </c>
      <c r="CM791" t="s">
        <v>7023</v>
      </c>
      <c r="CN791" t="s">
        <v>7024</v>
      </c>
      <c r="CO791" t="s">
        <v>686</v>
      </c>
      <c r="CP791" t="s">
        <v>48</v>
      </c>
      <c r="CQ791" t="s">
        <v>7025</v>
      </c>
      <c r="CR791" t="s">
        <v>17</v>
      </c>
      <c r="CS791" t="s">
        <v>7672</v>
      </c>
      <c r="CT791" t="s">
        <v>430</v>
      </c>
      <c r="CU791" t="s">
        <v>333</v>
      </c>
      <c r="CV791" t="s">
        <v>17</v>
      </c>
      <c r="CW791" t="s">
        <v>7027</v>
      </c>
      <c r="CX791" t="s">
        <v>17</v>
      </c>
      <c r="CY791" t="s">
        <v>17</v>
      </c>
      <c r="CZ791" t="s">
        <v>7673</v>
      </c>
      <c r="DA791" s="17" t="s">
        <v>8549</v>
      </c>
      <c r="DB791" s="22" t="s">
        <v>10585</v>
      </c>
      <c r="DC791" s="22" t="s">
        <v>10780</v>
      </c>
      <c r="DD791" s="229">
        <v>744</v>
      </c>
    </row>
    <row r="792" spans="1:108">
      <c r="A792" s="229">
        <v>735</v>
      </c>
      <c r="B792" t="s">
        <v>9548</v>
      </c>
      <c r="C792" s="285" t="s">
        <v>7003</v>
      </c>
      <c r="D792" t="s">
        <v>3455</v>
      </c>
      <c r="E792" t="s">
        <v>7004</v>
      </c>
      <c r="F792" t="s">
        <v>10397</v>
      </c>
      <c r="G792" s="149" t="s">
        <v>6125</v>
      </c>
      <c r="H792" s="3" t="s">
        <v>8128</v>
      </c>
      <c r="I792" s="3" t="s">
        <v>690</v>
      </c>
      <c r="J792" t="s">
        <v>8149</v>
      </c>
      <c r="K792" s="221" t="s">
        <v>10284</v>
      </c>
      <c r="L792" t="s">
        <v>7674</v>
      </c>
      <c r="M792" t="b">
        <v>0</v>
      </c>
      <c r="N792" t="s">
        <v>549</v>
      </c>
      <c r="O792" s="3" t="s">
        <v>8168</v>
      </c>
      <c r="P792" t="s">
        <v>9165</v>
      </c>
      <c r="Q792" s="231">
        <v>1.01</v>
      </c>
      <c r="R792" s="231">
        <v>1.01</v>
      </c>
      <c r="S792" t="s">
        <v>7007</v>
      </c>
      <c r="T792" t="s">
        <v>17</v>
      </c>
      <c r="U792" t="s">
        <v>17</v>
      </c>
      <c r="V792" t="s">
        <v>17</v>
      </c>
      <c r="W792" t="s">
        <v>17</v>
      </c>
      <c r="X792" t="s">
        <v>17</v>
      </c>
      <c r="Y792" t="s">
        <v>17</v>
      </c>
      <c r="Z792" t="s">
        <v>4571</v>
      </c>
      <c r="AA792" s="22" t="s">
        <v>7114</v>
      </c>
      <c r="AB792" t="s">
        <v>17</v>
      </c>
      <c r="AC792" t="s">
        <v>17</v>
      </c>
      <c r="AD792" t="s">
        <v>17</v>
      </c>
      <c r="AE792" t="s">
        <v>17</v>
      </c>
      <c r="AF792" t="s">
        <v>7031</v>
      </c>
      <c r="AG792" t="s">
        <v>17</v>
      </c>
      <c r="AH792" t="s">
        <v>7674</v>
      </c>
      <c r="AI792" t="s">
        <v>7008</v>
      </c>
      <c r="AJ792" s="3" t="s">
        <v>481</v>
      </c>
      <c r="AK792" s="220" t="s">
        <v>12</v>
      </c>
      <c r="AL792" s="220" t="s">
        <v>12</v>
      </c>
      <c r="AM792" t="s">
        <v>17</v>
      </c>
      <c r="AN792" t="s">
        <v>7114</v>
      </c>
      <c r="AO792" t="s">
        <v>4575</v>
      </c>
      <c r="AP792" t="s">
        <v>9183</v>
      </c>
      <c r="AQ792" t="s">
        <v>17</v>
      </c>
      <c r="AR792" t="s">
        <v>17</v>
      </c>
      <c r="AS792" s="15" t="s">
        <v>9041</v>
      </c>
      <c r="AT792" t="s">
        <v>7009</v>
      </c>
      <c r="AU792" t="b">
        <v>0</v>
      </c>
      <c r="AV792" s="223">
        <v>7948411</v>
      </c>
      <c r="AW792" t="s">
        <v>17</v>
      </c>
      <c r="AX792" t="s">
        <v>17</v>
      </c>
      <c r="AY792" t="s">
        <v>17</v>
      </c>
      <c r="AZ792" t="s">
        <v>17</v>
      </c>
      <c r="BA792" t="s">
        <v>7010</v>
      </c>
      <c r="BB792" s="3" t="s">
        <v>5202</v>
      </c>
      <c r="BC792" t="s">
        <v>17</v>
      </c>
      <c r="BD792" t="s">
        <v>7011</v>
      </c>
      <c r="BE792" t="s">
        <v>37</v>
      </c>
      <c r="BF792" t="s">
        <v>36</v>
      </c>
      <c r="BG792" t="s">
        <v>7012</v>
      </c>
      <c r="BH792" t="s">
        <v>9567</v>
      </c>
      <c r="BI792" t="s">
        <v>4479</v>
      </c>
      <c r="BJ792" t="s">
        <v>9079</v>
      </c>
      <c r="BK792" s="9" t="s">
        <v>9568</v>
      </c>
      <c r="BL792" t="s">
        <v>17</v>
      </c>
      <c r="BM792" s="223">
        <v>6136851</v>
      </c>
      <c r="BN792" s="223">
        <v>6136851</v>
      </c>
      <c r="BO792" t="s">
        <v>7013</v>
      </c>
      <c r="BP792" t="s">
        <v>9214</v>
      </c>
      <c r="BQ792" t="s">
        <v>17</v>
      </c>
      <c r="BR792" t="s">
        <v>17</v>
      </c>
      <c r="BS792" t="s">
        <v>17</v>
      </c>
      <c r="BT792" t="s">
        <v>17</v>
      </c>
      <c r="BU792" t="s">
        <v>6697</v>
      </c>
      <c r="BV792" t="s">
        <v>7675</v>
      </c>
      <c r="BW792" s="223">
        <v>30</v>
      </c>
      <c r="BX792" t="s">
        <v>17</v>
      </c>
      <c r="BY792" t="s">
        <v>17</v>
      </c>
      <c r="BZ792" t="s">
        <v>9217</v>
      </c>
      <c r="CA792" t="s">
        <v>6212</v>
      </c>
      <c r="CB792" s="223">
        <v>2017</v>
      </c>
      <c r="CC792" t="s">
        <v>7015</v>
      </c>
      <c r="CD792" t="s">
        <v>7676</v>
      </c>
      <c r="CE792" t="s">
        <v>7677</v>
      </c>
      <c r="CF792" t="s">
        <v>7674</v>
      </c>
      <c r="CG792" t="s">
        <v>7678</v>
      </c>
      <c r="CH792" t="s">
        <v>131</v>
      </c>
      <c r="CI792" t="s">
        <v>7019</v>
      </c>
      <c r="CJ792" t="s">
        <v>7679</v>
      </c>
      <c r="CK792" t="s">
        <v>7021</v>
      </c>
      <c r="CL792" t="s">
        <v>7022</v>
      </c>
      <c r="CM792" t="s">
        <v>7023</v>
      </c>
      <c r="CN792" t="s">
        <v>7024</v>
      </c>
      <c r="CO792" t="s">
        <v>686</v>
      </c>
      <c r="CP792" t="s">
        <v>48</v>
      </c>
      <c r="CQ792" t="s">
        <v>7025</v>
      </c>
      <c r="CR792" t="s">
        <v>17</v>
      </c>
      <c r="CS792" t="s">
        <v>7680</v>
      </c>
      <c r="CT792" t="s">
        <v>430</v>
      </c>
      <c r="CU792" t="s">
        <v>333</v>
      </c>
      <c r="CV792" t="s">
        <v>17</v>
      </c>
      <c r="CW792" t="s">
        <v>7027</v>
      </c>
      <c r="CX792" t="s">
        <v>17</v>
      </c>
      <c r="CY792" t="s">
        <v>17</v>
      </c>
      <c r="CZ792" t="s">
        <v>7681</v>
      </c>
      <c r="DA792" s="17" t="s">
        <v>8549</v>
      </c>
      <c r="DB792" s="22" t="s">
        <v>10586</v>
      </c>
      <c r="DC792" s="22" t="s">
        <v>10779</v>
      </c>
      <c r="DD792" s="229">
        <v>745</v>
      </c>
    </row>
    <row r="793" spans="1:108">
      <c r="A793" s="229">
        <v>736</v>
      </c>
      <c r="B793" t="s">
        <v>9548</v>
      </c>
      <c r="C793" s="285" t="s">
        <v>7003</v>
      </c>
      <c r="D793" t="s">
        <v>3455</v>
      </c>
      <c r="E793" t="s">
        <v>7004</v>
      </c>
      <c r="F793" t="s">
        <v>10397</v>
      </c>
      <c r="G793" s="149" t="s">
        <v>6125</v>
      </c>
      <c r="H793" s="3" t="s">
        <v>8128</v>
      </c>
      <c r="I793" s="3" t="s">
        <v>690</v>
      </c>
      <c r="J793" t="s">
        <v>8149</v>
      </c>
      <c r="K793" s="221" t="s">
        <v>10284</v>
      </c>
      <c r="L793" t="s">
        <v>7682</v>
      </c>
      <c r="M793" t="b">
        <v>0</v>
      </c>
      <c r="N793" t="s">
        <v>549</v>
      </c>
      <c r="O793" t="s">
        <v>17</v>
      </c>
      <c r="P793" t="s">
        <v>9177</v>
      </c>
      <c r="Q793" s="231">
        <v>6.32</v>
      </c>
      <c r="R793" s="231">
        <v>6.32</v>
      </c>
      <c r="S793" t="s">
        <v>7007</v>
      </c>
      <c r="T793" t="s">
        <v>17</v>
      </c>
      <c r="U793" t="s">
        <v>17</v>
      </c>
      <c r="V793" t="s">
        <v>17</v>
      </c>
      <c r="W793" t="s">
        <v>17</v>
      </c>
      <c r="X793" t="s">
        <v>17</v>
      </c>
      <c r="Y793" t="s">
        <v>17</v>
      </c>
      <c r="Z793" t="s">
        <v>4571</v>
      </c>
      <c r="AA793" s="22" t="s">
        <v>7522</v>
      </c>
      <c r="AB793" t="s">
        <v>17</v>
      </c>
      <c r="AC793" t="s">
        <v>17</v>
      </c>
      <c r="AD793" t="s">
        <v>17</v>
      </c>
      <c r="AE793" t="s">
        <v>17</v>
      </c>
      <c r="AF793" t="s">
        <v>7031</v>
      </c>
      <c r="AG793" t="s">
        <v>17</v>
      </c>
      <c r="AH793" t="s">
        <v>7682</v>
      </c>
      <c r="AI793" t="s">
        <v>7008</v>
      </c>
      <c r="AJ793" s="3" t="s">
        <v>481</v>
      </c>
      <c r="AK793" s="220" t="s">
        <v>12</v>
      </c>
      <c r="AL793" s="220" t="s">
        <v>12</v>
      </c>
      <c r="AM793" t="s">
        <v>17</v>
      </c>
      <c r="AN793" t="s">
        <v>7522</v>
      </c>
      <c r="AO793" t="s">
        <v>8556</v>
      </c>
      <c r="AP793" t="s">
        <v>9182</v>
      </c>
      <c r="AQ793" t="s">
        <v>17</v>
      </c>
      <c r="AR793" t="s">
        <v>17</v>
      </c>
      <c r="AS793" s="15" t="s">
        <v>9041</v>
      </c>
      <c r="AT793" t="s">
        <v>7009</v>
      </c>
      <c r="AU793" t="b">
        <v>0</v>
      </c>
      <c r="AV793" s="223">
        <v>13168326</v>
      </c>
      <c r="AW793" t="s">
        <v>17</v>
      </c>
      <c r="AX793" t="s">
        <v>17</v>
      </c>
      <c r="AY793" t="s">
        <v>17</v>
      </c>
      <c r="AZ793" t="s">
        <v>17</v>
      </c>
      <c r="BA793" t="s">
        <v>7010</v>
      </c>
      <c r="BB793" s="3" t="s">
        <v>5202</v>
      </c>
      <c r="BC793" t="s">
        <v>17</v>
      </c>
      <c r="BD793" t="s">
        <v>7011</v>
      </c>
      <c r="BE793" t="s">
        <v>37</v>
      </c>
      <c r="BF793" t="s">
        <v>36</v>
      </c>
      <c r="BG793" t="s">
        <v>7012</v>
      </c>
      <c r="BH793" t="s">
        <v>9567</v>
      </c>
      <c r="BI793" t="s">
        <v>4479</v>
      </c>
      <c r="BJ793" t="s">
        <v>9079</v>
      </c>
      <c r="BK793" s="9" t="s">
        <v>9568</v>
      </c>
      <c r="BL793" t="s">
        <v>17</v>
      </c>
      <c r="BM793" s="223">
        <v>10435797</v>
      </c>
      <c r="BN793" s="223">
        <v>10435796</v>
      </c>
      <c r="BO793" t="s">
        <v>7013</v>
      </c>
      <c r="BP793" t="s">
        <v>9214</v>
      </c>
      <c r="BQ793" t="s">
        <v>17</v>
      </c>
      <c r="BR793" t="s">
        <v>17</v>
      </c>
      <c r="BS793" t="s">
        <v>17</v>
      </c>
      <c r="BT793" t="s">
        <v>17</v>
      </c>
      <c r="BU793" t="s">
        <v>6697</v>
      </c>
      <c r="BV793" t="s">
        <v>7683</v>
      </c>
      <c r="BW793" s="223">
        <v>30</v>
      </c>
      <c r="BX793" t="s">
        <v>17</v>
      </c>
      <c r="BY793" t="s">
        <v>17</v>
      </c>
      <c r="BZ793" t="s">
        <v>9217</v>
      </c>
      <c r="CA793" t="s">
        <v>6212</v>
      </c>
      <c r="CB793" s="223">
        <v>2017</v>
      </c>
      <c r="CC793" t="s">
        <v>7015</v>
      </c>
      <c r="CD793" t="s">
        <v>7684</v>
      </c>
      <c r="CE793" t="s">
        <v>7685</v>
      </c>
      <c r="CF793" t="s">
        <v>7682</v>
      </c>
      <c r="CG793" t="s">
        <v>7686</v>
      </c>
      <c r="CH793" t="s">
        <v>131</v>
      </c>
      <c r="CI793" t="s">
        <v>7019</v>
      </c>
      <c r="CJ793" t="s">
        <v>7687</v>
      </c>
      <c r="CK793" t="s">
        <v>7021</v>
      </c>
      <c r="CL793" t="s">
        <v>7022</v>
      </c>
      <c r="CM793" t="s">
        <v>7023</v>
      </c>
      <c r="CN793" t="s">
        <v>7024</v>
      </c>
      <c r="CO793" t="s">
        <v>686</v>
      </c>
      <c r="CP793" t="s">
        <v>48</v>
      </c>
      <c r="CQ793" t="s">
        <v>7025</v>
      </c>
      <c r="CR793" t="s">
        <v>17</v>
      </c>
      <c r="CS793" t="s">
        <v>7688</v>
      </c>
      <c r="CT793" t="s">
        <v>430</v>
      </c>
      <c r="CU793" t="s">
        <v>333</v>
      </c>
      <c r="CV793" t="s">
        <v>17</v>
      </c>
      <c r="CW793" t="s">
        <v>7027</v>
      </c>
      <c r="CX793" t="s">
        <v>17</v>
      </c>
      <c r="CY793" t="s">
        <v>17</v>
      </c>
      <c r="CZ793" t="s">
        <v>7689</v>
      </c>
      <c r="DA793" s="17" t="s">
        <v>8549</v>
      </c>
      <c r="DB793" s="22" t="s">
        <v>10587</v>
      </c>
      <c r="DC793" s="22" t="s">
        <v>10778</v>
      </c>
      <c r="DD793" s="229">
        <v>746</v>
      </c>
    </row>
    <row r="794" spans="1:108">
      <c r="A794" s="229">
        <v>737</v>
      </c>
      <c r="B794" t="s">
        <v>9548</v>
      </c>
      <c r="C794" s="285" t="s">
        <v>7003</v>
      </c>
      <c r="D794" t="s">
        <v>3455</v>
      </c>
      <c r="E794" t="s">
        <v>7004</v>
      </c>
      <c r="F794" t="s">
        <v>10397</v>
      </c>
      <c r="G794" s="149" t="s">
        <v>6125</v>
      </c>
      <c r="H794" s="3" t="s">
        <v>8128</v>
      </c>
      <c r="I794" s="3" t="s">
        <v>690</v>
      </c>
      <c r="J794" t="s">
        <v>8149</v>
      </c>
      <c r="K794" s="221" t="s">
        <v>10284</v>
      </c>
      <c r="L794" t="s">
        <v>7690</v>
      </c>
      <c r="M794" t="b">
        <v>0</v>
      </c>
      <c r="N794" t="s">
        <v>549</v>
      </c>
      <c r="O794" s="3" t="s">
        <v>8168</v>
      </c>
      <c r="P794" t="s">
        <v>9101</v>
      </c>
      <c r="Q794" s="231">
        <v>30</v>
      </c>
      <c r="R794" s="231">
        <v>30</v>
      </c>
      <c r="S794" t="s">
        <v>7007</v>
      </c>
      <c r="T794" t="s">
        <v>17</v>
      </c>
      <c r="U794" t="s">
        <v>17</v>
      </c>
      <c r="V794" t="s">
        <v>17</v>
      </c>
      <c r="W794" t="s">
        <v>17</v>
      </c>
      <c r="X794" t="s">
        <v>17</v>
      </c>
      <c r="Y794" t="s">
        <v>17</v>
      </c>
      <c r="Z794" t="s">
        <v>4570</v>
      </c>
      <c r="AA794" s="22" t="s">
        <v>484</v>
      </c>
      <c r="AB794" t="s">
        <v>17</v>
      </c>
      <c r="AC794" t="s">
        <v>17</v>
      </c>
      <c r="AD794" t="s">
        <v>17</v>
      </c>
      <c r="AE794" t="s">
        <v>17</v>
      </c>
      <c r="AF794" t="s">
        <v>17</v>
      </c>
      <c r="AG794" t="s">
        <v>17</v>
      </c>
      <c r="AH794" t="s">
        <v>7690</v>
      </c>
      <c r="AI794" t="s">
        <v>7008</v>
      </c>
      <c r="AJ794" s="3" t="s">
        <v>481</v>
      </c>
      <c r="AK794" s="220" t="s">
        <v>12</v>
      </c>
      <c r="AL794" s="220" t="s">
        <v>12</v>
      </c>
      <c r="AM794" t="s">
        <v>17</v>
      </c>
      <c r="AN794" t="s">
        <v>484</v>
      </c>
      <c r="AO794" t="s">
        <v>4577</v>
      </c>
      <c r="AP794" t="s">
        <v>9182</v>
      </c>
      <c r="AQ794" t="s">
        <v>17</v>
      </c>
      <c r="AR794" t="s">
        <v>17</v>
      </c>
      <c r="AS794" s="15" t="s">
        <v>9041</v>
      </c>
      <c r="AT794" t="s">
        <v>7009</v>
      </c>
      <c r="AU794" t="b">
        <v>0</v>
      </c>
      <c r="AV794" s="223">
        <v>11302042</v>
      </c>
      <c r="AW794" t="s">
        <v>17</v>
      </c>
      <c r="AX794" t="s">
        <v>17</v>
      </c>
      <c r="AY794" t="s">
        <v>17</v>
      </c>
      <c r="AZ794" t="s">
        <v>17</v>
      </c>
      <c r="BA794" t="s">
        <v>7010</v>
      </c>
      <c r="BB794" s="3" t="s">
        <v>5202</v>
      </c>
      <c r="BC794" t="s">
        <v>17</v>
      </c>
      <c r="BD794" t="s">
        <v>7011</v>
      </c>
      <c r="BE794" t="s">
        <v>37</v>
      </c>
      <c r="BF794" t="s">
        <v>36</v>
      </c>
      <c r="BG794" t="s">
        <v>7012</v>
      </c>
      <c r="BH794" t="s">
        <v>9567</v>
      </c>
      <c r="BI794" t="s">
        <v>4479</v>
      </c>
      <c r="BJ794" t="s">
        <v>9079</v>
      </c>
      <c r="BK794" s="9" t="s">
        <v>9568</v>
      </c>
      <c r="BL794" t="s">
        <v>17</v>
      </c>
      <c r="BM794" s="223">
        <v>7387446</v>
      </c>
      <c r="BN794" s="223">
        <v>7387445</v>
      </c>
      <c r="BO794" t="s">
        <v>7013</v>
      </c>
      <c r="BP794" t="s">
        <v>9214</v>
      </c>
      <c r="BQ794" t="s">
        <v>17</v>
      </c>
      <c r="BR794" t="s">
        <v>17</v>
      </c>
      <c r="BS794" t="s">
        <v>17</v>
      </c>
      <c r="BT794" t="s">
        <v>17</v>
      </c>
      <c r="BU794" t="s">
        <v>6697</v>
      </c>
      <c r="BV794" t="s">
        <v>7691</v>
      </c>
      <c r="BW794" s="223">
        <v>30</v>
      </c>
      <c r="BX794" t="s">
        <v>17</v>
      </c>
      <c r="BY794" t="s">
        <v>17</v>
      </c>
      <c r="BZ794" t="s">
        <v>9217</v>
      </c>
      <c r="CA794" t="s">
        <v>6212</v>
      </c>
      <c r="CB794" s="223">
        <v>2017</v>
      </c>
      <c r="CC794" t="s">
        <v>7015</v>
      </c>
      <c r="CD794" t="s">
        <v>7692</v>
      </c>
      <c r="CE794" t="s">
        <v>7693</v>
      </c>
      <c r="CF794" t="s">
        <v>7690</v>
      </c>
      <c r="CG794" t="s">
        <v>7694</v>
      </c>
      <c r="CH794" t="s">
        <v>131</v>
      </c>
      <c r="CI794" t="s">
        <v>7019</v>
      </c>
      <c r="CJ794" t="s">
        <v>7695</v>
      </c>
      <c r="CK794" t="s">
        <v>7021</v>
      </c>
      <c r="CL794" t="s">
        <v>7022</v>
      </c>
      <c r="CM794" t="s">
        <v>7023</v>
      </c>
      <c r="CN794" t="s">
        <v>7024</v>
      </c>
      <c r="CO794" t="s">
        <v>686</v>
      </c>
      <c r="CP794" t="s">
        <v>48</v>
      </c>
      <c r="CQ794" t="s">
        <v>7025</v>
      </c>
      <c r="CR794" t="s">
        <v>17</v>
      </c>
      <c r="CS794" t="s">
        <v>7696</v>
      </c>
      <c r="CT794" t="s">
        <v>430</v>
      </c>
      <c r="CU794" t="s">
        <v>333</v>
      </c>
      <c r="CV794" t="s">
        <v>17</v>
      </c>
      <c r="CW794" t="s">
        <v>7027</v>
      </c>
      <c r="CX794" t="s">
        <v>17</v>
      </c>
      <c r="CY794" t="s">
        <v>17</v>
      </c>
      <c r="CZ794" t="s">
        <v>7697</v>
      </c>
      <c r="DA794" s="17" t="s">
        <v>8549</v>
      </c>
      <c r="DB794" s="22" t="s">
        <v>10588</v>
      </c>
      <c r="DC794" s="22" t="s">
        <v>10777</v>
      </c>
      <c r="DD794" s="229">
        <v>747</v>
      </c>
    </row>
    <row r="795" spans="1:108">
      <c r="A795" s="229">
        <v>738</v>
      </c>
      <c r="B795" t="s">
        <v>9548</v>
      </c>
      <c r="C795" s="285" t="s">
        <v>7003</v>
      </c>
      <c r="D795" t="s">
        <v>3455</v>
      </c>
      <c r="E795" t="s">
        <v>7004</v>
      </c>
      <c r="F795" t="s">
        <v>10397</v>
      </c>
      <c r="G795" s="149" t="s">
        <v>6125</v>
      </c>
      <c r="H795" s="3" t="s">
        <v>8128</v>
      </c>
      <c r="I795" s="3" t="s">
        <v>690</v>
      </c>
      <c r="J795" t="s">
        <v>8149</v>
      </c>
      <c r="K795" s="221" t="s">
        <v>10284</v>
      </c>
      <c r="L795" t="s">
        <v>7698</v>
      </c>
      <c r="M795" t="b">
        <v>0</v>
      </c>
      <c r="N795" t="s">
        <v>549</v>
      </c>
      <c r="O795" t="s">
        <v>17</v>
      </c>
      <c r="P795" t="s">
        <v>9177</v>
      </c>
      <c r="Q795" s="231">
        <v>6.32</v>
      </c>
      <c r="R795" s="231">
        <v>6.32</v>
      </c>
      <c r="S795" t="s">
        <v>7007</v>
      </c>
      <c r="T795" t="s">
        <v>17</v>
      </c>
      <c r="U795" t="s">
        <v>17</v>
      </c>
      <c r="V795" t="s">
        <v>17</v>
      </c>
      <c r="W795" t="s">
        <v>17</v>
      </c>
      <c r="X795" t="s">
        <v>17</v>
      </c>
      <c r="Y795" t="s">
        <v>17</v>
      </c>
      <c r="Z795" t="s">
        <v>4571</v>
      </c>
      <c r="AA795" s="22" t="s">
        <v>7522</v>
      </c>
      <c r="AB795" t="s">
        <v>17</v>
      </c>
      <c r="AC795" t="s">
        <v>17</v>
      </c>
      <c r="AD795" t="s">
        <v>17</v>
      </c>
      <c r="AE795" t="s">
        <v>17</v>
      </c>
      <c r="AF795" t="s">
        <v>7031</v>
      </c>
      <c r="AG795" t="s">
        <v>17</v>
      </c>
      <c r="AH795" t="s">
        <v>7698</v>
      </c>
      <c r="AI795" t="s">
        <v>7008</v>
      </c>
      <c r="AJ795" s="3" t="s">
        <v>481</v>
      </c>
      <c r="AK795" s="220" t="s">
        <v>12</v>
      </c>
      <c r="AL795" s="220" t="s">
        <v>12</v>
      </c>
      <c r="AM795" t="s">
        <v>17</v>
      </c>
      <c r="AN795" t="s">
        <v>7522</v>
      </c>
      <c r="AO795" t="s">
        <v>4575</v>
      </c>
      <c r="AP795" t="s">
        <v>9183</v>
      </c>
      <c r="AQ795" t="s">
        <v>17</v>
      </c>
      <c r="AR795" t="s">
        <v>17</v>
      </c>
      <c r="AS795" s="15" t="s">
        <v>9041</v>
      </c>
      <c r="AT795" t="s">
        <v>7009</v>
      </c>
      <c r="AU795" t="b">
        <v>0</v>
      </c>
      <c r="AV795" s="223">
        <v>8684179</v>
      </c>
      <c r="AW795" t="s">
        <v>17</v>
      </c>
      <c r="AX795" t="s">
        <v>17</v>
      </c>
      <c r="AY795" t="s">
        <v>17</v>
      </c>
      <c r="AZ795" t="s">
        <v>17</v>
      </c>
      <c r="BA795" t="s">
        <v>7010</v>
      </c>
      <c r="BB795" s="3" t="s">
        <v>5202</v>
      </c>
      <c r="BC795" t="s">
        <v>17</v>
      </c>
      <c r="BD795" t="s">
        <v>7011</v>
      </c>
      <c r="BE795" t="s">
        <v>37</v>
      </c>
      <c r="BF795" t="s">
        <v>36</v>
      </c>
      <c r="BG795" t="s">
        <v>7012</v>
      </c>
      <c r="BH795" t="s">
        <v>9567</v>
      </c>
      <c r="BI795" t="s">
        <v>4479</v>
      </c>
      <c r="BJ795" t="s">
        <v>9079</v>
      </c>
      <c r="BK795" s="9" t="s">
        <v>9568</v>
      </c>
      <c r="BL795" t="s">
        <v>17</v>
      </c>
      <c r="BM795" s="223">
        <v>6906756</v>
      </c>
      <c r="BN795" s="223">
        <v>6906755</v>
      </c>
      <c r="BO795" t="s">
        <v>7013</v>
      </c>
      <c r="BP795" t="s">
        <v>9214</v>
      </c>
      <c r="BQ795" t="s">
        <v>17</v>
      </c>
      <c r="BR795" t="s">
        <v>17</v>
      </c>
      <c r="BS795" t="s">
        <v>17</v>
      </c>
      <c r="BT795" t="s">
        <v>17</v>
      </c>
      <c r="BU795" t="s">
        <v>6697</v>
      </c>
      <c r="BV795" t="s">
        <v>7699</v>
      </c>
      <c r="BW795" s="223">
        <v>30</v>
      </c>
      <c r="BX795" t="s">
        <v>17</v>
      </c>
      <c r="BY795" t="s">
        <v>17</v>
      </c>
      <c r="BZ795" t="s">
        <v>9217</v>
      </c>
      <c r="CA795" t="s">
        <v>6212</v>
      </c>
      <c r="CB795" s="223">
        <v>2017</v>
      </c>
      <c r="CC795" t="s">
        <v>7015</v>
      </c>
      <c r="CD795" t="s">
        <v>7700</v>
      </c>
      <c r="CE795" t="s">
        <v>7701</v>
      </c>
      <c r="CF795" t="s">
        <v>7698</v>
      </c>
      <c r="CG795" t="s">
        <v>7702</v>
      </c>
      <c r="CH795" t="s">
        <v>131</v>
      </c>
      <c r="CI795" t="s">
        <v>7019</v>
      </c>
      <c r="CJ795" t="s">
        <v>7703</v>
      </c>
      <c r="CK795" t="s">
        <v>7021</v>
      </c>
      <c r="CL795" t="s">
        <v>7022</v>
      </c>
      <c r="CM795" t="s">
        <v>7023</v>
      </c>
      <c r="CN795" t="s">
        <v>7024</v>
      </c>
      <c r="CO795" t="s">
        <v>686</v>
      </c>
      <c r="CP795" t="s">
        <v>48</v>
      </c>
      <c r="CQ795" t="s">
        <v>7025</v>
      </c>
      <c r="CR795" t="s">
        <v>17</v>
      </c>
      <c r="CS795" t="s">
        <v>7704</v>
      </c>
      <c r="CT795" t="s">
        <v>430</v>
      </c>
      <c r="CU795" t="s">
        <v>333</v>
      </c>
      <c r="CV795" t="s">
        <v>17</v>
      </c>
      <c r="CW795" t="s">
        <v>7027</v>
      </c>
      <c r="CX795" t="s">
        <v>17</v>
      </c>
      <c r="CY795" t="s">
        <v>17</v>
      </c>
      <c r="CZ795" t="s">
        <v>7705</v>
      </c>
      <c r="DA795" s="17" t="s">
        <v>8549</v>
      </c>
      <c r="DB795" s="22" t="s">
        <v>10589</v>
      </c>
      <c r="DC795" s="22" t="s">
        <v>10776</v>
      </c>
      <c r="DD795" s="229">
        <v>748</v>
      </c>
    </row>
    <row r="796" spans="1:108">
      <c r="A796" s="229">
        <v>739</v>
      </c>
      <c r="B796" t="s">
        <v>9548</v>
      </c>
      <c r="C796" s="285" t="s">
        <v>7003</v>
      </c>
      <c r="D796" t="s">
        <v>3455</v>
      </c>
      <c r="E796" t="s">
        <v>7004</v>
      </c>
      <c r="F796" t="s">
        <v>10397</v>
      </c>
      <c r="G796" s="149" t="s">
        <v>6125</v>
      </c>
      <c r="H796" s="3" t="s">
        <v>8128</v>
      </c>
      <c r="I796" s="3" t="s">
        <v>690</v>
      </c>
      <c r="J796" t="s">
        <v>8149</v>
      </c>
      <c r="K796" s="221" t="s">
        <v>10284</v>
      </c>
      <c r="L796" t="s">
        <v>7706</v>
      </c>
      <c r="M796" t="b">
        <v>0</v>
      </c>
      <c r="N796" t="s">
        <v>549</v>
      </c>
      <c r="O796" s="3" t="s">
        <v>8168</v>
      </c>
      <c r="P796" t="s">
        <v>9162</v>
      </c>
      <c r="Q796" s="231">
        <v>11.74</v>
      </c>
      <c r="R796" s="231">
        <v>11.74</v>
      </c>
      <c r="S796" t="s">
        <v>7007</v>
      </c>
      <c r="T796" t="s">
        <v>17</v>
      </c>
      <c r="U796" t="s">
        <v>17</v>
      </c>
      <c r="V796" t="s">
        <v>17</v>
      </c>
      <c r="W796" t="s">
        <v>17</v>
      </c>
      <c r="X796" t="s">
        <v>17</v>
      </c>
      <c r="Y796" t="s">
        <v>17</v>
      </c>
      <c r="Z796" t="s">
        <v>4571</v>
      </c>
      <c r="AA796" s="22" t="s">
        <v>7114</v>
      </c>
      <c r="AB796" t="s">
        <v>17</v>
      </c>
      <c r="AC796" t="s">
        <v>17</v>
      </c>
      <c r="AD796" t="s">
        <v>17</v>
      </c>
      <c r="AE796" t="s">
        <v>17</v>
      </c>
      <c r="AF796" t="s">
        <v>7031</v>
      </c>
      <c r="AG796" t="s">
        <v>17</v>
      </c>
      <c r="AH796" t="s">
        <v>7706</v>
      </c>
      <c r="AI796" t="s">
        <v>7008</v>
      </c>
      <c r="AJ796" s="3" t="s">
        <v>481</v>
      </c>
      <c r="AK796" s="220" t="s">
        <v>12</v>
      </c>
      <c r="AL796" s="220" t="s">
        <v>12</v>
      </c>
      <c r="AM796" t="s">
        <v>17</v>
      </c>
      <c r="AN796" t="s">
        <v>7114</v>
      </c>
      <c r="AO796" t="s">
        <v>8554</v>
      </c>
      <c r="AP796" t="s">
        <v>9182</v>
      </c>
      <c r="AQ796" t="s">
        <v>17</v>
      </c>
      <c r="AR796" t="s">
        <v>17</v>
      </c>
      <c r="AS796" s="15" t="s">
        <v>9041</v>
      </c>
      <c r="AT796" t="s">
        <v>7009</v>
      </c>
      <c r="AU796" t="b">
        <v>0</v>
      </c>
      <c r="AV796" s="223">
        <v>8043736</v>
      </c>
      <c r="AW796" t="s">
        <v>17</v>
      </c>
      <c r="AX796" t="s">
        <v>17</v>
      </c>
      <c r="AY796" t="s">
        <v>17</v>
      </c>
      <c r="AZ796" t="s">
        <v>17</v>
      </c>
      <c r="BA796" t="s">
        <v>7010</v>
      </c>
      <c r="BB796" s="3" t="s">
        <v>5202</v>
      </c>
      <c r="BC796" t="s">
        <v>17</v>
      </c>
      <c r="BD796" t="s">
        <v>7011</v>
      </c>
      <c r="BE796" t="s">
        <v>37</v>
      </c>
      <c r="BF796" t="s">
        <v>36</v>
      </c>
      <c r="BG796" t="s">
        <v>7012</v>
      </c>
      <c r="BH796" t="s">
        <v>9567</v>
      </c>
      <c r="BI796" t="s">
        <v>4479</v>
      </c>
      <c r="BJ796" t="s">
        <v>9079</v>
      </c>
      <c r="BK796" s="9" t="s">
        <v>9568</v>
      </c>
      <c r="BL796" t="s">
        <v>17</v>
      </c>
      <c r="BM796" s="223">
        <v>5440648</v>
      </c>
      <c r="BN796" s="223">
        <v>5440647</v>
      </c>
      <c r="BO796" t="s">
        <v>7013</v>
      </c>
      <c r="BP796" t="s">
        <v>9214</v>
      </c>
      <c r="BQ796" t="s">
        <v>17</v>
      </c>
      <c r="BR796" t="s">
        <v>17</v>
      </c>
      <c r="BS796" t="s">
        <v>17</v>
      </c>
      <c r="BT796" t="s">
        <v>17</v>
      </c>
      <c r="BU796" t="s">
        <v>6697</v>
      </c>
      <c r="BV796" t="s">
        <v>7707</v>
      </c>
      <c r="BW796" s="223">
        <v>30</v>
      </c>
      <c r="BX796" t="s">
        <v>17</v>
      </c>
      <c r="BY796" t="s">
        <v>17</v>
      </c>
      <c r="BZ796" t="s">
        <v>9217</v>
      </c>
      <c r="CA796" t="s">
        <v>6212</v>
      </c>
      <c r="CB796" s="223">
        <v>2017</v>
      </c>
      <c r="CC796" t="s">
        <v>7015</v>
      </c>
      <c r="CD796" t="s">
        <v>7708</v>
      </c>
      <c r="CE796" t="s">
        <v>7709</v>
      </c>
      <c r="CF796" t="s">
        <v>7706</v>
      </c>
      <c r="CG796" t="s">
        <v>7710</v>
      </c>
      <c r="CH796" t="s">
        <v>131</v>
      </c>
      <c r="CI796" t="s">
        <v>7019</v>
      </c>
      <c r="CJ796" t="s">
        <v>7711</v>
      </c>
      <c r="CK796" t="s">
        <v>7021</v>
      </c>
      <c r="CL796" t="s">
        <v>7022</v>
      </c>
      <c r="CM796" t="s">
        <v>7023</v>
      </c>
      <c r="CN796" t="s">
        <v>7024</v>
      </c>
      <c r="CO796" t="s">
        <v>686</v>
      </c>
      <c r="CP796" t="s">
        <v>48</v>
      </c>
      <c r="CQ796" t="s">
        <v>7025</v>
      </c>
      <c r="CR796" t="s">
        <v>17</v>
      </c>
      <c r="CS796" t="s">
        <v>7712</v>
      </c>
      <c r="CT796" t="s">
        <v>430</v>
      </c>
      <c r="CU796" t="s">
        <v>333</v>
      </c>
      <c r="CV796" t="s">
        <v>17</v>
      </c>
      <c r="CW796" t="s">
        <v>7027</v>
      </c>
      <c r="CX796" t="s">
        <v>17</v>
      </c>
      <c r="CY796" t="s">
        <v>17</v>
      </c>
      <c r="CZ796" t="s">
        <v>7713</v>
      </c>
      <c r="DA796" s="17" t="s">
        <v>8549</v>
      </c>
      <c r="DB796" s="22" t="s">
        <v>10590</v>
      </c>
      <c r="DC796" s="22" t="s">
        <v>10775</v>
      </c>
      <c r="DD796" s="229">
        <v>749</v>
      </c>
    </row>
    <row r="797" spans="1:108">
      <c r="A797" s="229">
        <v>740</v>
      </c>
      <c r="B797" t="s">
        <v>9548</v>
      </c>
      <c r="C797" s="285" t="s">
        <v>7003</v>
      </c>
      <c r="D797" t="s">
        <v>3455</v>
      </c>
      <c r="E797" t="s">
        <v>7004</v>
      </c>
      <c r="F797" t="s">
        <v>10397</v>
      </c>
      <c r="G797" s="149" t="s">
        <v>6125</v>
      </c>
      <c r="H797" s="3" t="s">
        <v>8128</v>
      </c>
      <c r="I797" s="3" t="s">
        <v>690</v>
      </c>
      <c r="J797" t="s">
        <v>8149</v>
      </c>
      <c r="K797" s="221" t="s">
        <v>10284</v>
      </c>
      <c r="L797" t="s">
        <v>7714</v>
      </c>
      <c r="M797" t="b">
        <v>0</v>
      </c>
      <c r="N797" t="s">
        <v>549</v>
      </c>
      <c r="O797" t="s">
        <v>17</v>
      </c>
      <c r="P797" t="s">
        <v>9177</v>
      </c>
      <c r="Q797" s="231">
        <v>6.32</v>
      </c>
      <c r="R797" s="231">
        <v>6.32</v>
      </c>
      <c r="S797" t="s">
        <v>7007</v>
      </c>
      <c r="T797" t="s">
        <v>17</v>
      </c>
      <c r="U797" t="s">
        <v>17</v>
      </c>
      <c r="V797" t="s">
        <v>17</v>
      </c>
      <c r="W797" t="s">
        <v>17</v>
      </c>
      <c r="X797" t="s">
        <v>17</v>
      </c>
      <c r="Y797" t="s">
        <v>17</v>
      </c>
      <c r="Z797" t="s">
        <v>4571</v>
      </c>
      <c r="AA797" s="22" t="s">
        <v>7522</v>
      </c>
      <c r="AB797" t="s">
        <v>17</v>
      </c>
      <c r="AC797" t="s">
        <v>17</v>
      </c>
      <c r="AD797" t="s">
        <v>17</v>
      </c>
      <c r="AE797" t="s">
        <v>17</v>
      </c>
      <c r="AF797" t="s">
        <v>7031</v>
      </c>
      <c r="AG797" t="s">
        <v>17</v>
      </c>
      <c r="AH797" t="s">
        <v>7714</v>
      </c>
      <c r="AI797" t="s">
        <v>7008</v>
      </c>
      <c r="AJ797" s="3" t="s">
        <v>481</v>
      </c>
      <c r="AK797" s="220" t="s">
        <v>12</v>
      </c>
      <c r="AL797" s="220" t="s">
        <v>12</v>
      </c>
      <c r="AM797" t="s">
        <v>17</v>
      </c>
      <c r="AN797" t="s">
        <v>7522</v>
      </c>
      <c r="AO797" t="s">
        <v>8554</v>
      </c>
      <c r="AP797" t="s">
        <v>9182</v>
      </c>
      <c r="AQ797" t="s">
        <v>17</v>
      </c>
      <c r="AR797" t="s">
        <v>17</v>
      </c>
      <c r="AS797" s="15" t="s">
        <v>9041</v>
      </c>
      <c r="AT797" t="s">
        <v>7009</v>
      </c>
      <c r="AU797" t="b">
        <v>0</v>
      </c>
      <c r="AV797" s="223">
        <v>13862970</v>
      </c>
      <c r="AW797" t="s">
        <v>17</v>
      </c>
      <c r="AX797" t="s">
        <v>17</v>
      </c>
      <c r="AY797" t="s">
        <v>17</v>
      </c>
      <c r="AZ797" t="s">
        <v>17</v>
      </c>
      <c r="BA797" t="s">
        <v>7010</v>
      </c>
      <c r="BB797" s="3" t="s">
        <v>5202</v>
      </c>
      <c r="BC797" t="s">
        <v>17</v>
      </c>
      <c r="BD797" t="s">
        <v>7011</v>
      </c>
      <c r="BE797" t="s">
        <v>37</v>
      </c>
      <c r="BF797" t="s">
        <v>36</v>
      </c>
      <c r="BG797" t="s">
        <v>7012</v>
      </c>
      <c r="BH797" t="s">
        <v>9567</v>
      </c>
      <c r="BI797" t="s">
        <v>4479</v>
      </c>
      <c r="BJ797" t="s">
        <v>9079</v>
      </c>
      <c r="BK797" s="9" t="s">
        <v>9568</v>
      </c>
      <c r="BL797" t="s">
        <v>17</v>
      </c>
      <c r="BM797" s="223">
        <v>11730850</v>
      </c>
      <c r="BN797" s="223">
        <v>11730849</v>
      </c>
      <c r="BO797" t="s">
        <v>7013</v>
      </c>
      <c r="BP797" t="s">
        <v>9214</v>
      </c>
      <c r="BQ797" t="s">
        <v>17</v>
      </c>
      <c r="BR797" t="s">
        <v>17</v>
      </c>
      <c r="BS797" t="s">
        <v>17</v>
      </c>
      <c r="BT797" t="s">
        <v>17</v>
      </c>
      <c r="BU797" t="s">
        <v>6697</v>
      </c>
      <c r="BV797" t="s">
        <v>7715</v>
      </c>
      <c r="BW797" s="223">
        <v>30</v>
      </c>
      <c r="BX797" t="s">
        <v>17</v>
      </c>
      <c r="BY797" t="s">
        <v>17</v>
      </c>
      <c r="BZ797" t="s">
        <v>9217</v>
      </c>
      <c r="CA797" t="s">
        <v>6212</v>
      </c>
      <c r="CB797" s="223">
        <v>2017</v>
      </c>
      <c r="CC797" t="s">
        <v>7015</v>
      </c>
      <c r="CD797" t="s">
        <v>7716</v>
      </c>
      <c r="CE797" t="s">
        <v>7717</v>
      </c>
      <c r="CF797" t="s">
        <v>7714</v>
      </c>
      <c r="CG797" t="s">
        <v>7718</v>
      </c>
      <c r="CH797" t="s">
        <v>131</v>
      </c>
      <c r="CI797" t="s">
        <v>7019</v>
      </c>
      <c r="CJ797" t="s">
        <v>7719</v>
      </c>
      <c r="CK797" t="s">
        <v>7021</v>
      </c>
      <c r="CL797" t="s">
        <v>7022</v>
      </c>
      <c r="CM797" t="s">
        <v>7023</v>
      </c>
      <c r="CN797" t="s">
        <v>7024</v>
      </c>
      <c r="CO797" t="s">
        <v>686</v>
      </c>
      <c r="CP797" t="s">
        <v>48</v>
      </c>
      <c r="CQ797" t="s">
        <v>7025</v>
      </c>
      <c r="CR797" t="s">
        <v>17</v>
      </c>
      <c r="CS797" t="s">
        <v>7720</v>
      </c>
      <c r="CT797" t="s">
        <v>430</v>
      </c>
      <c r="CU797" t="s">
        <v>333</v>
      </c>
      <c r="CV797" t="s">
        <v>17</v>
      </c>
      <c r="CW797" t="s">
        <v>7027</v>
      </c>
      <c r="CX797" t="s">
        <v>17</v>
      </c>
      <c r="CY797" t="s">
        <v>17</v>
      </c>
      <c r="CZ797" t="s">
        <v>7721</v>
      </c>
      <c r="DA797" s="17" t="s">
        <v>8549</v>
      </c>
      <c r="DB797" s="22" t="s">
        <v>10591</v>
      </c>
      <c r="DC797" s="22" t="s">
        <v>10774</v>
      </c>
      <c r="DD797" s="229">
        <v>750</v>
      </c>
    </row>
    <row r="798" spans="1:108">
      <c r="A798" s="229">
        <v>741</v>
      </c>
      <c r="B798" t="s">
        <v>9548</v>
      </c>
      <c r="C798" s="285" t="s">
        <v>7003</v>
      </c>
      <c r="D798" t="s">
        <v>3455</v>
      </c>
      <c r="E798" t="s">
        <v>7004</v>
      </c>
      <c r="F798" t="s">
        <v>10397</v>
      </c>
      <c r="G798" s="149" t="s">
        <v>6125</v>
      </c>
      <c r="H798" s="3" t="s">
        <v>8128</v>
      </c>
      <c r="I798" s="3" t="s">
        <v>690</v>
      </c>
      <c r="J798" t="s">
        <v>8149</v>
      </c>
      <c r="K798" s="221" t="s">
        <v>10284</v>
      </c>
      <c r="L798" t="s">
        <v>7722</v>
      </c>
      <c r="M798" t="b">
        <v>0</v>
      </c>
      <c r="N798" t="s">
        <v>549</v>
      </c>
      <c r="O798" s="3" t="s">
        <v>8168</v>
      </c>
      <c r="P798" t="s">
        <v>9165</v>
      </c>
      <c r="Q798" s="231">
        <v>1.01</v>
      </c>
      <c r="R798" s="231">
        <v>1.01</v>
      </c>
      <c r="S798" t="s">
        <v>7007</v>
      </c>
      <c r="T798" t="s">
        <v>17</v>
      </c>
      <c r="U798" t="s">
        <v>17</v>
      </c>
      <c r="V798" t="s">
        <v>17</v>
      </c>
      <c r="W798" t="s">
        <v>17</v>
      </c>
      <c r="X798" t="s">
        <v>17</v>
      </c>
      <c r="Y798" t="s">
        <v>17</v>
      </c>
      <c r="Z798" t="s">
        <v>4571</v>
      </c>
      <c r="AA798" s="22" t="s">
        <v>7114</v>
      </c>
      <c r="AB798" t="s">
        <v>17</v>
      </c>
      <c r="AC798" t="s">
        <v>17</v>
      </c>
      <c r="AD798" t="s">
        <v>17</v>
      </c>
      <c r="AE798" t="s">
        <v>17</v>
      </c>
      <c r="AF798" t="s">
        <v>7031</v>
      </c>
      <c r="AG798" t="s">
        <v>17</v>
      </c>
      <c r="AH798" t="s">
        <v>7722</v>
      </c>
      <c r="AI798" t="s">
        <v>7008</v>
      </c>
      <c r="AJ798" s="3" t="s">
        <v>481</v>
      </c>
      <c r="AK798" s="220" t="s">
        <v>12</v>
      </c>
      <c r="AL798" s="220" t="s">
        <v>12</v>
      </c>
      <c r="AM798" t="s">
        <v>17</v>
      </c>
      <c r="AN798" t="s">
        <v>7114</v>
      </c>
      <c r="AO798" t="s">
        <v>8554</v>
      </c>
      <c r="AP798" t="s">
        <v>9182</v>
      </c>
      <c r="AQ798" t="s">
        <v>17</v>
      </c>
      <c r="AR798" t="s">
        <v>17</v>
      </c>
      <c r="AS798" s="15" t="s">
        <v>9041</v>
      </c>
      <c r="AT798" t="s">
        <v>7009</v>
      </c>
      <c r="AU798" t="b">
        <v>0</v>
      </c>
      <c r="AV798" s="223">
        <v>7857695</v>
      </c>
      <c r="AW798" t="s">
        <v>17</v>
      </c>
      <c r="AX798" t="s">
        <v>17</v>
      </c>
      <c r="AY798" t="s">
        <v>17</v>
      </c>
      <c r="AZ798" t="s">
        <v>17</v>
      </c>
      <c r="BA798" t="s">
        <v>7010</v>
      </c>
      <c r="BB798" s="3" t="s">
        <v>5202</v>
      </c>
      <c r="BC798" t="s">
        <v>17</v>
      </c>
      <c r="BD798" t="s">
        <v>7011</v>
      </c>
      <c r="BE798" t="s">
        <v>37</v>
      </c>
      <c r="BF798" t="s">
        <v>36</v>
      </c>
      <c r="BG798" t="s">
        <v>7012</v>
      </c>
      <c r="BH798" t="s">
        <v>9567</v>
      </c>
      <c r="BI798" t="s">
        <v>4479</v>
      </c>
      <c r="BJ798" t="s">
        <v>9079</v>
      </c>
      <c r="BK798" s="9" t="s">
        <v>9568</v>
      </c>
      <c r="BL798" t="s">
        <v>17</v>
      </c>
      <c r="BM798" s="223">
        <v>6072552</v>
      </c>
      <c r="BN798" s="223">
        <v>6072551</v>
      </c>
      <c r="BO798" t="s">
        <v>7013</v>
      </c>
      <c r="BP798" t="s">
        <v>9214</v>
      </c>
      <c r="BQ798" t="s">
        <v>17</v>
      </c>
      <c r="BR798" t="s">
        <v>17</v>
      </c>
      <c r="BS798" t="s">
        <v>17</v>
      </c>
      <c r="BT798" t="s">
        <v>17</v>
      </c>
      <c r="BU798" t="s">
        <v>6697</v>
      </c>
      <c r="BV798" t="s">
        <v>7723</v>
      </c>
      <c r="BW798" s="223">
        <v>30</v>
      </c>
      <c r="BX798" t="s">
        <v>17</v>
      </c>
      <c r="BY798" t="s">
        <v>17</v>
      </c>
      <c r="BZ798" t="s">
        <v>9217</v>
      </c>
      <c r="CA798" t="s">
        <v>6212</v>
      </c>
      <c r="CB798" s="223">
        <v>2017</v>
      </c>
      <c r="CC798" t="s">
        <v>7015</v>
      </c>
      <c r="CD798" t="s">
        <v>7724</v>
      </c>
      <c r="CE798" t="s">
        <v>7725</v>
      </c>
      <c r="CF798" t="s">
        <v>7722</v>
      </c>
      <c r="CG798" t="s">
        <v>7726</v>
      </c>
      <c r="CH798" t="s">
        <v>131</v>
      </c>
      <c r="CI798" t="s">
        <v>7019</v>
      </c>
      <c r="CJ798" t="s">
        <v>7727</v>
      </c>
      <c r="CK798" t="s">
        <v>7021</v>
      </c>
      <c r="CL798" t="s">
        <v>7022</v>
      </c>
      <c r="CM798" t="s">
        <v>7023</v>
      </c>
      <c r="CN798" t="s">
        <v>7024</v>
      </c>
      <c r="CO798" t="s">
        <v>686</v>
      </c>
      <c r="CP798" t="s">
        <v>48</v>
      </c>
      <c r="CQ798" t="s">
        <v>7025</v>
      </c>
      <c r="CR798" t="s">
        <v>17</v>
      </c>
      <c r="CS798" t="s">
        <v>7728</v>
      </c>
      <c r="CT798" t="s">
        <v>430</v>
      </c>
      <c r="CU798" t="s">
        <v>333</v>
      </c>
      <c r="CV798" t="s">
        <v>17</v>
      </c>
      <c r="CW798" t="s">
        <v>7027</v>
      </c>
      <c r="CX798" t="s">
        <v>17</v>
      </c>
      <c r="CY798" t="s">
        <v>17</v>
      </c>
      <c r="CZ798" t="s">
        <v>7729</v>
      </c>
      <c r="DA798" s="17" t="s">
        <v>8549</v>
      </c>
      <c r="DB798" s="22" t="s">
        <v>10592</v>
      </c>
      <c r="DC798" s="22" t="s">
        <v>10773</v>
      </c>
      <c r="DD798" s="229">
        <v>751</v>
      </c>
    </row>
    <row r="799" spans="1:108">
      <c r="A799" s="229">
        <v>742</v>
      </c>
      <c r="B799" t="s">
        <v>9548</v>
      </c>
      <c r="C799" s="285" t="s">
        <v>7003</v>
      </c>
      <c r="D799" t="s">
        <v>3455</v>
      </c>
      <c r="E799" t="s">
        <v>7004</v>
      </c>
      <c r="F799" t="s">
        <v>10397</v>
      </c>
      <c r="G799" s="149" t="s">
        <v>6125</v>
      </c>
      <c r="H799" s="3" t="s">
        <v>8128</v>
      </c>
      <c r="I799" s="3" t="s">
        <v>690</v>
      </c>
      <c r="J799" t="s">
        <v>8149</v>
      </c>
      <c r="K799" s="221" t="s">
        <v>10284</v>
      </c>
      <c r="L799" t="s">
        <v>7730</v>
      </c>
      <c r="M799" t="b">
        <v>0</v>
      </c>
      <c r="N799" t="s">
        <v>549</v>
      </c>
      <c r="O799" s="3" t="s">
        <v>8168</v>
      </c>
      <c r="P799" t="s">
        <v>9160</v>
      </c>
      <c r="Q799" s="231">
        <v>2.9</v>
      </c>
      <c r="R799" s="231">
        <v>2.9</v>
      </c>
      <c r="S799" t="s">
        <v>7007</v>
      </c>
      <c r="T799" t="s">
        <v>17</v>
      </c>
      <c r="U799" t="s">
        <v>17</v>
      </c>
      <c r="V799" t="s">
        <v>17</v>
      </c>
      <c r="W799" t="s">
        <v>17</v>
      </c>
      <c r="X799" t="s">
        <v>17</v>
      </c>
      <c r="Y799" t="s">
        <v>17</v>
      </c>
      <c r="Z799" t="s">
        <v>4571</v>
      </c>
      <c r="AA799" s="22" t="s">
        <v>7114</v>
      </c>
      <c r="AB799" t="s">
        <v>17</v>
      </c>
      <c r="AC799" t="s">
        <v>17</v>
      </c>
      <c r="AD799" t="s">
        <v>17</v>
      </c>
      <c r="AE799" t="s">
        <v>17</v>
      </c>
      <c r="AF799" t="s">
        <v>7031</v>
      </c>
      <c r="AG799" t="s">
        <v>17</v>
      </c>
      <c r="AH799" t="s">
        <v>7730</v>
      </c>
      <c r="AI799" t="s">
        <v>7008</v>
      </c>
      <c r="AJ799" s="3" t="s">
        <v>481</v>
      </c>
      <c r="AK799" s="220" t="s">
        <v>12</v>
      </c>
      <c r="AL799" s="220" t="s">
        <v>12</v>
      </c>
      <c r="AM799" t="s">
        <v>17</v>
      </c>
      <c r="AN799" t="s">
        <v>7114</v>
      </c>
      <c r="AO799" t="s">
        <v>4575</v>
      </c>
      <c r="AP799" t="s">
        <v>9183</v>
      </c>
      <c r="AQ799" t="s">
        <v>17</v>
      </c>
      <c r="AR799" t="s">
        <v>17</v>
      </c>
      <c r="AS799" s="15" t="s">
        <v>9041</v>
      </c>
      <c r="AT799" t="s">
        <v>7009</v>
      </c>
      <c r="AU799" t="b">
        <v>0</v>
      </c>
      <c r="AV799" s="223">
        <v>15230608</v>
      </c>
      <c r="AW799" t="s">
        <v>17</v>
      </c>
      <c r="AX799" t="s">
        <v>17</v>
      </c>
      <c r="AY799" t="s">
        <v>17</v>
      </c>
      <c r="AZ799" t="s">
        <v>17</v>
      </c>
      <c r="BA799" t="s">
        <v>7010</v>
      </c>
      <c r="BB799" s="3" t="s">
        <v>5202</v>
      </c>
      <c r="BC799" t="s">
        <v>17</v>
      </c>
      <c r="BD799" t="s">
        <v>7011</v>
      </c>
      <c r="BE799" t="s">
        <v>37</v>
      </c>
      <c r="BF799" t="s">
        <v>36</v>
      </c>
      <c r="BG799" t="s">
        <v>7012</v>
      </c>
      <c r="BH799" t="s">
        <v>9567</v>
      </c>
      <c r="BI799" t="s">
        <v>4479</v>
      </c>
      <c r="BJ799" t="s">
        <v>9079</v>
      </c>
      <c r="BK799" s="9" t="s">
        <v>9568</v>
      </c>
      <c r="BL799" t="s">
        <v>17</v>
      </c>
      <c r="BM799" s="223">
        <v>5496785</v>
      </c>
      <c r="BN799" s="223">
        <v>5496784</v>
      </c>
      <c r="BO799" t="s">
        <v>7013</v>
      </c>
      <c r="BP799" t="s">
        <v>9214</v>
      </c>
      <c r="BQ799" t="s">
        <v>17</v>
      </c>
      <c r="BR799" t="s">
        <v>17</v>
      </c>
      <c r="BS799" t="s">
        <v>17</v>
      </c>
      <c r="BT799" t="s">
        <v>17</v>
      </c>
      <c r="BU799" t="s">
        <v>6697</v>
      </c>
      <c r="BV799" t="s">
        <v>7731</v>
      </c>
      <c r="BW799" s="223">
        <v>30</v>
      </c>
      <c r="BX799" t="s">
        <v>17</v>
      </c>
      <c r="BY799" t="s">
        <v>17</v>
      </c>
      <c r="BZ799" t="s">
        <v>9217</v>
      </c>
      <c r="CA799" t="s">
        <v>6212</v>
      </c>
      <c r="CB799" s="223">
        <v>2017</v>
      </c>
      <c r="CC799" t="s">
        <v>7015</v>
      </c>
      <c r="CD799" t="s">
        <v>7732</v>
      </c>
      <c r="CE799" t="s">
        <v>7733</v>
      </c>
      <c r="CF799" t="s">
        <v>7730</v>
      </c>
      <c r="CG799" t="s">
        <v>7734</v>
      </c>
      <c r="CH799" t="s">
        <v>131</v>
      </c>
      <c r="CI799" t="s">
        <v>7019</v>
      </c>
      <c r="CJ799" t="s">
        <v>7735</v>
      </c>
      <c r="CK799" t="s">
        <v>7021</v>
      </c>
      <c r="CL799" t="s">
        <v>7022</v>
      </c>
      <c r="CM799" t="s">
        <v>7023</v>
      </c>
      <c r="CN799" t="s">
        <v>7024</v>
      </c>
      <c r="CO799" t="s">
        <v>686</v>
      </c>
      <c r="CP799" t="s">
        <v>48</v>
      </c>
      <c r="CQ799" t="s">
        <v>7025</v>
      </c>
      <c r="CR799" t="s">
        <v>17</v>
      </c>
      <c r="CS799" t="s">
        <v>7736</v>
      </c>
      <c r="CT799" t="s">
        <v>430</v>
      </c>
      <c r="CU799" t="s">
        <v>333</v>
      </c>
      <c r="CV799" t="s">
        <v>17</v>
      </c>
      <c r="CW799" t="s">
        <v>7027</v>
      </c>
      <c r="CX799" t="s">
        <v>17</v>
      </c>
      <c r="CY799" t="s">
        <v>17</v>
      </c>
      <c r="CZ799" t="s">
        <v>7737</v>
      </c>
      <c r="DA799" s="17" t="s">
        <v>8549</v>
      </c>
      <c r="DB799" s="22" t="s">
        <v>10593</v>
      </c>
      <c r="DC799" s="22" t="s">
        <v>10772</v>
      </c>
      <c r="DD799" s="229">
        <v>752</v>
      </c>
    </row>
    <row r="800" spans="1:108">
      <c r="A800" s="229">
        <v>743</v>
      </c>
      <c r="B800" t="s">
        <v>9548</v>
      </c>
      <c r="C800" s="285" t="s">
        <v>7003</v>
      </c>
      <c r="D800" t="s">
        <v>3455</v>
      </c>
      <c r="E800" t="s">
        <v>7004</v>
      </c>
      <c r="F800" t="s">
        <v>10397</v>
      </c>
      <c r="G800" s="149" t="s">
        <v>6125</v>
      </c>
      <c r="H800" s="3" t="s">
        <v>8128</v>
      </c>
      <c r="I800" s="3" t="s">
        <v>690</v>
      </c>
      <c r="J800" t="s">
        <v>8149</v>
      </c>
      <c r="K800" s="221" t="s">
        <v>10284</v>
      </c>
      <c r="L800" t="s">
        <v>7738</v>
      </c>
      <c r="M800" t="b">
        <v>0</v>
      </c>
      <c r="N800" t="s">
        <v>549</v>
      </c>
      <c r="O800" t="s">
        <v>17</v>
      </c>
      <c r="P800" t="s">
        <v>9176</v>
      </c>
      <c r="Q800" s="231">
        <v>1</v>
      </c>
      <c r="R800" s="231">
        <v>1</v>
      </c>
      <c r="S800" t="s">
        <v>7007</v>
      </c>
      <c r="T800" t="s">
        <v>17</v>
      </c>
      <c r="U800" t="s">
        <v>17</v>
      </c>
      <c r="V800" t="s">
        <v>17</v>
      </c>
      <c r="W800" t="s">
        <v>17</v>
      </c>
      <c r="X800" t="s">
        <v>17</v>
      </c>
      <c r="Y800" t="s">
        <v>17</v>
      </c>
      <c r="Z800" t="s">
        <v>4571</v>
      </c>
      <c r="AA800" s="22" t="s">
        <v>7114</v>
      </c>
      <c r="AB800" t="s">
        <v>17</v>
      </c>
      <c r="AC800" t="s">
        <v>17</v>
      </c>
      <c r="AD800" t="s">
        <v>17</v>
      </c>
      <c r="AE800" t="s">
        <v>17</v>
      </c>
      <c r="AF800" t="s">
        <v>7031</v>
      </c>
      <c r="AG800" t="s">
        <v>17</v>
      </c>
      <c r="AH800" t="s">
        <v>7738</v>
      </c>
      <c r="AI800" t="s">
        <v>7008</v>
      </c>
      <c r="AJ800" s="3" t="s">
        <v>481</v>
      </c>
      <c r="AK800" s="220" t="s">
        <v>12</v>
      </c>
      <c r="AL800" s="220" t="s">
        <v>12</v>
      </c>
      <c r="AM800" t="s">
        <v>17</v>
      </c>
      <c r="AN800" t="s">
        <v>7114</v>
      </c>
      <c r="AO800" t="s">
        <v>4575</v>
      </c>
      <c r="AP800" t="s">
        <v>9183</v>
      </c>
      <c r="AQ800" t="s">
        <v>17</v>
      </c>
      <c r="AR800" t="s">
        <v>17</v>
      </c>
      <c r="AS800" s="15" t="s">
        <v>9041</v>
      </c>
      <c r="AT800" t="s">
        <v>7009</v>
      </c>
      <c r="AU800" t="b">
        <v>0</v>
      </c>
      <c r="AV800" s="223">
        <v>23608062</v>
      </c>
      <c r="AW800" t="s">
        <v>17</v>
      </c>
      <c r="AX800" t="s">
        <v>17</v>
      </c>
      <c r="AY800" t="s">
        <v>17</v>
      </c>
      <c r="AZ800" t="s">
        <v>17</v>
      </c>
      <c r="BA800" t="s">
        <v>7010</v>
      </c>
      <c r="BB800" s="3" t="s">
        <v>5202</v>
      </c>
      <c r="BC800" t="s">
        <v>17</v>
      </c>
      <c r="BD800" t="s">
        <v>7011</v>
      </c>
      <c r="BE800" t="s">
        <v>37</v>
      </c>
      <c r="BF800" t="s">
        <v>36</v>
      </c>
      <c r="BG800" t="s">
        <v>7012</v>
      </c>
      <c r="BH800" t="s">
        <v>9567</v>
      </c>
      <c r="BI800" t="s">
        <v>4479</v>
      </c>
      <c r="BJ800" t="s">
        <v>9079</v>
      </c>
      <c r="BK800" s="9" t="s">
        <v>9568</v>
      </c>
      <c r="BL800" t="s">
        <v>17</v>
      </c>
      <c r="BM800" s="223">
        <v>6900213</v>
      </c>
      <c r="BN800" s="223">
        <v>6900212</v>
      </c>
      <c r="BO800" t="s">
        <v>7013</v>
      </c>
      <c r="BP800" t="s">
        <v>9214</v>
      </c>
      <c r="BQ800" t="s">
        <v>17</v>
      </c>
      <c r="BR800" t="s">
        <v>17</v>
      </c>
      <c r="BS800" t="s">
        <v>17</v>
      </c>
      <c r="BT800" t="s">
        <v>17</v>
      </c>
      <c r="BU800" t="s">
        <v>6697</v>
      </c>
      <c r="BV800" t="s">
        <v>7739</v>
      </c>
      <c r="BW800" s="223">
        <v>30</v>
      </c>
      <c r="BX800" t="s">
        <v>17</v>
      </c>
      <c r="BY800" t="s">
        <v>17</v>
      </c>
      <c r="BZ800" t="s">
        <v>9217</v>
      </c>
      <c r="CA800" t="s">
        <v>6212</v>
      </c>
      <c r="CB800" s="223">
        <v>2017</v>
      </c>
      <c r="CC800" t="s">
        <v>7015</v>
      </c>
      <c r="CD800" t="s">
        <v>7740</v>
      </c>
      <c r="CE800" t="s">
        <v>7741</v>
      </c>
      <c r="CF800" t="s">
        <v>7738</v>
      </c>
      <c r="CG800" t="s">
        <v>7742</v>
      </c>
      <c r="CH800" t="s">
        <v>131</v>
      </c>
      <c r="CI800" t="s">
        <v>7019</v>
      </c>
      <c r="CJ800" t="s">
        <v>7743</v>
      </c>
      <c r="CK800" t="s">
        <v>7021</v>
      </c>
      <c r="CL800" t="s">
        <v>7022</v>
      </c>
      <c r="CM800" t="s">
        <v>7023</v>
      </c>
      <c r="CN800" t="s">
        <v>7024</v>
      </c>
      <c r="CO800" t="s">
        <v>686</v>
      </c>
      <c r="CP800" t="s">
        <v>48</v>
      </c>
      <c r="CQ800" t="s">
        <v>7025</v>
      </c>
      <c r="CR800" t="s">
        <v>17</v>
      </c>
      <c r="CS800" t="s">
        <v>7744</v>
      </c>
      <c r="CT800" t="s">
        <v>430</v>
      </c>
      <c r="CU800" t="s">
        <v>333</v>
      </c>
      <c r="CV800" t="s">
        <v>17</v>
      </c>
      <c r="CW800" t="s">
        <v>7027</v>
      </c>
      <c r="CX800" t="s">
        <v>17</v>
      </c>
      <c r="CY800" t="s">
        <v>17</v>
      </c>
      <c r="CZ800" t="s">
        <v>7745</v>
      </c>
      <c r="DA800" s="17" t="s">
        <v>8549</v>
      </c>
      <c r="DB800" s="22" t="s">
        <v>10594</v>
      </c>
      <c r="DC800" s="22" t="s">
        <v>10771</v>
      </c>
      <c r="DD800" s="229">
        <v>753</v>
      </c>
    </row>
    <row r="801" spans="1:108">
      <c r="A801" s="229">
        <v>744</v>
      </c>
      <c r="B801" t="s">
        <v>9548</v>
      </c>
      <c r="C801" s="285" t="s">
        <v>7003</v>
      </c>
      <c r="D801" t="s">
        <v>3455</v>
      </c>
      <c r="E801" t="s">
        <v>7004</v>
      </c>
      <c r="F801" t="s">
        <v>10397</v>
      </c>
      <c r="G801" s="149" t="s">
        <v>6125</v>
      </c>
      <c r="H801" s="3" t="s">
        <v>8128</v>
      </c>
      <c r="I801" s="3" t="s">
        <v>690</v>
      </c>
      <c r="J801" t="s">
        <v>8149</v>
      </c>
      <c r="K801" s="221" t="s">
        <v>10284</v>
      </c>
      <c r="L801" t="s">
        <v>7746</v>
      </c>
      <c r="M801" t="b">
        <v>0</v>
      </c>
      <c r="N801" t="s">
        <v>549</v>
      </c>
      <c r="O801" s="3" t="s">
        <v>8168</v>
      </c>
      <c r="P801" t="s">
        <v>9155</v>
      </c>
      <c r="Q801" s="231">
        <v>4.3899999999999997</v>
      </c>
      <c r="R801" s="231">
        <v>4.3899999999999997</v>
      </c>
      <c r="S801" t="s">
        <v>7007</v>
      </c>
      <c r="T801" t="s">
        <v>17</v>
      </c>
      <c r="U801" t="s">
        <v>17</v>
      </c>
      <c r="V801" t="s">
        <v>17</v>
      </c>
      <c r="W801" t="s">
        <v>17</v>
      </c>
      <c r="X801" t="s">
        <v>17</v>
      </c>
      <c r="Y801" t="s">
        <v>17</v>
      </c>
      <c r="Z801" t="s">
        <v>4571</v>
      </c>
      <c r="AA801" s="22" t="s">
        <v>9195</v>
      </c>
      <c r="AB801" t="s">
        <v>17</v>
      </c>
      <c r="AC801" t="s">
        <v>17</v>
      </c>
      <c r="AD801" t="s">
        <v>17</v>
      </c>
      <c r="AE801" t="s">
        <v>17</v>
      </c>
      <c r="AF801" t="s">
        <v>7031</v>
      </c>
      <c r="AG801" t="s">
        <v>17</v>
      </c>
      <c r="AH801" t="s">
        <v>7746</v>
      </c>
      <c r="AI801" t="s">
        <v>7008</v>
      </c>
      <c r="AJ801" s="3" t="s">
        <v>481</v>
      </c>
      <c r="AK801" s="220" t="s">
        <v>12</v>
      </c>
      <c r="AL801" s="220" t="s">
        <v>12</v>
      </c>
      <c r="AM801" t="s">
        <v>17</v>
      </c>
      <c r="AN801" t="s">
        <v>7030</v>
      </c>
      <c r="AO801" t="s">
        <v>8554</v>
      </c>
      <c r="AP801" t="s">
        <v>9182</v>
      </c>
      <c r="AQ801" t="s">
        <v>17</v>
      </c>
      <c r="AR801" t="s">
        <v>17</v>
      </c>
      <c r="AS801" s="15" t="s">
        <v>9041</v>
      </c>
      <c r="AT801" t="s">
        <v>7009</v>
      </c>
      <c r="AU801" t="b">
        <v>0</v>
      </c>
      <c r="AV801" s="223">
        <v>5264836</v>
      </c>
      <c r="AW801" t="s">
        <v>17</v>
      </c>
      <c r="AX801" t="s">
        <v>17</v>
      </c>
      <c r="AY801" t="s">
        <v>17</v>
      </c>
      <c r="AZ801" t="s">
        <v>17</v>
      </c>
      <c r="BA801" t="s">
        <v>7010</v>
      </c>
      <c r="BB801" s="3" t="s">
        <v>5202</v>
      </c>
      <c r="BC801" t="s">
        <v>17</v>
      </c>
      <c r="BD801" t="s">
        <v>7011</v>
      </c>
      <c r="BE801" t="s">
        <v>37</v>
      </c>
      <c r="BF801" t="s">
        <v>36</v>
      </c>
      <c r="BG801" t="s">
        <v>7012</v>
      </c>
      <c r="BH801" t="s">
        <v>9567</v>
      </c>
      <c r="BI801" t="s">
        <v>4479</v>
      </c>
      <c r="BJ801" t="s">
        <v>9079</v>
      </c>
      <c r="BK801" s="9" t="s">
        <v>9568</v>
      </c>
      <c r="BL801" t="s">
        <v>17</v>
      </c>
      <c r="BM801" s="223">
        <v>2855</v>
      </c>
      <c r="BN801" s="223">
        <v>2855010</v>
      </c>
      <c r="BO801" t="s">
        <v>7013</v>
      </c>
      <c r="BP801" t="s">
        <v>9214</v>
      </c>
      <c r="BQ801" t="s">
        <v>17</v>
      </c>
      <c r="BR801" t="s">
        <v>17</v>
      </c>
      <c r="BS801" t="s">
        <v>17</v>
      </c>
      <c r="BT801" t="s">
        <v>17</v>
      </c>
      <c r="BU801" t="s">
        <v>6697</v>
      </c>
      <c r="BV801" t="s">
        <v>7747</v>
      </c>
      <c r="BW801" s="223">
        <v>30</v>
      </c>
      <c r="BX801" t="s">
        <v>17</v>
      </c>
      <c r="BY801" t="s">
        <v>17</v>
      </c>
      <c r="BZ801" t="s">
        <v>9217</v>
      </c>
      <c r="CA801" t="s">
        <v>6212</v>
      </c>
      <c r="CB801" s="223">
        <v>2017</v>
      </c>
      <c r="CC801" t="s">
        <v>7015</v>
      </c>
      <c r="CD801" t="s">
        <v>7748</v>
      </c>
      <c r="CE801" t="s">
        <v>7749</v>
      </c>
      <c r="CF801" t="s">
        <v>7746</v>
      </c>
      <c r="CG801" t="s">
        <v>7750</v>
      </c>
      <c r="CH801" t="s">
        <v>131</v>
      </c>
      <c r="CI801" t="s">
        <v>7019</v>
      </c>
      <c r="CJ801" t="s">
        <v>7751</v>
      </c>
      <c r="CK801" t="s">
        <v>7021</v>
      </c>
      <c r="CL801" t="s">
        <v>7022</v>
      </c>
      <c r="CM801" t="s">
        <v>7023</v>
      </c>
      <c r="CN801" t="s">
        <v>7024</v>
      </c>
      <c r="CO801" t="s">
        <v>686</v>
      </c>
      <c r="CP801" t="s">
        <v>48</v>
      </c>
      <c r="CQ801" t="s">
        <v>7025</v>
      </c>
      <c r="CR801" t="s">
        <v>17</v>
      </c>
      <c r="CS801" t="s">
        <v>7752</v>
      </c>
      <c r="CT801" t="s">
        <v>430</v>
      </c>
      <c r="CU801" t="s">
        <v>333</v>
      </c>
      <c r="CV801" t="s">
        <v>17</v>
      </c>
      <c r="CW801" t="s">
        <v>7027</v>
      </c>
      <c r="CX801" t="s">
        <v>17</v>
      </c>
      <c r="CY801" t="s">
        <v>17</v>
      </c>
      <c r="CZ801" t="s">
        <v>7753</v>
      </c>
      <c r="DA801" s="17" t="s">
        <v>8549</v>
      </c>
      <c r="DB801" s="22" t="s">
        <v>10595</v>
      </c>
      <c r="DC801" s="22" t="s">
        <v>10770</v>
      </c>
      <c r="DD801" s="223">
        <v>754</v>
      </c>
    </row>
    <row r="802" spans="1:108">
      <c r="A802" s="229">
        <v>745</v>
      </c>
      <c r="B802" t="s">
        <v>9548</v>
      </c>
      <c r="C802" s="285" t="s">
        <v>7003</v>
      </c>
      <c r="D802" t="s">
        <v>3455</v>
      </c>
      <c r="E802" t="s">
        <v>7004</v>
      </c>
      <c r="F802" t="s">
        <v>10397</v>
      </c>
      <c r="G802" s="149" t="s">
        <v>6125</v>
      </c>
      <c r="H802" s="3" t="s">
        <v>8128</v>
      </c>
      <c r="I802" s="3" t="s">
        <v>690</v>
      </c>
      <c r="J802" t="s">
        <v>8149</v>
      </c>
      <c r="K802" s="221" t="s">
        <v>10284</v>
      </c>
      <c r="L802" t="s">
        <v>7754</v>
      </c>
      <c r="M802" t="b">
        <v>0</v>
      </c>
      <c r="N802" t="s">
        <v>549</v>
      </c>
      <c r="O802" s="3" t="s">
        <v>8168</v>
      </c>
      <c r="P802" t="s">
        <v>9154</v>
      </c>
      <c r="Q802" s="231">
        <v>3.54</v>
      </c>
      <c r="R802" s="231">
        <v>3.54</v>
      </c>
      <c r="S802" t="s">
        <v>7007</v>
      </c>
      <c r="T802" t="s">
        <v>17</v>
      </c>
      <c r="U802" t="s">
        <v>17</v>
      </c>
      <c r="V802" t="s">
        <v>17</v>
      </c>
      <c r="W802" t="s">
        <v>17</v>
      </c>
      <c r="X802" t="s">
        <v>17</v>
      </c>
      <c r="Y802" t="s">
        <v>17</v>
      </c>
      <c r="Z802" t="s">
        <v>4571</v>
      </c>
      <c r="AA802" s="22" t="s">
        <v>9195</v>
      </c>
      <c r="AB802" t="s">
        <v>17</v>
      </c>
      <c r="AC802" t="s">
        <v>17</v>
      </c>
      <c r="AD802" t="s">
        <v>17</v>
      </c>
      <c r="AE802" t="s">
        <v>17</v>
      </c>
      <c r="AF802" t="s">
        <v>7031</v>
      </c>
      <c r="AG802" t="s">
        <v>17</v>
      </c>
      <c r="AH802" t="s">
        <v>7754</v>
      </c>
      <c r="AI802" t="s">
        <v>7008</v>
      </c>
      <c r="AJ802" s="3" t="s">
        <v>481</v>
      </c>
      <c r="AK802" s="220" t="s">
        <v>12</v>
      </c>
      <c r="AL802" s="220" t="s">
        <v>12</v>
      </c>
      <c r="AM802" t="s">
        <v>17</v>
      </c>
      <c r="AN802" t="s">
        <v>7030</v>
      </c>
      <c r="AO802" t="s">
        <v>8554</v>
      </c>
      <c r="AP802" t="s">
        <v>9182</v>
      </c>
      <c r="AQ802" t="s">
        <v>17</v>
      </c>
      <c r="AR802" t="s">
        <v>17</v>
      </c>
      <c r="AS802" s="15" t="s">
        <v>9041</v>
      </c>
      <c r="AT802" t="s">
        <v>7009</v>
      </c>
      <c r="AU802" t="b">
        <v>0</v>
      </c>
      <c r="AV802" s="223">
        <v>2597068</v>
      </c>
      <c r="AW802" t="s">
        <v>17</v>
      </c>
      <c r="AX802" t="s">
        <v>17</v>
      </c>
      <c r="AY802" t="s">
        <v>17</v>
      </c>
      <c r="AZ802" t="s">
        <v>17</v>
      </c>
      <c r="BA802" t="s">
        <v>7010</v>
      </c>
      <c r="BB802" s="3" t="s">
        <v>5202</v>
      </c>
      <c r="BC802" t="s">
        <v>17</v>
      </c>
      <c r="BD802" t="s">
        <v>7011</v>
      </c>
      <c r="BE802" t="s">
        <v>37</v>
      </c>
      <c r="BF802" t="s">
        <v>36</v>
      </c>
      <c r="BG802" t="s">
        <v>7012</v>
      </c>
      <c r="BH802" t="s">
        <v>9567</v>
      </c>
      <c r="BI802" t="s">
        <v>4479</v>
      </c>
      <c r="BJ802" t="s">
        <v>9079</v>
      </c>
      <c r="BK802" s="9" t="s">
        <v>9568</v>
      </c>
      <c r="BL802" t="s">
        <v>17</v>
      </c>
      <c r="BM802" s="223">
        <v>1942063</v>
      </c>
      <c r="BN802" s="223">
        <v>1942062</v>
      </c>
      <c r="BO802" t="s">
        <v>7013</v>
      </c>
      <c r="BP802" t="s">
        <v>9214</v>
      </c>
      <c r="BQ802" t="s">
        <v>17</v>
      </c>
      <c r="BR802" t="s">
        <v>17</v>
      </c>
      <c r="BS802" t="s">
        <v>17</v>
      </c>
      <c r="BT802" t="s">
        <v>17</v>
      </c>
      <c r="BU802" t="s">
        <v>6697</v>
      </c>
      <c r="BV802" t="s">
        <v>7755</v>
      </c>
      <c r="BW802" s="223">
        <v>30</v>
      </c>
      <c r="BX802" t="s">
        <v>17</v>
      </c>
      <c r="BY802" t="s">
        <v>17</v>
      </c>
      <c r="BZ802" t="s">
        <v>9217</v>
      </c>
      <c r="CA802" t="s">
        <v>6212</v>
      </c>
      <c r="CB802" s="223">
        <v>2017</v>
      </c>
      <c r="CC802" t="s">
        <v>7015</v>
      </c>
      <c r="CD802" t="s">
        <v>7756</v>
      </c>
      <c r="CE802" t="s">
        <v>7757</v>
      </c>
      <c r="CF802" t="s">
        <v>7754</v>
      </c>
      <c r="CG802" t="s">
        <v>7758</v>
      </c>
      <c r="CH802" t="s">
        <v>131</v>
      </c>
      <c r="CI802" t="s">
        <v>7019</v>
      </c>
      <c r="CJ802" t="s">
        <v>7759</v>
      </c>
      <c r="CK802" t="s">
        <v>7021</v>
      </c>
      <c r="CL802" t="s">
        <v>7022</v>
      </c>
      <c r="CM802" t="s">
        <v>7023</v>
      </c>
      <c r="CN802" t="s">
        <v>7024</v>
      </c>
      <c r="CO802" t="s">
        <v>686</v>
      </c>
      <c r="CP802" t="s">
        <v>48</v>
      </c>
      <c r="CQ802" t="s">
        <v>7025</v>
      </c>
      <c r="CR802" t="s">
        <v>17</v>
      </c>
      <c r="CS802" t="s">
        <v>7760</v>
      </c>
      <c r="CT802" t="s">
        <v>430</v>
      </c>
      <c r="CU802" t="s">
        <v>333</v>
      </c>
      <c r="CV802" t="s">
        <v>17</v>
      </c>
      <c r="CW802" t="s">
        <v>7027</v>
      </c>
      <c r="CX802" t="s">
        <v>17</v>
      </c>
      <c r="CY802" t="s">
        <v>17</v>
      </c>
      <c r="CZ802" t="s">
        <v>7761</v>
      </c>
      <c r="DA802" s="17" t="s">
        <v>8549</v>
      </c>
      <c r="DB802" s="22" t="s">
        <v>10596</v>
      </c>
      <c r="DC802" s="22" t="s">
        <v>10769</v>
      </c>
      <c r="DD802" s="223">
        <v>755</v>
      </c>
    </row>
    <row r="803" spans="1:108">
      <c r="A803" s="229">
        <v>746</v>
      </c>
      <c r="B803" t="s">
        <v>9548</v>
      </c>
      <c r="C803" s="285" t="s">
        <v>7003</v>
      </c>
      <c r="D803" t="s">
        <v>3455</v>
      </c>
      <c r="E803" t="s">
        <v>7004</v>
      </c>
      <c r="F803" t="s">
        <v>10397</v>
      </c>
      <c r="G803" s="149" t="s">
        <v>6125</v>
      </c>
      <c r="H803" s="3" t="s">
        <v>8128</v>
      </c>
      <c r="I803" s="3" t="s">
        <v>690</v>
      </c>
      <c r="J803" t="s">
        <v>8149</v>
      </c>
      <c r="K803" s="221" t="s">
        <v>10284</v>
      </c>
      <c r="L803" t="s">
        <v>7762</v>
      </c>
      <c r="M803" t="b">
        <v>0</v>
      </c>
      <c r="N803" t="s">
        <v>549</v>
      </c>
      <c r="O803" s="3" t="s">
        <v>8168</v>
      </c>
      <c r="P803" t="s">
        <v>9164</v>
      </c>
      <c r="Q803" s="231">
        <v>10.25</v>
      </c>
      <c r="R803" s="231">
        <v>10.25</v>
      </c>
      <c r="S803" t="s">
        <v>7007</v>
      </c>
      <c r="T803" t="s">
        <v>17</v>
      </c>
      <c r="U803" t="s">
        <v>17</v>
      </c>
      <c r="V803" t="s">
        <v>17</v>
      </c>
      <c r="W803" t="s">
        <v>17</v>
      </c>
      <c r="X803" t="s">
        <v>17</v>
      </c>
      <c r="Y803" t="s">
        <v>17</v>
      </c>
      <c r="Z803" t="s">
        <v>4571</v>
      </c>
      <c r="AA803" s="22" t="s">
        <v>9195</v>
      </c>
      <c r="AB803" t="s">
        <v>17</v>
      </c>
      <c r="AC803" t="s">
        <v>17</v>
      </c>
      <c r="AD803" t="s">
        <v>17</v>
      </c>
      <c r="AE803" t="s">
        <v>17</v>
      </c>
      <c r="AF803" t="s">
        <v>7031</v>
      </c>
      <c r="AG803" t="s">
        <v>17</v>
      </c>
      <c r="AH803" t="s">
        <v>7762</v>
      </c>
      <c r="AI803" t="s">
        <v>7008</v>
      </c>
      <c r="AJ803" s="3" t="s">
        <v>481</v>
      </c>
      <c r="AK803" s="220" t="s">
        <v>12</v>
      </c>
      <c r="AL803" s="220" t="s">
        <v>12</v>
      </c>
      <c r="AM803" t="s">
        <v>17</v>
      </c>
      <c r="AN803" t="s">
        <v>7030</v>
      </c>
      <c r="AO803" t="s">
        <v>8554</v>
      </c>
      <c r="AP803" t="s">
        <v>9182</v>
      </c>
      <c r="AQ803" t="s">
        <v>17</v>
      </c>
      <c r="AR803" t="s">
        <v>17</v>
      </c>
      <c r="AS803" s="15" t="s">
        <v>9041</v>
      </c>
      <c r="AT803" t="s">
        <v>7009</v>
      </c>
      <c r="AU803" t="b">
        <v>0</v>
      </c>
      <c r="AV803" s="223">
        <v>3980259</v>
      </c>
      <c r="AW803" t="s">
        <v>17</v>
      </c>
      <c r="AX803" t="s">
        <v>17</v>
      </c>
      <c r="AY803" t="s">
        <v>17</v>
      </c>
      <c r="AZ803" t="s">
        <v>17</v>
      </c>
      <c r="BA803" t="s">
        <v>7010</v>
      </c>
      <c r="BB803" s="3" t="s">
        <v>5202</v>
      </c>
      <c r="BC803" t="s">
        <v>17</v>
      </c>
      <c r="BD803" t="s">
        <v>7011</v>
      </c>
      <c r="BE803" t="s">
        <v>37</v>
      </c>
      <c r="BF803" t="s">
        <v>36</v>
      </c>
      <c r="BG803" t="s">
        <v>7012</v>
      </c>
      <c r="BH803" t="s">
        <v>9567</v>
      </c>
      <c r="BI803" t="s">
        <v>4479</v>
      </c>
      <c r="BJ803" t="s">
        <v>9079</v>
      </c>
      <c r="BK803" s="9" t="s">
        <v>9568</v>
      </c>
      <c r="BL803" t="s">
        <v>17</v>
      </c>
      <c r="BM803" s="223">
        <v>1774349</v>
      </c>
      <c r="BN803" s="223">
        <v>1774348</v>
      </c>
      <c r="BO803" t="s">
        <v>7013</v>
      </c>
      <c r="BP803" t="s">
        <v>9214</v>
      </c>
      <c r="BQ803" t="s">
        <v>17</v>
      </c>
      <c r="BR803" t="s">
        <v>17</v>
      </c>
      <c r="BS803" t="s">
        <v>17</v>
      </c>
      <c r="BT803" t="s">
        <v>17</v>
      </c>
      <c r="BU803" t="s">
        <v>6697</v>
      </c>
      <c r="BV803" t="s">
        <v>7763</v>
      </c>
      <c r="BW803" s="223">
        <v>30</v>
      </c>
      <c r="BX803" t="s">
        <v>17</v>
      </c>
      <c r="BY803" t="s">
        <v>17</v>
      </c>
      <c r="BZ803" t="s">
        <v>9217</v>
      </c>
      <c r="CA803" t="s">
        <v>6212</v>
      </c>
      <c r="CB803" s="223">
        <v>2017</v>
      </c>
      <c r="CC803" t="s">
        <v>7015</v>
      </c>
      <c r="CD803" t="s">
        <v>7764</v>
      </c>
      <c r="CE803" t="s">
        <v>7765</v>
      </c>
      <c r="CF803" t="s">
        <v>7762</v>
      </c>
      <c r="CG803" t="s">
        <v>7766</v>
      </c>
      <c r="CH803" t="s">
        <v>131</v>
      </c>
      <c r="CI803" t="s">
        <v>7019</v>
      </c>
      <c r="CJ803" t="s">
        <v>7767</v>
      </c>
      <c r="CK803" t="s">
        <v>7021</v>
      </c>
      <c r="CL803" t="s">
        <v>7022</v>
      </c>
      <c r="CM803" t="s">
        <v>7023</v>
      </c>
      <c r="CN803" t="s">
        <v>7024</v>
      </c>
      <c r="CO803" t="s">
        <v>686</v>
      </c>
      <c r="CP803" t="s">
        <v>48</v>
      </c>
      <c r="CQ803" t="s">
        <v>7025</v>
      </c>
      <c r="CR803" t="s">
        <v>17</v>
      </c>
      <c r="CS803" t="s">
        <v>7768</v>
      </c>
      <c r="CT803" t="s">
        <v>430</v>
      </c>
      <c r="CU803" t="s">
        <v>333</v>
      </c>
      <c r="CV803" t="s">
        <v>17</v>
      </c>
      <c r="CW803" t="s">
        <v>7027</v>
      </c>
      <c r="CX803" t="s">
        <v>17</v>
      </c>
      <c r="CY803" t="s">
        <v>17</v>
      </c>
      <c r="CZ803" t="s">
        <v>7769</v>
      </c>
      <c r="DA803" s="17" t="s">
        <v>8549</v>
      </c>
      <c r="DB803" s="22" t="s">
        <v>10597</v>
      </c>
      <c r="DC803" s="22" t="s">
        <v>10768</v>
      </c>
      <c r="DD803" s="223">
        <v>756</v>
      </c>
    </row>
    <row r="804" spans="1:108">
      <c r="A804" s="229">
        <v>747</v>
      </c>
      <c r="B804" t="s">
        <v>9548</v>
      </c>
      <c r="C804" s="285" t="s">
        <v>7003</v>
      </c>
      <c r="D804" t="s">
        <v>3455</v>
      </c>
      <c r="E804" t="s">
        <v>7004</v>
      </c>
      <c r="F804" t="s">
        <v>10397</v>
      </c>
      <c r="G804" s="149" t="s">
        <v>6125</v>
      </c>
      <c r="H804" s="3" t="s">
        <v>8128</v>
      </c>
      <c r="I804" s="3" t="s">
        <v>690</v>
      </c>
      <c r="J804" t="s">
        <v>8149</v>
      </c>
      <c r="K804" s="221" t="s">
        <v>10284</v>
      </c>
      <c r="L804" t="s">
        <v>7770</v>
      </c>
      <c r="M804" t="b">
        <v>0</v>
      </c>
      <c r="N804" t="s">
        <v>549</v>
      </c>
      <c r="O804" s="3" t="s">
        <v>8269</v>
      </c>
      <c r="P804" t="s">
        <v>9157</v>
      </c>
      <c r="Q804" s="231">
        <v>3.04</v>
      </c>
      <c r="R804" s="231">
        <v>3.04</v>
      </c>
      <c r="S804" t="s">
        <v>7007</v>
      </c>
      <c r="T804" t="s">
        <v>17</v>
      </c>
      <c r="U804" t="s">
        <v>17</v>
      </c>
      <c r="V804" t="s">
        <v>17</v>
      </c>
      <c r="W804" t="s">
        <v>17</v>
      </c>
      <c r="X804" t="s">
        <v>17</v>
      </c>
      <c r="Y804" t="s">
        <v>17</v>
      </c>
      <c r="Z804" t="s">
        <v>4571</v>
      </c>
      <c r="AA804" s="22" t="s">
        <v>7064</v>
      </c>
      <c r="AB804" t="s">
        <v>17</v>
      </c>
      <c r="AC804" t="s">
        <v>17</v>
      </c>
      <c r="AD804" t="s">
        <v>17</v>
      </c>
      <c r="AE804" t="s">
        <v>17</v>
      </c>
      <c r="AF804" t="s">
        <v>7031</v>
      </c>
      <c r="AG804" t="s">
        <v>17</v>
      </c>
      <c r="AH804" t="s">
        <v>7770</v>
      </c>
      <c r="AI804" t="s">
        <v>7008</v>
      </c>
      <c r="AJ804" s="3" t="s">
        <v>481</v>
      </c>
      <c r="AK804" s="220" t="s">
        <v>12</v>
      </c>
      <c r="AL804" s="220" t="s">
        <v>12</v>
      </c>
      <c r="AM804" t="s">
        <v>17</v>
      </c>
      <c r="AN804" t="s">
        <v>7064</v>
      </c>
      <c r="AO804" t="s">
        <v>4575</v>
      </c>
      <c r="AP804" t="s">
        <v>9183</v>
      </c>
      <c r="AQ804" t="s">
        <v>17</v>
      </c>
      <c r="AR804" t="s">
        <v>17</v>
      </c>
      <c r="AS804" s="15" t="s">
        <v>9041</v>
      </c>
      <c r="AT804" t="s">
        <v>7009</v>
      </c>
      <c r="AU804" t="b">
        <v>0</v>
      </c>
      <c r="AV804" s="223">
        <v>8890671</v>
      </c>
      <c r="AW804" t="s">
        <v>17</v>
      </c>
      <c r="AX804" t="s">
        <v>17</v>
      </c>
      <c r="AY804" t="s">
        <v>17</v>
      </c>
      <c r="AZ804" t="s">
        <v>17</v>
      </c>
      <c r="BA804" t="s">
        <v>7010</v>
      </c>
      <c r="BB804" s="3" t="s">
        <v>5202</v>
      </c>
      <c r="BC804" t="s">
        <v>17</v>
      </c>
      <c r="BD804" t="s">
        <v>7011</v>
      </c>
      <c r="BE804" t="s">
        <v>37</v>
      </c>
      <c r="BF804" t="s">
        <v>36</v>
      </c>
      <c r="BG804" t="s">
        <v>7012</v>
      </c>
      <c r="BH804" t="s">
        <v>9567</v>
      </c>
      <c r="BI804" t="s">
        <v>4479</v>
      </c>
      <c r="BJ804" t="s">
        <v>9079</v>
      </c>
      <c r="BK804" s="9" t="s">
        <v>9568</v>
      </c>
      <c r="BL804" t="s">
        <v>17</v>
      </c>
      <c r="BM804" s="223">
        <v>7567064</v>
      </c>
      <c r="BN804" s="223">
        <v>7567064</v>
      </c>
      <c r="BO804" t="s">
        <v>7013</v>
      </c>
      <c r="BP804" t="s">
        <v>9214</v>
      </c>
      <c r="BQ804" t="s">
        <v>17</v>
      </c>
      <c r="BR804" t="s">
        <v>17</v>
      </c>
      <c r="BS804" t="s">
        <v>17</v>
      </c>
      <c r="BT804" t="s">
        <v>17</v>
      </c>
      <c r="BU804" t="s">
        <v>6697</v>
      </c>
      <c r="BV804" t="s">
        <v>7771</v>
      </c>
      <c r="BW804" s="223">
        <v>30</v>
      </c>
      <c r="BX804" t="s">
        <v>17</v>
      </c>
      <c r="BY804" t="s">
        <v>17</v>
      </c>
      <c r="BZ804" t="s">
        <v>9217</v>
      </c>
      <c r="CA804" t="s">
        <v>6212</v>
      </c>
      <c r="CB804" s="223">
        <v>2017</v>
      </c>
      <c r="CC804" t="s">
        <v>7015</v>
      </c>
      <c r="CD804" t="s">
        <v>7772</v>
      </c>
      <c r="CE804" t="s">
        <v>7773</v>
      </c>
      <c r="CF804" t="s">
        <v>7770</v>
      </c>
      <c r="CG804" t="s">
        <v>7774</v>
      </c>
      <c r="CH804" t="s">
        <v>131</v>
      </c>
      <c r="CI804" t="s">
        <v>7019</v>
      </c>
      <c r="CJ804" t="s">
        <v>7775</v>
      </c>
      <c r="CK804" t="s">
        <v>7021</v>
      </c>
      <c r="CL804" t="s">
        <v>7022</v>
      </c>
      <c r="CM804" t="s">
        <v>7023</v>
      </c>
      <c r="CN804" t="s">
        <v>7024</v>
      </c>
      <c r="CO804" t="s">
        <v>686</v>
      </c>
      <c r="CP804" t="s">
        <v>48</v>
      </c>
      <c r="CQ804" t="s">
        <v>7025</v>
      </c>
      <c r="CR804" t="s">
        <v>17</v>
      </c>
      <c r="CS804" t="s">
        <v>7776</v>
      </c>
      <c r="CT804" t="s">
        <v>430</v>
      </c>
      <c r="CU804" t="s">
        <v>333</v>
      </c>
      <c r="CV804" t="s">
        <v>17</v>
      </c>
      <c r="CW804" t="s">
        <v>7027</v>
      </c>
      <c r="CX804" t="s">
        <v>17</v>
      </c>
      <c r="CY804" t="s">
        <v>17</v>
      </c>
      <c r="CZ804" t="s">
        <v>7777</v>
      </c>
      <c r="DA804" s="17" t="s">
        <v>8549</v>
      </c>
      <c r="DB804" s="22" t="s">
        <v>10598</v>
      </c>
      <c r="DC804" s="22" t="s">
        <v>10767</v>
      </c>
      <c r="DD804" s="223">
        <v>757</v>
      </c>
    </row>
    <row r="805" spans="1:108">
      <c r="A805" s="229">
        <v>748</v>
      </c>
      <c r="B805" t="s">
        <v>9548</v>
      </c>
      <c r="C805" s="285" t="s">
        <v>7003</v>
      </c>
      <c r="D805" t="s">
        <v>3455</v>
      </c>
      <c r="E805" t="s">
        <v>7004</v>
      </c>
      <c r="F805" t="s">
        <v>10397</v>
      </c>
      <c r="G805" s="149" t="s">
        <v>6125</v>
      </c>
      <c r="H805" s="3" t="s">
        <v>8128</v>
      </c>
      <c r="I805" s="3" t="s">
        <v>690</v>
      </c>
      <c r="J805" t="s">
        <v>8149</v>
      </c>
      <c r="K805" s="221" t="s">
        <v>10284</v>
      </c>
      <c r="L805" t="s">
        <v>7778</v>
      </c>
      <c r="M805" t="b">
        <v>0</v>
      </c>
      <c r="N805" t="s">
        <v>549</v>
      </c>
      <c r="O805" t="s">
        <v>17</v>
      </c>
      <c r="P805" t="s">
        <v>9176</v>
      </c>
      <c r="Q805" s="231">
        <v>1</v>
      </c>
      <c r="R805" s="231">
        <v>1</v>
      </c>
      <c r="S805" t="s">
        <v>7007</v>
      </c>
      <c r="T805" t="s">
        <v>17</v>
      </c>
      <c r="U805" t="s">
        <v>17</v>
      </c>
      <c r="V805" t="s">
        <v>17</v>
      </c>
      <c r="W805" t="s">
        <v>17</v>
      </c>
      <c r="X805" t="s">
        <v>17</v>
      </c>
      <c r="Y805" t="s">
        <v>17</v>
      </c>
      <c r="Z805" t="s">
        <v>4571</v>
      </c>
      <c r="AA805" s="22" t="s">
        <v>7114</v>
      </c>
      <c r="AB805" t="s">
        <v>17</v>
      </c>
      <c r="AC805" t="s">
        <v>17</v>
      </c>
      <c r="AD805" t="s">
        <v>17</v>
      </c>
      <c r="AE805" t="s">
        <v>17</v>
      </c>
      <c r="AF805" t="s">
        <v>7031</v>
      </c>
      <c r="AG805" t="s">
        <v>17</v>
      </c>
      <c r="AH805" t="s">
        <v>7778</v>
      </c>
      <c r="AI805" t="s">
        <v>7008</v>
      </c>
      <c r="AJ805" s="3" t="s">
        <v>481</v>
      </c>
      <c r="AK805" s="220" t="s">
        <v>12</v>
      </c>
      <c r="AL805" s="220" t="s">
        <v>12</v>
      </c>
      <c r="AM805" t="s">
        <v>17</v>
      </c>
      <c r="AN805" t="s">
        <v>7114</v>
      </c>
      <c r="AO805" t="s">
        <v>8554</v>
      </c>
      <c r="AP805" t="s">
        <v>9182</v>
      </c>
      <c r="AQ805" t="s">
        <v>17</v>
      </c>
      <c r="AR805" t="s">
        <v>17</v>
      </c>
      <c r="AS805" s="15" t="s">
        <v>9041</v>
      </c>
      <c r="AT805" t="s">
        <v>7009</v>
      </c>
      <c r="AU805" t="b">
        <v>0</v>
      </c>
      <c r="AV805" s="223">
        <v>2616138</v>
      </c>
      <c r="AW805" t="s">
        <v>17</v>
      </c>
      <c r="AX805" t="s">
        <v>17</v>
      </c>
      <c r="AY805" t="s">
        <v>17</v>
      </c>
      <c r="AZ805" t="s">
        <v>17</v>
      </c>
      <c r="BA805" t="s">
        <v>7010</v>
      </c>
      <c r="BB805" s="3" t="s">
        <v>5202</v>
      </c>
      <c r="BC805" t="s">
        <v>17</v>
      </c>
      <c r="BD805" t="s">
        <v>7011</v>
      </c>
      <c r="BE805" t="s">
        <v>37</v>
      </c>
      <c r="BF805" t="s">
        <v>36</v>
      </c>
      <c r="BG805" t="s">
        <v>7012</v>
      </c>
      <c r="BH805" t="s">
        <v>9567</v>
      </c>
      <c r="BI805" t="s">
        <v>4479</v>
      </c>
      <c r="BJ805" t="s">
        <v>9079</v>
      </c>
      <c r="BK805" s="9" t="s">
        <v>9568</v>
      </c>
      <c r="BL805" t="s">
        <v>17</v>
      </c>
      <c r="BM805" s="223">
        <v>1527552</v>
      </c>
      <c r="BN805" s="223">
        <v>1527552</v>
      </c>
      <c r="BO805" t="s">
        <v>7013</v>
      </c>
      <c r="BP805" t="s">
        <v>9214</v>
      </c>
      <c r="BQ805" t="s">
        <v>17</v>
      </c>
      <c r="BR805" t="s">
        <v>17</v>
      </c>
      <c r="BS805" t="s">
        <v>17</v>
      </c>
      <c r="BT805" t="s">
        <v>17</v>
      </c>
      <c r="BU805" t="s">
        <v>6697</v>
      </c>
      <c r="BV805" t="s">
        <v>7779</v>
      </c>
      <c r="BW805" s="223">
        <v>30</v>
      </c>
      <c r="BX805" t="s">
        <v>17</v>
      </c>
      <c r="BY805" t="s">
        <v>17</v>
      </c>
      <c r="BZ805" t="s">
        <v>9217</v>
      </c>
      <c r="CA805" t="s">
        <v>6212</v>
      </c>
      <c r="CB805" s="223">
        <v>2017</v>
      </c>
      <c r="CC805" t="s">
        <v>7015</v>
      </c>
      <c r="CD805" t="s">
        <v>7780</v>
      </c>
      <c r="CE805" t="s">
        <v>7781</v>
      </c>
      <c r="CF805" t="s">
        <v>7778</v>
      </c>
      <c r="CG805" t="s">
        <v>7782</v>
      </c>
      <c r="CH805" t="s">
        <v>131</v>
      </c>
      <c r="CI805" t="s">
        <v>7019</v>
      </c>
      <c r="CJ805" t="s">
        <v>7783</v>
      </c>
      <c r="CK805" t="s">
        <v>7021</v>
      </c>
      <c r="CL805" t="s">
        <v>7022</v>
      </c>
      <c r="CM805" t="s">
        <v>7023</v>
      </c>
      <c r="CN805" t="s">
        <v>7024</v>
      </c>
      <c r="CO805" t="s">
        <v>686</v>
      </c>
      <c r="CP805" t="s">
        <v>48</v>
      </c>
      <c r="CQ805" t="s">
        <v>7025</v>
      </c>
      <c r="CR805" t="s">
        <v>17</v>
      </c>
      <c r="CS805" t="s">
        <v>7784</v>
      </c>
      <c r="CT805" t="s">
        <v>430</v>
      </c>
      <c r="CU805" t="s">
        <v>333</v>
      </c>
      <c r="CV805" t="s">
        <v>17</v>
      </c>
      <c r="CW805" t="s">
        <v>7027</v>
      </c>
      <c r="CX805" t="s">
        <v>17</v>
      </c>
      <c r="CY805" t="s">
        <v>17</v>
      </c>
      <c r="CZ805" t="s">
        <v>7785</v>
      </c>
      <c r="DA805" s="17" t="s">
        <v>8549</v>
      </c>
      <c r="DB805" s="22" t="s">
        <v>10599</v>
      </c>
      <c r="DC805" s="22" t="s">
        <v>10766</v>
      </c>
      <c r="DD805" s="223">
        <v>758</v>
      </c>
    </row>
    <row r="806" spans="1:108">
      <c r="A806" s="229">
        <v>749</v>
      </c>
      <c r="B806" t="s">
        <v>9548</v>
      </c>
      <c r="C806" s="285" t="s">
        <v>7003</v>
      </c>
      <c r="D806" t="s">
        <v>3455</v>
      </c>
      <c r="E806" t="s">
        <v>7004</v>
      </c>
      <c r="F806" t="s">
        <v>10397</v>
      </c>
      <c r="G806" s="149" t="s">
        <v>6125</v>
      </c>
      <c r="H806" s="3" t="s">
        <v>8128</v>
      </c>
      <c r="I806" s="3" t="s">
        <v>690</v>
      </c>
      <c r="J806" t="s">
        <v>8149</v>
      </c>
      <c r="K806" s="221" t="s">
        <v>10284</v>
      </c>
      <c r="L806" t="s">
        <v>7786</v>
      </c>
      <c r="M806" t="b">
        <v>0</v>
      </c>
      <c r="N806" t="s">
        <v>549</v>
      </c>
      <c r="O806" s="3" t="s">
        <v>8168</v>
      </c>
      <c r="P806" t="s">
        <v>9161</v>
      </c>
      <c r="Q806" s="231">
        <v>0.97</v>
      </c>
      <c r="R806" s="231">
        <v>0.97</v>
      </c>
      <c r="S806" t="s">
        <v>7007</v>
      </c>
      <c r="T806" t="s">
        <v>17</v>
      </c>
      <c r="U806" t="s">
        <v>17</v>
      </c>
      <c r="V806" t="s">
        <v>17</v>
      </c>
      <c r="W806" t="s">
        <v>17</v>
      </c>
      <c r="X806" t="s">
        <v>17</v>
      </c>
      <c r="Y806" t="s">
        <v>17</v>
      </c>
      <c r="Z806" t="s">
        <v>4571</v>
      </c>
      <c r="AA806" s="22" t="s">
        <v>7123</v>
      </c>
      <c r="AB806" t="s">
        <v>17</v>
      </c>
      <c r="AC806" t="s">
        <v>17</v>
      </c>
      <c r="AD806" t="s">
        <v>17</v>
      </c>
      <c r="AE806" t="s">
        <v>17</v>
      </c>
      <c r="AF806" t="s">
        <v>7031</v>
      </c>
      <c r="AG806" t="s">
        <v>17</v>
      </c>
      <c r="AH806" t="s">
        <v>7786</v>
      </c>
      <c r="AI806" t="s">
        <v>7008</v>
      </c>
      <c r="AJ806" s="3" t="s">
        <v>481</v>
      </c>
      <c r="AK806" s="220" t="s">
        <v>12</v>
      </c>
      <c r="AL806" s="220" t="s">
        <v>12</v>
      </c>
      <c r="AM806" t="s">
        <v>17</v>
      </c>
      <c r="AN806" t="s">
        <v>7123</v>
      </c>
      <c r="AO806" t="s">
        <v>4575</v>
      </c>
      <c r="AP806" t="s">
        <v>9183</v>
      </c>
      <c r="AQ806" t="s">
        <v>17</v>
      </c>
      <c r="AR806" t="s">
        <v>17</v>
      </c>
      <c r="AS806" s="15" t="s">
        <v>9041</v>
      </c>
      <c r="AT806" t="s">
        <v>7009</v>
      </c>
      <c r="AU806" t="b">
        <v>0</v>
      </c>
      <c r="AV806" s="223">
        <v>3908793</v>
      </c>
      <c r="AW806" t="s">
        <v>17</v>
      </c>
      <c r="AX806" t="s">
        <v>17</v>
      </c>
      <c r="AY806" t="s">
        <v>17</v>
      </c>
      <c r="AZ806" t="s">
        <v>17</v>
      </c>
      <c r="BA806" t="s">
        <v>7010</v>
      </c>
      <c r="BB806" s="3" t="s">
        <v>5202</v>
      </c>
      <c r="BC806" t="s">
        <v>17</v>
      </c>
      <c r="BD806" t="s">
        <v>7011</v>
      </c>
      <c r="BE806" t="s">
        <v>37</v>
      </c>
      <c r="BF806" t="s">
        <v>36</v>
      </c>
      <c r="BG806" t="s">
        <v>7012</v>
      </c>
      <c r="BH806" t="s">
        <v>9567</v>
      </c>
      <c r="BI806" t="s">
        <v>4479</v>
      </c>
      <c r="BJ806" t="s">
        <v>9079</v>
      </c>
      <c r="BK806" s="9" t="s">
        <v>9568</v>
      </c>
      <c r="BL806" t="s">
        <v>17</v>
      </c>
      <c r="BM806" s="223">
        <v>2454927</v>
      </c>
      <c r="BN806" s="223">
        <v>2454927</v>
      </c>
      <c r="BO806" t="s">
        <v>7013</v>
      </c>
      <c r="BP806" t="s">
        <v>9214</v>
      </c>
      <c r="BQ806" t="s">
        <v>17</v>
      </c>
      <c r="BR806" t="s">
        <v>17</v>
      </c>
      <c r="BS806" t="s">
        <v>17</v>
      </c>
      <c r="BT806" t="s">
        <v>17</v>
      </c>
      <c r="BU806" t="s">
        <v>6697</v>
      </c>
      <c r="BV806" t="s">
        <v>7787</v>
      </c>
      <c r="BW806" s="223">
        <v>30</v>
      </c>
      <c r="BX806" t="s">
        <v>17</v>
      </c>
      <c r="BY806" t="s">
        <v>17</v>
      </c>
      <c r="BZ806" t="s">
        <v>9217</v>
      </c>
      <c r="CA806" t="s">
        <v>6212</v>
      </c>
      <c r="CB806" s="223">
        <v>2017</v>
      </c>
      <c r="CC806" t="s">
        <v>7015</v>
      </c>
      <c r="CD806" t="s">
        <v>7788</v>
      </c>
      <c r="CE806" t="s">
        <v>7789</v>
      </c>
      <c r="CF806" t="s">
        <v>7786</v>
      </c>
      <c r="CG806" t="s">
        <v>7790</v>
      </c>
      <c r="CH806" t="s">
        <v>131</v>
      </c>
      <c r="CI806" t="s">
        <v>7019</v>
      </c>
      <c r="CJ806" t="s">
        <v>7791</v>
      </c>
      <c r="CK806" t="s">
        <v>7021</v>
      </c>
      <c r="CL806" t="s">
        <v>7022</v>
      </c>
      <c r="CM806" t="s">
        <v>7023</v>
      </c>
      <c r="CN806" t="s">
        <v>7024</v>
      </c>
      <c r="CO806" t="s">
        <v>686</v>
      </c>
      <c r="CP806" t="s">
        <v>48</v>
      </c>
      <c r="CQ806" t="s">
        <v>7025</v>
      </c>
      <c r="CR806" t="s">
        <v>17</v>
      </c>
      <c r="CS806" t="s">
        <v>7792</v>
      </c>
      <c r="CT806" t="s">
        <v>430</v>
      </c>
      <c r="CU806" t="s">
        <v>333</v>
      </c>
      <c r="CV806" t="s">
        <v>17</v>
      </c>
      <c r="CW806" t="s">
        <v>7027</v>
      </c>
      <c r="CX806" t="s">
        <v>17</v>
      </c>
      <c r="CY806" t="s">
        <v>17</v>
      </c>
      <c r="CZ806" t="s">
        <v>7793</v>
      </c>
      <c r="DA806" s="17" t="s">
        <v>8549</v>
      </c>
      <c r="DB806" s="22" t="s">
        <v>10600</v>
      </c>
      <c r="DC806" s="22" t="s">
        <v>10765</v>
      </c>
      <c r="DD806" s="223">
        <v>759</v>
      </c>
    </row>
    <row r="807" spans="1:108">
      <c r="A807" s="229">
        <v>750</v>
      </c>
      <c r="B807" t="s">
        <v>9548</v>
      </c>
      <c r="C807" s="285" t="s">
        <v>7003</v>
      </c>
      <c r="D807" t="s">
        <v>3455</v>
      </c>
      <c r="E807" t="s">
        <v>7004</v>
      </c>
      <c r="F807" t="s">
        <v>10397</v>
      </c>
      <c r="G807" s="149" t="s">
        <v>6125</v>
      </c>
      <c r="H807" s="3" t="s">
        <v>8128</v>
      </c>
      <c r="I807" s="3" t="s">
        <v>690</v>
      </c>
      <c r="J807" t="s">
        <v>8149</v>
      </c>
      <c r="K807" s="221" t="s">
        <v>10284</v>
      </c>
      <c r="L807" t="s">
        <v>7794</v>
      </c>
      <c r="M807" t="b">
        <v>0</v>
      </c>
      <c r="N807" t="s">
        <v>549</v>
      </c>
      <c r="O807" s="3" t="s">
        <v>8168</v>
      </c>
      <c r="P807" t="s">
        <v>9167</v>
      </c>
      <c r="Q807" s="231">
        <v>8.64</v>
      </c>
      <c r="R807" s="231">
        <v>8.64</v>
      </c>
      <c r="S807" t="s">
        <v>7007</v>
      </c>
      <c r="T807" t="s">
        <v>17</v>
      </c>
      <c r="U807" t="s">
        <v>17</v>
      </c>
      <c r="V807" t="s">
        <v>17</v>
      </c>
      <c r="W807" t="s">
        <v>17</v>
      </c>
      <c r="X807" t="s">
        <v>17</v>
      </c>
      <c r="Y807" t="s">
        <v>17</v>
      </c>
      <c r="Z807" t="s">
        <v>4571</v>
      </c>
      <c r="AA807" s="22" t="s">
        <v>9195</v>
      </c>
      <c r="AB807" t="s">
        <v>17</v>
      </c>
      <c r="AC807" t="s">
        <v>17</v>
      </c>
      <c r="AD807" t="s">
        <v>17</v>
      </c>
      <c r="AE807" t="s">
        <v>17</v>
      </c>
      <c r="AF807" t="s">
        <v>7031</v>
      </c>
      <c r="AG807" t="s">
        <v>17</v>
      </c>
      <c r="AH807" t="s">
        <v>7794</v>
      </c>
      <c r="AI807" t="s">
        <v>7008</v>
      </c>
      <c r="AJ807" s="3" t="s">
        <v>481</v>
      </c>
      <c r="AK807" s="220" t="s">
        <v>12</v>
      </c>
      <c r="AL807" s="220" t="s">
        <v>12</v>
      </c>
      <c r="AM807" t="s">
        <v>17</v>
      </c>
      <c r="AN807" t="s">
        <v>7030</v>
      </c>
      <c r="AO807" t="s">
        <v>8554</v>
      </c>
      <c r="AP807" t="s">
        <v>9182</v>
      </c>
      <c r="AQ807" t="s">
        <v>17</v>
      </c>
      <c r="AR807" t="s">
        <v>17</v>
      </c>
      <c r="AS807" s="15" t="s">
        <v>9041</v>
      </c>
      <c r="AT807" t="s">
        <v>7009</v>
      </c>
      <c r="AU807" t="b">
        <v>0</v>
      </c>
      <c r="AV807" s="223">
        <v>2283689</v>
      </c>
      <c r="AW807" t="s">
        <v>17</v>
      </c>
      <c r="AX807" t="s">
        <v>17</v>
      </c>
      <c r="AY807" t="s">
        <v>17</v>
      </c>
      <c r="AZ807" t="s">
        <v>17</v>
      </c>
      <c r="BA807" t="s">
        <v>7010</v>
      </c>
      <c r="BB807" s="3" t="s">
        <v>5202</v>
      </c>
      <c r="BC807" t="s">
        <v>17</v>
      </c>
      <c r="BD807" t="s">
        <v>7011</v>
      </c>
      <c r="BE807" t="s">
        <v>37</v>
      </c>
      <c r="BF807" t="s">
        <v>36</v>
      </c>
      <c r="BG807" t="s">
        <v>7012</v>
      </c>
      <c r="BH807" t="s">
        <v>9567</v>
      </c>
      <c r="BI807" t="s">
        <v>4479</v>
      </c>
      <c r="BJ807" t="s">
        <v>9079</v>
      </c>
      <c r="BK807" s="9" t="s">
        <v>9568</v>
      </c>
      <c r="BL807" t="s">
        <v>17</v>
      </c>
      <c r="BM807" s="223">
        <v>1363109</v>
      </c>
      <c r="BN807" s="223">
        <v>1363108</v>
      </c>
      <c r="BO807" t="s">
        <v>7013</v>
      </c>
      <c r="BP807" t="s">
        <v>9214</v>
      </c>
      <c r="BQ807" t="s">
        <v>17</v>
      </c>
      <c r="BR807" t="s">
        <v>17</v>
      </c>
      <c r="BS807" t="s">
        <v>17</v>
      </c>
      <c r="BT807" t="s">
        <v>17</v>
      </c>
      <c r="BU807" t="s">
        <v>6697</v>
      </c>
      <c r="BV807" t="s">
        <v>7795</v>
      </c>
      <c r="BW807" s="223">
        <v>30</v>
      </c>
      <c r="BX807" t="s">
        <v>17</v>
      </c>
      <c r="BY807" t="s">
        <v>17</v>
      </c>
      <c r="BZ807" t="s">
        <v>9217</v>
      </c>
      <c r="CA807" t="s">
        <v>6212</v>
      </c>
      <c r="CB807" s="223">
        <v>2017</v>
      </c>
      <c r="CC807" t="s">
        <v>7015</v>
      </c>
      <c r="CD807" t="s">
        <v>7796</v>
      </c>
      <c r="CE807" t="s">
        <v>7797</v>
      </c>
      <c r="CF807" t="s">
        <v>7794</v>
      </c>
      <c r="CG807" t="s">
        <v>7798</v>
      </c>
      <c r="CH807" t="s">
        <v>131</v>
      </c>
      <c r="CI807" t="s">
        <v>7019</v>
      </c>
      <c r="CJ807" t="s">
        <v>7799</v>
      </c>
      <c r="CK807" t="s">
        <v>7021</v>
      </c>
      <c r="CL807" t="s">
        <v>7022</v>
      </c>
      <c r="CM807" t="s">
        <v>7023</v>
      </c>
      <c r="CN807" t="s">
        <v>7024</v>
      </c>
      <c r="CO807" t="s">
        <v>686</v>
      </c>
      <c r="CP807" t="s">
        <v>48</v>
      </c>
      <c r="CQ807" t="s">
        <v>7025</v>
      </c>
      <c r="CR807" t="s">
        <v>17</v>
      </c>
      <c r="CS807" t="s">
        <v>7800</v>
      </c>
      <c r="CT807" t="s">
        <v>430</v>
      </c>
      <c r="CU807" t="s">
        <v>333</v>
      </c>
      <c r="CV807" t="s">
        <v>17</v>
      </c>
      <c r="CW807" t="s">
        <v>7027</v>
      </c>
      <c r="CX807" t="s">
        <v>17</v>
      </c>
      <c r="CY807" t="s">
        <v>17</v>
      </c>
      <c r="CZ807" t="s">
        <v>7801</v>
      </c>
      <c r="DA807" s="17" t="s">
        <v>8549</v>
      </c>
      <c r="DB807" s="22" t="s">
        <v>10601</v>
      </c>
      <c r="DC807" s="22" t="s">
        <v>10764</v>
      </c>
      <c r="DD807" s="223">
        <v>760</v>
      </c>
    </row>
    <row r="808" spans="1:108">
      <c r="A808" s="229">
        <v>751</v>
      </c>
      <c r="B808" t="s">
        <v>9548</v>
      </c>
      <c r="C808" s="285" t="s">
        <v>7003</v>
      </c>
      <c r="D808" t="s">
        <v>3455</v>
      </c>
      <c r="E808" t="s">
        <v>7004</v>
      </c>
      <c r="F808" t="s">
        <v>10397</v>
      </c>
      <c r="G808" s="149" t="s">
        <v>6125</v>
      </c>
      <c r="H808" s="3" t="s">
        <v>8128</v>
      </c>
      <c r="I808" s="3" t="s">
        <v>690</v>
      </c>
      <c r="J808" t="s">
        <v>8149</v>
      </c>
      <c r="K808" s="221" t="s">
        <v>10284</v>
      </c>
      <c r="L808" t="s">
        <v>7802</v>
      </c>
      <c r="M808" t="b">
        <v>0</v>
      </c>
      <c r="N808" t="s">
        <v>549</v>
      </c>
      <c r="O808" s="3" t="s">
        <v>8168</v>
      </c>
      <c r="P808" t="s">
        <v>9160</v>
      </c>
      <c r="Q808" s="231">
        <v>2.9</v>
      </c>
      <c r="R808" s="231">
        <v>2.9</v>
      </c>
      <c r="S808" t="s">
        <v>7007</v>
      </c>
      <c r="T808" t="s">
        <v>17</v>
      </c>
      <c r="U808" t="s">
        <v>17</v>
      </c>
      <c r="V808" t="s">
        <v>17</v>
      </c>
      <c r="W808" t="s">
        <v>17</v>
      </c>
      <c r="X808" t="s">
        <v>17</v>
      </c>
      <c r="Y808" t="s">
        <v>17</v>
      </c>
      <c r="Z808" t="s">
        <v>4571</v>
      </c>
      <c r="AA808" s="22" t="s">
        <v>7114</v>
      </c>
      <c r="AB808" t="s">
        <v>17</v>
      </c>
      <c r="AC808" t="s">
        <v>17</v>
      </c>
      <c r="AD808" t="s">
        <v>17</v>
      </c>
      <c r="AE808" t="s">
        <v>17</v>
      </c>
      <c r="AF808" t="s">
        <v>7031</v>
      </c>
      <c r="AG808" t="s">
        <v>17</v>
      </c>
      <c r="AH808" t="s">
        <v>7802</v>
      </c>
      <c r="AI808" t="s">
        <v>7008</v>
      </c>
      <c r="AJ808" s="3" t="s">
        <v>481</v>
      </c>
      <c r="AK808" s="220" t="s">
        <v>12</v>
      </c>
      <c r="AL808" s="220" t="s">
        <v>12</v>
      </c>
      <c r="AM808" t="s">
        <v>17</v>
      </c>
      <c r="AN808" t="s">
        <v>7114</v>
      </c>
      <c r="AO808" t="s">
        <v>8554</v>
      </c>
      <c r="AP808" t="s">
        <v>9182</v>
      </c>
      <c r="AQ808" t="s">
        <v>17</v>
      </c>
      <c r="AR808" t="s">
        <v>17</v>
      </c>
      <c r="AS808" s="15" t="s">
        <v>9041</v>
      </c>
      <c r="AT808" t="s">
        <v>7009</v>
      </c>
      <c r="AU808" t="b">
        <v>0</v>
      </c>
      <c r="AV808" s="223">
        <v>3053</v>
      </c>
      <c r="AW808" t="s">
        <v>17</v>
      </c>
      <c r="AX808" t="s">
        <v>17</v>
      </c>
      <c r="AY808" t="s">
        <v>17</v>
      </c>
      <c r="AZ808" t="s">
        <v>17</v>
      </c>
      <c r="BA808" t="s">
        <v>7010</v>
      </c>
      <c r="BB808" s="3" t="s">
        <v>5202</v>
      </c>
      <c r="BC808" t="s">
        <v>17</v>
      </c>
      <c r="BD808" t="s">
        <v>7011</v>
      </c>
      <c r="BE808" t="s">
        <v>37</v>
      </c>
      <c r="BF808" t="s">
        <v>36</v>
      </c>
      <c r="BG808" t="s">
        <v>7012</v>
      </c>
      <c r="BH808" t="s">
        <v>9567</v>
      </c>
      <c r="BI808" t="s">
        <v>4479</v>
      </c>
      <c r="BJ808" t="s">
        <v>9079</v>
      </c>
      <c r="BK808" s="9" t="s">
        <v>9568</v>
      </c>
      <c r="BL808" t="s">
        <v>17</v>
      </c>
      <c r="BM808" s="223">
        <v>60</v>
      </c>
      <c r="BN808" s="223">
        <v>60</v>
      </c>
      <c r="BO808" t="s">
        <v>7013</v>
      </c>
      <c r="BP808" t="s">
        <v>9214</v>
      </c>
      <c r="BQ808" t="s">
        <v>17</v>
      </c>
      <c r="BR808" t="s">
        <v>17</v>
      </c>
      <c r="BS808" t="s">
        <v>17</v>
      </c>
      <c r="BT808" t="s">
        <v>17</v>
      </c>
      <c r="BU808" t="s">
        <v>6697</v>
      </c>
      <c r="BV808" t="s">
        <v>7803</v>
      </c>
      <c r="BW808" s="223">
        <v>30</v>
      </c>
      <c r="BX808" t="s">
        <v>17</v>
      </c>
      <c r="BY808" t="s">
        <v>17</v>
      </c>
      <c r="BZ808" t="s">
        <v>9217</v>
      </c>
      <c r="CA808" t="s">
        <v>6212</v>
      </c>
      <c r="CB808" s="223">
        <v>2017</v>
      </c>
      <c r="CC808" t="s">
        <v>7015</v>
      </c>
      <c r="CD808" t="s">
        <v>7804</v>
      </c>
      <c r="CE808" t="s">
        <v>7805</v>
      </c>
      <c r="CF808" t="s">
        <v>7802</v>
      </c>
      <c r="CG808" t="s">
        <v>7806</v>
      </c>
      <c r="CH808" t="s">
        <v>131</v>
      </c>
      <c r="CI808" t="s">
        <v>7019</v>
      </c>
      <c r="CJ808" t="s">
        <v>7807</v>
      </c>
      <c r="CK808" t="s">
        <v>7021</v>
      </c>
      <c r="CL808" t="s">
        <v>7022</v>
      </c>
      <c r="CM808" t="s">
        <v>7023</v>
      </c>
      <c r="CN808" t="s">
        <v>7024</v>
      </c>
      <c r="CO808" t="s">
        <v>686</v>
      </c>
      <c r="CP808" t="s">
        <v>48</v>
      </c>
      <c r="CQ808" t="s">
        <v>7025</v>
      </c>
      <c r="CR808" t="s">
        <v>17</v>
      </c>
      <c r="CS808" t="s">
        <v>7808</v>
      </c>
      <c r="CT808" t="s">
        <v>430</v>
      </c>
      <c r="CU808" t="s">
        <v>333</v>
      </c>
      <c r="CV808" t="s">
        <v>17</v>
      </c>
      <c r="CW808" t="s">
        <v>7027</v>
      </c>
      <c r="CX808" t="s">
        <v>17</v>
      </c>
      <c r="CY808" t="s">
        <v>17</v>
      </c>
      <c r="CZ808" t="s">
        <v>7809</v>
      </c>
      <c r="DA808" s="17" t="s">
        <v>8549</v>
      </c>
      <c r="DB808" s="22" t="s">
        <v>10602</v>
      </c>
      <c r="DC808" s="22" t="s">
        <v>10763</v>
      </c>
      <c r="DD808" s="223">
        <v>761</v>
      </c>
    </row>
    <row r="809" spans="1:108">
      <c r="A809" s="229">
        <v>752</v>
      </c>
      <c r="B809" t="s">
        <v>9548</v>
      </c>
      <c r="C809" s="285" t="s">
        <v>7003</v>
      </c>
      <c r="D809" t="s">
        <v>3455</v>
      </c>
      <c r="E809" t="s">
        <v>7004</v>
      </c>
      <c r="F809" t="s">
        <v>10397</v>
      </c>
      <c r="G809" s="149" t="s">
        <v>6125</v>
      </c>
      <c r="H809" s="3" t="s">
        <v>8128</v>
      </c>
      <c r="I809" s="3" t="s">
        <v>690</v>
      </c>
      <c r="J809" t="s">
        <v>8149</v>
      </c>
      <c r="K809" s="221" t="s">
        <v>10284</v>
      </c>
      <c r="L809" t="s">
        <v>7810</v>
      </c>
      <c r="M809" t="b">
        <v>0</v>
      </c>
      <c r="N809" t="s">
        <v>549</v>
      </c>
      <c r="O809" s="3" t="s">
        <v>8269</v>
      </c>
      <c r="P809" t="s">
        <v>9174</v>
      </c>
      <c r="Q809" s="231">
        <v>4.79</v>
      </c>
      <c r="R809" s="231">
        <v>4.79</v>
      </c>
      <c r="S809" t="s">
        <v>7007</v>
      </c>
      <c r="T809" t="s">
        <v>17</v>
      </c>
      <c r="U809" t="s">
        <v>17</v>
      </c>
      <c r="V809" t="s">
        <v>17</v>
      </c>
      <c r="W809" t="s">
        <v>17</v>
      </c>
      <c r="X809" t="s">
        <v>17</v>
      </c>
      <c r="Y809" t="s">
        <v>17</v>
      </c>
      <c r="Z809" t="s">
        <v>4571</v>
      </c>
      <c r="AA809" s="22" t="s">
        <v>7441</v>
      </c>
      <c r="AB809" t="s">
        <v>17</v>
      </c>
      <c r="AC809" t="s">
        <v>17</v>
      </c>
      <c r="AD809" t="s">
        <v>17</v>
      </c>
      <c r="AE809" t="s">
        <v>17</v>
      </c>
      <c r="AF809" t="s">
        <v>7031</v>
      </c>
      <c r="AG809" t="s">
        <v>17</v>
      </c>
      <c r="AH809" t="s">
        <v>7810</v>
      </c>
      <c r="AI809" t="s">
        <v>7008</v>
      </c>
      <c r="AJ809" s="3" t="s">
        <v>481</v>
      </c>
      <c r="AK809" s="220" t="s">
        <v>12</v>
      </c>
      <c r="AL809" s="220" t="s">
        <v>12</v>
      </c>
      <c r="AM809" t="s">
        <v>17</v>
      </c>
      <c r="AN809" t="s">
        <v>7441</v>
      </c>
      <c r="AO809" t="s">
        <v>4575</v>
      </c>
      <c r="AP809" t="s">
        <v>9183</v>
      </c>
      <c r="AQ809" t="s">
        <v>17</v>
      </c>
      <c r="AR809" t="s">
        <v>17</v>
      </c>
      <c r="AS809" s="15" t="s">
        <v>9041</v>
      </c>
      <c r="AT809" t="s">
        <v>7009</v>
      </c>
      <c r="AU809" t="b">
        <v>0</v>
      </c>
      <c r="AV809" s="223">
        <v>12153390</v>
      </c>
      <c r="AW809" t="s">
        <v>17</v>
      </c>
      <c r="AX809" t="s">
        <v>17</v>
      </c>
      <c r="AY809" t="s">
        <v>17</v>
      </c>
      <c r="AZ809" t="s">
        <v>17</v>
      </c>
      <c r="BA809" t="s">
        <v>7010</v>
      </c>
      <c r="BB809" s="3" t="s">
        <v>5202</v>
      </c>
      <c r="BC809" t="s">
        <v>17</v>
      </c>
      <c r="BD809" t="s">
        <v>7011</v>
      </c>
      <c r="BE809" t="s">
        <v>37</v>
      </c>
      <c r="BF809" t="s">
        <v>36</v>
      </c>
      <c r="BG809" t="s">
        <v>7012</v>
      </c>
      <c r="BH809" t="s">
        <v>9567</v>
      </c>
      <c r="BI809" t="s">
        <v>4479</v>
      </c>
      <c r="BJ809" t="s">
        <v>9079</v>
      </c>
      <c r="BK809" s="9" t="s">
        <v>9568</v>
      </c>
      <c r="BL809" t="s">
        <v>17</v>
      </c>
      <c r="BM809" s="223">
        <v>10208796</v>
      </c>
      <c r="BN809" s="223">
        <v>10208796</v>
      </c>
      <c r="BO809" t="s">
        <v>7013</v>
      </c>
      <c r="BP809" t="s">
        <v>9214</v>
      </c>
      <c r="BQ809" t="s">
        <v>17</v>
      </c>
      <c r="BR809" t="s">
        <v>17</v>
      </c>
      <c r="BS809" t="s">
        <v>17</v>
      </c>
      <c r="BT809" t="s">
        <v>17</v>
      </c>
      <c r="BU809" t="s">
        <v>6697</v>
      </c>
      <c r="BV809" t="s">
        <v>7811</v>
      </c>
      <c r="BW809" s="223">
        <v>30</v>
      </c>
      <c r="BX809" t="s">
        <v>17</v>
      </c>
      <c r="BY809" t="s">
        <v>17</v>
      </c>
      <c r="BZ809" t="s">
        <v>9217</v>
      </c>
      <c r="CA809" t="s">
        <v>6212</v>
      </c>
      <c r="CB809" s="223">
        <v>2017</v>
      </c>
      <c r="CC809" t="s">
        <v>7015</v>
      </c>
      <c r="CD809" t="s">
        <v>7812</v>
      </c>
      <c r="CE809" t="s">
        <v>7813</v>
      </c>
      <c r="CF809" t="s">
        <v>7810</v>
      </c>
      <c r="CG809" t="s">
        <v>7814</v>
      </c>
      <c r="CH809" t="s">
        <v>131</v>
      </c>
      <c r="CI809" t="s">
        <v>7019</v>
      </c>
      <c r="CJ809" t="s">
        <v>7815</v>
      </c>
      <c r="CK809" t="s">
        <v>7021</v>
      </c>
      <c r="CL809" t="s">
        <v>7022</v>
      </c>
      <c r="CM809" t="s">
        <v>7023</v>
      </c>
      <c r="CN809" t="s">
        <v>7024</v>
      </c>
      <c r="CO809" t="s">
        <v>686</v>
      </c>
      <c r="CP809" t="s">
        <v>48</v>
      </c>
      <c r="CQ809" t="s">
        <v>7025</v>
      </c>
      <c r="CR809" t="s">
        <v>17</v>
      </c>
      <c r="CS809" t="s">
        <v>7816</v>
      </c>
      <c r="CT809" t="s">
        <v>430</v>
      </c>
      <c r="CU809" t="s">
        <v>333</v>
      </c>
      <c r="CV809" t="s">
        <v>17</v>
      </c>
      <c r="CW809" t="s">
        <v>7027</v>
      </c>
      <c r="CX809" t="s">
        <v>17</v>
      </c>
      <c r="CY809" t="s">
        <v>17</v>
      </c>
      <c r="CZ809" t="s">
        <v>7817</v>
      </c>
      <c r="DA809" s="17" t="s">
        <v>8549</v>
      </c>
      <c r="DB809" s="22" t="s">
        <v>10603</v>
      </c>
      <c r="DC809" s="22" t="s">
        <v>10762</v>
      </c>
      <c r="DD809" s="223">
        <v>762</v>
      </c>
    </row>
    <row r="810" spans="1:108">
      <c r="A810" s="229">
        <v>753</v>
      </c>
      <c r="B810" t="s">
        <v>9548</v>
      </c>
      <c r="C810" s="285" t="s">
        <v>7003</v>
      </c>
      <c r="D810" t="s">
        <v>3455</v>
      </c>
      <c r="E810" t="s">
        <v>7004</v>
      </c>
      <c r="F810" t="s">
        <v>10397</v>
      </c>
      <c r="G810" s="149" t="s">
        <v>6125</v>
      </c>
      <c r="H810" s="3" t="s">
        <v>8128</v>
      </c>
      <c r="I810" s="3" t="s">
        <v>690</v>
      </c>
      <c r="J810" t="s">
        <v>8149</v>
      </c>
      <c r="K810" s="221" t="s">
        <v>10284</v>
      </c>
      <c r="L810" t="s">
        <v>7818</v>
      </c>
      <c r="M810" t="b">
        <v>0</v>
      </c>
      <c r="N810" t="s">
        <v>549</v>
      </c>
      <c r="O810" s="3" t="s">
        <v>8168</v>
      </c>
      <c r="P810" t="s">
        <v>9169</v>
      </c>
      <c r="Q810" s="231">
        <v>5.62</v>
      </c>
      <c r="R810" s="231">
        <v>5.62</v>
      </c>
      <c r="S810" t="s">
        <v>7007</v>
      </c>
      <c r="T810" t="s">
        <v>17</v>
      </c>
      <c r="U810" t="s">
        <v>17</v>
      </c>
      <c r="V810" t="s">
        <v>17</v>
      </c>
      <c r="W810" t="s">
        <v>17</v>
      </c>
      <c r="X810" t="s">
        <v>17</v>
      </c>
      <c r="Y810" t="s">
        <v>17</v>
      </c>
      <c r="Z810" t="s">
        <v>4571</v>
      </c>
      <c r="AA810" s="22" t="s">
        <v>7238</v>
      </c>
      <c r="AB810" t="s">
        <v>17</v>
      </c>
      <c r="AC810" t="s">
        <v>17</v>
      </c>
      <c r="AD810" t="s">
        <v>17</v>
      </c>
      <c r="AE810" t="s">
        <v>17</v>
      </c>
      <c r="AF810" t="s">
        <v>7031</v>
      </c>
      <c r="AG810" t="s">
        <v>17</v>
      </c>
      <c r="AH810" t="s">
        <v>7818</v>
      </c>
      <c r="AI810" t="s">
        <v>7008</v>
      </c>
      <c r="AJ810" s="3" t="s">
        <v>481</v>
      </c>
      <c r="AK810" s="220" t="s">
        <v>12</v>
      </c>
      <c r="AL810" s="220" t="s">
        <v>12</v>
      </c>
      <c r="AM810" t="s">
        <v>17</v>
      </c>
      <c r="AN810" t="s">
        <v>7238</v>
      </c>
      <c r="AO810" t="s">
        <v>8554</v>
      </c>
      <c r="AP810" t="s">
        <v>9182</v>
      </c>
      <c r="AQ810" t="s">
        <v>17</v>
      </c>
      <c r="AR810" t="s">
        <v>17</v>
      </c>
      <c r="AS810" s="15" t="s">
        <v>9041</v>
      </c>
      <c r="AT810" t="s">
        <v>7009</v>
      </c>
      <c r="AU810" t="b">
        <v>0</v>
      </c>
      <c r="AV810" s="223">
        <v>22514882</v>
      </c>
      <c r="AW810" t="s">
        <v>17</v>
      </c>
      <c r="AX810" t="s">
        <v>17</v>
      </c>
      <c r="AY810" t="s">
        <v>17</v>
      </c>
      <c r="AZ810" t="s">
        <v>17</v>
      </c>
      <c r="BA810" t="s">
        <v>7010</v>
      </c>
      <c r="BB810" s="3" t="s">
        <v>5202</v>
      </c>
      <c r="BC810" t="s">
        <v>17</v>
      </c>
      <c r="BD810" t="s">
        <v>7011</v>
      </c>
      <c r="BE810" t="s">
        <v>37</v>
      </c>
      <c r="BF810" t="s">
        <v>36</v>
      </c>
      <c r="BG810" t="s">
        <v>7012</v>
      </c>
      <c r="BH810" t="s">
        <v>9567</v>
      </c>
      <c r="BI810" t="s">
        <v>4479</v>
      </c>
      <c r="BJ810" t="s">
        <v>9079</v>
      </c>
      <c r="BK810" s="9" t="s">
        <v>9568</v>
      </c>
      <c r="BL810" t="s">
        <v>17</v>
      </c>
      <c r="BM810" s="223">
        <v>16823199</v>
      </c>
      <c r="BN810" s="223">
        <v>16823199</v>
      </c>
      <c r="BO810" t="s">
        <v>7013</v>
      </c>
      <c r="BP810" t="s">
        <v>9214</v>
      </c>
      <c r="BQ810" t="s">
        <v>17</v>
      </c>
      <c r="BR810" t="s">
        <v>17</v>
      </c>
      <c r="BS810" t="s">
        <v>17</v>
      </c>
      <c r="BT810" t="s">
        <v>17</v>
      </c>
      <c r="BU810" t="s">
        <v>6697</v>
      </c>
      <c r="BV810" t="s">
        <v>7819</v>
      </c>
      <c r="BW810" s="223">
        <v>30</v>
      </c>
      <c r="BX810" t="s">
        <v>17</v>
      </c>
      <c r="BY810" t="s">
        <v>17</v>
      </c>
      <c r="BZ810" t="s">
        <v>9217</v>
      </c>
      <c r="CA810" t="s">
        <v>6212</v>
      </c>
      <c r="CB810" s="223">
        <v>2017</v>
      </c>
      <c r="CC810" t="s">
        <v>7015</v>
      </c>
      <c r="CD810" t="s">
        <v>7820</v>
      </c>
      <c r="CE810" t="s">
        <v>7821</v>
      </c>
      <c r="CF810" t="s">
        <v>7818</v>
      </c>
      <c r="CG810" t="s">
        <v>7822</v>
      </c>
      <c r="CH810" t="s">
        <v>131</v>
      </c>
      <c r="CI810" t="s">
        <v>7019</v>
      </c>
      <c r="CJ810" t="s">
        <v>7823</v>
      </c>
      <c r="CK810" t="s">
        <v>7021</v>
      </c>
      <c r="CL810" t="s">
        <v>7022</v>
      </c>
      <c r="CM810" t="s">
        <v>7023</v>
      </c>
      <c r="CN810" t="s">
        <v>7024</v>
      </c>
      <c r="CO810" t="s">
        <v>686</v>
      </c>
      <c r="CP810" t="s">
        <v>48</v>
      </c>
      <c r="CQ810" t="s">
        <v>7025</v>
      </c>
      <c r="CR810" t="s">
        <v>17</v>
      </c>
      <c r="CS810" t="s">
        <v>7824</v>
      </c>
      <c r="CT810" t="s">
        <v>430</v>
      </c>
      <c r="CU810" t="s">
        <v>333</v>
      </c>
      <c r="CV810" t="s">
        <v>17</v>
      </c>
      <c r="CW810" t="s">
        <v>7027</v>
      </c>
      <c r="CX810" t="s">
        <v>17</v>
      </c>
      <c r="CY810" t="s">
        <v>17</v>
      </c>
      <c r="CZ810" t="s">
        <v>7825</v>
      </c>
      <c r="DA810" s="17" t="s">
        <v>8549</v>
      </c>
      <c r="DB810" s="22" t="s">
        <v>10604</v>
      </c>
      <c r="DC810" s="22" t="s">
        <v>10761</v>
      </c>
      <c r="DD810" s="223">
        <v>763</v>
      </c>
    </row>
    <row r="811" spans="1:108">
      <c r="A811" s="227">
        <v>754</v>
      </c>
      <c r="B811" t="s">
        <v>8159</v>
      </c>
      <c r="C811" s="285" t="s">
        <v>8160</v>
      </c>
      <c r="D811" t="s">
        <v>3455</v>
      </c>
      <c r="E811" t="s">
        <v>8161</v>
      </c>
      <c r="F811" t="s">
        <v>8162</v>
      </c>
      <c r="G811" t="s">
        <v>8163</v>
      </c>
      <c r="H811" t="s">
        <v>8164</v>
      </c>
      <c r="I811" t="s">
        <v>8165</v>
      </c>
      <c r="J811" t="s">
        <v>8166</v>
      </c>
      <c r="K811" s="221" t="s">
        <v>10285</v>
      </c>
      <c r="L811" t="s">
        <v>8167</v>
      </c>
      <c r="M811" t="b">
        <v>0</v>
      </c>
      <c r="N811" t="s">
        <v>549</v>
      </c>
      <c r="O811" t="s">
        <v>8168</v>
      </c>
      <c r="P811" t="s">
        <v>9089</v>
      </c>
      <c r="Q811" s="223">
        <v>61</v>
      </c>
      <c r="R811" s="223">
        <v>61</v>
      </c>
      <c r="S811" t="s">
        <v>8797</v>
      </c>
      <c r="T811" t="s">
        <v>17</v>
      </c>
      <c r="U811" t="s">
        <v>17</v>
      </c>
      <c r="V811" t="s">
        <v>17</v>
      </c>
      <c r="W811" t="s">
        <v>17</v>
      </c>
      <c r="X811" t="s">
        <v>17</v>
      </c>
      <c r="Y811" t="s">
        <v>17</v>
      </c>
      <c r="Z811" t="s">
        <v>9186</v>
      </c>
      <c r="AA811" s="22" t="s">
        <v>9197</v>
      </c>
      <c r="AB811" t="s">
        <v>17</v>
      </c>
      <c r="AC811" t="s">
        <v>8170</v>
      </c>
      <c r="AD811" t="s">
        <v>17</v>
      </c>
      <c r="AE811" t="s">
        <v>17</v>
      </c>
      <c r="AF811" t="s">
        <v>8797</v>
      </c>
      <c r="AG811" t="s">
        <v>17</v>
      </c>
      <c r="AH811" t="s">
        <v>8167</v>
      </c>
      <c r="AI811" t="s">
        <v>7008</v>
      </c>
      <c r="AJ811" s="3" t="s">
        <v>481</v>
      </c>
      <c r="AK811" t="s">
        <v>8171</v>
      </c>
      <c r="AM811" t="s">
        <v>8172</v>
      </c>
      <c r="AN811" t="s">
        <v>8173</v>
      </c>
      <c r="AO811" t="s">
        <v>4575</v>
      </c>
      <c r="AP811" t="s">
        <v>8169</v>
      </c>
      <c r="AQ811" t="s">
        <v>8164</v>
      </c>
      <c r="AR811" t="s">
        <v>8174</v>
      </c>
      <c r="AS811" s="15" t="s">
        <v>9041</v>
      </c>
      <c r="AT811" t="s">
        <v>17</v>
      </c>
      <c r="AU811" t="b">
        <v>0</v>
      </c>
      <c r="AV811" s="223">
        <v>3153919</v>
      </c>
      <c r="AW811" t="s">
        <v>17</v>
      </c>
      <c r="AX811" t="s">
        <v>8175</v>
      </c>
      <c r="AY811" t="s">
        <v>17</v>
      </c>
      <c r="AZ811" t="s">
        <v>8176</v>
      </c>
      <c r="BA811" t="s">
        <v>8177</v>
      </c>
      <c r="BB811" s="3" t="s">
        <v>708</v>
      </c>
      <c r="BC811" t="s">
        <v>17</v>
      </c>
      <c r="BD811" t="s">
        <v>17</v>
      </c>
      <c r="BE811" t="s">
        <v>37</v>
      </c>
      <c r="BF811" t="s">
        <v>8178</v>
      </c>
      <c r="BG811" t="s">
        <v>17</v>
      </c>
      <c r="BH811" t="s">
        <v>9567</v>
      </c>
      <c r="BI811" t="s">
        <v>4479</v>
      </c>
      <c r="BJ811" t="s">
        <v>9079</v>
      </c>
      <c r="BK811" s="9" t="s">
        <v>9568</v>
      </c>
      <c r="BL811" t="s">
        <v>17</v>
      </c>
      <c r="BM811" s="223">
        <v>2629441</v>
      </c>
      <c r="BN811" s="223">
        <v>1421513</v>
      </c>
      <c r="BO811" t="s">
        <v>2045</v>
      </c>
      <c r="BP811" t="s">
        <v>9215</v>
      </c>
      <c r="BQ811" t="s">
        <v>8164</v>
      </c>
      <c r="BS811" t="s">
        <v>17</v>
      </c>
      <c r="BT811" t="s">
        <v>17</v>
      </c>
      <c r="BU811" t="s">
        <v>6697</v>
      </c>
      <c r="BV811" t="s">
        <v>17</v>
      </c>
      <c r="BW811" s="223">
        <v>30</v>
      </c>
      <c r="BX811" t="s">
        <v>17</v>
      </c>
      <c r="BY811" t="s">
        <v>17</v>
      </c>
      <c r="BZ811" s="9" t="s">
        <v>6499</v>
      </c>
      <c r="CA811" t="s">
        <v>6212</v>
      </c>
      <c r="CB811" s="223">
        <v>2016</v>
      </c>
      <c r="CC811" t="s">
        <v>8179</v>
      </c>
      <c r="CD811" t="s">
        <v>8180</v>
      </c>
      <c r="CE811" t="s">
        <v>8181</v>
      </c>
      <c r="CF811" t="s">
        <v>8182</v>
      </c>
      <c r="CG811" t="s">
        <v>17</v>
      </c>
      <c r="CH811" t="s">
        <v>35</v>
      </c>
      <c r="CI811" t="s">
        <v>8167</v>
      </c>
      <c r="CJ811" t="s">
        <v>8183</v>
      </c>
      <c r="CK811" t="s">
        <v>17</v>
      </c>
      <c r="CL811" t="s">
        <v>17</v>
      </c>
      <c r="CM811" t="s">
        <v>8184</v>
      </c>
      <c r="CN811" t="s">
        <v>17</v>
      </c>
      <c r="CO811" t="s">
        <v>686</v>
      </c>
      <c r="CP811" t="s">
        <v>5933</v>
      </c>
      <c r="CQ811" t="s">
        <v>17</v>
      </c>
      <c r="CR811" t="s">
        <v>17</v>
      </c>
      <c r="CS811" t="s">
        <v>8185</v>
      </c>
      <c r="CT811" t="s">
        <v>128</v>
      </c>
      <c r="CU811" t="s">
        <v>333</v>
      </c>
      <c r="CV811" t="s">
        <v>17</v>
      </c>
      <c r="CW811" t="s">
        <v>8186</v>
      </c>
      <c r="CX811" t="s">
        <v>17</v>
      </c>
      <c r="CY811" t="s">
        <v>17</v>
      </c>
      <c r="CZ811" t="s">
        <v>8187</v>
      </c>
      <c r="DA811" t="s">
        <v>8549</v>
      </c>
      <c r="DB811" t="s">
        <v>8500</v>
      </c>
      <c r="DC811" t="s">
        <v>10760</v>
      </c>
      <c r="DD811" s="223">
        <v>764</v>
      </c>
    </row>
    <row r="812" spans="1:108">
      <c r="A812" s="227">
        <v>755</v>
      </c>
      <c r="B812" t="s">
        <v>8159</v>
      </c>
      <c r="C812" s="285" t="s">
        <v>8160</v>
      </c>
      <c r="D812" t="s">
        <v>3455</v>
      </c>
      <c r="E812" t="s">
        <v>8161</v>
      </c>
      <c r="F812" t="s">
        <v>8162</v>
      </c>
      <c r="G812" t="s">
        <v>8163</v>
      </c>
      <c r="H812" t="s">
        <v>8164</v>
      </c>
      <c r="I812" t="s">
        <v>8165</v>
      </c>
      <c r="J812" t="s">
        <v>8166</v>
      </c>
      <c r="K812" s="221" t="s">
        <v>10285</v>
      </c>
      <c r="L812" t="s">
        <v>8188</v>
      </c>
      <c r="M812" t="b">
        <v>0</v>
      </c>
      <c r="N812" t="s">
        <v>549</v>
      </c>
      <c r="O812" t="s">
        <v>8168</v>
      </c>
      <c r="P812" t="s">
        <v>9089</v>
      </c>
      <c r="Q812" s="223">
        <v>61</v>
      </c>
      <c r="R812" s="223">
        <v>61</v>
      </c>
      <c r="S812" t="s">
        <v>8797</v>
      </c>
      <c r="T812" t="s">
        <v>17</v>
      </c>
      <c r="U812" t="s">
        <v>17</v>
      </c>
      <c r="V812" t="s">
        <v>17</v>
      </c>
      <c r="W812" t="s">
        <v>17</v>
      </c>
      <c r="X812" t="s">
        <v>17</v>
      </c>
      <c r="Y812" t="s">
        <v>17</v>
      </c>
      <c r="Z812" t="s">
        <v>9186</v>
      </c>
      <c r="AA812" s="22" t="s">
        <v>9197</v>
      </c>
      <c r="AB812" t="s">
        <v>17</v>
      </c>
      <c r="AC812" t="s">
        <v>8170</v>
      </c>
      <c r="AD812" t="s">
        <v>17</v>
      </c>
      <c r="AE812" t="s">
        <v>17</v>
      </c>
      <c r="AF812" t="s">
        <v>8797</v>
      </c>
      <c r="AG812" t="s">
        <v>17</v>
      </c>
      <c r="AH812" t="s">
        <v>8188</v>
      </c>
      <c r="AI812" t="s">
        <v>8189</v>
      </c>
      <c r="AJ812" s="3" t="s">
        <v>9047</v>
      </c>
      <c r="AK812" t="s">
        <v>8190</v>
      </c>
      <c r="AM812" t="s">
        <v>8172</v>
      </c>
      <c r="AN812" t="s">
        <v>484</v>
      </c>
      <c r="AO812" t="s">
        <v>4575</v>
      </c>
      <c r="AP812" t="s">
        <v>8169</v>
      </c>
      <c r="AQ812" t="s">
        <v>8164</v>
      </c>
      <c r="AR812" t="s">
        <v>8174</v>
      </c>
      <c r="AS812" s="22" t="s">
        <v>9044</v>
      </c>
      <c r="AT812" t="s">
        <v>17</v>
      </c>
      <c r="AU812" t="b">
        <v>0</v>
      </c>
      <c r="AV812" s="223">
        <v>3009575</v>
      </c>
      <c r="AW812" t="s">
        <v>17</v>
      </c>
      <c r="AX812" t="s">
        <v>8175</v>
      </c>
      <c r="AY812" t="s">
        <v>17</v>
      </c>
      <c r="AZ812" t="s">
        <v>8176</v>
      </c>
      <c r="BA812" t="s">
        <v>8177</v>
      </c>
      <c r="BB812" s="3" t="s">
        <v>708</v>
      </c>
      <c r="BC812" t="s">
        <v>17</v>
      </c>
      <c r="BD812" t="s">
        <v>17</v>
      </c>
      <c r="BE812" t="s">
        <v>37</v>
      </c>
      <c r="BF812" t="s">
        <v>8178</v>
      </c>
      <c r="BG812" t="s">
        <v>17</v>
      </c>
      <c r="BH812" t="s">
        <v>9567</v>
      </c>
      <c r="BI812" t="s">
        <v>4479</v>
      </c>
      <c r="BJ812" t="s">
        <v>9079</v>
      </c>
      <c r="BK812" s="9" t="s">
        <v>9568</v>
      </c>
      <c r="BL812" t="s">
        <v>17</v>
      </c>
      <c r="BM812" s="223">
        <v>1910026</v>
      </c>
      <c r="BN812" s="223">
        <v>815895</v>
      </c>
      <c r="BO812" t="s">
        <v>2045</v>
      </c>
      <c r="BP812" t="s">
        <v>9215</v>
      </c>
      <c r="BQ812" t="s">
        <v>8164</v>
      </c>
      <c r="BS812" t="s">
        <v>17</v>
      </c>
      <c r="BT812" t="s">
        <v>17</v>
      </c>
      <c r="BU812" t="s">
        <v>6697</v>
      </c>
      <c r="BV812" t="s">
        <v>17</v>
      </c>
      <c r="BW812" s="223">
        <v>30</v>
      </c>
      <c r="BX812" t="s">
        <v>17</v>
      </c>
      <c r="BY812" t="s">
        <v>17</v>
      </c>
      <c r="BZ812" s="9" t="s">
        <v>6499</v>
      </c>
      <c r="CA812" t="s">
        <v>6212</v>
      </c>
      <c r="CB812" s="223">
        <v>2016</v>
      </c>
      <c r="CC812" t="s">
        <v>8179</v>
      </c>
      <c r="CD812" t="s">
        <v>8191</v>
      </c>
      <c r="CE812" t="s">
        <v>8192</v>
      </c>
      <c r="CF812" t="s">
        <v>8193</v>
      </c>
      <c r="CG812" t="s">
        <v>17</v>
      </c>
      <c r="CH812" t="s">
        <v>35</v>
      </c>
      <c r="CI812" t="s">
        <v>8188</v>
      </c>
      <c r="CJ812" t="s">
        <v>8194</v>
      </c>
      <c r="CK812" t="s">
        <v>17</v>
      </c>
      <c r="CL812" t="s">
        <v>17</v>
      </c>
      <c r="CM812" t="s">
        <v>8184</v>
      </c>
      <c r="CN812" t="s">
        <v>17</v>
      </c>
      <c r="CO812" t="s">
        <v>686</v>
      </c>
      <c r="CP812" t="s">
        <v>5933</v>
      </c>
      <c r="CQ812" t="s">
        <v>17</v>
      </c>
      <c r="CR812" t="s">
        <v>17</v>
      </c>
      <c r="CS812" t="s">
        <v>8195</v>
      </c>
      <c r="CT812" t="s">
        <v>128</v>
      </c>
      <c r="CU812" t="s">
        <v>333</v>
      </c>
      <c r="CV812" t="s">
        <v>17</v>
      </c>
      <c r="CW812" t="s">
        <v>8186</v>
      </c>
      <c r="CX812" t="s">
        <v>17</v>
      </c>
      <c r="CY812" t="s">
        <v>17</v>
      </c>
      <c r="CZ812" t="s">
        <v>8196</v>
      </c>
      <c r="DA812" t="s">
        <v>8549</v>
      </c>
      <c r="DB812" t="s">
        <v>8501</v>
      </c>
      <c r="DC812" t="s">
        <v>10759</v>
      </c>
      <c r="DD812" s="223">
        <v>765</v>
      </c>
    </row>
    <row r="813" spans="1:108">
      <c r="A813" s="227">
        <v>756</v>
      </c>
      <c r="B813" t="s">
        <v>8159</v>
      </c>
      <c r="C813" s="285" t="s">
        <v>8160</v>
      </c>
      <c r="D813" t="s">
        <v>3455</v>
      </c>
      <c r="E813" t="s">
        <v>8161</v>
      </c>
      <c r="F813" t="s">
        <v>8162</v>
      </c>
      <c r="G813" t="s">
        <v>8163</v>
      </c>
      <c r="H813" t="s">
        <v>8164</v>
      </c>
      <c r="I813" t="s">
        <v>8165</v>
      </c>
      <c r="J813" t="s">
        <v>8166</v>
      </c>
      <c r="K813" s="221" t="s">
        <v>10285</v>
      </c>
      <c r="L813" t="s">
        <v>8197</v>
      </c>
      <c r="M813" t="b">
        <v>0</v>
      </c>
      <c r="N813" t="s">
        <v>549</v>
      </c>
      <c r="O813" t="s">
        <v>8168</v>
      </c>
      <c r="P813" t="s">
        <v>9089</v>
      </c>
      <c r="Q813" s="223">
        <v>61</v>
      </c>
      <c r="R813" s="223">
        <v>61</v>
      </c>
      <c r="S813" t="s">
        <v>8797</v>
      </c>
      <c r="T813" t="s">
        <v>17</v>
      </c>
      <c r="U813" t="s">
        <v>17</v>
      </c>
      <c r="V813" t="s">
        <v>17</v>
      </c>
      <c r="W813" t="s">
        <v>17</v>
      </c>
      <c r="X813" t="s">
        <v>17</v>
      </c>
      <c r="Y813" t="s">
        <v>17</v>
      </c>
      <c r="Z813" t="s">
        <v>9186</v>
      </c>
      <c r="AA813" s="22" t="s">
        <v>9197</v>
      </c>
      <c r="AB813" t="s">
        <v>17</v>
      </c>
      <c r="AC813" t="s">
        <v>8170</v>
      </c>
      <c r="AD813" t="s">
        <v>17</v>
      </c>
      <c r="AE813" t="s">
        <v>17</v>
      </c>
      <c r="AF813" t="s">
        <v>8797</v>
      </c>
      <c r="AG813" t="s">
        <v>17</v>
      </c>
      <c r="AH813" t="s">
        <v>8197</v>
      </c>
      <c r="AI813" t="s">
        <v>8189</v>
      </c>
      <c r="AJ813" s="3" t="s">
        <v>9047</v>
      </c>
      <c r="AK813" t="s">
        <v>8190</v>
      </c>
      <c r="AM813" t="s">
        <v>8172</v>
      </c>
      <c r="AN813" t="s">
        <v>484</v>
      </c>
      <c r="AO813" t="s">
        <v>4575</v>
      </c>
      <c r="AP813" t="s">
        <v>8169</v>
      </c>
      <c r="AQ813" t="s">
        <v>8164</v>
      </c>
      <c r="AR813" t="s">
        <v>8174</v>
      </c>
      <c r="AS813" s="22" t="s">
        <v>9044</v>
      </c>
      <c r="AT813" t="s">
        <v>17</v>
      </c>
      <c r="AU813" t="b">
        <v>0</v>
      </c>
      <c r="AV813" s="223">
        <v>3297919</v>
      </c>
      <c r="AW813" t="s">
        <v>17</v>
      </c>
      <c r="AX813" t="s">
        <v>8175</v>
      </c>
      <c r="AY813" t="s">
        <v>17</v>
      </c>
      <c r="AZ813" t="s">
        <v>8176</v>
      </c>
      <c r="BA813" t="s">
        <v>8177</v>
      </c>
      <c r="BB813" s="3" t="s">
        <v>708</v>
      </c>
      <c r="BC813" t="s">
        <v>17</v>
      </c>
      <c r="BD813" t="s">
        <v>17</v>
      </c>
      <c r="BE813" t="s">
        <v>37</v>
      </c>
      <c r="BF813" t="s">
        <v>8178</v>
      </c>
      <c r="BG813" t="s">
        <v>17</v>
      </c>
      <c r="BH813" t="s">
        <v>9567</v>
      </c>
      <c r="BI813" t="s">
        <v>4479</v>
      </c>
      <c r="BJ813" t="s">
        <v>9079</v>
      </c>
      <c r="BK813" s="9" t="s">
        <v>9568</v>
      </c>
      <c r="BL813" t="s">
        <v>17</v>
      </c>
      <c r="BM813" s="223">
        <v>2127372</v>
      </c>
      <c r="BN813" s="223">
        <v>1188698</v>
      </c>
      <c r="BO813" t="s">
        <v>2045</v>
      </c>
      <c r="BP813" t="s">
        <v>9215</v>
      </c>
      <c r="BQ813" t="s">
        <v>8164</v>
      </c>
      <c r="BS813" t="s">
        <v>17</v>
      </c>
      <c r="BT813" t="s">
        <v>17</v>
      </c>
      <c r="BU813" t="s">
        <v>6697</v>
      </c>
      <c r="BV813" t="s">
        <v>17</v>
      </c>
      <c r="BW813" s="223">
        <v>30</v>
      </c>
      <c r="BX813" t="s">
        <v>17</v>
      </c>
      <c r="BY813" t="s">
        <v>17</v>
      </c>
      <c r="BZ813" s="9" t="s">
        <v>6499</v>
      </c>
      <c r="CA813" t="s">
        <v>6212</v>
      </c>
      <c r="CB813" s="223">
        <v>2016</v>
      </c>
      <c r="CC813" t="s">
        <v>8179</v>
      </c>
      <c r="CD813" t="s">
        <v>8198</v>
      </c>
      <c r="CE813" t="s">
        <v>8199</v>
      </c>
      <c r="CF813" t="s">
        <v>8200</v>
      </c>
      <c r="CG813" t="s">
        <v>17</v>
      </c>
      <c r="CH813" t="s">
        <v>35</v>
      </c>
      <c r="CI813" t="s">
        <v>8197</v>
      </c>
      <c r="CJ813" t="s">
        <v>8201</v>
      </c>
      <c r="CK813" t="s">
        <v>17</v>
      </c>
      <c r="CL813" t="s">
        <v>17</v>
      </c>
      <c r="CM813" t="s">
        <v>8184</v>
      </c>
      <c r="CN813" t="s">
        <v>17</v>
      </c>
      <c r="CO813" t="s">
        <v>686</v>
      </c>
      <c r="CP813" t="s">
        <v>5933</v>
      </c>
      <c r="CQ813" t="s">
        <v>17</v>
      </c>
      <c r="CR813" t="s">
        <v>17</v>
      </c>
      <c r="CS813" t="s">
        <v>8202</v>
      </c>
      <c r="CT813" t="s">
        <v>128</v>
      </c>
      <c r="CU813" t="s">
        <v>333</v>
      </c>
      <c r="CV813" t="s">
        <v>17</v>
      </c>
      <c r="CW813" t="s">
        <v>8186</v>
      </c>
      <c r="CX813" t="s">
        <v>17</v>
      </c>
      <c r="CY813" t="s">
        <v>17</v>
      </c>
      <c r="CZ813" t="s">
        <v>8203</v>
      </c>
      <c r="DA813" t="s">
        <v>8549</v>
      </c>
      <c r="DB813" t="s">
        <v>8502</v>
      </c>
      <c r="DC813" t="s">
        <v>10758</v>
      </c>
      <c r="DD813" s="223">
        <v>766</v>
      </c>
    </row>
    <row r="814" spans="1:108">
      <c r="A814" s="227">
        <v>757</v>
      </c>
      <c r="B814" t="s">
        <v>8159</v>
      </c>
      <c r="C814" s="285" t="s">
        <v>8160</v>
      </c>
      <c r="D814" t="s">
        <v>3455</v>
      </c>
      <c r="E814" t="s">
        <v>8161</v>
      </c>
      <c r="F814" t="s">
        <v>8162</v>
      </c>
      <c r="G814" t="s">
        <v>8163</v>
      </c>
      <c r="H814" t="s">
        <v>8164</v>
      </c>
      <c r="I814" t="s">
        <v>8165</v>
      </c>
      <c r="J814" t="s">
        <v>8166</v>
      </c>
      <c r="K814" s="221" t="s">
        <v>10285</v>
      </c>
      <c r="L814" t="s">
        <v>8204</v>
      </c>
      <c r="M814" t="b">
        <v>0</v>
      </c>
      <c r="N814" t="s">
        <v>549</v>
      </c>
      <c r="O814" t="s">
        <v>8168</v>
      </c>
      <c r="P814" t="s">
        <v>9089</v>
      </c>
      <c r="Q814" s="223">
        <v>61</v>
      </c>
      <c r="R814" s="223">
        <v>61</v>
      </c>
      <c r="S814" t="s">
        <v>8797</v>
      </c>
      <c r="T814" t="s">
        <v>17</v>
      </c>
      <c r="U814" t="s">
        <v>17</v>
      </c>
      <c r="V814" t="s">
        <v>17</v>
      </c>
      <c r="W814" t="s">
        <v>17</v>
      </c>
      <c r="X814" t="s">
        <v>17</v>
      </c>
      <c r="Y814" t="s">
        <v>17</v>
      </c>
      <c r="Z814" t="s">
        <v>9186</v>
      </c>
      <c r="AA814" s="22" t="s">
        <v>9197</v>
      </c>
      <c r="AB814" t="s">
        <v>17</v>
      </c>
      <c r="AC814" t="s">
        <v>8170</v>
      </c>
      <c r="AD814" t="s">
        <v>17</v>
      </c>
      <c r="AE814" t="s">
        <v>17</v>
      </c>
      <c r="AF814" t="s">
        <v>8797</v>
      </c>
      <c r="AG814" t="s">
        <v>17</v>
      </c>
      <c r="AH814" t="s">
        <v>8204</v>
      </c>
      <c r="AI814" t="s">
        <v>8189</v>
      </c>
      <c r="AJ814" s="3" t="s">
        <v>9047</v>
      </c>
      <c r="AK814" t="s">
        <v>8205</v>
      </c>
      <c r="AM814" t="s">
        <v>8172</v>
      </c>
      <c r="AN814" t="s">
        <v>8173</v>
      </c>
      <c r="AO814" t="s">
        <v>4575</v>
      </c>
      <c r="AP814" t="s">
        <v>8169</v>
      </c>
      <c r="AQ814" t="s">
        <v>8164</v>
      </c>
      <c r="AR814" t="s">
        <v>8174</v>
      </c>
      <c r="AS814" s="22" t="s">
        <v>9044</v>
      </c>
      <c r="AT814" t="s">
        <v>17</v>
      </c>
      <c r="AU814" t="b">
        <v>0</v>
      </c>
      <c r="AV814" s="223">
        <v>3801579</v>
      </c>
      <c r="AW814" t="s">
        <v>17</v>
      </c>
      <c r="AX814" t="s">
        <v>8175</v>
      </c>
      <c r="AY814" t="s">
        <v>17</v>
      </c>
      <c r="AZ814" t="s">
        <v>8176</v>
      </c>
      <c r="BA814" t="s">
        <v>8177</v>
      </c>
      <c r="BB814" s="3" t="s">
        <v>708</v>
      </c>
      <c r="BC814" t="s">
        <v>17</v>
      </c>
      <c r="BD814" t="s">
        <v>17</v>
      </c>
      <c r="BE814" t="s">
        <v>37</v>
      </c>
      <c r="BF814" t="s">
        <v>8178</v>
      </c>
      <c r="BG814" t="s">
        <v>17</v>
      </c>
      <c r="BH814" t="s">
        <v>9567</v>
      </c>
      <c r="BI814" t="s">
        <v>4479</v>
      </c>
      <c r="BJ814" t="s">
        <v>9079</v>
      </c>
      <c r="BK814" s="9" t="s">
        <v>9568</v>
      </c>
      <c r="BL814" t="s">
        <v>17</v>
      </c>
      <c r="BM814" s="223">
        <v>2436580</v>
      </c>
      <c r="BN814" s="223">
        <v>1485798</v>
      </c>
      <c r="BO814" t="s">
        <v>2045</v>
      </c>
      <c r="BP814" t="s">
        <v>9215</v>
      </c>
      <c r="BQ814" t="s">
        <v>8164</v>
      </c>
      <c r="BS814" t="s">
        <v>17</v>
      </c>
      <c r="BT814" t="s">
        <v>17</v>
      </c>
      <c r="BU814" t="s">
        <v>6697</v>
      </c>
      <c r="BV814" t="s">
        <v>17</v>
      </c>
      <c r="BW814" s="223">
        <v>30</v>
      </c>
      <c r="BX814" t="s">
        <v>17</v>
      </c>
      <c r="BY814" t="s">
        <v>17</v>
      </c>
      <c r="BZ814" s="9" t="s">
        <v>6499</v>
      </c>
      <c r="CA814" t="s">
        <v>6212</v>
      </c>
      <c r="CB814" s="223">
        <v>2016</v>
      </c>
      <c r="CC814" t="s">
        <v>8179</v>
      </c>
      <c r="CD814" t="s">
        <v>8206</v>
      </c>
      <c r="CE814" t="s">
        <v>8207</v>
      </c>
      <c r="CF814" t="s">
        <v>8208</v>
      </c>
      <c r="CG814" t="s">
        <v>17</v>
      </c>
      <c r="CH814" t="s">
        <v>35</v>
      </c>
      <c r="CI814" t="s">
        <v>8204</v>
      </c>
      <c r="CJ814" t="s">
        <v>8209</v>
      </c>
      <c r="CK814" t="s">
        <v>17</v>
      </c>
      <c r="CL814" t="s">
        <v>17</v>
      </c>
      <c r="CM814" t="s">
        <v>8184</v>
      </c>
      <c r="CN814" t="s">
        <v>17</v>
      </c>
      <c r="CO814" t="s">
        <v>686</v>
      </c>
      <c r="CP814" t="s">
        <v>5933</v>
      </c>
      <c r="CQ814" t="s">
        <v>17</v>
      </c>
      <c r="CR814" t="s">
        <v>17</v>
      </c>
      <c r="CS814" t="s">
        <v>8210</v>
      </c>
      <c r="CT814" t="s">
        <v>128</v>
      </c>
      <c r="CU814" t="s">
        <v>333</v>
      </c>
      <c r="CV814" t="s">
        <v>17</v>
      </c>
      <c r="CW814" t="s">
        <v>8186</v>
      </c>
      <c r="CX814" t="s">
        <v>17</v>
      </c>
      <c r="CY814" t="s">
        <v>17</v>
      </c>
      <c r="CZ814" t="s">
        <v>8211</v>
      </c>
      <c r="DA814" t="s">
        <v>8549</v>
      </c>
      <c r="DB814" t="s">
        <v>8503</v>
      </c>
      <c r="DC814" t="s">
        <v>10757</v>
      </c>
      <c r="DD814" s="223">
        <v>767</v>
      </c>
    </row>
    <row r="815" spans="1:108">
      <c r="A815" s="227">
        <v>758</v>
      </c>
      <c r="B815" t="s">
        <v>8159</v>
      </c>
      <c r="C815" s="285" t="s">
        <v>8160</v>
      </c>
      <c r="D815" t="s">
        <v>3455</v>
      </c>
      <c r="E815" t="s">
        <v>8161</v>
      </c>
      <c r="F815" t="s">
        <v>8162</v>
      </c>
      <c r="G815" t="s">
        <v>8163</v>
      </c>
      <c r="H815" t="s">
        <v>8164</v>
      </c>
      <c r="I815" t="s">
        <v>8165</v>
      </c>
      <c r="J815" t="s">
        <v>8166</v>
      </c>
      <c r="K815" s="221" t="s">
        <v>10285</v>
      </c>
      <c r="L815" t="s">
        <v>8212</v>
      </c>
      <c r="M815" t="b">
        <v>0</v>
      </c>
      <c r="N815" t="s">
        <v>549</v>
      </c>
      <c r="O815" t="s">
        <v>8168</v>
      </c>
      <c r="P815" t="s">
        <v>9089</v>
      </c>
      <c r="Q815" s="223">
        <v>61</v>
      </c>
      <c r="R815" s="223">
        <v>61</v>
      </c>
      <c r="S815" t="s">
        <v>8797</v>
      </c>
      <c r="T815" t="s">
        <v>17</v>
      </c>
      <c r="U815" t="s">
        <v>17</v>
      </c>
      <c r="V815" t="s">
        <v>17</v>
      </c>
      <c r="W815" t="s">
        <v>17</v>
      </c>
      <c r="X815" t="s">
        <v>17</v>
      </c>
      <c r="Y815" t="s">
        <v>17</v>
      </c>
      <c r="Z815" t="s">
        <v>9186</v>
      </c>
      <c r="AA815" s="22" t="s">
        <v>9197</v>
      </c>
      <c r="AB815" t="s">
        <v>17</v>
      </c>
      <c r="AC815" t="s">
        <v>8170</v>
      </c>
      <c r="AD815" t="s">
        <v>17</v>
      </c>
      <c r="AE815" t="s">
        <v>17</v>
      </c>
      <c r="AF815" t="s">
        <v>8797</v>
      </c>
      <c r="AG815" t="s">
        <v>17</v>
      </c>
      <c r="AH815" t="s">
        <v>8212</v>
      </c>
      <c r="AI815" t="s">
        <v>8189</v>
      </c>
      <c r="AJ815" s="3" t="s">
        <v>9047</v>
      </c>
      <c r="AK815" t="s">
        <v>8205</v>
      </c>
      <c r="AM815" t="s">
        <v>8172</v>
      </c>
      <c r="AN815" t="s">
        <v>8173</v>
      </c>
      <c r="AO815" t="s">
        <v>4575</v>
      </c>
      <c r="AP815" t="s">
        <v>8169</v>
      </c>
      <c r="AQ815" t="s">
        <v>8164</v>
      </c>
      <c r="AR815" t="s">
        <v>8174</v>
      </c>
      <c r="AS815" s="22" t="s">
        <v>9044</v>
      </c>
      <c r="AT815" t="s">
        <v>17</v>
      </c>
      <c r="AU815" t="b">
        <v>0</v>
      </c>
      <c r="AV815" s="223">
        <v>2462286</v>
      </c>
      <c r="AW815" t="s">
        <v>17</v>
      </c>
      <c r="AX815" t="s">
        <v>8175</v>
      </c>
      <c r="AY815" t="s">
        <v>17</v>
      </c>
      <c r="AZ815" t="s">
        <v>8176</v>
      </c>
      <c r="BA815" t="s">
        <v>8177</v>
      </c>
      <c r="BB815" s="3" t="s">
        <v>708</v>
      </c>
      <c r="BC815" t="s">
        <v>17</v>
      </c>
      <c r="BD815" t="s">
        <v>17</v>
      </c>
      <c r="BE815" t="s">
        <v>37</v>
      </c>
      <c r="BF815" t="s">
        <v>8178</v>
      </c>
      <c r="BG815" t="s">
        <v>17</v>
      </c>
      <c r="BH815" t="s">
        <v>9567</v>
      </c>
      <c r="BI815" t="s">
        <v>4479</v>
      </c>
      <c r="BJ815" t="s">
        <v>9079</v>
      </c>
      <c r="BK815" s="9" t="s">
        <v>9568</v>
      </c>
      <c r="BL815" t="s">
        <v>17</v>
      </c>
      <c r="BM815" s="223">
        <v>1642705</v>
      </c>
      <c r="BN815" s="223">
        <v>792256</v>
      </c>
      <c r="BO815" t="s">
        <v>2045</v>
      </c>
      <c r="BP815" t="s">
        <v>9215</v>
      </c>
      <c r="BQ815" t="s">
        <v>8164</v>
      </c>
      <c r="BS815" t="s">
        <v>17</v>
      </c>
      <c r="BT815" t="s">
        <v>17</v>
      </c>
      <c r="BU815" t="s">
        <v>6697</v>
      </c>
      <c r="BV815" t="s">
        <v>17</v>
      </c>
      <c r="BW815" s="223">
        <v>30</v>
      </c>
      <c r="BX815" t="s">
        <v>17</v>
      </c>
      <c r="BY815" t="s">
        <v>17</v>
      </c>
      <c r="BZ815" s="9" t="s">
        <v>6499</v>
      </c>
      <c r="CA815" t="s">
        <v>6212</v>
      </c>
      <c r="CB815" s="223">
        <v>2016</v>
      </c>
      <c r="CC815" t="s">
        <v>8179</v>
      </c>
      <c r="CD815" t="s">
        <v>8213</v>
      </c>
      <c r="CE815" t="s">
        <v>8214</v>
      </c>
      <c r="CF815" t="s">
        <v>8215</v>
      </c>
      <c r="CG815" t="s">
        <v>17</v>
      </c>
      <c r="CH815" t="s">
        <v>35</v>
      </c>
      <c r="CI815" t="s">
        <v>8212</v>
      </c>
      <c r="CJ815" t="s">
        <v>8216</v>
      </c>
      <c r="CK815" t="s">
        <v>17</v>
      </c>
      <c r="CL815" t="s">
        <v>17</v>
      </c>
      <c r="CM815" t="s">
        <v>8184</v>
      </c>
      <c r="CN815" t="s">
        <v>17</v>
      </c>
      <c r="CO815" t="s">
        <v>686</v>
      </c>
      <c r="CP815" t="s">
        <v>5933</v>
      </c>
      <c r="CQ815" t="s">
        <v>17</v>
      </c>
      <c r="CR815" t="s">
        <v>17</v>
      </c>
      <c r="CS815" t="s">
        <v>8217</v>
      </c>
      <c r="CT815" t="s">
        <v>128</v>
      </c>
      <c r="CU815" t="s">
        <v>333</v>
      </c>
      <c r="CV815" t="s">
        <v>17</v>
      </c>
      <c r="CW815" t="s">
        <v>8186</v>
      </c>
      <c r="CX815" t="s">
        <v>17</v>
      </c>
      <c r="CY815" t="s">
        <v>17</v>
      </c>
      <c r="CZ815" t="s">
        <v>8218</v>
      </c>
      <c r="DA815" t="s">
        <v>8549</v>
      </c>
      <c r="DB815" t="s">
        <v>8504</v>
      </c>
      <c r="DC815" t="s">
        <v>10756</v>
      </c>
      <c r="DD815" s="223">
        <v>768</v>
      </c>
    </row>
    <row r="816" spans="1:108">
      <c r="A816" s="227">
        <v>759</v>
      </c>
      <c r="B816" t="s">
        <v>8159</v>
      </c>
      <c r="C816" s="285" t="s">
        <v>8160</v>
      </c>
      <c r="D816" t="s">
        <v>3455</v>
      </c>
      <c r="E816" t="s">
        <v>8161</v>
      </c>
      <c r="F816" t="s">
        <v>8162</v>
      </c>
      <c r="G816" t="s">
        <v>8163</v>
      </c>
      <c r="H816" t="s">
        <v>8164</v>
      </c>
      <c r="I816" t="s">
        <v>8165</v>
      </c>
      <c r="J816" t="s">
        <v>8166</v>
      </c>
      <c r="K816" s="221" t="s">
        <v>10285</v>
      </c>
      <c r="L816" t="s">
        <v>8219</v>
      </c>
      <c r="M816" t="b">
        <v>0</v>
      </c>
      <c r="N816" t="s">
        <v>549</v>
      </c>
      <c r="O816" t="s">
        <v>8168</v>
      </c>
      <c r="P816" t="s">
        <v>9089</v>
      </c>
      <c r="Q816" s="223">
        <v>61</v>
      </c>
      <c r="R816" s="223">
        <v>61</v>
      </c>
      <c r="S816" t="s">
        <v>8797</v>
      </c>
      <c r="T816" t="s">
        <v>17</v>
      </c>
      <c r="U816" t="s">
        <v>17</v>
      </c>
      <c r="V816" t="s">
        <v>17</v>
      </c>
      <c r="W816" t="s">
        <v>17</v>
      </c>
      <c r="X816" t="s">
        <v>17</v>
      </c>
      <c r="Y816" t="s">
        <v>17</v>
      </c>
      <c r="Z816" t="s">
        <v>9186</v>
      </c>
      <c r="AA816" s="22" t="s">
        <v>9197</v>
      </c>
      <c r="AB816" t="s">
        <v>17</v>
      </c>
      <c r="AC816" t="s">
        <v>8170</v>
      </c>
      <c r="AD816" t="s">
        <v>17</v>
      </c>
      <c r="AE816" t="s">
        <v>17</v>
      </c>
      <c r="AF816" t="s">
        <v>8797</v>
      </c>
      <c r="AG816" t="s">
        <v>17</v>
      </c>
      <c r="AH816" t="s">
        <v>8219</v>
      </c>
      <c r="AI816" t="s">
        <v>8189</v>
      </c>
      <c r="AJ816" s="3" t="s">
        <v>9047</v>
      </c>
      <c r="AK816" t="s">
        <v>8205</v>
      </c>
      <c r="AM816" t="s">
        <v>8172</v>
      </c>
      <c r="AN816" t="s">
        <v>8173</v>
      </c>
      <c r="AO816" t="s">
        <v>4575</v>
      </c>
      <c r="AP816" t="s">
        <v>8169</v>
      </c>
      <c r="AQ816" t="s">
        <v>8164</v>
      </c>
      <c r="AR816" t="s">
        <v>8174</v>
      </c>
      <c r="AS816" s="22" t="s">
        <v>9044</v>
      </c>
      <c r="AT816" t="s">
        <v>17</v>
      </c>
      <c r="AU816" t="b">
        <v>0</v>
      </c>
      <c r="AV816" s="223">
        <v>3124690</v>
      </c>
      <c r="AW816" t="s">
        <v>17</v>
      </c>
      <c r="AX816" t="s">
        <v>8175</v>
      </c>
      <c r="AY816" t="s">
        <v>17</v>
      </c>
      <c r="AZ816" t="s">
        <v>8176</v>
      </c>
      <c r="BA816" t="s">
        <v>8177</v>
      </c>
      <c r="BB816" s="3" t="s">
        <v>708</v>
      </c>
      <c r="BC816" t="s">
        <v>17</v>
      </c>
      <c r="BD816" t="s">
        <v>17</v>
      </c>
      <c r="BE816" t="s">
        <v>37</v>
      </c>
      <c r="BF816" t="s">
        <v>8178</v>
      </c>
      <c r="BG816" t="s">
        <v>17</v>
      </c>
      <c r="BH816" t="s">
        <v>9567</v>
      </c>
      <c r="BI816" t="s">
        <v>4479</v>
      </c>
      <c r="BJ816" t="s">
        <v>9079</v>
      </c>
      <c r="BK816" s="9" t="s">
        <v>9568</v>
      </c>
      <c r="BL816" t="s">
        <v>17</v>
      </c>
      <c r="BM816" s="223">
        <v>1994843</v>
      </c>
      <c r="BN816" s="223">
        <v>1150334</v>
      </c>
      <c r="BO816" t="s">
        <v>2045</v>
      </c>
      <c r="BP816" t="s">
        <v>9215</v>
      </c>
      <c r="BQ816" t="s">
        <v>8164</v>
      </c>
      <c r="BS816" t="s">
        <v>17</v>
      </c>
      <c r="BT816" t="s">
        <v>17</v>
      </c>
      <c r="BU816" t="s">
        <v>6697</v>
      </c>
      <c r="BV816" t="s">
        <v>17</v>
      </c>
      <c r="BW816" s="223">
        <v>30</v>
      </c>
      <c r="BX816" t="s">
        <v>17</v>
      </c>
      <c r="BY816" t="s">
        <v>17</v>
      </c>
      <c r="BZ816" s="9" t="s">
        <v>6499</v>
      </c>
      <c r="CA816" t="s">
        <v>6212</v>
      </c>
      <c r="CB816" s="223">
        <v>2016</v>
      </c>
      <c r="CC816" t="s">
        <v>8179</v>
      </c>
      <c r="CD816" t="s">
        <v>8220</v>
      </c>
      <c r="CE816" t="s">
        <v>8221</v>
      </c>
      <c r="CF816" t="s">
        <v>8222</v>
      </c>
      <c r="CG816" t="s">
        <v>17</v>
      </c>
      <c r="CH816" t="s">
        <v>35</v>
      </c>
      <c r="CI816" t="s">
        <v>8219</v>
      </c>
      <c r="CJ816" t="s">
        <v>8223</v>
      </c>
      <c r="CK816" t="s">
        <v>17</v>
      </c>
      <c r="CL816" t="s">
        <v>17</v>
      </c>
      <c r="CM816" t="s">
        <v>8184</v>
      </c>
      <c r="CN816" t="s">
        <v>17</v>
      </c>
      <c r="CO816" t="s">
        <v>686</v>
      </c>
      <c r="CP816" t="s">
        <v>5933</v>
      </c>
      <c r="CQ816" t="s">
        <v>17</v>
      </c>
      <c r="CR816" t="s">
        <v>17</v>
      </c>
      <c r="CS816" t="s">
        <v>8224</v>
      </c>
      <c r="CT816" t="s">
        <v>128</v>
      </c>
      <c r="CU816" t="s">
        <v>333</v>
      </c>
      <c r="CV816" t="s">
        <v>17</v>
      </c>
      <c r="CW816" t="s">
        <v>8186</v>
      </c>
      <c r="CX816" t="s">
        <v>17</v>
      </c>
      <c r="CY816" t="s">
        <v>17</v>
      </c>
      <c r="CZ816" t="s">
        <v>8225</v>
      </c>
      <c r="DA816" t="s">
        <v>8549</v>
      </c>
      <c r="DB816" t="s">
        <v>8505</v>
      </c>
      <c r="DC816" t="s">
        <v>10755</v>
      </c>
      <c r="DD816" s="223">
        <v>769</v>
      </c>
    </row>
    <row r="817" spans="1:108">
      <c r="A817" s="227">
        <v>760</v>
      </c>
      <c r="B817" t="s">
        <v>8159</v>
      </c>
      <c r="C817" s="285" t="s">
        <v>8160</v>
      </c>
      <c r="D817" t="s">
        <v>3455</v>
      </c>
      <c r="E817" t="s">
        <v>8161</v>
      </c>
      <c r="F817" t="s">
        <v>8162</v>
      </c>
      <c r="G817" t="s">
        <v>8163</v>
      </c>
      <c r="H817" t="s">
        <v>8164</v>
      </c>
      <c r="I817" t="s">
        <v>8165</v>
      </c>
      <c r="J817" t="s">
        <v>8166</v>
      </c>
      <c r="K817" s="221" t="s">
        <v>10285</v>
      </c>
      <c r="L817" t="s">
        <v>8226</v>
      </c>
      <c r="M817" t="b">
        <v>0</v>
      </c>
      <c r="N817" t="s">
        <v>549</v>
      </c>
      <c r="O817" t="s">
        <v>8168</v>
      </c>
      <c r="P817" t="s">
        <v>9096</v>
      </c>
      <c r="Q817" s="223">
        <v>71</v>
      </c>
      <c r="R817" s="223">
        <v>71</v>
      </c>
      <c r="S817" t="s">
        <v>8797</v>
      </c>
      <c r="T817" t="s">
        <v>17</v>
      </c>
      <c r="U817" t="s">
        <v>17</v>
      </c>
      <c r="V817" t="s">
        <v>17</v>
      </c>
      <c r="W817" t="s">
        <v>17</v>
      </c>
      <c r="X817" t="s">
        <v>17</v>
      </c>
      <c r="Y817" t="s">
        <v>17</v>
      </c>
      <c r="Z817" t="s">
        <v>9186</v>
      </c>
      <c r="AA817" s="22" t="s">
        <v>9197</v>
      </c>
      <c r="AB817" t="s">
        <v>17</v>
      </c>
      <c r="AC817" t="s">
        <v>6204</v>
      </c>
      <c r="AD817" t="s">
        <v>17</v>
      </c>
      <c r="AE817" t="s">
        <v>17</v>
      </c>
      <c r="AF817" t="s">
        <v>8797</v>
      </c>
      <c r="AG817" t="s">
        <v>17</v>
      </c>
      <c r="AH817" t="s">
        <v>8226</v>
      </c>
      <c r="AI817" t="s">
        <v>7008</v>
      </c>
      <c r="AJ817" s="3" t="s">
        <v>481</v>
      </c>
      <c r="AK817" t="s">
        <v>8171</v>
      </c>
      <c r="AM817" t="s">
        <v>8172</v>
      </c>
      <c r="AN817" t="s">
        <v>8173</v>
      </c>
      <c r="AO817" t="s">
        <v>4575</v>
      </c>
      <c r="AP817" t="s">
        <v>8169</v>
      </c>
      <c r="AQ817" t="s">
        <v>8164</v>
      </c>
      <c r="AR817" t="s">
        <v>8174</v>
      </c>
      <c r="AS817" s="15" t="s">
        <v>9041</v>
      </c>
      <c r="AT817" t="s">
        <v>17</v>
      </c>
      <c r="AU817" t="b">
        <v>0</v>
      </c>
      <c r="AV817" s="223">
        <v>4664557</v>
      </c>
      <c r="AW817" t="s">
        <v>17</v>
      </c>
      <c r="AX817" t="s">
        <v>8175</v>
      </c>
      <c r="AY817" t="s">
        <v>17</v>
      </c>
      <c r="AZ817" t="s">
        <v>8176</v>
      </c>
      <c r="BA817" t="s">
        <v>8177</v>
      </c>
      <c r="BB817" s="3" t="s">
        <v>708</v>
      </c>
      <c r="BC817" t="s">
        <v>17</v>
      </c>
      <c r="BD817" t="s">
        <v>17</v>
      </c>
      <c r="BE817" t="s">
        <v>37</v>
      </c>
      <c r="BF817" t="s">
        <v>8178</v>
      </c>
      <c r="BG817" t="s">
        <v>17</v>
      </c>
      <c r="BH817" t="s">
        <v>9567</v>
      </c>
      <c r="BI817" t="s">
        <v>4479</v>
      </c>
      <c r="BJ817" t="s">
        <v>9079</v>
      </c>
      <c r="BK817" s="9" t="s">
        <v>9568</v>
      </c>
      <c r="BL817" t="s">
        <v>17</v>
      </c>
      <c r="BM817" s="223">
        <v>3225402</v>
      </c>
      <c r="BN817" s="223">
        <v>1374292</v>
      </c>
      <c r="BO817" t="s">
        <v>2045</v>
      </c>
      <c r="BP817" t="s">
        <v>9215</v>
      </c>
      <c r="BQ817" t="s">
        <v>8164</v>
      </c>
      <c r="BS817" t="s">
        <v>17</v>
      </c>
      <c r="BT817" t="s">
        <v>17</v>
      </c>
      <c r="BU817" t="s">
        <v>6697</v>
      </c>
      <c r="BV817" t="s">
        <v>17</v>
      </c>
      <c r="BW817" s="223">
        <v>30</v>
      </c>
      <c r="BX817" t="s">
        <v>17</v>
      </c>
      <c r="BY817" t="s">
        <v>17</v>
      </c>
      <c r="BZ817" s="9" t="s">
        <v>6499</v>
      </c>
      <c r="CA817" t="s">
        <v>6212</v>
      </c>
      <c r="CB817" s="223">
        <v>2016</v>
      </c>
      <c r="CC817" t="s">
        <v>8179</v>
      </c>
      <c r="CD817" t="s">
        <v>8227</v>
      </c>
      <c r="CE817" t="s">
        <v>8228</v>
      </c>
      <c r="CF817" t="s">
        <v>8229</v>
      </c>
      <c r="CG817" t="s">
        <v>17</v>
      </c>
      <c r="CH817" t="s">
        <v>35</v>
      </c>
      <c r="CI817" t="s">
        <v>8226</v>
      </c>
      <c r="CJ817" t="s">
        <v>8230</v>
      </c>
      <c r="CK817" t="s">
        <v>17</v>
      </c>
      <c r="CL817" t="s">
        <v>17</v>
      </c>
      <c r="CM817" t="s">
        <v>8184</v>
      </c>
      <c r="CN817" t="s">
        <v>17</v>
      </c>
      <c r="CO817" t="s">
        <v>686</v>
      </c>
      <c r="CP817" t="s">
        <v>5933</v>
      </c>
      <c r="CQ817" t="s">
        <v>17</v>
      </c>
      <c r="CR817" t="s">
        <v>17</v>
      </c>
      <c r="CS817" t="s">
        <v>8231</v>
      </c>
      <c r="CT817" t="s">
        <v>128</v>
      </c>
      <c r="CU817" t="s">
        <v>333</v>
      </c>
      <c r="CV817" t="s">
        <v>17</v>
      </c>
      <c r="CW817" t="s">
        <v>8186</v>
      </c>
      <c r="CX817" t="s">
        <v>17</v>
      </c>
      <c r="CY817" t="s">
        <v>17</v>
      </c>
      <c r="CZ817" t="s">
        <v>8232</v>
      </c>
      <c r="DA817" t="s">
        <v>8549</v>
      </c>
      <c r="DB817" t="s">
        <v>8506</v>
      </c>
      <c r="DC817" t="s">
        <v>10754</v>
      </c>
      <c r="DD817" s="223">
        <v>770</v>
      </c>
    </row>
    <row r="818" spans="1:108">
      <c r="A818" s="227">
        <v>761</v>
      </c>
      <c r="B818" t="s">
        <v>8159</v>
      </c>
      <c r="C818" s="285" t="s">
        <v>8160</v>
      </c>
      <c r="D818" t="s">
        <v>3455</v>
      </c>
      <c r="E818" t="s">
        <v>8161</v>
      </c>
      <c r="F818" t="s">
        <v>8162</v>
      </c>
      <c r="G818" t="s">
        <v>8163</v>
      </c>
      <c r="H818" t="s">
        <v>8164</v>
      </c>
      <c r="I818" t="s">
        <v>8165</v>
      </c>
      <c r="J818" t="s">
        <v>8166</v>
      </c>
      <c r="K818" s="221" t="s">
        <v>10285</v>
      </c>
      <c r="L818" t="s">
        <v>8233</v>
      </c>
      <c r="M818" t="b">
        <v>0</v>
      </c>
      <c r="N818" t="s">
        <v>549</v>
      </c>
      <c r="O818" t="s">
        <v>8168</v>
      </c>
      <c r="P818" t="s">
        <v>9096</v>
      </c>
      <c r="Q818" s="223">
        <v>71</v>
      </c>
      <c r="R818" s="223">
        <v>71</v>
      </c>
      <c r="S818" t="s">
        <v>8797</v>
      </c>
      <c r="T818" t="s">
        <v>17</v>
      </c>
      <c r="U818" t="s">
        <v>17</v>
      </c>
      <c r="V818" t="s">
        <v>17</v>
      </c>
      <c r="W818" t="s">
        <v>17</v>
      </c>
      <c r="X818" t="s">
        <v>17</v>
      </c>
      <c r="Y818" t="s">
        <v>17</v>
      </c>
      <c r="Z818" t="s">
        <v>9186</v>
      </c>
      <c r="AA818" s="22" t="s">
        <v>9197</v>
      </c>
      <c r="AB818" t="s">
        <v>17</v>
      </c>
      <c r="AC818" t="s">
        <v>6204</v>
      </c>
      <c r="AD818" t="s">
        <v>17</v>
      </c>
      <c r="AE818" t="s">
        <v>17</v>
      </c>
      <c r="AF818" t="s">
        <v>8797</v>
      </c>
      <c r="AG818" t="s">
        <v>17</v>
      </c>
      <c r="AH818" t="s">
        <v>8233</v>
      </c>
      <c r="AI818" t="s">
        <v>8189</v>
      </c>
      <c r="AJ818" s="3" t="s">
        <v>9047</v>
      </c>
      <c r="AK818" t="s">
        <v>8190</v>
      </c>
      <c r="AM818" t="s">
        <v>8172</v>
      </c>
      <c r="AN818" t="s">
        <v>484</v>
      </c>
      <c r="AO818" t="s">
        <v>4575</v>
      </c>
      <c r="AP818" t="s">
        <v>8169</v>
      </c>
      <c r="AQ818" t="s">
        <v>8164</v>
      </c>
      <c r="AR818" t="s">
        <v>8174</v>
      </c>
      <c r="AS818" s="22" t="s">
        <v>9044</v>
      </c>
      <c r="AT818" t="s">
        <v>17</v>
      </c>
      <c r="AU818" t="b">
        <v>0</v>
      </c>
      <c r="AV818" s="223">
        <v>5508709</v>
      </c>
      <c r="AW818" t="s">
        <v>17</v>
      </c>
      <c r="AX818" t="s">
        <v>8175</v>
      </c>
      <c r="AY818" t="s">
        <v>17</v>
      </c>
      <c r="AZ818" t="s">
        <v>8176</v>
      </c>
      <c r="BA818" t="s">
        <v>8177</v>
      </c>
      <c r="BB818" s="3" t="s">
        <v>708</v>
      </c>
      <c r="BC818" t="s">
        <v>17</v>
      </c>
      <c r="BD818" t="s">
        <v>17</v>
      </c>
      <c r="BE818" t="s">
        <v>37</v>
      </c>
      <c r="BF818" t="s">
        <v>8178</v>
      </c>
      <c r="BG818" t="s">
        <v>17</v>
      </c>
      <c r="BH818" t="s">
        <v>9567</v>
      </c>
      <c r="BI818" t="s">
        <v>4479</v>
      </c>
      <c r="BJ818" t="s">
        <v>9079</v>
      </c>
      <c r="BK818" s="9" t="s">
        <v>9568</v>
      </c>
      <c r="BL818" t="s">
        <v>17</v>
      </c>
      <c r="BM818" s="223">
        <v>3766192</v>
      </c>
      <c r="BN818" s="223">
        <v>2311783</v>
      </c>
      <c r="BO818" t="s">
        <v>2045</v>
      </c>
      <c r="BP818" t="s">
        <v>9215</v>
      </c>
      <c r="BQ818" t="s">
        <v>8164</v>
      </c>
      <c r="BS818" t="s">
        <v>17</v>
      </c>
      <c r="BT818" t="s">
        <v>17</v>
      </c>
      <c r="BU818" t="s">
        <v>6697</v>
      </c>
      <c r="BV818" t="s">
        <v>17</v>
      </c>
      <c r="BW818" s="223">
        <v>30</v>
      </c>
      <c r="BX818" t="s">
        <v>17</v>
      </c>
      <c r="BY818" t="s">
        <v>17</v>
      </c>
      <c r="BZ818" s="9" t="s">
        <v>6499</v>
      </c>
      <c r="CA818" t="s">
        <v>6212</v>
      </c>
      <c r="CB818" s="223">
        <v>2016</v>
      </c>
      <c r="CC818" t="s">
        <v>8179</v>
      </c>
      <c r="CD818" t="s">
        <v>8234</v>
      </c>
      <c r="CE818" t="s">
        <v>8235</v>
      </c>
      <c r="CF818" t="s">
        <v>8236</v>
      </c>
      <c r="CG818" t="s">
        <v>17</v>
      </c>
      <c r="CH818" t="s">
        <v>35</v>
      </c>
      <c r="CI818" t="s">
        <v>8233</v>
      </c>
      <c r="CJ818" t="s">
        <v>8237</v>
      </c>
      <c r="CK818" t="s">
        <v>17</v>
      </c>
      <c r="CL818" t="s">
        <v>17</v>
      </c>
      <c r="CM818" t="s">
        <v>8184</v>
      </c>
      <c r="CN818" t="s">
        <v>17</v>
      </c>
      <c r="CO818" t="s">
        <v>686</v>
      </c>
      <c r="CP818" t="s">
        <v>5933</v>
      </c>
      <c r="CQ818" t="s">
        <v>17</v>
      </c>
      <c r="CR818" t="s">
        <v>17</v>
      </c>
      <c r="CS818" t="s">
        <v>8238</v>
      </c>
      <c r="CT818" t="s">
        <v>128</v>
      </c>
      <c r="CU818" t="s">
        <v>333</v>
      </c>
      <c r="CV818" t="s">
        <v>17</v>
      </c>
      <c r="CW818" t="s">
        <v>8186</v>
      </c>
      <c r="CX818" t="s">
        <v>17</v>
      </c>
      <c r="CY818" t="s">
        <v>17</v>
      </c>
      <c r="CZ818" t="s">
        <v>8239</v>
      </c>
      <c r="DA818" t="s">
        <v>8549</v>
      </c>
      <c r="DB818" t="s">
        <v>8507</v>
      </c>
      <c r="DC818" t="s">
        <v>10753</v>
      </c>
      <c r="DD818" s="223">
        <v>771</v>
      </c>
    </row>
    <row r="819" spans="1:108">
      <c r="A819" s="227">
        <v>762</v>
      </c>
      <c r="B819" t="s">
        <v>8159</v>
      </c>
      <c r="C819" s="285" t="s">
        <v>8160</v>
      </c>
      <c r="D819" t="s">
        <v>3455</v>
      </c>
      <c r="E819" t="s">
        <v>8161</v>
      </c>
      <c r="F819" t="s">
        <v>8162</v>
      </c>
      <c r="G819" t="s">
        <v>8163</v>
      </c>
      <c r="H819" t="s">
        <v>8164</v>
      </c>
      <c r="I819" t="s">
        <v>8165</v>
      </c>
      <c r="J819" t="s">
        <v>8166</v>
      </c>
      <c r="K819" s="221" t="s">
        <v>10285</v>
      </c>
      <c r="L819" t="s">
        <v>8240</v>
      </c>
      <c r="M819" t="b">
        <v>0</v>
      </c>
      <c r="N819" t="s">
        <v>549</v>
      </c>
      <c r="O819" t="s">
        <v>8168</v>
      </c>
      <c r="P819" t="s">
        <v>9096</v>
      </c>
      <c r="Q819" s="223">
        <v>71</v>
      </c>
      <c r="R819" s="223">
        <v>71</v>
      </c>
      <c r="S819" t="s">
        <v>8797</v>
      </c>
      <c r="T819" t="s">
        <v>17</v>
      </c>
      <c r="U819" t="s">
        <v>17</v>
      </c>
      <c r="V819" t="s">
        <v>17</v>
      </c>
      <c r="W819" t="s">
        <v>17</v>
      </c>
      <c r="X819" t="s">
        <v>17</v>
      </c>
      <c r="Y819" t="s">
        <v>17</v>
      </c>
      <c r="Z819" t="s">
        <v>9186</v>
      </c>
      <c r="AA819" s="22" t="s">
        <v>9197</v>
      </c>
      <c r="AB819" t="s">
        <v>17</v>
      </c>
      <c r="AC819" t="s">
        <v>6204</v>
      </c>
      <c r="AD819" t="s">
        <v>17</v>
      </c>
      <c r="AE819" t="s">
        <v>17</v>
      </c>
      <c r="AF819" t="s">
        <v>8797</v>
      </c>
      <c r="AG819" t="s">
        <v>17</v>
      </c>
      <c r="AH819" t="s">
        <v>8240</v>
      </c>
      <c r="AI819" t="s">
        <v>8189</v>
      </c>
      <c r="AJ819" s="3" t="s">
        <v>9047</v>
      </c>
      <c r="AK819" t="s">
        <v>8205</v>
      </c>
      <c r="AM819" t="s">
        <v>8172</v>
      </c>
      <c r="AN819" t="s">
        <v>8173</v>
      </c>
      <c r="AO819" t="s">
        <v>4575</v>
      </c>
      <c r="AP819" t="s">
        <v>8169</v>
      </c>
      <c r="AQ819" t="s">
        <v>8164</v>
      </c>
      <c r="AR819" t="s">
        <v>8174</v>
      </c>
      <c r="AS819" s="22" t="s">
        <v>9044</v>
      </c>
      <c r="AT819" t="s">
        <v>17</v>
      </c>
      <c r="AU819" t="b">
        <v>0</v>
      </c>
      <c r="AV819" s="223">
        <v>5902478</v>
      </c>
      <c r="AW819" t="s">
        <v>17</v>
      </c>
      <c r="AX819" t="s">
        <v>8175</v>
      </c>
      <c r="AY819" t="s">
        <v>17</v>
      </c>
      <c r="AZ819" t="s">
        <v>8176</v>
      </c>
      <c r="BA819" t="s">
        <v>8177</v>
      </c>
      <c r="BB819" s="3" t="s">
        <v>708</v>
      </c>
      <c r="BC819" t="s">
        <v>17</v>
      </c>
      <c r="BD819" t="s">
        <v>17</v>
      </c>
      <c r="BE819" t="s">
        <v>37</v>
      </c>
      <c r="BF819" t="s">
        <v>8178</v>
      </c>
      <c r="BG819" t="s">
        <v>17</v>
      </c>
      <c r="BH819" t="s">
        <v>9567</v>
      </c>
      <c r="BI819" t="s">
        <v>4479</v>
      </c>
      <c r="BJ819" t="s">
        <v>9079</v>
      </c>
      <c r="BK819" s="9" t="s">
        <v>9568</v>
      </c>
      <c r="BL819" t="s">
        <v>17</v>
      </c>
      <c r="BM819" s="223">
        <v>3828526</v>
      </c>
      <c r="BN819" s="223">
        <v>2453673</v>
      </c>
      <c r="BO819" t="s">
        <v>2045</v>
      </c>
      <c r="BP819" t="s">
        <v>9215</v>
      </c>
      <c r="BQ819" t="s">
        <v>8164</v>
      </c>
      <c r="BS819" t="s">
        <v>17</v>
      </c>
      <c r="BT819" t="s">
        <v>17</v>
      </c>
      <c r="BU819" t="s">
        <v>6697</v>
      </c>
      <c r="BV819" t="s">
        <v>17</v>
      </c>
      <c r="BW819" s="223">
        <v>30</v>
      </c>
      <c r="BX819" t="s">
        <v>17</v>
      </c>
      <c r="BY819" t="s">
        <v>17</v>
      </c>
      <c r="BZ819" s="9" t="s">
        <v>6499</v>
      </c>
      <c r="CA819" t="s">
        <v>6212</v>
      </c>
      <c r="CB819" s="223">
        <v>2016</v>
      </c>
      <c r="CC819" t="s">
        <v>8179</v>
      </c>
      <c r="CD819" t="s">
        <v>8241</v>
      </c>
      <c r="CE819" t="s">
        <v>8242</v>
      </c>
      <c r="CF819" t="s">
        <v>8243</v>
      </c>
      <c r="CG819" t="s">
        <v>17</v>
      </c>
      <c r="CH819" t="s">
        <v>35</v>
      </c>
      <c r="CI819" t="s">
        <v>8240</v>
      </c>
      <c r="CJ819" t="s">
        <v>8244</v>
      </c>
      <c r="CK819" t="s">
        <v>17</v>
      </c>
      <c r="CL819" t="s">
        <v>17</v>
      </c>
      <c r="CM819" t="s">
        <v>8184</v>
      </c>
      <c r="CN819" t="s">
        <v>17</v>
      </c>
      <c r="CO819" t="s">
        <v>686</v>
      </c>
      <c r="CP819" t="s">
        <v>5933</v>
      </c>
      <c r="CQ819" t="s">
        <v>17</v>
      </c>
      <c r="CR819" t="s">
        <v>17</v>
      </c>
      <c r="CS819" t="s">
        <v>8245</v>
      </c>
      <c r="CT819" t="s">
        <v>128</v>
      </c>
      <c r="CU819" t="s">
        <v>333</v>
      </c>
      <c r="CV819" t="s">
        <v>17</v>
      </c>
      <c r="CW819" t="s">
        <v>8186</v>
      </c>
      <c r="CX819" t="s">
        <v>17</v>
      </c>
      <c r="CY819" t="s">
        <v>17</v>
      </c>
      <c r="CZ819" t="s">
        <v>8246</v>
      </c>
      <c r="DA819" t="s">
        <v>8549</v>
      </c>
      <c r="DB819" t="s">
        <v>8508</v>
      </c>
      <c r="DC819" t="s">
        <v>10752</v>
      </c>
      <c r="DD819" s="223">
        <v>772</v>
      </c>
    </row>
    <row r="820" spans="1:108">
      <c r="A820" s="227">
        <v>763</v>
      </c>
      <c r="B820" t="s">
        <v>8159</v>
      </c>
      <c r="C820" s="285" t="s">
        <v>8160</v>
      </c>
      <c r="D820" t="s">
        <v>3455</v>
      </c>
      <c r="E820" t="s">
        <v>8161</v>
      </c>
      <c r="F820" t="s">
        <v>8162</v>
      </c>
      <c r="G820" t="s">
        <v>8163</v>
      </c>
      <c r="H820" t="s">
        <v>8164</v>
      </c>
      <c r="I820" t="s">
        <v>8165</v>
      </c>
      <c r="J820" t="s">
        <v>8166</v>
      </c>
      <c r="K820" s="221" t="s">
        <v>10285</v>
      </c>
      <c r="L820" t="s">
        <v>8247</v>
      </c>
      <c r="M820" t="b">
        <v>0</v>
      </c>
      <c r="N820" t="s">
        <v>549</v>
      </c>
      <c r="O820" t="s">
        <v>8168</v>
      </c>
      <c r="P820" t="s">
        <v>9096</v>
      </c>
      <c r="Q820" s="223">
        <v>71</v>
      </c>
      <c r="R820" s="223">
        <v>71</v>
      </c>
      <c r="S820" t="s">
        <v>8797</v>
      </c>
      <c r="T820" t="s">
        <v>17</v>
      </c>
      <c r="U820" t="s">
        <v>17</v>
      </c>
      <c r="V820" t="s">
        <v>17</v>
      </c>
      <c r="W820" t="s">
        <v>17</v>
      </c>
      <c r="X820" t="s">
        <v>17</v>
      </c>
      <c r="Y820" t="s">
        <v>17</v>
      </c>
      <c r="Z820" t="s">
        <v>9186</v>
      </c>
      <c r="AA820" s="22" t="s">
        <v>9197</v>
      </c>
      <c r="AB820" t="s">
        <v>17</v>
      </c>
      <c r="AC820" t="s">
        <v>6204</v>
      </c>
      <c r="AD820" t="s">
        <v>17</v>
      </c>
      <c r="AE820" t="s">
        <v>17</v>
      </c>
      <c r="AF820" t="s">
        <v>8797</v>
      </c>
      <c r="AG820" t="s">
        <v>17</v>
      </c>
      <c r="AH820" t="s">
        <v>8247</v>
      </c>
      <c r="AI820" t="s">
        <v>8189</v>
      </c>
      <c r="AJ820" s="3" t="s">
        <v>9047</v>
      </c>
      <c r="AK820" t="s">
        <v>8205</v>
      </c>
      <c r="AM820" t="s">
        <v>8172</v>
      </c>
      <c r="AN820" t="s">
        <v>8173</v>
      </c>
      <c r="AO820" t="s">
        <v>4575</v>
      </c>
      <c r="AP820" t="s">
        <v>8169</v>
      </c>
      <c r="AQ820" t="s">
        <v>8164</v>
      </c>
      <c r="AR820" t="s">
        <v>8174</v>
      </c>
      <c r="AS820" s="22" t="s">
        <v>9044</v>
      </c>
      <c r="AT820" t="s">
        <v>17</v>
      </c>
      <c r="AU820" t="b">
        <v>0</v>
      </c>
      <c r="AV820" s="223">
        <v>5967734</v>
      </c>
      <c r="AW820" t="s">
        <v>17</v>
      </c>
      <c r="AX820" t="s">
        <v>8175</v>
      </c>
      <c r="AY820" t="s">
        <v>17</v>
      </c>
      <c r="AZ820" t="s">
        <v>8176</v>
      </c>
      <c r="BA820" t="s">
        <v>8177</v>
      </c>
      <c r="BB820" s="3" t="s">
        <v>708</v>
      </c>
      <c r="BC820" t="s">
        <v>17</v>
      </c>
      <c r="BD820" t="s">
        <v>17</v>
      </c>
      <c r="BE820" t="s">
        <v>37</v>
      </c>
      <c r="BF820" t="s">
        <v>8178</v>
      </c>
      <c r="BG820" t="s">
        <v>17</v>
      </c>
      <c r="BH820" t="s">
        <v>9567</v>
      </c>
      <c r="BI820" t="s">
        <v>4479</v>
      </c>
      <c r="BJ820" t="s">
        <v>9079</v>
      </c>
      <c r="BK820" s="9" t="s">
        <v>9568</v>
      </c>
      <c r="BL820" t="s">
        <v>17</v>
      </c>
      <c r="BM820" s="223">
        <v>3923327</v>
      </c>
      <c r="BN820" s="223">
        <v>2816805</v>
      </c>
      <c r="BO820" t="s">
        <v>2045</v>
      </c>
      <c r="BP820" t="s">
        <v>9215</v>
      </c>
      <c r="BQ820" t="s">
        <v>8164</v>
      </c>
      <c r="BS820" t="s">
        <v>17</v>
      </c>
      <c r="BT820" t="s">
        <v>17</v>
      </c>
      <c r="BU820" t="s">
        <v>6697</v>
      </c>
      <c r="BV820" t="s">
        <v>17</v>
      </c>
      <c r="BW820" s="223">
        <v>30</v>
      </c>
      <c r="BX820" t="s">
        <v>17</v>
      </c>
      <c r="BY820" t="s">
        <v>17</v>
      </c>
      <c r="BZ820" s="9" t="s">
        <v>6499</v>
      </c>
      <c r="CA820" t="s">
        <v>6212</v>
      </c>
      <c r="CB820" s="223">
        <v>2016</v>
      </c>
      <c r="CC820" t="s">
        <v>8179</v>
      </c>
      <c r="CD820" t="s">
        <v>8248</v>
      </c>
      <c r="CE820" t="s">
        <v>8249</v>
      </c>
      <c r="CF820" t="s">
        <v>8250</v>
      </c>
      <c r="CG820" t="s">
        <v>17</v>
      </c>
      <c r="CH820" t="s">
        <v>35</v>
      </c>
      <c r="CI820" t="s">
        <v>8247</v>
      </c>
      <c r="CJ820" t="s">
        <v>8251</v>
      </c>
      <c r="CK820" t="s">
        <v>17</v>
      </c>
      <c r="CL820" t="s">
        <v>17</v>
      </c>
      <c r="CM820" t="s">
        <v>8184</v>
      </c>
      <c r="CN820" t="s">
        <v>17</v>
      </c>
      <c r="CO820" t="s">
        <v>686</v>
      </c>
      <c r="CP820" t="s">
        <v>5933</v>
      </c>
      <c r="CQ820" t="s">
        <v>17</v>
      </c>
      <c r="CR820" t="s">
        <v>17</v>
      </c>
      <c r="CS820" t="s">
        <v>8252</v>
      </c>
      <c r="CT820" t="s">
        <v>128</v>
      </c>
      <c r="CU820" t="s">
        <v>333</v>
      </c>
      <c r="CV820" t="s">
        <v>17</v>
      </c>
      <c r="CW820" t="s">
        <v>8186</v>
      </c>
      <c r="CX820" t="s">
        <v>17</v>
      </c>
      <c r="CY820" t="s">
        <v>17</v>
      </c>
      <c r="CZ820" t="s">
        <v>8253</v>
      </c>
      <c r="DA820" t="s">
        <v>8549</v>
      </c>
      <c r="DB820" t="s">
        <v>8509</v>
      </c>
      <c r="DC820" t="s">
        <v>10751</v>
      </c>
      <c r="DD820" s="223">
        <v>773</v>
      </c>
    </row>
    <row r="821" spans="1:108">
      <c r="A821" s="227">
        <v>764</v>
      </c>
      <c r="B821" t="s">
        <v>8159</v>
      </c>
      <c r="C821" s="285" t="s">
        <v>8160</v>
      </c>
      <c r="D821" t="s">
        <v>3455</v>
      </c>
      <c r="E821" t="s">
        <v>8161</v>
      </c>
      <c r="F821" t="s">
        <v>8162</v>
      </c>
      <c r="G821" t="s">
        <v>8163</v>
      </c>
      <c r="H821" t="s">
        <v>8164</v>
      </c>
      <c r="I821" t="s">
        <v>8165</v>
      </c>
      <c r="J821" t="s">
        <v>8166</v>
      </c>
      <c r="K821" s="221" t="s">
        <v>10285</v>
      </c>
      <c r="L821" t="s">
        <v>8254</v>
      </c>
      <c r="M821" t="b">
        <v>0</v>
      </c>
      <c r="N821" t="s">
        <v>549</v>
      </c>
      <c r="O821" t="s">
        <v>8168</v>
      </c>
      <c r="P821" t="s">
        <v>9096</v>
      </c>
      <c r="Q821" s="223">
        <v>71</v>
      </c>
      <c r="R821" s="223">
        <v>71</v>
      </c>
      <c r="S821" t="s">
        <v>8797</v>
      </c>
      <c r="T821" t="s">
        <v>17</v>
      </c>
      <c r="U821" t="s">
        <v>17</v>
      </c>
      <c r="V821" t="s">
        <v>17</v>
      </c>
      <c r="W821" t="s">
        <v>17</v>
      </c>
      <c r="X821" t="s">
        <v>17</v>
      </c>
      <c r="Y821" t="s">
        <v>17</v>
      </c>
      <c r="Z821" t="s">
        <v>9186</v>
      </c>
      <c r="AA821" s="22" t="s">
        <v>9197</v>
      </c>
      <c r="AB821" t="s">
        <v>17</v>
      </c>
      <c r="AC821" t="s">
        <v>6204</v>
      </c>
      <c r="AD821" t="s">
        <v>17</v>
      </c>
      <c r="AE821" t="s">
        <v>17</v>
      </c>
      <c r="AF821" t="s">
        <v>8797</v>
      </c>
      <c r="AG821" t="s">
        <v>17</v>
      </c>
      <c r="AH821" t="s">
        <v>8254</v>
      </c>
      <c r="AI821" t="s">
        <v>8189</v>
      </c>
      <c r="AJ821" s="3" t="s">
        <v>9047</v>
      </c>
      <c r="AK821" t="s">
        <v>8205</v>
      </c>
      <c r="AM821" t="s">
        <v>8172</v>
      </c>
      <c r="AN821" t="s">
        <v>8173</v>
      </c>
      <c r="AO821" t="s">
        <v>4575</v>
      </c>
      <c r="AP821" t="s">
        <v>8169</v>
      </c>
      <c r="AQ821" t="s">
        <v>8164</v>
      </c>
      <c r="AR821" t="s">
        <v>8174</v>
      </c>
      <c r="AS821" s="22" t="s">
        <v>9044</v>
      </c>
      <c r="AT821" t="s">
        <v>17</v>
      </c>
      <c r="AU821" t="b">
        <v>0</v>
      </c>
      <c r="AV821" s="223">
        <v>5460014</v>
      </c>
      <c r="AW821" t="s">
        <v>17</v>
      </c>
      <c r="AX821" t="s">
        <v>8175</v>
      </c>
      <c r="AY821" t="s">
        <v>17</v>
      </c>
      <c r="AZ821" t="s">
        <v>8176</v>
      </c>
      <c r="BA821" t="s">
        <v>8177</v>
      </c>
      <c r="BB821" s="3" t="s">
        <v>708</v>
      </c>
      <c r="BC821" t="s">
        <v>17</v>
      </c>
      <c r="BD821" t="s">
        <v>17</v>
      </c>
      <c r="BE821" t="s">
        <v>37</v>
      </c>
      <c r="BF821" t="s">
        <v>8178</v>
      </c>
      <c r="BG821" t="s">
        <v>17</v>
      </c>
      <c r="BH821" t="s">
        <v>9567</v>
      </c>
      <c r="BI821" t="s">
        <v>4479</v>
      </c>
      <c r="BJ821" t="s">
        <v>9079</v>
      </c>
      <c r="BK821" s="9" t="s">
        <v>9568</v>
      </c>
      <c r="BL821" t="s">
        <v>17</v>
      </c>
      <c r="BM821" s="223">
        <v>3722129</v>
      </c>
      <c r="BN821" s="223">
        <v>1868690</v>
      </c>
      <c r="BO821" t="s">
        <v>2045</v>
      </c>
      <c r="BP821" t="s">
        <v>9215</v>
      </c>
      <c r="BQ821" t="s">
        <v>8164</v>
      </c>
      <c r="BS821" t="s">
        <v>17</v>
      </c>
      <c r="BT821" t="s">
        <v>17</v>
      </c>
      <c r="BU821" t="s">
        <v>6697</v>
      </c>
      <c r="BV821" t="s">
        <v>17</v>
      </c>
      <c r="BW821" s="223">
        <v>30</v>
      </c>
      <c r="BX821" t="s">
        <v>17</v>
      </c>
      <c r="BY821" t="s">
        <v>17</v>
      </c>
      <c r="BZ821" s="9" t="s">
        <v>6499</v>
      </c>
      <c r="CA821" t="s">
        <v>6212</v>
      </c>
      <c r="CB821" s="223">
        <v>2016</v>
      </c>
      <c r="CC821" t="s">
        <v>8179</v>
      </c>
      <c r="CD821" t="s">
        <v>8255</v>
      </c>
      <c r="CE821" t="s">
        <v>8256</v>
      </c>
      <c r="CF821" t="s">
        <v>8257</v>
      </c>
      <c r="CG821" t="s">
        <v>17</v>
      </c>
      <c r="CH821" t="s">
        <v>35</v>
      </c>
      <c r="CI821" t="s">
        <v>8254</v>
      </c>
      <c r="CJ821" t="s">
        <v>8258</v>
      </c>
      <c r="CK821" t="s">
        <v>17</v>
      </c>
      <c r="CL821" t="s">
        <v>17</v>
      </c>
      <c r="CM821" t="s">
        <v>8184</v>
      </c>
      <c r="CN821" t="s">
        <v>17</v>
      </c>
      <c r="CO821" t="s">
        <v>686</v>
      </c>
      <c r="CP821" t="s">
        <v>5933</v>
      </c>
      <c r="CQ821" t="s">
        <v>17</v>
      </c>
      <c r="CR821" t="s">
        <v>17</v>
      </c>
      <c r="CS821" t="s">
        <v>8259</v>
      </c>
      <c r="CT821" t="s">
        <v>128</v>
      </c>
      <c r="CU821" t="s">
        <v>333</v>
      </c>
      <c r="CV821" t="s">
        <v>17</v>
      </c>
      <c r="CW821" t="s">
        <v>8186</v>
      </c>
      <c r="CX821" t="s">
        <v>17</v>
      </c>
      <c r="CY821" t="s">
        <v>17</v>
      </c>
      <c r="CZ821" t="s">
        <v>8260</v>
      </c>
      <c r="DA821" t="s">
        <v>8549</v>
      </c>
      <c r="DB821" t="s">
        <v>8510</v>
      </c>
      <c r="DC821" t="s">
        <v>10750</v>
      </c>
      <c r="DD821" s="223">
        <v>774</v>
      </c>
    </row>
    <row r="822" spans="1:108">
      <c r="A822" s="227">
        <v>765</v>
      </c>
      <c r="B822" t="s">
        <v>8159</v>
      </c>
      <c r="C822" s="285" t="s">
        <v>8160</v>
      </c>
      <c r="D822" t="s">
        <v>3455</v>
      </c>
      <c r="E822" t="s">
        <v>8161</v>
      </c>
      <c r="F822" t="s">
        <v>8162</v>
      </c>
      <c r="G822" t="s">
        <v>8163</v>
      </c>
      <c r="H822" t="s">
        <v>8164</v>
      </c>
      <c r="I822" t="s">
        <v>8165</v>
      </c>
      <c r="J822" t="s">
        <v>8166</v>
      </c>
      <c r="K822" s="221" t="s">
        <v>10285</v>
      </c>
      <c r="L822" t="s">
        <v>8261</v>
      </c>
      <c r="M822" t="b">
        <v>0</v>
      </c>
      <c r="N822" t="s">
        <v>549</v>
      </c>
      <c r="O822" t="s">
        <v>8168</v>
      </c>
      <c r="P822" t="s">
        <v>9096</v>
      </c>
      <c r="Q822" s="223">
        <v>71</v>
      </c>
      <c r="R822" s="223">
        <v>71</v>
      </c>
      <c r="S822" t="s">
        <v>8797</v>
      </c>
      <c r="T822" t="s">
        <v>17</v>
      </c>
      <c r="U822" t="s">
        <v>17</v>
      </c>
      <c r="V822" t="s">
        <v>17</v>
      </c>
      <c r="W822" t="s">
        <v>17</v>
      </c>
      <c r="X822" t="s">
        <v>17</v>
      </c>
      <c r="Y822" t="s">
        <v>17</v>
      </c>
      <c r="Z822" t="s">
        <v>9186</v>
      </c>
      <c r="AA822" s="22" t="s">
        <v>9197</v>
      </c>
      <c r="AB822" t="s">
        <v>17</v>
      </c>
      <c r="AC822" t="s">
        <v>6204</v>
      </c>
      <c r="AD822" t="s">
        <v>17</v>
      </c>
      <c r="AE822" t="s">
        <v>17</v>
      </c>
      <c r="AF822" t="s">
        <v>8797</v>
      </c>
      <c r="AG822" t="s">
        <v>17</v>
      </c>
      <c r="AH822" t="s">
        <v>8261</v>
      </c>
      <c r="AI822" t="s">
        <v>8189</v>
      </c>
      <c r="AJ822" s="3" t="s">
        <v>9047</v>
      </c>
      <c r="AK822" t="s">
        <v>8205</v>
      </c>
      <c r="AM822" t="s">
        <v>8172</v>
      </c>
      <c r="AN822" t="s">
        <v>8173</v>
      </c>
      <c r="AO822" t="s">
        <v>4575</v>
      </c>
      <c r="AP822" t="s">
        <v>8169</v>
      </c>
      <c r="AQ822" t="s">
        <v>8164</v>
      </c>
      <c r="AR822" t="s">
        <v>8174</v>
      </c>
      <c r="AS822" s="22" t="s">
        <v>9044</v>
      </c>
      <c r="AT822" t="s">
        <v>17</v>
      </c>
      <c r="AU822" t="b">
        <v>0</v>
      </c>
      <c r="AV822" s="223">
        <v>4255474</v>
      </c>
      <c r="AW822" t="s">
        <v>17</v>
      </c>
      <c r="AX822" t="s">
        <v>8175</v>
      </c>
      <c r="AY822" t="s">
        <v>17</v>
      </c>
      <c r="AZ822" t="s">
        <v>8176</v>
      </c>
      <c r="BA822" t="s">
        <v>8177</v>
      </c>
      <c r="BB822" s="3" t="s">
        <v>708</v>
      </c>
      <c r="BC822" t="s">
        <v>17</v>
      </c>
      <c r="BD822" t="s">
        <v>17</v>
      </c>
      <c r="BE822" t="s">
        <v>37</v>
      </c>
      <c r="BF822" t="s">
        <v>8178</v>
      </c>
      <c r="BG822" t="s">
        <v>17</v>
      </c>
      <c r="BH822" t="s">
        <v>9567</v>
      </c>
      <c r="BI822" t="s">
        <v>4479</v>
      </c>
      <c r="BJ822" t="s">
        <v>9079</v>
      </c>
      <c r="BK822" s="9" t="s">
        <v>9568</v>
      </c>
      <c r="BL822" t="s">
        <v>17</v>
      </c>
      <c r="BM822" s="223">
        <v>2688530</v>
      </c>
      <c r="BN822" s="223">
        <v>1727712</v>
      </c>
      <c r="BO822" t="s">
        <v>2045</v>
      </c>
      <c r="BP822" t="s">
        <v>9215</v>
      </c>
      <c r="BQ822" t="s">
        <v>8164</v>
      </c>
      <c r="BS822" t="s">
        <v>17</v>
      </c>
      <c r="BT822" t="s">
        <v>17</v>
      </c>
      <c r="BU822" t="s">
        <v>6697</v>
      </c>
      <c r="BV822" t="s">
        <v>17</v>
      </c>
      <c r="BW822" s="223">
        <v>30</v>
      </c>
      <c r="BX822" t="s">
        <v>17</v>
      </c>
      <c r="BY822" t="s">
        <v>17</v>
      </c>
      <c r="BZ822" s="9" t="s">
        <v>6499</v>
      </c>
      <c r="CA822" t="s">
        <v>6212</v>
      </c>
      <c r="CB822" s="223">
        <v>2016</v>
      </c>
      <c r="CC822" t="s">
        <v>8179</v>
      </c>
      <c r="CD822" t="s">
        <v>8262</v>
      </c>
      <c r="CE822" t="s">
        <v>8263</v>
      </c>
      <c r="CF822" t="s">
        <v>8264</v>
      </c>
      <c r="CG822" t="s">
        <v>17</v>
      </c>
      <c r="CH822" t="s">
        <v>35</v>
      </c>
      <c r="CI822" t="s">
        <v>8261</v>
      </c>
      <c r="CJ822" t="s">
        <v>8265</v>
      </c>
      <c r="CK822" t="s">
        <v>17</v>
      </c>
      <c r="CL822" t="s">
        <v>17</v>
      </c>
      <c r="CM822" t="s">
        <v>8184</v>
      </c>
      <c r="CN822" t="s">
        <v>17</v>
      </c>
      <c r="CO822" t="s">
        <v>686</v>
      </c>
      <c r="CP822" t="s">
        <v>5933</v>
      </c>
      <c r="CQ822" t="s">
        <v>17</v>
      </c>
      <c r="CR822" t="s">
        <v>17</v>
      </c>
      <c r="CS822" t="s">
        <v>8266</v>
      </c>
      <c r="CT822" t="s">
        <v>128</v>
      </c>
      <c r="CU822" t="s">
        <v>333</v>
      </c>
      <c r="CV822" t="s">
        <v>17</v>
      </c>
      <c r="CW822" t="s">
        <v>8186</v>
      </c>
      <c r="CX822" t="s">
        <v>17</v>
      </c>
      <c r="CY822" t="s">
        <v>17</v>
      </c>
      <c r="CZ822" t="s">
        <v>8267</v>
      </c>
      <c r="DA822" t="s">
        <v>8549</v>
      </c>
      <c r="DB822" t="s">
        <v>8511</v>
      </c>
      <c r="DC822" t="s">
        <v>10749</v>
      </c>
      <c r="DD822" s="223">
        <v>775</v>
      </c>
    </row>
    <row r="823" spans="1:108">
      <c r="A823" s="227">
        <v>766</v>
      </c>
      <c r="B823" t="s">
        <v>8159</v>
      </c>
      <c r="C823" s="285" t="s">
        <v>8160</v>
      </c>
      <c r="D823" t="s">
        <v>3455</v>
      </c>
      <c r="E823" t="s">
        <v>8161</v>
      </c>
      <c r="F823" t="s">
        <v>8162</v>
      </c>
      <c r="G823" t="s">
        <v>8163</v>
      </c>
      <c r="H823" t="s">
        <v>8164</v>
      </c>
      <c r="I823" t="s">
        <v>8165</v>
      </c>
      <c r="J823" t="s">
        <v>8166</v>
      </c>
      <c r="K823" s="221" t="s">
        <v>10285</v>
      </c>
      <c r="L823" t="s">
        <v>8268</v>
      </c>
      <c r="M823" t="b">
        <v>0</v>
      </c>
      <c r="N823" t="s">
        <v>549</v>
      </c>
      <c r="O823" t="s">
        <v>8269</v>
      </c>
      <c r="P823" t="s">
        <v>9091</v>
      </c>
      <c r="Q823" s="223">
        <v>65</v>
      </c>
      <c r="R823" s="223">
        <v>65</v>
      </c>
      <c r="S823" t="s">
        <v>8797</v>
      </c>
      <c r="T823" t="s">
        <v>17</v>
      </c>
      <c r="U823" t="s">
        <v>17</v>
      </c>
      <c r="V823" t="s">
        <v>17</v>
      </c>
      <c r="W823" t="s">
        <v>17</v>
      </c>
      <c r="X823" t="s">
        <v>17</v>
      </c>
      <c r="Y823" t="s">
        <v>17</v>
      </c>
      <c r="Z823" t="s">
        <v>9186</v>
      </c>
      <c r="AA823" s="22" t="s">
        <v>9197</v>
      </c>
      <c r="AB823" t="s">
        <v>17</v>
      </c>
      <c r="AC823" t="s">
        <v>6997</v>
      </c>
      <c r="AD823" t="s">
        <v>17</v>
      </c>
      <c r="AE823" t="s">
        <v>17</v>
      </c>
      <c r="AF823" t="s">
        <v>8797</v>
      </c>
      <c r="AG823" t="s">
        <v>17</v>
      </c>
      <c r="AH823" t="s">
        <v>8268</v>
      </c>
      <c r="AI823" t="s">
        <v>7008</v>
      </c>
      <c r="AJ823" s="3" t="s">
        <v>481</v>
      </c>
      <c r="AK823" t="s">
        <v>8171</v>
      </c>
      <c r="AM823" t="s">
        <v>8172</v>
      </c>
      <c r="AN823" t="s">
        <v>8173</v>
      </c>
      <c r="AO823" t="s">
        <v>4575</v>
      </c>
      <c r="AP823" t="s">
        <v>8169</v>
      </c>
      <c r="AQ823" t="s">
        <v>8164</v>
      </c>
      <c r="AR823" t="s">
        <v>8174</v>
      </c>
      <c r="AS823" s="15" t="s">
        <v>9041</v>
      </c>
      <c r="AT823" t="s">
        <v>17</v>
      </c>
      <c r="AU823" t="b">
        <v>0</v>
      </c>
      <c r="AV823" s="223">
        <v>4337123</v>
      </c>
      <c r="AW823" t="s">
        <v>17</v>
      </c>
      <c r="AX823" t="s">
        <v>8175</v>
      </c>
      <c r="AY823" t="s">
        <v>17</v>
      </c>
      <c r="AZ823" t="s">
        <v>8176</v>
      </c>
      <c r="BA823" t="s">
        <v>8177</v>
      </c>
      <c r="BB823" s="3" t="s">
        <v>708</v>
      </c>
      <c r="BC823" t="s">
        <v>17</v>
      </c>
      <c r="BD823" t="s">
        <v>17</v>
      </c>
      <c r="BE823" t="s">
        <v>37</v>
      </c>
      <c r="BF823" t="s">
        <v>8178</v>
      </c>
      <c r="BG823" t="s">
        <v>17</v>
      </c>
      <c r="BH823" t="s">
        <v>9567</v>
      </c>
      <c r="BI823" t="s">
        <v>4479</v>
      </c>
      <c r="BJ823" t="s">
        <v>9079</v>
      </c>
      <c r="BK823" s="9" t="s">
        <v>9568</v>
      </c>
      <c r="BL823" t="s">
        <v>17</v>
      </c>
      <c r="BM823" s="223">
        <v>3216028</v>
      </c>
      <c r="BN823" s="223">
        <v>1087337</v>
      </c>
      <c r="BO823" t="s">
        <v>2045</v>
      </c>
      <c r="BP823" t="s">
        <v>9215</v>
      </c>
      <c r="BQ823" t="s">
        <v>8164</v>
      </c>
      <c r="BS823" t="s">
        <v>17</v>
      </c>
      <c r="BT823" t="s">
        <v>17</v>
      </c>
      <c r="BU823" t="s">
        <v>6697</v>
      </c>
      <c r="BV823" t="s">
        <v>17</v>
      </c>
      <c r="BW823" s="223">
        <v>30</v>
      </c>
      <c r="BX823" t="s">
        <v>17</v>
      </c>
      <c r="BY823" t="s">
        <v>17</v>
      </c>
      <c r="BZ823" s="9" t="s">
        <v>6499</v>
      </c>
      <c r="CA823" t="s">
        <v>6212</v>
      </c>
      <c r="CB823" s="223">
        <v>2016</v>
      </c>
      <c r="CC823" t="s">
        <v>8179</v>
      </c>
      <c r="CD823" t="s">
        <v>8270</v>
      </c>
      <c r="CE823" t="s">
        <v>8271</v>
      </c>
      <c r="CF823" t="s">
        <v>8272</v>
      </c>
      <c r="CG823" t="s">
        <v>17</v>
      </c>
      <c r="CH823" t="s">
        <v>35</v>
      </c>
      <c r="CI823" t="s">
        <v>8268</v>
      </c>
      <c r="CJ823" t="s">
        <v>8273</v>
      </c>
      <c r="CK823" t="s">
        <v>17</v>
      </c>
      <c r="CL823" t="s">
        <v>17</v>
      </c>
      <c r="CM823" t="s">
        <v>8184</v>
      </c>
      <c r="CN823" t="s">
        <v>17</v>
      </c>
      <c r="CO823" t="s">
        <v>686</v>
      </c>
      <c r="CP823" t="s">
        <v>5933</v>
      </c>
      <c r="CQ823" t="s">
        <v>17</v>
      </c>
      <c r="CR823" t="s">
        <v>17</v>
      </c>
      <c r="CS823" t="s">
        <v>8274</v>
      </c>
      <c r="CT823" t="s">
        <v>128</v>
      </c>
      <c r="CU823" t="s">
        <v>333</v>
      </c>
      <c r="CV823" t="s">
        <v>17</v>
      </c>
      <c r="CW823" t="s">
        <v>8186</v>
      </c>
      <c r="CX823" t="s">
        <v>17</v>
      </c>
      <c r="CY823" t="s">
        <v>17</v>
      </c>
      <c r="CZ823" t="s">
        <v>8275</v>
      </c>
      <c r="DA823" t="s">
        <v>8549</v>
      </c>
      <c r="DB823" t="s">
        <v>8512</v>
      </c>
      <c r="DC823" t="s">
        <v>10748</v>
      </c>
      <c r="DD823" s="223">
        <v>776</v>
      </c>
    </row>
    <row r="824" spans="1:108">
      <c r="A824" s="227">
        <v>767</v>
      </c>
      <c r="B824" t="s">
        <v>8159</v>
      </c>
      <c r="C824" s="285" t="s">
        <v>8160</v>
      </c>
      <c r="D824" t="s">
        <v>3455</v>
      </c>
      <c r="E824" t="s">
        <v>8161</v>
      </c>
      <c r="F824" t="s">
        <v>8162</v>
      </c>
      <c r="G824" t="s">
        <v>8163</v>
      </c>
      <c r="H824" t="s">
        <v>8164</v>
      </c>
      <c r="I824" t="s">
        <v>8165</v>
      </c>
      <c r="J824" t="s">
        <v>8166</v>
      </c>
      <c r="K824" s="221" t="s">
        <v>10285</v>
      </c>
      <c r="L824" t="s">
        <v>8276</v>
      </c>
      <c r="M824" t="b">
        <v>0</v>
      </c>
      <c r="N824" t="s">
        <v>549</v>
      </c>
      <c r="O824" t="s">
        <v>8269</v>
      </c>
      <c r="P824" t="s">
        <v>9091</v>
      </c>
      <c r="Q824" s="223">
        <v>65</v>
      </c>
      <c r="R824" s="223">
        <v>65</v>
      </c>
      <c r="S824" t="s">
        <v>8797</v>
      </c>
      <c r="T824" t="s">
        <v>17</v>
      </c>
      <c r="U824" t="s">
        <v>17</v>
      </c>
      <c r="V824" t="s">
        <v>17</v>
      </c>
      <c r="W824" t="s">
        <v>17</v>
      </c>
      <c r="X824" t="s">
        <v>17</v>
      </c>
      <c r="Y824" t="s">
        <v>17</v>
      </c>
      <c r="Z824" t="s">
        <v>9186</v>
      </c>
      <c r="AA824" s="22" t="s">
        <v>9197</v>
      </c>
      <c r="AB824" t="s">
        <v>17</v>
      </c>
      <c r="AC824" t="s">
        <v>6997</v>
      </c>
      <c r="AD824" t="s">
        <v>17</v>
      </c>
      <c r="AE824" t="s">
        <v>17</v>
      </c>
      <c r="AF824" t="s">
        <v>8797</v>
      </c>
      <c r="AG824" t="s">
        <v>17</v>
      </c>
      <c r="AH824" t="s">
        <v>8276</v>
      </c>
      <c r="AI824" t="s">
        <v>8189</v>
      </c>
      <c r="AJ824" s="3" t="s">
        <v>9047</v>
      </c>
      <c r="AK824" t="s">
        <v>8190</v>
      </c>
      <c r="AM824" t="s">
        <v>8172</v>
      </c>
      <c r="AN824" t="s">
        <v>484</v>
      </c>
      <c r="AO824" t="s">
        <v>4575</v>
      </c>
      <c r="AP824" t="s">
        <v>8169</v>
      </c>
      <c r="AQ824" t="s">
        <v>8164</v>
      </c>
      <c r="AR824" t="s">
        <v>8174</v>
      </c>
      <c r="AS824" s="22" t="s">
        <v>9044</v>
      </c>
      <c r="AT824" t="s">
        <v>17</v>
      </c>
      <c r="AU824" t="b">
        <v>0</v>
      </c>
      <c r="AV824" s="223">
        <v>6469771</v>
      </c>
      <c r="AW824" t="s">
        <v>17</v>
      </c>
      <c r="AX824" t="s">
        <v>8175</v>
      </c>
      <c r="AY824" t="s">
        <v>17</v>
      </c>
      <c r="AZ824" t="s">
        <v>8176</v>
      </c>
      <c r="BA824" t="s">
        <v>8177</v>
      </c>
      <c r="BB824" s="3" t="s">
        <v>708</v>
      </c>
      <c r="BC824" t="s">
        <v>17</v>
      </c>
      <c r="BD824" t="s">
        <v>17</v>
      </c>
      <c r="BE824" t="s">
        <v>37</v>
      </c>
      <c r="BF824" t="s">
        <v>8178</v>
      </c>
      <c r="BG824" t="s">
        <v>17</v>
      </c>
      <c r="BH824" t="s">
        <v>9567</v>
      </c>
      <c r="BI824" t="s">
        <v>4479</v>
      </c>
      <c r="BJ824" t="s">
        <v>9079</v>
      </c>
      <c r="BK824" s="9" t="s">
        <v>9568</v>
      </c>
      <c r="BL824" t="s">
        <v>17</v>
      </c>
      <c r="BM824" s="223">
        <v>4179652</v>
      </c>
      <c r="BN824" s="223">
        <v>2243921</v>
      </c>
      <c r="BO824" t="s">
        <v>2045</v>
      </c>
      <c r="BP824" t="s">
        <v>9215</v>
      </c>
      <c r="BQ824" t="s">
        <v>8164</v>
      </c>
      <c r="BS824" t="s">
        <v>17</v>
      </c>
      <c r="BT824" t="s">
        <v>17</v>
      </c>
      <c r="BU824" t="s">
        <v>6697</v>
      </c>
      <c r="BV824" t="s">
        <v>17</v>
      </c>
      <c r="BW824" s="223">
        <v>30</v>
      </c>
      <c r="BX824" t="s">
        <v>17</v>
      </c>
      <c r="BY824" t="s">
        <v>17</v>
      </c>
      <c r="BZ824" s="9" t="s">
        <v>6499</v>
      </c>
      <c r="CA824" t="s">
        <v>6212</v>
      </c>
      <c r="CB824" s="223">
        <v>2016</v>
      </c>
      <c r="CC824" t="s">
        <v>8179</v>
      </c>
      <c r="CD824" t="s">
        <v>8277</v>
      </c>
      <c r="CE824" t="s">
        <v>8278</v>
      </c>
      <c r="CF824" t="s">
        <v>8279</v>
      </c>
      <c r="CG824" t="s">
        <v>17</v>
      </c>
      <c r="CH824" t="s">
        <v>35</v>
      </c>
      <c r="CI824" t="s">
        <v>8276</v>
      </c>
      <c r="CJ824" t="s">
        <v>8280</v>
      </c>
      <c r="CK824" t="s">
        <v>17</v>
      </c>
      <c r="CL824" t="s">
        <v>17</v>
      </c>
      <c r="CM824" t="s">
        <v>8184</v>
      </c>
      <c r="CN824" t="s">
        <v>17</v>
      </c>
      <c r="CO824" t="s">
        <v>686</v>
      </c>
      <c r="CP824" t="s">
        <v>5933</v>
      </c>
      <c r="CQ824" t="s">
        <v>17</v>
      </c>
      <c r="CR824" t="s">
        <v>17</v>
      </c>
      <c r="CS824" t="s">
        <v>8281</v>
      </c>
      <c r="CT824" t="s">
        <v>128</v>
      </c>
      <c r="CU824" t="s">
        <v>333</v>
      </c>
      <c r="CV824" t="s">
        <v>17</v>
      </c>
      <c r="CW824" t="s">
        <v>8186</v>
      </c>
      <c r="CX824" t="s">
        <v>17</v>
      </c>
      <c r="CY824" t="s">
        <v>17</v>
      </c>
      <c r="CZ824" t="s">
        <v>8282</v>
      </c>
      <c r="DA824" t="s">
        <v>8549</v>
      </c>
      <c r="DB824" t="s">
        <v>8513</v>
      </c>
      <c r="DC824" t="s">
        <v>10747</v>
      </c>
      <c r="DD824" s="223">
        <v>777</v>
      </c>
    </row>
    <row r="825" spans="1:108">
      <c r="A825" s="227">
        <v>768</v>
      </c>
      <c r="B825" t="s">
        <v>8159</v>
      </c>
      <c r="C825" s="285" t="s">
        <v>8160</v>
      </c>
      <c r="D825" t="s">
        <v>3455</v>
      </c>
      <c r="E825" t="s">
        <v>8161</v>
      </c>
      <c r="F825" t="s">
        <v>8162</v>
      </c>
      <c r="G825" t="s">
        <v>8163</v>
      </c>
      <c r="H825" t="s">
        <v>8164</v>
      </c>
      <c r="I825" t="s">
        <v>8165</v>
      </c>
      <c r="J825" t="s">
        <v>8166</v>
      </c>
      <c r="K825" s="221" t="s">
        <v>10285</v>
      </c>
      <c r="L825" t="s">
        <v>8283</v>
      </c>
      <c r="M825" t="b">
        <v>0</v>
      </c>
      <c r="N825" t="s">
        <v>549</v>
      </c>
      <c r="O825" t="s">
        <v>8269</v>
      </c>
      <c r="P825" t="s">
        <v>9091</v>
      </c>
      <c r="Q825" s="223">
        <v>65</v>
      </c>
      <c r="R825" s="223">
        <v>65</v>
      </c>
      <c r="S825" t="s">
        <v>8797</v>
      </c>
      <c r="T825" t="s">
        <v>17</v>
      </c>
      <c r="U825" t="s">
        <v>17</v>
      </c>
      <c r="V825" t="s">
        <v>17</v>
      </c>
      <c r="W825" t="s">
        <v>17</v>
      </c>
      <c r="X825" t="s">
        <v>17</v>
      </c>
      <c r="Y825" t="s">
        <v>17</v>
      </c>
      <c r="Z825" t="s">
        <v>9186</v>
      </c>
      <c r="AA825" s="22" t="s">
        <v>9197</v>
      </c>
      <c r="AB825" t="s">
        <v>17</v>
      </c>
      <c r="AC825" t="s">
        <v>6997</v>
      </c>
      <c r="AD825" t="s">
        <v>17</v>
      </c>
      <c r="AE825" t="s">
        <v>17</v>
      </c>
      <c r="AF825" t="s">
        <v>8797</v>
      </c>
      <c r="AG825" t="s">
        <v>17</v>
      </c>
      <c r="AH825" t="s">
        <v>8283</v>
      </c>
      <c r="AI825" t="s">
        <v>8189</v>
      </c>
      <c r="AJ825" s="3" t="s">
        <v>9047</v>
      </c>
      <c r="AK825" t="s">
        <v>8205</v>
      </c>
      <c r="AM825" t="s">
        <v>8172</v>
      </c>
      <c r="AN825" t="s">
        <v>8173</v>
      </c>
      <c r="AO825" t="s">
        <v>4575</v>
      </c>
      <c r="AP825" t="s">
        <v>8169</v>
      </c>
      <c r="AQ825" t="s">
        <v>8164</v>
      </c>
      <c r="AR825" t="s">
        <v>8174</v>
      </c>
      <c r="AS825" s="22" t="s">
        <v>9044</v>
      </c>
      <c r="AT825" t="s">
        <v>17</v>
      </c>
      <c r="AU825" t="b">
        <v>0</v>
      </c>
      <c r="AV825" s="223">
        <v>5292930</v>
      </c>
      <c r="AW825" t="s">
        <v>17</v>
      </c>
      <c r="AX825" t="s">
        <v>8175</v>
      </c>
      <c r="AY825" t="s">
        <v>17</v>
      </c>
      <c r="AZ825" t="s">
        <v>8176</v>
      </c>
      <c r="BA825" t="s">
        <v>8177</v>
      </c>
      <c r="BB825" s="3" t="s">
        <v>708</v>
      </c>
      <c r="BC825" t="s">
        <v>17</v>
      </c>
      <c r="BD825" t="s">
        <v>17</v>
      </c>
      <c r="BE825" t="s">
        <v>37</v>
      </c>
      <c r="BF825" t="s">
        <v>8178</v>
      </c>
      <c r="BG825" t="s">
        <v>17</v>
      </c>
      <c r="BH825" t="s">
        <v>9567</v>
      </c>
      <c r="BI825" t="s">
        <v>4479</v>
      </c>
      <c r="BJ825" t="s">
        <v>9079</v>
      </c>
      <c r="BK825" s="9" t="s">
        <v>9568</v>
      </c>
      <c r="BL825" t="s">
        <v>17</v>
      </c>
      <c r="BM825" s="223">
        <v>3526186</v>
      </c>
      <c r="BN825" s="223">
        <v>1440549</v>
      </c>
      <c r="BO825" t="s">
        <v>2045</v>
      </c>
      <c r="BP825" t="s">
        <v>9215</v>
      </c>
      <c r="BQ825" t="s">
        <v>8164</v>
      </c>
      <c r="BS825" t="s">
        <v>17</v>
      </c>
      <c r="BT825" t="s">
        <v>17</v>
      </c>
      <c r="BU825" t="s">
        <v>6697</v>
      </c>
      <c r="BV825" t="s">
        <v>17</v>
      </c>
      <c r="BW825" s="223">
        <v>30</v>
      </c>
      <c r="BX825" t="s">
        <v>17</v>
      </c>
      <c r="BY825" t="s">
        <v>17</v>
      </c>
      <c r="BZ825" s="9" t="s">
        <v>6499</v>
      </c>
      <c r="CA825" t="s">
        <v>6212</v>
      </c>
      <c r="CB825" s="223">
        <v>2016</v>
      </c>
      <c r="CC825" t="s">
        <v>8179</v>
      </c>
      <c r="CD825" t="s">
        <v>8284</v>
      </c>
      <c r="CE825" t="s">
        <v>8285</v>
      </c>
      <c r="CF825" t="s">
        <v>8286</v>
      </c>
      <c r="CG825" t="s">
        <v>17</v>
      </c>
      <c r="CH825" t="s">
        <v>35</v>
      </c>
      <c r="CI825" t="s">
        <v>8283</v>
      </c>
      <c r="CJ825" t="s">
        <v>8287</v>
      </c>
      <c r="CK825" t="s">
        <v>17</v>
      </c>
      <c r="CL825" t="s">
        <v>17</v>
      </c>
      <c r="CM825" t="s">
        <v>8184</v>
      </c>
      <c r="CN825" t="s">
        <v>17</v>
      </c>
      <c r="CO825" t="s">
        <v>686</v>
      </c>
      <c r="CP825" t="s">
        <v>5933</v>
      </c>
      <c r="CQ825" t="s">
        <v>17</v>
      </c>
      <c r="CR825" t="s">
        <v>17</v>
      </c>
      <c r="CS825" t="s">
        <v>8288</v>
      </c>
      <c r="CT825" t="s">
        <v>128</v>
      </c>
      <c r="CU825" t="s">
        <v>333</v>
      </c>
      <c r="CV825" t="s">
        <v>17</v>
      </c>
      <c r="CW825" t="s">
        <v>8186</v>
      </c>
      <c r="CX825" t="s">
        <v>17</v>
      </c>
      <c r="CY825" t="s">
        <v>17</v>
      </c>
      <c r="CZ825" t="s">
        <v>8289</v>
      </c>
      <c r="DA825" t="s">
        <v>8549</v>
      </c>
      <c r="DB825" t="s">
        <v>8514</v>
      </c>
      <c r="DC825" t="s">
        <v>10746</v>
      </c>
      <c r="DD825" s="223">
        <v>778</v>
      </c>
    </row>
    <row r="826" spans="1:108">
      <c r="A826" s="227">
        <v>769</v>
      </c>
      <c r="B826" t="s">
        <v>8159</v>
      </c>
      <c r="C826" s="285" t="s">
        <v>8160</v>
      </c>
      <c r="D826" t="s">
        <v>3455</v>
      </c>
      <c r="E826" t="s">
        <v>8161</v>
      </c>
      <c r="F826" t="s">
        <v>8162</v>
      </c>
      <c r="G826" t="s">
        <v>8163</v>
      </c>
      <c r="H826" t="s">
        <v>8164</v>
      </c>
      <c r="I826" t="s">
        <v>8165</v>
      </c>
      <c r="J826" t="s">
        <v>8166</v>
      </c>
      <c r="K826" s="221" t="s">
        <v>10285</v>
      </c>
      <c r="L826" t="s">
        <v>8290</v>
      </c>
      <c r="M826" t="b">
        <v>0</v>
      </c>
      <c r="N826" t="s">
        <v>549</v>
      </c>
      <c r="O826" t="s">
        <v>8269</v>
      </c>
      <c r="P826" t="s">
        <v>9091</v>
      </c>
      <c r="Q826" s="223">
        <v>65</v>
      </c>
      <c r="R826" s="223">
        <v>65</v>
      </c>
      <c r="S826" t="s">
        <v>8797</v>
      </c>
      <c r="T826" t="s">
        <v>17</v>
      </c>
      <c r="U826" t="s">
        <v>17</v>
      </c>
      <c r="V826" t="s">
        <v>17</v>
      </c>
      <c r="W826" t="s">
        <v>17</v>
      </c>
      <c r="X826" t="s">
        <v>17</v>
      </c>
      <c r="Y826" t="s">
        <v>17</v>
      </c>
      <c r="Z826" t="s">
        <v>9186</v>
      </c>
      <c r="AA826" s="22" t="s">
        <v>9197</v>
      </c>
      <c r="AB826" t="s">
        <v>17</v>
      </c>
      <c r="AC826" t="s">
        <v>6997</v>
      </c>
      <c r="AD826" t="s">
        <v>17</v>
      </c>
      <c r="AE826" t="s">
        <v>17</v>
      </c>
      <c r="AF826" t="s">
        <v>8797</v>
      </c>
      <c r="AG826" t="s">
        <v>17</v>
      </c>
      <c r="AH826" t="s">
        <v>8290</v>
      </c>
      <c r="AI826" t="s">
        <v>8189</v>
      </c>
      <c r="AJ826" s="3" t="s">
        <v>9047</v>
      </c>
      <c r="AK826" t="s">
        <v>8205</v>
      </c>
      <c r="AM826" t="s">
        <v>8172</v>
      </c>
      <c r="AN826" t="s">
        <v>8173</v>
      </c>
      <c r="AO826" t="s">
        <v>4575</v>
      </c>
      <c r="AP826" t="s">
        <v>8169</v>
      </c>
      <c r="AQ826" t="s">
        <v>8164</v>
      </c>
      <c r="AR826" t="s">
        <v>8174</v>
      </c>
      <c r="AS826" s="22" t="s">
        <v>9044</v>
      </c>
      <c r="AT826" t="s">
        <v>17</v>
      </c>
      <c r="AU826" t="b">
        <v>0</v>
      </c>
      <c r="AV826" s="223">
        <v>4415820</v>
      </c>
      <c r="AW826" t="s">
        <v>17</v>
      </c>
      <c r="AX826" t="s">
        <v>8175</v>
      </c>
      <c r="AY826" t="s">
        <v>17</v>
      </c>
      <c r="AZ826" t="s">
        <v>8176</v>
      </c>
      <c r="BA826" t="s">
        <v>8177</v>
      </c>
      <c r="BB826" s="3" t="s">
        <v>708</v>
      </c>
      <c r="BC826" t="s">
        <v>17</v>
      </c>
      <c r="BD826" t="s">
        <v>17</v>
      </c>
      <c r="BE826" t="s">
        <v>37</v>
      </c>
      <c r="BF826" t="s">
        <v>8178</v>
      </c>
      <c r="BG826" t="s">
        <v>17</v>
      </c>
      <c r="BH826" t="s">
        <v>9567</v>
      </c>
      <c r="BI826" t="s">
        <v>4479</v>
      </c>
      <c r="BJ826" t="s">
        <v>9079</v>
      </c>
      <c r="BK826" s="9" t="s">
        <v>9568</v>
      </c>
      <c r="BL826" t="s">
        <v>17</v>
      </c>
      <c r="BM826" s="223">
        <v>2783457</v>
      </c>
      <c r="BN826" s="223">
        <v>1330259</v>
      </c>
      <c r="BO826" t="s">
        <v>2045</v>
      </c>
      <c r="BP826" t="s">
        <v>9215</v>
      </c>
      <c r="BQ826" t="s">
        <v>8164</v>
      </c>
      <c r="BS826" t="s">
        <v>17</v>
      </c>
      <c r="BT826" t="s">
        <v>17</v>
      </c>
      <c r="BU826" t="s">
        <v>6697</v>
      </c>
      <c r="BV826" t="s">
        <v>17</v>
      </c>
      <c r="BW826" s="223">
        <v>30</v>
      </c>
      <c r="BX826" t="s">
        <v>17</v>
      </c>
      <c r="BY826" t="s">
        <v>17</v>
      </c>
      <c r="BZ826" s="9" t="s">
        <v>6499</v>
      </c>
      <c r="CA826" t="s">
        <v>6212</v>
      </c>
      <c r="CB826" s="223">
        <v>2016</v>
      </c>
      <c r="CC826" t="s">
        <v>8179</v>
      </c>
      <c r="CD826" t="s">
        <v>8291</v>
      </c>
      <c r="CE826" t="s">
        <v>8292</v>
      </c>
      <c r="CF826" t="s">
        <v>8293</v>
      </c>
      <c r="CG826" t="s">
        <v>17</v>
      </c>
      <c r="CH826" t="s">
        <v>35</v>
      </c>
      <c r="CI826" t="s">
        <v>8290</v>
      </c>
      <c r="CJ826" t="s">
        <v>8294</v>
      </c>
      <c r="CK826" t="s">
        <v>17</v>
      </c>
      <c r="CL826" t="s">
        <v>17</v>
      </c>
      <c r="CM826" t="s">
        <v>8184</v>
      </c>
      <c r="CN826" t="s">
        <v>17</v>
      </c>
      <c r="CO826" t="s">
        <v>686</v>
      </c>
      <c r="CP826" t="s">
        <v>5933</v>
      </c>
      <c r="CQ826" t="s">
        <v>17</v>
      </c>
      <c r="CR826" t="s">
        <v>17</v>
      </c>
      <c r="CS826" t="s">
        <v>8295</v>
      </c>
      <c r="CT826" t="s">
        <v>128</v>
      </c>
      <c r="CU826" t="s">
        <v>333</v>
      </c>
      <c r="CV826" t="s">
        <v>17</v>
      </c>
      <c r="CW826" t="s">
        <v>8186</v>
      </c>
      <c r="CX826" t="s">
        <v>17</v>
      </c>
      <c r="CY826" t="s">
        <v>17</v>
      </c>
      <c r="CZ826" t="s">
        <v>8296</v>
      </c>
      <c r="DA826" t="s">
        <v>8549</v>
      </c>
      <c r="DB826" t="s">
        <v>8515</v>
      </c>
      <c r="DC826" t="s">
        <v>10745</v>
      </c>
      <c r="DD826" s="223">
        <v>779</v>
      </c>
    </row>
    <row r="827" spans="1:108" ht="15.6" customHeight="1">
      <c r="A827" s="227">
        <v>770</v>
      </c>
      <c r="B827" t="s">
        <v>8159</v>
      </c>
      <c r="C827" s="285" t="s">
        <v>8160</v>
      </c>
      <c r="D827" t="s">
        <v>3455</v>
      </c>
      <c r="E827" t="s">
        <v>8161</v>
      </c>
      <c r="F827" t="s">
        <v>8162</v>
      </c>
      <c r="G827" t="s">
        <v>8163</v>
      </c>
      <c r="H827" t="s">
        <v>8164</v>
      </c>
      <c r="I827" t="s">
        <v>8165</v>
      </c>
      <c r="J827" t="s">
        <v>8166</v>
      </c>
      <c r="K827" s="221" t="s">
        <v>10285</v>
      </c>
      <c r="L827" s="101" t="s">
        <v>8297</v>
      </c>
      <c r="M827" t="b">
        <v>0</v>
      </c>
      <c r="N827" t="s">
        <v>549</v>
      </c>
      <c r="O827" t="s">
        <v>8269</v>
      </c>
      <c r="P827" t="s">
        <v>9091</v>
      </c>
      <c r="Q827" s="223">
        <v>65</v>
      </c>
      <c r="R827" s="223">
        <v>65</v>
      </c>
      <c r="S827" t="s">
        <v>8797</v>
      </c>
      <c r="T827" t="s">
        <v>17</v>
      </c>
      <c r="U827" t="s">
        <v>17</v>
      </c>
      <c r="V827" t="s">
        <v>17</v>
      </c>
      <c r="W827" t="s">
        <v>17</v>
      </c>
      <c r="X827" t="s">
        <v>17</v>
      </c>
      <c r="Y827" t="s">
        <v>17</v>
      </c>
      <c r="Z827" t="s">
        <v>9186</v>
      </c>
      <c r="AA827" s="22" t="s">
        <v>9197</v>
      </c>
      <c r="AB827" t="s">
        <v>17</v>
      </c>
      <c r="AC827" t="s">
        <v>6997</v>
      </c>
      <c r="AD827" t="s">
        <v>17</v>
      </c>
      <c r="AE827" t="s">
        <v>17</v>
      </c>
      <c r="AF827" t="s">
        <v>8797</v>
      </c>
      <c r="AG827" t="s">
        <v>17</v>
      </c>
      <c r="AH827" s="101" t="s">
        <v>8297</v>
      </c>
      <c r="AI827" t="s">
        <v>8189</v>
      </c>
      <c r="AJ827" s="3" t="s">
        <v>9047</v>
      </c>
      <c r="AK827" t="s">
        <v>8205</v>
      </c>
      <c r="AM827" t="s">
        <v>8172</v>
      </c>
      <c r="AN827" t="s">
        <v>8173</v>
      </c>
      <c r="AO827" t="s">
        <v>4575</v>
      </c>
      <c r="AP827" t="s">
        <v>8169</v>
      </c>
      <c r="AQ827" t="s">
        <v>8164</v>
      </c>
      <c r="AR827" t="s">
        <v>8174</v>
      </c>
      <c r="AS827" s="22" t="s">
        <v>9044</v>
      </c>
      <c r="AT827" t="s">
        <v>17</v>
      </c>
      <c r="AU827" t="b">
        <v>0</v>
      </c>
      <c r="AV827" s="223">
        <v>7826188</v>
      </c>
      <c r="AW827" t="s">
        <v>17</v>
      </c>
      <c r="AX827" t="s">
        <v>8175</v>
      </c>
      <c r="AY827" t="s">
        <v>17</v>
      </c>
      <c r="AZ827" t="s">
        <v>8176</v>
      </c>
      <c r="BA827" t="s">
        <v>8177</v>
      </c>
      <c r="BB827" s="3" t="s">
        <v>708</v>
      </c>
      <c r="BC827" t="s">
        <v>17</v>
      </c>
      <c r="BD827" t="s">
        <v>17</v>
      </c>
      <c r="BE827" t="s">
        <v>37</v>
      </c>
      <c r="BF827" t="s">
        <v>8178</v>
      </c>
      <c r="BG827" t="s">
        <v>17</v>
      </c>
      <c r="BH827" t="s">
        <v>9567</v>
      </c>
      <c r="BI827" t="s">
        <v>4479</v>
      </c>
      <c r="BJ827" t="s">
        <v>9079</v>
      </c>
      <c r="BK827" s="9" t="s">
        <v>9568</v>
      </c>
      <c r="BL827" t="s">
        <v>17</v>
      </c>
      <c r="BM827" s="223">
        <v>4345315</v>
      </c>
      <c r="BN827" s="223">
        <v>3009617</v>
      </c>
      <c r="BO827" t="s">
        <v>2045</v>
      </c>
      <c r="BP827" t="s">
        <v>9215</v>
      </c>
      <c r="BQ827" t="s">
        <v>8164</v>
      </c>
      <c r="BS827" t="s">
        <v>17</v>
      </c>
      <c r="BT827" t="s">
        <v>17</v>
      </c>
      <c r="BU827" t="s">
        <v>6697</v>
      </c>
      <c r="BV827" t="s">
        <v>17</v>
      </c>
      <c r="BW827" s="223">
        <v>30</v>
      </c>
      <c r="BX827" t="s">
        <v>17</v>
      </c>
      <c r="BY827" t="s">
        <v>17</v>
      </c>
      <c r="BZ827" s="9" t="s">
        <v>6499</v>
      </c>
      <c r="CA827" t="s">
        <v>6212</v>
      </c>
      <c r="CB827" s="223">
        <v>2016</v>
      </c>
      <c r="CC827" t="s">
        <v>8179</v>
      </c>
      <c r="CD827" t="s">
        <v>8298</v>
      </c>
      <c r="CE827" t="s">
        <v>8299</v>
      </c>
      <c r="CF827" s="101" t="s">
        <v>8300</v>
      </c>
      <c r="CG827" t="s">
        <v>17</v>
      </c>
      <c r="CH827" t="s">
        <v>35</v>
      </c>
      <c r="CI827" s="101" t="s">
        <v>8297</v>
      </c>
      <c r="CJ827" t="s">
        <v>8301</v>
      </c>
      <c r="CK827" t="s">
        <v>17</v>
      </c>
      <c r="CL827" t="s">
        <v>17</v>
      </c>
      <c r="CM827" t="s">
        <v>8184</v>
      </c>
      <c r="CN827" t="s">
        <v>17</v>
      </c>
      <c r="CO827" t="s">
        <v>686</v>
      </c>
      <c r="CP827" t="s">
        <v>5933</v>
      </c>
      <c r="CQ827" t="s">
        <v>17</v>
      </c>
      <c r="CR827" t="s">
        <v>17</v>
      </c>
      <c r="CS827" t="s">
        <v>8302</v>
      </c>
      <c r="CT827" t="s">
        <v>128</v>
      </c>
      <c r="CU827" t="s">
        <v>333</v>
      </c>
      <c r="CV827" t="s">
        <v>17</v>
      </c>
      <c r="CW827" t="s">
        <v>8186</v>
      </c>
      <c r="CX827" t="s">
        <v>17</v>
      </c>
      <c r="CY827" t="s">
        <v>17</v>
      </c>
      <c r="CZ827" t="s">
        <v>8303</v>
      </c>
      <c r="DA827" t="s">
        <v>8549</v>
      </c>
      <c r="DB827" t="s">
        <v>8516</v>
      </c>
      <c r="DC827" t="s">
        <v>10744</v>
      </c>
      <c r="DD827" s="223">
        <v>780</v>
      </c>
    </row>
    <row r="828" spans="1:108">
      <c r="A828" s="227">
        <v>771</v>
      </c>
      <c r="B828" t="s">
        <v>8159</v>
      </c>
      <c r="C828" s="285" t="s">
        <v>8160</v>
      </c>
      <c r="D828" t="s">
        <v>3455</v>
      </c>
      <c r="E828" t="s">
        <v>8161</v>
      </c>
      <c r="F828" t="s">
        <v>8162</v>
      </c>
      <c r="G828" t="s">
        <v>8163</v>
      </c>
      <c r="H828" t="s">
        <v>8164</v>
      </c>
      <c r="I828" t="s">
        <v>8165</v>
      </c>
      <c r="J828" t="s">
        <v>8166</v>
      </c>
      <c r="K828" s="221" t="s">
        <v>10285</v>
      </c>
      <c r="L828" t="s">
        <v>8304</v>
      </c>
      <c r="M828" t="b">
        <v>0</v>
      </c>
      <c r="N828" t="s">
        <v>549</v>
      </c>
      <c r="O828" t="s">
        <v>8269</v>
      </c>
      <c r="P828" t="s">
        <v>9091</v>
      </c>
      <c r="Q828" s="223">
        <v>65</v>
      </c>
      <c r="R828" s="223">
        <v>65</v>
      </c>
      <c r="S828" t="s">
        <v>8797</v>
      </c>
      <c r="T828" t="s">
        <v>17</v>
      </c>
      <c r="U828" t="s">
        <v>17</v>
      </c>
      <c r="V828" t="s">
        <v>17</v>
      </c>
      <c r="W828" t="s">
        <v>17</v>
      </c>
      <c r="X828" t="s">
        <v>17</v>
      </c>
      <c r="Y828" t="s">
        <v>17</v>
      </c>
      <c r="Z828" t="s">
        <v>9186</v>
      </c>
      <c r="AA828" s="22" t="s">
        <v>9197</v>
      </c>
      <c r="AB828" t="s">
        <v>17</v>
      </c>
      <c r="AC828" t="s">
        <v>6997</v>
      </c>
      <c r="AD828" t="s">
        <v>17</v>
      </c>
      <c r="AE828" t="s">
        <v>17</v>
      </c>
      <c r="AF828" t="s">
        <v>8797</v>
      </c>
      <c r="AG828" t="s">
        <v>17</v>
      </c>
      <c r="AH828" t="s">
        <v>8304</v>
      </c>
      <c r="AI828" t="s">
        <v>8189</v>
      </c>
      <c r="AJ828" s="3" t="s">
        <v>9047</v>
      </c>
      <c r="AK828" t="s">
        <v>8205</v>
      </c>
      <c r="AM828" t="s">
        <v>8172</v>
      </c>
      <c r="AN828" t="s">
        <v>8173</v>
      </c>
      <c r="AO828" t="s">
        <v>4575</v>
      </c>
      <c r="AP828" t="s">
        <v>8169</v>
      </c>
      <c r="AQ828" t="s">
        <v>8164</v>
      </c>
      <c r="AR828" t="s">
        <v>8174</v>
      </c>
      <c r="AS828" s="22" t="s">
        <v>9044</v>
      </c>
      <c r="AT828" t="s">
        <v>17</v>
      </c>
      <c r="AU828" t="b">
        <v>0</v>
      </c>
      <c r="AV828" s="223">
        <v>4309307</v>
      </c>
      <c r="AW828" t="s">
        <v>17</v>
      </c>
      <c r="AX828" t="s">
        <v>8175</v>
      </c>
      <c r="AY828" t="s">
        <v>17</v>
      </c>
      <c r="AZ828" t="s">
        <v>8176</v>
      </c>
      <c r="BA828" t="s">
        <v>8177</v>
      </c>
      <c r="BB828" s="3" t="s">
        <v>708</v>
      </c>
      <c r="BC828" t="s">
        <v>17</v>
      </c>
      <c r="BD828" t="s">
        <v>17</v>
      </c>
      <c r="BE828" t="s">
        <v>37</v>
      </c>
      <c r="BF828" t="s">
        <v>8178</v>
      </c>
      <c r="BG828" t="s">
        <v>17</v>
      </c>
      <c r="BH828" t="s">
        <v>9567</v>
      </c>
      <c r="BI828" t="s">
        <v>4479</v>
      </c>
      <c r="BJ828" t="s">
        <v>9079</v>
      </c>
      <c r="BK828" s="9" t="s">
        <v>9568</v>
      </c>
      <c r="BL828" t="s">
        <v>17</v>
      </c>
      <c r="BM828" s="223">
        <v>2792317</v>
      </c>
      <c r="BN828" s="223">
        <v>1851641</v>
      </c>
      <c r="BO828" t="s">
        <v>2045</v>
      </c>
      <c r="BP828" t="s">
        <v>9215</v>
      </c>
      <c r="BQ828" t="s">
        <v>8164</v>
      </c>
      <c r="BS828" t="s">
        <v>17</v>
      </c>
      <c r="BT828" t="s">
        <v>17</v>
      </c>
      <c r="BU828" t="s">
        <v>6697</v>
      </c>
      <c r="BV828" t="s">
        <v>17</v>
      </c>
      <c r="BW828" s="223">
        <v>30</v>
      </c>
      <c r="BX828" t="s">
        <v>17</v>
      </c>
      <c r="BY828" t="s">
        <v>17</v>
      </c>
      <c r="BZ828" s="9" t="s">
        <v>6499</v>
      </c>
      <c r="CA828" t="s">
        <v>6212</v>
      </c>
      <c r="CB828" s="223">
        <v>2016</v>
      </c>
      <c r="CC828" t="s">
        <v>8179</v>
      </c>
      <c r="CD828" t="s">
        <v>8305</v>
      </c>
      <c r="CE828" t="s">
        <v>8306</v>
      </c>
      <c r="CF828" t="s">
        <v>8307</v>
      </c>
      <c r="CG828" t="s">
        <v>17</v>
      </c>
      <c r="CH828" t="s">
        <v>35</v>
      </c>
      <c r="CI828" t="s">
        <v>8304</v>
      </c>
      <c r="CJ828" t="s">
        <v>8308</v>
      </c>
      <c r="CK828" t="s">
        <v>17</v>
      </c>
      <c r="CL828" t="s">
        <v>17</v>
      </c>
      <c r="CM828" t="s">
        <v>8184</v>
      </c>
      <c r="CN828" t="s">
        <v>17</v>
      </c>
      <c r="CO828" t="s">
        <v>686</v>
      </c>
      <c r="CP828" t="s">
        <v>5933</v>
      </c>
      <c r="CQ828" t="s">
        <v>17</v>
      </c>
      <c r="CR828" t="s">
        <v>17</v>
      </c>
      <c r="CS828" t="s">
        <v>8309</v>
      </c>
      <c r="CT828" t="s">
        <v>128</v>
      </c>
      <c r="CU828" t="s">
        <v>333</v>
      </c>
      <c r="CV828" t="s">
        <v>17</v>
      </c>
      <c r="CW828" t="s">
        <v>8186</v>
      </c>
      <c r="CX828" t="s">
        <v>17</v>
      </c>
      <c r="CY828" t="s">
        <v>17</v>
      </c>
      <c r="CZ828" t="s">
        <v>8310</v>
      </c>
      <c r="DA828" t="s">
        <v>8549</v>
      </c>
      <c r="DB828" t="s">
        <v>8517</v>
      </c>
      <c r="DC828" t="s">
        <v>10743</v>
      </c>
      <c r="DD828" s="223">
        <v>781</v>
      </c>
    </row>
    <row r="829" spans="1:108">
      <c r="A829" s="227">
        <v>772</v>
      </c>
      <c r="B829" t="s">
        <v>8159</v>
      </c>
      <c r="C829" s="285" t="s">
        <v>8160</v>
      </c>
      <c r="D829" t="s">
        <v>3455</v>
      </c>
      <c r="E829" t="s">
        <v>8161</v>
      </c>
      <c r="F829" t="s">
        <v>8162</v>
      </c>
      <c r="G829" t="s">
        <v>8163</v>
      </c>
      <c r="H829" t="s">
        <v>8164</v>
      </c>
      <c r="I829" t="s">
        <v>8165</v>
      </c>
      <c r="J829" t="s">
        <v>8166</v>
      </c>
      <c r="K829" s="221" t="s">
        <v>10285</v>
      </c>
      <c r="L829" t="s">
        <v>8311</v>
      </c>
      <c r="M829" t="b">
        <v>0</v>
      </c>
      <c r="N829" t="s">
        <v>549</v>
      </c>
      <c r="O829" t="s">
        <v>8269</v>
      </c>
      <c r="P829" t="s">
        <v>9092</v>
      </c>
      <c r="Q829" s="223">
        <v>62</v>
      </c>
      <c r="R829" s="223">
        <v>62</v>
      </c>
      <c r="S829" t="s">
        <v>8797</v>
      </c>
      <c r="T829" t="s">
        <v>17</v>
      </c>
      <c r="U829" t="s">
        <v>17</v>
      </c>
      <c r="V829" t="s">
        <v>17</v>
      </c>
      <c r="W829" t="s">
        <v>17</v>
      </c>
      <c r="X829" t="s">
        <v>17</v>
      </c>
      <c r="Y829" t="s">
        <v>17</v>
      </c>
      <c r="Z829" t="s">
        <v>9186</v>
      </c>
      <c r="AA829" s="22" t="s">
        <v>9197</v>
      </c>
      <c r="AB829" t="s">
        <v>17</v>
      </c>
      <c r="AC829" t="s">
        <v>8170</v>
      </c>
      <c r="AD829" t="s">
        <v>17</v>
      </c>
      <c r="AE829" t="s">
        <v>17</v>
      </c>
      <c r="AF829" t="s">
        <v>8797</v>
      </c>
      <c r="AG829" t="s">
        <v>17</v>
      </c>
      <c r="AH829" t="s">
        <v>8311</v>
      </c>
      <c r="AI829" t="s">
        <v>7008</v>
      </c>
      <c r="AJ829" s="3" t="s">
        <v>481</v>
      </c>
      <c r="AK829" t="s">
        <v>8171</v>
      </c>
      <c r="AM829" t="s">
        <v>8172</v>
      </c>
      <c r="AN829" t="s">
        <v>8173</v>
      </c>
      <c r="AO829" t="s">
        <v>4575</v>
      </c>
      <c r="AP829" t="s">
        <v>8169</v>
      </c>
      <c r="AQ829" t="s">
        <v>8164</v>
      </c>
      <c r="AR829" t="s">
        <v>8174</v>
      </c>
      <c r="AS829" s="15" t="s">
        <v>9041</v>
      </c>
      <c r="AT829" t="s">
        <v>17</v>
      </c>
      <c r="AU829" t="b">
        <v>0</v>
      </c>
      <c r="AV829" s="223">
        <v>5621861</v>
      </c>
      <c r="AW829" t="s">
        <v>17</v>
      </c>
      <c r="AX829" t="s">
        <v>8175</v>
      </c>
      <c r="AY829" t="s">
        <v>17</v>
      </c>
      <c r="AZ829" t="s">
        <v>8176</v>
      </c>
      <c r="BA829" t="s">
        <v>8177</v>
      </c>
      <c r="BB829" s="3" t="s">
        <v>708</v>
      </c>
      <c r="BC829" t="s">
        <v>17</v>
      </c>
      <c r="BD829" t="s">
        <v>17</v>
      </c>
      <c r="BE829" t="s">
        <v>37</v>
      </c>
      <c r="BF829" t="s">
        <v>8178</v>
      </c>
      <c r="BG829" t="s">
        <v>17</v>
      </c>
      <c r="BH829" t="s">
        <v>9567</v>
      </c>
      <c r="BI829" t="s">
        <v>4479</v>
      </c>
      <c r="BJ829" t="s">
        <v>9079</v>
      </c>
      <c r="BK829" s="9" t="s">
        <v>9568</v>
      </c>
      <c r="BL829" t="s">
        <v>17</v>
      </c>
      <c r="BM829" s="223">
        <v>3579474</v>
      </c>
      <c r="BN829" s="223">
        <v>2341147</v>
      </c>
      <c r="BO829" t="s">
        <v>2045</v>
      </c>
      <c r="BP829" t="s">
        <v>9215</v>
      </c>
      <c r="BQ829" t="s">
        <v>8164</v>
      </c>
      <c r="BS829" t="s">
        <v>17</v>
      </c>
      <c r="BT829" t="s">
        <v>17</v>
      </c>
      <c r="BU829" t="s">
        <v>6697</v>
      </c>
      <c r="BV829" t="s">
        <v>17</v>
      </c>
      <c r="BW829" s="223">
        <v>30</v>
      </c>
      <c r="BX829" t="s">
        <v>17</v>
      </c>
      <c r="BY829" t="s">
        <v>17</v>
      </c>
      <c r="BZ829" s="9" t="s">
        <v>6499</v>
      </c>
      <c r="CA829" t="s">
        <v>6212</v>
      </c>
      <c r="CB829" s="223">
        <v>2016</v>
      </c>
      <c r="CC829" t="s">
        <v>8179</v>
      </c>
      <c r="CD829" t="s">
        <v>8312</v>
      </c>
      <c r="CE829" t="s">
        <v>8313</v>
      </c>
      <c r="CF829" t="s">
        <v>8314</v>
      </c>
      <c r="CG829" t="s">
        <v>17</v>
      </c>
      <c r="CH829" t="s">
        <v>35</v>
      </c>
      <c r="CI829" t="s">
        <v>8311</v>
      </c>
      <c r="CJ829" t="s">
        <v>8315</v>
      </c>
      <c r="CK829" t="s">
        <v>17</v>
      </c>
      <c r="CL829" t="s">
        <v>17</v>
      </c>
      <c r="CM829" t="s">
        <v>8184</v>
      </c>
      <c r="CN829" t="s">
        <v>17</v>
      </c>
      <c r="CO829" t="s">
        <v>686</v>
      </c>
      <c r="CP829" t="s">
        <v>5933</v>
      </c>
      <c r="CQ829" t="s">
        <v>17</v>
      </c>
      <c r="CR829" t="s">
        <v>17</v>
      </c>
      <c r="CS829" t="s">
        <v>8316</v>
      </c>
      <c r="CT829" t="s">
        <v>128</v>
      </c>
      <c r="CU829" t="s">
        <v>333</v>
      </c>
      <c r="CV829" t="s">
        <v>17</v>
      </c>
      <c r="CW829" t="s">
        <v>8186</v>
      </c>
      <c r="CX829" t="s">
        <v>17</v>
      </c>
      <c r="CY829" t="s">
        <v>17</v>
      </c>
      <c r="CZ829" t="s">
        <v>8317</v>
      </c>
      <c r="DA829" t="s">
        <v>8549</v>
      </c>
      <c r="DB829" t="s">
        <v>8518</v>
      </c>
      <c r="DC829" t="s">
        <v>10742</v>
      </c>
      <c r="DD829" s="223">
        <v>782</v>
      </c>
    </row>
    <row r="830" spans="1:108">
      <c r="A830" s="227">
        <v>773</v>
      </c>
      <c r="B830" t="s">
        <v>8159</v>
      </c>
      <c r="C830" s="285" t="s">
        <v>8160</v>
      </c>
      <c r="D830" t="s">
        <v>3455</v>
      </c>
      <c r="E830" t="s">
        <v>8161</v>
      </c>
      <c r="F830" t="s">
        <v>8162</v>
      </c>
      <c r="G830" t="s">
        <v>8163</v>
      </c>
      <c r="H830" t="s">
        <v>8164</v>
      </c>
      <c r="I830" t="s">
        <v>8165</v>
      </c>
      <c r="J830" t="s">
        <v>8166</v>
      </c>
      <c r="K830" s="221" t="s">
        <v>10285</v>
      </c>
      <c r="L830" t="s">
        <v>8318</v>
      </c>
      <c r="M830" t="b">
        <v>0</v>
      </c>
      <c r="N830" t="s">
        <v>549</v>
      </c>
      <c r="O830" t="s">
        <v>8269</v>
      </c>
      <c r="P830" t="s">
        <v>9092</v>
      </c>
      <c r="Q830" s="223">
        <v>62</v>
      </c>
      <c r="R830" s="223">
        <v>62</v>
      </c>
      <c r="S830" t="s">
        <v>8797</v>
      </c>
      <c r="T830" t="s">
        <v>17</v>
      </c>
      <c r="U830" t="s">
        <v>17</v>
      </c>
      <c r="V830" t="s">
        <v>17</v>
      </c>
      <c r="W830" t="s">
        <v>17</v>
      </c>
      <c r="X830" t="s">
        <v>17</v>
      </c>
      <c r="Y830" t="s">
        <v>17</v>
      </c>
      <c r="Z830" t="s">
        <v>9186</v>
      </c>
      <c r="AA830" s="22" t="s">
        <v>9197</v>
      </c>
      <c r="AB830" t="s">
        <v>17</v>
      </c>
      <c r="AC830" t="s">
        <v>8170</v>
      </c>
      <c r="AD830" t="s">
        <v>17</v>
      </c>
      <c r="AE830" t="s">
        <v>17</v>
      </c>
      <c r="AF830" t="s">
        <v>8797</v>
      </c>
      <c r="AG830" t="s">
        <v>17</v>
      </c>
      <c r="AH830" t="s">
        <v>8318</v>
      </c>
      <c r="AI830" t="s">
        <v>8189</v>
      </c>
      <c r="AJ830" s="3" t="s">
        <v>9047</v>
      </c>
      <c r="AK830" t="s">
        <v>8190</v>
      </c>
      <c r="AM830" t="s">
        <v>8172</v>
      </c>
      <c r="AN830" t="s">
        <v>484</v>
      </c>
      <c r="AO830" t="s">
        <v>4575</v>
      </c>
      <c r="AP830" t="s">
        <v>8169</v>
      </c>
      <c r="AQ830" t="s">
        <v>8164</v>
      </c>
      <c r="AR830" t="s">
        <v>8174</v>
      </c>
      <c r="AS830" s="22" t="s">
        <v>9044</v>
      </c>
      <c r="AT830" t="s">
        <v>17</v>
      </c>
      <c r="AU830" t="b">
        <v>0</v>
      </c>
      <c r="AV830" s="223">
        <v>5594260</v>
      </c>
      <c r="AW830" t="s">
        <v>17</v>
      </c>
      <c r="AX830" t="s">
        <v>8175</v>
      </c>
      <c r="AY830" t="s">
        <v>17</v>
      </c>
      <c r="AZ830" t="s">
        <v>8176</v>
      </c>
      <c r="BA830" t="s">
        <v>8177</v>
      </c>
      <c r="BB830" s="3" t="s">
        <v>708</v>
      </c>
      <c r="BC830" t="s">
        <v>17</v>
      </c>
      <c r="BD830" t="s">
        <v>17</v>
      </c>
      <c r="BE830" t="s">
        <v>37</v>
      </c>
      <c r="BF830" t="s">
        <v>8178</v>
      </c>
      <c r="BG830" t="s">
        <v>17</v>
      </c>
      <c r="BH830" t="s">
        <v>9567</v>
      </c>
      <c r="BI830" t="s">
        <v>4479</v>
      </c>
      <c r="BJ830" t="s">
        <v>9079</v>
      </c>
      <c r="BK830" s="9" t="s">
        <v>9568</v>
      </c>
      <c r="BL830" t="s">
        <v>17</v>
      </c>
      <c r="BM830" s="223">
        <v>4050760</v>
      </c>
      <c r="BN830" s="223">
        <v>2701491</v>
      </c>
      <c r="BO830" t="s">
        <v>2045</v>
      </c>
      <c r="BP830" t="s">
        <v>9215</v>
      </c>
      <c r="BQ830" t="s">
        <v>8164</v>
      </c>
      <c r="BS830" t="s">
        <v>17</v>
      </c>
      <c r="BT830" t="s">
        <v>17</v>
      </c>
      <c r="BU830" t="s">
        <v>6697</v>
      </c>
      <c r="BV830" t="s">
        <v>17</v>
      </c>
      <c r="BW830" s="223">
        <v>30</v>
      </c>
      <c r="BX830" t="s">
        <v>17</v>
      </c>
      <c r="BY830" t="s">
        <v>17</v>
      </c>
      <c r="BZ830" s="9" t="s">
        <v>6499</v>
      </c>
      <c r="CA830" t="s">
        <v>6212</v>
      </c>
      <c r="CB830" s="223">
        <v>2016</v>
      </c>
      <c r="CC830" t="s">
        <v>8179</v>
      </c>
      <c r="CD830" t="s">
        <v>8319</v>
      </c>
      <c r="CE830" t="s">
        <v>8320</v>
      </c>
      <c r="CF830" t="s">
        <v>8321</v>
      </c>
      <c r="CG830" t="s">
        <v>17</v>
      </c>
      <c r="CH830" t="s">
        <v>35</v>
      </c>
      <c r="CI830" t="s">
        <v>8318</v>
      </c>
      <c r="CJ830" t="s">
        <v>8322</v>
      </c>
      <c r="CK830" t="s">
        <v>17</v>
      </c>
      <c r="CL830" t="s">
        <v>17</v>
      </c>
      <c r="CM830" t="s">
        <v>8184</v>
      </c>
      <c r="CN830" t="s">
        <v>17</v>
      </c>
      <c r="CO830" t="s">
        <v>686</v>
      </c>
      <c r="CP830" t="s">
        <v>5933</v>
      </c>
      <c r="CQ830" t="s">
        <v>17</v>
      </c>
      <c r="CR830" t="s">
        <v>17</v>
      </c>
      <c r="CS830" t="s">
        <v>8323</v>
      </c>
      <c r="CT830" t="s">
        <v>128</v>
      </c>
      <c r="CU830" t="s">
        <v>333</v>
      </c>
      <c r="CV830" t="s">
        <v>17</v>
      </c>
      <c r="CW830" t="s">
        <v>8186</v>
      </c>
      <c r="CX830" t="s">
        <v>17</v>
      </c>
      <c r="CY830" t="s">
        <v>17</v>
      </c>
      <c r="CZ830" t="s">
        <v>8324</v>
      </c>
      <c r="DA830" t="s">
        <v>8549</v>
      </c>
      <c r="DB830" t="s">
        <v>8519</v>
      </c>
      <c r="DC830" t="s">
        <v>10741</v>
      </c>
      <c r="DD830" s="223">
        <v>783</v>
      </c>
    </row>
    <row r="831" spans="1:108">
      <c r="A831" s="227">
        <v>774</v>
      </c>
      <c r="B831" t="s">
        <v>8159</v>
      </c>
      <c r="C831" s="285" t="s">
        <v>8160</v>
      </c>
      <c r="D831" t="s">
        <v>3455</v>
      </c>
      <c r="E831" t="s">
        <v>8161</v>
      </c>
      <c r="F831" t="s">
        <v>8162</v>
      </c>
      <c r="G831" t="s">
        <v>8163</v>
      </c>
      <c r="H831" t="s">
        <v>8164</v>
      </c>
      <c r="I831" t="s">
        <v>8165</v>
      </c>
      <c r="J831" t="s">
        <v>8166</v>
      </c>
      <c r="K831" s="221" t="s">
        <v>10285</v>
      </c>
      <c r="L831" t="s">
        <v>8325</v>
      </c>
      <c r="M831" t="b">
        <v>0</v>
      </c>
      <c r="N831" t="s">
        <v>549</v>
      </c>
      <c r="O831" t="s">
        <v>8269</v>
      </c>
      <c r="P831" t="s">
        <v>9092</v>
      </c>
      <c r="Q831" s="223">
        <v>62</v>
      </c>
      <c r="R831" s="223">
        <v>62</v>
      </c>
      <c r="S831" t="s">
        <v>8797</v>
      </c>
      <c r="T831" t="s">
        <v>17</v>
      </c>
      <c r="U831" t="s">
        <v>17</v>
      </c>
      <c r="V831" t="s">
        <v>17</v>
      </c>
      <c r="W831" t="s">
        <v>17</v>
      </c>
      <c r="X831" t="s">
        <v>17</v>
      </c>
      <c r="Y831" t="s">
        <v>17</v>
      </c>
      <c r="Z831" t="s">
        <v>9186</v>
      </c>
      <c r="AA831" s="22" t="s">
        <v>9197</v>
      </c>
      <c r="AB831" t="s">
        <v>17</v>
      </c>
      <c r="AC831" t="s">
        <v>8170</v>
      </c>
      <c r="AD831" t="s">
        <v>17</v>
      </c>
      <c r="AE831" t="s">
        <v>17</v>
      </c>
      <c r="AF831" t="s">
        <v>8797</v>
      </c>
      <c r="AG831" t="s">
        <v>17</v>
      </c>
      <c r="AH831" t="s">
        <v>8325</v>
      </c>
      <c r="AI831" t="s">
        <v>8189</v>
      </c>
      <c r="AJ831" s="3" t="s">
        <v>9047</v>
      </c>
      <c r="AK831" t="s">
        <v>8205</v>
      </c>
      <c r="AM831" t="s">
        <v>8172</v>
      </c>
      <c r="AN831" t="s">
        <v>8173</v>
      </c>
      <c r="AO831" t="s">
        <v>4575</v>
      </c>
      <c r="AP831" t="s">
        <v>8169</v>
      </c>
      <c r="AQ831" t="s">
        <v>8164</v>
      </c>
      <c r="AR831" t="s">
        <v>8174</v>
      </c>
      <c r="AS831" s="22" t="s">
        <v>9044</v>
      </c>
      <c r="AT831" t="s">
        <v>17</v>
      </c>
      <c r="AU831" t="b">
        <v>0</v>
      </c>
      <c r="AV831" s="223">
        <v>5022867</v>
      </c>
      <c r="AW831" t="s">
        <v>17</v>
      </c>
      <c r="AX831" t="s">
        <v>8175</v>
      </c>
      <c r="AY831" t="s">
        <v>17</v>
      </c>
      <c r="AZ831" t="s">
        <v>8176</v>
      </c>
      <c r="BA831" t="s">
        <v>8177</v>
      </c>
      <c r="BB831" s="3" t="s">
        <v>708</v>
      </c>
      <c r="BC831" t="s">
        <v>17</v>
      </c>
      <c r="BD831" t="s">
        <v>17</v>
      </c>
      <c r="BE831" t="s">
        <v>37</v>
      </c>
      <c r="BF831" t="s">
        <v>8178</v>
      </c>
      <c r="BG831" t="s">
        <v>17</v>
      </c>
      <c r="BH831" t="s">
        <v>9567</v>
      </c>
      <c r="BI831" t="s">
        <v>4479</v>
      </c>
      <c r="BJ831" t="s">
        <v>9079</v>
      </c>
      <c r="BK831" s="9" t="s">
        <v>9568</v>
      </c>
      <c r="BL831" t="s">
        <v>17</v>
      </c>
      <c r="BM831" s="223">
        <v>3532361</v>
      </c>
      <c r="BN831" s="223">
        <v>1948077</v>
      </c>
      <c r="BO831" t="s">
        <v>2045</v>
      </c>
      <c r="BP831" t="s">
        <v>9215</v>
      </c>
      <c r="BQ831" t="s">
        <v>8164</v>
      </c>
      <c r="BS831" t="s">
        <v>17</v>
      </c>
      <c r="BT831" t="s">
        <v>17</v>
      </c>
      <c r="BU831" t="s">
        <v>6697</v>
      </c>
      <c r="BV831" t="s">
        <v>17</v>
      </c>
      <c r="BW831" s="223">
        <v>30</v>
      </c>
      <c r="BX831" t="s">
        <v>17</v>
      </c>
      <c r="BY831" t="s">
        <v>17</v>
      </c>
      <c r="BZ831" s="9" t="s">
        <v>6499</v>
      </c>
      <c r="CA831" t="s">
        <v>6212</v>
      </c>
      <c r="CB831" s="223">
        <v>2016</v>
      </c>
      <c r="CC831" t="s">
        <v>8179</v>
      </c>
      <c r="CD831" t="s">
        <v>8326</v>
      </c>
      <c r="CE831" t="s">
        <v>8327</v>
      </c>
      <c r="CF831" t="s">
        <v>8328</v>
      </c>
      <c r="CG831" t="s">
        <v>17</v>
      </c>
      <c r="CH831" t="s">
        <v>35</v>
      </c>
      <c r="CI831" t="s">
        <v>8325</v>
      </c>
      <c r="CJ831" t="s">
        <v>8329</v>
      </c>
      <c r="CK831" t="s">
        <v>17</v>
      </c>
      <c r="CL831" t="s">
        <v>17</v>
      </c>
      <c r="CM831" t="s">
        <v>8184</v>
      </c>
      <c r="CN831" t="s">
        <v>17</v>
      </c>
      <c r="CO831" t="s">
        <v>686</v>
      </c>
      <c r="CP831" t="s">
        <v>5933</v>
      </c>
      <c r="CQ831" t="s">
        <v>17</v>
      </c>
      <c r="CR831" t="s">
        <v>17</v>
      </c>
      <c r="CS831" t="s">
        <v>8330</v>
      </c>
      <c r="CT831" t="s">
        <v>128</v>
      </c>
      <c r="CU831" t="s">
        <v>333</v>
      </c>
      <c r="CV831" t="s">
        <v>17</v>
      </c>
      <c r="CW831" t="s">
        <v>8186</v>
      </c>
      <c r="CX831" t="s">
        <v>17</v>
      </c>
      <c r="CY831" t="s">
        <v>17</v>
      </c>
      <c r="CZ831" t="s">
        <v>8331</v>
      </c>
      <c r="DA831" t="s">
        <v>8549</v>
      </c>
      <c r="DB831" t="s">
        <v>8520</v>
      </c>
      <c r="DC831" t="s">
        <v>10740</v>
      </c>
      <c r="DD831" s="223">
        <v>784</v>
      </c>
    </row>
    <row r="832" spans="1:108">
      <c r="A832" s="227">
        <v>775</v>
      </c>
      <c r="B832" t="s">
        <v>8159</v>
      </c>
      <c r="C832" s="285" t="s">
        <v>8160</v>
      </c>
      <c r="D832" t="s">
        <v>3455</v>
      </c>
      <c r="E832" t="s">
        <v>8161</v>
      </c>
      <c r="F832" t="s">
        <v>8162</v>
      </c>
      <c r="G832" t="s">
        <v>8163</v>
      </c>
      <c r="H832" t="s">
        <v>8164</v>
      </c>
      <c r="I832" t="s">
        <v>8165</v>
      </c>
      <c r="J832" t="s">
        <v>8166</v>
      </c>
      <c r="K832" s="221" t="s">
        <v>10285</v>
      </c>
      <c r="L832" t="s">
        <v>8332</v>
      </c>
      <c r="M832" t="b">
        <v>0</v>
      </c>
      <c r="N832" t="s">
        <v>549</v>
      </c>
      <c r="O832" t="s">
        <v>8269</v>
      </c>
      <c r="P832" t="s">
        <v>9092</v>
      </c>
      <c r="Q832" s="223">
        <v>62</v>
      </c>
      <c r="R832" s="223">
        <v>62</v>
      </c>
      <c r="S832" t="s">
        <v>8797</v>
      </c>
      <c r="T832" t="s">
        <v>17</v>
      </c>
      <c r="U832" t="s">
        <v>17</v>
      </c>
      <c r="V832" t="s">
        <v>17</v>
      </c>
      <c r="W832" t="s">
        <v>17</v>
      </c>
      <c r="X832" t="s">
        <v>17</v>
      </c>
      <c r="Y832" t="s">
        <v>17</v>
      </c>
      <c r="Z832" t="s">
        <v>9186</v>
      </c>
      <c r="AA832" s="22" t="s">
        <v>9197</v>
      </c>
      <c r="AB832" t="s">
        <v>17</v>
      </c>
      <c r="AC832" t="s">
        <v>8170</v>
      </c>
      <c r="AD832" t="s">
        <v>17</v>
      </c>
      <c r="AE832" t="s">
        <v>17</v>
      </c>
      <c r="AF832" t="s">
        <v>8797</v>
      </c>
      <c r="AG832" t="s">
        <v>17</v>
      </c>
      <c r="AH832" t="s">
        <v>8332</v>
      </c>
      <c r="AI832" t="s">
        <v>8189</v>
      </c>
      <c r="AJ832" s="3" t="s">
        <v>9047</v>
      </c>
      <c r="AK832" t="s">
        <v>8205</v>
      </c>
      <c r="AM832" t="s">
        <v>8172</v>
      </c>
      <c r="AN832" t="s">
        <v>8173</v>
      </c>
      <c r="AO832" t="s">
        <v>4575</v>
      </c>
      <c r="AP832" t="s">
        <v>8169</v>
      </c>
      <c r="AQ832" t="s">
        <v>8164</v>
      </c>
      <c r="AR832" t="s">
        <v>8174</v>
      </c>
      <c r="AS832" s="22" t="s">
        <v>9044</v>
      </c>
      <c r="AT832" t="s">
        <v>17</v>
      </c>
      <c r="AU832" t="b">
        <v>0</v>
      </c>
      <c r="AV832" s="223">
        <v>5317822</v>
      </c>
      <c r="AW832" t="s">
        <v>17</v>
      </c>
      <c r="AX832" t="s">
        <v>8175</v>
      </c>
      <c r="AY832" t="s">
        <v>17</v>
      </c>
      <c r="AZ832" t="s">
        <v>8176</v>
      </c>
      <c r="BA832" t="s">
        <v>8177</v>
      </c>
      <c r="BB832" s="3" t="s">
        <v>708</v>
      </c>
      <c r="BC832" t="s">
        <v>17</v>
      </c>
      <c r="BD832" t="s">
        <v>17</v>
      </c>
      <c r="BE832" t="s">
        <v>37</v>
      </c>
      <c r="BF832" t="s">
        <v>8178</v>
      </c>
      <c r="BG832" t="s">
        <v>17</v>
      </c>
      <c r="BH832" t="s">
        <v>9567</v>
      </c>
      <c r="BI832" t="s">
        <v>4479</v>
      </c>
      <c r="BJ832" t="s">
        <v>9079</v>
      </c>
      <c r="BK832" s="9" t="s">
        <v>9568</v>
      </c>
      <c r="BL832" t="s">
        <v>17</v>
      </c>
      <c r="BM832" s="223">
        <v>3706587</v>
      </c>
      <c r="BN832" s="223">
        <v>2570544</v>
      </c>
      <c r="BO832" t="s">
        <v>2045</v>
      </c>
      <c r="BP832" t="s">
        <v>9215</v>
      </c>
      <c r="BQ832" t="s">
        <v>8164</v>
      </c>
      <c r="BS832" t="s">
        <v>17</v>
      </c>
      <c r="BT832" t="s">
        <v>17</v>
      </c>
      <c r="BU832" t="s">
        <v>6697</v>
      </c>
      <c r="BV832" t="s">
        <v>17</v>
      </c>
      <c r="BW832" s="223">
        <v>30</v>
      </c>
      <c r="BX832" t="s">
        <v>17</v>
      </c>
      <c r="BY832" t="s">
        <v>17</v>
      </c>
      <c r="BZ832" s="9" t="s">
        <v>6499</v>
      </c>
      <c r="CA832" t="s">
        <v>6212</v>
      </c>
      <c r="CB832" s="223">
        <v>2016</v>
      </c>
      <c r="CC832" t="s">
        <v>8179</v>
      </c>
      <c r="CD832" t="s">
        <v>8333</v>
      </c>
      <c r="CE832" t="s">
        <v>8334</v>
      </c>
      <c r="CF832" t="s">
        <v>8335</v>
      </c>
      <c r="CG832" t="s">
        <v>17</v>
      </c>
      <c r="CH832" t="s">
        <v>35</v>
      </c>
      <c r="CI832" t="s">
        <v>8332</v>
      </c>
      <c r="CJ832" t="s">
        <v>8336</v>
      </c>
      <c r="CK832" t="s">
        <v>17</v>
      </c>
      <c r="CL832" t="s">
        <v>17</v>
      </c>
      <c r="CM832" t="s">
        <v>8184</v>
      </c>
      <c r="CN832" t="s">
        <v>17</v>
      </c>
      <c r="CO832" t="s">
        <v>686</v>
      </c>
      <c r="CP832" t="s">
        <v>5933</v>
      </c>
      <c r="CQ832" t="s">
        <v>17</v>
      </c>
      <c r="CR832" t="s">
        <v>17</v>
      </c>
      <c r="CS832" t="s">
        <v>8337</v>
      </c>
      <c r="CT832" t="s">
        <v>128</v>
      </c>
      <c r="CU832" t="s">
        <v>333</v>
      </c>
      <c r="CV832" t="s">
        <v>17</v>
      </c>
      <c r="CW832" t="s">
        <v>8186</v>
      </c>
      <c r="CX832" t="s">
        <v>17</v>
      </c>
      <c r="CY832" t="s">
        <v>17</v>
      </c>
      <c r="CZ832" t="s">
        <v>8338</v>
      </c>
      <c r="DA832" t="s">
        <v>8549</v>
      </c>
      <c r="DB832" t="s">
        <v>8521</v>
      </c>
      <c r="DC832" t="s">
        <v>10739</v>
      </c>
      <c r="DD832" s="223">
        <v>785</v>
      </c>
    </row>
    <row r="833" spans="1:108">
      <c r="A833" s="227">
        <v>776</v>
      </c>
      <c r="B833" t="s">
        <v>8159</v>
      </c>
      <c r="C833" s="285" t="s">
        <v>8160</v>
      </c>
      <c r="D833" t="s">
        <v>3455</v>
      </c>
      <c r="E833" t="s">
        <v>8161</v>
      </c>
      <c r="F833" t="s">
        <v>8162</v>
      </c>
      <c r="G833" t="s">
        <v>8163</v>
      </c>
      <c r="H833" t="s">
        <v>8164</v>
      </c>
      <c r="I833" t="s">
        <v>8165</v>
      </c>
      <c r="J833" t="s">
        <v>8166</v>
      </c>
      <c r="K833" s="221" t="s">
        <v>10285</v>
      </c>
      <c r="L833" t="s">
        <v>8339</v>
      </c>
      <c r="M833" t="b">
        <v>0</v>
      </c>
      <c r="N833" t="s">
        <v>549</v>
      </c>
      <c r="O833" t="s">
        <v>8269</v>
      </c>
      <c r="P833" t="s">
        <v>9092</v>
      </c>
      <c r="Q833" s="223">
        <v>62</v>
      </c>
      <c r="R833" s="223">
        <v>62</v>
      </c>
      <c r="S833" t="s">
        <v>8797</v>
      </c>
      <c r="T833" t="s">
        <v>17</v>
      </c>
      <c r="U833" t="s">
        <v>17</v>
      </c>
      <c r="V833" t="s">
        <v>17</v>
      </c>
      <c r="W833" t="s">
        <v>17</v>
      </c>
      <c r="X833" t="s">
        <v>17</v>
      </c>
      <c r="Y833" t="s">
        <v>17</v>
      </c>
      <c r="Z833" t="s">
        <v>9186</v>
      </c>
      <c r="AA833" s="22" t="s">
        <v>9197</v>
      </c>
      <c r="AB833" t="s">
        <v>17</v>
      </c>
      <c r="AC833" t="s">
        <v>8170</v>
      </c>
      <c r="AD833" t="s">
        <v>17</v>
      </c>
      <c r="AE833" t="s">
        <v>17</v>
      </c>
      <c r="AF833" t="s">
        <v>8797</v>
      </c>
      <c r="AG833" t="s">
        <v>17</v>
      </c>
      <c r="AH833" t="s">
        <v>8339</v>
      </c>
      <c r="AI833" t="s">
        <v>8189</v>
      </c>
      <c r="AJ833" s="3" t="s">
        <v>9047</v>
      </c>
      <c r="AK833" t="s">
        <v>8205</v>
      </c>
      <c r="AM833" t="s">
        <v>8172</v>
      </c>
      <c r="AN833" t="s">
        <v>8173</v>
      </c>
      <c r="AO833" t="s">
        <v>4575</v>
      </c>
      <c r="AP833" t="s">
        <v>8169</v>
      </c>
      <c r="AQ833" t="s">
        <v>8164</v>
      </c>
      <c r="AR833" t="s">
        <v>8174</v>
      </c>
      <c r="AS833" s="22" t="s">
        <v>9044</v>
      </c>
      <c r="AT833" t="s">
        <v>17</v>
      </c>
      <c r="AU833" t="b">
        <v>0</v>
      </c>
      <c r="AV833" s="223">
        <v>4809864</v>
      </c>
      <c r="AW833" t="s">
        <v>17</v>
      </c>
      <c r="AX833" t="s">
        <v>8175</v>
      </c>
      <c r="AY833" t="s">
        <v>17</v>
      </c>
      <c r="AZ833" t="s">
        <v>8176</v>
      </c>
      <c r="BA833" t="s">
        <v>8177</v>
      </c>
      <c r="BB833" s="3" t="s">
        <v>708</v>
      </c>
      <c r="BC833" t="s">
        <v>17</v>
      </c>
      <c r="BD833" t="s">
        <v>17</v>
      </c>
      <c r="BE833" t="s">
        <v>37</v>
      </c>
      <c r="BF833" t="s">
        <v>8178</v>
      </c>
      <c r="BG833" t="s">
        <v>17</v>
      </c>
      <c r="BH833" t="s">
        <v>9567</v>
      </c>
      <c r="BI833" t="s">
        <v>4479</v>
      </c>
      <c r="BJ833" t="s">
        <v>9079</v>
      </c>
      <c r="BK833" s="9" t="s">
        <v>9568</v>
      </c>
      <c r="BL833" t="s">
        <v>17</v>
      </c>
      <c r="BM833" s="223">
        <v>3347493</v>
      </c>
      <c r="BN833" s="223">
        <v>2200118</v>
      </c>
      <c r="BO833" t="s">
        <v>2045</v>
      </c>
      <c r="BP833" t="s">
        <v>9215</v>
      </c>
      <c r="BQ833" t="s">
        <v>8164</v>
      </c>
      <c r="BS833" t="s">
        <v>17</v>
      </c>
      <c r="BT833" t="s">
        <v>17</v>
      </c>
      <c r="BU833" t="s">
        <v>6697</v>
      </c>
      <c r="BV833" t="s">
        <v>17</v>
      </c>
      <c r="BW833" s="223">
        <v>30</v>
      </c>
      <c r="BX833" t="s">
        <v>17</v>
      </c>
      <c r="BY833" t="s">
        <v>17</v>
      </c>
      <c r="BZ833" s="9" t="s">
        <v>6499</v>
      </c>
      <c r="CA833" t="s">
        <v>6212</v>
      </c>
      <c r="CB833" s="223">
        <v>2016</v>
      </c>
      <c r="CC833" t="s">
        <v>8179</v>
      </c>
      <c r="CD833" t="s">
        <v>8340</v>
      </c>
      <c r="CE833" t="s">
        <v>8341</v>
      </c>
      <c r="CF833" t="s">
        <v>8342</v>
      </c>
      <c r="CG833" t="s">
        <v>17</v>
      </c>
      <c r="CH833" t="s">
        <v>35</v>
      </c>
      <c r="CI833" t="s">
        <v>8339</v>
      </c>
      <c r="CJ833" t="s">
        <v>8343</v>
      </c>
      <c r="CK833" t="s">
        <v>17</v>
      </c>
      <c r="CL833" t="s">
        <v>17</v>
      </c>
      <c r="CM833" t="s">
        <v>8184</v>
      </c>
      <c r="CN833" t="s">
        <v>17</v>
      </c>
      <c r="CO833" t="s">
        <v>686</v>
      </c>
      <c r="CP833" t="s">
        <v>5933</v>
      </c>
      <c r="CQ833" t="s">
        <v>17</v>
      </c>
      <c r="CR833" t="s">
        <v>17</v>
      </c>
      <c r="CS833" t="s">
        <v>8344</v>
      </c>
      <c r="CT833" t="s">
        <v>128</v>
      </c>
      <c r="CU833" t="s">
        <v>333</v>
      </c>
      <c r="CV833" t="s">
        <v>17</v>
      </c>
      <c r="CW833" t="s">
        <v>8186</v>
      </c>
      <c r="CX833" t="s">
        <v>17</v>
      </c>
      <c r="CY833" t="s">
        <v>17</v>
      </c>
      <c r="CZ833" t="s">
        <v>8345</v>
      </c>
      <c r="DA833" t="s">
        <v>8549</v>
      </c>
      <c r="DB833" t="s">
        <v>8522</v>
      </c>
      <c r="DC833" t="s">
        <v>10738</v>
      </c>
      <c r="DD833" s="223">
        <v>786</v>
      </c>
    </row>
    <row r="834" spans="1:108">
      <c r="A834" s="227">
        <v>777</v>
      </c>
      <c r="B834" t="s">
        <v>8159</v>
      </c>
      <c r="C834" s="285" t="s">
        <v>8160</v>
      </c>
      <c r="D834" t="s">
        <v>3455</v>
      </c>
      <c r="E834" t="s">
        <v>8161</v>
      </c>
      <c r="F834" t="s">
        <v>8162</v>
      </c>
      <c r="G834" t="s">
        <v>8163</v>
      </c>
      <c r="H834" t="s">
        <v>8164</v>
      </c>
      <c r="I834" t="s">
        <v>8165</v>
      </c>
      <c r="J834" t="s">
        <v>8166</v>
      </c>
      <c r="K834" s="221" t="s">
        <v>10285</v>
      </c>
      <c r="L834" t="s">
        <v>8346</v>
      </c>
      <c r="M834" t="b">
        <v>0</v>
      </c>
      <c r="N834" t="s">
        <v>549</v>
      </c>
      <c r="O834" t="s">
        <v>8269</v>
      </c>
      <c r="P834" t="s">
        <v>9092</v>
      </c>
      <c r="Q834" s="223">
        <v>62</v>
      </c>
      <c r="R834" s="223">
        <v>62</v>
      </c>
      <c r="S834" t="s">
        <v>8797</v>
      </c>
      <c r="T834" t="s">
        <v>17</v>
      </c>
      <c r="U834" t="s">
        <v>17</v>
      </c>
      <c r="V834" t="s">
        <v>17</v>
      </c>
      <c r="W834" t="s">
        <v>17</v>
      </c>
      <c r="X834" t="s">
        <v>17</v>
      </c>
      <c r="Y834" t="s">
        <v>17</v>
      </c>
      <c r="Z834" t="s">
        <v>9186</v>
      </c>
      <c r="AA834" s="22" t="s">
        <v>9197</v>
      </c>
      <c r="AB834" t="s">
        <v>17</v>
      </c>
      <c r="AC834" t="s">
        <v>8170</v>
      </c>
      <c r="AD834" t="s">
        <v>17</v>
      </c>
      <c r="AE834" t="s">
        <v>17</v>
      </c>
      <c r="AF834" t="s">
        <v>8797</v>
      </c>
      <c r="AG834" t="s">
        <v>17</v>
      </c>
      <c r="AH834" t="s">
        <v>8346</v>
      </c>
      <c r="AI834" t="s">
        <v>8189</v>
      </c>
      <c r="AJ834" s="3" t="s">
        <v>9047</v>
      </c>
      <c r="AK834" t="s">
        <v>8205</v>
      </c>
      <c r="AM834" t="s">
        <v>8172</v>
      </c>
      <c r="AN834" t="s">
        <v>8173</v>
      </c>
      <c r="AO834" t="s">
        <v>4575</v>
      </c>
      <c r="AP834" t="s">
        <v>8169</v>
      </c>
      <c r="AQ834" t="s">
        <v>8164</v>
      </c>
      <c r="AR834" t="s">
        <v>8174</v>
      </c>
      <c r="AS834" s="22" t="s">
        <v>9044</v>
      </c>
      <c r="AT834" t="s">
        <v>17</v>
      </c>
      <c r="AU834" t="b">
        <v>0</v>
      </c>
      <c r="AV834" s="223">
        <v>5422993</v>
      </c>
      <c r="AW834" t="s">
        <v>17</v>
      </c>
      <c r="AX834" t="s">
        <v>8175</v>
      </c>
      <c r="AY834" t="s">
        <v>17</v>
      </c>
      <c r="AZ834" t="s">
        <v>8176</v>
      </c>
      <c r="BA834" t="s">
        <v>8177</v>
      </c>
      <c r="BB834" s="3" t="s">
        <v>708</v>
      </c>
      <c r="BC834" t="s">
        <v>17</v>
      </c>
      <c r="BD834" t="s">
        <v>17</v>
      </c>
      <c r="BE834" t="s">
        <v>37</v>
      </c>
      <c r="BF834" t="s">
        <v>8178</v>
      </c>
      <c r="BG834" t="s">
        <v>17</v>
      </c>
      <c r="BH834" t="s">
        <v>9567</v>
      </c>
      <c r="BI834" t="s">
        <v>4479</v>
      </c>
      <c r="BJ834" t="s">
        <v>9079</v>
      </c>
      <c r="BK834" s="9" t="s">
        <v>9568</v>
      </c>
      <c r="BL834" t="s">
        <v>17</v>
      </c>
      <c r="BM834" s="223">
        <v>3889624</v>
      </c>
      <c r="BN834" s="223">
        <v>2058878</v>
      </c>
      <c r="BO834" t="s">
        <v>2045</v>
      </c>
      <c r="BP834" t="s">
        <v>9215</v>
      </c>
      <c r="BQ834" t="s">
        <v>8164</v>
      </c>
      <c r="BS834" t="s">
        <v>17</v>
      </c>
      <c r="BT834" t="s">
        <v>17</v>
      </c>
      <c r="BU834" t="s">
        <v>6697</v>
      </c>
      <c r="BV834" t="s">
        <v>17</v>
      </c>
      <c r="BW834" s="223">
        <v>30</v>
      </c>
      <c r="BX834" t="s">
        <v>17</v>
      </c>
      <c r="BY834" t="s">
        <v>17</v>
      </c>
      <c r="BZ834" s="9" t="s">
        <v>6499</v>
      </c>
      <c r="CA834" t="s">
        <v>6212</v>
      </c>
      <c r="CB834" s="223">
        <v>2016</v>
      </c>
      <c r="CC834" t="s">
        <v>8179</v>
      </c>
      <c r="CD834" t="s">
        <v>8347</v>
      </c>
      <c r="CE834" t="s">
        <v>8348</v>
      </c>
      <c r="CF834" t="s">
        <v>8349</v>
      </c>
      <c r="CG834" t="s">
        <v>17</v>
      </c>
      <c r="CH834" t="s">
        <v>35</v>
      </c>
      <c r="CI834" t="s">
        <v>8346</v>
      </c>
      <c r="CJ834" t="s">
        <v>8350</v>
      </c>
      <c r="CK834" t="s">
        <v>17</v>
      </c>
      <c r="CL834" t="s">
        <v>17</v>
      </c>
      <c r="CM834" t="s">
        <v>8184</v>
      </c>
      <c r="CN834" t="s">
        <v>17</v>
      </c>
      <c r="CO834" t="s">
        <v>686</v>
      </c>
      <c r="CP834" t="s">
        <v>5933</v>
      </c>
      <c r="CQ834" t="s">
        <v>17</v>
      </c>
      <c r="CR834" t="s">
        <v>17</v>
      </c>
      <c r="CS834" t="s">
        <v>8351</v>
      </c>
      <c r="CT834" t="s">
        <v>128</v>
      </c>
      <c r="CU834" t="s">
        <v>333</v>
      </c>
      <c r="CV834" t="s">
        <v>17</v>
      </c>
      <c r="CW834" t="s">
        <v>8186</v>
      </c>
      <c r="CX834" t="s">
        <v>17</v>
      </c>
      <c r="CY834" t="s">
        <v>17</v>
      </c>
      <c r="CZ834" t="s">
        <v>8352</v>
      </c>
      <c r="DA834" t="s">
        <v>8549</v>
      </c>
      <c r="DB834" t="s">
        <v>8523</v>
      </c>
      <c r="DC834" t="s">
        <v>10737</v>
      </c>
      <c r="DD834" s="223">
        <v>787</v>
      </c>
    </row>
    <row r="835" spans="1:108">
      <c r="A835" s="227">
        <v>778</v>
      </c>
      <c r="B835" t="s">
        <v>8159</v>
      </c>
      <c r="C835" s="285" t="s">
        <v>8160</v>
      </c>
      <c r="D835" t="s">
        <v>3455</v>
      </c>
      <c r="E835" t="s">
        <v>8161</v>
      </c>
      <c r="F835" t="s">
        <v>8162</v>
      </c>
      <c r="G835" t="s">
        <v>8163</v>
      </c>
      <c r="H835" t="s">
        <v>8164</v>
      </c>
      <c r="I835" t="s">
        <v>8165</v>
      </c>
      <c r="J835" t="s">
        <v>8166</v>
      </c>
      <c r="K835" s="221" t="s">
        <v>10285</v>
      </c>
      <c r="L835" t="s">
        <v>8353</v>
      </c>
      <c r="M835" t="b">
        <v>0</v>
      </c>
      <c r="N835" t="s">
        <v>549</v>
      </c>
      <c r="O835" t="s">
        <v>8269</v>
      </c>
      <c r="P835" t="s">
        <v>9093</v>
      </c>
      <c r="Q835" s="223">
        <v>70</v>
      </c>
      <c r="R835" s="223">
        <v>70</v>
      </c>
      <c r="S835" t="s">
        <v>8797</v>
      </c>
      <c r="T835" t="s">
        <v>17</v>
      </c>
      <c r="U835" t="s">
        <v>17</v>
      </c>
      <c r="V835" t="s">
        <v>17</v>
      </c>
      <c r="W835" t="s">
        <v>17</v>
      </c>
      <c r="X835" t="s">
        <v>17</v>
      </c>
      <c r="Y835" t="s">
        <v>17</v>
      </c>
      <c r="Z835" t="s">
        <v>9186</v>
      </c>
      <c r="AA835" s="22" t="s">
        <v>9197</v>
      </c>
      <c r="AB835" t="s">
        <v>17</v>
      </c>
      <c r="AC835" t="s">
        <v>8354</v>
      </c>
      <c r="AD835" t="s">
        <v>17</v>
      </c>
      <c r="AE835" t="s">
        <v>17</v>
      </c>
      <c r="AF835" t="s">
        <v>8797</v>
      </c>
      <c r="AG835" t="s">
        <v>17</v>
      </c>
      <c r="AH835" t="s">
        <v>8353</v>
      </c>
      <c r="AI835" t="s">
        <v>7008</v>
      </c>
      <c r="AJ835" s="3" t="s">
        <v>481</v>
      </c>
      <c r="AK835" t="s">
        <v>8171</v>
      </c>
      <c r="AM835" t="s">
        <v>8172</v>
      </c>
      <c r="AN835" t="s">
        <v>8173</v>
      </c>
      <c r="AO835" t="s">
        <v>4575</v>
      </c>
      <c r="AP835" t="s">
        <v>8169</v>
      </c>
      <c r="AQ835" t="s">
        <v>8164</v>
      </c>
      <c r="AR835" t="s">
        <v>8174</v>
      </c>
      <c r="AS835" s="15" t="s">
        <v>9041</v>
      </c>
      <c r="AT835" t="s">
        <v>17</v>
      </c>
      <c r="AU835" t="b">
        <v>0</v>
      </c>
      <c r="AV835" s="223">
        <v>4135613</v>
      </c>
      <c r="AW835" t="s">
        <v>17</v>
      </c>
      <c r="AX835" t="s">
        <v>8175</v>
      </c>
      <c r="AY835" t="s">
        <v>17</v>
      </c>
      <c r="AZ835" t="s">
        <v>8176</v>
      </c>
      <c r="BA835" t="s">
        <v>8177</v>
      </c>
      <c r="BB835" s="3" t="s">
        <v>708</v>
      </c>
      <c r="BC835" t="s">
        <v>17</v>
      </c>
      <c r="BD835" t="s">
        <v>17</v>
      </c>
      <c r="BE835" t="s">
        <v>37</v>
      </c>
      <c r="BF835" t="s">
        <v>8178</v>
      </c>
      <c r="BG835" t="s">
        <v>17</v>
      </c>
      <c r="BH835" t="s">
        <v>9567</v>
      </c>
      <c r="BI835" t="s">
        <v>4479</v>
      </c>
      <c r="BJ835" t="s">
        <v>9079</v>
      </c>
      <c r="BK835" s="9" t="s">
        <v>9568</v>
      </c>
      <c r="BL835" t="s">
        <v>17</v>
      </c>
      <c r="BM835" s="223">
        <v>2908845</v>
      </c>
      <c r="BN835" s="223">
        <v>992709</v>
      </c>
      <c r="BO835" t="s">
        <v>2045</v>
      </c>
      <c r="BP835" t="s">
        <v>9215</v>
      </c>
      <c r="BQ835" t="s">
        <v>8164</v>
      </c>
      <c r="BS835" t="s">
        <v>17</v>
      </c>
      <c r="BT835" t="s">
        <v>17</v>
      </c>
      <c r="BU835" t="s">
        <v>6697</v>
      </c>
      <c r="BV835" t="s">
        <v>17</v>
      </c>
      <c r="BW835" s="223">
        <v>30</v>
      </c>
      <c r="BX835" t="s">
        <v>17</v>
      </c>
      <c r="BY835" t="s">
        <v>17</v>
      </c>
      <c r="BZ835" s="9" t="s">
        <v>6499</v>
      </c>
      <c r="CA835" t="s">
        <v>6212</v>
      </c>
      <c r="CB835" s="223">
        <v>2016</v>
      </c>
      <c r="CC835" t="s">
        <v>8179</v>
      </c>
      <c r="CD835" t="s">
        <v>8355</v>
      </c>
      <c r="CE835" t="s">
        <v>8356</v>
      </c>
      <c r="CF835" t="s">
        <v>8357</v>
      </c>
      <c r="CG835" t="s">
        <v>17</v>
      </c>
      <c r="CH835" t="s">
        <v>35</v>
      </c>
      <c r="CI835" t="s">
        <v>8353</v>
      </c>
      <c r="CJ835" t="s">
        <v>8358</v>
      </c>
      <c r="CK835" t="s">
        <v>17</v>
      </c>
      <c r="CL835" t="s">
        <v>17</v>
      </c>
      <c r="CM835" t="s">
        <v>8184</v>
      </c>
      <c r="CN835" t="s">
        <v>17</v>
      </c>
      <c r="CO835" t="s">
        <v>686</v>
      </c>
      <c r="CP835" t="s">
        <v>5933</v>
      </c>
      <c r="CQ835" t="s">
        <v>17</v>
      </c>
      <c r="CR835" t="s">
        <v>17</v>
      </c>
      <c r="CS835" t="s">
        <v>8359</v>
      </c>
      <c r="CT835" t="s">
        <v>128</v>
      </c>
      <c r="CU835" t="s">
        <v>333</v>
      </c>
      <c r="CV835" t="s">
        <v>17</v>
      </c>
      <c r="CW835" t="s">
        <v>8186</v>
      </c>
      <c r="CX835" t="s">
        <v>17</v>
      </c>
      <c r="CY835" t="s">
        <v>17</v>
      </c>
      <c r="CZ835" t="s">
        <v>8360</v>
      </c>
      <c r="DA835" t="s">
        <v>8549</v>
      </c>
      <c r="DB835" t="s">
        <v>8524</v>
      </c>
      <c r="DC835" t="s">
        <v>10736</v>
      </c>
      <c r="DD835" s="223">
        <v>788</v>
      </c>
    </row>
    <row r="836" spans="1:108">
      <c r="A836" s="227">
        <v>779</v>
      </c>
      <c r="B836" t="s">
        <v>8159</v>
      </c>
      <c r="C836" s="285" t="s">
        <v>8160</v>
      </c>
      <c r="D836" t="s">
        <v>3455</v>
      </c>
      <c r="E836" t="s">
        <v>8161</v>
      </c>
      <c r="F836" t="s">
        <v>8162</v>
      </c>
      <c r="G836" t="s">
        <v>8163</v>
      </c>
      <c r="H836" t="s">
        <v>8164</v>
      </c>
      <c r="I836" t="s">
        <v>8165</v>
      </c>
      <c r="J836" t="s">
        <v>8166</v>
      </c>
      <c r="K836" s="221" t="s">
        <v>10285</v>
      </c>
      <c r="L836" t="s">
        <v>8361</v>
      </c>
      <c r="M836" t="b">
        <v>0</v>
      </c>
      <c r="N836" t="s">
        <v>549</v>
      </c>
      <c r="O836" t="s">
        <v>8269</v>
      </c>
      <c r="P836" t="s">
        <v>9093</v>
      </c>
      <c r="Q836" s="223">
        <v>70</v>
      </c>
      <c r="R836" s="223">
        <v>70</v>
      </c>
      <c r="S836" t="s">
        <v>8797</v>
      </c>
      <c r="T836" t="s">
        <v>17</v>
      </c>
      <c r="U836" t="s">
        <v>17</v>
      </c>
      <c r="V836" t="s">
        <v>17</v>
      </c>
      <c r="W836" t="s">
        <v>17</v>
      </c>
      <c r="X836" t="s">
        <v>17</v>
      </c>
      <c r="Y836" t="s">
        <v>17</v>
      </c>
      <c r="Z836" t="s">
        <v>9186</v>
      </c>
      <c r="AA836" s="22" t="s">
        <v>9197</v>
      </c>
      <c r="AB836" t="s">
        <v>17</v>
      </c>
      <c r="AC836" t="s">
        <v>8354</v>
      </c>
      <c r="AD836" t="s">
        <v>17</v>
      </c>
      <c r="AE836" t="s">
        <v>17</v>
      </c>
      <c r="AF836" t="s">
        <v>8797</v>
      </c>
      <c r="AG836" t="s">
        <v>17</v>
      </c>
      <c r="AH836" t="s">
        <v>8361</v>
      </c>
      <c r="AI836" t="s">
        <v>8189</v>
      </c>
      <c r="AJ836" s="3" t="s">
        <v>9047</v>
      </c>
      <c r="AK836" t="s">
        <v>8190</v>
      </c>
      <c r="AM836" t="s">
        <v>8172</v>
      </c>
      <c r="AN836" t="s">
        <v>484</v>
      </c>
      <c r="AO836" t="s">
        <v>4575</v>
      </c>
      <c r="AP836" t="s">
        <v>8169</v>
      </c>
      <c r="AQ836" t="s">
        <v>8164</v>
      </c>
      <c r="AR836" t="s">
        <v>8174</v>
      </c>
      <c r="AS836" s="22" t="s">
        <v>9044</v>
      </c>
      <c r="AT836" t="s">
        <v>17</v>
      </c>
      <c r="AU836" t="b">
        <v>0</v>
      </c>
      <c r="AV836" s="223">
        <v>5550781</v>
      </c>
      <c r="AW836" t="s">
        <v>17</v>
      </c>
      <c r="AX836" t="s">
        <v>8175</v>
      </c>
      <c r="AY836" t="s">
        <v>17</v>
      </c>
      <c r="AZ836" t="s">
        <v>8176</v>
      </c>
      <c r="BA836" t="s">
        <v>8177</v>
      </c>
      <c r="BB836" s="3" t="s">
        <v>708</v>
      </c>
      <c r="BC836" t="s">
        <v>17</v>
      </c>
      <c r="BD836" t="s">
        <v>17</v>
      </c>
      <c r="BE836" t="s">
        <v>37</v>
      </c>
      <c r="BF836" t="s">
        <v>8178</v>
      </c>
      <c r="BG836" t="s">
        <v>17</v>
      </c>
      <c r="BH836" t="s">
        <v>9567</v>
      </c>
      <c r="BI836" t="s">
        <v>4479</v>
      </c>
      <c r="BJ836" t="s">
        <v>9079</v>
      </c>
      <c r="BK836" s="9" t="s">
        <v>9568</v>
      </c>
      <c r="BL836" t="s">
        <v>17</v>
      </c>
      <c r="BM836" s="223">
        <v>3624132</v>
      </c>
      <c r="BN836" s="223">
        <v>2222112</v>
      </c>
      <c r="BO836" t="s">
        <v>2045</v>
      </c>
      <c r="BP836" t="s">
        <v>9215</v>
      </c>
      <c r="BQ836" t="s">
        <v>8164</v>
      </c>
      <c r="BS836" t="s">
        <v>17</v>
      </c>
      <c r="BT836" t="s">
        <v>17</v>
      </c>
      <c r="BU836" t="s">
        <v>6697</v>
      </c>
      <c r="BV836" t="s">
        <v>17</v>
      </c>
      <c r="BW836" s="223">
        <v>30</v>
      </c>
      <c r="BX836" t="s">
        <v>17</v>
      </c>
      <c r="BY836" t="s">
        <v>17</v>
      </c>
      <c r="BZ836" s="9" t="s">
        <v>6499</v>
      </c>
      <c r="CA836" t="s">
        <v>6212</v>
      </c>
      <c r="CB836" s="223">
        <v>2016</v>
      </c>
      <c r="CC836" t="s">
        <v>8179</v>
      </c>
      <c r="CD836" t="s">
        <v>8362</v>
      </c>
      <c r="CE836" t="s">
        <v>8363</v>
      </c>
      <c r="CF836" t="s">
        <v>8364</v>
      </c>
      <c r="CG836" t="s">
        <v>17</v>
      </c>
      <c r="CH836" t="s">
        <v>35</v>
      </c>
      <c r="CI836" t="s">
        <v>8361</v>
      </c>
      <c r="CJ836" t="s">
        <v>8365</v>
      </c>
      <c r="CK836" t="s">
        <v>17</v>
      </c>
      <c r="CL836" t="s">
        <v>17</v>
      </c>
      <c r="CM836" t="s">
        <v>8184</v>
      </c>
      <c r="CN836" t="s">
        <v>17</v>
      </c>
      <c r="CO836" t="s">
        <v>686</v>
      </c>
      <c r="CP836" t="s">
        <v>5933</v>
      </c>
      <c r="CQ836" t="s">
        <v>17</v>
      </c>
      <c r="CR836" t="s">
        <v>17</v>
      </c>
      <c r="CS836" t="s">
        <v>8366</v>
      </c>
      <c r="CT836" t="s">
        <v>128</v>
      </c>
      <c r="CU836" t="s">
        <v>333</v>
      </c>
      <c r="CV836" t="s">
        <v>17</v>
      </c>
      <c r="CW836" t="s">
        <v>8186</v>
      </c>
      <c r="CX836" t="s">
        <v>17</v>
      </c>
      <c r="CY836" t="s">
        <v>17</v>
      </c>
      <c r="CZ836" t="s">
        <v>8367</v>
      </c>
      <c r="DA836" t="s">
        <v>8549</v>
      </c>
      <c r="DB836" t="s">
        <v>8525</v>
      </c>
      <c r="DC836" t="s">
        <v>10735</v>
      </c>
      <c r="DD836" s="223">
        <v>789</v>
      </c>
    </row>
    <row r="837" spans="1:108">
      <c r="A837" s="227">
        <v>780</v>
      </c>
      <c r="B837" t="s">
        <v>8159</v>
      </c>
      <c r="C837" s="285" t="s">
        <v>8160</v>
      </c>
      <c r="D837" t="s">
        <v>3455</v>
      </c>
      <c r="E837" t="s">
        <v>8161</v>
      </c>
      <c r="F837" t="s">
        <v>8162</v>
      </c>
      <c r="G837" t="s">
        <v>8163</v>
      </c>
      <c r="H837" t="s">
        <v>8164</v>
      </c>
      <c r="I837" t="s">
        <v>8165</v>
      </c>
      <c r="J837" t="s">
        <v>8166</v>
      </c>
      <c r="K837" s="221" t="s">
        <v>10285</v>
      </c>
      <c r="L837" t="s">
        <v>8368</v>
      </c>
      <c r="M837" t="b">
        <v>0</v>
      </c>
      <c r="N837" t="s">
        <v>549</v>
      </c>
      <c r="O837" t="s">
        <v>8269</v>
      </c>
      <c r="P837" t="s">
        <v>9093</v>
      </c>
      <c r="Q837" s="223">
        <v>70</v>
      </c>
      <c r="R837" s="223">
        <v>70</v>
      </c>
      <c r="S837" t="s">
        <v>8797</v>
      </c>
      <c r="T837" t="s">
        <v>17</v>
      </c>
      <c r="U837" t="s">
        <v>17</v>
      </c>
      <c r="V837" t="s">
        <v>17</v>
      </c>
      <c r="W837" t="s">
        <v>17</v>
      </c>
      <c r="X837" t="s">
        <v>17</v>
      </c>
      <c r="Y837" t="s">
        <v>17</v>
      </c>
      <c r="Z837" t="s">
        <v>9186</v>
      </c>
      <c r="AA837" s="22" t="s">
        <v>9197</v>
      </c>
      <c r="AB837" t="s">
        <v>17</v>
      </c>
      <c r="AC837" t="s">
        <v>8354</v>
      </c>
      <c r="AD837" t="s">
        <v>17</v>
      </c>
      <c r="AE837" t="s">
        <v>17</v>
      </c>
      <c r="AF837" t="s">
        <v>8797</v>
      </c>
      <c r="AG837" t="s">
        <v>17</v>
      </c>
      <c r="AH837" t="s">
        <v>8368</v>
      </c>
      <c r="AI837" t="s">
        <v>8189</v>
      </c>
      <c r="AJ837" s="3" t="s">
        <v>9047</v>
      </c>
      <c r="AK837" t="s">
        <v>8205</v>
      </c>
      <c r="AM837" t="s">
        <v>8172</v>
      </c>
      <c r="AN837" t="s">
        <v>8173</v>
      </c>
      <c r="AO837" t="s">
        <v>4575</v>
      </c>
      <c r="AP837" t="s">
        <v>8169</v>
      </c>
      <c r="AQ837" t="s">
        <v>8164</v>
      </c>
      <c r="AR837" t="s">
        <v>8174</v>
      </c>
      <c r="AS837" s="22" t="s">
        <v>9044</v>
      </c>
      <c r="AT837" t="s">
        <v>17</v>
      </c>
      <c r="AU837" t="b">
        <v>0</v>
      </c>
      <c r="AV837" s="223">
        <v>2974394</v>
      </c>
      <c r="AW837" t="s">
        <v>17</v>
      </c>
      <c r="AX837" t="s">
        <v>8175</v>
      </c>
      <c r="AY837" t="s">
        <v>17</v>
      </c>
      <c r="AZ837" t="s">
        <v>8176</v>
      </c>
      <c r="BA837" t="s">
        <v>8177</v>
      </c>
      <c r="BB837" s="3" t="s">
        <v>708</v>
      </c>
      <c r="BC837" t="s">
        <v>17</v>
      </c>
      <c r="BD837" t="s">
        <v>17</v>
      </c>
      <c r="BE837" t="s">
        <v>37</v>
      </c>
      <c r="BF837" t="s">
        <v>8178</v>
      </c>
      <c r="BG837" t="s">
        <v>17</v>
      </c>
      <c r="BH837" t="s">
        <v>9567</v>
      </c>
      <c r="BI837" t="s">
        <v>4479</v>
      </c>
      <c r="BJ837" t="s">
        <v>9079</v>
      </c>
      <c r="BK837" s="9" t="s">
        <v>9568</v>
      </c>
      <c r="BL837" t="s">
        <v>17</v>
      </c>
      <c r="BM837" s="223">
        <v>2282766</v>
      </c>
      <c r="BN837" s="223">
        <v>275695</v>
      </c>
      <c r="BO837" t="s">
        <v>2045</v>
      </c>
      <c r="BP837" t="s">
        <v>9215</v>
      </c>
      <c r="BQ837" t="s">
        <v>8164</v>
      </c>
      <c r="BS837" t="s">
        <v>17</v>
      </c>
      <c r="BT837" t="s">
        <v>17</v>
      </c>
      <c r="BU837" t="s">
        <v>6697</v>
      </c>
      <c r="BV837" t="s">
        <v>17</v>
      </c>
      <c r="BW837" s="223">
        <v>30</v>
      </c>
      <c r="BX837" t="s">
        <v>17</v>
      </c>
      <c r="BY837" t="s">
        <v>17</v>
      </c>
      <c r="BZ837" s="9" t="s">
        <v>6499</v>
      </c>
      <c r="CA837" t="s">
        <v>6212</v>
      </c>
      <c r="CB837" s="223">
        <v>2016</v>
      </c>
      <c r="CC837" t="s">
        <v>8179</v>
      </c>
      <c r="CD837" t="s">
        <v>9554</v>
      </c>
      <c r="CE837" t="s">
        <v>8369</v>
      </c>
      <c r="CF837" t="s">
        <v>8370</v>
      </c>
      <c r="CG837" t="s">
        <v>17</v>
      </c>
      <c r="CH837" t="s">
        <v>35</v>
      </c>
      <c r="CI837" t="s">
        <v>8368</v>
      </c>
      <c r="CJ837" t="s">
        <v>8371</v>
      </c>
      <c r="CK837" t="s">
        <v>17</v>
      </c>
      <c r="CL837" t="s">
        <v>17</v>
      </c>
      <c r="CM837" t="s">
        <v>8184</v>
      </c>
      <c r="CN837" t="s">
        <v>17</v>
      </c>
      <c r="CO837" t="s">
        <v>686</v>
      </c>
      <c r="CP837" t="s">
        <v>5933</v>
      </c>
      <c r="CQ837" t="s">
        <v>17</v>
      </c>
      <c r="CR837" t="s">
        <v>17</v>
      </c>
      <c r="CS837" t="s">
        <v>8372</v>
      </c>
      <c r="CT837" t="s">
        <v>128</v>
      </c>
      <c r="CU837" t="s">
        <v>333</v>
      </c>
      <c r="CV837" t="s">
        <v>17</v>
      </c>
      <c r="CW837" t="s">
        <v>8186</v>
      </c>
      <c r="CX837" t="s">
        <v>17</v>
      </c>
      <c r="CY837" t="s">
        <v>17</v>
      </c>
      <c r="CZ837" t="s">
        <v>8373</v>
      </c>
      <c r="DA837" t="s">
        <v>8549</v>
      </c>
      <c r="DB837" t="s">
        <v>8526</v>
      </c>
      <c r="DC837" t="s">
        <v>10734</v>
      </c>
      <c r="DD837" s="223">
        <v>790</v>
      </c>
    </row>
    <row r="838" spans="1:108">
      <c r="A838" s="227">
        <v>781</v>
      </c>
      <c r="B838" t="s">
        <v>8159</v>
      </c>
      <c r="C838" s="285" t="s">
        <v>8160</v>
      </c>
      <c r="D838" t="s">
        <v>3455</v>
      </c>
      <c r="E838" t="s">
        <v>8161</v>
      </c>
      <c r="F838" t="s">
        <v>8162</v>
      </c>
      <c r="G838" t="s">
        <v>8163</v>
      </c>
      <c r="H838" t="s">
        <v>8164</v>
      </c>
      <c r="I838" t="s">
        <v>8165</v>
      </c>
      <c r="J838" t="s">
        <v>8166</v>
      </c>
      <c r="K838" s="221" t="s">
        <v>10285</v>
      </c>
      <c r="L838" t="s">
        <v>8374</v>
      </c>
      <c r="M838" t="b">
        <v>0</v>
      </c>
      <c r="N838" t="s">
        <v>549</v>
      </c>
      <c r="O838" t="s">
        <v>8269</v>
      </c>
      <c r="P838" t="s">
        <v>9093</v>
      </c>
      <c r="Q838" s="223">
        <v>70</v>
      </c>
      <c r="R838" s="223">
        <v>70</v>
      </c>
      <c r="S838" t="s">
        <v>8797</v>
      </c>
      <c r="T838" t="s">
        <v>17</v>
      </c>
      <c r="U838" t="s">
        <v>17</v>
      </c>
      <c r="V838" t="s">
        <v>17</v>
      </c>
      <c r="W838" t="s">
        <v>17</v>
      </c>
      <c r="X838" t="s">
        <v>17</v>
      </c>
      <c r="Y838" t="s">
        <v>17</v>
      </c>
      <c r="Z838" t="s">
        <v>9186</v>
      </c>
      <c r="AA838" s="22" t="s">
        <v>9197</v>
      </c>
      <c r="AB838" t="s">
        <v>17</v>
      </c>
      <c r="AC838" t="s">
        <v>8354</v>
      </c>
      <c r="AD838" t="s">
        <v>17</v>
      </c>
      <c r="AE838" t="s">
        <v>17</v>
      </c>
      <c r="AF838" t="s">
        <v>8797</v>
      </c>
      <c r="AG838" t="s">
        <v>17</v>
      </c>
      <c r="AH838" t="s">
        <v>8374</v>
      </c>
      <c r="AI838" t="s">
        <v>8189</v>
      </c>
      <c r="AJ838" s="3" t="s">
        <v>9047</v>
      </c>
      <c r="AK838" t="s">
        <v>8205</v>
      </c>
      <c r="AM838" t="s">
        <v>8172</v>
      </c>
      <c r="AN838" t="s">
        <v>8173</v>
      </c>
      <c r="AO838" t="s">
        <v>4575</v>
      </c>
      <c r="AP838" t="s">
        <v>8169</v>
      </c>
      <c r="AQ838" t="s">
        <v>8164</v>
      </c>
      <c r="AR838" t="s">
        <v>8174</v>
      </c>
      <c r="AS838" s="22" t="s">
        <v>9044</v>
      </c>
      <c r="AT838" t="s">
        <v>17</v>
      </c>
      <c r="AU838" t="b">
        <v>0</v>
      </c>
      <c r="AV838" s="223">
        <v>3603961</v>
      </c>
      <c r="AW838" t="s">
        <v>17</v>
      </c>
      <c r="AX838" t="s">
        <v>8175</v>
      </c>
      <c r="AY838" t="s">
        <v>17</v>
      </c>
      <c r="AZ838" t="s">
        <v>8176</v>
      </c>
      <c r="BA838" t="s">
        <v>8177</v>
      </c>
      <c r="BB838" s="3" t="s">
        <v>708</v>
      </c>
      <c r="BC838" t="s">
        <v>17</v>
      </c>
      <c r="BD838" t="s">
        <v>17</v>
      </c>
      <c r="BE838" t="s">
        <v>37</v>
      </c>
      <c r="BF838" t="s">
        <v>8178</v>
      </c>
      <c r="BG838" t="s">
        <v>17</v>
      </c>
      <c r="BH838" t="s">
        <v>9567</v>
      </c>
      <c r="BI838" t="s">
        <v>4479</v>
      </c>
      <c r="BJ838" t="s">
        <v>9079</v>
      </c>
      <c r="BK838" s="9" t="s">
        <v>9568</v>
      </c>
      <c r="BL838" t="s">
        <v>17</v>
      </c>
      <c r="BM838" s="223">
        <v>2741614</v>
      </c>
      <c r="BN838" s="223">
        <v>855127</v>
      </c>
      <c r="BO838" t="s">
        <v>2045</v>
      </c>
      <c r="BP838" t="s">
        <v>9215</v>
      </c>
      <c r="BQ838" t="s">
        <v>8164</v>
      </c>
      <c r="BS838" t="s">
        <v>17</v>
      </c>
      <c r="BT838" t="s">
        <v>17</v>
      </c>
      <c r="BU838" t="s">
        <v>6697</v>
      </c>
      <c r="BV838" t="s">
        <v>17</v>
      </c>
      <c r="BW838" s="223">
        <v>30</v>
      </c>
      <c r="BX838" t="s">
        <v>17</v>
      </c>
      <c r="BY838" t="s">
        <v>17</v>
      </c>
      <c r="BZ838" s="9" t="s">
        <v>6499</v>
      </c>
      <c r="CA838" t="s">
        <v>6212</v>
      </c>
      <c r="CB838" s="223">
        <v>2016</v>
      </c>
      <c r="CC838" t="s">
        <v>8179</v>
      </c>
      <c r="CD838" t="s">
        <v>8375</v>
      </c>
      <c r="CE838" t="s">
        <v>8376</v>
      </c>
      <c r="CF838" t="s">
        <v>8377</v>
      </c>
      <c r="CG838" t="s">
        <v>17</v>
      </c>
      <c r="CH838" t="s">
        <v>35</v>
      </c>
      <c r="CI838" t="s">
        <v>8374</v>
      </c>
      <c r="CJ838" t="s">
        <v>8378</v>
      </c>
      <c r="CK838" t="s">
        <v>17</v>
      </c>
      <c r="CL838" t="s">
        <v>17</v>
      </c>
      <c r="CM838" t="s">
        <v>8184</v>
      </c>
      <c r="CN838" t="s">
        <v>17</v>
      </c>
      <c r="CO838" t="s">
        <v>686</v>
      </c>
      <c r="CP838" t="s">
        <v>5933</v>
      </c>
      <c r="CQ838" t="s">
        <v>17</v>
      </c>
      <c r="CR838" t="s">
        <v>17</v>
      </c>
      <c r="CS838" t="s">
        <v>8379</v>
      </c>
      <c r="CT838" t="s">
        <v>128</v>
      </c>
      <c r="CU838" t="s">
        <v>333</v>
      </c>
      <c r="CV838" t="s">
        <v>17</v>
      </c>
      <c r="CW838" t="s">
        <v>8186</v>
      </c>
      <c r="CX838" t="s">
        <v>17</v>
      </c>
      <c r="CY838" t="s">
        <v>17</v>
      </c>
      <c r="CZ838" t="s">
        <v>8380</v>
      </c>
      <c r="DA838" t="s">
        <v>8549</v>
      </c>
      <c r="DB838" t="s">
        <v>8527</v>
      </c>
      <c r="DC838" t="s">
        <v>10733</v>
      </c>
      <c r="DD838" s="223">
        <v>791</v>
      </c>
    </row>
    <row r="839" spans="1:108">
      <c r="A839" s="227">
        <v>782</v>
      </c>
      <c r="B839" t="s">
        <v>8159</v>
      </c>
      <c r="C839" s="285" t="s">
        <v>8160</v>
      </c>
      <c r="D839" t="s">
        <v>3455</v>
      </c>
      <c r="E839" t="s">
        <v>8161</v>
      </c>
      <c r="F839" t="s">
        <v>8162</v>
      </c>
      <c r="G839" t="s">
        <v>8163</v>
      </c>
      <c r="H839" t="s">
        <v>8164</v>
      </c>
      <c r="I839" t="s">
        <v>8165</v>
      </c>
      <c r="J839" t="s">
        <v>8166</v>
      </c>
      <c r="K839" s="221" t="s">
        <v>10285</v>
      </c>
      <c r="L839" t="s">
        <v>8381</v>
      </c>
      <c r="M839" t="b">
        <v>0</v>
      </c>
      <c r="N839" t="s">
        <v>549</v>
      </c>
      <c r="O839" t="s">
        <v>8269</v>
      </c>
      <c r="P839" t="s">
        <v>9093</v>
      </c>
      <c r="Q839" s="223">
        <v>70</v>
      </c>
      <c r="R839" s="223">
        <v>70</v>
      </c>
      <c r="S839" t="s">
        <v>8797</v>
      </c>
      <c r="T839" t="s">
        <v>17</v>
      </c>
      <c r="U839" t="s">
        <v>17</v>
      </c>
      <c r="V839" t="s">
        <v>17</v>
      </c>
      <c r="W839" t="s">
        <v>17</v>
      </c>
      <c r="X839" t="s">
        <v>17</v>
      </c>
      <c r="Y839" t="s">
        <v>17</v>
      </c>
      <c r="Z839" t="s">
        <v>9186</v>
      </c>
      <c r="AA839" s="22" t="s">
        <v>9197</v>
      </c>
      <c r="AB839" t="s">
        <v>17</v>
      </c>
      <c r="AC839" t="s">
        <v>8354</v>
      </c>
      <c r="AD839" t="s">
        <v>17</v>
      </c>
      <c r="AE839" t="s">
        <v>17</v>
      </c>
      <c r="AF839" t="s">
        <v>8797</v>
      </c>
      <c r="AG839" t="s">
        <v>17</v>
      </c>
      <c r="AH839" t="s">
        <v>8381</v>
      </c>
      <c r="AI839" t="s">
        <v>8189</v>
      </c>
      <c r="AJ839" s="3" t="s">
        <v>9047</v>
      </c>
      <c r="AK839" t="s">
        <v>8205</v>
      </c>
      <c r="AM839" t="s">
        <v>8172</v>
      </c>
      <c r="AN839" t="s">
        <v>8173</v>
      </c>
      <c r="AO839" t="s">
        <v>4575</v>
      </c>
      <c r="AP839" t="s">
        <v>8169</v>
      </c>
      <c r="AQ839" t="s">
        <v>8164</v>
      </c>
      <c r="AR839" t="s">
        <v>8174</v>
      </c>
      <c r="AS839" s="22" t="s">
        <v>9044</v>
      </c>
      <c r="AT839" t="s">
        <v>17</v>
      </c>
      <c r="AU839" t="b">
        <v>0</v>
      </c>
      <c r="AV839" s="223">
        <v>4057975</v>
      </c>
      <c r="AW839" t="s">
        <v>17</v>
      </c>
      <c r="AX839" t="s">
        <v>8175</v>
      </c>
      <c r="AY839" t="s">
        <v>17</v>
      </c>
      <c r="AZ839" t="s">
        <v>8176</v>
      </c>
      <c r="BA839" t="s">
        <v>8177</v>
      </c>
      <c r="BB839" s="3" t="s">
        <v>708</v>
      </c>
      <c r="BC839" t="s">
        <v>17</v>
      </c>
      <c r="BD839" t="s">
        <v>17</v>
      </c>
      <c r="BE839" t="s">
        <v>37</v>
      </c>
      <c r="BF839" t="s">
        <v>8178</v>
      </c>
      <c r="BG839" t="s">
        <v>17</v>
      </c>
      <c r="BH839" t="s">
        <v>9567</v>
      </c>
      <c r="BI839" t="s">
        <v>4479</v>
      </c>
      <c r="BJ839" t="s">
        <v>9079</v>
      </c>
      <c r="BK839" s="9" t="s">
        <v>9568</v>
      </c>
      <c r="BL839" t="s">
        <v>17</v>
      </c>
      <c r="BM839" s="223">
        <v>2984070</v>
      </c>
      <c r="BN839" s="223">
        <v>669572</v>
      </c>
      <c r="BO839" t="s">
        <v>2045</v>
      </c>
      <c r="BP839" t="s">
        <v>9215</v>
      </c>
      <c r="BQ839" t="s">
        <v>8164</v>
      </c>
      <c r="BS839" t="s">
        <v>17</v>
      </c>
      <c r="BT839" t="s">
        <v>17</v>
      </c>
      <c r="BU839" t="s">
        <v>6697</v>
      </c>
      <c r="BV839" t="s">
        <v>17</v>
      </c>
      <c r="BW839" s="223">
        <v>30</v>
      </c>
      <c r="BX839" t="s">
        <v>17</v>
      </c>
      <c r="BY839" t="s">
        <v>17</v>
      </c>
      <c r="BZ839" s="9" t="s">
        <v>6499</v>
      </c>
      <c r="CA839" t="s">
        <v>6212</v>
      </c>
      <c r="CB839" s="223">
        <v>2016</v>
      </c>
      <c r="CC839" t="s">
        <v>8179</v>
      </c>
      <c r="CD839" t="s">
        <v>8382</v>
      </c>
      <c r="CE839" t="s">
        <v>8383</v>
      </c>
      <c r="CF839" t="s">
        <v>8384</v>
      </c>
      <c r="CG839" t="s">
        <v>17</v>
      </c>
      <c r="CH839" t="s">
        <v>35</v>
      </c>
      <c r="CI839" t="s">
        <v>8381</v>
      </c>
      <c r="CJ839" t="s">
        <v>8385</v>
      </c>
      <c r="CK839" t="s">
        <v>17</v>
      </c>
      <c r="CL839" t="s">
        <v>17</v>
      </c>
      <c r="CM839" t="s">
        <v>8184</v>
      </c>
      <c r="CN839" t="s">
        <v>17</v>
      </c>
      <c r="CO839" t="s">
        <v>686</v>
      </c>
      <c r="CP839" t="s">
        <v>5933</v>
      </c>
      <c r="CQ839" t="s">
        <v>17</v>
      </c>
      <c r="CR839" t="s">
        <v>17</v>
      </c>
      <c r="CS839" t="s">
        <v>8386</v>
      </c>
      <c r="CT839" t="s">
        <v>128</v>
      </c>
      <c r="CU839" t="s">
        <v>333</v>
      </c>
      <c r="CV839" t="s">
        <v>17</v>
      </c>
      <c r="CW839" t="s">
        <v>8186</v>
      </c>
      <c r="CX839" t="s">
        <v>17</v>
      </c>
      <c r="CY839" t="s">
        <v>17</v>
      </c>
      <c r="CZ839" t="s">
        <v>8387</v>
      </c>
      <c r="DA839" t="s">
        <v>8549</v>
      </c>
      <c r="DB839" t="s">
        <v>8528</v>
      </c>
      <c r="DC839" t="s">
        <v>10732</v>
      </c>
      <c r="DD839" s="223">
        <v>792</v>
      </c>
    </row>
    <row r="840" spans="1:108">
      <c r="A840" s="227">
        <v>783</v>
      </c>
      <c r="B840" t="s">
        <v>8159</v>
      </c>
      <c r="C840" s="285" t="s">
        <v>8160</v>
      </c>
      <c r="D840" t="s">
        <v>3455</v>
      </c>
      <c r="E840" t="s">
        <v>8161</v>
      </c>
      <c r="F840" t="s">
        <v>8162</v>
      </c>
      <c r="G840" t="s">
        <v>8163</v>
      </c>
      <c r="H840" t="s">
        <v>8164</v>
      </c>
      <c r="I840" t="s">
        <v>8165</v>
      </c>
      <c r="J840" t="s">
        <v>8166</v>
      </c>
      <c r="K840" s="221" t="s">
        <v>10285</v>
      </c>
      <c r="L840" t="s">
        <v>8388</v>
      </c>
      <c r="M840" t="b">
        <v>0</v>
      </c>
      <c r="N840" t="s">
        <v>549</v>
      </c>
      <c r="O840" t="s">
        <v>8269</v>
      </c>
      <c r="P840" t="s">
        <v>9093</v>
      </c>
      <c r="Q840" s="223">
        <v>70</v>
      </c>
      <c r="R840" s="223">
        <v>70</v>
      </c>
      <c r="S840" t="s">
        <v>8797</v>
      </c>
      <c r="T840" t="s">
        <v>17</v>
      </c>
      <c r="U840" t="s">
        <v>17</v>
      </c>
      <c r="V840" t="s">
        <v>17</v>
      </c>
      <c r="W840" t="s">
        <v>17</v>
      </c>
      <c r="X840" t="s">
        <v>17</v>
      </c>
      <c r="Y840" t="s">
        <v>17</v>
      </c>
      <c r="Z840" t="s">
        <v>9186</v>
      </c>
      <c r="AA840" s="22" t="s">
        <v>9197</v>
      </c>
      <c r="AB840" t="s">
        <v>17</v>
      </c>
      <c r="AC840" t="s">
        <v>8354</v>
      </c>
      <c r="AD840" t="s">
        <v>17</v>
      </c>
      <c r="AE840" t="s">
        <v>17</v>
      </c>
      <c r="AF840" t="s">
        <v>8797</v>
      </c>
      <c r="AG840" t="s">
        <v>17</v>
      </c>
      <c r="AH840" t="s">
        <v>8388</v>
      </c>
      <c r="AI840" t="s">
        <v>8189</v>
      </c>
      <c r="AJ840" s="3" t="s">
        <v>9047</v>
      </c>
      <c r="AK840" t="s">
        <v>8205</v>
      </c>
      <c r="AM840" t="s">
        <v>8172</v>
      </c>
      <c r="AN840" t="s">
        <v>8173</v>
      </c>
      <c r="AO840" t="s">
        <v>4575</v>
      </c>
      <c r="AP840" t="s">
        <v>8169</v>
      </c>
      <c r="AQ840" t="s">
        <v>8164</v>
      </c>
      <c r="AR840" t="s">
        <v>8174</v>
      </c>
      <c r="AS840" s="22" t="s">
        <v>9044</v>
      </c>
      <c r="AT840" t="s">
        <v>17</v>
      </c>
      <c r="AU840" t="b">
        <v>0</v>
      </c>
      <c r="AV840" s="223">
        <v>2957418</v>
      </c>
      <c r="AW840" t="s">
        <v>17</v>
      </c>
      <c r="AX840" t="s">
        <v>8175</v>
      </c>
      <c r="AY840" t="s">
        <v>17</v>
      </c>
      <c r="AZ840" t="s">
        <v>8176</v>
      </c>
      <c r="BA840" t="s">
        <v>8177</v>
      </c>
      <c r="BB840" s="3" t="s">
        <v>708</v>
      </c>
      <c r="BC840" t="s">
        <v>17</v>
      </c>
      <c r="BD840" t="s">
        <v>17</v>
      </c>
      <c r="BE840" t="s">
        <v>37</v>
      </c>
      <c r="BF840" t="s">
        <v>8178</v>
      </c>
      <c r="BG840" t="s">
        <v>17</v>
      </c>
      <c r="BH840" t="s">
        <v>9567</v>
      </c>
      <c r="BI840" t="s">
        <v>4479</v>
      </c>
      <c r="BJ840" t="s">
        <v>9079</v>
      </c>
      <c r="BK840" s="9" t="s">
        <v>9568</v>
      </c>
      <c r="BL840" t="s">
        <v>17</v>
      </c>
      <c r="BM840" s="223">
        <v>2065481</v>
      </c>
      <c r="BN840" s="223">
        <v>837978</v>
      </c>
      <c r="BO840" t="s">
        <v>2045</v>
      </c>
      <c r="BP840" t="s">
        <v>9215</v>
      </c>
      <c r="BQ840" t="s">
        <v>8164</v>
      </c>
      <c r="BS840" t="s">
        <v>17</v>
      </c>
      <c r="BT840" t="s">
        <v>17</v>
      </c>
      <c r="BU840" t="s">
        <v>6697</v>
      </c>
      <c r="BV840" t="s">
        <v>17</v>
      </c>
      <c r="BW840" s="223">
        <v>30</v>
      </c>
      <c r="BX840" t="s">
        <v>17</v>
      </c>
      <c r="BY840" t="s">
        <v>17</v>
      </c>
      <c r="BZ840" s="9" t="s">
        <v>6499</v>
      </c>
      <c r="CA840" t="s">
        <v>6212</v>
      </c>
      <c r="CB840" s="223">
        <v>2016</v>
      </c>
      <c r="CC840" t="s">
        <v>8179</v>
      </c>
      <c r="CD840" t="s">
        <v>8389</v>
      </c>
      <c r="CE840" t="s">
        <v>8390</v>
      </c>
      <c r="CF840" t="s">
        <v>8391</v>
      </c>
      <c r="CG840" t="s">
        <v>17</v>
      </c>
      <c r="CH840" t="s">
        <v>35</v>
      </c>
      <c r="CI840" t="s">
        <v>8388</v>
      </c>
      <c r="CJ840" t="s">
        <v>8392</v>
      </c>
      <c r="CK840" t="s">
        <v>17</v>
      </c>
      <c r="CL840" t="s">
        <v>17</v>
      </c>
      <c r="CM840" t="s">
        <v>8184</v>
      </c>
      <c r="CN840" t="s">
        <v>17</v>
      </c>
      <c r="CO840" t="s">
        <v>686</v>
      </c>
      <c r="CP840" t="s">
        <v>5933</v>
      </c>
      <c r="CQ840" t="s">
        <v>17</v>
      </c>
      <c r="CR840" t="s">
        <v>17</v>
      </c>
      <c r="CS840" t="s">
        <v>8393</v>
      </c>
      <c r="CT840" t="s">
        <v>128</v>
      </c>
      <c r="CU840" t="s">
        <v>333</v>
      </c>
      <c r="CV840" t="s">
        <v>17</v>
      </c>
      <c r="CW840" t="s">
        <v>8186</v>
      </c>
      <c r="CX840" t="s">
        <v>17</v>
      </c>
      <c r="CY840" t="s">
        <v>17</v>
      </c>
      <c r="CZ840" t="s">
        <v>8394</v>
      </c>
      <c r="DA840" t="s">
        <v>8549</v>
      </c>
      <c r="DB840" t="s">
        <v>8529</v>
      </c>
      <c r="DC840" t="s">
        <v>10731</v>
      </c>
      <c r="DD840" s="223">
        <v>793</v>
      </c>
    </row>
    <row r="841" spans="1:108">
      <c r="A841" s="227">
        <v>784</v>
      </c>
      <c r="B841" t="s">
        <v>8159</v>
      </c>
      <c r="C841" s="285" t="s">
        <v>8160</v>
      </c>
      <c r="D841" t="s">
        <v>3455</v>
      </c>
      <c r="E841" t="s">
        <v>8161</v>
      </c>
      <c r="F841" t="s">
        <v>8162</v>
      </c>
      <c r="G841" t="s">
        <v>8163</v>
      </c>
      <c r="H841" t="s">
        <v>8164</v>
      </c>
      <c r="I841" t="s">
        <v>8165</v>
      </c>
      <c r="J841" t="s">
        <v>8166</v>
      </c>
      <c r="K841" s="221" t="s">
        <v>10285</v>
      </c>
      <c r="L841" t="s">
        <v>8395</v>
      </c>
      <c r="M841" t="b">
        <v>0</v>
      </c>
      <c r="N841" t="s">
        <v>549</v>
      </c>
      <c r="O841" t="s">
        <v>8168</v>
      </c>
      <c r="P841" t="s">
        <v>9094</v>
      </c>
      <c r="Q841" s="223">
        <v>57</v>
      </c>
      <c r="R841" s="223">
        <v>57</v>
      </c>
      <c r="S841" t="s">
        <v>8797</v>
      </c>
      <c r="T841" t="s">
        <v>17</v>
      </c>
      <c r="U841" t="s">
        <v>17</v>
      </c>
      <c r="V841" t="s">
        <v>17</v>
      </c>
      <c r="W841" t="s">
        <v>17</v>
      </c>
      <c r="X841" t="s">
        <v>17</v>
      </c>
      <c r="Y841" t="s">
        <v>17</v>
      </c>
      <c r="Z841" t="s">
        <v>9186</v>
      </c>
      <c r="AA841" s="22" t="s">
        <v>9197</v>
      </c>
      <c r="AB841" t="s">
        <v>17</v>
      </c>
      <c r="AC841" t="s">
        <v>6204</v>
      </c>
      <c r="AD841" t="s">
        <v>17</v>
      </c>
      <c r="AE841" t="s">
        <v>17</v>
      </c>
      <c r="AF841" t="s">
        <v>8797</v>
      </c>
      <c r="AG841" t="s">
        <v>17</v>
      </c>
      <c r="AH841" t="s">
        <v>8395</v>
      </c>
      <c r="AI841" t="s">
        <v>7008</v>
      </c>
      <c r="AJ841" s="3" t="s">
        <v>481</v>
      </c>
      <c r="AK841" t="s">
        <v>8171</v>
      </c>
      <c r="AM841" t="s">
        <v>8172</v>
      </c>
      <c r="AN841" t="s">
        <v>8173</v>
      </c>
      <c r="AO841" t="s">
        <v>4575</v>
      </c>
      <c r="AP841" t="s">
        <v>8169</v>
      </c>
      <c r="AQ841" t="s">
        <v>8164</v>
      </c>
      <c r="AR841" t="s">
        <v>8174</v>
      </c>
      <c r="AS841" s="15" t="s">
        <v>9041</v>
      </c>
      <c r="AT841" t="s">
        <v>17</v>
      </c>
      <c r="AU841" t="b">
        <v>0</v>
      </c>
      <c r="AV841" s="223">
        <v>5571894</v>
      </c>
      <c r="AW841" t="s">
        <v>17</v>
      </c>
      <c r="AX841" t="s">
        <v>8175</v>
      </c>
      <c r="AY841" t="s">
        <v>17</v>
      </c>
      <c r="AZ841" t="s">
        <v>8176</v>
      </c>
      <c r="BA841" t="s">
        <v>8177</v>
      </c>
      <c r="BB841" s="3" t="s">
        <v>708</v>
      </c>
      <c r="BC841" t="s">
        <v>17</v>
      </c>
      <c r="BD841" t="s">
        <v>17</v>
      </c>
      <c r="BE841" t="s">
        <v>37</v>
      </c>
      <c r="BF841" t="s">
        <v>8178</v>
      </c>
      <c r="BG841" t="s">
        <v>17</v>
      </c>
      <c r="BH841" t="s">
        <v>9567</v>
      </c>
      <c r="BI841" t="s">
        <v>4479</v>
      </c>
      <c r="BJ841" t="s">
        <v>9079</v>
      </c>
      <c r="BK841" s="9" t="s">
        <v>9568</v>
      </c>
      <c r="BL841" t="s">
        <v>17</v>
      </c>
      <c r="BM841" s="223">
        <v>3697632</v>
      </c>
      <c r="BN841" s="223">
        <v>2062418</v>
      </c>
      <c r="BO841" t="s">
        <v>2045</v>
      </c>
      <c r="BP841" t="s">
        <v>9215</v>
      </c>
      <c r="BQ841" t="s">
        <v>8164</v>
      </c>
      <c r="BS841" t="s">
        <v>17</v>
      </c>
      <c r="BT841" t="s">
        <v>17</v>
      </c>
      <c r="BU841" t="s">
        <v>6697</v>
      </c>
      <c r="BV841" t="s">
        <v>17</v>
      </c>
      <c r="BW841" s="223">
        <v>30</v>
      </c>
      <c r="BX841" t="s">
        <v>17</v>
      </c>
      <c r="BY841" t="s">
        <v>17</v>
      </c>
      <c r="BZ841" s="9" t="s">
        <v>6499</v>
      </c>
      <c r="CA841" t="s">
        <v>6212</v>
      </c>
      <c r="CB841" s="223">
        <v>2016</v>
      </c>
      <c r="CC841" t="s">
        <v>8179</v>
      </c>
      <c r="CD841" t="s">
        <v>8396</v>
      </c>
      <c r="CE841" t="s">
        <v>8397</v>
      </c>
      <c r="CF841" t="s">
        <v>8398</v>
      </c>
      <c r="CG841" t="s">
        <v>17</v>
      </c>
      <c r="CH841" t="s">
        <v>35</v>
      </c>
      <c r="CI841" t="s">
        <v>8395</v>
      </c>
      <c r="CJ841" t="s">
        <v>8399</v>
      </c>
      <c r="CK841" t="s">
        <v>17</v>
      </c>
      <c r="CL841" t="s">
        <v>17</v>
      </c>
      <c r="CM841" t="s">
        <v>8184</v>
      </c>
      <c r="CN841" t="s">
        <v>17</v>
      </c>
      <c r="CO841" t="s">
        <v>686</v>
      </c>
      <c r="CP841" t="s">
        <v>5933</v>
      </c>
      <c r="CQ841" t="s">
        <v>17</v>
      </c>
      <c r="CR841" t="s">
        <v>17</v>
      </c>
      <c r="CS841" t="s">
        <v>8400</v>
      </c>
      <c r="CT841" t="s">
        <v>128</v>
      </c>
      <c r="CU841" t="s">
        <v>333</v>
      </c>
      <c r="CV841" t="s">
        <v>17</v>
      </c>
      <c r="CW841" t="s">
        <v>8186</v>
      </c>
      <c r="CX841" t="s">
        <v>17</v>
      </c>
      <c r="CY841" t="s">
        <v>17</v>
      </c>
      <c r="CZ841" t="s">
        <v>8401</v>
      </c>
      <c r="DA841" t="s">
        <v>8549</v>
      </c>
      <c r="DB841" t="s">
        <v>8530</v>
      </c>
      <c r="DC841" t="s">
        <v>10730</v>
      </c>
      <c r="DD841" s="223">
        <v>794</v>
      </c>
    </row>
    <row r="842" spans="1:108">
      <c r="A842" s="227">
        <v>785</v>
      </c>
      <c r="B842" t="s">
        <v>8159</v>
      </c>
      <c r="C842" s="285" t="s">
        <v>8160</v>
      </c>
      <c r="D842" t="s">
        <v>3455</v>
      </c>
      <c r="E842" t="s">
        <v>8161</v>
      </c>
      <c r="F842" t="s">
        <v>8162</v>
      </c>
      <c r="G842" t="s">
        <v>8163</v>
      </c>
      <c r="H842" t="s">
        <v>8164</v>
      </c>
      <c r="I842" t="s">
        <v>8165</v>
      </c>
      <c r="J842" t="s">
        <v>8166</v>
      </c>
      <c r="K842" s="221" t="s">
        <v>10285</v>
      </c>
      <c r="L842" t="s">
        <v>8402</v>
      </c>
      <c r="M842" t="b">
        <v>0</v>
      </c>
      <c r="N842" t="s">
        <v>549</v>
      </c>
      <c r="O842" t="s">
        <v>8168</v>
      </c>
      <c r="P842" t="s">
        <v>9094</v>
      </c>
      <c r="Q842" s="223">
        <v>57</v>
      </c>
      <c r="R842" s="223">
        <v>57</v>
      </c>
      <c r="S842" t="s">
        <v>8797</v>
      </c>
      <c r="T842" t="s">
        <v>17</v>
      </c>
      <c r="U842" t="s">
        <v>17</v>
      </c>
      <c r="V842" t="s">
        <v>17</v>
      </c>
      <c r="W842" t="s">
        <v>17</v>
      </c>
      <c r="X842" t="s">
        <v>17</v>
      </c>
      <c r="Y842" t="s">
        <v>17</v>
      </c>
      <c r="Z842" t="s">
        <v>9186</v>
      </c>
      <c r="AA842" s="22" t="s">
        <v>9197</v>
      </c>
      <c r="AB842" t="s">
        <v>17</v>
      </c>
      <c r="AC842" t="s">
        <v>6204</v>
      </c>
      <c r="AD842" t="s">
        <v>17</v>
      </c>
      <c r="AE842" t="s">
        <v>17</v>
      </c>
      <c r="AF842" t="s">
        <v>8797</v>
      </c>
      <c r="AG842" t="s">
        <v>17</v>
      </c>
      <c r="AH842" t="s">
        <v>8402</v>
      </c>
      <c r="AI842" t="s">
        <v>8189</v>
      </c>
      <c r="AJ842" s="3" t="s">
        <v>9047</v>
      </c>
      <c r="AK842" t="s">
        <v>8190</v>
      </c>
      <c r="AM842" t="s">
        <v>8172</v>
      </c>
      <c r="AN842" t="s">
        <v>484</v>
      </c>
      <c r="AO842" t="s">
        <v>4575</v>
      </c>
      <c r="AP842" t="s">
        <v>8169</v>
      </c>
      <c r="AQ842" t="s">
        <v>8164</v>
      </c>
      <c r="AR842" t="s">
        <v>8174</v>
      </c>
      <c r="AS842" s="22" t="s">
        <v>9044</v>
      </c>
      <c r="AT842" t="s">
        <v>17</v>
      </c>
      <c r="AU842" t="b">
        <v>0</v>
      </c>
      <c r="AV842" s="223">
        <v>3300067</v>
      </c>
      <c r="AW842" t="s">
        <v>17</v>
      </c>
      <c r="AX842" t="s">
        <v>8175</v>
      </c>
      <c r="AY842" t="s">
        <v>17</v>
      </c>
      <c r="AZ842" t="s">
        <v>8176</v>
      </c>
      <c r="BA842" t="s">
        <v>8177</v>
      </c>
      <c r="BB842" s="3" t="s">
        <v>708</v>
      </c>
      <c r="BC842" t="s">
        <v>17</v>
      </c>
      <c r="BD842" t="s">
        <v>17</v>
      </c>
      <c r="BE842" t="s">
        <v>37</v>
      </c>
      <c r="BF842" t="s">
        <v>8178</v>
      </c>
      <c r="BG842" t="s">
        <v>17</v>
      </c>
      <c r="BH842" t="s">
        <v>9567</v>
      </c>
      <c r="BI842" t="s">
        <v>4479</v>
      </c>
      <c r="BJ842" t="s">
        <v>9079</v>
      </c>
      <c r="BK842" s="9" t="s">
        <v>9568</v>
      </c>
      <c r="BL842" t="s">
        <v>17</v>
      </c>
      <c r="BM842" s="223">
        <v>2425906</v>
      </c>
      <c r="BN842" s="223">
        <v>1234705</v>
      </c>
      <c r="BO842" t="s">
        <v>2045</v>
      </c>
      <c r="BP842" t="s">
        <v>9215</v>
      </c>
      <c r="BQ842" t="s">
        <v>8164</v>
      </c>
      <c r="BS842" t="s">
        <v>17</v>
      </c>
      <c r="BT842" t="s">
        <v>17</v>
      </c>
      <c r="BU842" t="s">
        <v>6697</v>
      </c>
      <c r="BV842" t="s">
        <v>17</v>
      </c>
      <c r="BW842" s="223">
        <v>30</v>
      </c>
      <c r="BX842" t="s">
        <v>17</v>
      </c>
      <c r="BY842" t="s">
        <v>17</v>
      </c>
      <c r="BZ842" s="9" t="s">
        <v>6499</v>
      </c>
      <c r="CA842" t="s">
        <v>6212</v>
      </c>
      <c r="CB842" s="223">
        <v>2016</v>
      </c>
      <c r="CC842" t="s">
        <v>8179</v>
      </c>
      <c r="CD842" t="s">
        <v>8403</v>
      </c>
      <c r="CE842" t="s">
        <v>8404</v>
      </c>
      <c r="CF842" t="s">
        <v>8405</v>
      </c>
      <c r="CG842" t="s">
        <v>17</v>
      </c>
      <c r="CH842" t="s">
        <v>35</v>
      </c>
      <c r="CI842" t="s">
        <v>8402</v>
      </c>
      <c r="CJ842" t="s">
        <v>8406</v>
      </c>
      <c r="CK842" t="s">
        <v>17</v>
      </c>
      <c r="CL842" t="s">
        <v>17</v>
      </c>
      <c r="CM842" t="s">
        <v>8184</v>
      </c>
      <c r="CN842" t="s">
        <v>17</v>
      </c>
      <c r="CO842" t="s">
        <v>686</v>
      </c>
      <c r="CP842" t="s">
        <v>5933</v>
      </c>
      <c r="CQ842" t="s">
        <v>17</v>
      </c>
      <c r="CR842" t="s">
        <v>17</v>
      </c>
      <c r="CS842" t="s">
        <v>8407</v>
      </c>
      <c r="CT842" t="s">
        <v>128</v>
      </c>
      <c r="CU842" t="s">
        <v>333</v>
      </c>
      <c r="CV842" t="s">
        <v>17</v>
      </c>
      <c r="CW842" t="s">
        <v>8186</v>
      </c>
      <c r="CX842" t="s">
        <v>17</v>
      </c>
      <c r="CY842" t="s">
        <v>17</v>
      </c>
      <c r="CZ842" t="s">
        <v>8408</v>
      </c>
      <c r="DA842" t="s">
        <v>8549</v>
      </c>
      <c r="DB842" t="s">
        <v>8531</v>
      </c>
      <c r="DC842" t="s">
        <v>10729</v>
      </c>
      <c r="DD842" s="223">
        <v>795</v>
      </c>
    </row>
    <row r="843" spans="1:108">
      <c r="A843" s="227">
        <v>786</v>
      </c>
      <c r="B843" t="s">
        <v>8159</v>
      </c>
      <c r="C843" s="285" t="s">
        <v>8160</v>
      </c>
      <c r="D843" t="s">
        <v>3455</v>
      </c>
      <c r="E843" t="s">
        <v>8161</v>
      </c>
      <c r="F843" t="s">
        <v>8162</v>
      </c>
      <c r="G843" t="s">
        <v>8163</v>
      </c>
      <c r="H843" t="s">
        <v>8164</v>
      </c>
      <c r="I843" t="s">
        <v>8165</v>
      </c>
      <c r="J843" t="s">
        <v>8166</v>
      </c>
      <c r="K843" s="221" t="s">
        <v>10285</v>
      </c>
      <c r="L843" t="s">
        <v>8409</v>
      </c>
      <c r="M843" t="b">
        <v>0</v>
      </c>
      <c r="N843" t="s">
        <v>549</v>
      </c>
      <c r="O843" t="s">
        <v>8168</v>
      </c>
      <c r="P843" t="s">
        <v>9094</v>
      </c>
      <c r="Q843" s="223">
        <v>57</v>
      </c>
      <c r="R843" s="223">
        <v>57</v>
      </c>
      <c r="S843" t="s">
        <v>8797</v>
      </c>
      <c r="T843" t="s">
        <v>17</v>
      </c>
      <c r="U843" t="s">
        <v>17</v>
      </c>
      <c r="V843" t="s">
        <v>17</v>
      </c>
      <c r="W843" t="s">
        <v>17</v>
      </c>
      <c r="X843" t="s">
        <v>17</v>
      </c>
      <c r="Y843" t="s">
        <v>17</v>
      </c>
      <c r="Z843" t="s">
        <v>9186</v>
      </c>
      <c r="AA843" s="22" t="s">
        <v>9197</v>
      </c>
      <c r="AB843" t="s">
        <v>17</v>
      </c>
      <c r="AC843" t="s">
        <v>6204</v>
      </c>
      <c r="AD843" t="s">
        <v>17</v>
      </c>
      <c r="AE843" t="s">
        <v>17</v>
      </c>
      <c r="AF843" t="s">
        <v>8797</v>
      </c>
      <c r="AG843" t="s">
        <v>17</v>
      </c>
      <c r="AH843" t="s">
        <v>8409</v>
      </c>
      <c r="AI843" t="s">
        <v>8189</v>
      </c>
      <c r="AJ843" s="3" t="s">
        <v>9047</v>
      </c>
      <c r="AK843" t="s">
        <v>8205</v>
      </c>
      <c r="AM843" t="s">
        <v>8172</v>
      </c>
      <c r="AN843" t="s">
        <v>8173</v>
      </c>
      <c r="AO843" t="s">
        <v>4575</v>
      </c>
      <c r="AP843" t="s">
        <v>8169</v>
      </c>
      <c r="AQ843" t="s">
        <v>8164</v>
      </c>
      <c r="AR843" t="s">
        <v>8174</v>
      </c>
      <c r="AS843" s="22" t="s">
        <v>9044</v>
      </c>
      <c r="AT843" t="s">
        <v>17</v>
      </c>
      <c r="AU843" t="b">
        <v>0</v>
      </c>
      <c r="AV843" s="223">
        <v>5451471</v>
      </c>
      <c r="AW843" t="s">
        <v>17</v>
      </c>
      <c r="AX843" t="s">
        <v>8175</v>
      </c>
      <c r="AY843" t="s">
        <v>17</v>
      </c>
      <c r="AZ843" t="s">
        <v>8176</v>
      </c>
      <c r="BA843" t="s">
        <v>8177</v>
      </c>
      <c r="BB843" s="3" t="s">
        <v>708</v>
      </c>
      <c r="BC843" t="s">
        <v>17</v>
      </c>
      <c r="BD843" t="s">
        <v>17</v>
      </c>
      <c r="BE843" t="s">
        <v>37</v>
      </c>
      <c r="BF843" t="s">
        <v>8178</v>
      </c>
      <c r="BG843" t="s">
        <v>17</v>
      </c>
      <c r="BH843" t="s">
        <v>9567</v>
      </c>
      <c r="BI843" t="s">
        <v>4479</v>
      </c>
      <c r="BJ843" t="s">
        <v>9079</v>
      </c>
      <c r="BK843" s="9" t="s">
        <v>9568</v>
      </c>
      <c r="BL843" t="s">
        <v>17</v>
      </c>
      <c r="BM843" s="223">
        <v>3758791</v>
      </c>
      <c r="BN843" s="223">
        <v>2612344</v>
      </c>
      <c r="BO843" t="s">
        <v>2045</v>
      </c>
      <c r="BP843" t="s">
        <v>9215</v>
      </c>
      <c r="BQ843" t="s">
        <v>8164</v>
      </c>
      <c r="BS843" t="s">
        <v>17</v>
      </c>
      <c r="BT843" t="s">
        <v>17</v>
      </c>
      <c r="BU843" t="s">
        <v>6697</v>
      </c>
      <c r="BV843" t="s">
        <v>17</v>
      </c>
      <c r="BW843" s="223">
        <v>30</v>
      </c>
      <c r="BX843" t="s">
        <v>17</v>
      </c>
      <c r="BY843" t="s">
        <v>17</v>
      </c>
      <c r="BZ843" s="9" t="s">
        <v>6499</v>
      </c>
      <c r="CA843" t="s">
        <v>6212</v>
      </c>
      <c r="CB843" s="223">
        <v>2016</v>
      </c>
      <c r="CC843" t="s">
        <v>8179</v>
      </c>
      <c r="CD843" t="s">
        <v>8410</v>
      </c>
      <c r="CE843" t="s">
        <v>8411</v>
      </c>
      <c r="CF843" t="s">
        <v>8412</v>
      </c>
      <c r="CG843" t="s">
        <v>17</v>
      </c>
      <c r="CH843" t="s">
        <v>35</v>
      </c>
      <c r="CI843" t="s">
        <v>8409</v>
      </c>
      <c r="CJ843" t="s">
        <v>8413</v>
      </c>
      <c r="CK843" t="s">
        <v>17</v>
      </c>
      <c r="CL843" t="s">
        <v>17</v>
      </c>
      <c r="CM843" t="s">
        <v>8184</v>
      </c>
      <c r="CN843" t="s">
        <v>17</v>
      </c>
      <c r="CO843" t="s">
        <v>686</v>
      </c>
      <c r="CP843" t="s">
        <v>5933</v>
      </c>
      <c r="CQ843" t="s">
        <v>17</v>
      </c>
      <c r="CR843" t="s">
        <v>17</v>
      </c>
      <c r="CS843" t="s">
        <v>8414</v>
      </c>
      <c r="CT843" t="s">
        <v>128</v>
      </c>
      <c r="CU843" t="s">
        <v>333</v>
      </c>
      <c r="CV843" t="s">
        <v>17</v>
      </c>
      <c r="CW843" t="s">
        <v>8186</v>
      </c>
      <c r="CX843" t="s">
        <v>17</v>
      </c>
      <c r="CY843" t="s">
        <v>17</v>
      </c>
      <c r="CZ843" t="s">
        <v>8415</v>
      </c>
      <c r="DA843" t="s">
        <v>8549</v>
      </c>
      <c r="DB843" t="s">
        <v>8532</v>
      </c>
      <c r="DC843" t="s">
        <v>10728</v>
      </c>
      <c r="DD843" s="223">
        <v>796</v>
      </c>
    </row>
    <row r="844" spans="1:108">
      <c r="A844" s="227">
        <v>787</v>
      </c>
      <c r="B844" t="s">
        <v>8159</v>
      </c>
      <c r="C844" s="285" t="s">
        <v>8160</v>
      </c>
      <c r="D844" t="s">
        <v>3455</v>
      </c>
      <c r="E844" t="s">
        <v>8161</v>
      </c>
      <c r="F844" t="s">
        <v>8162</v>
      </c>
      <c r="G844" t="s">
        <v>8163</v>
      </c>
      <c r="H844" t="s">
        <v>8164</v>
      </c>
      <c r="I844" t="s">
        <v>8165</v>
      </c>
      <c r="J844" t="s">
        <v>8166</v>
      </c>
      <c r="K844" s="221" t="s">
        <v>10285</v>
      </c>
      <c r="L844" t="s">
        <v>8416</v>
      </c>
      <c r="M844" t="b">
        <v>0</v>
      </c>
      <c r="N844" t="s">
        <v>549</v>
      </c>
      <c r="O844" t="s">
        <v>8168</v>
      </c>
      <c r="P844" t="s">
        <v>9094</v>
      </c>
      <c r="Q844" s="223">
        <v>57</v>
      </c>
      <c r="R844" s="223">
        <v>57</v>
      </c>
      <c r="S844" t="s">
        <v>8797</v>
      </c>
      <c r="T844" t="s">
        <v>17</v>
      </c>
      <c r="U844" t="s">
        <v>17</v>
      </c>
      <c r="V844" t="s">
        <v>17</v>
      </c>
      <c r="W844" t="s">
        <v>17</v>
      </c>
      <c r="X844" t="s">
        <v>17</v>
      </c>
      <c r="Y844" t="s">
        <v>17</v>
      </c>
      <c r="Z844" t="s">
        <v>9186</v>
      </c>
      <c r="AA844" s="22" t="s">
        <v>9197</v>
      </c>
      <c r="AB844" t="s">
        <v>17</v>
      </c>
      <c r="AC844" t="s">
        <v>6204</v>
      </c>
      <c r="AD844" t="s">
        <v>17</v>
      </c>
      <c r="AE844" t="s">
        <v>17</v>
      </c>
      <c r="AF844" t="s">
        <v>8797</v>
      </c>
      <c r="AG844" t="s">
        <v>17</v>
      </c>
      <c r="AH844" t="s">
        <v>8416</v>
      </c>
      <c r="AI844" t="s">
        <v>8189</v>
      </c>
      <c r="AJ844" s="3" t="s">
        <v>9047</v>
      </c>
      <c r="AK844" t="s">
        <v>8205</v>
      </c>
      <c r="AM844" t="s">
        <v>8172</v>
      </c>
      <c r="AN844" t="s">
        <v>8173</v>
      </c>
      <c r="AO844" t="s">
        <v>4575</v>
      </c>
      <c r="AP844" t="s">
        <v>8169</v>
      </c>
      <c r="AQ844" t="s">
        <v>8164</v>
      </c>
      <c r="AR844" t="s">
        <v>8174</v>
      </c>
      <c r="AS844" s="22" t="s">
        <v>9044</v>
      </c>
      <c r="AT844" t="s">
        <v>17</v>
      </c>
      <c r="AU844" t="b">
        <v>0</v>
      </c>
      <c r="AV844" s="223">
        <v>6620473</v>
      </c>
      <c r="AW844" t="s">
        <v>17</v>
      </c>
      <c r="AX844" t="s">
        <v>8175</v>
      </c>
      <c r="AY844" t="s">
        <v>17</v>
      </c>
      <c r="AZ844" t="s">
        <v>8176</v>
      </c>
      <c r="BA844" t="s">
        <v>8177</v>
      </c>
      <c r="BB844" s="3" t="s">
        <v>708</v>
      </c>
      <c r="BC844" t="s">
        <v>17</v>
      </c>
      <c r="BD844" t="s">
        <v>17</v>
      </c>
      <c r="BE844" t="s">
        <v>37</v>
      </c>
      <c r="BF844" t="s">
        <v>8178</v>
      </c>
      <c r="BG844" t="s">
        <v>17</v>
      </c>
      <c r="BH844" t="s">
        <v>9567</v>
      </c>
      <c r="BI844" t="s">
        <v>4479</v>
      </c>
      <c r="BJ844" t="s">
        <v>9079</v>
      </c>
      <c r="BK844" s="9" t="s">
        <v>9568</v>
      </c>
      <c r="BL844" t="s">
        <v>17</v>
      </c>
      <c r="BM844" s="223">
        <v>4417060</v>
      </c>
      <c r="BN844" s="223">
        <v>3698649</v>
      </c>
      <c r="BO844" t="s">
        <v>2045</v>
      </c>
      <c r="BP844" t="s">
        <v>9215</v>
      </c>
      <c r="BQ844" t="s">
        <v>8164</v>
      </c>
      <c r="BS844" t="s">
        <v>17</v>
      </c>
      <c r="BT844" t="s">
        <v>17</v>
      </c>
      <c r="BU844" t="s">
        <v>6697</v>
      </c>
      <c r="BV844" t="s">
        <v>17</v>
      </c>
      <c r="BW844" s="223">
        <v>30</v>
      </c>
      <c r="BX844" t="s">
        <v>17</v>
      </c>
      <c r="BY844" t="s">
        <v>17</v>
      </c>
      <c r="BZ844" s="9" t="s">
        <v>6499</v>
      </c>
      <c r="CA844" t="s">
        <v>6212</v>
      </c>
      <c r="CB844" s="223">
        <v>2016</v>
      </c>
      <c r="CC844" t="s">
        <v>8179</v>
      </c>
      <c r="CD844" t="s">
        <v>8417</v>
      </c>
      <c r="CE844" t="s">
        <v>8418</v>
      </c>
      <c r="CF844" t="s">
        <v>8419</v>
      </c>
      <c r="CG844" t="s">
        <v>17</v>
      </c>
      <c r="CH844" t="s">
        <v>35</v>
      </c>
      <c r="CI844" t="s">
        <v>8416</v>
      </c>
      <c r="CJ844" t="s">
        <v>8420</v>
      </c>
      <c r="CK844" t="s">
        <v>17</v>
      </c>
      <c r="CL844" t="s">
        <v>17</v>
      </c>
      <c r="CM844" t="s">
        <v>8184</v>
      </c>
      <c r="CN844" t="s">
        <v>17</v>
      </c>
      <c r="CO844" t="s">
        <v>686</v>
      </c>
      <c r="CP844" t="s">
        <v>5933</v>
      </c>
      <c r="CQ844" t="s">
        <v>17</v>
      </c>
      <c r="CR844" t="s">
        <v>17</v>
      </c>
      <c r="CS844" t="s">
        <v>8421</v>
      </c>
      <c r="CT844" t="s">
        <v>128</v>
      </c>
      <c r="CU844" t="s">
        <v>333</v>
      </c>
      <c r="CV844" t="s">
        <v>17</v>
      </c>
      <c r="CW844" t="s">
        <v>8186</v>
      </c>
      <c r="CX844" t="s">
        <v>17</v>
      </c>
      <c r="CY844" t="s">
        <v>17</v>
      </c>
      <c r="CZ844" t="s">
        <v>8422</v>
      </c>
      <c r="DA844" t="s">
        <v>8549</v>
      </c>
      <c r="DB844" t="s">
        <v>8533</v>
      </c>
      <c r="DC844" t="s">
        <v>10727</v>
      </c>
      <c r="DD844" s="223">
        <v>797</v>
      </c>
    </row>
    <row r="845" spans="1:108">
      <c r="A845" s="227">
        <v>788</v>
      </c>
      <c r="B845" t="s">
        <v>8159</v>
      </c>
      <c r="C845" s="285" t="s">
        <v>8160</v>
      </c>
      <c r="D845" t="s">
        <v>3455</v>
      </c>
      <c r="E845" t="s">
        <v>8161</v>
      </c>
      <c r="F845" t="s">
        <v>8162</v>
      </c>
      <c r="G845" t="s">
        <v>8163</v>
      </c>
      <c r="H845" t="s">
        <v>8164</v>
      </c>
      <c r="I845" t="s">
        <v>8165</v>
      </c>
      <c r="J845" t="s">
        <v>8166</v>
      </c>
      <c r="K845" s="221" t="s">
        <v>10285</v>
      </c>
      <c r="L845" t="s">
        <v>8423</v>
      </c>
      <c r="M845" t="b">
        <v>0</v>
      </c>
      <c r="N845" t="s">
        <v>549</v>
      </c>
      <c r="O845" t="s">
        <v>8168</v>
      </c>
      <c r="P845" t="s">
        <v>9094</v>
      </c>
      <c r="Q845" s="223">
        <v>57</v>
      </c>
      <c r="R845" s="223">
        <v>57</v>
      </c>
      <c r="S845" t="s">
        <v>8797</v>
      </c>
      <c r="T845" t="s">
        <v>17</v>
      </c>
      <c r="U845" t="s">
        <v>17</v>
      </c>
      <c r="V845" t="s">
        <v>17</v>
      </c>
      <c r="W845" t="s">
        <v>17</v>
      </c>
      <c r="X845" t="s">
        <v>17</v>
      </c>
      <c r="Y845" t="s">
        <v>17</v>
      </c>
      <c r="Z845" t="s">
        <v>9186</v>
      </c>
      <c r="AA845" s="22" t="s">
        <v>9197</v>
      </c>
      <c r="AB845" t="s">
        <v>17</v>
      </c>
      <c r="AC845" t="s">
        <v>6204</v>
      </c>
      <c r="AD845" t="s">
        <v>17</v>
      </c>
      <c r="AE845" t="s">
        <v>17</v>
      </c>
      <c r="AF845" t="s">
        <v>8797</v>
      </c>
      <c r="AG845" t="s">
        <v>17</v>
      </c>
      <c r="AH845" t="s">
        <v>8423</v>
      </c>
      <c r="AI845" t="s">
        <v>8189</v>
      </c>
      <c r="AJ845" s="3" t="s">
        <v>9047</v>
      </c>
      <c r="AK845" t="s">
        <v>8205</v>
      </c>
      <c r="AM845" t="s">
        <v>8172</v>
      </c>
      <c r="AN845" t="s">
        <v>8173</v>
      </c>
      <c r="AO845" t="s">
        <v>4575</v>
      </c>
      <c r="AP845" t="s">
        <v>8169</v>
      </c>
      <c r="AQ845" t="s">
        <v>8164</v>
      </c>
      <c r="AR845" t="s">
        <v>8174</v>
      </c>
      <c r="AS845" s="22" t="s">
        <v>9044</v>
      </c>
      <c r="AT845" t="s">
        <v>17</v>
      </c>
      <c r="AU845" t="b">
        <v>0</v>
      </c>
      <c r="AV845" s="223">
        <v>7504329</v>
      </c>
      <c r="AW845" t="s">
        <v>17</v>
      </c>
      <c r="AX845" t="s">
        <v>8175</v>
      </c>
      <c r="AY845" t="s">
        <v>17</v>
      </c>
      <c r="AZ845" t="s">
        <v>8176</v>
      </c>
      <c r="BA845" t="s">
        <v>8177</v>
      </c>
      <c r="BB845" s="3" t="s">
        <v>708</v>
      </c>
      <c r="BC845" t="s">
        <v>17</v>
      </c>
      <c r="BD845" t="s">
        <v>17</v>
      </c>
      <c r="BE845" t="s">
        <v>37</v>
      </c>
      <c r="BF845" t="s">
        <v>8178</v>
      </c>
      <c r="BG845" t="s">
        <v>17</v>
      </c>
      <c r="BH845" t="s">
        <v>9567</v>
      </c>
      <c r="BI845" t="s">
        <v>4479</v>
      </c>
      <c r="BJ845" t="s">
        <v>9079</v>
      </c>
      <c r="BK845" s="9" t="s">
        <v>9568</v>
      </c>
      <c r="BL845" t="s">
        <v>17</v>
      </c>
      <c r="BM845" s="223">
        <v>5250005</v>
      </c>
      <c r="BN845" s="223">
        <v>4150423</v>
      </c>
      <c r="BO845" t="s">
        <v>2045</v>
      </c>
      <c r="BP845" t="s">
        <v>9215</v>
      </c>
      <c r="BQ845" t="s">
        <v>8164</v>
      </c>
      <c r="BS845" t="s">
        <v>17</v>
      </c>
      <c r="BT845" t="s">
        <v>17</v>
      </c>
      <c r="BU845" t="s">
        <v>6697</v>
      </c>
      <c r="BV845" t="s">
        <v>17</v>
      </c>
      <c r="BW845" s="223">
        <v>30</v>
      </c>
      <c r="BX845" t="s">
        <v>17</v>
      </c>
      <c r="BY845" t="s">
        <v>17</v>
      </c>
      <c r="BZ845" s="9" t="s">
        <v>6499</v>
      </c>
      <c r="CA845" t="s">
        <v>6212</v>
      </c>
      <c r="CB845" s="223">
        <v>2016</v>
      </c>
      <c r="CC845" t="s">
        <v>8179</v>
      </c>
      <c r="CD845" t="s">
        <v>8424</v>
      </c>
      <c r="CE845" t="s">
        <v>8425</v>
      </c>
      <c r="CF845" t="s">
        <v>8426</v>
      </c>
      <c r="CG845" t="s">
        <v>17</v>
      </c>
      <c r="CH845" t="s">
        <v>35</v>
      </c>
      <c r="CI845" t="s">
        <v>8423</v>
      </c>
      <c r="CJ845" t="s">
        <v>8427</v>
      </c>
      <c r="CK845" t="s">
        <v>17</v>
      </c>
      <c r="CL845" t="s">
        <v>17</v>
      </c>
      <c r="CM845" t="s">
        <v>8184</v>
      </c>
      <c r="CN845" t="s">
        <v>17</v>
      </c>
      <c r="CO845" t="s">
        <v>686</v>
      </c>
      <c r="CP845" t="s">
        <v>5933</v>
      </c>
      <c r="CQ845" t="s">
        <v>17</v>
      </c>
      <c r="CR845" t="s">
        <v>17</v>
      </c>
      <c r="CS845" t="s">
        <v>8428</v>
      </c>
      <c r="CT845" t="s">
        <v>128</v>
      </c>
      <c r="CU845" t="s">
        <v>333</v>
      </c>
      <c r="CV845" t="s">
        <v>17</v>
      </c>
      <c r="CW845" t="s">
        <v>8186</v>
      </c>
      <c r="CX845" t="s">
        <v>17</v>
      </c>
      <c r="CY845" t="s">
        <v>17</v>
      </c>
      <c r="CZ845" t="s">
        <v>8429</v>
      </c>
      <c r="DA845" t="s">
        <v>8549</v>
      </c>
      <c r="DB845" t="s">
        <v>8534</v>
      </c>
      <c r="DC845" t="s">
        <v>10726</v>
      </c>
      <c r="DD845" s="223">
        <v>798</v>
      </c>
    </row>
    <row r="846" spans="1:108">
      <c r="A846" s="227">
        <v>789</v>
      </c>
      <c r="B846" t="s">
        <v>8159</v>
      </c>
      <c r="C846" s="285" t="s">
        <v>8160</v>
      </c>
      <c r="D846" t="s">
        <v>3455</v>
      </c>
      <c r="E846" t="s">
        <v>8161</v>
      </c>
      <c r="F846" t="s">
        <v>8162</v>
      </c>
      <c r="G846" t="s">
        <v>8163</v>
      </c>
      <c r="H846" t="s">
        <v>8164</v>
      </c>
      <c r="I846" t="s">
        <v>8165</v>
      </c>
      <c r="J846" t="s">
        <v>8166</v>
      </c>
      <c r="K846" s="221" t="s">
        <v>10285</v>
      </c>
      <c r="L846" t="s">
        <v>8430</v>
      </c>
      <c r="M846" t="b">
        <v>0</v>
      </c>
      <c r="N846" t="s">
        <v>549</v>
      </c>
      <c r="O846" t="s">
        <v>8168</v>
      </c>
      <c r="P846" t="s">
        <v>9094</v>
      </c>
      <c r="Q846" s="223">
        <v>57</v>
      </c>
      <c r="R846" s="223">
        <v>57</v>
      </c>
      <c r="S846" t="s">
        <v>8797</v>
      </c>
      <c r="T846" t="s">
        <v>17</v>
      </c>
      <c r="U846" t="s">
        <v>17</v>
      </c>
      <c r="V846" t="s">
        <v>17</v>
      </c>
      <c r="W846" t="s">
        <v>17</v>
      </c>
      <c r="X846" t="s">
        <v>17</v>
      </c>
      <c r="Y846" t="s">
        <v>17</v>
      </c>
      <c r="Z846" t="s">
        <v>9186</v>
      </c>
      <c r="AA846" s="22" t="s">
        <v>9197</v>
      </c>
      <c r="AB846" t="s">
        <v>17</v>
      </c>
      <c r="AC846" t="s">
        <v>6204</v>
      </c>
      <c r="AD846" t="s">
        <v>17</v>
      </c>
      <c r="AE846" t="s">
        <v>17</v>
      </c>
      <c r="AF846" t="s">
        <v>8797</v>
      </c>
      <c r="AG846" t="s">
        <v>17</v>
      </c>
      <c r="AH846" t="s">
        <v>8430</v>
      </c>
      <c r="AI846" t="s">
        <v>8189</v>
      </c>
      <c r="AJ846" s="3" t="s">
        <v>9047</v>
      </c>
      <c r="AK846" t="s">
        <v>8205</v>
      </c>
      <c r="AM846" t="s">
        <v>8172</v>
      </c>
      <c r="AN846" t="s">
        <v>8173</v>
      </c>
      <c r="AO846" t="s">
        <v>4575</v>
      </c>
      <c r="AP846" t="s">
        <v>8169</v>
      </c>
      <c r="AQ846" t="s">
        <v>8164</v>
      </c>
      <c r="AR846" t="s">
        <v>8174</v>
      </c>
      <c r="AS846" s="22" t="s">
        <v>9044</v>
      </c>
      <c r="AT846" t="s">
        <v>17</v>
      </c>
      <c r="AU846" t="b">
        <v>0</v>
      </c>
      <c r="AV846" s="223">
        <v>6500234</v>
      </c>
      <c r="AW846" t="s">
        <v>17</v>
      </c>
      <c r="AX846" t="s">
        <v>8175</v>
      </c>
      <c r="AY846" t="s">
        <v>17</v>
      </c>
      <c r="AZ846" t="s">
        <v>8176</v>
      </c>
      <c r="BA846" t="s">
        <v>8177</v>
      </c>
      <c r="BB846" s="3" t="s">
        <v>708</v>
      </c>
      <c r="BC846" t="s">
        <v>17</v>
      </c>
      <c r="BD846" t="s">
        <v>17</v>
      </c>
      <c r="BE846" t="s">
        <v>37</v>
      </c>
      <c r="BF846" t="s">
        <v>8178</v>
      </c>
      <c r="BG846" t="s">
        <v>17</v>
      </c>
      <c r="BH846" t="s">
        <v>9567</v>
      </c>
      <c r="BI846" t="s">
        <v>4479</v>
      </c>
      <c r="BJ846" t="s">
        <v>9079</v>
      </c>
      <c r="BK846" s="9" t="s">
        <v>9568</v>
      </c>
      <c r="BL846" t="s">
        <v>17</v>
      </c>
      <c r="BM846" s="223">
        <v>4339176</v>
      </c>
      <c r="BN846" s="223">
        <v>3490551</v>
      </c>
      <c r="BO846" t="s">
        <v>2045</v>
      </c>
      <c r="BP846" t="s">
        <v>9215</v>
      </c>
      <c r="BQ846" t="s">
        <v>8164</v>
      </c>
      <c r="BS846" t="s">
        <v>17</v>
      </c>
      <c r="BT846" t="s">
        <v>17</v>
      </c>
      <c r="BU846" t="s">
        <v>6697</v>
      </c>
      <c r="BV846" t="s">
        <v>17</v>
      </c>
      <c r="BW846" s="223">
        <v>30</v>
      </c>
      <c r="BX846" t="s">
        <v>17</v>
      </c>
      <c r="BY846" t="s">
        <v>17</v>
      </c>
      <c r="BZ846" s="9" t="s">
        <v>6499</v>
      </c>
      <c r="CA846" t="s">
        <v>6212</v>
      </c>
      <c r="CB846" s="223">
        <v>2016</v>
      </c>
      <c r="CC846" t="s">
        <v>8179</v>
      </c>
      <c r="CD846" t="s">
        <v>8431</v>
      </c>
      <c r="CE846" t="s">
        <v>8432</v>
      </c>
      <c r="CF846" t="s">
        <v>8433</v>
      </c>
      <c r="CG846" t="s">
        <v>17</v>
      </c>
      <c r="CH846" t="s">
        <v>35</v>
      </c>
      <c r="CI846" t="s">
        <v>8430</v>
      </c>
      <c r="CJ846" t="s">
        <v>8434</v>
      </c>
      <c r="CK846" t="s">
        <v>17</v>
      </c>
      <c r="CL846" t="s">
        <v>17</v>
      </c>
      <c r="CM846" t="s">
        <v>8184</v>
      </c>
      <c r="CN846" t="s">
        <v>17</v>
      </c>
      <c r="CO846" t="s">
        <v>686</v>
      </c>
      <c r="CP846" t="s">
        <v>5933</v>
      </c>
      <c r="CQ846" t="s">
        <v>17</v>
      </c>
      <c r="CR846" t="s">
        <v>17</v>
      </c>
      <c r="CS846" t="s">
        <v>8435</v>
      </c>
      <c r="CT846" t="s">
        <v>128</v>
      </c>
      <c r="CU846" t="s">
        <v>333</v>
      </c>
      <c r="CV846" t="s">
        <v>17</v>
      </c>
      <c r="CW846" t="s">
        <v>8186</v>
      </c>
      <c r="CX846" t="s">
        <v>17</v>
      </c>
      <c r="CY846" t="s">
        <v>17</v>
      </c>
      <c r="CZ846" t="s">
        <v>8436</v>
      </c>
      <c r="DA846" t="s">
        <v>8549</v>
      </c>
      <c r="DB846" t="s">
        <v>8535</v>
      </c>
      <c r="DC846" t="s">
        <v>10725</v>
      </c>
      <c r="DD846" s="223">
        <v>799</v>
      </c>
    </row>
    <row r="847" spans="1:108">
      <c r="A847" s="227">
        <v>790</v>
      </c>
      <c r="B847" t="s">
        <v>8159</v>
      </c>
      <c r="C847" s="285" t="s">
        <v>8160</v>
      </c>
      <c r="D847" t="s">
        <v>3455</v>
      </c>
      <c r="E847" t="s">
        <v>8161</v>
      </c>
      <c r="F847" t="s">
        <v>8162</v>
      </c>
      <c r="G847" t="s">
        <v>8163</v>
      </c>
      <c r="H847" t="s">
        <v>8164</v>
      </c>
      <c r="I847" t="s">
        <v>8165</v>
      </c>
      <c r="J847" t="s">
        <v>8166</v>
      </c>
      <c r="K847" s="221" t="s">
        <v>10285</v>
      </c>
      <c r="L847" t="s">
        <v>8437</v>
      </c>
      <c r="M847" t="b">
        <v>0</v>
      </c>
      <c r="N847" t="s">
        <v>549</v>
      </c>
      <c r="O847" t="s">
        <v>8168</v>
      </c>
      <c r="P847" t="s">
        <v>9094</v>
      </c>
      <c r="Q847" s="223">
        <v>57</v>
      </c>
      <c r="R847" s="223">
        <v>57</v>
      </c>
      <c r="S847" t="s">
        <v>8797</v>
      </c>
      <c r="T847" t="s">
        <v>17</v>
      </c>
      <c r="U847" t="s">
        <v>17</v>
      </c>
      <c r="V847" t="s">
        <v>17</v>
      </c>
      <c r="W847" t="s">
        <v>17</v>
      </c>
      <c r="X847" t="s">
        <v>17</v>
      </c>
      <c r="Y847" t="s">
        <v>17</v>
      </c>
      <c r="Z847" t="s">
        <v>9186</v>
      </c>
      <c r="AA847" s="22" t="s">
        <v>9197</v>
      </c>
      <c r="AB847" t="s">
        <v>17</v>
      </c>
      <c r="AC847" t="s">
        <v>6204</v>
      </c>
      <c r="AD847" t="s">
        <v>17</v>
      </c>
      <c r="AE847" t="s">
        <v>17</v>
      </c>
      <c r="AF847" t="s">
        <v>8797</v>
      </c>
      <c r="AG847" t="s">
        <v>17</v>
      </c>
      <c r="AH847" t="s">
        <v>8437</v>
      </c>
      <c r="AI847" t="s">
        <v>8189</v>
      </c>
      <c r="AJ847" s="3" t="s">
        <v>9047</v>
      </c>
      <c r="AK847" t="s">
        <v>8205</v>
      </c>
      <c r="AM847" t="s">
        <v>8172</v>
      </c>
      <c r="AN847" t="s">
        <v>8173</v>
      </c>
      <c r="AO847" t="s">
        <v>4575</v>
      </c>
      <c r="AP847" t="s">
        <v>8169</v>
      </c>
      <c r="AQ847" t="s">
        <v>8164</v>
      </c>
      <c r="AR847" t="s">
        <v>8174</v>
      </c>
      <c r="AS847" s="22" t="s">
        <v>9044</v>
      </c>
      <c r="AT847" t="s">
        <v>17</v>
      </c>
      <c r="AU847" t="b">
        <v>0</v>
      </c>
      <c r="AV847" s="223">
        <v>5769717</v>
      </c>
      <c r="AW847" t="s">
        <v>17</v>
      </c>
      <c r="AX847" t="s">
        <v>8175</v>
      </c>
      <c r="AY847" t="s">
        <v>17</v>
      </c>
      <c r="AZ847" t="s">
        <v>8176</v>
      </c>
      <c r="BA847" t="s">
        <v>8177</v>
      </c>
      <c r="BB847" s="3" t="s">
        <v>708</v>
      </c>
      <c r="BC847" t="s">
        <v>17</v>
      </c>
      <c r="BD847" t="s">
        <v>17</v>
      </c>
      <c r="BE847" t="s">
        <v>37</v>
      </c>
      <c r="BF847" t="s">
        <v>8178</v>
      </c>
      <c r="BG847" t="s">
        <v>17</v>
      </c>
      <c r="BH847" t="s">
        <v>9567</v>
      </c>
      <c r="BI847" t="s">
        <v>4479</v>
      </c>
      <c r="BJ847" t="s">
        <v>9079</v>
      </c>
      <c r="BK847" s="9" t="s">
        <v>9568</v>
      </c>
      <c r="BL847" t="s">
        <v>17</v>
      </c>
      <c r="BM847" s="223">
        <v>4046977</v>
      </c>
      <c r="BN847" s="223">
        <v>2300462</v>
      </c>
      <c r="BO847" t="s">
        <v>2045</v>
      </c>
      <c r="BP847" t="s">
        <v>9215</v>
      </c>
      <c r="BQ847" t="s">
        <v>8164</v>
      </c>
      <c r="BS847" t="s">
        <v>17</v>
      </c>
      <c r="BT847" t="s">
        <v>17</v>
      </c>
      <c r="BU847" t="s">
        <v>6697</v>
      </c>
      <c r="BV847" t="s">
        <v>17</v>
      </c>
      <c r="BW847" s="223">
        <v>30</v>
      </c>
      <c r="BX847" t="s">
        <v>17</v>
      </c>
      <c r="BY847" t="s">
        <v>17</v>
      </c>
      <c r="BZ847" s="9" t="s">
        <v>6499</v>
      </c>
      <c r="CA847" t="s">
        <v>6212</v>
      </c>
      <c r="CB847" s="223">
        <v>2016</v>
      </c>
      <c r="CC847" t="s">
        <v>8179</v>
      </c>
      <c r="CD847" t="s">
        <v>8438</v>
      </c>
      <c r="CE847" t="s">
        <v>8439</v>
      </c>
      <c r="CF847" t="s">
        <v>8440</v>
      </c>
      <c r="CG847" t="s">
        <v>17</v>
      </c>
      <c r="CH847" t="s">
        <v>35</v>
      </c>
      <c r="CI847" t="s">
        <v>8437</v>
      </c>
      <c r="CJ847" t="s">
        <v>8441</v>
      </c>
      <c r="CK847" t="s">
        <v>17</v>
      </c>
      <c r="CL847" t="s">
        <v>17</v>
      </c>
      <c r="CM847" t="s">
        <v>8184</v>
      </c>
      <c r="CN847" t="s">
        <v>17</v>
      </c>
      <c r="CO847" t="s">
        <v>686</v>
      </c>
      <c r="CP847" t="s">
        <v>5933</v>
      </c>
      <c r="CQ847" t="s">
        <v>17</v>
      </c>
      <c r="CR847" t="s">
        <v>17</v>
      </c>
      <c r="CS847" t="s">
        <v>8442</v>
      </c>
      <c r="CT847" t="s">
        <v>128</v>
      </c>
      <c r="CU847" t="s">
        <v>333</v>
      </c>
      <c r="CV847" t="s">
        <v>17</v>
      </c>
      <c r="CW847" t="s">
        <v>8186</v>
      </c>
      <c r="CX847" t="s">
        <v>17</v>
      </c>
      <c r="CY847" t="s">
        <v>17</v>
      </c>
      <c r="CZ847" t="s">
        <v>8443</v>
      </c>
      <c r="DA847" t="s">
        <v>8549</v>
      </c>
      <c r="DB847" t="s">
        <v>8536</v>
      </c>
      <c r="DC847" t="s">
        <v>10724</v>
      </c>
      <c r="DD847" s="223">
        <v>800</v>
      </c>
    </row>
    <row r="848" spans="1:108">
      <c r="A848" s="227">
        <v>791</v>
      </c>
      <c r="B848" t="s">
        <v>8159</v>
      </c>
      <c r="C848" s="285" t="s">
        <v>8160</v>
      </c>
      <c r="D848" t="s">
        <v>3455</v>
      </c>
      <c r="E848" t="s">
        <v>8161</v>
      </c>
      <c r="F848" t="s">
        <v>8162</v>
      </c>
      <c r="G848" t="s">
        <v>8163</v>
      </c>
      <c r="H848" t="s">
        <v>8164</v>
      </c>
      <c r="I848" t="s">
        <v>8165</v>
      </c>
      <c r="J848" t="s">
        <v>8166</v>
      </c>
      <c r="K848" s="221" t="s">
        <v>10285</v>
      </c>
      <c r="L848" t="s">
        <v>8444</v>
      </c>
      <c r="M848" t="b">
        <v>0</v>
      </c>
      <c r="N848" t="s">
        <v>549</v>
      </c>
      <c r="O848" t="s">
        <v>8168</v>
      </c>
      <c r="P848" t="s">
        <v>9094</v>
      </c>
      <c r="Q848" s="223">
        <v>57</v>
      </c>
      <c r="R848" s="223">
        <v>57</v>
      </c>
      <c r="S848" t="s">
        <v>8797</v>
      </c>
      <c r="T848" t="s">
        <v>17</v>
      </c>
      <c r="U848" t="s">
        <v>17</v>
      </c>
      <c r="V848" t="s">
        <v>17</v>
      </c>
      <c r="W848" t="s">
        <v>17</v>
      </c>
      <c r="X848" t="s">
        <v>17</v>
      </c>
      <c r="Y848" t="s">
        <v>17</v>
      </c>
      <c r="Z848" t="s">
        <v>9186</v>
      </c>
      <c r="AA848" s="22" t="s">
        <v>9197</v>
      </c>
      <c r="AB848" t="s">
        <v>17</v>
      </c>
      <c r="AC848" t="s">
        <v>6204</v>
      </c>
      <c r="AD848" t="s">
        <v>17</v>
      </c>
      <c r="AE848" t="s">
        <v>17</v>
      </c>
      <c r="AF848" t="s">
        <v>8797</v>
      </c>
      <c r="AG848" t="s">
        <v>17</v>
      </c>
      <c r="AH848" t="s">
        <v>8444</v>
      </c>
      <c r="AI848" t="s">
        <v>8189</v>
      </c>
      <c r="AJ848" s="3" t="s">
        <v>9047</v>
      </c>
      <c r="AK848" t="s">
        <v>8205</v>
      </c>
      <c r="AM848" t="s">
        <v>8172</v>
      </c>
      <c r="AN848" t="s">
        <v>8173</v>
      </c>
      <c r="AO848" t="s">
        <v>4575</v>
      </c>
      <c r="AP848" t="s">
        <v>8169</v>
      </c>
      <c r="AQ848" t="s">
        <v>8164</v>
      </c>
      <c r="AR848" t="s">
        <v>8174</v>
      </c>
      <c r="AS848" s="22" t="s">
        <v>9044</v>
      </c>
      <c r="AT848" t="s">
        <v>17</v>
      </c>
      <c r="AU848" t="b">
        <v>0</v>
      </c>
      <c r="AV848" s="223">
        <v>5557400</v>
      </c>
      <c r="AW848" t="s">
        <v>17</v>
      </c>
      <c r="AX848" t="s">
        <v>8175</v>
      </c>
      <c r="AY848" t="s">
        <v>17</v>
      </c>
      <c r="AZ848" t="s">
        <v>8176</v>
      </c>
      <c r="BA848" t="s">
        <v>8177</v>
      </c>
      <c r="BB848" s="3" t="s">
        <v>708</v>
      </c>
      <c r="BC848" t="s">
        <v>17</v>
      </c>
      <c r="BD848" t="s">
        <v>17</v>
      </c>
      <c r="BE848" t="s">
        <v>37</v>
      </c>
      <c r="BF848" t="s">
        <v>8178</v>
      </c>
      <c r="BG848" t="s">
        <v>17</v>
      </c>
      <c r="BH848" t="s">
        <v>9567</v>
      </c>
      <c r="BI848" t="s">
        <v>4479</v>
      </c>
      <c r="BJ848" t="s">
        <v>9079</v>
      </c>
      <c r="BK848" s="9" t="s">
        <v>9568</v>
      </c>
      <c r="BL848" t="s">
        <v>17</v>
      </c>
      <c r="BM848" s="223">
        <v>3757308</v>
      </c>
      <c r="BN848" s="223">
        <v>2612276</v>
      </c>
      <c r="BO848" t="s">
        <v>2045</v>
      </c>
      <c r="BP848" t="s">
        <v>9215</v>
      </c>
      <c r="BQ848" t="s">
        <v>8164</v>
      </c>
      <c r="BS848" t="s">
        <v>17</v>
      </c>
      <c r="BT848" t="s">
        <v>17</v>
      </c>
      <c r="BU848" t="s">
        <v>6697</v>
      </c>
      <c r="BV848" t="s">
        <v>17</v>
      </c>
      <c r="BW848" s="223">
        <v>30</v>
      </c>
      <c r="BX848" t="s">
        <v>17</v>
      </c>
      <c r="BY848" t="s">
        <v>17</v>
      </c>
      <c r="BZ848" s="9" t="s">
        <v>6499</v>
      </c>
      <c r="CA848" t="s">
        <v>6212</v>
      </c>
      <c r="CB848" s="223">
        <v>2016</v>
      </c>
      <c r="CC848" t="s">
        <v>8179</v>
      </c>
      <c r="CD848" t="s">
        <v>8445</v>
      </c>
      <c r="CE848" t="s">
        <v>8446</v>
      </c>
      <c r="CF848" t="s">
        <v>8447</v>
      </c>
      <c r="CG848" t="s">
        <v>17</v>
      </c>
      <c r="CH848" t="s">
        <v>35</v>
      </c>
      <c r="CI848" t="s">
        <v>8444</v>
      </c>
      <c r="CJ848" t="s">
        <v>8448</v>
      </c>
      <c r="CK848" t="s">
        <v>17</v>
      </c>
      <c r="CL848" t="s">
        <v>17</v>
      </c>
      <c r="CM848" t="s">
        <v>8184</v>
      </c>
      <c r="CN848" t="s">
        <v>17</v>
      </c>
      <c r="CO848" t="s">
        <v>686</v>
      </c>
      <c r="CP848" t="s">
        <v>5933</v>
      </c>
      <c r="CQ848" t="s">
        <v>17</v>
      </c>
      <c r="CR848" t="s">
        <v>17</v>
      </c>
      <c r="CS848" t="s">
        <v>8449</v>
      </c>
      <c r="CT848" t="s">
        <v>128</v>
      </c>
      <c r="CU848" t="s">
        <v>333</v>
      </c>
      <c r="CV848" t="s">
        <v>17</v>
      </c>
      <c r="CW848" t="s">
        <v>8186</v>
      </c>
      <c r="CX848" t="s">
        <v>17</v>
      </c>
      <c r="CY848" t="s">
        <v>17</v>
      </c>
      <c r="CZ848" t="s">
        <v>8450</v>
      </c>
      <c r="DA848" t="s">
        <v>8549</v>
      </c>
      <c r="DB848" t="s">
        <v>8537</v>
      </c>
      <c r="DC848" t="s">
        <v>10723</v>
      </c>
      <c r="DD848" s="223">
        <v>801</v>
      </c>
    </row>
    <row r="849" spans="1:109">
      <c r="A849" s="227">
        <v>792</v>
      </c>
      <c r="B849" t="s">
        <v>8159</v>
      </c>
      <c r="C849" s="285" t="s">
        <v>8160</v>
      </c>
      <c r="D849" t="s">
        <v>3455</v>
      </c>
      <c r="E849" t="s">
        <v>8161</v>
      </c>
      <c r="F849" t="s">
        <v>8162</v>
      </c>
      <c r="G849" t="s">
        <v>8163</v>
      </c>
      <c r="H849" t="s">
        <v>8164</v>
      </c>
      <c r="I849" t="s">
        <v>8165</v>
      </c>
      <c r="J849" t="s">
        <v>8166</v>
      </c>
      <c r="K849" s="221" t="s">
        <v>10285</v>
      </c>
      <c r="L849" t="s">
        <v>8451</v>
      </c>
      <c r="M849" t="b">
        <v>0</v>
      </c>
      <c r="N849" t="s">
        <v>549</v>
      </c>
      <c r="O849" t="s">
        <v>8168</v>
      </c>
      <c r="P849" t="s">
        <v>9095</v>
      </c>
      <c r="Q849" s="223">
        <v>74</v>
      </c>
      <c r="R849" s="223">
        <v>74</v>
      </c>
      <c r="S849" t="s">
        <v>8797</v>
      </c>
      <c r="T849" t="s">
        <v>17</v>
      </c>
      <c r="U849" t="s">
        <v>17</v>
      </c>
      <c r="V849" t="s">
        <v>17</v>
      </c>
      <c r="W849" t="s">
        <v>17</v>
      </c>
      <c r="X849" t="s">
        <v>17</v>
      </c>
      <c r="Y849" t="s">
        <v>17</v>
      </c>
      <c r="Z849" t="s">
        <v>9186</v>
      </c>
      <c r="AA849" s="22" t="s">
        <v>9197</v>
      </c>
      <c r="AB849" t="s">
        <v>17</v>
      </c>
      <c r="AC849" t="s">
        <v>6204</v>
      </c>
      <c r="AD849" t="s">
        <v>17</v>
      </c>
      <c r="AE849" t="s">
        <v>17</v>
      </c>
      <c r="AF849" t="s">
        <v>8797</v>
      </c>
      <c r="AG849" t="s">
        <v>17</v>
      </c>
      <c r="AH849" t="s">
        <v>8451</v>
      </c>
      <c r="AI849" t="s">
        <v>7008</v>
      </c>
      <c r="AJ849" s="3" t="s">
        <v>481</v>
      </c>
      <c r="AK849" t="s">
        <v>8171</v>
      </c>
      <c r="AM849" t="s">
        <v>8172</v>
      </c>
      <c r="AN849" t="s">
        <v>8173</v>
      </c>
      <c r="AO849" t="s">
        <v>4575</v>
      </c>
      <c r="AP849" t="s">
        <v>8169</v>
      </c>
      <c r="AQ849" t="s">
        <v>8164</v>
      </c>
      <c r="AR849" t="s">
        <v>8174</v>
      </c>
      <c r="AS849" s="15" t="s">
        <v>9041</v>
      </c>
      <c r="AT849" t="s">
        <v>17</v>
      </c>
      <c r="AU849" t="b">
        <v>0</v>
      </c>
      <c r="AV849" s="223">
        <v>4349779</v>
      </c>
      <c r="AW849" t="s">
        <v>17</v>
      </c>
      <c r="AX849" t="s">
        <v>8175</v>
      </c>
      <c r="AY849" t="s">
        <v>17</v>
      </c>
      <c r="AZ849" t="s">
        <v>8176</v>
      </c>
      <c r="BA849" t="s">
        <v>8177</v>
      </c>
      <c r="BB849" s="3" t="s">
        <v>708</v>
      </c>
      <c r="BC849" t="s">
        <v>17</v>
      </c>
      <c r="BD849" t="s">
        <v>17</v>
      </c>
      <c r="BE849" t="s">
        <v>37</v>
      </c>
      <c r="BF849" t="s">
        <v>8178</v>
      </c>
      <c r="BG849" t="s">
        <v>17</v>
      </c>
      <c r="BH849" t="s">
        <v>9567</v>
      </c>
      <c r="BI849" t="s">
        <v>4479</v>
      </c>
      <c r="BJ849" t="s">
        <v>9079</v>
      </c>
      <c r="BK849" s="9" t="s">
        <v>9568</v>
      </c>
      <c r="BL849" t="s">
        <v>17</v>
      </c>
      <c r="BM849" s="223">
        <v>3160172</v>
      </c>
      <c r="BN849" s="223">
        <v>2295402</v>
      </c>
      <c r="BO849" t="s">
        <v>2045</v>
      </c>
      <c r="BP849" t="s">
        <v>9215</v>
      </c>
      <c r="BQ849" t="s">
        <v>8164</v>
      </c>
      <c r="BS849" t="s">
        <v>17</v>
      </c>
      <c r="BT849" t="s">
        <v>17</v>
      </c>
      <c r="BU849" t="s">
        <v>6697</v>
      </c>
      <c r="BV849" t="s">
        <v>17</v>
      </c>
      <c r="BW849" s="223">
        <v>30</v>
      </c>
      <c r="BX849" t="s">
        <v>17</v>
      </c>
      <c r="BY849" t="s">
        <v>17</v>
      </c>
      <c r="BZ849" s="9" t="s">
        <v>6499</v>
      </c>
      <c r="CA849" t="s">
        <v>6212</v>
      </c>
      <c r="CB849" s="223">
        <v>2016</v>
      </c>
      <c r="CC849" t="s">
        <v>8179</v>
      </c>
      <c r="CD849" t="s">
        <v>8452</v>
      </c>
      <c r="CE849" t="s">
        <v>8453</v>
      </c>
      <c r="CF849" t="s">
        <v>8454</v>
      </c>
      <c r="CG849" t="s">
        <v>17</v>
      </c>
      <c r="CH849" t="s">
        <v>35</v>
      </c>
      <c r="CI849" t="s">
        <v>8451</v>
      </c>
      <c r="CJ849" t="s">
        <v>8455</v>
      </c>
      <c r="CK849" t="s">
        <v>17</v>
      </c>
      <c r="CL849" t="s">
        <v>17</v>
      </c>
      <c r="CM849" t="s">
        <v>8184</v>
      </c>
      <c r="CN849" t="s">
        <v>17</v>
      </c>
      <c r="CO849" t="s">
        <v>686</v>
      </c>
      <c r="CP849" t="s">
        <v>5933</v>
      </c>
      <c r="CQ849" t="s">
        <v>17</v>
      </c>
      <c r="CR849" t="s">
        <v>17</v>
      </c>
      <c r="CS849" t="s">
        <v>8456</v>
      </c>
      <c r="CT849" t="s">
        <v>128</v>
      </c>
      <c r="CU849" t="s">
        <v>333</v>
      </c>
      <c r="CV849" t="s">
        <v>17</v>
      </c>
      <c r="CW849" t="s">
        <v>8186</v>
      </c>
      <c r="CX849" t="s">
        <v>17</v>
      </c>
      <c r="CY849" t="s">
        <v>17</v>
      </c>
      <c r="CZ849" t="s">
        <v>8457</v>
      </c>
      <c r="DA849" t="s">
        <v>8549</v>
      </c>
      <c r="DB849" t="s">
        <v>8538</v>
      </c>
      <c r="DC849" t="s">
        <v>10722</v>
      </c>
      <c r="DD849" s="223">
        <v>802</v>
      </c>
    </row>
    <row r="850" spans="1:109">
      <c r="A850" s="227">
        <v>793</v>
      </c>
      <c r="B850" t="s">
        <v>8159</v>
      </c>
      <c r="C850" s="285" t="s">
        <v>8160</v>
      </c>
      <c r="D850" t="s">
        <v>3455</v>
      </c>
      <c r="E850" t="s">
        <v>8161</v>
      </c>
      <c r="F850" t="s">
        <v>8162</v>
      </c>
      <c r="G850" t="s">
        <v>8163</v>
      </c>
      <c r="H850" t="s">
        <v>8164</v>
      </c>
      <c r="I850" t="s">
        <v>8165</v>
      </c>
      <c r="J850" t="s">
        <v>8166</v>
      </c>
      <c r="K850" s="221" t="s">
        <v>10285</v>
      </c>
      <c r="L850" t="s">
        <v>8458</v>
      </c>
      <c r="M850" t="b">
        <v>0</v>
      </c>
      <c r="N850" t="s">
        <v>549</v>
      </c>
      <c r="O850" t="s">
        <v>8168</v>
      </c>
      <c r="P850" t="s">
        <v>9095</v>
      </c>
      <c r="Q850" s="223">
        <v>74</v>
      </c>
      <c r="R850" s="223">
        <v>74</v>
      </c>
      <c r="S850" t="s">
        <v>8797</v>
      </c>
      <c r="T850" t="s">
        <v>17</v>
      </c>
      <c r="U850" t="s">
        <v>17</v>
      </c>
      <c r="V850" t="s">
        <v>17</v>
      </c>
      <c r="W850" t="s">
        <v>17</v>
      </c>
      <c r="X850" t="s">
        <v>17</v>
      </c>
      <c r="Y850" t="s">
        <v>17</v>
      </c>
      <c r="Z850" t="s">
        <v>9186</v>
      </c>
      <c r="AA850" s="22" t="s">
        <v>9197</v>
      </c>
      <c r="AB850" t="s">
        <v>17</v>
      </c>
      <c r="AC850" t="s">
        <v>6204</v>
      </c>
      <c r="AD850" t="s">
        <v>17</v>
      </c>
      <c r="AE850" t="s">
        <v>17</v>
      </c>
      <c r="AF850" t="s">
        <v>8797</v>
      </c>
      <c r="AG850" t="s">
        <v>17</v>
      </c>
      <c r="AH850" t="s">
        <v>8458</v>
      </c>
      <c r="AI850" t="s">
        <v>8189</v>
      </c>
      <c r="AJ850" s="3" t="s">
        <v>9047</v>
      </c>
      <c r="AK850" t="s">
        <v>8190</v>
      </c>
      <c r="AM850" t="s">
        <v>8172</v>
      </c>
      <c r="AN850" t="s">
        <v>484</v>
      </c>
      <c r="AO850" t="s">
        <v>4575</v>
      </c>
      <c r="AP850" t="s">
        <v>8169</v>
      </c>
      <c r="AQ850" t="s">
        <v>8164</v>
      </c>
      <c r="AR850" t="s">
        <v>8174</v>
      </c>
      <c r="AS850" s="22" t="s">
        <v>9044</v>
      </c>
      <c r="AT850" t="s">
        <v>17</v>
      </c>
      <c r="AU850" t="b">
        <v>0</v>
      </c>
      <c r="AV850" s="223">
        <v>4808800</v>
      </c>
      <c r="AW850" t="s">
        <v>17</v>
      </c>
      <c r="AX850" t="s">
        <v>8175</v>
      </c>
      <c r="AY850" t="s">
        <v>17</v>
      </c>
      <c r="AZ850" t="s">
        <v>8176</v>
      </c>
      <c r="BA850" t="s">
        <v>8177</v>
      </c>
      <c r="BB850" s="3" t="s">
        <v>708</v>
      </c>
      <c r="BC850" t="s">
        <v>17</v>
      </c>
      <c r="BD850" t="s">
        <v>17</v>
      </c>
      <c r="BE850" t="s">
        <v>37</v>
      </c>
      <c r="BF850" t="s">
        <v>8178</v>
      </c>
      <c r="BG850" t="s">
        <v>17</v>
      </c>
      <c r="BH850" t="s">
        <v>9567</v>
      </c>
      <c r="BI850" t="s">
        <v>4479</v>
      </c>
      <c r="BJ850" t="s">
        <v>9079</v>
      </c>
      <c r="BK850" s="9" t="s">
        <v>9568</v>
      </c>
      <c r="BL850" t="s">
        <v>17</v>
      </c>
      <c r="BM850" s="223">
        <v>3083735</v>
      </c>
      <c r="BN850" s="223">
        <v>1854363</v>
      </c>
      <c r="BO850" t="s">
        <v>2045</v>
      </c>
      <c r="BP850" t="s">
        <v>9215</v>
      </c>
      <c r="BQ850" t="s">
        <v>8164</v>
      </c>
      <c r="BS850" t="s">
        <v>17</v>
      </c>
      <c r="BT850" t="s">
        <v>17</v>
      </c>
      <c r="BU850" t="s">
        <v>6697</v>
      </c>
      <c r="BV850" t="s">
        <v>17</v>
      </c>
      <c r="BW850" s="223">
        <v>30</v>
      </c>
      <c r="BX850" t="s">
        <v>17</v>
      </c>
      <c r="BY850" t="s">
        <v>17</v>
      </c>
      <c r="BZ850" s="9" t="s">
        <v>6499</v>
      </c>
      <c r="CA850" t="s">
        <v>6212</v>
      </c>
      <c r="CB850" s="223">
        <v>2016</v>
      </c>
      <c r="CC850" t="s">
        <v>8179</v>
      </c>
      <c r="CD850" t="s">
        <v>8459</v>
      </c>
      <c r="CE850" t="s">
        <v>8460</v>
      </c>
      <c r="CF850" t="s">
        <v>8461</v>
      </c>
      <c r="CG850" t="s">
        <v>17</v>
      </c>
      <c r="CH850" t="s">
        <v>35</v>
      </c>
      <c r="CI850" t="s">
        <v>8458</v>
      </c>
      <c r="CJ850" t="s">
        <v>8462</v>
      </c>
      <c r="CK850" t="s">
        <v>17</v>
      </c>
      <c r="CL850" t="s">
        <v>17</v>
      </c>
      <c r="CM850" t="s">
        <v>8184</v>
      </c>
      <c r="CN850" t="s">
        <v>17</v>
      </c>
      <c r="CO850" t="s">
        <v>686</v>
      </c>
      <c r="CP850" t="s">
        <v>5933</v>
      </c>
      <c r="CQ850" t="s">
        <v>17</v>
      </c>
      <c r="CR850" t="s">
        <v>17</v>
      </c>
      <c r="CS850" t="s">
        <v>8463</v>
      </c>
      <c r="CT850" t="s">
        <v>128</v>
      </c>
      <c r="CU850" t="s">
        <v>333</v>
      </c>
      <c r="CV850" t="s">
        <v>17</v>
      </c>
      <c r="CW850" t="s">
        <v>8186</v>
      </c>
      <c r="CX850" t="s">
        <v>17</v>
      </c>
      <c r="CY850" t="s">
        <v>17</v>
      </c>
      <c r="CZ850" t="s">
        <v>8464</v>
      </c>
      <c r="DA850" t="s">
        <v>8549</v>
      </c>
      <c r="DB850" t="s">
        <v>8539</v>
      </c>
      <c r="DC850" t="s">
        <v>10721</v>
      </c>
      <c r="DD850" s="223">
        <v>803</v>
      </c>
    </row>
    <row r="851" spans="1:109">
      <c r="A851" s="227">
        <v>794</v>
      </c>
      <c r="B851" t="s">
        <v>8159</v>
      </c>
      <c r="C851" s="285" t="s">
        <v>8160</v>
      </c>
      <c r="D851" t="s">
        <v>3455</v>
      </c>
      <c r="E851" t="s">
        <v>8161</v>
      </c>
      <c r="F851" t="s">
        <v>8162</v>
      </c>
      <c r="G851" t="s">
        <v>8163</v>
      </c>
      <c r="H851" t="s">
        <v>8164</v>
      </c>
      <c r="I851" t="s">
        <v>8165</v>
      </c>
      <c r="J851" t="s">
        <v>8166</v>
      </c>
      <c r="K851" s="221" t="s">
        <v>10285</v>
      </c>
      <c r="L851" t="s">
        <v>8465</v>
      </c>
      <c r="M851" t="b">
        <v>0</v>
      </c>
      <c r="N851" t="s">
        <v>549</v>
      </c>
      <c r="O851" t="s">
        <v>8168</v>
      </c>
      <c r="P851" t="s">
        <v>9095</v>
      </c>
      <c r="Q851" s="223">
        <v>74</v>
      </c>
      <c r="R851" s="223">
        <v>74</v>
      </c>
      <c r="S851" t="s">
        <v>8797</v>
      </c>
      <c r="T851" t="s">
        <v>17</v>
      </c>
      <c r="U851" t="s">
        <v>17</v>
      </c>
      <c r="V851" t="s">
        <v>17</v>
      </c>
      <c r="W851" t="s">
        <v>17</v>
      </c>
      <c r="X851" t="s">
        <v>17</v>
      </c>
      <c r="Y851" t="s">
        <v>17</v>
      </c>
      <c r="Z851" t="s">
        <v>9186</v>
      </c>
      <c r="AA851" s="22" t="s">
        <v>9197</v>
      </c>
      <c r="AB851" t="s">
        <v>17</v>
      </c>
      <c r="AC851" t="s">
        <v>6204</v>
      </c>
      <c r="AD851" t="s">
        <v>17</v>
      </c>
      <c r="AE851" t="s">
        <v>17</v>
      </c>
      <c r="AF851" t="s">
        <v>8797</v>
      </c>
      <c r="AG851" t="s">
        <v>17</v>
      </c>
      <c r="AH851" t="s">
        <v>8465</v>
      </c>
      <c r="AI851" t="s">
        <v>8189</v>
      </c>
      <c r="AJ851" s="3" t="s">
        <v>9047</v>
      </c>
      <c r="AK851" t="s">
        <v>8205</v>
      </c>
      <c r="AM851" t="s">
        <v>8172</v>
      </c>
      <c r="AN851" t="s">
        <v>8173</v>
      </c>
      <c r="AO851" t="s">
        <v>4575</v>
      </c>
      <c r="AP851" t="s">
        <v>8169</v>
      </c>
      <c r="AQ851" t="s">
        <v>8164</v>
      </c>
      <c r="AR851" t="s">
        <v>8174</v>
      </c>
      <c r="AS851" s="22" t="s">
        <v>9044</v>
      </c>
      <c r="AT851" t="s">
        <v>17</v>
      </c>
      <c r="AU851" t="b">
        <v>0</v>
      </c>
      <c r="AV851" s="223">
        <v>4750078</v>
      </c>
      <c r="AW851" t="s">
        <v>17</v>
      </c>
      <c r="AX851" t="s">
        <v>8175</v>
      </c>
      <c r="AY851" t="s">
        <v>17</v>
      </c>
      <c r="AZ851" t="s">
        <v>8176</v>
      </c>
      <c r="BA851" t="s">
        <v>8177</v>
      </c>
      <c r="BB851" s="3" t="s">
        <v>708</v>
      </c>
      <c r="BC851" t="s">
        <v>17</v>
      </c>
      <c r="BD851" t="s">
        <v>17</v>
      </c>
      <c r="BE851" t="s">
        <v>37</v>
      </c>
      <c r="BF851" t="s">
        <v>8178</v>
      </c>
      <c r="BG851" t="s">
        <v>17</v>
      </c>
      <c r="BH851" t="s">
        <v>9567</v>
      </c>
      <c r="BI851" t="s">
        <v>4479</v>
      </c>
      <c r="BJ851" t="s">
        <v>9079</v>
      </c>
      <c r="BK851" s="9" t="s">
        <v>9568</v>
      </c>
      <c r="BL851" t="s">
        <v>17</v>
      </c>
      <c r="BM851" s="223">
        <v>3292886</v>
      </c>
      <c r="BN851" s="223">
        <v>1413107</v>
      </c>
      <c r="BO851" t="s">
        <v>2045</v>
      </c>
      <c r="BP851" t="s">
        <v>9215</v>
      </c>
      <c r="BQ851" t="s">
        <v>8164</v>
      </c>
      <c r="BS851" t="s">
        <v>17</v>
      </c>
      <c r="BT851" t="s">
        <v>17</v>
      </c>
      <c r="BU851" t="s">
        <v>6697</v>
      </c>
      <c r="BV851" t="s">
        <v>17</v>
      </c>
      <c r="BW851" s="223">
        <v>30</v>
      </c>
      <c r="BX851" t="s">
        <v>17</v>
      </c>
      <c r="BY851" t="s">
        <v>17</v>
      </c>
      <c r="BZ851" s="9" t="s">
        <v>6499</v>
      </c>
      <c r="CA851" t="s">
        <v>6212</v>
      </c>
      <c r="CB851" s="223">
        <v>2016</v>
      </c>
      <c r="CC851" t="s">
        <v>8179</v>
      </c>
      <c r="CD851" t="s">
        <v>8466</v>
      </c>
      <c r="CE851" t="s">
        <v>8467</v>
      </c>
      <c r="CF851" t="s">
        <v>8468</v>
      </c>
      <c r="CG851" t="s">
        <v>17</v>
      </c>
      <c r="CH851" t="s">
        <v>35</v>
      </c>
      <c r="CI851" t="s">
        <v>8465</v>
      </c>
      <c r="CJ851" t="s">
        <v>8469</v>
      </c>
      <c r="CK851" t="s">
        <v>17</v>
      </c>
      <c r="CL851" t="s">
        <v>17</v>
      </c>
      <c r="CM851" t="s">
        <v>8184</v>
      </c>
      <c r="CN851" t="s">
        <v>17</v>
      </c>
      <c r="CO851" t="s">
        <v>686</v>
      </c>
      <c r="CP851" t="s">
        <v>5933</v>
      </c>
      <c r="CQ851" t="s">
        <v>17</v>
      </c>
      <c r="CR851" t="s">
        <v>17</v>
      </c>
      <c r="CS851" t="s">
        <v>8470</v>
      </c>
      <c r="CT851" t="s">
        <v>128</v>
      </c>
      <c r="CU851" t="s">
        <v>333</v>
      </c>
      <c r="CV851" t="s">
        <v>17</v>
      </c>
      <c r="CW851" t="s">
        <v>8186</v>
      </c>
      <c r="CX851" t="s">
        <v>17</v>
      </c>
      <c r="CY851" t="s">
        <v>17</v>
      </c>
      <c r="CZ851" t="s">
        <v>8471</v>
      </c>
      <c r="DA851" t="s">
        <v>8549</v>
      </c>
      <c r="DB851" t="s">
        <v>8540</v>
      </c>
      <c r="DC851" t="s">
        <v>10720</v>
      </c>
      <c r="DD851" s="223">
        <v>804</v>
      </c>
    </row>
    <row r="852" spans="1:109">
      <c r="A852" s="227">
        <v>795</v>
      </c>
      <c r="B852" t="s">
        <v>8159</v>
      </c>
      <c r="C852" s="285" t="s">
        <v>8160</v>
      </c>
      <c r="D852" t="s">
        <v>3455</v>
      </c>
      <c r="E852" t="s">
        <v>8161</v>
      </c>
      <c r="F852" t="s">
        <v>8162</v>
      </c>
      <c r="G852" t="s">
        <v>8163</v>
      </c>
      <c r="H852" t="s">
        <v>8164</v>
      </c>
      <c r="I852" t="s">
        <v>8165</v>
      </c>
      <c r="J852" t="s">
        <v>8166</v>
      </c>
      <c r="K852" s="221" t="s">
        <v>10285</v>
      </c>
      <c r="L852" t="s">
        <v>8472</v>
      </c>
      <c r="M852" t="b">
        <v>0</v>
      </c>
      <c r="N852" t="s">
        <v>549</v>
      </c>
      <c r="O852" t="s">
        <v>8168</v>
      </c>
      <c r="P852" t="s">
        <v>9095</v>
      </c>
      <c r="Q852" s="223">
        <v>74</v>
      </c>
      <c r="R852" s="223">
        <v>74</v>
      </c>
      <c r="S852" t="s">
        <v>8797</v>
      </c>
      <c r="T852" t="s">
        <v>17</v>
      </c>
      <c r="U852" t="s">
        <v>17</v>
      </c>
      <c r="V852" t="s">
        <v>17</v>
      </c>
      <c r="W852" t="s">
        <v>17</v>
      </c>
      <c r="X852" t="s">
        <v>17</v>
      </c>
      <c r="Y852" t="s">
        <v>17</v>
      </c>
      <c r="Z852" t="s">
        <v>9186</v>
      </c>
      <c r="AA852" s="22" t="s">
        <v>9197</v>
      </c>
      <c r="AB852" t="s">
        <v>17</v>
      </c>
      <c r="AC852" t="s">
        <v>6204</v>
      </c>
      <c r="AD852" t="s">
        <v>17</v>
      </c>
      <c r="AE852" t="s">
        <v>17</v>
      </c>
      <c r="AF852" t="s">
        <v>8797</v>
      </c>
      <c r="AG852" t="s">
        <v>17</v>
      </c>
      <c r="AH852" t="s">
        <v>8472</v>
      </c>
      <c r="AI852" t="s">
        <v>8189</v>
      </c>
      <c r="AJ852" s="3" t="s">
        <v>9047</v>
      </c>
      <c r="AK852" t="s">
        <v>8205</v>
      </c>
      <c r="AM852" t="s">
        <v>8172</v>
      </c>
      <c r="AN852" t="s">
        <v>8173</v>
      </c>
      <c r="AO852" t="s">
        <v>4575</v>
      </c>
      <c r="AP852" t="s">
        <v>8169</v>
      </c>
      <c r="AQ852" t="s">
        <v>8164</v>
      </c>
      <c r="AR852" t="s">
        <v>8174</v>
      </c>
      <c r="AS852" s="22" t="s">
        <v>9044</v>
      </c>
      <c r="AT852" t="s">
        <v>17</v>
      </c>
      <c r="AU852" t="b">
        <v>0</v>
      </c>
      <c r="AV852" s="223">
        <v>4024612</v>
      </c>
      <c r="AW852" t="s">
        <v>17</v>
      </c>
      <c r="AX852" t="s">
        <v>8175</v>
      </c>
      <c r="AY852" t="s">
        <v>17</v>
      </c>
      <c r="AZ852" t="s">
        <v>8176</v>
      </c>
      <c r="BA852" t="s">
        <v>8177</v>
      </c>
      <c r="BB852" s="3" t="s">
        <v>708</v>
      </c>
      <c r="BC852" t="s">
        <v>17</v>
      </c>
      <c r="BD852" t="s">
        <v>17</v>
      </c>
      <c r="BE852" t="s">
        <v>37</v>
      </c>
      <c r="BF852" t="s">
        <v>8178</v>
      </c>
      <c r="BG852" t="s">
        <v>17</v>
      </c>
      <c r="BH852" t="s">
        <v>9567</v>
      </c>
      <c r="BI852" t="s">
        <v>4479</v>
      </c>
      <c r="BJ852" t="s">
        <v>9079</v>
      </c>
      <c r="BK852" s="9" t="s">
        <v>9568</v>
      </c>
      <c r="BL852" t="s">
        <v>17</v>
      </c>
      <c r="BM852" s="223">
        <v>2784449</v>
      </c>
      <c r="BN852" s="223">
        <v>1158989</v>
      </c>
      <c r="BO852" t="s">
        <v>2045</v>
      </c>
      <c r="BP852" t="s">
        <v>9215</v>
      </c>
      <c r="BQ852" t="s">
        <v>8164</v>
      </c>
      <c r="BS852" t="s">
        <v>17</v>
      </c>
      <c r="BT852" t="s">
        <v>17</v>
      </c>
      <c r="BU852" t="s">
        <v>6697</v>
      </c>
      <c r="BV852" t="s">
        <v>17</v>
      </c>
      <c r="BW852" s="223">
        <v>30</v>
      </c>
      <c r="BX852" t="s">
        <v>17</v>
      </c>
      <c r="BY852" t="s">
        <v>17</v>
      </c>
      <c r="BZ852" s="9" t="s">
        <v>6499</v>
      </c>
      <c r="CA852" t="s">
        <v>6212</v>
      </c>
      <c r="CB852" s="223">
        <v>2016</v>
      </c>
      <c r="CC852" t="s">
        <v>8179</v>
      </c>
      <c r="CD852" t="s">
        <v>8473</v>
      </c>
      <c r="CE852" t="s">
        <v>8474</v>
      </c>
      <c r="CF852" t="s">
        <v>8475</v>
      </c>
      <c r="CG852" t="s">
        <v>17</v>
      </c>
      <c r="CH852" t="s">
        <v>35</v>
      </c>
      <c r="CI852" t="s">
        <v>8472</v>
      </c>
      <c r="CJ852" t="s">
        <v>8476</v>
      </c>
      <c r="CK852" t="s">
        <v>17</v>
      </c>
      <c r="CL852" t="s">
        <v>17</v>
      </c>
      <c r="CM852" t="s">
        <v>8184</v>
      </c>
      <c r="CN852" t="s">
        <v>17</v>
      </c>
      <c r="CO852" t="s">
        <v>686</v>
      </c>
      <c r="CP852" t="s">
        <v>5933</v>
      </c>
      <c r="CQ852" t="s">
        <v>17</v>
      </c>
      <c r="CR852" t="s">
        <v>17</v>
      </c>
      <c r="CS852" t="s">
        <v>8477</v>
      </c>
      <c r="CT852" t="s">
        <v>128</v>
      </c>
      <c r="CU852" t="s">
        <v>333</v>
      </c>
      <c r="CV852" t="s">
        <v>17</v>
      </c>
      <c r="CW852" t="s">
        <v>8186</v>
      </c>
      <c r="CX852" t="s">
        <v>17</v>
      </c>
      <c r="CY852" t="s">
        <v>17</v>
      </c>
      <c r="CZ852" t="s">
        <v>8478</v>
      </c>
      <c r="DA852" t="s">
        <v>8549</v>
      </c>
      <c r="DB852" t="s">
        <v>8541</v>
      </c>
      <c r="DC852" t="s">
        <v>10719</v>
      </c>
      <c r="DD852" s="223">
        <v>805</v>
      </c>
    </row>
    <row r="853" spans="1:109">
      <c r="A853" s="227">
        <v>796</v>
      </c>
      <c r="B853" t="s">
        <v>8159</v>
      </c>
      <c r="C853" s="285" t="s">
        <v>8160</v>
      </c>
      <c r="D853" t="s">
        <v>3455</v>
      </c>
      <c r="E853" t="s">
        <v>8161</v>
      </c>
      <c r="F853" t="s">
        <v>8162</v>
      </c>
      <c r="G853" t="s">
        <v>8163</v>
      </c>
      <c r="H853" t="s">
        <v>8164</v>
      </c>
      <c r="I853" t="s">
        <v>8165</v>
      </c>
      <c r="J853" t="s">
        <v>8166</v>
      </c>
      <c r="K853" s="221" t="s">
        <v>10285</v>
      </c>
      <c r="L853" t="s">
        <v>8479</v>
      </c>
      <c r="M853" t="b">
        <v>0</v>
      </c>
      <c r="N853" t="s">
        <v>549</v>
      </c>
      <c r="O853" t="s">
        <v>8168</v>
      </c>
      <c r="P853" t="s">
        <v>9095</v>
      </c>
      <c r="Q853" s="223">
        <v>74</v>
      </c>
      <c r="R853" s="223">
        <v>74</v>
      </c>
      <c r="S853" t="s">
        <v>8797</v>
      </c>
      <c r="T853" t="s">
        <v>17</v>
      </c>
      <c r="U853" t="s">
        <v>17</v>
      </c>
      <c r="V853" t="s">
        <v>17</v>
      </c>
      <c r="W853" t="s">
        <v>17</v>
      </c>
      <c r="X853" t="s">
        <v>17</v>
      </c>
      <c r="Y853" t="s">
        <v>17</v>
      </c>
      <c r="Z853" t="s">
        <v>9186</v>
      </c>
      <c r="AA853" s="22" t="s">
        <v>9197</v>
      </c>
      <c r="AB853" t="s">
        <v>17</v>
      </c>
      <c r="AC853" t="s">
        <v>6204</v>
      </c>
      <c r="AD853" t="s">
        <v>17</v>
      </c>
      <c r="AE853" t="s">
        <v>17</v>
      </c>
      <c r="AF853" t="s">
        <v>8797</v>
      </c>
      <c r="AG853" t="s">
        <v>17</v>
      </c>
      <c r="AH853" t="s">
        <v>8479</v>
      </c>
      <c r="AI853" t="s">
        <v>8189</v>
      </c>
      <c r="AJ853" s="3" t="s">
        <v>9047</v>
      </c>
      <c r="AK853" t="s">
        <v>8205</v>
      </c>
      <c r="AM853" t="s">
        <v>8172</v>
      </c>
      <c r="AN853" t="s">
        <v>8173</v>
      </c>
      <c r="AO853" t="s">
        <v>4575</v>
      </c>
      <c r="AP853" t="s">
        <v>8169</v>
      </c>
      <c r="AQ853" t="s">
        <v>8164</v>
      </c>
      <c r="AR853" t="s">
        <v>8174</v>
      </c>
      <c r="AS853" s="22" t="s">
        <v>9044</v>
      </c>
      <c r="AT853" t="s">
        <v>17</v>
      </c>
      <c r="AU853" t="b">
        <v>0</v>
      </c>
      <c r="AV853" s="223">
        <v>4230053</v>
      </c>
      <c r="AW853" t="s">
        <v>17</v>
      </c>
      <c r="AX853" t="s">
        <v>8175</v>
      </c>
      <c r="AY853" t="s">
        <v>17</v>
      </c>
      <c r="AZ853" t="s">
        <v>8176</v>
      </c>
      <c r="BA853" t="s">
        <v>8177</v>
      </c>
      <c r="BB853" s="3" t="s">
        <v>708</v>
      </c>
      <c r="BC853" t="s">
        <v>17</v>
      </c>
      <c r="BD853" t="s">
        <v>17</v>
      </c>
      <c r="BE853" t="s">
        <v>37</v>
      </c>
      <c r="BF853" t="s">
        <v>8178</v>
      </c>
      <c r="BG853" t="s">
        <v>17</v>
      </c>
      <c r="BH853" t="s">
        <v>9567</v>
      </c>
      <c r="BI853" t="s">
        <v>4479</v>
      </c>
      <c r="BJ853" t="s">
        <v>9079</v>
      </c>
      <c r="BK853" s="9" t="s">
        <v>9568</v>
      </c>
      <c r="BL853" t="s">
        <v>17</v>
      </c>
      <c r="BM853" s="223">
        <v>2898724</v>
      </c>
      <c r="BN853" s="223">
        <v>1224363</v>
      </c>
      <c r="BO853" t="s">
        <v>2045</v>
      </c>
      <c r="BP853" t="s">
        <v>9215</v>
      </c>
      <c r="BQ853" t="s">
        <v>8164</v>
      </c>
      <c r="BS853" t="s">
        <v>17</v>
      </c>
      <c r="BT853" t="s">
        <v>17</v>
      </c>
      <c r="BU853" t="s">
        <v>6697</v>
      </c>
      <c r="BV853" t="s">
        <v>17</v>
      </c>
      <c r="BW853" s="223">
        <v>30</v>
      </c>
      <c r="BX853" t="s">
        <v>17</v>
      </c>
      <c r="BY853" t="s">
        <v>17</v>
      </c>
      <c r="BZ853" s="9" t="s">
        <v>6499</v>
      </c>
      <c r="CA853" t="s">
        <v>6212</v>
      </c>
      <c r="CB853" s="223">
        <v>2016</v>
      </c>
      <c r="CC853" t="s">
        <v>8179</v>
      </c>
      <c r="CD853" t="s">
        <v>8480</v>
      </c>
      <c r="CE853" t="s">
        <v>8481</v>
      </c>
      <c r="CF853" t="s">
        <v>8482</v>
      </c>
      <c r="CG853" t="s">
        <v>17</v>
      </c>
      <c r="CH853" t="s">
        <v>35</v>
      </c>
      <c r="CI853" t="s">
        <v>8479</v>
      </c>
      <c r="CJ853" t="s">
        <v>8483</v>
      </c>
      <c r="CK853" t="s">
        <v>17</v>
      </c>
      <c r="CL853" t="s">
        <v>17</v>
      </c>
      <c r="CM853" t="s">
        <v>8184</v>
      </c>
      <c r="CN853" t="s">
        <v>17</v>
      </c>
      <c r="CO853" t="s">
        <v>686</v>
      </c>
      <c r="CP853" t="s">
        <v>5933</v>
      </c>
      <c r="CQ853" t="s">
        <v>17</v>
      </c>
      <c r="CR853" t="s">
        <v>17</v>
      </c>
      <c r="CS853" t="s">
        <v>8484</v>
      </c>
      <c r="CT853" t="s">
        <v>128</v>
      </c>
      <c r="CU853" t="s">
        <v>333</v>
      </c>
      <c r="CV853" t="s">
        <v>17</v>
      </c>
      <c r="CW853" t="s">
        <v>8186</v>
      </c>
      <c r="CX853" t="s">
        <v>17</v>
      </c>
      <c r="CY853" t="s">
        <v>17</v>
      </c>
      <c r="CZ853" t="s">
        <v>8485</v>
      </c>
      <c r="DA853" t="s">
        <v>8549</v>
      </c>
      <c r="DB853" t="s">
        <v>8542</v>
      </c>
      <c r="DC853" t="s">
        <v>10718</v>
      </c>
      <c r="DD853" s="223">
        <v>806</v>
      </c>
    </row>
    <row r="854" spans="1:109">
      <c r="A854" s="227">
        <v>797</v>
      </c>
      <c r="B854" t="s">
        <v>8159</v>
      </c>
      <c r="C854" s="285" t="s">
        <v>8160</v>
      </c>
      <c r="D854" t="s">
        <v>3455</v>
      </c>
      <c r="E854" t="s">
        <v>8161</v>
      </c>
      <c r="F854" t="s">
        <v>8162</v>
      </c>
      <c r="G854" t="s">
        <v>8163</v>
      </c>
      <c r="H854" t="s">
        <v>8164</v>
      </c>
      <c r="I854" t="s">
        <v>8165</v>
      </c>
      <c r="J854" t="s">
        <v>8166</v>
      </c>
      <c r="K854" s="221" t="s">
        <v>10285</v>
      </c>
      <c r="L854" t="s">
        <v>8486</v>
      </c>
      <c r="M854" t="b">
        <v>0</v>
      </c>
      <c r="N854" t="s">
        <v>549</v>
      </c>
      <c r="O854" t="s">
        <v>8168</v>
      </c>
      <c r="P854" t="s">
        <v>9095</v>
      </c>
      <c r="Q854" s="223">
        <v>74</v>
      </c>
      <c r="R854" s="223">
        <v>74</v>
      </c>
      <c r="S854" t="s">
        <v>8797</v>
      </c>
      <c r="T854" t="s">
        <v>17</v>
      </c>
      <c r="U854" t="s">
        <v>17</v>
      </c>
      <c r="V854" t="s">
        <v>17</v>
      </c>
      <c r="W854" t="s">
        <v>17</v>
      </c>
      <c r="X854" t="s">
        <v>17</v>
      </c>
      <c r="Y854" t="s">
        <v>17</v>
      </c>
      <c r="Z854" t="s">
        <v>9186</v>
      </c>
      <c r="AA854" s="22" t="s">
        <v>9197</v>
      </c>
      <c r="AB854" t="s">
        <v>17</v>
      </c>
      <c r="AC854" t="s">
        <v>6204</v>
      </c>
      <c r="AD854" t="s">
        <v>17</v>
      </c>
      <c r="AE854" t="s">
        <v>17</v>
      </c>
      <c r="AF854" t="s">
        <v>8797</v>
      </c>
      <c r="AG854" t="s">
        <v>17</v>
      </c>
      <c r="AH854" t="s">
        <v>8486</v>
      </c>
      <c r="AI854" t="s">
        <v>8189</v>
      </c>
      <c r="AJ854" s="3" t="s">
        <v>9047</v>
      </c>
      <c r="AK854" t="s">
        <v>8205</v>
      </c>
      <c r="AM854" t="s">
        <v>8172</v>
      </c>
      <c r="AN854" t="s">
        <v>8173</v>
      </c>
      <c r="AO854" t="s">
        <v>4575</v>
      </c>
      <c r="AP854" t="s">
        <v>8169</v>
      </c>
      <c r="AQ854" t="s">
        <v>8164</v>
      </c>
      <c r="AR854" t="s">
        <v>8174</v>
      </c>
      <c r="AS854" s="22" t="s">
        <v>9044</v>
      </c>
      <c r="AT854" t="s">
        <v>17</v>
      </c>
      <c r="AU854" t="b">
        <v>0</v>
      </c>
      <c r="AV854" s="223">
        <v>3931570</v>
      </c>
      <c r="AW854" t="s">
        <v>17</v>
      </c>
      <c r="AX854" t="s">
        <v>8175</v>
      </c>
      <c r="AY854" t="s">
        <v>17</v>
      </c>
      <c r="AZ854" t="s">
        <v>8176</v>
      </c>
      <c r="BA854" t="s">
        <v>8177</v>
      </c>
      <c r="BB854" s="3" t="s">
        <v>708</v>
      </c>
      <c r="BC854" t="s">
        <v>17</v>
      </c>
      <c r="BD854" t="s">
        <v>17</v>
      </c>
      <c r="BE854" t="s">
        <v>37</v>
      </c>
      <c r="BF854" t="s">
        <v>8178</v>
      </c>
      <c r="BG854" t="s">
        <v>17</v>
      </c>
      <c r="BH854" t="s">
        <v>9567</v>
      </c>
      <c r="BI854" t="s">
        <v>4479</v>
      </c>
      <c r="BJ854" t="s">
        <v>9079</v>
      </c>
      <c r="BK854" s="9" t="s">
        <v>9568</v>
      </c>
      <c r="BL854" t="s">
        <v>17</v>
      </c>
      <c r="BM854" s="223">
        <v>2698327</v>
      </c>
      <c r="BN854" s="223">
        <v>1271054</v>
      </c>
      <c r="BO854" t="s">
        <v>2045</v>
      </c>
      <c r="BP854" t="s">
        <v>9215</v>
      </c>
      <c r="BQ854" t="s">
        <v>8164</v>
      </c>
      <c r="BS854" t="s">
        <v>17</v>
      </c>
      <c r="BT854" t="s">
        <v>17</v>
      </c>
      <c r="BU854" t="s">
        <v>6697</v>
      </c>
      <c r="BV854" t="s">
        <v>17</v>
      </c>
      <c r="BW854" s="223">
        <v>30</v>
      </c>
      <c r="BX854" t="s">
        <v>17</v>
      </c>
      <c r="BY854" t="s">
        <v>17</v>
      </c>
      <c r="BZ854" s="9" t="s">
        <v>6499</v>
      </c>
      <c r="CA854" t="s">
        <v>6212</v>
      </c>
      <c r="CB854" s="223">
        <v>2016</v>
      </c>
      <c r="CC854" t="s">
        <v>8179</v>
      </c>
      <c r="CD854" t="s">
        <v>8487</v>
      </c>
      <c r="CE854" t="s">
        <v>8488</v>
      </c>
      <c r="CF854" t="s">
        <v>8489</v>
      </c>
      <c r="CG854" t="s">
        <v>17</v>
      </c>
      <c r="CH854" t="s">
        <v>35</v>
      </c>
      <c r="CI854" t="s">
        <v>8486</v>
      </c>
      <c r="CJ854" t="s">
        <v>8490</v>
      </c>
      <c r="CK854" t="s">
        <v>17</v>
      </c>
      <c r="CL854" t="s">
        <v>17</v>
      </c>
      <c r="CM854" t="s">
        <v>8184</v>
      </c>
      <c r="CN854" t="s">
        <v>17</v>
      </c>
      <c r="CO854" t="s">
        <v>686</v>
      </c>
      <c r="CP854" t="s">
        <v>5933</v>
      </c>
      <c r="CQ854" t="s">
        <v>17</v>
      </c>
      <c r="CR854" t="s">
        <v>17</v>
      </c>
      <c r="CS854" t="s">
        <v>8491</v>
      </c>
      <c r="CT854" t="s">
        <v>128</v>
      </c>
      <c r="CU854" t="s">
        <v>333</v>
      </c>
      <c r="CV854" t="s">
        <v>17</v>
      </c>
      <c r="CW854" t="s">
        <v>8186</v>
      </c>
      <c r="CX854" t="s">
        <v>17</v>
      </c>
      <c r="CY854" t="s">
        <v>17</v>
      </c>
      <c r="CZ854" t="s">
        <v>8492</v>
      </c>
      <c r="DA854" t="s">
        <v>8549</v>
      </c>
      <c r="DB854" t="s">
        <v>8543</v>
      </c>
      <c r="DC854" t="s">
        <v>10717</v>
      </c>
      <c r="DD854" s="223">
        <v>807</v>
      </c>
    </row>
    <row r="855" spans="1:109" ht="14.45" customHeight="1">
      <c r="A855" s="227">
        <v>798</v>
      </c>
      <c r="B855" t="s">
        <v>8159</v>
      </c>
      <c r="C855" s="285" t="s">
        <v>8160</v>
      </c>
      <c r="D855" t="s">
        <v>3455</v>
      </c>
      <c r="E855" t="s">
        <v>8161</v>
      </c>
      <c r="F855" t="s">
        <v>8162</v>
      </c>
      <c r="G855" t="s">
        <v>8163</v>
      </c>
      <c r="H855" t="s">
        <v>8164</v>
      </c>
      <c r="I855" t="s">
        <v>8165</v>
      </c>
      <c r="J855" t="s">
        <v>8166</v>
      </c>
      <c r="K855" s="221" t="s">
        <v>10285</v>
      </c>
      <c r="L855" s="101" t="s">
        <v>8493</v>
      </c>
      <c r="M855" t="b">
        <v>0</v>
      </c>
      <c r="N855" t="s">
        <v>549</v>
      </c>
      <c r="O855" t="s">
        <v>8168</v>
      </c>
      <c r="P855" t="s">
        <v>9089</v>
      </c>
      <c r="Q855" s="223">
        <v>61</v>
      </c>
      <c r="R855" s="223">
        <v>61</v>
      </c>
      <c r="S855" t="s">
        <v>8797</v>
      </c>
      <c r="T855" t="s">
        <v>17</v>
      </c>
      <c r="U855" t="s">
        <v>17</v>
      </c>
      <c r="V855" t="s">
        <v>17</v>
      </c>
      <c r="W855" t="s">
        <v>17</v>
      </c>
      <c r="X855" t="s">
        <v>17</v>
      </c>
      <c r="Y855" t="s">
        <v>17</v>
      </c>
      <c r="Z855" t="s">
        <v>9186</v>
      </c>
      <c r="AA855" s="22" t="s">
        <v>9197</v>
      </c>
      <c r="AB855" t="s">
        <v>17</v>
      </c>
      <c r="AC855" t="s">
        <v>8170</v>
      </c>
      <c r="AD855" t="s">
        <v>17</v>
      </c>
      <c r="AE855" t="s">
        <v>17</v>
      </c>
      <c r="AF855" t="s">
        <v>8797</v>
      </c>
      <c r="AG855" t="s">
        <v>17</v>
      </c>
      <c r="AH855" s="101" t="s">
        <v>8493</v>
      </c>
      <c r="AI855" t="s">
        <v>8189</v>
      </c>
      <c r="AJ855" s="3" t="s">
        <v>9047</v>
      </c>
      <c r="AK855" t="s">
        <v>8205</v>
      </c>
      <c r="AM855" t="s">
        <v>8172</v>
      </c>
      <c r="AN855" t="s">
        <v>8173</v>
      </c>
      <c r="AO855" t="s">
        <v>4575</v>
      </c>
      <c r="AP855" t="s">
        <v>8169</v>
      </c>
      <c r="AQ855" t="s">
        <v>8164</v>
      </c>
      <c r="AR855" t="s">
        <v>8174</v>
      </c>
      <c r="AS855" s="22" t="s">
        <v>9044</v>
      </c>
      <c r="AT855" t="s">
        <v>17</v>
      </c>
      <c r="AU855" t="b">
        <v>0</v>
      </c>
      <c r="AV855" s="223">
        <v>2731777</v>
      </c>
      <c r="AW855" t="s">
        <v>17</v>
      </c>
      <c r="AX855" t="s">
        <v>8175</v>
      </c>
      <c r="AY855" t="s">
        <v>17</v>
      </c>
      <c r="AZ855" t="s">
        <v>8176</v>
      </c>
      <c r="BA855" t="s">
        <v>8177</v>
      </c>
      <c r="BB855" s="3" t="s">
        <v>708</v>
      </c>
      <c r="BC855" t="s">
        <v>17</v>
      </c>
      <c r="BD855" t="s">
        <v>17</v>
      </c>
      <c r="BE855" t="s">
        <v>37</v>
      </c>
      <c r="BF855" t="s">
        <v>8178</v>
      </c>
      <c r="BG855" t="s">
        <v>17</v>
      </c>
      <c r="BH855" t="s">
        <v>9567</v>
      </c>
      <c r="BI855" t="s">
        <v>4479</v>
      </c>
      <c r="BJ855" t="s">
        <v>9079</v>
      </c>
      <c r="BK855" s="9" t="s">
        <v>9568</v>
      </c>
      <c r="BL855" t="s">
        <v>17</v>
      </c>
      <c r="BM855" s="223">
        <v>1787205</v>
      </c>
      <c r="BN855" s="223">
        <v>992812</v>
      </c>
      <c r="BO855" t="s">
        <v>2045</v>
      </c>
      <c r="BP855" t="s">
        <v>9215</v>
      </c>
      <c r="BQ855" t="s">
        <v>8164</v>
      </c>
      <c r="BS855" t="s">
        <v>17</v>
      </c>
      <c r="BT855" t="s">
        <v>17</v>
      </c>
      <c r="BU855" t="s">
        <v>6697</v>
      </c>
      <c r="BV855" t="s">
        <v>17</v>
      </c>
      <c r="BW855" s="223">
        <v>30</v>
      </c>
      <c r="BX855" t="s">
        <v>17</v>
      </c>
      <c r="BY855" t="s">
        <v>17</v>
      </c>
      <c r="BZ855" s="9" t="s">
        <v>6499</v>
      </c>
      <c r="CA855" t="s">
        <v>6212</v>
      </c>
      <c r="CB855" s="223">
        <v>2016</v>
      </c>
      <c r="CC855" t="s">
        <v>8179</v>
      </c>
      <c r="CD855" t="s">
        <v>8494</v>
      </c>
      <c r="CE855" t="s">
        <v>8495</v>
      </c>
      <c r="CF855" s="101" t="s">
        <v>8496</v>
      </c>
      <c r="CG855" t="s">
        <v>17</v>
      </c>
      <c r="CH855" t="s">
        <v>35</v>
      </c>
      <c r="CI855" s="101" t="s">
        <v>8493</v>
      </c>
      <c r="CJ855" t="s">
        <v>8497</v>
      </c>
      <c r="CK855" t="s">
        <v>17</v>
      </c>
      <c r="CL855" t="s">
        <v>17</v>
      </c>
      <c r="CM855" t="s">
        <v>8184</v>
      </c>
      <c r="CN855" t="s">
        <v>17</v>
      </c>
      <c r="CO855" t="s">
        <v>686</v>
      </c>
      <c r="CP855" t="s">
        <v>5933</v>
      </c>
      <c r="CQ855" t="s">
        <v>17</v>
      </c>
      <c r="CR855" t="s">
        <v>17</v>
      </c>
      <c r="CS855" t="s">
        <v>8498</v>
      </c>
      <c r="CT855" t="s">
        <v>128</v>
      </c>
      <c r="CU855" t="s">
        <v>333</v>
      </c>
      <c r="CV855" t="s">
        <v>17</v>
      </c>
      <c r="CW855" t="s">
        <v>8186</v>
      </c>
      <c r="CX855" t="s">
        <v>17</v>
      </c>
      <c r="CY855" t="s">
        <v>17</v>
      </c>
      <c r="CZ855" t="s">
        <v>8499</v>
      </c>
      <c r="DA855" t="s">
        <v>8549</v>
      </c>
      <c r="DB855" t="s">
        <v>8544</v>
      </c>
      <c r="DC855" t="s">
        <v>10716</v>
      </c>
      <c r="DD855" s="223">
        <v>808</v>
      </c>
    </row>
    <row r="856" spans="1:109" ht="16.5">
      <c r="A856" s="230">
        <v>799</v>
      </c>
      <c r="B856" t="s">
        <v>8557</v>
      </c>
      <c r="C856" s="285" t="s">
        <v>8558</v>
      </c>
      <c r="D856" s="22" t="s">
        <v>9090</v>
      </c>
      <c r="E856" s="22"/>
      <c r="F856" s="22" t="s">
        <v>8559</v>
      </c>
      <c r="G856" s="22" t="s">
        <v>8560</v>
      </c>
      <c r="H856" s="22" t="s">
        <v>8561</v>
      </c>
      <c r="I856" s="22" t="s">
        <v>8562</v>
      </c>
      <c r="J856" s="22" t="s">
        <v>8787</v>
      </c>
      <c r="K856" s="223" t="s">
        <v>8563</v>
      </c>
      <c r="L856" s="22" t="s">
        <v>8564</v>
      </c>
      <c r="M856" t="b">
        <v>0</v>
      </c>
      <c r="N856" s="22" t="s">
        <v>4747</v>
      </c>
      <c r="O856" s="22" t="s">
        <v>8269</v>
      </c>
      <c r="P856" s="22" t="s">
        <v>6707</v>
      </c>
      <c r="Q856" s="232">
        <v>0.96</v>
      </c>
      <c r="R856" s="232">
        <v>0.96</v>
      </c>
      <c r="S856" s="22" t="s">
        <v>17</v>
      </c>
      <c r="T856" s="22" t="s">
        <v>17</v>
      </c>
      <c r="U856" s="22" t="s">
        <v>17</v>
      </c>
      <c r="V856" s="22" t="s">
        <v>17</v>
      </c>
      <c r="W856" s="22" t="s">
        <v>6708</v>
      </c>
      <c r="X856" s="22" t="s">
        <v>17</v>
      </c>
      <c r="Y856" s="22" t="s">
        <v>17</v>
      </c>
      <c r="Z856" s="22" t="s">
        <v>8565</v>
      </c>
      <c r="AA856" s="22" t="s">
        <v>484</v>
      </c>
      <c r="AB856" s="22" t="s">
        <v>17</v>
      </c>
      <c r="AC856" s="22" t="s">
        <v>17</v>
      </c>
      <c r="AD856" s="22" t="s">
        <v>17</v>
      </c>
      <c r="AE856" s="22" t="s">
        <v>8566</v>
      </c>
      <c r="AF856" t="s">
        <v>8567</v>
      </c>
      <c r="AG856" s="22" t="s">
        <v>17</v>
      </c>
      <c r="AH856" s="22" t="s">
        <v>8568</v>
      </c>
      <c r="AI856" s="22" t="s">
        <v>9203</v>
      </c>
      <c r="AJ856" s="3" t="s">
        <v>9040</v>
      </c>
      <c r="AK856" s="22" t="s">
        <v>6712</v>
      </c>
      <c r="AL856" s="22" t="s">
        <v>6712</v>
      </c>
      <c r="AM856" s="22" t="s">
        <v>5914</v>
      </c>
      <c r="AN856" t="s">
        <v>484</v>
      </c>
      <c r="AO856" s="22" t="s">
        <v>8569</v>
      </c>
      <c r="AP856" s="22" t="s">
        <v>17</v>
      </c>
      <c r="AQ856" s="22" t="s">
        <v>8570</v>
      </c>
      <c r="AR856" t="s">
        <v>8571</v>
      </c>
      <c r="AS856" s="22" t="s">
        <v>8572</v>
      </c>
      <c r="AT856" s="22" t="s">
        <v>8573</v>
      </c>
      <c r="AU856" t="b">
        <v>0</v>
      </c>
      <c r="AV856" s="228">
        <v>157000</v>
      </c>
      <c r="AW856" s="10" t="s">
        <v>17</v>
      </c>
      <c r="AX856" s="22" t="s">
        <v>8574</v>
      </c>
      <c r="AY856" s="22" t="s">
        <v>17</v>
      </c>
      <c r="AZ856" t="s">
        <v>8575</v>
      </c>
      <c r="BA856" s="22" t="s">
        <v>8576</v>
      </c>
      <c r="BB856" s="22" t="s">
        <v>5202</v>
      </c>
      <c r="BC856" s="22" t="s">
        <v>17</v>
      </c>
      <c r="BD856" s="22" t="s">
        <v>17</v>
      </c>
      <c r="BE856" t="s">
        <v>37</v>
      </c>
      <c r="BF856" t="s">
        <v>8577</v>
      </c>
      <c r="BG856" s="22" t="s">
        <v>8578</v>
      </c>
      <c r="BH856" t="s">
        <v>9567</v>
      </c>
      <c r="BI856" t="s">
        <v>4479</v>
      </c>
      <c r="BJ856" t="s">
        <v>9079</v>
      </c>
      <c r="BK856" s="9" t="s">
        <v>9568</v>
      </c>
      <c r="BL856" s="22" t="s">
        <v>17</v>
      </c>
      <c r="BM856" s="252">
        <v>876944</v>
      </c>
      <c r="BN856" s="252">
        <v>876944</v>
      </c>
      <c r="BO856" s="22" t="s">
        <v>5099</v>
      </c>
      <c r="BP856" s="22" t="s">
        <v>8579</v>
      </c>
      <c r="BQ856" s="22" t="s">
        <v>8580</v>
      </c>
      <c r="BR856" s="22" t="s">
        <v>17</v>
      </c>
      <c r="BS856" s="22" t="s">
        <v>8581</v>
      </c>
      <c r="BT856" s="22" t="s">
        <v>8582</v>
      </c>
      <c r="BU856" s="22" t="s">
        <v>8583</v>
      </c>
      <c r="BV856" s="22" t="s">
        <v>6210</v>
      </c>
      <c r="BW856" s="252">
        <v>20</v>
      </c>
      <c r="BX856" s="22"/>
      <c r="BY856" s="22" t="s">
        <v>8584</v>
      </c>
      <c r="BZ856" s="22" t="s">
        <v>8585</v>
      </c>
      <c r="CA856" s="22" t="s">
        <v>8586</v>
      </c>
      <c r="CB856" s="252">
        <v>2018</v>
      </c>
      <c r="CC856" s="224" t="s">
        <v>8587</v>
      </c>
      <c r="CD856" s="224" t="s">
        <v>8588</v>
      </c>
      <c r="CE856" s="224" t="s">
        <v>8589</v>
      </c>
      <c r="CF856" s="22" t="s">
        <v>8564</v>
      </c>
      <c r="CG856" s="22" t="s">
        <v>8568</v>
      </c>
      <c r="CH856" s="22" t="s">
        <v>8590</v>
      </c>
      <c r="CI856" s="22" t="s">
        <v>8591</v>
      </c>
      <c r="CJ856" s="224" t="s">
        <v>8592</v>
      </c>
      <c r="CK856" s="22"/>
      <c r="CL856" s="22"/>
      <c r="CM856" s="22"/>
      <c r="CN856" s="22"/>
      <c r="CO856" s="22" t="s">
        <v>686</v>
      </c>
      <c r="CP856" s="22"/>
      <c r="CQ856" s="22"/>
      <c r="CR856" s="22"/>
      <c r="CS856" s="224" t="s">
        <v>8593</v>
      </c>
      <c r="CT856" t="s">
        <v>430</v>
      </c>
      <c r="CU856" t="s">
        <v>199</v>
      </c>
      <c r="CV856" s="22"/>
      <c r="CW856" s="22"/>
      <c r="CX856" s="22"/>
      <c r="CY856" s="22"/>
      <c r="CZ856" s="22" t="s">
        <v>8594</v>
      </c>
      <c r="DA856" s="22" t="s">
        <v>8549</v>
      </c>
      <c r="DB856" s="22"/>
      <c r="DC856" s="22"/>
      <c r="DD856" s="252">
        <v>809</v>
      </c>
      <c r="DE856" s="22"/>
    </row>
    <row r="857" spans="1:109" ht="16.5">
      <c r="A857" s="223">
        <v>800</v>
      </c>
      <c r="B857" t="s">
        <v>8557</v>
      </c>
      <c r="C857" s="285" t="s">
        <v>8558</v>
      </c>
      <c r="D857" s="22" t="s">
        <v>9090</v>
      </c>
      <c r="E857" s="10"/>
      <c r="F857" s="22" t="s">
        <v>8559</v>
      </c>
      <c r="G857" s="10" t="s">
        <v>8560</v>
      </c>
      <c r="H857" s="22" t="s">
        <v>8561</v>
      </c>
      <c r="I857" s="10" t="s">
        <v>8562</v>
      </c>
      <c r="J857" s="22" t="s">
        <v>8787</v>
      </c>
      <c r="K857" s="223" t="s">
        <v>8563</v>
      </c>
      <c r="L857" t="s">
        <v>8595</v>
      </c>
      <c r="M857" t="b">
        <v>0</v>
      </c>
      <c r="N857" s="22" t="s">
        <v>4747</v>
      </c>
      <c r="O857" s="22" t="s">
        <v>8269</v>
      </c>
      <c r="P857" s="22" t="s">
        <v>6707</v>
      </c>
      <c r="Q857" s="232">
        <v>0.96</v>
      </c>
      <c r="R857" s="232">
        <v>0.96</v>
      </c>
      <c r="S857" s="22" t="s">
        <v>17</v>
      </c>
      <c r="T857" s="22" t="s">
        <v>17</v>
      </c>
      <c r="U857" s="22" t="s">
        <v>17</v>
      </c>
      <c r="V857" s="22" t="s">
        <v>17</v>
      </c>
      <c r="W857" s="10" t="s">
        <v>6708</v>
      </c>
      <c r="X857" s="22" t="s">
        <v>17</v>
      </c>
      <c r="Y857" s="22" t="s">
        <v>17</v>
      </c>
      <c r="Z857" s="22" t="s">
        <v>8565</v>
      </c>
      <c r="AA857" s="22" t="s">
        <v>484</v>
      </c>
      <c r="AB857" s="22" t="s">
        <v>17</v>
      </c>
      <c r="AC857" s="22" t="s">
        <v>17</v>
      </c>
      <c r="AD857" s="22" t="s">
        <v>17</v>
      </c>
      <c r="AE857" s="22" t="s">
        <v>8566</v>
      </c>
      <c r="AF857" t="s">
        <v>8567</v>
      </c>
      <c r="AG857" s="22" t="s">
        <v>17</v>
      </c>
      <c r="AH857" t="s">
        <v>8596</v>
      </c>
      <c r="AI857" s="22" t="s">
        <v>9203</v>
      </c>
      <c r="AJ857" s="3" t="s">
        <v>9040</v>
      </c>
      <c r="AK857" s="22" t="s">
        <v>6712</v>
      </c>
      <c r="AL857" s="22" t="s">
        <v>6712</v>
      </c>
      <c r="AM857" s="22" t="s">
        <v>5914</v>
      </c>
      <c r="AN857" t="s">
        <v>484</v>
      </c>
      <c r="AO857" s="22" t="s">
        <v>8569</v>
      </c>
      <c r="AP857" s="22" t="s">
        <v>17</v>
      </c>
      <c r="AQ857" s="22" t="s">
        <v>8570</v>
      </c>
      <c r="AR857" t="s">
        <v>8571</v>
      </c>
      <c r="AS857" s="22" t="s">
        <v>8597</v>
      </c>
      <c r="AT857" t="s">
        <v>8598</v>
      </c>
      <c r="AU857" t="b">
        <v>0</v>
      </c>
      <c r="AV857" s="228">
        <v>1422729</v>
      </c>
      <c r="AW857" s="10" t="s">
        <v>17</v>
      </c>
      <c r="AX857" s="22" t="s">
        <v>8574</v>
      </c>
      <c r="AY857" s="22" t="s">
        <v>17</v>
      </c>
      <c r="AZ857" t="s">
        <v>8575</v>
      </c>
      <c r="BA857" s="22" t="s">
        <v>8576</v>
      </c>
      <c r="BB857" s="22" t="s">
        <v>5202</v>
      </c>
      <c r="BC857" s="22" t="s">
        <v>17</v>
      </c>
      <c r="BD857" s="22" t="s">
        <v>17</v>
      </c>
      <c r="BE857" t="s">
        <v>37</v>
      </c>
      <c r="BF857" t="s">
        <v>8577</v>
      </c>
      <c r="BG857" s="22" t="s">
        <v>8578</v>
      </c>
      <c r="BH857" t="s">
        <v>9567</v>
      </c>
      <c r="BI857" t="s">
        <v>4479</v>
      </c>
      <c r="BJ857" t="s">
        <v>9079</v>
      </c>
      <c r="BK857" s="9" t="s">
        <v>9568</v>
      </c>
      <c r="BL857" s="22" t="s">
        <v>17</v>
      </c>
      <c r="BM857" s="252">
        <v>821566</v>
      </c>
      <c r="BN857" s="252">
        <v>821566</v>
      </c>
      <c r="BO857" s="22" t="s">
        <v>5099</v>
      </c>
      <c r="BP857" s="22" t="s">
        <v>8579</v>
      </c>
      <c r="BQ857" s="22" t="s">
        <v>8580</v>
      </c>
      <c r="BR857" s="22" t="s">
        <v>17</v>
      </c>
      <c r="BS857" s="22" t="s">
        <v>8581</v>
      </c>
      <c r="BT857" s="22" t="s">
        <v>8582</v>
      </c>
      <c r="BU857" s="22" t="s">
        <v>8583</v>
      </c>
      <c r="BV857" s="22" t="s">
        <v>6210</v>
      </c>
      <c r="BW857" s="252">
        <v>20</v>
      </c>
      <c r="BY857" s="22" t="s">
        <v>8584</v>
      </c>
      <c r="BZ857" s="22" t="s">
        <v>8585</v>
      </c>
      <c r="CA857" s="22" t="s">
        <v>8586</v>
      </c>
      <c r="CB857" s="252">
        <v>2018</v>
      </c>
      <c r="CC857" s="224" t="s">
        <v>8587</v>
      </c>
      <c r="CD857" s="224" t="s">
        <v>8599</v>
      </c>
      <c r="CE857" s="224" t="s">
        <v>8600</v>
      </c>
      <c r="CF857" t="s">
        <v>8595</v>
      </c>
      <c r="CG857" t="s">
        <v>8596</v>
      </c>
      <c r="CH857" s="22" t="s">
        <v>8590</v>
      </c>
      <c r="CI857" s="22" t="s">
        <v>8591</v>
      </c>
      <c r="CJ857" s="224" t="s">
        <v>8601</v>
      </c>
      <c r="CO857" s="22" t="s">
        <v>686</v>
      </c>
      <c r="CS857" s="224" t="s">
        <v>8602</v>
      </c>
      <c r="CT857" t="s">
        <v>430</v>
      </c>
      <c r="CU857" t="s">
        <v>199</v>
      </c>
      <c r="CZ857" t="s">
        <v>8603</v>
      </c>
      <c r="DA857" s="22" t="s">
        <v>8549</v>
      </c>
      <c r="DD857" s="223">
        <v>810</v>
      </c>
    </row>
    <row r="858" spans="1:109" ht="16.5">
      <c r="A858" s="223">
        <v>801</v>
      </c>
      <c r="B858" t="s">
        <v>8557</v>
      </c>
      <c r="C858" s="285" t="s">
        <v>8558</v>
      </c>
      <c r="D858" s="22" t="s">
        <v>9090</v>
      </c>
      <c r="E858" s="10"/>
      <c r="F858" s="22" t="s">
        <v>8559</v>
      </c>
      <c r="G858" s="10" t="s">
        <v>8560</v>
      </c>
      <c r="H858" s="22" t="s">
        <v>8561</v>
      </c>
      <c r="I858" s="10" t="s">
        <v>8562</v>
      </c>
      <c r="J858" s="22" t="s">
        <v>8787</v>
      </c>
      <c r="K858" s="223" t="s">
        <v>8563</v>
      </c>
      <c r="L858" t="s">
        <v>8604</v>
      </c>
      <c r="M858" t="b">
        <v>0</v>
      </c>
      <c r="N858" s="22" t="s">
        <v>4747</v>
      </c>
      <c r="O858" s="22" t="s">
        <v>8269</v>
      </c>
      <c r="P858" s="22" t="s">
        <v>6707</v>
      </c>
      <c r="Q858" s="232">
        <v>0.96</v>
      </c>
      <c r="R858" s="232">
        <v>0.96</v>
      </c>
      <c r="S858" s="22" t="s">
        <v>17</v>
      </c>
      <c r="T858" s="22" t="s">
        <v>17</v>
      </c>
      <c r="U858" s="22" t="s">
        <v>17</v>
      </c>
      <c r="V858" s="22" t="s">
        <v>17</v>
      </c>
      <c r="W858" s="10" t="s">
        <v>6708</v>
      </c>
      <c r="X858" s="22" t="s">
        <v>17</v>
      </c>
      <c r="Y858" s="22" t="s">
        <v>17</v>
      </c>
      <c r="Z858" s="22" t="s">
        <v>8565</v>
      </c>
      <c r="AA858" s="22" t="s">
        <v>484</v>
      </c>
      <c r="AB858" s="22" t="s">
        <v>17</v>
      </c>
      <c r="AC858" s="22" t="s">
        <v>17</v>
      </c>
      <c r="AD858" s="22" t="s">
        <v>17</v>
      </c>
      <c r="AE858" s="22" t="s">
        <v>8566</v>
      </c>
      <c r="AF858" t="s">
        <v>8567</v>
      </c>
      <c r="AG858" s="22" t="s">
        <v>17</v>
      </c>
      <c r="AH858" t="s">
        <v>8605</v>
      </c>
      <c r="AI858" s="22" t="s">
        <v>9203</v>
      </c>
      <c r="AJ858" s="3" t="s">
        <v>9040</v>
      </c>
      <c r="AK858" s="22" t="s">
        <v>6712</v>
      </c>
      <c r="AL858" s="22" t="s">
        <v>6712</v>
      </c>
      <c r="AM858" s="22" t="s">
        <v>5914</v>
      </c>
      <c r="AN858" t="s">
        <v>484</v>
      </c>
      <c r="AO858" s="22" t="s">
        <v>8569</v>
      </c>
      <c r="AP858" s="22" t="s">
        <v>17</v>
      </c>
      <c r="AQ858" s="22" t="s">
        <v>8570</v>
      </c>
      <c r="AR858" t="s">
        <v>8571</v>
      </c>
      <c r="AS858" s="22" t="s">
        <v>8606</v>
      </c>
      <c r="AT858" s="22" t="s">
        <v>8607</v>
      </c>
      <c r="AU858" t="b">
        <v>0</v>
      </c>
      <c r="AV858" s="228">
        <v>2650000</v>
      </c>
      <c r="AW858" s="10" t="s">
        <v>17</v>
      </c>
      <c r="AX858" s="22" t="s">
        <v>8574</v>
      </c>
      <c r="AY858" s="22" t="s">
        <v>17</v>
      </c>
      <c r="AZ858" t="s">
        <v>8575</v>
      </c>
      <c r="BA858" s="22" t="s">
        <v>8576</v>
      </c>
      <c r="BB858" s="22" t="s">
        <v>5202</v>
      </c>
      <c r="BC858" s="22" t="s">
        <v>17</v>
      </c>
      <c r="BD858" s="22" t="s">
        <v>17</v>
      </c>
      <c r="BE858" t="s">
        <v>37</v>
      </c>
      <c r="BF858" t="s">
        <v>8577</v>
      </c>
      <c r="BG858" s="22" t="s">
        <v>8578</v>
      </c>
      <c r="BH858" t="s">
        <v>9567</v>
      </c>
      <c r="BI858" t="s">
        <v>4479</v>
      </c>
      <c r="BJ858" t="s">
        <v>9079</v>
      </c>
      <c r="BK858" s="9" t="s">
        <v>9568</v>
      </c>
      <c r="BL858" s="22" t="s">
        <v>17</v>
      </c>
      <c r="BM858" s="252">
        <v>894972</v>
      </c>
      <c r="BN858" s="252">
        <v>894972</v>
      </c>
      <c r="BO858" s="22" t="s">
        <v>5099</v>
      </c>
      <c r="BP858" s="22" t="s">
        <v>8579</v>
      </c>
      <c r="BQ858" s="22" t="s">
        <v>8580</v>
      </c>
      <c r="BR858" s="22" t="s">
        <v>17</v>
      </c>
      <c r="BS858" s="22" t="s">
        <v>8581</v>
      </c>
      <c r="BT858" s="22" t="s">
        <v>8582</v>
      </c>
      <c r="BU858" s="22" t="s">
        <v>8583</v>
      </c>
      <c r="BV858" s="22" t="s">
        <v>6210</v>
      </c>
      <c r="BW858" s="252">
        <v>20</v>
      </c>
      <c r="BY858" s="22" t="s">
        <v>8584</v>
      </c>
      <c r="BZ858" s="22" t="s">
        <v>8585</v>
      </c>
      <c r="CA858" s="22" t="s">
        <v>8586</v>
      </c>
      <c r="CB858" s="252">
        <v>2018</v>
      </c>
      <c r="CC858" s="224" t="s">
        <v>8587</v>
      </c>
      <c r="CD858" s="224" t="s">
        <v>8608</v>
      </c>
      <c r="CE858" s="224" t="s">
        <v>8609</v>
      </c>
      <c r="CF858" t="s">
        <v>8604</v>
      </c>
      <c r="CG858" t="s">
        <v>8605</v>
      </c>
      <c r="CH858" s="22" t="s">
        <v>8590</v>
      </c>
      <c r="CI858" s="22" t="s">
        <v>8591</v>
      </c>
      <c r="CJ858" s="224" t="s">
        <v>8610</v>
      </c>
      <c r="CO858" s="22" t="s">
        <v>686</v>
      </c>
      <c r="CS858" s="224" t="s">
        <v>8611</v>
      </c>
      <c r="CT858" t="s">
        <v>430</v>
      </c>
      <c r="CU858" t="s">
        <v>199</v>
      </c>
      <c r="CZ858" t="s">
        <v>8612</v>
      </c>
      <c r="DA858" s="22" t="s">
        <v>8549</v>
      </c>
      <c r="DD858" s="223">
        <v>811</v>
      </c>
    </row>
    <row r="859" spans="1:109" ht="16.5">
      <c r="A859" s="223">
        <v>802</v>
      </c>
      <c r="B859" t="s">
        <v>8557</v>
      </c>
      <c r="C859" s="285" t="s">
        <v>8558</v>
      </c>
      <c r="D859" s="22" t="s">
        <v>9090</v>
      </c>
      <c r="E859" s="10"/>
      <c r="F859" s="22" t="s">
        <v>8559</v>
      </c>
      <c r="G859" s="10" t="s">
        <v>8560</v>
      </c>
      <c r="H859" s="22" t="s">
        <v>8561</v>
      </c>
      <c r="I859" s="10" t="s">
        <v>8562</v>
      </c>
      <c r="J859" s="22" t="s">
        <v>8787</v>
      </c>
      <c r="K859" s="223" t="s">
        <v>8563</v>
      </c>
      <c r="L859" t="s">
        <v>6710</v>
      </c>
      <c r="M859" t="b">
        <v>0</v>
      </c>
      <c r="N859" s="22" t="s">
        <v>4747</v>
      </c>
      <c r="O859" s="22" t="s">
        <v>8269</v>
      </c>
      <c r="P859" s="22" t="s">
        <v>6707</v>
      </c>
      <c r="Q859" s="232">
        <v>0.96</v>
      </c>
      <c r="R859" s="232">
        <v>0.96</v>
      </c>
      <c r="S859" s="22" t="s">
        <v>17</v>
      </c>
      <c r="T859" s="22" t="s">
        <v>17</v>
      </c>
      <c r="U859" s="22" t="s">
        <v>17</v>
      </c>
      <c r="V859" s="22" t="s">
        <v>17</v>
      </c>
      <c r="W859" s="10" t="s">
        <v>6708</v>
      </c>
      <c r="X859" s="22" t="s">
        <v>17</v>
      </c>
      <c r="Y859" s="22" t="s">
        <v>17</v>
      </c>
      <c r="Z859" s="22" t="s">
        <v>8565</v>
      </c>
      <c r="AA859" s="22" t="s">
        <v>484</v>
      </c>
      <c r="AB859" s="22" t="s">
        <v>17</v>
      </c>
      <c r="AC859" s="22" t="s">
        <v>17</v>
      </c>
      <c r="AD859" s="22" t="s">
        <v>17</v>
      </c>
      <c r="AE859" s="22" t="s">
        <v>8566</v>
      </c>
      <c r="AF859" t="s">
        <v>8567</v>
      </c>
      <c r="AG859" s="22" t="s">
        <v>17</v>
      </c>
      <c r="AH859" t="s">
        <v>8613</v>
      </c>
      <c r="AI859" s="22" t="s">
        <v>9203</v>
      </c>
      <c r="AJ859" s="3" t="s">
        <v>9040</v>
      </c>
      <c r="AK859" s="22" t="s">
        <v>6712</v>
      </c>
      <c r="AL859" s="22" t="s">
        <v>6712</v>
      </c>
      <c r="AM859" s="22" t="s">
        <v>5914</v>
      </c>
      <c r="AN859" t="s">
        <v>484</v>
      </c>
      <c r="AO859" s="22" t="s">
        <v>8569</v>
      </c>
      <c r="AP859" s="22" t="s">
        <v>17</v>
      </c>
      <c r="AQ859" s="22" t="s">
        <v>8570</v>
      </c>
      <c r="AR859" t="s">
        <v>8571</v>
      </c>
      <c r="AS859" s="22" t="s">
        <v>8614</v>
      </c>
      <c r="AT859" s="22" t="s">
        <v>8615</v>
      </c>
      <c r="AU859" t="b">
        <v>0</v>
      </c>
      <c r="AV859" s="228">
        <v>4400000</v>
      </c>
      <c r="AW859" s="10" t="s">
        <v>17</v>
      </c>
      <c r="AX859" s="22" t="s">
        <v>8574</v>
      </c>
      <c r="AY859" s="22" t="s">
        <v>17</v>
      </c>
      <c r="AZ859" t="s">
        <v>8575</v>
      </c>
      <c r="BA859" s="22" t="s">
        <v>8576</v>
      </c>
      <c r="BB859" s="22" t="s">
        <v>5202</v>
      </c>
      <c r="BC859" s="22" t="s">
        <v>17</v>
      </c>
      <c r="BD859" s="22" t="s">
        <v>17</v>
      </c>
      <c r="BE859" t="s">
        <v>37</v>
      </c>
      <c r="BF859" t="s">
        <v>8577</v>
      </c>
      <c r="BG859" s="22" t="s">
        <v>8578</v>
      </c>
      <c r="BH859" t="s">
        <v>9567</v>
      </c>
      <c r="BI859" t="s">
        <v>4479</v>
      </c>
      <c r="BJ859" t="s">
        <v>9079</v>
      </c>
      <c r="BK859" s="9" t="s">
        <v>9568</v>
      </c>
      <c r="BL859" s="22" t="s">
        <v>17</v>
      </c>
      <c r="BM859" s="252">
        <v>1106587</v>
      </c>
      <c r="BN859" s="252">
        <v>1106587</v>
      </c>
      <c r="BO859" s="22" t="s">
        <v>5099</v>
      </c>
      <c r="BP859" s="22" t="s">
        <v>8579</v>
      </c>
      <c r="BQ859" s="22" t="s">
        <v>8580</v>
      </c>
      <c r="BR859" s="22" t="s">
        <v>17</v>
      </c>
      <c r="BS859" s="22" t="s">
        <v>8581</v>
      </c>
      <c r="BT859" s="22" t="s">
        <v>8582</v>
      </c>
      <c r="BU859" s="22" t="s">
        <v>8583</v>
      </c>
      <c r="BV859" s="22" t="s">
        <v>6210</v>
      </c>
      <c r="BW859" s="252">
        <v>20</v>
      </c>
      <c r="BY859" s="22" t="s">
        <v>8584</v>
      </c>
      <c r="BZ859" s="22" t="s">
        <v>8585</v>
      </c>
      <c r="CA859" s="22" t="s">
        <v>8586</v>
      </c>
      <c r="CB859" s="252">
        <v>2018</v>
      </c>
      <c r="CC859" s="224" t="s">
        <v>8587</v>
      </c>
      <c r="CD859" s="224" t="s">
        <v>8616</v>
      </c>
      <c r="CE859" s="224" t="s">
        <v>8617</v>
      </c>
      <c r="CF859" t="s">
        <v>6710</v>
      </c>
      <c r="CG859" t="s">
        <v>8613</v>
      </c>
      <c r="CH859" s="22" t="s">
        <v>8590</v>
      </c>
      <c r="CI859" s="22" t="s">
        <v>8591</v>
      </c>
      <c r="CJ859" s="224" t="s">
        <v>8618</v>
      </c>
      <c r="CO859" s="22" t="s">
        <v>686</v>
      </c>
      <c r="CS859" s="224" t="s">
        <v>8619</v>
      </c>
      <c r="CT859" t="s">
        <v>430</v>
      </c>
      <c r="CU859" t="s">
        <v>199</v>
      </c>
      <c r="CZ859" t="s">
        <v>8620</v>
      </c>
      <c r="DA859" s="22" t="s">
        <v>8549</v>
      </c>
      <c r="DD859" s="223">
        <v>812</v>
      </c>
    </row>
    <row r="860" spans="1:109" ht="16.5">
      <c r="A860" s="223">
        <v>803</v>
      </c>
      <c r="B860" t="s">
        <v>8557</v>
      </c>
      <c r="C860" s="285" t="s">
        <v>8558</v>
      </c>
      <c r="D860" s="22" t="s">
        <v>9090</v>
      </c>
      <c r="E860" s="10"/>
      <c r="F860" s="22" t="s">
        <v>8559</v>
      </c>
      <c r="G860" s="10" t="s">
        <v>8560</v>
      </c>
      <c r="H860" s="22" t="s">
        <v>8561</v>
      </c>
      <c r="I860" s="10" t="s">
        <v>8562</v>
      </c>
      <c r="J860" s="22" t="s">
        <v>8787</v>
      </c>
      <c r="K860" s="223" t="s">
        <v>8563</v>
      </c>
      <c r="L860" t="s">
        <v>8621</v>
      </c>
      <c r="M860" t="b">
        <v>0</v>
      </c>
      <c r="N860" s="22" t="s">
        <v>4747</v>
      </c>
      <c r="O860" s="22" t="s">
        <v>8269</v>
      </c>
      <c r="P860" s="22" t="s">
        <v>6707</v>
      </c>
      <c r="Q860" s="232">
        <v>0.96</v>
      </c>
      <c r="R860" s="232">
        <v>0.96</v>
      </c>
      <c r="S860" s="22" t="s">
        <v>17</v>
      </c>
      <c r="T860" s="22" t="s">
        <v>17</v>
      </c>
      <c r="U860" s="22" t="s">
        <v>17</v>
      </c>
      <c r="V860" s="22" t="s">
        <v>17</v>
      </c>
      <c r="W860" s="10" t="s">
        <v>6708</v>
      </c>
      <c r="X860" s="22" t="s">
        <v>17</v>
      </c>
      <c r="Y860" s="22" t="s">
        <v>17</v>
      </c>
      <c r="Z860" s="22" t="s">
        <v>8565</v>
      </c>
      <c r="AA860" s="22" t="s">
        <v>484</v>
      </c>
      <c r="AB860" s="22" t="s">
        <v>17</v>
      </c>
      <c r="AC860" s="22" t="s">
        <v>17</v>
      </c>
      <c r="AD860" s="22" t="s">
        <v>17</v>
      </c>
      <c r="AE860" s="22" t="s">
        <v>8622</v>
      </c>
      <c r="AF860" t="s">
        <v>8567</v>
      </c>
      <c r="AG860" s="22" t="s">
        <v>17</v>
      </c>
      <c r="AH860" t="s">
        <v>8623</v>
      </c>
      <c r="AI860" s="22" t="s">
        <v>9203</v>
      </c>
      <c r="AJ860" s="3" t="s">
        <v>9040</v>
      </c>
      <c r="AK860" s="22" t="s">
        <v>6712</v>
      </c>
      <c r="AL860" s="22" t="s">
        <v>6712</v>
      </c>
      <c r="AM860" s="22" t="s">
        <v>5914</v>
      </c>
      <c r="AN860" t="s">
        <v>484</v>
      </c>
      <c r="AO860" s="22" t="s">
        <v>8569</v>
      </c>
      <c r="AP860" s="22" t="s">
        <v>17</v>
      </c>
      <c r="AQ860" s="22" t="s">
        <v>8570</v>
      </c>
      <c r="AR860" t="s">
        <v>8571</v>
      </c>
      <c r="AS860" s="22" t="s">
        <v>8572</v>
      </c>
      <c r="AT860" s="22" t="s">
        <v>8573</v>
      </c>
      <c r="AU860" t="b">
        <v>0</v>
      </c>
      <c r="AV860" s="228">
        <v>140000</v>
      </c>
      <c r="AW860" s="10" t="s">
        <v>17</v>
      </c>
      <c r="AX860" s="22" t="s">
        <v>8574</v>
      </c>
      <c r="AY860" s="22" t="s">
        <v>17</v>
      </c>
      <c r="AZ860" t="s">
        <v>8575</v>
      </c>
      <c r="BA860" s="22" t="s">
        <v>8576</v>
      </c>
      <c r="BB860" s="22" t="s">
        <v>5202</v>
      </c>
      <c r="BC860" s="22" t="s">
        <v>17</v>
      </c>
      <c r="BD860" s="22" t="s">
        <v>17</v>
      </c>
      <c r="BE860" t="s">
        <v>37</v>
      </c>
      <c r="BF860" t="s">
        <v>8577</v>
      </c>
      <c r="BG860" s="22" t="s">
        <v>8578</v>
      </c>
      <c r="BH860" t="s">
        <v>9567</v>
      </c>
      <c r="BI860" t="s">
        <v>4479</v>
      </c>
      <c r="BJ860" t="s">
        <v>9079</v>
      </c>
      <c r="BK860" s="9" t="s">
        <v>9568</v>
      </c>
      <c r="BL860" s="22" t="s">
        <v>17</v>
      </c>
      <c r="BM860" s="252">
        <v>824542</v>
      </c>
      <c r="BN860" s="252">
        <v>824542</v>
      </c>
      <c r="BO860" s="22" t="s">
        <v>5099</v>
      </c>
      <c r="BP860" s="22" t="s">
        <v>8579</v>
      </c>
      <c r="BQ860" s="22" t="s">
        <v>8580</v>
      </c>
      <c r="BR860" s="22" t="s">
        <v>17</v>
      </c>
      <c r="BS860" s="22" t="s">
        <v>8581</v>
      </c>
      <c r="BT860" s="22" t="s">
        <v>8582</v>
      </c>
      <c r="BU860" s="22" t="s">
        <v>8583</v>
      </c>
      <c r="BV860" s="22" t="s">
        <v>6210</v>
      </c>
      <c r="BW860" s="252">
        <v>20</v>
      </c>
      <c r="BY860" s="22" t="s">
        <v>8584</v>
      </c>
      <c r="BZ860" s="22" t="s">
        <v>8585</v>
      </c>
      <c r="CA860" s="22" t="s">
        <v>8586</v>
      </c>
      <c r="CB860" s="252">
        <v>2018</v>
      </c>
      <c r="CC860" s="224" t="s">
        <v>8587</v>
      </c>
      <c r="CD860" s="224" t="s">
        <v>8624</v>
      </c>
      <c r="CE860" s="224" t="s">
        <v>8625</v>
      </c>
      <c r="CF860" t="s">
        <v>8621</v>
      </c>
      <c r="CG860" t="s">
        <v>8623</v>
      </c>
      <c r="CH860" s="22" t="s">
        <v>8590</v>
      </c>
      <c r="CI860" s="22" t="s">
        <v>8591</v>
      </c>
      <c r="CJ860" s="224" t="s">
        <v>8626</v>
      </c>
      <c r="CO860" s="22" t="s">
        <v>686</v>
      </c>
      <c r="CS860" s="224" t="s">
        <v>8627</v>
      </c>
      <c r="CT860" t="s">
        <v>430</v>
      </c>
      <c r="CU860" t="s">
        <v>199</v>
      </c>
      <c r="CZ860" t="s">
        <v>8628</v>
      </c>
      <c r="DA860" s="22" t="s">
        <v>8549</v>
      </c>
      <c r="DD860" s="223">
        <v>813</v>
      </c>
    </row>
    <row r="861" spans="1:109" ht="16.5">
      <c r="A861" s="223">
        <v>804</v>
      </c>
      <c r="B861" t="s">
        <v>8557</v>
      </c>
      <c r="C861" s="285" t="s">
        <v>8558</v>
      </c>
      <c r="D861" s="22" t="s">
        <v>9090</v>
      </c>
      <c r="E861" s="10"/>
      <c r="F861" s="22" t="s">
        <v>8559</v>
      </c>
      <c r="G861" s="10" t="s">
        <v>8560</v>
      </c>
      <c r="H861" s="22" t="s">
        <v>8561</v>
      </c>
      <c r="I861" s="10" t="s">
        <v>8562</v>
      </c>
      <c r="J861" s="22" t="s">
        <v>8787</v>
      </c>
      <c r="K861" s="223" t="s">
        <v>8563</v>
      </c>
      <c r="L861" t="s">
        <v>8629</v>
      </c>
      <c r="M861" t="b">
        <v>0</v>
      </c>
      <c r="N861" s="22" t="s">
        <v>4747</v>
      </c>
      <c r="O861" s="22" t="s">
        <v>8269</v>
      </c>
      <c r="P861" s="22" t="s">
        <v>6707</v>
      </c>
      <c r="Q861" s="232">
        <v>0.96</v>
      </c>
      <c r="R861" s="232">
        <v>0.96</v>
      </c>
      <c r="S861" s="22" t="s">
        <v>17</v>
      </c>
      <c r="T861" s="22" t="s">
        <v>17</v>
      </c>
      <c r="U861" s="22" t="s">
        <v>17</v>
      </c>
      <c r="V861" s="22" t="s">
        <v>17</v>
      </c>
      <c r="W861" s="10" t="s">
        <v>6708</v>
      </c>
      <c r="X861" s="22" t="s">
        <v>17</v>
      </c>
      <c r="Y861" s="22" t="s">
        <v>17</v>
      </c>
      <c r="Z861" s="22" t="s">
        <v>8565</v>
      </c>
      <c r="AA861" s="22" t="s">
        <v>484</v>
      </c>
      <c r="AB861" s="22" t="s">
        <v>17</v>
      </c>
      <c r="AC861" s="22" t="s">
        <v>17</v>
      </c>
      <c r="AD861" s="22" t="s">
        <v>17</v>
      </c>
      <c r="AE861" s="22" t="s">
        <v>8622</v>
      </c>
      <c r="AF861" t="s">
        <v>8567</v>
      </c>
      <c r="AG861" s="22" t="s">
        <v>17</v>
      </c>
      <c r="AH861" t="s">
        <v>8630</v>
      </c>
      <c r="AI861" s="22" t="s">
        <v>9203</v>
      </c>
      <c r="AJ861" s="3" t="s">
        <v>9040</v>
      </c>
      <c r="AK861" s="22" t="s">
        <v>6712</v>
      </c>
      <c r="AL861" s="22" t="s">
        <v>6712</v>
      </c>
      <c r="AM861" s="22" t="s">
        <v>5914</v>
      </c>
      <c r="AN861" t="s">
        <v>484</v>
      </c>
      <c r="AO861" s="22" t="s">
        <v>8569</v>
      </c>
      <c r="AP861" s="22" t="s">
        <v>17</v>
      </c>
      <c r="AQ861" s="22" t="s">
        <v>8570</v>
      </c>
      <c r="AR861" t="s">
        <v>8571</v>
      </c>
      <c r="AS861" s="22" t="s">
        <v>8597</v>
      </c>
      <c r="AT861" t="s">
        <v>8598</v>
      </c>
      <c r="AU861" t="b">
        <v>0</v>
      </c>
      <c r="AV861" s="228">
        <v>500000</v>
      </c>
      <c r="AW861" s="10" t="s">
        <v>17</v>
      </c>
      <c r="AX861" s="22" t="s">
        <v>8574</v>
      </c>
      <c r="AY861" s="22" t="s">
        <v>17</v>
      </c>
      <c r="AZ861" t="s">
        <v>8575</v>
      </c>
      <c r="BA861" s="22" t="s">
        <v>8576</v>
      </c>
      <c r="BB861" s="22" t="s">
        <v>5202</v>
      </c>
      <c r="BC861" s="22" t="s">
        <v>17</v>
      </c>
      <c r="BD861" s="22" t="s">
        <v>17</v>
      </c>
      <c r="BE861" t="s">
        <v>37</v>
      </c>
      <c r="BF861" t="s">
        <v>8577</v>
      </c>
      <c r="BG861" s="22" t="s">
        <v>8578</v>
      </c>
      <c r="BH861" t="s">
        <v>9567</v>
      </c>
      <c r="BI861" t="s">
        <v>4479</v>
      </c>
      <c r="BJ861" t="s">
        <v>9079</v>
      </c>
      <c r="BK861" s="9" t="s">
        <v>9568</v>
      </c>
      <c r="BL861" s="22" t="s">
        <v>17</v>
      </c>
      <c r="BM861" s="252">
        <v>825642</v>
      </c>
      <c r="BN861" s="252">
        <v>825642</v>
      </c>
      <c r="BO861" s="22" t="s">
        <v>5099</v>
      </c>
      <c r="BP861" s="22" t="s">
        <v>8579</v>
      </c>
      <c r="BQ861" s="22" t="s">
        <v>8580</v>
      </c>
      <c r="BR861" s="22" t="s">
        <v>17</v>
      </c>
      <c r="BS861" s="22" t="s">
        <v>8581</v>
      </c>
      <c r="BT861" s="22" t="s">
        <v>8582</v>
      </c>
      <c r="BU861" s="22" t="s">
        <v>8583</v>
      </c>
      <c r="BV861" s="22" t="s">
        <v>6210</v>
      </c>
      <c r="BW861" s="252">
        <v>20</v>
      </c>
      <c r="BY861" s="22" t="s">
        <v>8584</v>
      </c>
      <c r="BZ861" s="22" t="s">
        <v>8585</v>
      </c>
      <c r="CA861" s="22" t="s">
        <v>8586</v>
      </c>
      <c r="CB861" s="252">
        <v>2018</v>
      </c>
      <c r="CC861" s="224" t="s">
        <v>8587</v>
      </c>
      <c r="CD861" s="224" t="s">
        <v>8631</v>
      </c>
      <c r="CE861" s="224" t="s">
        <v>8632</v>
      </c>
      <c r="CF861" t="s">
        <v>8629</v>
      </c>
      <c r="CG861" t="s">
        <v>8630</v>
      </c>
      <c r="CH861" s="22" t="s">
        <v>8590</v>
      </c>
      <c r="CI861" s="22" t="s">
        <v>8591</v>
      </c>
      <c r="CJ861" s="224" t="s">
        <v>8633</v>
      </c>
      <c r="CO861" s="22" t="s">
        <v>686</v>
      </c>
      <c r="CS861" s="224" t="s">
        <v>8634</v>
      </c>
      <c r="CT861" t="s">
        <v>430</v>
      </c>
      <c r="CU861" t="s">
        <v>199</v>
      </c>
      <c r="CZ861" t="s">
        <v>8635</v>
      </c>
      <c r="DA861" s="22" t="s">
        <v>8549</v>
      </c>
      <c r="DD861" s="223">
        <v>814</v>
      </c>
    </row>
    <row r="862" spans="1:109" ht="16.5">
      <c r="A862" s="223">
        <v>805</v>
      </c>
      <c r="B862" t="s">
        <v>8557</v>
      </c>
      <c r="C862" s="285" t="s">
        <v>8558</v>
      </c>
      <c r="D862" s="22" t="s">
        <v>9090</v>
      </c>
      <c r="E862" s="10"/>
      <c r="F862" s="22" t="s">
        <v>8559</v>
      </c>
      <c r="G862" s="10" t="s">
        <v>8560</v>
      </c>
      <c r="H862" s="22" t="s">
        <v>8561</v>
      </c>
      <c r="I862" s="10" t="s">
        <v>8562</v>
      </c>
      <c r="J862" s="22" t="s">
        <v>8787</v>
      </c>
      <c r="K862" s="223" t="s">
        <v>8563</v>
      </c>
      <c r="L862" t="s">
        <v>9555</v>
      </c>
      <c r="M862" t="b">
        <v>0</v>
      </c>
      <c r="N862" s="22" t="s">
        <v>4747</v>
      </c>
      <c r="O862" s="22" t="s">
        <v>8269</v>
      </c>
      <c r="P862" s="22" t="s">
        <v>6707</v>
      </c>
      <c r="Q862" s="232">
        <v>0.96</v>
      </c>
      <c r="R862" s="232">
        <v>0.96</v>
      </c>
      <c r="S862" s="22" t="s">
        <v>17</v>
      </c>
      <c r="T862" s="22" t="s">
        <v>17</v>
      </c>
      <c r="U862" s="22" t="s">
        <v>17</v>
      </c>
      <c r="V862" s="22" t="s">
        <v>17</v>
      </c>
      <c r="W862" s="10" t="s">
        <v>6708</v>
      </c>
      <c r="X862" s="22" t="s">
        <v>17</v>
      </c>
      <c r="Y862" s="22" t="s">
        <v>17</v>
      </c>
      <c r="Z862" s="22" t="s">
        <v>8565</v>
      </c>
      <c r="AA862" s="22" t="s">
        <v>484</v>
      </c>
      <c r="AB862" s="22" t="s">
        <v>17</v>
      </c>
      <c r="AC862" s="22" t="s">
        <v>17</v>
      </c>
      <c r="AD862" s="22" t="s">
        <v>17</v>
      </c>
      <c r="AE862" s="22" t="s">
        <v>8622</v>
      </c>
      <c r="AF862" t="s">
        <v>8567</v>
      </c>
      <c r="AG862" s="22" t="s">
        <v>17</v>
      </c>
      <c r="AH862" t="s">
        <v>9556</v>
      </c>
      <c r="AI862" s="22" t="s">
        <v>9203</v>
      </c>
      <c r="AJ862" s="3" t="s">
        <v>9040</v>
      </c>
      <c r="AK862" s="22" t="s">
        <v>6712</v>
      </c>
      <c r="AL862" s="22" t="s">
        <v>6712</v>
      </c>
      <c r="AM862" s="22" t="s">
        <v>5914</v>
      </c>
      <c r="AN862" t="s">
        <v>484</v>
      </c>
      <c r="AO862" s="22" t="s">
        <v>8569</v>
      </c>
      <c r="AP862" s="22" t="s">
        <v>17</v>
      </c>
      <c r="AQ862" s="22" t="s">
        <v>8570</v>
      </c>
      <c r="AR862" t="s">
        <v>8571</v>
      </c>
      <c r="AS862" s="22" t="s">
        <v>8606</v>
      </c>
      <c r="AT862" s="22" t="s">
        <v>8607</v>
      </c>
      <c r="AU862" t="b">
        <v>0</v>
      </c>
      <c r="AV862" s="228">
        <v>2100000</v>
      </c>
      <c r="AW862" s="10" t="s">
        <v>17</v>
      </c>
      <c r="AX862" s="22" t="s">
        <v>8574</v>
      </c>
      <c r="AY862" s="22" t="s">
        <v>17</v>
      </c>
      <c r="AZ862" t="s">
        <v>8575</v>
      </c>
      <c r="BA862" s="22" t="s">
        <v>8576</v>
      </c>
      <c r="BB862" s="22" t="s">
        <v>5202</v>
      </c>
      <c r="BC862" s="22" t="s">
        <v>17</v>
      </c>
      <c r="BD862" s="22" t="s">
        <v>17</v>
      </c>
      <c r="BE862" t="s">
        <v>37</v>
      </c>
      <c r="BF862" t="s">
        <v>8577</v>
      </c>
      <c r="BG862" s="22" t="s">
        <v>8578</v>
      </c>
      <c r="BH862" t="s">
        <v>9567</v>
      </c>
      <c r="BI862" t="s">
        <v>4479</v>
      </c>
      <c r="BJ862" t="s">
        <v>9079</v>
      </c>
      <c r="BK862" s="9" t="s">
        <v>9568</v>
      </c>
      <c r="BL862" s="22" t="s">
        <v>17</v>
      </c>
      <c r="BM862" s="252">
        <v>831006</v>
      </c>
      <c r="BN862" s="252">
        <v>831006</v>
      </c>
      <c r="BO862" s="22" t="s">
        <v>5099</v>
      </c>
      <c r="BP862" s="22" t="s">
        <v>8579</v>
      </c>
      <c r="BQ862" s="22" t="s">
        <v>8580</v>
      </c>
      <c r="BR862" s="22" t="s">
        <v>17</v>
      </c>
      <c r="BS862" s="22" t="s">
        <v>8581</v>
      </c>
      <c r="BT862" s="22" t="s">
        <v>8582</v>
      </c>
      <c r="BU862" s="22" t="s">
        <v>8583</v>
      </c>
      <c r="BV862" s="22" t="s">
        <v>6210</v>
      </c>
      <c r="BW862" s="252">
        <v>20</v>
      </c>
      <c r="BY862" s="22" t="s">
        <v>8584</v>
      </c>
      <c r="BZ862" s="22" t="s">
        <v>8585</v>
      </c>
      <c r="CA862" s="22" t="s">
        <v>8586</v>
      </c>
      <c r="CB862" s="252">
        <v>2018</v>
      </c>
      <c r="CC862" s="224" t="s">
        <v>8587</v>
      </c>
      <c r="CD862" s="224" t="s">
        <v>8636</v>
      </c>
      <c r="CE862" s="224" t="s">
        <v>8637</v>
      </c>
      <c r="CF862" t="s">
        <v>9555</v>
      </c>
      <c r="CG862" t="s">
        <v>9556</v>
      </c>
      <c r="CH862" s="22" t="s">
        <v>8590</v>
      </c>
      <c r="CI862" s="22" t="s">
        <v>8591</v>
      </c>
      <c r="CJ862" s="224" t="s">
        <v>8638</v>
      </c>
      <c r="CO862" s="22" t="s">
        <v>686</v>
      </c>
      <c r="CS862" s="224" t="s">
        <v>8639</v>
      </c>
      <c r="CT862" t="s">
        <v>430</v>
      </c>
      <c r="CU862" t="s">
        <v>199</v>
      </c>
      <c r="CZ862" t="s">
        <v>9557</v>
      </c>
      <c r="DA862" s="22" t="s">
        <v>8549</v>
      </c>
      <c r="DD862" s="223">
        <v>815</v>
      </c>
    </row>
    <row r="863" spans="1:109" ht="16.5">
      <c r="A863" s="223">
        <v>806</v>
      </c>
      <c r="B863" t="s">
        <v>8557</v>
      </c>
      <c r="C863" s="285" t="s">
        <v>8558</v>
      </c>
      <c r="D863" s="22" t="s">
        <v>9090</v>
      </c>
      <c r="E863" s="10"/>
      <c r="F863" s="22" t="s">
        <v>8559</v>
      </c>
      <c r="G863" s="10" t="s">
        <v>8560</v>
      </c>
      <c r="H863" s="22" t="s">
        <v>8561</v>
      </c>
      <c r="I863" s="10" t="s">
        <v>8562</v>
      </c>
      <c r="J863" s="22" t="s">
        <v>8787</v>
      </c>
      <c r="K863" s="223" t="s">
        <v>8563</v>
      </c>
      <c r="L863" t="s">
        <v>8640</v>
      </c>
      <c r="M863" t="b">
        <v>0</v>
      </c>
      <c r="N863" s="22" t="s">
        <v>4747</v>
      </c>
      <c r="O863" s="22" t="s">
        <v>8269</v>
      </c>
      <c r="P863" s="22" t="s">
        <v>6707</v>
      </c>
      <c r="Q863" s="232">
        <v>0.96</v>
      </c>
      <c r="R863" s="232">
        <v>0.96</v>
      </c>
      <c r="S863" s="22" t="s">
        <v>17</v>
      </c>
      <c r="T863" s="22" t="s">
        <v>17</v>
      </c>
      <c r="U863" s="22" t="s">
        <v>17</v>
      </c>
      <c r="V863" s="22" t="s">
        <v>17</v>
      </c>
      <c r="W863" s="10" t="s">
        <v>6708</v>
      </c>
      <c r="X863" s="22" t="s">
        <v>17</v>
      </c>
      <c r="Y863" s="22" t="s">
        <v>17</v>
      </c>
      <c r="Z863" s="22" t="s">
        <v>8565</v>
      </c>
      <c r="AA863" s="22" t="s">
        <v>484</v>
      </c>
      <c r="AB863" s="22" t="s">
        <v>17</v>
      </c>
      <c r="AC863" s="22" t="s">
        <v>17</v>
      </c>
      <c r="AD863" s="22" t="s">
        <v>17</v>
      </c>
      <c r="AE863" s="22" t="s">
        <v>8622</v>
      </c>
      <c r="AF863" t="s">
        <v>8567</v>
      </c>
      <c r="AG863" s="22" t="s">
        <v>17</v>
      </c>
      <c r="AH863" t="s">
        <v>8641</v>
      </c>
      <c r="AI863" s="22" t="s">
        <v>9203</v>
      </c>
      <c r="AJ863" s="3" t="s">
        <v>9040</v>
      </c>
      <c r="AK863" s="22" t="s">
        <v>6712</v>
      </c>
      <c r="AL863" s="22" t="s">
        <v>6712</v>
      </c>
      <c r="AM863" s="22" t="s">
        <v>5914</v>
      </c>
      <c r="AN863" t="s">
        <v>484</v>
      </c>
      <c r="AO863" s="22" t="s">
        <v>8569</v>
      </c>
      <c r="AP863" s="22" t="s">
        <v>17</v>
      </c>
      <c r="AQ863" s="22" t="s">
        <v>8570</v>
      </c>
      <c r="AR863" t="s">
        <v>8571</v>
      </c>
      <c r="AS863" s="22" t="s">
        <v>8614</v>
      </c>
      <c r="AT863" s="22" t="s">
        <v>8615</v>
      </c>
      <c r="AU863" t="b">
        <v>0</v>
      </c>
      <c r="AV863" s="228">
        <v>3000000</v>
      </c>
      <c r="AW863" s="10" t="s">
        <v>17</v>
      </c>
      <c r="AX863" s="22" t="s">
        <v>8574</v>
      </c>
      <c r="AY863" s="22" t="s">
        <v>17</v>
      </c>
      <c r="AZ863" t="s">
        <v>8575</v>
      </c>
      <c r="BA863" s="22" t="s">
        <v>8576</v>
      </c>
      <c r="BB863" s="22" t="s">
        <v>5202</v>
      </c>
      <c r="BC863" s="22" t="s">
        <v>17</v>
      </c>
      <c r="BD863" s="22" t="s">
        <v>17</v>
      </c>
      <c r="BE863" t="s">
        <v>37</v>
      </c>
      <c r="BF863" t="s">
        <v>8577</v>
      </c>
      <c r="BG863" s="22" t="s">
        <v>8578</v>
      </c>
      <c r="BH863" t="s">
        <v>9567</v>
      </c>
      <c r="BI863" t="s">
        <v>4479</v>
      </c>
      <c r="BJ863" t="s">
        <v>9079</v>
      </c>
      <c r="BK863" s="9" t="s">
        <v>9568</v>
      </c>
      <c r="BL863" s="22" t="s">
        <v>17</v>
      </c>
      <c r="BM863" s="252">
        <v>906800</v>
      </c>
      <c r="BN863" s="252">
        <v>906800</v>
      </c>
      <c r="BO863" s="22" t="s">
        <v>5099</v>
      </c>
      <c r="BP863" s="22" t="s">
        <v>8579</v>
      </c>
      <c r="BQ863" s="22" t="s">
        <v>8580</v>
      </c>
      <c r="BR863" s="22" t="s">
        <v>17</v>
      </c>
      <c r="BS863" s="22" t="s">
        <v>8581</v>
      </c>
      <c r="BT863" s="22" t="s">
        <v>8582</v>
      </c>
      <c r="BU863" s="22" t="s">
        <v>8583</v>
      </c>
      <c r="BV863" s="22" t="s">
        <v>6210</v>
      </c>
      <c r="BW863" s="252">
        <v>20</v>
      </c>
      <c r="BY863" s="22" t="s">
        <v>8584</v>
      </c>
      <c r="BZ863" s="22" t="s">
        <v>8585</v>
      </c>
      <c r="CA863" s="22" t="s">
        <v>8586</v>
      </c>
      <c r="CB863" s="252">
        <v>2018</v>
      </c>
      <c r="CC863" s="224" t="s">
        <v>8587</v>
      </c>
      <c r="CD863" s="224" t="s">
        <v>8642</v>
      </c>
      <c r="CE863" s="224" t="s">
        <v>8643</v>
      </c>
      <c r="CF863" t="s">
        <v>8640</v>
      </c>
      <c r="CG863" t="s">
        <v>8641</v>
      </c>
      <c r="CH863" s="22" t="s">
        <v>8590</v>
      </c>
      <c r="CI863" s="22" t="s">
        <v>8591</v>
      </c>
      <c r="CJ863" s="224" t="s">
        <v>8644</v>
      </c>
      <c r="CO863" s="22" t="s">
        <v>686</v>
      </c>
      <c r="CS863" s="224" t="s">
        <v>8645</v>
      </c>
      <c r="CT863" t="s">
        <v>430</v>
      </c>
      <c r="CU863" t="s">
        <v>199</v>
      </c>
      <c r="CZ863" t="s">
        <v>8646</v>
      </c>
      <c r="DA863" s="22" t="s">
        <v>8549</v>
      </c>
      <c r="DD863" s="223">
        <v>816</v>
      </c>
    </row>
    <row r="864" spans="1:109" ht="16.5">
      <c r="A864" s="223">
        <v>807</v>
      </c>
      <c r="B864" t="s">
        <v>8557</v>
      </c>
      <c r="C864" s="285" t="s">
        <v>8558</v>
      </c>
      <c r="D864" s="22" t="s">
        <v>9090</v>
      </c>
      <c r="E864" s="10"/>
      <c r="F864" s="22" t="s">
        <v>8559</v>
      </c>
      <c r="G864" s="10" t="s">
        <v>8560</v>
      </c>
      <c r="H864" s="22" t="s">
        <v>8561</v>
      </c>
      <c r="I864" s="10" t="s">
        <v>8562</v>
      </c>
      <c r="J864" s="22" t="s">
        <v>8787</v>
      </c>
      <c r="K864" s="223" t="s">
        <v>8563</v>
      </c>
      <c r="L864" t="s">
        <v>8647</v>
      </c>
      <c r="M864" t="b">
        <v>0</v>
      </c>
      <c r="N864" s="22" t="s">
        <v>4747</v>
      </c>
      <c r="O864" s="22" t="s">
        <v>8269</v>
      </c>
      <c r="P864" s="22" t="s">
        <v>8648</v>
      </c>
      <c r="Q864" s="232">
        <v>0.19</v>
      </c>
      <c r="R864" s="232">
        <v>0.19</v>
      </c>
      <c r="S864" s="22" t="s">
        <v>17</v>
      </c>
      <c r="T864" s="22" t="s">
        <v>17</v>
      </c>
      <c r="U864" s="22" t="s">
        <v>17</v>
      </c>
      <c r="V864" s="22" t="s">
        <v>17</v>
      </c>
      <c r="W864" s="10" t="s">
        <v>6708</v>
      </c>
      <c r="X864" s="22" t="s">
        <v>17</v>
      </c>
      <c r="Y864" s="22" t="s">
        <v>17</v>
      </c>
      <c r="Z864" s="22" t="s">
        <v>8565</v>
      </c>
      <c r="AA864" s="22" t="s">
        <v>484</v>
      </c>
      <c r="AB864" s="22" t="s">
        <v>17</v>
      </c>
      <c r="AC864" s="22" t="s">
        <v>17</v>
      </c>
      <c r="AD864" s="22" t="s">
        <v>17</v>
      </c>
      <c r="AE864" s="22" t="s">
        <v>8566</v>
      </c>
      <c r="AF864" t="s">
        <v>8567</v>
      </c>
      <c r="AG864" s="22" t="s">
        <v>17</v>
      </c>
      <c r="AH864" t="s">
        <v>8649</v>
      </c>
      <c r="AI864" s="22" t="s">
        <v>9203</v>
      </c>
      <c r="AJ864" s="3" t="s">
        <v>9040</v>
      </c>
      <c r="AK864" s="22" t="s">
        <v>6712</v>
      </c>
      <c r="AL864" s="22" t="s">
        <v>6712</v>
      </c>
      <c r="AM864" s="22" t="s">
        <v>5914</v>
      </c>
      <c r="AN864" t="s">
        <v>484</v>
      </c>
      <c r="AO864" s="22" t="s">
        <v>8569</v>
      </c>
      <c r="AP864" s="22" t="s">
        <v>17</v>
      </c>
      <c r="AQ864" s="22" t="s">
        <v>8570</v>
      </c>
      <c r="AR864" t="s">
        <v>8571</v>
      </c>
      <c r="AS864" s="22" t="s">
        <v>8572</v>
      </c>
      <c r="AT864" s="22" t="s">
        <v>8573</v>
      </c>
      <c r="AU864" t="b">
        <v>0</v>
      </c>
      <c r="AV864" s="228">
        <v>26000</v>
      </c>
      <c r="AW864" s="10" t="s">
        <v>17</v>
      </c>
      <c r="AX864" s="22" t="s">
        <v>8574</v>
      </c>
      <c r="AY864" s="22" t="s">
        <v>17</v>
      </c>
      <c r="AZ864" t="s">
        <v>8575</v>
      </c>
      <c r="BA864" s="22" t="s">
        <v>8576</v>
      </c>
      <c r="BB864" s="22" t="s">
        <v>5202</v>
      </c>
      <c r="BC864" s="22" t="s">
        <v>17</v>
      </c>
      <c r="BD864" s="22" t="s">
        <v>17</v>
      </c>
      <c r="BE864" t="s">
        <v>37</v>
      </c>
      <c r="BF864" t="s">
        <v>8577</v>
      </c>
      <c r="BG864" s="22" t="s">
        <v>8578</v>
      </c>
      <c r="BH864" t="s">
        <v>9567</v>
      </c>
      <c r="BI864" t="s">
        <v>4479</v>
      </c>
      <c r="BJ864" t="s">
        <v>9079</v>
      </c>
      <c r="BK864" s="9" t="s">
        <v>9568</v>
      </c>
      <c r="BL864" s="22" t="s">
        <v>17</v>
      </c>
      <c r="BM864" s="252">
        <v>2473648</v>
      </c>
      <c r="BN864" s="252">
        <v>2473648</v>
      </c>
      <c r="BO864" s="22" t="s">
        <v>5099</v>
      </c>
      <c r="BP864" s="22" t="s">
        <v>8579</v>
      </c>
      <c r="BQ864" s="22" t="s">
        <v>8580</v>
      </c>
      <c r="BR864" s="22" t="s">
        <v>17</v>
      </c>
      <c r="BS864" s="22" t="s">
        <v>8581</v>
      </c>
      <c r="BT864" s="22" t="s">
        <v>8582</v>
      </c>
      <c r="BU864" s="22" t="s">
        <v>8583</v>
      </c>
      <c r="BV864" s="22" t="s">
        <v>6210</v>
      </c>
      <c r="BW864" s="252">
        <v>20</v>
      </c>
      <c r="BY864" s="22" t="s">
        <v>8584</v>
      </c>
      <c r="BZ864" s="22" t="s">
        <v>8585</v>
      </c>
      <c r="CA864" s="22" t="s">
        <v>8586</v>
      </c>
      <c r="CB864" s="252">
        <v>2018</v>
      </c>
      <c r="CC864" s="224" t="s">
        <v>8587</v>
      </c>
      <c r="CD864" s="224" t="s">
        <v>8650</v>
      </c>
      <c r="CE864" s="224" t="s">
        <v>8651</v>
      </c>
      <c r="CF864" t="s">
        <v>8647</v>
      </c>
      <c r="CG864" t="s">
        <v>8649</v>
      </c>
      <c r="CH864" s="22" t="s">
        <v>8590</v>
      </c>
      <c r="CI864" s="22" t="s">
        <v>8591</v>
      </c>
      <c r="CJ864" s="224" t="s">
        <v>8652</v>
      </c>
      <c r="CO864" s="22" t="s">
        <v>686</v>
      </c>
      <c r="CS864" s="224" t="s">
        <v>8653</v>
      </c>
      <c r="CT864" t="s">
        <v>430</v>
      </c>
      <c r="CU864" t="s">
        <v>199</v>
      </c>
      <c r="CZ864" t="s">
        <v>8654</v>
      </c>
      <c r="DA864" s="22" t="s">
        <v>8549</v>
      </c>
      <c r="DD864" s="223">
        <v>817</v>
      </c>
    </row>
    <row r="865" spans="1:108" ht="16.5">
      <c r="A865" s="223">
        <v>808</v>
      </c>
      <c r="B865" t="s">
        <v>8557</v>
      </c>
      <c r="C865" s="285" t="s">
        <v>8558</v>
      </c>
      <c r="D865" s="22" t="s">
        <v>9090</v>
      </c>
      <c r="E865" s="10"/>
      <c r="F865" s="22" t="s">
        <v>8559</v>
      </c>
      <c r="G865" s="10" t="s">
        <v>8560</v>
      </c>
      <c r="H865" s="22" t="s">
        <v>8561</v>
      </c>
      <c r="I865" s="10" t="s">
        <v>8562</v>
      </c>
      <c r="J865" s="22" t="s">
        <v>8787</v>
      </c>
      <c r="K865" s="223" t="s">
        <v>8563</v>
      </c>
      <c r="L865" t="s">
        <v>8655</v>
      </c>
      <c r="M865" t="b">
        <v>0</v>
      </c>
      <c r="N865" s="22" t="s">
        <v>4747</v>
      </c>
      <c r="O865" s="22" t="s">
        <v>8269</v>
      </c>
      <c r="P865" s="22" t="s">
        <v>8648</v>
      </c>
      <c r="Q865" s="232">
        <v>0.19</v>
      </c>
      <c r="R865" s="232">
        <v>0.19</v>
      </c>
      <c r="S865" s="22" t="s">
        <v>17</v>
      </c>
      <c r="T865" s="22" t="s">
        <v>17</v>
      </c>
      <c r="U865" s="22" t="s">
        <v>17</v>
      </c>
      <c r="V865" s="22" t="s">
        <v>17</v>
      </c>
      <c r="W865" s="10" t="s">
        <v>6708</v>
      </c>
      <c r="X865" s="22" t="s">
        <v>17</v>
      </c>
      <c r="Y865" s="22" t="s">
        <v>17</v>
      </c>
      <c r="Z865" s="22" t="s">
        <v>8565</v>
      </c>
      <c r="AA865" s="22" t="s">
        <v>484</v>
      </c>
      <c r="AB865" s="22" t="s">
        <v>17</v>
      </c>
      <c r="AC865" s="22" t="s">
        <v>17</v>
      </c>
      <c r="AD865" s="22" t="s">
        <v>17</v>
      </c>
      <c r="AE865" s="22" t="s">
        <v>8566</v>
      </c>
      <c r="AF865" t="s">
        <v>8567</v>
      </c>
      <c r="AG865" s="22" t="s">
        <v>17</v>
      </c>
      <c r="AH865" t="s">
        <v>8656</v>
      </c>
      <c r="AI865" s="22" t="s">
        <v>9203</v>
      </c>
      <c r="AJ865" s="3" t="s">
        <v>9040</v>
      </c>
      <c r="AK865" s="22" t="s">
        <v>6712</v>
      </c>
      <c r="AL865" s="22" t="s">
        <v>6712</v>
      </c>
      <c r="AM865" s="22" t="s">
        <v>5914</v>
      </c>
      <c r="AN865" t="s">
        <v>484</v>
      </c>
      <c r="AO865" s="22" t="s">
        <v>8569</v>
      </c>
      <c r="AP865" s="22" t="s">
        <v>17</v>
      </c>
      <c r="AQ865" s="22" t="s">
        <v>8570</v>
      </c>
      <c r="AR865" t="s">
        <v>8571</v>
      </c>
      <c r="AS865" s="22" t="s">
        <v>8597</v>
      </c>
      <c r="AT865" t="s">
        <v>8598</v>
      </c>
      <c r="AU865" t="b">
        <v>0</v>
      </c>
      <c r="AV865" s="228">
        <v>94000</v>
      </c>
      <c r="AW865" s="10" t="s">
        <v>17</v>
      </c>
      <c r="AX865" s="22" t="s">
        <v>8574</v>
      </c>
      <c r="AY865" s="22" t="s">
        <v>17</v>
      </c>
      <c r="AZ865" t="s">
        <v>8575</v>
      </c>
      <c r="BA865" s="22" t="s">
        <v>8576</v>
      </c>
      <c r="BB865" s="22" t="s">
        <v>5202</v>
      </c>
      <c r="BC865" s="22" t="s">
        <v>17</v>
      </c>
      <c r="BD865" s="22" t="s">
        <v>17</v>
      </c>
      <c r="BE865" t="s">
        <v>37</v>
      </c>
      <c r="BF865" t="s">
        <v>8577</v>
      </c>
      <c r="BG865" s="22" t="s">
        <v>8578</v>
      </c>
      <c r="BH865" t="s">
        <v>9567</v>
      </c>
      <c r="BI865" t="s">
        <v>4479</v>
      </c>
      <c r="BJ865" t="s">
        <v>9079</v>
      </c>
      <c r="BK865" s="9" t="s">
        <v>9568</v>
      </c>
      <c r="BL865" s="22" t="s">
        <v>17</v>
      </c>
      <c r="BM865" s="252">
        <v>3795534</v>
      </c>
      <c r="BN865" s="252">
        <v>3795534</v>
      </c>
      <c r="BO865" s="22" t="s">
        <v>5099</v>
      </c>
      <c r="BP865" s="22" t="s">
        <v>8579</v>
      </c>
      <c r="BQ865" s="22" t="s">
        <v>8580</v>
      </c>
      <c r="BR865" s="22" t="s">
        <v>17</v>
      </c>
      <c r="BS865" s="22" t="s">
        <v>8581</v>
      </c>
      <c r="BT865" s="22" t="s">
        <v>8582</v>
      </c>
      <c r="BU865" s="22" t="s">
        <v>8583</v>
      </c>
      <c r="BV865" s="22" t="s">
        <v>6210</v>
      </c>
      <c r="BW865" s="252">
        <v>20</v>
      </c>
      <c r="BY865" s="22" t="s">
        <v>8584</v>
      </c>
      <c r="BZ865" s="22" t="s">
        <v>8585</v>
      </c>
      <c r="CA865" s="22" t="s">
        <v>8586</v>
      </c>
      <c r="CB865" s="252">
        <v>2018</v>
      </c>
      <c r="CC865" s="224" t="s">
        <v>8587</v>
      </c>
      <c r="CD865" s="224" t="s">
        <v>8657</v>
      </c>
      <c r="CE865" s="224" t="s">
        <v>8658</v>
      </c>
      <c r="CF865" t="s">
        <v>8655</v>
      </c>
      <c r="CG865" t="s">
        <v>8656</v>
      </c>
      <c r="CH865" s="22" t="s">
        <v>8590</v>
      </c>
      <c r="CI865" s="22" t="s">
        <v>8591</v>
      </c>
      <c r="CJ865" s="224" t="s">
        <v>8659</v>
      </c>
      <c r="CO865" s="22" t="s">
        <v>686</v>
      </c>
      <c r="CS865" s="224" t="s">
        <v>8660</v>
      </c>
      <c r="CT865" t="s">
        <v>430</v>
      </c>
      <c r="CU865" t="s">
        <v>199</v>
      </c>
      <c r="CZ865" t="s">
        <v>8661</v>
      </c>
      <c r="DA865" s="22" t="s">
        <v>8549</v>
      </c>
      <c r="DD865" s="223">
        <v>818</v>
      </c>
    </row>
    <row r="866" spans="1:108" ht="16.5">
      <c r="A866" s="223">
        <v>809</v>
      </c>
      <c r="B866" t="s">
        <v>8557</v>
      </c>
      <c r="C866" s="285" t="s">
        <v>8558</v>
      </c>
      <c r="D866" s="22" t="s">
        <v>9090</v>
      </c>
      <c r="E866" s="10"/>
      <c r="F866" s="22" t="s">
        <v>8559</v>
      </c>
      <c r="G866" s="10" t="s">
        <v>8560</v>
      </c>
      <c r="H866" s="22" t="s">
        <v>8561</v>
      </c>
      <c r="I866" s="10" t="s">
        <v>8562</v>
      </c>
      <c r="J866" s="22" t="s">
        <v>8787</v>
      </c>
      <c r="K866" s="223" t="s">
        <v>8563</v>
      </c>
      <c r="L866" t="s">
        <v>8662</v>
      </c>
      <c r="M866" t="b">
        <v>0</v>
      </c>
      <c r="N866" s="22" t="s">
        <v>4747</v>
      </c>
      <c r="O866" s="22" t="s">
        <v>8269</v>
      </c>
      <c r="P866" s="22" t="s">
        <v>8648</v>
      </c>
      <c r="Q866" s="232">
        <v>0.19</v>
      </c>
      <c r="R866" s="232">
        <v>0.19</v>
      </c>
      <c r="S866" s="22" t="s">
        <v>17</v>
      </c>
      <c r="T866" s="22" t="s">
        <v>17</v>
      </c>
      <c r="U866" s="22" t="s">
        <v>17</v>
      </c>
      <c r="V866" s="22" t="s">
        <v>17</v>
      </c>
      <c r="W866" s="10" t="s">
        <v>6708</v>
      </c>
      <c r="X866" s="22" t="s">
        <v>17</v>
      </c>
      <c r="Y866" s="22" t="s">
        <v>17</v>
      </c>
      <c r="Z866" s="22" t="s">
        <v>8565</v>
      </c>
      <c r="AA866" s="22" t="s">
        <v>484</v>
      </c>
      <c r="AB866" s="22" t="s">
        <v>17</v>
      </c>
      <c r="AC866" s="22" t="s">
        <v>17</v>
      </c>
      <c r="AD866" s="22" t="s">
        <v>17</v>
      </c>
      <c r="AE866" s="22" t="s">
        <v>8622</v>
      </c>
      <c r="AF866" t="s">
        <v>8567</v>
      </c>
      <c r="AG866" s="22" t="s">
        <v>17</v>
      </c>
      <c r="AH866" t="s">
        <v>8663</v>
      </c>
      <c r="AI866" s="22" t="s">
        <v>9203</v>
      </c>
      <c r="AJ866" s="3" t="s">
        <v>9040</v>
      </c>
      <c r="AK866" s="22" t="s">
        <v>6712</v>
      </c>
      <c r="AL866" s="22" t="s">
        <v>6712</v>
      </c>
      <c r="AM866" s="22" t="s">
        <v>5914</v>
      </c>
      <c r="AN866" t="s">
        <v>484</v>
      </c>
      <c r="AO866" s="22" t="s">
        <v>8569</v>
      </c>
      <c r="AP866" s="22" t="s">
        <v>17</v>
      </c>
      <c r="AQ866" s="22" t="s">
        <v>8570</v>
      </c>
      <c r="AR866" t="s">
        <v>8571</v>
      </c>
      <c r="AS866" s="22" t="s">
        <v>8572</v>
      </c>
      <c r="AT866" s="22" t="s">
        <v>8573</v>
      </c>
      <c r="AU866" t="b">
        <v>0</v>
      </c>
      <c r="AV866" s="228">
        <v>32000</v>
      </c>
      <c r="AW866" s="10" t="s">
        <v>17</v>
      </c>
      <c r="AX866" s="22" t="s">
        <v>8574</v>
      </c>
      <c r="AY866" s="22" t="s">
        <v>17</v>
      </c>
      <c r="AZ866" t="s">
        <v>8575</v>
      </c>
      <c r="BA866" s="22" t="s">
        <v>8576</v>
      </c>
      <c r="BB866" s="22" t="s">
        <v>5202</v>
      </c>
      <c r="BC866" s="22" t="s">
        <v>17</v>
      </c>
      <c r="BD866" s="22" t="s">
        <v>17</v>
      </c>
      <c r="BE866" t="s">
        <v>37</v>
      </c>
      <c r="BF866" t="s">
        <v>8577</v>
      </c>
      <c r="BG866" s="22" t="s">
        <v>8578</v>
      </c>
      <c r="BH866" t="s">
        <v>9567</v>
      </c>
      <c r="BI866" t="s">
        <v>4479</v>
      </c>
      <c r="BJ866" t="s">
        <v>9079</v>
      </c>
      <c r="BK866" s="9" t="s">
        <v>9568</v>
      </c>
      <c r="BL866" s="22" t="s">
        <v>17</v>
      </c>
      <c r="BM866" s="252">
        <v>1710556</v>
      </c>
      <c r="BN866" s="252">
        <v>1710556</v>
      </c>
      <c r="BO866" s="22" t="s">
        <v>5099</v>
      </c>
      <c r="BP866" s="22" t="s">
        <v>8579</v>
      </c>
      <c r="BQ866" s="22" t="s">
        <v>8580</v>
      </c>
      <c r="BR866" s="22" t="s">
        <v>17</v>
      </c>
      <c r="BS866" s="22" t="s">
        <v>8581</v>
      </c>
      <c r="BT866" s="22" t="s">
        <v>8582</v>
      </c>
      <c r="BU866" s="22" t="s">
        <v>8583</v>
      </c>
      <c r="BV866" s="22" t="s">
        <v>6210</v>
      </c>
      <c r="BW866" s="252">
        <v>20</v>
      </c>
      <c r="BY866" s="22" t="s">
        <v>8584</v>
      </c>
      <c r="BZ866" s="22" t="s">
        <v>8585</v>
      </c>
      <c r="CA866" s="22" t="s">
        <v>8586</v>
      </c>
      <c r="CB866" s="252">
        <v>2018</v>
      </c>
      <c r="CC866" s="224" t="s">
        <v>8587</v>
      </c>
      <c r="CD866" s="224" t="s">
        <v>8664</v>
      </c>
      <c r="CE866" s="224" t="s">
        <v>8665</v>
      </c>
      <c r="CF866" t="s">
        <v>8662</v>
      </c>
      <c r="CG866" t="s">
        <v>8663</v>
      </c>
      <c r="CH866" s="22" t="s">
        <v>8590</v>
      </c>
      <c r="CI866" s="22" t="s">
        <v>8591</v>
      </c>
      <c r="CJ866" s="224" t="s">
        <v>8666</v>
      </c>
      <c r="CO866" s="22" t="s">
        <v>686</v>
      </c>
      <c r="CS866" s="224" t="s">
        <v>8667</v>
      </c>
      <c r="CT866" t="s">
        <v>430</v>
      </c>
      <c r="CU866" t="s">
        <v>199</v>
      </c>
      <c r="CZ866" t="s">
        <v>8668</v>
      </c>
      <c r="DA866" s="22" t="s">
        <v>8549</v>
      </c>
      <c r="DD866" s="223">
        <v>819</v>
      </c>
    </row>
    <row r="867" spans="1:108" ht="16.5">
      <c r="A867" s="223">
        <v>810</v>
      </c>
      <c r="B867" t="s">
        <v>8557</v>
      </c>
      <c r="C867" s="285" t="s">
        <v>8558</v>
      </c>
      <c r="D867" s="22" t="s">
        <v>9090</v>
      </c>
      <c r="E867" s="10"/>
      <c r="F867" s="22" t="s">
        <v>8559</v>
      </c>
      <c r="G867" s="10" t="s">
        <v>8560</v>
      </c>
      <c r="H867" s="22" t="s">
        <v>8561</v>
      </c>
      <c r="I867" s="10" t="s">
        <v>8562</v>
      </c>
      <c r="J867" s="22" t="s">
        <v>8787</v>
      </c>
      <c r="K867" s="223" t="s">
        <v>8563</v>
      </c>
      <c r="L867" t="s">
        <v>8669</v>
      </c>
      <c r="M867" t="b">
        <v>0</v>
      </c>
      <c r="N867" s="22" t="s">
        <v>4747</v>
      </c>
      <c r="O867" s="22" t="s">
        <v>8269</v>
      </c>
      <c r="P867" s="22" t="s">
        <v>8648</v>
      </c>
      <c r="Q867" s="232">
        <v>0.19</v>
      </c>
      <c r="R867" s="232">
        <v>0.19</v>
      </c>
      <c r="S867" s="22" t="s">
        <v>17</v>
      </c>
      <c r="T867" s="22" t="s">
        <v>17</v>
      </c>
      <c r="U867" s="22" t="s">
        <v>17</v>
      </c>
      <c r="V867" s="22" t="s">
        <v>17</v>
      </c>
      <c r="W867" s="10" t="s">
        <v>6708</v>
      </c>
      <c r="X867" s="22" t="s">
        <v>17</v>
      </c>
      <c r="Y867" s="22" t="s">
        <v>17</v>
      </c>
      <c r="Z867" s="22" t="s">
        <v>8565</v>
      </c>
      <c r="AA867" s="22" t="s">
        <v>484</v>
      </c>
      <c r="AB867" s="22" t="s">
        <v>17</v>
      </c>
      <c r="AC867" s="22" t="s">
        <v>17</v>
      </c>
      <c r="AD867" s="22" t="s">
        <v>17</v>
      </c>
      <c r="AE867" s="22" t="s">
        <v>8622</v>
      </c>
      <c r="AF867" t="s">
        <v>8567</v>
      </c>
      <c r="AG867" s="22" t="s">
        <v>17</v>
      </c>
      <c r="AH867" t="s">
        <v>8670</v>
      </c>
      <c r="AI867" s="22" t="s">
        <v>9203</v>
      </c>
      <c r="AJ867" s="3" t="s">
        <v>9040</v>
      </c>
      <c r="AK867" s="22" t="s">
        <v>6712</v>
      </c>
      <c r="AL867" s="22" t="s">
        <v>6712</v>
      </c>
      <c r="AM867" s="22" t="s">
        <v>5914</v>
      </c>
      <c r="AN867" t="s">
        <v>484</v>
      </c>
      <c r="AO867" s="22" t="s">
        <v>8569</v>
      </c>
      <c r="AP867" s="22" t="s">
        <v>17</v>
      </c>
      <c r="AQ867" s="22" t="s">
        <v>8570</v>
      </c>
      <c r="AR867" t="s">
        <v>8571</v>
      </c>
      <c r="AS867" s="22" t="s">
        <v>8597</v>
      </c>
      <c r="AT867" t="s">
        <v>8598</v>
      </c>
      <c r="AU867" t="b">
        <v>0</v>
      </c>
      <c r="AV867" s="228">
        <v>105000</v>
      </c>
      <c r="AW867" s="10" t="s">
        <v>17</v>
      </c>
      <c r="AX867" s="22" t="s">
        <v>8574</v>
      </c>
      <c r="AY867" s="22" t="s">
        <v>17</v>
      </c>
      <c r="AZ867" t="s">
        <v>8575</v>
      </c>
      <c r="BA867" s="22" t="s">
        <v>8576</v>
      </c>
      <c r="BB867" s="22" t="s">
        <v>5202</v>
      </c>
      <c r="BC867" s="22" t="s">
        <v>17</v>
      </c>
      <c r="BD867" s="22" t="s">
        <v>17</v>
      </c>
      <c r="BE867" t="s">
        <v>37</v>
      </c>
      <c r="BF867" t="s">
        <v>8577</v>
      </c>
      <c r="BG867" s="22" t="s">
        <v>8578</v>
      </c>
      <c r="BH867" t="s">
        <v>9567</v>
      </c>
      <c r="BI867" t="s">
        <v>4479</v>
      </c>
      <c r="BJ867" t="s">
        <v>9079</v>
      </c>
      <c r="BK867" s="9" t="s">
        <v>9568</v>
      </c>
      <c r="BL867" s="22" t="s">
        <v>17</v>
      </c>
      <c r="BM867" s="252">
        <v>1716981</v>
      </c>
      <c r="BN867" s="252">
        <v>1716981</v>
      </c>
      <c r="BO867" s="22" t="s">
        <v>5099</v>
      </c>
      <c r="BP867" s="22" t="s">
        <v>8579</v>
      </c>
      <c r="BQ867" s="22" t="s">
        <v>8580</v>
      </c>
      <c r="BR867" s="22" t="s">
        <v>17</v>
      </c>
      <c r="BS867" s="22" t="s">
        <v>8581</v>
      </c>
      <c r="BT867" s="22" t="s">
        <v>8582</v>
      </c>
      <c r="BU867" s="22" t="s">
        <v>8583</v>
      </c>
      <c r="BV867" s="22" t="s">
        <v>6210</v>
      </c>
      <c r="BW867" s="252">
        <v>20</v>
      </c>
      <c r="BY867" s="22" t="s">
        <v>8584</v>
      </c>
      <c r="BZ867" s="22" t="s">
        <v>8585</v>
      </c>
      <c r="CA867" s="22" t="s">
        <v>8586</v>
      </c>
      <c r="CB867" s="252">
        <v>2018</v>
      </c>
      <c r="CC867" s="224" t="s">
        <v>8587</v>
      </c>
      <c r="CD867" s="224" t="s">
        <v>8671</v>
      </c>
      <c r="CE867" s="224" t="s">
        <v>8672</v>
      </c>
      <c r="CF867" t="s">
        <v>8669</v>
      </c>
      <c r="CG867" t="s">
        <v>8670</v>
      </c>
      <c r="CH867" s="22" t="s">
        <v>8590</v>
      </c>
      <c r="CI867" s="22" t="s">
        <v>8591</v>
      </c>
      <c r="CJ867" s="224" t="s">
        <v>8673</v>
      </c>
      <c r="CO867" s="22" t="s">
        <v>686</v>
      </c>
      <c r="CS867" s="224" t="s">
        <v>8674</v>
      </c>
      <c r="CT867" t="s">
        <v>430</v>
      </c>
      <c r="CU867" t="s">
        <v>199</v>
      </c>
      <c r="CZ867" t="s">
        <v>8675</v>
      </c>
      <c r="DA867" s="22" t="s">
        <v>8549</v>
      </c>
      <c r="DD867" s="223">
        <v>820</v>
      </c>
    </row>
    <row r="868" spans="1:108" ht="16.5">
      <c r="A868" s="223">
        <v>811</v>
      </c>
      <c r="B868" t="s">
        <v>8557</v>
      </c>
      <c r="C868" s="285" t="s">
        <v>8558</v>
      </c>
      <c r="D868" s="22" t="s">
        <v>9090</v>
      </c>
      <c r="E868" s="10"/>
      <c r="F868" s="22" t="s">
        <v>8559</v>
      </c>
      <c r="G868" s="10" t="s">
        <v>8560</v>
      </c>
      <c r="H868" s="22" t="s">
        <v>8561</v>
      </c>
      <c r="I868" s="10" t="s">
        <v>8562</v>
      </c>
      <c r="J868" s="22" t="s">
        <v>8787</v>
      </c>
      <c r="K868" s="223" t="s">
        <v>8563</v>
      </c>
      <c r="L868" t="s">
        <v>8676</v>
      </c>
      <c r="M868" t="b">
        <v>0</v>
      </c>
      <c r="N868" s="22" t="s">
        <v>4747</v>
      </c>
      <c r="O868" s="10" t="s">
        <v>8168</v>
      </c>
      <c r="P868" s="22" t="s">
        <v>8677</v>
      </c>
      <c r="Q868" s="232">
        <v>0.15</v>
      </c>
      <c r="R868" s="232">
        <v>0.15</v>
      </c>
      <c r="S868" s="22" t="s">
        <v>17</v>
      </c>
      <c r="T868" s="22" t="s">
        <v>17</v>
      </c>
      <c r="U868" s="22" t="s">
        <v>17</v>
      </c>
      <c r="V868" s="22" t="s">
        <v>17</v>
      </c>
      <c r="W868" s="10" t="s">
        <v>6708</v>
      </c>
      <c r="X868" s="22" t="s">
        <v>17</v>
      </c>
      <c r="Y868" s="22" t="s">
        <v>17</v>
      </c>
      <c r="Z868" s="22" t="s">
        <v>8565</v>
      </c>
      <c r="AA868" s="22" t="s">
        <v>484</v>
      </c>
      <c r="AB868" s="22" t="s">
        <v>17</v>
      </c>
      <c r="AC868" s="22" t="s">
        <v>17</v>
      </c>
      <c r="AD868" s="22" t="s">
        <v>17</v>
      </c>
      <c r="AE868" s="22" t="s">
        <v>8566</v>
      </c>
      <c r="AF868" t="s">
        <v>8567</v>
      </c>
      <c r="AG868" s="22" t="s">
        <v>17</v>
      </c>
      <c r="AH868" t="s">
        <v>8678</v>
      </c>
      <c r="AI868" s="22" t="s">
        <v>9203</v>
      </c>
      <c r="AJ868" s="3" t="s">
        <v>9040</v>
      </c>
      <c r="AK868" s="22" t="s">
        <v>6712</v>
      </c>
      <c r="AL868" s="22" t="s">
        <v>6712</v>
      </c>
      <c r="AM868" s="22" t="s">
        <v>5914</v>
      </c>
      <c r="AN868" t="s">
        <v>484</v>
      </c>
      <c r="AO868" s="22" t="s">
        <v>8569</v>
      </c>
      <c r="AP868" s="22" t="s">
        <v>17</v>
      </c>
      <c r="AQ868" s="22" t="s">
        <v>8570</v>
      </c>
      <c r="AR868" t="s">
        <v>8571</v>
      </c>
      <c r="AS868" s="22" t="s">
        <v>8572</v>
      </c>
      <c r="AT868" s="22" t="s">
        <v>8573</v>
      </c>
      <c r="AU868" t="b">
        <v>0</v>
      </c>
      <c r="AV868" s="228">
        <v>18150</v>
      </c>
      <c r="AW868" s="10" t="s">
        <v>17</v>
      </c>
      <c r="AX868" s="22" t="s">
        <v>8574</v>
      </c>
      <c r="AY868" s="22" t="s">
        <v>17</v>
      </c>
      <c r="AZ868" t="s">
        <v>8575</v>
      </c>
      <c r="BA868" s="22" t="s">
        <v>8576</v>
      </c>
      <c r="BB868" s="22" t="s">
        <v>5202</v>
      </c>
      <c r="BC868" s="22" t="s">
        <v>17</v>
      </c>
      <c r="BD868" s="22" t="s">
        <v>17</v>
      </c>
      <c r="BE868" t="s">
        <v>37</v>
      </c>
      <c r="BF868" t="s">
        <v>8577</v>
      </c>
      <c r="BG868" s="22" t="s">
        <v>8578</v>
      </c>
      <c r="BH868" t="s">
        <v>9567</v>
      </c>
      <c r="BI868" t="s">
        <v>4479</v>
      </c>
      <c r="BJ868" t="s">
        <v>9079</v>
      </c>
      <c r="BK868" s="9" t="s">
        <v>9568</v>
      </c>
      <c r="BL868" s="22" t="s">
        <v>17</v>
      </c>
      <c r="BM868" s="252">
        <v>1361235</v>
      </c>
      <c r="BN868" s="252">
        <v>1361235</v>
      </c>
      <c r="BO868" s="22" t="s">
        <v>5099</v>
      </c>
      <c r="BP868" s="22" t="s">
        <v>8579</v>
      </c>
      <c r="BQ868" s="22" t="s">
        <v>8580</v>
      </c>
      <c r="BR868" s="22" t="s">
        <v>17</v>
      </c>
      <c r="BS868" s="22" t="s">
        <v>8581</v>
      </c>
      <c r="BT868" s="22" t="s">
        <v>8582</v>
      </c>
      <c r="BU868" s="22" t="s">
        <v>8583</v>
      </c>
      <c r="BV868" s="22" t="s">
        <v>6210</v>
      </c>
      <c r="BW868" s="252">
        <v>20</v>
      </c>
      <c r="BY868" s="22" t="s">
        <v>8584</v>
      </c>
      <c r="BZ868" s="22" t="s">
        <v>8585</v>
      </c>
      <c r="CA868" s="22" t="s">
        <v>8586</v>
      </c>
      <c r="CB868" s="252">
        <v>2018</v>
      </c>
      <c r="CC868" s="224" t="s">
        <v>8587</v>
      </c>
      <c r="CD868" s="224" t="s">
        <v>8679</v>
      </c>
      <c r="CE868" s="224" t="s">
        <v>8680</v>
      </c>
      <c r="CF868" t="s">
        <v>8676</v>
      </c>
      <c r="CG868" t="s">
        <v>8678</v>
      </c>
      <c r="CH868" s="22" t="s">
        <v>8590</v>
      </c>
      <c r="CI868" s="22" t="s">
        <v>8591</v>
      </c>
      <c r="CJ868" s="224" t="s">
        <v>8681</v>
      </c>
      <c r="CO868" s="22" t="s">
        <v>686</v>
      </c>
      <c r="CS868" s="224" t="s">
        <v>8682</v>
      </c>
      <c r="CT868" t="s">
        <v>430</v>
      </c>
      <c r="CU868" t="s">
        <v>199</v>
      </c>
      <c r="CZ868" t="s">
        <v>8683</v>
      </c>
      <c r="DA868" s="22" t="s">
        <v>8549</v>
      </c>
      <c r="DD868" s="223">
        <v>821</v>
      </c>
    </row>
    <row r="869" spans="1:108" ht="16.5">
      <c r="A869" s="223">
        <v>812</v>
      </c>
      <c r="B869" t="s">
        <v>8557</v>
      </c>
      <c r="C869" s="285" t="s">
        <v>8558</v>
      </c>
      <c r="D869" s="22" t="s">
        <v>9090</v>
      </c>
      <c r="E869" s="10"/>
      <c r="F869" s="22" t="s">
        <v>8559</v>
      </c>
      <c r="G869" s="10" t="s">
        <v>8560</v>
      </c>
      <c r="H869" s="22" t="s">
        <v>8561</v>
      </c>
      <c r="I869" s="10" t="s">
        <v>8562</v>
      </c>
      <c r="J869" s="22" t="s">
        <v>8787</v>
      </c>
      <c r="K869" s="223" t="s">
        <v>8563</v>
      </c>
      <c r="L869" t="s">
        <v>8684</v>
      </c>
      <c r="M869" t="b">
        <v>0</v>
      </c>
      <c r="N869" s="22" t="s">
        <v>4747</v>
      </c>
      <c r="O869" s="10" t="s">
        <v>8168</v>
      </c>
      <c r="P869" s="22" t="s">
        <v>8677</v>
      </c>
      <c r="Q869" s="232">
        <v>0.15</v>
      </c>
      <c r="R869" s="232">
        <v>0.15</v>
      </c>
      <c r="S869" s="22" t="s">
        <v>17</v>
      </c>
      <c r="T869" s="22" t="s">
        <v>17</v>
      </c>
      <c r="U869" s="22" t="s">
        <v>17</v>
      </c>
      <c r="V869" s="22" t="s">
        <v>17</v>
      </c>
      <c r="W869" s="10" t="s">
        <v>6708</v>
      </c>
      <c r="X869" s="22" t="s">
        <v>17</v>
      </c>
      <c r="Y869" s="22" t="s">
        <v>17</v>
      </c>
      <c r="Z869" s="22" t="s">
        <v>8565</v>
      </c>
      <c r="AA869" s="22" t="s">
        <v>484</v>
      </c>
      <c r="AB869" s="22" t="s">
        <v>17</v>
      </c>
      <c r="AC869" s="22" t="s">
        <v>17</v>
      </c>
      <c r="AD869" s="22" t="s">
        <v>17</v>
      </c>
      <c r="AE869" s="22" t="s">
        <v>8566</v>
      </c>
      <c r="AF869" t="s">
        <v>8567</v>
      </c>
      <c r="AG869" s="22" t="s">
        <v>17</v>
      </c>
      <c r="AH869" t="s">
        <v>8685</v>
      </c>
      <c r="AI869" s="22" t="s">
        <v>9203</v>
      </c>
      <c r="AJ869" s="3" t="s">
        <v>9040</v>
      </c>
      <c r="AK869" s="22" t="s">
        <v>6712</v>
      </c>
      <c r="AL869" s="22" t="s">
        <v>6712</v>
      </c>
      <c r="AM869" s="22" t="s">
        <v>5914</v>
      </c>
      <c r="AN869" t="s">
        <v>484</v>
      </c>
      <c r="AO869" s="22" t="s">
        <v>8569</v>
      </c>
      <c r="AP869" s="22" t="s">
        <v>17</v>
      </c>
      <c r="AQ869" s="22" t="s">
        <v>8570</v>
      </c>
      <c r="AR869" t="s">
        <v>8571</v>
      </c>
      <c r="AS869" s="22" t="s">
        <v>8597</v>
      </c>
      <c r="AT869" t="s">
        <v>8598</v>
      </c>
      <c r="AU869" t="b">
        <v>0</v>
      </c>
      <c r="AV869" s="228">
        <v>124000</v>
      </c>
      <c r="AW869" s="10" t="s">
        <v>17</v>
      </c>
      <c r="AX869" s="22" t="s">
        <v>8574</v>
      </c>
      <c r="AY869" s="22" t="s">
        <v>17</v>
      </c>
      <c r="AZ869" t="s">
        <v>8575</v>
      </c>
      <c r="BA869" s="22" t="s">
        <v>8576</v>
      </c>
      <c r="BB869" s="22" t="s">
        <v>5202</v>
      </c>
      <c r="BC869" s="22" t="s">
        <v>17</v>
      </c>
      <c r="BD869" s="22" t="s">
        <v>17</v>
      </c>
      <c r="BE869" t="s">
        <v>37</v>
      </c>
      <c r="BF869" t="s">
        <v>8577</v>
      </c>
      <c r="BG869" s="22" t="s">
        <v>8578</v>
      </c>
      <c r="BH869" t="s">
        <v>9567</v>
      </c>
      <c r="BI869" t="s">
        <v>4479</v>
      </c>
      <c r="BJ869" t="s">
        <v>9079</v>
      </c>
      <c r="BK869" s="9" t="s">
        <v>9568</v>
      </c>
      <c r="BL869" s="22" t="s">
        <v>17</v>
      </c>
      <c r="BM869" s="252">
        <v>4144626</v>
      </c>
      <c r="BN869" s="252">
        <v>4144626</v>
      </c>
      <c r="BO869" s="22" t="s">
        <v>5099</v>
      </c>
      <c r="BP869" s="22" t="s">
        <v>8579</v>
      </c>
      <c r="BQ869" s="22" t="s">
        <v>8580</v>
      </c>
      <c r="BR869" s="22" t="s">
        <v>17</v>
      </c>
      <c r="BS869" s="22" t="s">
        <v>8581</v>
      </c>
      <c r="BT869" s="22" t="s">
        <v>8582</v>
      </c>
      <c r="BU869" s="22" t="s">
        <v>8583</v>
      </c>
      <c r="BV869" s="22" t="s">
        <v>6210</v>
      </c>
      <c r="BW869" s="252">
        <v>20</v>
      </c>
      <c r="BY869" s="22" t="s">
        <v>8584</v>
      </c>
      <c r="BZ869" s="22" t="s">
        <v>8585</v>
      </c>
      <c r="CA869" s="22" t="s">
        <v>8586</v>
      </c>
      <c r="CB869" s="252">
        <v>2018</v>
      </c>
      <c r="CC869" s="224" t="s">
        <v>8587</v>
      </c>
      <c r="CD869" s="224" t="s">
        <v>8686</v>
      </c>
      <c r="CE869" s="224" t="s">
        <v>8687</v>
      </c>
      <c r="CF869" t="s">
        <v>8684</v>
      </c>
      <c r="CG869" t="s">
        <v>8685</v>
      </c>
      <c r="CH869" s="22" t="s">
        <v>8590</v>
      </c>
      <c r="CI869" s="22" t="s">
        <v>8591</v>
      </c>
      <c r="CJ869" s="224" t="s">
        <v>8688</v>
      </c>
      <c r="CO869" s="22" t="s">
        <v>686</v>
      </c>
      <c r="CS869" s="224" t="s">
        <v>8689</v>
      </c>
      <c r="CT869" t="s">
        <v>430</v>
      </c>
      <c r="CU869" t="s">
        <v>199</v>
      </c>
      <c r="CZ869" t="s">
        <v>8690</v>
      </c>
      <c r="DA869" s="22" t="s">
        <v>8549</v>
      </c>
      <c r="DD869" s="223">
        <v>822</v>
      </c>
    </row>
    <row r="870" spans="1:108" ht="16.5">
      <c r="A870" s="223">
        <v>813</v>
      </c>
      <c r="B870" t="s">
        <v>8557</v>
      </c>
      <c r="C870" s="285" t="s">
        <v>8558</v>
      </c>
      <c r="D870" s="22" t="s">
        <v>9090</v>
      </c>
      <c r="E870" s="10"/>
      <c r="F870" s="22" t="s">
        <v>8559</v>
      </c>
      <c r="G870" s="10" t="s">
        <v>8560</v>
      </c>
      <c r="H870" s="22" t="s">
        <v>8561</v>
      </c>
      <c r="I870" s="10" t="s">
        <v>8562</v>
      </c>
      <c r="J870" s="22" t="s">
        <v>8787</v>
      </c>
      <c r="K870" s="223" t="s">
        <v>8563</v>
      </c>
      <c r="L870" t="s">
        <v>8691</v>
      </c>
      <c r="M870" t="b">
        <v>0</v>
      </c>
      <c r="N870" s="22" t="s">
        <v>4747</v>
      </c>
      <c r="O870" s="10" t="s">
        <v>8168</v>
      </c>
      <c r="P870" s="22" t="s">
        <v>8677</v>
      </c>
      <c r="Q870" s="232">
        <v>0.15</v>
      </c>
      <c r="R870" s="232">
        <v>0.15</v>
      </c>
      <c r="S870" s="22" t="s">
        <v>17</v>
      </c>
      <c r="T870" s="22" t="s">
        <v>17</v>
      </c>
      <c r="U870" s="22" t="s">
        <v>17</v>
      </c>
      <c r="V870" s="22" t="s">
        <v>17</v>
      </c>
      <c r="W870" s="10" t="s">
        <v>6708</v>
      </c>
      <c r="X870" s="22" t="s">
        <v>17</v>
      </c>
      <c r="Y870" s="22" t="s">
        <v>17</v>
      </c>
      <c r="Z870" s="22" t="s">
        <v>8565</v>
      </c>
      <c r="AA870" s="22" t="s">
        <v>484</v>
      </c>
      <c r="AB870" s="22" t="s">
        <v>17</v>
      </c>
      <c r="AC870" s="22" t="s">
        <v>17</v>
      </c>
      <c r="AD870" s="22" t="s">
        <v>17</v>
      </c>
      <c r="AE870" s="22" t="s">
        <v>8566</v>
      </c>
      <c r="AF870" t="s">
        <v>8567</v>
      </c>
      <c r="AG870" s="22" t="s">
        <v>17</v>
      </c>
      <c r="AH870" t="s">
        <v>8692</v>
      </c>
      <c r="AI870" s="22" t="s">
        <v>9203</v>
      </c>
      <c r="AJ870" s="3" t="s">
        <v>9040</v>
      </c>
      <c r="AK870" s="22" t="s">
        <v>6712</v>
      </c>
      <c r="AL870" s="22" t="s">
        <v>6712</v>
      </c>
      <c r="AM870" s="22" t="s">
        <v>5914</v>
      </c>
      <c r="AN870" t="s">
        <v>484</v>
      </c>
      <c r="AO870" s="22" t="s">
        <v>8569</v>
      </c>
      <c r="AP870" s="22" t="s">
        <v>17</v>
      </c>
      <c r="AQ870" s="22" t="s">
        <v>8570</v>
      </c>
      <c r="AR870" t="s">
        <v>8571</v>
      </c>
      <c r="AS870" s="22" t="s">
        <v>8606</v>
      </c>
      <c r="AT870" s="22" t="s">
        <v>8607</v>
      </c>
      <c r="AU870" t="b">
        <v>0</v>
      </c>
      <c r="AV870" s="228">
        <v>2000000</v>
      </c>
      <c r="AW870" s="10" t="s">
        <v>17</v>
      </c>
      <c r="AX870" s="22" t="s">
        <v>8574</v>
      </c>
      <c r="AY870" s="22" t="s">
        <v>17</v>
      </c>
      <c r="AZ870" t="s">
        <v>8575</v>
      </c>
      <c r="BA870" s="22" t="s">
        <v>8576</v>
      </c>
      <c r="BB870" s="22" t="s">
        <v>5202</v>
      </c>
      <c r="BC870" s="22" t="s">
        <v>17</v>
      </c>
      <c r="BD870" s="22" t="s">
        <v>17</v>
      </c>
      <c r="BE870" t="s">
        <v>37</v>
      </c>
      <c r="BF870" t="s">
        <v>8577</v>
      </c>
      <c r="BG870" s="22" t="s">
        <v>8578</v>
      </c>
      <c r="BH870" t="s">
        <v>9567</v>
      </c>
      <c r="BI870" t="s">
        <v>4479</v>
      </c>
      <c r="BJ870" t="s">
        <v>9079</v>
      </c>
      <c r="BK870" s="9" t="s">
        <v>9568</v>
      </c>
      <c r="BL870" s="22" t="s">
        <v>17</v>
      </c>
      <c r="BM870" s="252">
        <v>7961918</v>
      </c>
      <c r="BN870" s="252">
        <v>7961918</v>
      </c>
      <c r="BO870" s="22" t="s">
        <v>5099</v>
      </c>
      <c r="BP870" s="22" t="s">
        <v>8579</v>
      </c>
      <c r="BQ870" s="22" t="s">
        <v>8580</v>
      </c>
      <c r="BR870" s="22" t="s">
        <v>17</v>
      </c>
      <c r="BS870" s="22" t="s">
        <v>8581</v>
      </c>
      <c r="BT870" s="22" t="s">
        <v>8582</v>
      </c>
      <c r="BU870" s="22" t="s">
        <v>8583</v>
      </c>
      <c r="BV870" s="22" t="s">
        <v>6210</v>
      </c>
      <c r="BW870" s="252">
        <v>20</v>
      </c>
      <c r="BY870" s="22" t="s">
        <v>8584</v>
      </c>
      <c r="BZ870" s="22" t="s">
        <v>8585</v>
      </c>
      <c r="CA870" s="22" t="s">
        <v>8586</v>
      </c>
      <c r="CB870" s="252">
        <v>2018</v>
      </c>
      <c r="CC870" s="224" t="s">
        <v>8587</v>
      </c>
      <c r="CD870" s="224" t="s">
        <v>8693</v>
      </c>
      <c r="CE870" s="224" t="s">
        <v>8694</v>
      </c>
      <c r="CF870" t="s">
        <v>8691</v>
      </c>
      <c r="CG870" t="s">
        <v>8692</v>
      </c>
      <c r="CH870" s="22" t="s">
        <v>8590</v>
      </c>
      <c r="CI870" s="22" t="s">
        <v>8591</v>
      </c>
      <c r="CJ870" s="224" t="s">
        <v>8695</v>
      </c>
      <c r="CO870" s="22" t="s">
        <v>686</v>
      </c>
      <c r="CS870" s="224" t="s">
        <v>8696</v>
      </c>
      <c r="CT870" t="s">
        <v>430</v>
      </c>
      <c r="CU870" t="s">
        <v>199</v>
      </c>
      <c r="CZ870" t="s">
        <v>8697</v>
      </c>
      <c r="DA870" s="22" t="s">
        <v>8549</v>
      </c>
      <c r="DD870" s="223">
        <v>823</v>
      </c>
    </row>
    <row r="871" spans="1:108" ht="16.5">
      <c r="A871" s="223">
        <v>814</v>
      </c>
      <c r="B871" t="s">
        <v>8557</v>
      </c>
      <c r="C871" s="285" t="s">
        <v>8558</v>
      </c>
      <c r="D871" s="22" t="s">
        <v>9090</v>
      </c>
      <c r="E871" s="10"/>
      <c r="F871" s="22" t="s">
        <v>8559</v>
      </c>
      <c r="G871" s="10" t="s">
        <v>8560</v>
      </c>
      <c r="H871" s="22" t="s">
        <v>8561</v>
      </c>
      <c r="I871" s="10" t="s">
        <v>8562</v>
      </c>
      <c r="J871" s="22" t="s">
        <v>8787</v>
      </c>
      <c r="K871" s="223" t="s">
        <v>8563</v>
      </c>
      <c r="L871" t="s">
        <v>8698</v>
      </c>
      <c r="M871" t="b">
        <v>0</v>
      </c>
      <c r="N871" s="22" t="s">
        <v>4747</v>
      </c>
      <c r="O871" s="10" t="s">
        <v>8168</v>
      </c>
      <c r="P871" s="22" t="s">
        <v>8677</v>
      </c>
      <c r="Q871" s="232">
        <v>0.15</v>
      </c>
      <c r="R871" s="232">
        <v>0.15</v>
      </c>
      <c r="S871" s="22" t="s">
        <v>17</v>
      </c>
      <c r="T871" s="22" t="s">
        <v>17</v>
      </c>
      <c r="U871" s="22" t="s">
        <v>17</v>
      </c>
      <c r="V871" s="22" t="s">
        <v>17</v>
      </c>
      <c r="W871" s="10" t="s">
        <v>6708</v>
      </c>
      <c r="X871" s="22" t="s">
        <v>17</v>
      </c>
      <c r="Y871" s="22" t="s">
        <v>17</v>
      </c>
      <c r="Z871" s="22" t="s">
        <v>8565</v>
      </c>
      <c r="AA871" s="22" t="s">
        <v>484</v>
      </c>
      <c r="AB871" s="22" t="s">
        <v>17</v>
      </c>
      <c r="AC871" s="22" t="s">
        <v>17</v>
      </c>
      <c r="AD871" s="22" t="s">
        <v>17</v>
      </c>
      <c r="AE871" s="22" t="s">
        <v>8566</v>
      </c>
      <c r="AF871" t="s">
        <v>8567</v>
      </c>
      <c r="AG871" s="22" t="s">
        <v>17</v>
      </c>
      <c r="AH871" t="s">
        <v>8699</v>
      </c>
      <c r="AI871" s="22" t="s">
        <v>9203</v>
      </c>
      <c r="AJ871" s="3" t="s">
        <v>9040</v>
      </c>
      <c r="AK871" s="22" t="s">
        <v>6712</v>
      </c>
      <c r="AL871" s="22" t="s">
        <v>6712</v>
      </c>
      <c r="AM871" s="22" t="s">
        <v>5914</v>
      </c>
      <c r="AN871" t="s">
        <v>484</v>
      </c>
      <c r="AO871" s="22" t="s">
        <v>8569</v>
      </c>
      <c r="AP871" s="22" t="s">
        <v>17</v>
      </c>
      <c r="AQ871" s="22" t="s">
        <v>8570</v>
      </c>
      <c r="AR871" t="s">
        <v>8571</v>
      </c>
      <c r="AS871" s="22" t="s">
        <v>8614</v>
      </c>
      <c r="AT871" s="22" t="s">
        <v>8615</v>
      </c>
      <c r="AU871" t="b">
        <v>0</v>
      </c>
      <c r="AV871" s="228">
        <v>3000000</v>
      </c>
      <c r="AW871" s="10" t="s">
        <v>17</v>
      </c>
      <c r="AX871" s="22" t="s">
        <v>8574</v>
      </c>
      <c r="AY871" s="22" t="s">
        <v>17</v>
      </c>
      <c r="AZ871" t="s">
        <v>8575</v>
      </c>
      <c r="BA871" s="22" t="s">
        <v>8576</v>
      </c>
      <c r="BB871" s="22" t="s">
        <v>5202</v>
      </c>
      <c r="BC871" s="22" t="s">
        <v>17</v>
      </c>
      <c r="BD871" s="22" t="s">
        <v>17</v>
      </c>
      <c r="BE871" t="s">
        <v>37</v>
      </c>
      <c r="BF871" t="s">
        <v>8577</v>
      </c>
      <c r="BG871" s="22" t="s">
        <v>8578</v>
      </c>
      <c r="BH871" t="s">
        <v>9567</v>
      </c>
      <c r="BI871" t="s">
        <v>4479</v>
      </c>
      <c r="BJ871" t="s">
        <v>9079</v>
      </c>
      <c r="BK871" s="9" t="s">
        <v>9568</v>
      </c>
      <c r="BL871" s="22" t="s">
        <v>17</v>
      </c>
      <c r="BM871" s="252">
        <v>8180020</v>
      </c>
      <c r="BN871" s="252">
        <v>8180020</v>
      </c>
      <c r="BO871" s="22" t="s">
        <v>5099</v>
      </c>
      <c r="BP871" s="22" t="s">
        <v>8579</v>
      </c>
      <c r="BQ871" s="22" t="s">
        <v>8580</v>
      </c>
      <c r="BR871" s="22" t="s">
        <v>17</v>
      </c>
      <c r="BS871" s="22" t="s">
        <v>8581</v>
      </c>
      <c r="BT871" s="22" t="s">
        <v>8582</v>
      </c>
      <c r="BU871" s="22" t="s">
        <v>8583</v>
      </c>
      <c r="BV871" s="22" t="s">
        <v>6210</v>
      </c>
      <c r="BW871" s="252">
        <v>20</v>
      </c>
      <c r="BY871" s="22" t="s">
        <v>8584</v>
      </c>
      <c r="BZ871" s="22" t="s">
        <v>8585</v>
      </c>
      <c r="CA871" s="22" t="s">
        <v>8586</v>
      </c>
      <c r="CB871" s="252">
        <v>2018</v>
      </c>
      <c r="CC871" s="224" t="s">
        <v>8587</v>
      </c>
      <c r="CD871" s="224" t="s">
        <v>8700</v>
      </c>
      <c r="CE871" s="224" t="s">
        <v>8701</v>
      </c>
      <c r="CF871" t="s">
        <v>8698</v>
      </c>
      <c r="CG871" t="s">
        <v>8699</v>
      </c>
      <c r="CH871" s="22" t="s">
        <v>8590</v>
      </c>
      <c r="CI871" s="22" t="s">
        <v>8591</v>
      </c>
      <c r="CJ871" s="224" t="s">
        <v>8702</v>
      </c>
      <c r="CO871" s="22" t="s">
        <v>686</v>
      </c>
      <c r="CS871" s="224" t="s">
        <v>8703</v>
      </c>
      <c r="CT871" t="s">
        <v>430</v>
      </c>
      <c r="CU871" t="s">
        <v>199</v>
      </c>
      <c r="CZ871" t="s">
        <v>8704</v>
      </c>
      <c r="DA871" s="22" t="s">
        <v>8549</v>
      </c>
      <c r="DD871" s="223">
        <v>824</v>
      </c>
    </row>
    <row r="872" spans="1:108" ht="16.5">
      <c r="A872" s="223">
        <v>815</v>
      </c>
      <c r="B872" t="s">
        <v>8557</v>
      </c>
      <c r="C872" s="285" t="s">
        <v>8558</v>
      </c>
      <c r="D872" s="22" t="s">
        <v>9090</v>
      </c>
      <c r="E872" s="10"/>
      <c r="F872" s="22" t="s">
        <v>8559</v>
      </c>
      <c r="G872" s="10" t="s">
        <v>8560</v>
      </c>
      <c r="H872" s="22" t="s">
        <v>8561</v>
      </c>
      <c r="I872" s="10" t="s">
        <v>8562</v>
      </c>
      <c r="J872" s="22" t="s">
        <v>8787</v>
      </c>
      <c r="K872" s="223" t="s">
        <v>8563</v>
      </c>
      <c r="L872" t="s">
        <v>8705</v>
      </c>
      <c r="M872" t="b">
        <v>0</v>
      </c>
      <c r="N872" s="22" t="s">
        <v>4747</v>
      </c>
      <c r="O872" s="22" t="s">
        <v>8269</v>
      </c>
      <c r="P872" s="22" t="s">
        <v>8677</v>
      </c>
      <c r="Q872" s="232">
        <v>0.15</v>
      </c>
      <c r="R872" s="232">
        <v>0.15</v>
      </c>
      <c r="S872" s="22" t="s">
        <v>17</v>
      </c>
      <c r="T872" s="22" t="s">
        <v>17</v>
      </c>
      <c r="U872" s="22" t="s">
        <v>17</v>
      </c>
      <c r="V872" s="22" t="s">
        <v>17</v>
      </c>
      <c r="W872" s="10" t="s">
        <v>6708</v>
      </c>
      <c r="X872" s="22" t="s">
        <v>17</v>
      </c>
      <c r="Y872" s="22" t="s">
        <v>17</v>
      </c>
      <c r="Z872" s="22" t="s">
        <v>8565</v>
      </c>
      <c r="AA872" s="22" t="s">
        <v>484</v>
      </c>
      <c r="AB872" s="22" t="s">
        <v>17</v>
      </c>
      <c r="AC872" s="22" t="s">
        <v>17</v>
      </c>
      <c r="AD872" s="22" t="s">
        <v>17</v>
      </c>
      <c r="AE872" s="22" t="s">
        <v>8622</v>
      </c>
      <c r="AF872" t="s">
        <v>8567</v>
      </c>
      <c r="AG872" s="22" t="s">
        <v>17</v>
      </c>
      <c r="AH872" t="s">
        <v>8706</v>
      </c>
      <c r="AI872" s="22" t="s">
        <v>9203</v>
      </c>
      <c r="AJ872" s="3" t="s">
        <v>9040</v>
      </c>
      <c r="AK872" s="22" t="s">
        <v>6712</v>
      </c>
      <c r="AL872" s="22" t="s">
        <v>6712</v>
      </c>
      <c r="AM872" s="22" t="s">
        <v>5914</v>
      </c>
      <c r="AN872" t="s">
        <v>484</v>
      </c>
      <c r="AO872" s="22" t="s">
        <v>8569</v>
      </c>
      <c r="AP872" s="22" t="s">
        <v>17</v>
      </c>
      <c r="AQ872" s="22" t="s">
        <v>8570</v>
      </c>
      <c r="AR872" t="s">
        <v>8571</v>
      </c>
      <c r="AS872" s="22" t="s">
        <v>8572</v>
      </c>
      <c r="AT872" s="22" t="s">
        <v>8573</v>
      </c>
      <c r="AU872" t="b">
        <v>0</v>
      </c>
      <c r="AV872" s="228">
        <v>20000</v>
      </c>
      <c r="AW872" s="10" t="s">
        <v>17</v>
      </c>
      <c r="AX872" s="22" t="s">
        <v>8574</v>
      </c>
      <c r="AY872" s="22" t="s">
        <v>17</v>
      </c>
      <c r="AZ872" t="s">
        <v>8575</v>
      </c>
      <c r="BA872" s="22" t="s">
        <v>8576</v>
      </c>
      <c r="BB872" s="22" t="s">
        <v>5202</v>
      </c>
      <c r="BC872" s="22" t="s">
        <v>17</v>
      </c>
      <c r="BD872" s="22" t="s">
        <v>17</v>
      </c>
      <c r="BE872" t="s">
        <v>37</v>
      </c>
      <c r="BF872" t="s">
        <v>8577</v>
      </c>
      <c r="BG872" s="22" t="s">
        <v>8578</v>
      </c>
      <c r="BH872" t="s">
        <v>9567</v>
      </c>
      <c r="BI872" t="s">
        <v>4479</v>
      </c>
      <c r="BJ872" t="s">
        <v>9079</v>
      </c>
      <c r="BK872" s="9" t="s">
        <v>9568</v>
      </c>
      <c r="BL872" s="22" t="s">
        <v>17</v>
      </c>
      <c r="BM872" s="252">
        <v>1262477</v>
      </c>
      <c r="BN872" s="252">
        <v>1262477</v>
      </c>
      <c r="BO872" s="22" t="s">
        <v>5099</v>
      </c>
      <c r="BP872" s="22" t="s">
        <v>8579</v>
      </c>
      <c r="BQ872" s="22" t="s">
        <v>8580</v>
      </c>
      <c r="BR872" s="22" t="s">
        <v>17</v>
      </c>
      <c r="BS872" s="22" t="s">
        <v>8581</v>
      </c>
      <c r="BT872" s="22" t="s">
        <v>8582</v>
      </c>
      <c r="BU872" s="22" t="s">
        <v>8583</v>
      </c>
      <c r="BV872" s="22" t="s">
        <v>6210</v>
      </c>
      <c r="BW872" s="252">
        <v>20</v>
      </c>
      <c r="BY872" s="22" t="s">
        <v>8584</v>
      </c>
      <c r="BZ872" s="22" t="s">
        <v>8585</v>
      </c>
      <c r="CA872" s="22" t="s">
        <v>8586</v>
      </c>
      <c r="CB872" s="252">
        <v>2018</v>
      </c>
      <c r="CC872" s="224" t="s">
        <v>8587</v>
      </c>
      <c r="CD872" s="224" t="s">
        <v>8707</v>
      </c>
      <c r="CE872" s="224" t="s">
        <v>8708</v>
      </c>
      <c r="CF872" t="s">
        <v>8705</v>
      </c>
      <c r="CG872" t="s">
        <v>8706</v>
      </c>
      <c r="CH872" s="22" t="s">
        <v>8590</v>
      </c>
      <c r="CI872" s="22" t="s">
        <v>8591</v>
      </c>
      <c r="CJ872" s="224" t="s">
        <v>8709</v>
      </c>
      <c r="CO872" s="22" t="s">
        <v>686</v>
      </c>
      <c r="CS872" s="224" t="s">
        <v>8710</v>
      </c>
      <c r="CT872" t="s">
        <v>430</v>
      </c>
      <c r="CU872" t="s">
        <v>199</v>
      </c>
      <c r="CZ872" t="s">
        <v>8711</v>
      </c>
      <c r="DA872" s="22" t="s">
        <v>8549</v>
      </c>
      <c r="DD872" s="223">
        <v>825</v>
      </c>
    </row>
    <row r="873" spans="1:108" ht="16.5">
      <c r="A873" s="223">
        <v>816</v>
      </c>
      <c r="B873" t="s">
        <v>8557</v>
      </c>
      <c r="C873" s="285" t="s">
        <v>8558</v>
      </c>
      <c r="D873" s="22" t="s">
        <v>9090</v>
      </c>
      <c r="E873" s="10"/>
      <c r="F873" s="22" t="s">
        <v>8559</v>
      </c>
      <c r="G873" s="10" t="s">
        <v>8560</v>
      </c>
      <c r="H873" s="22" t="s">
        <v>8561</v>
      </c>
      <c r="I873" s="10" t="s">
        <v>8562</v>
      </c>
      <c r="J873" s="22" t="s">
        <v>8787</v>
      </c>
      <c r="K873" s="223" t="s">
        <v>8563</v>
      </c>
      <c r="L873" t="s">
        <v>8712</v>
      </c>
      <c r="M873" t="b">
        <v>0</v>
      </c>
      <c r="N873" s="22" t="s">
        <v>4747</v>
      </c>
      <c r="O873" s="22" t="s">
        <v>8269</v>
      </c>
      <c r="P873" s="22" t="s">
        <v>8677</v>
      </c>
      <c r="Q873" s="232">
        <v>0.15</v>
      </c>
      <c r="R873" s="232">
        <v>0.15</v>
      </c>
      <c r="S873" s="22" t="s">
        <v>17</v>
      </c>
      <c r="T873" s="22" t="s">
        <v>17</v>
      </c>
      <c r="U873" s="22" t="s">
        <v>17</v>
      </c>
      <c r="V873" s="22" t="s">
        <v>17</v>
      </c>
      <c r="W873" s="10" t="s">
        <v>6708</v>
      </c>
      <c r="X873" s="22" t="s">
        <v>17</v>
      </c>
      <c r="Y873" s="22" t="s">
        <v>17</v>
      </c>
      <c r="Z873" s="22" t="s">
        <v>8565</v>
      </c>
      <c r="AA873" s="22" t="s">
        <v>484</v>
      </c>
      <c r="AB873" s="22" t="s">
        <v>17</v>
      </c>
      <c r="AC873" s="22" t="s">
        <v>17</v>
      </c>
      <c r="AD873" s="22" t="s">
        <v>17</v>
      </c>
      <c r="AE873" s="22" t="s">
        <v>8622</v>
      </c>
      <c r="AF873" t="s">
        <v>8567</v>
      </c>
      <c r="AG873" s="22" t="s">
        <v>17</v>
      </c>
      <c r="AH873" t="s">
        <v>8713</v>
      </c>
      <c r="AI873" s="22" t="s">
        <v>9203</v>
      </c>
      <c r="AJ873" s="3" t="s">
        <v>9040</v>
      </c>
      <c r="AK873" s="22" t="s">
        <v>6712</v>
      </c>
      <c r="AL873" s="22" t="s">
        <v>6712</v>
      </c>
      <c r="AM873" s="22" t="s">
        <v>5914</v>
      </c>
      <c r="AN873" t="s">
        <v>484</v>
      </c>
      <c r="AO873" s="22" t="s">
        <v>8569</v>
      </c>
      <c r="AP873" s="22" t="s">
        <v>17</v>
      </c>
      <c r="AQ873" s="22" t="s">
        <v>8570</v>
      </c>
      <c r="AR873" t="s">
        <v>8571</v>
      </c>
      <c r="AS873" s="22" t="s">
        <v>8597</v>
      </c>
      <c r="AT873" t="s">
        <v>8598</v>
      </c>
      <c r="AU873" t="b">
        <v>0</v>
      </c>
      <c r="AV873" s="228">
        <v>147000</v>
      </c>
      <c r="AW873" s="10" t="s">
        <v>17</v>
      </c>
      <c r="AX873" s="22" t="s">
        <v>8574</v>
      </c>
      <c r="AY873" s="22" t="s">
        <v>17</v>
      </c>
      <c r="AZ873" t="s">
        <v>8575</v>
      </c>
      <c r="BA873" s="22" t="s">
        <v>8576</v>
      </c>
      <c r="BB873" s="22" t="s">
        <v>5202</v>
      </c>
      <c r="BC873" s="22" t="s">
        <v>17</v>
      </c>
      <c r="BD873" s="22" t="s">
        <v>17</v>
      </c>
      <c r="BE873" t="s">
        <v>37</v>
      </c>
      <c r="BF873" t="s">
        <v>8577</v>
      </c>
      <c r="BG873" s="22" t="s">
        <v>8578</v>
      </c>
      <c r="BH873" t="s">
        <v>9567</v>
      </c>
      <c r="BI873" t="s">
        <v>4479</v>
      </c>
      <c r="BJ873" t="s">
        <v>9079</v>
      </c>
      <c r="BK873" s="9" t="s">
        <v>9568</v>
      </c>
      <c r="BL873" s="22" t="s">
        <v>17</v>
      </c>
      <c r="BM873" s="252">
        <v>4698444</v>
      </c>
      <c r="BN873" s="252">
        <v>4698444</v>
      </c>
      <c r="BO873" s="22" t="s">
        <v>5099</v>
      </c>
      <c r="BP873" s="22" t="s">
        <v>8579</v>
      </c>
      <c r="BQ873" s="22" t="s">
        <v>8580</v>
      </c>
      <c r="BR873" s="22" t="s">
        <v>17</v>
      </c>
      <c r="BS873" s="22" t="s">
        <v>8581</v>
      </c>
      <c r="BT873" s="22" t="s">
        <v>8582</v>
      </c>
      <c r="BU873" s="22" t="s">
        <v>8583</v>
      </c>
      <c r="BV873" s="22" t="s">
        <v>6210</v>
      </c>
      <c r="BW873" s="252">
        <v>20</v>
      </c>
      <c r="BY873" s="22" t="s">
        <v>8584</v>
      </c>
      <c r="BZ873" s="22" t="s">
        <v>8585</v>
      </c>
      <c r="CA873" s="22" t="s">
        <v>8586</v>
      </c>
      <c r="CB873" s="252">
        <v>2018</v>
      </c>
      <c r="CC873" s="224" t="s">
        <v>8587</v>
      </c>
      <c r="CD873" s="224" t="s">
        <v>8714</v>
      </c>
      <c r="CE873" s="224" t="s">
        <v>8715</v>
      </c>
      <c r="CF873" t="s">
        <v>8712</v>
      </c>
      <c r="CG873" t="s">
        <v>8713</v>
      </c>
      <c r="CH873" s="22" t="s">
        <v>8590</v>
      </c>
      <c r="CI873" s="22" t="s">
        <v>8591</v>
      </c>
      <c r="CJ873" s="224" t="s">
        <v>8716</v>
      </c>
      <c r="CO873" s="22" t="s">
        <v>686</v>
      </c>
      <c r="CS873" s="224" t="s">
        <v>8717</v>
      </c>
      <c r="CT873" t="s">
        <v>430</v>
      </c>
      <c r="CU873" t="s">
        <v>199</v>
      </c>
      <c r="CZ873" t="s">
        <v>8718</v>
      </c>
      <c r="DA873" s="22" t="s">
        <v>8549</v>
      </c>
      <c r="DD873" s="223">
        <v>826</v>
      </c>
    </row>
    <row r="874" spans="1:108" ht="16.5">
      <c r="A874" s="223">
        <v>817</v>
      </c>
      <c r="B874" t="s">
        <v>8557</v>
      </c>
      <c r="C874" s="285" t="s">
        <v>8558</v>
      </c>
      <c r="D874" s="22" t="s">
        <v>9090</v>
      </c>
      <c r="E874" s="10"/>
      <c r="F874" s="22" t="s">
        <v>8559</v>
      </c>
      <c r="G874" s="10" t="s">
        <v>8560</v>
      </c>
      <c r="H874" s="22" t="s">
        <v>8561</v>
      </c>
      <c r="I874" s="10" t="s">
        <v>8562</v>
      </c>
      <c r="J874" s="22" t="s">
        <v>8787</v>
      </c>
      <c r="K874" s="223" t="s">
        <v>8563</v>
      </c>
      <c r="L874" t="s">
        <v>9558</v>
      </c>
      <c r="M874" t="b">
        <v>0</v>
      </c>
      <c r="N874" s="22" t="s">
        <v>4747</v>
      </c>
      <c r="O874" s="22" t="s">
        <v>8269</v>
      </c>
      <c r="P874" s="22" t="s">
        <v>8677</v>
      </c>
      <c r="Q874" s="232">
        <v>0.15</v>
      </c>
      <c r="R874" s="232">
        <v>0.15</v>
      </c>
      <c r="S874" s="22" t="s">
        <v>17</v>
      </c>
      <c r="T874" s="22" t="s">
        <v>17</v>
      </c>
      <c r="U874" s="22" t="s">
        <v>17</v>
      </c>
      <c r="V874" s="22" t="s">
        <v>17</v>
      </c>
      <c r="W874" s="10" t="s">
        <v>6708</v>
      </c>
      <c r="X874" s="22" t="s">
        <v>17</v>
      </c>
      <c r="Y874" s="22" t="s">
        <v>17</v>
      </c>
      <c r="Z874" s="22" t="s">
        <v>8565</v>
      </c>
      <c r="AA874" s="22" t="s">
        <v>484</v>
      </c>
      <c r="AB874" s="22" t="s">
        <v>17</v>
      </c>
      <c r="AC874" s="22" t="s">
        <v>17</v>
      </c>
      <c r="AD874" s="22" t="s">
        <v>17</v>
      </c>
      <c r="AE874" s="22" t="s">
        <v>8622</v>
      </c>
      <c r="AF874" t="s">
        <v>8567</v>
      </c>
      <c r="AG874" s="22" t="s">
        <v>17</v>
      </c>
      <c r="AH874" t="s">
        <v>9559</v>
      </c>
      <c r="AI874" s="22" t="s">
        <v>9203</v>
      </c>
      <c r="AJ874" s="3" t="s">
        <v>9040</v>
      </c>
      <c r="AK874" s="22" t="s">
        <v>6712</v>
      </c>
      <c r="AL874" s="22" t="s">
        <v>6712</v>
      </c>
      <c r="AM874" s="22" t="s">
        <v>5914</v>
      </c>
      <c r="AN874" t="s">
        <v>484</v>
      </c>
      <c r="AO874" s="22" t="s">
        <v>8569</v>
      </c>
      <c r="AP874" s="22" t="s">
        <v>17</v>
      </c>
      <c r="AQ874" s="22" t="s">
        <v>8570</v>
      </c>
      <c r="AR874" t="s">
        <v>8571</v>
      </c>
      <c r="AS874" s="22" t="s">
        <v>8606</v>
      </c>
      <c r="AT874" s="22" t="s">
        <v>8607</v>
      </c>
      <c r="AU874" t="b">
        <v>0</v>
      </c>
      <c r="AV874" s="228">
        <v>2500000</v>
      </c>
      <c r="AW874" s="10" t="s">
        <v>17</v>
      </c>
      <c r="AX874" s="22" t="s">
        <v>8574</v>
      </c>
      <c r="AY874" s="22" t="s">
        <v>17</v>
      </c>
      <c r="AZ874" t="s">
        <v>8575</v>
      </c>
      <c r="BA874" s="22" t="s">
        <v>8576</v>
      </c>
      <c r="BB874" s="22" t="s">
        <v>5202</v>
      </c>
      <c r="BC874" s="22" t="s">
        <v>17</v>
      </c>
      <c r="BD874" s="22" t="s">
        <v>17</v>
      </c>
      <c r="BE874" t="s">
        <v>37</v>
      </c>
      <c r="BF874" t="s">
        <v>8577</v>
      </c>
      <c r="BG874" s="22" t="s">
        <v>8578</v>
      </c>
      <c r="BH874" t="s">
        <v>9567</v>
      </c>
      <c r="BI874" t="s">
        <v>4479</v>
      </c>
      <c r="BJ874" t="s">
        <v>9079</v>
      </c>
      <c r="BK874" s="9" t="s">
        <v>9568</v>
      </c>
      <c r="BL874" s="22" t="s">
        <v>17</v>
      </c>
      <c r="BM874" s="252">
        <v>6452774</v>
      </c>
      <c r="BN874" s="252">
        <v>6452774</v>
      </c>
      <c r="BO874" s="22" t="s">
        <v>5099</v>
      </c>
      <c r="BP874" s="22" t="s">
        <v>8579</v>
      </c>
      <c r="BQ874" s="22" t="s">
        <v>8580</v>
      </c>
      <c r="BR874" s="22" t="s">
        <v>17</v>
      </c>
      <c r="BS874" s="22" t="s">
        <v>8581</v>
      </c>
      <c r="BT874" s="22" t="s">
        <v>8582</v>
      </c>
      <c r="BU874" s="22" t="s">
        <v>8583</v>
      </c>
      <c r="BV874" s="22" t="s">
        <v>6210</v>
      </c>
      <c r="BW874" s="252">
        <v>20</v>
      </c>
      <c r="BY874" s="22" t="s">
        <v>8584</v>
      </c>
      <c r="BZ874" s="22" t="s">
        <v>8585</v>
      </c>
      <c r="CA874" s="22" t="s">
        <v>8586</v>
      </c>
      <c r="CB874" s="252">
        <v>2018</v>
      </c>
      <c r="CC874" s="224" t="s">
        <v>8587</v>
      </c>
      <c r="CD874" s="224" t="s">
        <v>8719</v>
      </c>
      <c r="CE874" s="224" t="s">
        <v>8720</v>
      </c>
      <c r="CF874" t="s">
        <v>9558</v>
      </c>
      <c r="CG874" t="s">
        <v>9559</v>
      </c>
      <c r="CH874" s="22" t="s">
        <v>8590</v>
      </c>
      <c r="CI874" s="22" t="s">
        <v>8591</v>
      </c>
      <c r="CJ874" s="224" t="s">
        <v>8721</v>
      </c>
      <c r="CO874" s="22" t="s">
        <v>686</v>
      </c>
      <c r="CS874" s="224" t="s">
        <v>8722</v>
      </c>
      <c r="CT874" t="s">
        <v>430</v>
      </c>
      <c r="CU874" t="s">
        <v>199</v>
      </c>
      <c r="CZ874" t="s">
        <v>9560</v>
      </c>
      <c r="DA874" s="22" t="s">
        <v>8549</v>
      </c>
      <c r="DD874" s="223">
        <v>827</v>
      </c>
    </row>
    <row r="875" spans="1:108" ht="16.5">
      <c r="A875" s="223">
        <v>818</v>
      </c>
      <c r="B875" t="s">
        <v>8557</v>
      </c>
      <c r="C875" s="285" t="s">
        <v>8558</v>
      </c>
      <c r="D875" s="22" t="s">
        <v>9090</v>
      </c>
      <c r="E875" s="10"/>
      <c r="F875" s="22" t="s">
        <v>8559</v>
      </c>
      <c r="G875" s="10" t="s">
        <v>8560</v>
      </c>
      <c r="H875" s="22" t="s">
        <v>8561</v>
      </c>
      <c r="I875" s="10" t="s">
        <v>8562</v>
      </c>
      <c r="J875" s="22" t="s">
        <v>8787</v>
      </c>
      <c r="K875" s="223" t="s">
        <v>8563</v>
      </c>
      <c r="L875" t="s">
        <v>8723</v>
      </c>
      <c r="M875" t="b">
        <v>0</v>
      </c>
      <c r="N875" s="22" t="s">
        <v>4747</v>
      </c>
      <c r="O875" s="22" t="s">
        <v>8269</v>
      </c>
      <c r="P875" s="22" t="s">
        <v>8677</v>
      </c>
      <c r="Q875" s="232">
        <v>0.15</v>
      </c>
      <c r="R875" s="232">
        <v>0.15</v>
      </c>
      <c r="S875" s="22" t="s">
        <v>17</v>
      </c>
      <c r="T875" s="22" t="s">
        <v>17</v>
      </c>
      <c r="U875" s="22" t="s">
        <v>17</v>
      </c>
      <c r="V875" s="22" t="s">
        <v>17</v>
      </c>
      <c r="W875" s="10" t="s">
        <v>6708</v>
      </c>
      <c r="X875" s="22" t="s">
        <v>17</v>
      </c>
      <c r="Y875" s="22" t="s">
        <v>17</v>
      </c>
      <c r="Z875" s="22" t="s">
        <v>8565</v>
      </c>
      <c r="AA875" s="22" t="s">
        <v>484</v>
      </c>
      <c r="AB875" s="22" t="s">
        <v>17</v>
      </c>
      <c r="AC875" s="22" t="s">
        <v>17</v>
      </c>
      <c r="AD875" s="22" t="s">
        <v>17</v>
      </c>
      <c r="AE875" s="22" t="s">
        <v>8622</v>
      </c>
      <c r="AF875" t="s">
        <v>8567</v>
      </c>
      <c r="AG875" s="22" t="s">
        <v>17</v>
      </c>
      <c r="AH875" t="s">
        <v>8724</v>
      </c>
      <c r="AI875" s="22" t="s">
        <v>9203</v>
      </c>
      <c r="AJ875" s="3" t="s">
        <v>9040</v>
      </c>
      <c r="AK875" s="22" t="s">
        <v>6712</v>
      </c>
      <c r="AL875" s="22" t="s">
        <v>6712</v>
      </c>
      <c r="AM875" s="22" t="s">
        <v>5914</v>
      </c>
      <c r="AN875" t="s">
        <v>484</v>
      </c>
      <c r="AO875" s="22" t="s">
        <v>8569</v>
      </c>
      <c r="AP875" s="22" t="s">
        <v>17</v>
      </c>
      <c r="AQ875" s="22" t="s">
        <v>8570</v>
      </c>
      <c r="AR875" t="s">
        <v>8571</v>
      </c>
      <c r="AS875" s="22" t="s">
        <v>8614</v>
      </c>
      <c r="AT875" s="22" t="s">
        <v>8615</v>
      </c>
      <c r="AU875" t="b">
        <v>0</v>
      </c>
      <c r="AV875" s="228">
        <v>3100000</v>
      </c>
      <c r="AW875" s="10" t="s">
        <v>17</v>
      </c>
      <c r="AX875" s="22" t="s">
        <v>8574</v>
      </c>
      <c r="AY875" s="22" t="s">
        <v>17</v>
      </c>
      <c r="AZ875" t="s">
        <v>8575</v>
      </c>
      <c r="BA875" s="22" t="s">
        <v>8576</v>
      </c>
      <c r="BB875" s="22" t="s">
        <v>5202</v>
      </c>
      <c r="BC875" s="22" t="s">
        <v>17</v>
      </c>
      <c r="BD875" s="22" t="s">
        <v>17</v>
      </c>
      <c r="BE875" t="s">
        <v>37</v>
      </c>
      <c r="BF875" t="s">
        <v>8577</v>
      </c>
      <c r="BG875" s="22" t="s">
        <v>8578</v>
      </c>
      <c r="BH875" t="s">
        <v>9567</v>
      </c>
      <c r="BI875" t="s">
        <v>4479</v>
      </c>
      <c r="BJ875" t="s">
        <v>9079</v>
      </c>
      <c r="BK875" s="9" t="s">
        <v>9568</v>
      </c>
      <c r="BL875" s="22" t="s">
        <v>17</v>
      </c>
      <c r="BM875" s="252">
        <v>5358957</v>
      </c>
      <c r="BN875" s="252">
        <v>5358957</v>
      </c>
      <c r="BO875" s="22" t="s">
        <v>5099</v>
      </c>
      <c r="BP875" s="22" t="s">
        <v>8579</v>
      </c>
      <c r="BQ875" s="22" t="s">
        <v>8580</v>
      </c>
      <c r="BR875" s="22" t="s">
        <v>17</v>
      </c>
      <c r="BS875" s="22" t="s">
        <v>8581</v>
      </c>
      <c r="BT875" s="22" t="s">
        <v>8582</v>
      </c>
      <c r="BU875" s="22" t="s">
        <v>8583</v>
      </c>
      <c r="BV875" s="22" t="s">
        <v>6210</v>
      </c>
      <c r="BW875" s="252">
        <v>20</v>
      </c>
      <c r="BY875" s="22" t="s">
        <v>8584</v>
      </c>
      <c r="BZ875" s="22" t="s">
        <v>8585</v>
      </c>
      <c r="CA875" s="22" t="s">
        <v>8586</v>
      </c>
      <c r="CB875" s="252">
        <v>2018</v>
      </c>
      <c r="CC875" s="224" t="s">
        <v>8587</v>
      </c>
      <c r="CD875" s="224" t="s">
        <v>8725</v>
      </c>
      <c r="CE875" s="224" t="s">
        <v>8726</v>
      </c>
      <c r="CF875" t="s">
        <v>8723</v>
      </c>
      <c r="CG875" t="s">
        <v>8724</v>
      </c>
      <c r="CH875" s="22" t="s">
        <v>8590</v>
      </c>
      <c r="CI875" s="22" t="s">
        <v>8591</v>
      </c>
      <c r="CJ875" s="224" t="s">
        <v>8727</v>
      </c>
      <c r="CO875" s="22" t="s">
        <v>686</v>
      </c>
      <c r="CS875" s="224" t="s">
        <v>8728</v>
      </c>
      <c r="CT875" t="s">
        <v>430</v>
      </c>
      <c r="CU875" t="s">
        <v>199</v>
      </c>
      <c r="CZ875" t="s">
        <v>8729</v>
      </c>
      <c r="DA875" s="22" t="s">
        <v>8549</v>
      </c>
      <c r="DD875" s="223">
        <v>828</v>
      </c>
    </row>
    <row r="876" spans="1:108" ht="16.5">
      <c r="A876" s="223">
        <v>819</v>
      </c>
      <c r="B876" t="s">
        <v>8557</v>
      </c>
      <c r="C876" s="285" t="s">
        <v>8558</v>
      </c>
      <c r="D876" s="22" t="s">
        <v>9090</v>
      </c>
      <c r="E876" s="10"/>
      <c r="F876" s="22" t="s">
        <v>8559</v>
      </c>
      <c r="G876" s="10" t="s">
        <v>8560</v>
      </c>
      <c r="H876" s="22" t="s">
        <v>8561</v>
      </c>
      <c r="I876" s="10" t="s">
        <v>8562</v>
      </c>
      <c r="J876" s="22" t="s">
        <v>8787</v>
      </c>
      <c r="K876" s="223" t="s">
        <v>8563</v>
      </c>
      <c r="L876" t="s">
        <v>8730</v>
      </c>
      <c r="M876" t="b">
        <v>0</v>
      </c>
      <c r="N876" s="22" t="s">
        <v>4747</v>
      </c>
      <c r="O876" s="10" t="s">
        <v>8168</v>
      </c>
      <c r="P876" s="22" t="s">
        <v>8731</v>
      </c>
      <c r="Q876" s="232">
        <v>0.13</v>
      </c>
      <c r="R876" s="232">
        <v>0.13</v>
      </c>
      <c r="S876" s="22" t="s">
        <v>17</v>
      </c>
      <c r="T876" s="22" t="s">
        <v>17</v>
      </c>
      <c r="U876" s="22" t="s">
        <v>17</v>
      </c>
      <c r="V876" s="22" t="s">
        <v>17</v>
      </c>
      <c r="W876" s="10" t="s">
        <v>6708</v>
      </c>
      <c r="X876" s="22" t="s">
        <v>17</v>
      </c>
      <c r="Y876" s="22" t="s">
        <v>17</v>
      </c>
      <c r="Z876" s="22" t="s">
        <v>4570</v>
      </c>
      <c r="AA876" s="22" t="s">
        <v>484</v>
      </c>
      <c r="AB876" s="22" t="s">
        <v>17</v>
      </c>
      <c r="AC876" s="22" t="s">
        <v>17</v>
      </c>
      <c r="AD876" s="22" t="s">
        <v>17</v>
      </c>
      <c r="AE876" s="22" t="s">
        <v>17</v>
      </c>
      <c r="AF876" t="s">
        <v>8567</v>
      </c>
      <c r="AG876" s="22" t="s">
        <v>17</v>
      </c>
      <c r="AH876" t="s">
        <v>8732</v>
      </c>
      <c r="AI876" s="22" t="s">
        <v>9203</v>
      </c>
      <c r="AJ876" s="3" t="s">
        <v>9040</v>
      </c>
      <c r="AK876" s="22" t="s">
        <v>6712</v>
      </c>
      <c r="AL876" s="22" t="s">
        <v>6712</v>
      </c>
      <c r="AM876" s="22" t="s">
        <v>5914</v>
      </c>
      <c r="AN876" t="s">
        <v>484</v>
      </c>
      <c r="AO876" s="22" t="s">
        <v>8569</v>
      </c>
      <c r="AP876" s="22" t="s">
        <v>17</v>
      </c>
      <c r="AQ876" s="22" t="s">
        <v>8570</v>
      </c>
      <c r="AR876" t="s">
        <v>8571</v>
      </c>
      <c r="AS876" s="22" t="s">
        <v>8572</v>
      </c>
      <c r="AT876" s="22" t="s">
        <v>8573</v>
      </c>
      <c r="AU876" t="b">
        <v>0</v>
      </c>
      <c r="AV876" s="228">
        <v>10800</v>
      </c>
      <c r="AW876" s="10" t="s">
        <v>17</v>
      </c>
      <c r="AX876" s="22" t="s">
        <v>8574</v>
      </c>
      <c r="AY876" s="22" t="s">
        <v>17</v>
      </c>
      <c r="AZ876" t="s">
        <v>8575</v>
      </c>
      <c r="BA876" s="22" t="s">
        <v>8576</v>
      </c>
      <c r="BB876" s="22" t="s">
        <v>5202</v>
      </c>
      <c r="BC876" s="22" t="s">
        <v>17</v>
      </c>
      <c r="BD876" s="22" t="s">
        <v>17</v>
      </c>
      <c r="BE876" t="s">
        <v>37</v>
      </c>
      <c r="BF876" t="s">
        <v>8577</v>
      </c>
      <c r="BG876" s="22" t="s">
        <v>8578</v>
      </c>
      <c r="BH876" t="s">
        <v>9567</v>
      </c>
      <c r="BI876" t="s">
        <v>4479</v>
      </c>
      <c r="BJ876" t="s">
        <v>9079</v>
      </c>
      <c r="BK876" s="9" t="s">
        <v>9568</v>
      </c>
      <c r="BL876" s="22" t="s">
        <v>17</v>
      </c>
      <c r="BM876" s="252">
        <v>1761231</v>
      </c>
      <c r="BN876" s="252">
        <v>1761231</v>
      </c>
      <c r="BO876" s="22" t="s">
        <v>5099</v>
      </c>
      <c r="BP876" s="22" t="s">
        <v>8579</v>
      </c>
      <c r="BQ876" s="22" t="s">
        <v>8580</v>
      </c>
      <c r="BR876" s="22" t="s">
        <v>17</v>
      </c>
      <c r="BS876" s="22" t="s">
        <v>8581</v>
      </c>
      <c r="BT876" s="22" t="s">
        <v>8582</v>
      </c>
      <c r="BU876" s="22" t="s">
        <v>8583</v>
      </c>
      <c r="BV876" s="22" t="s">
        <v>6210</v>
      </c>
      <c r="BW876" s="252">
        <v>20</v>
      </c>
      <c r="BY876" s="22" t="s">
        <v>8584</v>
      </c>
      <c r="BZ876" s="22" t="s">
        <v>8585</v>
      </c>
      <c r="CA876" s="22" t="s">
        <v>8586</v>
      </c>
      <c r="CB876" s="252">
        <v>2018</v>
      </c>
      <c r="CC876" s="224" t="s">
        <v>8587</v>
      </c>
      <c r="CD876" s="224" t="s">
        <v>8733</v>
      </c>
      <c r="CE876" s="224" t="s">
        <v>8734</v>
      </c>
      <c r="CF876" t="s">
        <v>8730</v>
      </c>
      <c r="CG876" t="s">
        <v>8732</v>
      </c>
      <c r="CH876" s="22" t="s">
        <v>8590</v>
      </c>
      <c r="CI876" s="22" t="s">
        <v>8591</v>
      </c>
      <c r="CJ876" s="224" t="s">
        <v>8735</v>
      </c>
      <c r="CO876" s="22" t="s">
        <v>686</v>
      </c>
      <c r="CS876" s="224" t="s">
        <v>8736</v>
      </c>
      <c r="CT876" t="s">
        <v>430</v>
      </c>
      <c r="CU876" t="s">
        <v>199</v>
      </c>
      <c r="CZ876" t="s">
        <v>8737</v>
      </c>
      <c r="DA876" s="22" t="s">
        <v>8549</v>
      </c>
      <c r="DD876" s="223">
        <v>829</v>
      </c>
    </row>
    <row r="877" spans="1:108" ht="16.5">
      <c r="A877" s="223">
        <v>820</v>
      </c>
      <c r="B877" t="s">
        <v>8557</v>
      </c>
      <c r="C877" s="285" t="s">
        <v>8558</v>
      </c>
      <c r="D877" s="22" t="s">
        <v>9090</v>
      </c>
      <c r="E877" s="10"/>
      <c r="F877" s="22" t="s">
        <v>8559</v>
      </c>
      <c r="G877" s="10" t="s">
        <v>8560</v>
      </c>
      <c r="H877" s="22" t="s">
        <v>8561</v>
      </c>
      <c r="I877" s="10" t="s">
        <v>8562</v>
      </c>
      <c r="J877" s="22" t="s">
        <v>8787</v>
      </c>
      <c r="K877" s="223" t="s">
        <v>8563</v>
      </c>
      <c r="L877" t="s">
        <v>8738</v>
      </c>
      <c r="M877" t="b">
        <v>0</v>
      </c>
      <c r="N877" s="22" t="s">
        <v>4747</v>
      </c>
      <c r="O877" s="10" t="s">
        <v>8168</v>
      </c>
      <c r="P877" s="22" t="s">
        <v>8731</v>
      </c>
      <c r="Q877" s="232">
        <v>0.13</v>
      </c>
      <c r="R877" s="232">
        <v>0.13</v>
      </c>
      <c r="S877" s="22" t="s">
        <v>17</v>
      </c>
      <c r="T877" s="22" t="s">
        <v>17</v>
      </c>
      <c r="U877" s="22" t="s">
        <v>17</v>
      </c>
      <c r="V877" s="22" t="s">
        <v>17</v>
      </c>
      <c r="W877" s="10" t="s">
        <v>6708</v>
      </c>
      <c r="X877" s="22" t="s">
        <v>17</v>
      </c>
      <c r="Y877" s="22" t="s">
        <v>17</v>
      </c>
      <c r="Z877" s="22" t="s">
        <v>4570</v>
      </c>
      <c r="AA877" s="22" t="s">
        <v>484</v>
      </c>
      <c r="AB877" s="22" t="s">
        <v>17</v>
      </c>
      <c r="AC877" s="22" t="s">
        <v>17</v>
      </c>
      <c r="AD877" s="22" t="s">
        <v>17</v>
      </c>
      <c r="AE877" s="22" t="s">
        <v>17</v>
      </c>
      <c r="AF877" t="s">
        <v>8567</v>
      </c>
      <c r="AG877" s="22" t="s">
        <v>17</v>
      </c>
      <c r="AH877" t="s">
        <v>8739</v>
      </c>
      <c r="AI877" s="22" t="s">
        <v>9203</v>
      </c>
      <c r="AJ877" s="3" t="s">
        <v>9040</v>
      </c>
      <c r="AK877" s="22" t="s">
        <v>6712</v>
      </c>
      <c r="AL877" s="22" t="s">
        <v>6712</v>
      </c>
      <c r="AM877" s="22" t="s">
        <v>5914</v>
      </c>
      <c r="AN877" t="s">
        <v>484</v>
      </c>
      <c r="AO877" s="22" t="s">
        <v>8569</v>
      </c>
      <c r="AP877" s="22" t="s">
        <v>17</v>
      </c>
      <c r="AQ877" s="22" t="s">
        <v>8570</v>
      </c>
      <c r="AR877" t="s">
        <v>8571</v>
      </c>
      <c r="AS877" s="22" t="s">
        <v>8597</v>
      </c>
      <c r="AT877" t="s">
        <v>8598</v>
      </c>
      <c r="AU877" t="b">
        <v>0</v>
      </c>
      <c r="AV877" s="228">
        <v>56000</v>
      </c>
      <c r="AW877" s="10" t="s">
        <v>17</v>
      </c>
      <c r="AX877" s="22" t="s">
        <v>8574</v>
      </c>
      <c r="AY877" s="22" t="s">
        <v>17</v>
      </c>
      <c r="AZ877" t="s">
        <v>8575</v>
      </c>
      <c r="BA877" s="22" t="s">
        <v>8576</v>
      </c>
      <c r="BB877" s="22" t="s">
        <v>5202</v>
      </c>
      <c r="BC877" s="22" t="s">
        <v>17</v>
      </c>
      <c r="BD877" s="22" t="s">
        <v>17</v>
      </c>
      <c r="BE877" t="s">
        <v>37</v>
      </c>
      <c r="BF877" t="s">
        <v>8577</v>
      </c>
      <c r="BG877" s="22" t="s">
        <v>8578</v>
      </c>
      <c r="BH877" t="s">
        <v>9567</v>
      </c>
      <c r="BI877" t="s">
        <v>4479</v>
      </c>
      <c r="BJ877" t="s">
        <v>9079</v>
      </c>
      <c r="BK877" s="9" t="s">
        <v>9568</v>
      </c>
      <c r="BL877" s="22" t="s">
        <v>17</v>
      </c>
      <c r="BM877" s="252">
        <v>1914500</v>
      </c>
      <c r="BN877" s="252">
        <v>1914500</v>
      </c>
      <c r="BO877" s="22" t="s">
        <v>5099</v>
      </c>
      <c r="BP877" s="22" t="s">
        <v>8579</v>
      </c>
      <c r="BQ877" s="22" t="s">
        <v>8580</v>
      </c>
      <c r="BR877" s="22" t="s">
        <v>17</v>
      </c>
      <c r="BS877" s="22" t="s">
        <v>8581</v>
      </c>
      <c r="BT877" s="22" t="s">
        <v>8582</v>
      </c>
      <c r="BU877" s="22" t="s">
        <v>8583</v>
      </c>
      <c r="BV877" s="22" t="s">
        <v>6210</v>
      </c>
      <c r="BW877" s="252">
        <v>20</v>
      </c>
      <c r="BY877" s="22" t="s">
        <v>8584</v>
      </c>
      <c r="BZ877" s="22" t="s">
        <v>8585</v>
      </c>
      <c r="CA877" s="22" t="s">
        <v>8586</v>
      </c>
      <c r="CB877" s="252">
        <v>2018</v>
      </c>
      <c r="CC877" s="224" t="s">
        <v>8587</v>
      </c>
      <c r="CD877" s="224" t="s">
        <v>8740</v>
      </c>
      <c r="CE877" s="224" t="s">
        <v>8741</v>
      </c>
      <c r="CF877" t="s">
        <v>8738</v>
      </c>
      <c r="CG877" t="s">
        <v>8739</v>
      </c>
      <c r="CH877" s="22" t="s">
        <v>8590</v>
      </c>
      <c r="CI877" s="22" t="s">
        <v>8591</v>
      </c>
      <c r="CJ877" s="224" t="s">
        <v>8742</v>
      </c>
      <c r="CO877" s="22" t="s">
        <v>686</v>
      </c>
      <c r="CS877" s="224" t="s">
        <v>8743</v>
      </c>
      <c r="CT877" t="s">
        <v>430</v>
      </c>
      <c r="CU877" t="s">
        <v>199</v>
      </c>
      <c r="CZ877" t="s">
        <v>8744</v>
      </c>
      <c r="DA877" s="22" t="s">
        <v>8549</v>
      </c>
      <c r="DD877" s="223">
        <v>830</v>
      </c>
    </row>
    <row r="878" spans="1:108" ht="16.5">
      <c r="A878" s="223">
        <v>821</v>
      </c>
      <c r="B878" t="s">
        <v>8557</v>
      </c>
      <c r="C878" s="285" t="s">
        <v>8558</v>
      </c>
      <c r="D878" s="22" t="s">
        <v>9090</v>
      </c>
      <c r="E878" s="10"/>
      <c r="F878" s="22" t="s">
        <v>8559</v>
      </c>
      <c r="G878" s="10" t="s">
        <v>8560</v>
      </c>
      <c r="H878" s="22" t="s">
        <v>8561</v>
      </c>
      <c r="I878" s="10" t="s">
        <v>8562</v>
      </c>
      <c r="J878" s="22" t="s">
        <v>8787</v>
      </c>
      <c r="K878" s="223" t="s">
        <v>8563</v>
      </c>
      <c r="L878" t="s">
        <v>8745</v>
      </c>
      <c r="M878" t="b">
        <v>0</v>
      </c>
      <c r="N878" s="22" t="s">
        <v>4747</v>
      </c>
      <c r="O878" s="10" t="s">
        <v>8168</v>
      </c>
      <c r="P878" s="22" t="s">
        <v>8731</v>
      </c>
      <c r="Q878" s="232">
        <v>0.13</v>
      </c>
      <c r="R878" s="232">
        <v>0.13</v>
      </c>
      <c r="S878" s="22" t="s">
        <v>17</v>
      </c>
      <c r="T878" s="22" t="s">
        <v>17</v>
      </c>
      <c r="U878" s="22" t="s">
        <v>17</v>
      </c>
      <c r="V878" s="22" t="s">
        <v>17</v>
      </c>
      <c r="W878" s="10" t="s">
        <v>6708</v>
      </c>
      <c r="X878" s="22" t="s">
        <v>17</v>
      </c>
      <c r="Y878" s="22" t="s">
        <v>17</v>
      </c>
      <c r="Z878" s="22" t="s">
        <v>4570</v>
      </c>
      <c r="AA878" s="22" t="s">
        <v>484</v>
      </c>
      <c r="AB878" s="22" t="s">
        <v>17</v>
      </c>
      <c r="AC878" s="22" t="s">
        <v>17</v>
      </c>
      <c r="AD878" s="22" t="s">
        <v>17</v>
      </c>
      <c r="AE878" s="22" t="s">
        <v>17</v>
      </c>
      <c r="AF878" t="s">
        <v>8567</v>
      </c>
      <c r="AG878" s="22" t="s">
        <v>17</v>
      </c>
      <c r="AH878" t="s">
        <v>8746</v>
      </c>
      <c r="AI878" s="22" t="s">
        <v>9203</v>
      </c>
      <c r="AJ878" s="3" t="s">
        <v>9040</v>
      </c>
      <c r="AK878" s="22" t="s">
        <v>6712</v>
      </c>
      <c r="AL878" s="22" t="s">
        <v>6712</v>
      </c>
      <c r="AM878" s="22" t="s">
        <v>5914</v>
      </c>
      <c r="AN878" t="s">
        <v>484</v>
      </c>
      <c r="AO878" s="22" t="s">
        <v>8569</v>
      </c>
      <c r="AP878" s="22" t="s">
        <v>17</v>
      </c>
      <c r="AQ878" s="22" t="s">
        <v>8570</v>
      </c>
      <c r="AR878" t="s">
        <v>8571</v>
      </c>
      <c r="AS878" s="22" t="s">
        <v>8606</v>
      </c>
      <c r="AT878" s="22" t="s">
        <v>8607</v>
      </c>
      <c r="AU878" t="b">
        <v>0</v>
      </c>
      <c r="AV878" s="228">
        <v>1500000</v>
      </c>
      <c r="AW878" s="10" t="s">
        <v>17</v>
      </c>
      <c r="AX878" s="22" t="s">
        <v>8574</v>
      </c>
      <c r="AY878" s="22" t="s">
        <v>17</v>
      </c>
      <c r="AZ878" t="s">
        <v>8575</v>
      </c>
      <c r="BA878" s="22" t="s">
        <v>8576</v>
      </c>
      <c r="BB878" s="22" t="s">
        <v>5202</v>
      </c>
      <c r="BC878" s="22" t="s">
        <v>17</v>
      </c>
      <c r="BD878" s="22" t="s">
        <v>17</v>
      </c>
      <c r="BE878" t="s">
        <v>37</v>
      </c>
      <c r="BF878" t="s">
        <v>8577</v>
      </c>
      <c r="BG878" s="22" t="s">
        <v>8578</v>
      </c>
      <c r="BH878" t="s">
        <v>9567</v>
      </c>
      <c r="BI878" t="s">
        <v>4479</v>
      </c>
      <c r="BJ878" t="s">
        <v>9079</v>
      </c>
      <c r="BK878" s="9" t="s">
        <v>9568</v>
      </c>
      <c r="BL878" s="22" t="s">
        <v>17</v>
      </c>
      <c r="BM878" s="252">
        <v>5529197</v>
      </c>
      <c r="BN878" s="252">
        <v>5529197</v>
      </c>
      <c r="BO878" s="22" t="s">
        <v>5099</v>
      </c>
      <c r="BP878" s="22" t="s">
        <v>8579</v>
      </c>
      <c r="BQ878" s="22" t="s">
        <v>8580</v>
      </c>
      <c r="BR878" s="22" t="s">
        <v>17</v>
      </c>
      <c r="BS878" s="22" t="s">
        <v>8581</v>
      </c>
      <c r="BT878" s="22" t="s">
        <v>8582</v>
      </c>
      <c r="BU878" s="22" t="s">
        <v>8583</v>
      </c>
      <c r="BV878" s="22" t="s">
        <v>6210</v>
      </c>
      <c r="BW878" s="252">
        <v>20</v>
      </c>
      <c r="BY878" s="22" t="s">
        <v>8584</v>
      </c>
      <c r="BZ878" s="22" t="s">
        <v>8585</v>
      </c>
      <c r="CA878" s="22" t="s">
        <v>8586</v>
      </c>
      <c r="CB878" s="252">
        <v>2018</v>
      </c>
      <c r="CC878" s="224" t="s">
        <v>8587</v>
      </c>
      <c r="CD878" s="224" t="s">
        <v>8747</v>
      </c>
      <c r="CE878" s="224" t="s">
        <v>8748</v>
      </c>
      <c r="CF878" t="s">
        <v>8745</v>
      </c>
      <c r="CG878" t="s">
        <v>8746</v>
      </c>
      <c r="CH878" s="22" t="s">
        <v>8590</v>
      </c>
      <c r="CI878" s="22" t="s">
        <v>8591</v>
      </c>
      <c r="CJ878" s="224" t="s">
        <v>8749</v>
      </c>
      <c r="CO878" s="22" t="s">
        <v>686</v>
      </c>
      <c r="CS878" s="224" t="s">
        <v>8750</v>
      </c>
      <c r="CT878" t="s">
        <v>430</v>
      </c>
      <c r="CU878" t="s">
        <v>199</v>
      </c>
      <c r="CZ878" t="s">
        <v>8751</v>
      </c>
      <c r="DA878" s="22" t="s">
        <v>8549</v>
      </c>
      <c r="DD878" s="223">
        <v>831</v>
      </c>
    </row>
    <row r="879" spans="1:108" ht="16.5">
      <c r="A879" s="223">
        <v>822</v>
      </c>
      <c r="B879" t="s">
        <v>8557</v>
      </c>
      <c r="C879" s="285" t="s">
        <v>8558</v>
      </c>
      <c r="D879" s="22" t="s">
        <v>9090</v>
      </c>
      <c r="E879" s="10"/>
      <c r="F879" s="22" t="s">
        <v>8559</v>
      </c>
      <c r="G879" s="10" t="s">
        <v>8560</v>
      </c>
      <c r="H879" s="22" t="s">
        <v>8561</v>
      </c>
      <c r="I879" s="10" t="s">
        <v>8562</v>
      </c>
      <c r="J879" s="22" t="s">
        <v>8787</v>
      </c>
      <c r="K879" s="223" t="s">
        <v>8563</v>
      </c>
      <c r="L879" t="s">
        <v>8752</v>
      </c>
      <c r="M879" t="b">
        <v>0</v>
      </c>
      <c r="N879" s="22" t="s">
        <v>4747</v>
      </c>
      <c r="O879" s="10" t="s">
        <v>8168</v>
      </c>
      <c r="P879" s="22" t="s">
        <v>8731</v>
      </c>
      <c r="Q879" s="232">
        <v>0.13</v>
      </c>
      <c r="R879" s="232">
        <v>0.13</v>
      </c>
      <c r="S879" s="22" t="s">
        <v>17</v>
      </c>
      <c r="T879" s="22" t="s">
        <v>17</v>
      </c>
      <c r="U879" s="22" t="s">
        <v>17</v>
      </c>
      <c r="V879" s="22" t="s">
        <v>17</v>
      </c>
      <c r="W879" s="10" t="s">
        <v>6708</v>
      </c>
      <c r="X879" s="22" t="s">
        <v>17</v>
      </c>
      <c r="Y879" s="22" t="s">
        <v>17</v>
      </c>
      <c r="Z879" s="22" t="s">
        <v>4570</v>
      </c>
      <c r="AA879" s="22" t="s">
        <v>484</v>
      </c>
      <c r="AB879" s="22" t="s">
        <v>17</v>
      </c>
      <c r="AC879" s="22" t="s">
        <v>17</v>
      </c>
      <c r="AD879" s="22" t="s">
        <v>17</v>
      </c>
      <c r="AE879" s="22" t="s">
        <v>17</v>
      </c>
      <c r="AF879" t="s">
        <v>8567</v>
      </c>
      <c r="AG879" s="22" t="s">
        <v>17</v>
      </c>
      <c r="AH879" t="s">
        <v>8753</v>
      </c>
      <c r="AI879" s="22" t="s">
        <v>9203</v>
      </c>
      <c r="AJ879" s="3" t="s">
        <v>9040</v>
      </c>
      <c r="AK879" s="22" t="s">
        <v>6712</v>
      </c>
      <c r="AL879" s="22" t="s">
        <v>6712</v>
      </c>
      <c r="AM879" s="22" t="s">
        <v>5914</v>
      </c>
      <c r="AN879" t="s">
        <v>484</v>
      </c>
      <c r="AO879" s="22" t="s">
        <v>8569</v>
      </c>
      <c r="AP879" s="22" t="s">
        <v>17</v>
      </c>
      <c r="AQ879" s="22" t="s">
        <v>8570</v>
      </c>
      <c r="AR879" t="s">
        <v>8571</v>
      </c>
      <c r="AS879" s="22" t="s">
        <v>8614</v>
      </c>
      <c r="AT879" s="22" t="s">
        <v>8615</v>
      </c>
      <c r="AU879" t="b">
        <v>0</v>
      </c>
      <c r="AV879" s="228">
        <v>3000000</v>
      </c>
      <c r="AW879" s="10" t="s">
        <v>17</v>
      </c>
      <c r="AX879" s="22" t="s">
        <v>8574</v>
      </c>
      <c r="AY879" s="22" t="s">
        <v>17</v>
      </c>
      <c r="AZ879" t="s">
        <v>8575</v>
      </c>
      <c r="BA879" s="22" t="s">
        <v>8576</v>
      </c>
      <c r="BB879" s="22" t="s">
        <v>5202</v>
      </c>
      <c r="BC879" s="22" t="s">
        <v>17</v>
      </c>
      <c r="BD879" s="22" t="s">
        <v>17</v>
      </c>
      <c r="BE879" t="s">
        <v>37</v>
      </c>
      <c r="BF879" t="s">
        <v>8577</v>
      </c>
      <c r="BG879" s="22" t="s">
        <v>8578</v>
      </c>
      <c r="BH879" t="s">
        <v>9567</v>
      </c>
      <c r="BI879" t="s">
        <v>4479</v>
      </c>
      <c r="BJ879" t="s">
        <v>9079</v>
      </c>
      <c r="BK879" s="9" t="s">
        <v>9568</v>
      </c>
      <c r="BL879" s="22" t="s">
        <v>17</v>
      </c>
      <c r="BM879" s="252">
        <v>5485869</v>
      </c>
      <c r="BN879" s="252">
        <v>5485869</v>
      </c>
      <c r="BO879" s="22" t="s">
        <v>5099</v>
      </c>
      <c r="BP879" s="22" t="s">
        <v>8579</v>
      </c>
      <c r="BQ879" s="22" t="s">
        <v>8580</v>
      </c>
      <c r="BR879" s="22" t="s">
        <v>17</v>
      </c>
      <c r="BS879" s="22" t="s">
        <v>8581</v>
      </c>
      <c r="BT879" s="22" t="s">
        <v>8582</v>
      </c>
      <c r="BU879" s="22" t="s">
        <v>8583</v>
      </c>
      <c r="BV879" s="22" t="s">
        <v>6210</v>
      </c>
      <c r="BW879" s="252">
        <v>20</v>
      </c>
      <c r="BY879" s="22" t="s">
        <v>8584</v>
      </c>
      <c r="BZ879" s="22" t="s">
        <v>8585</v>
      </c>
      <c r="CA879" s="22" t="s">
        <v>8586</v>
      </c>
      <c r="CB879" s="252">
        <v>2018</v>
      </c>
      <c r="CC879" s="224" t="s">
        <v>8587</v>
      </c>
      <c r="CD879" s="224" t="s">
        <v>8754</v>
      </c>
      <c r="CE879" s="224" t="s">
        <v>8755</v>
      </c>
      <c r="CF879" t="s">
        <v>8752</v>
      </c>
      <c r="CG879" t="s">
        <v>8753</v>
      </c>
      <c r="CH879" s="22" t="s">
        <v>8590</v>
      </c>
      <c r="CI879" s="22" t="s">
        <v>8591</v>
      </c>
      <c r="CJ879" s="224" t="s">
        <v>8756</v>
      </c>
      <c r="CO879" s="22" t="s">
        <v>686</v>
      </c>
      <c r="CS879" s="224" t="s">
        <v>8757</v>
      </c>
      <c r="CT879" t="s">
        <v>430</v>
      </c>
      <c r="CU879" t="s">
        <v>199</v>
      </c>
      <c r="CZ879" t="s">
        <v>8758</v>
      </c>
      <c r="DA879" s="22" t="s">
        <v>8549</v>
      </c>
      <c r="DD879" s="223">
        <v>832</v>
      </c>
    </row>
    <row r="880" spans="1:108" ht="16.5">
      <c r="A880" s="223">
        <v>823</v>
      </c>
      <c r="B880" t="s">
        <v>8557</v>
      </c>
      <c r="C880" s="285" t="s">
        <v>8558</v>
      </c>
      <c r="D880" s="22" t="s">
        <v>9090</v>
      </c>
      <c r="E880" s="10"/>
      <c r="F880" s="22" t="s">
        <v>8559</v>
      </c>
      <c r="G880" s="10" t="s">
        <v>8560</v>
      </c>
      <c r="H880" s="22" t="s">
        <v>8561</v>
      </c>
      <c r="I880" s="10" t="s">
        <v>8562</v>
      </c>
      <c r="J880" s="22" t="s">
        <v>8787</v>
      </c>
      <c r="K880" s="223" t="s">
        <v>8563</v>
      </c>
      <c r="L880" t="s">
        <v>8759</v>
      </c>
      <c r="M880" t="b">
        <v>0</v>
      </c>
      <c r="N880" s="22" t="s">
        <v>4747</v>
      </c>
      <c r="O880" s="10" t="s">
        <v>8168</v>
      </c>
      <c r="P880" s="22" t="s">
        <v>8731</v>
      </c>
      <c r="Q880" s="232">
        <v>0.13</v>
      </c>
      <c r="R880" s="232">
        <v>0.13</v>
      </c>
      <c r="S880" s="22" t="s">
        <v>17</v>
      </c>
      <c r="T880" s="22" t="s">
        <v>17</v>
      </c>
      <c r="U880" s="22" t="s">
        <v>17</v>
      </c>
      <c r="V880" s="22" t="s">
        <v>17</v>
      </c>
      <c r="W880" s="10" t="s">
        <v>6708</v>
      </c>
      <c r="X880" s="22" t="s">
        <v>17</v>
      </c>
      <c r="Y880" s="22" t="s">
        <v>17</v>
      </c>
      <c r="Z880" s="22" t="s">
        <v>4570</v>
      </c>
      <c r="AA880" s="22" t="s">
        <v>484</v>
      </c>
      <c r="AB880" s="22" t="s">
        <v>17</v>
      </c>
      <c r="AC880" s="22" t="s">
        <v>17</v>
      </c>
      <c r="AD880" s="22" t="s">
        <v>17</v>
      </c>
      <c r="AE880" s="22" t="s">
        <v>17</v>
      </c>
      <c r="AF880" t="s">
        <v>8567</v>
      </c>
      <c r="AG880" s="22" t="s">
        <v>17</v>
      </c>
      <c r="AH880" t="s">
        <v>8760</v>
      </c>
      <c r="AI880" s="22" t="s">
        <v>9203</v>
      </c>
      <c r="AJ880" s="3" t="s">
        <v>9040</v>
      </c>
      <c r="AK880" s="22" t="s">
        <v>6712</v>
      </c>
      <c r="AL880" s="22" t="s">
        <v>6712</v>
      </c>
      <c r="AM880" s="22" t="s">
        <v>5914</v>
      </c>
      <c r="AN880" t="s">
        <v>484</v>
      </c>
      <c r="AO880" s="22" t="s">
        <v>8569</v>
      </c>
      <c r="AP880" s="22" t="s">
        <v>17</v>
      </c>
      <c r="AQ880" s="22" t="s">
        <v>8570</v>
      </c>
      <c r="AR880" t="s">
        <v>8571</v>
      </c>
      <c r="AS880" s="22" t="s">
        <v>8572</v>
      </c>
      <c r="AT880" s="22" t="s">
        <v>8573</v>
      </c>
      <c r="AU880" t="b">
        <v>0</v>
      </c>
      <c r="AV880" s="228">
        <v>14000</v>
      </c>
      <c r="AW880" s="10" t="s">
        <v>17</v>
      </c>
      <c r="AX880" s="22" t="s">
        <v>8574</v>
      </c>
      <c r="AY880" s="22" t="s">
        <v>17</v>
      </c>
      <c r="AZ880" t="s">
        <v>8575</v>
      </c>
      <c r="BA880" s="22" t="s">
        <v>8576</v>
      </c>
      <c r="BB880" s="22" t="s">
        <v>5202</v>
      </c>
      <c r="BC880" s="22" t="s">
        <v>17</v>
      </c>
      <c r="BD880" s="22" t="s">
        <v>17</v>
      </c>
      <c r="BE880" t="s">
        <v>37</v>
      </c>
      <c r="BF880" t="s">
        <v>8577</v>
      </c>
      <c r="BG880" s="22" t="s">
        <v>8578</v>
      </c>
      <c r="BH880" t="s">
        <v>9567</v>
      </c>
      <c r="BI880" t="s">
        <v>4479</v>
      </c>
      <c r="BJ880" t="s">
        <v>9079</v>
      </c>
      <c r="BK880" s="9" t="s">
        <v>9568</v>
      </c>
      <c r="BL880" s="22" t="s">
        <v>17</v>
      </c>
      <c r="BM880" s="252">
        <v>5626926</v>
      </c>
      <c r="BN880" s="252">
        <v>5626926</v>
      </c>
      <c r="BO880" s="22" t="s">
        <v>5099</v>
      </c>
      <c r="BP880" s="22" t="s">
        <v>8579</v>
      </c>
      <c r="BQ880" s="22" t="s">
        <v>8580</v>
      </c>
      <c r="BR880" s="22" t="s">
        <v>17</v>
      </c>
      <c r="BS880" s="22" t="s">
        <v>8581</v>
      </c>
      <c r="BT880" s="22" t="s">
        <v>8582</v>
      </c>
      <c r="BU880" s="22" t="s">
        <v>8583</v>
      </c>
      <c r="BV880" s="22" t="s">
        <v>6210</v>
      </c>
      <c r="BW880" s="252">
        <v>20</v>
      </c>
      <c r="BY880" s="22" t="s">
        <v>8584</v>
      </c>
      <c r="BZ880" s="22" t="s">
        <v>8585</v>
      </c>
      <c r="CA880" s="22" t="s">
        <v>8586</v>
      </c>
      <c r="CB880" s="252">
        <v>2018</v>
      </c>
      <c r="CC880" s="224" t="s">
        <v>8587</v>
      </c>
      <c r="CD880" s="224" t="s">
        <v>8761</v>
      </c>
      <c r="CE880" s="224" t="s">
        <v>8762</v>
      </c>
      <c r="CF880" t="s">
        <v>8759</v>
      </c>
      <c r="CG880" t="s">
        <v>8760</v>
      </c>
      <c r="CH880" s="22" t="s">
        <v>8590</v>
      </c>
      <c r="CI880" s="22" t="s">
        <v>8591</v>
      </c>
      <c r="CJ880" s="224" t="s">
        <v>8763</v>
      </c>
      <c r="CO880" s="22" t="s">
        <v>686</v>
      </c>
      <c r="CS880" s="224" t="s">
        <v>8764</v>
      </c>
      <c r="CT880" t="s">
        <v>430</v>
      </c>
      <c r="CU880" t="s">
        <v>199</v>
      </c>
      <c r="CZ880" t="s">
        <v>8765</v>
      </c>
      <c r="DA880" s="22" t="s">
        <v>8549</v>
      </c>
      <c r="DD880" s="223">
        <v>833</v>
      </c>
    </row>
    <row r="881" spans="1:108" ht="16.5">
      <c r="A881" s="223">
        <v>824</v>
      </c>
      <c r="B881" t="s">
        <v>8557</v>
      </c>
      <c r="C881" s="285" t="s">
        <v>8558</v>
      </c>
      <c r="D881" s="22" t="s">
        <v>9090</v>
      </c>
      <c r="E881" s="10"/>
      <c r="F881" s="22" t="s">
        <v>8559</v>
      </c>
      <c r="G881" s="10" t="s">
        <v>8560</v>
      </c>
      <c r="H881" s="22" t="s">
        <v>8561</v>
      </c>
      <c r="I881" s="10" t="s">
        <v>8562</v>
      </c>
      <c r="J881" s="22" t="s">
        <v>8787</v>
      </c>
      <c r="K881" s="223" t="s">
        <v>8563</v>
      </c>
      <c r="L881" t="s">
        <v>8766</v>
      </c>
      <c r="M881" t="b">
        <v>0</v>
      </c>
      <c r="N881" s="22" t="s">
        <v>4747</v>
      </c>
      <c r="O881" s="10" t="s">
        <v>8168</v>
      </c>
      <c r="P881" s="22" t="s">
        <v>8731</v>
      </c>
      <c r="Q881" s="232">
        <v>0.13</v>
      </c>
      <c r="R881" s="232">
        <v>0.13</v>
      </c>
      <c r="S881" s="22" t="s">
        <v>17</v>
      </c>
      <c r="T881" s="22" t="s">
        <v>17</v>
      </c>
      <c r="U881" s="22" t="s">
        <v>17</v>
      </c>
      <c r="V881" s="22" t="s">
        <v>17</v>
      </c>
      <c r="W881" s="10" t="s">
        <v>6708</v>
      </c>
      <c r="X881" s="22" t="s">
        <v>17</v>
      </c>
      <c r="Y881" s="22" t="s">
        <v>17</v>
      </c>
      <c r="Z881" s="22" t="s">
        <v>4570</v>
      </c>
      <c r="AA881" s="22" t="s">
        <v>484</v>
      </c>
      <c r="AB881" s="22" t="s">
        <v>17</v>
      </c>
      <c r="AC881" s="22" t="s">
        <v>17</v>
      </c>
      <c r="AD881" s="22" t="s">
        <v>17</v>
      </c>
      <c r="AE881" s="22" t="s">
        <v>17</v>
      </c>
      <c r="AF881" t="s">
        <v>8567</v>
      </c>
      <c r="AG881" s="22" t="s">
        <v>17</v>
      </c>
      <c r="AH881" t="s">
        <v>8767</v>
      </c>
      <c r="AI881" s="22" t="s">
        <v>9203</v>
      </c>
      <c r="AJ881" s="3" t="s">
        <v>9040</v>
      </c>
      <c r="AK881" s="22" t="s">
        <v>6712</v>
      </c>
      <c r="AL881" s="22" t="s">
        <v>6712</v>
      </c>
      <c r="AM881" s="22" t="s">
        <v>5914</v>
      </c>
      <c r="AN881" t="s">
        <v>484</v>
      </c>
      <c r="AO881" s="22" t="s">
        <v>8569</v>
      </c>
      <c r="AP881" s="22" t="s">
        <v>17</v>
      </c>
      <c r="AQ881" s="22" t="s">
        <v>8570</v>
      </c>
      <c r="AR881" t="s">
        <v>8571</v>
      </c>
      <c r="AS881" s="22" t="s">
        <v>8597</v>
      </c>
      <c r="AT881" t="s">
        <v>8598</v>
      </c>
      <c r="AU881" t="b">
        <v>0</v>
      </c>
      <c r="AV881" s="228">
        <v>51900</v>
      </c>
      <c r="AW881" s="10" t="s">
        <v>17</v>
      </c>
      <c r="AX881" s="22" t="s">
        <v>8574</v>
      </c>
      <c r="AY881" s="22" t="s">
        <v>17</v>
      </c>
      <c r="AZ881" t="s">
        <v>8575</v>
      </c>
      <c r="BA881" s="22" t="s">
        <v>8576</v>
      </c>
      <c r="BB881" s="22" t="s">
        <v>5202</v>
      </c>
      <c r="BC881" s="22" t="s">
        <v>17</v>
      </c>
      <c r="BD881" s="22" t="s">
        <v>17</v>
      </c>
      <c r="BE881" t="s">
        <v>37</v>
      </c>
      <c r="BF881" t="s">
        <v>8577</v>
      </c>
      <c r="BG881" s="22" t="s">
        <v>8578</v>
      </c>
      <c r="BH881" t="s">
        <v>9567</v>
      </c>
      <c r="BI881" t="s">
        <v>4479</v>
      </c>
      <c r="BJ881" t="s">
        <v>9079</v>
      </c>
      <c r="BK881" s="9" t="s">
        <v>9568</v>
      </c>
      <c r="BL881" s="22" t="s">
        <v>17</v>
      </c>
      <c r="BM881" s="252">
        <v>1194790</v>
      </c>
      <c r="BN881" s="252">
        <v>1194790</v>
      </c>
      <c r="BO881" s="22" t="s">
        <v>5099</v>
      </c>
      <c r="BP881" s="22" t="s">
        <v>8579</v>
      </c>
      <c r="BQ881" s="22" t="s">
        <v>8580</v>
      </c>
      <c r="BR881" s="22" t="s">
        <v>17</v>
      </c>
      <c r="BS881" s="22" t="s">
        <v>8581</v>
      </c>
      <c r="BT881" s="22" t="s">
        <v>8582</v>
      </c>
      <c r="BU881" s="22" t="s">
        <v>8583</v>
      </c>
      <c r="BV881" s="22" t="s">
        <v>6210</v>
      </c>
      <c r="BW881" s="252">
        <v>20</v>
      </c>
      <c r="BY881" s="22" t="s">
        <v>8584</v>
      </c>
      <c r="BZ881" s="22" t="s">
        <v>8585</v>
      </c>
      <c r="CA881" s="22" t="s">
        <v>8586</v>
      </c>
      <c r="CB881" s="252">
        <v>2018</v>
      </c>
      <c r="CC881" s="224" t="s">
        <v>8587</v>
      </c>
      <c r="CD881" s="224" t="s">
        <v>8768</v>
      </c>
      <c r="CE881" s="224" t="s">
        <v>8769</v>
      </c>
      <c r="CF881" t="s">
        <v>8766</v>
      </c>
      <c r="CG881" t="s">
        <v>8767</v>
      </c>
      <c r="CH881" s="22" t="s">
        <v>8590</v>
      </c>
      <c r="CI881" s="22" t="s">
        <v>8591</v>
      </c>
      <c r="CJ881" s="224" t="s">
        <v>8770</v>
      </c>
      <c r="CO881" s="22" t="s">
        <v>686</v>
      </c>
      <c r="CS881" s="224" t="s">
        <v>8771</v>
      </c>
      <c r="CT881" t="s">
        <v>430</v>
      </c>
      <c r="CU881" t="s">
        <v>199</v>
      </c>
      <c r="CZ881" t="s">
        <v>8772</v>
      </c>
      <c r="DA881" s="22" t="s">
        <v>8549</v>
      </c>
      <c r="DD881" s="223">
        <v>834</v>
      </c>
    </row>
    <row r="882" spans="1:108" ht="16.5">
      <c r="A882" s="223">
        <v>825</v>
      </c>
      <c r="B882" t="s">
        <v>8557</v>
      </c>
      <c r="C882" s="285" t="s">
        <v>8558</v>
      </c>
      <c r="D882" s="22" t="s">
        <v>9090</v>
      </c>
      <c r="E882" s="10"/>
      <c r="F882" s="22" t="s">
        <v>8559</v>
      </c>
      <c r="G882" s="10" t="s">
        <v>8560</v>
      </c>
      <c r="H882" s="22" t="s">
        <v>8561</v>
      </c>
      <c r="I882" s="10" t="s">
        <v>8562</v>
      </c>
      <c r="J882" s="22" t="s">
        <v>8787</v>
      </c>
      <c r="K882" s="223" t="s">
        <v>8563</v>
      </c>
      <c r="L882" t="s">
        <v>8773</v>
      </c>
      <c r="M882" t="b">
        <v>0</v>
      </c>
      <c r="N882" s="22" t="s">
        <v>4747</v>
      </c>
      <c r="O882" s="10" t="s">
        <v>8168</v>
      </c>
      <c r="P882" s="22" t="s">
        <v>8731</v>
      </c>
      <c r="Q882" s="232">
        <v>0.13</v>
      </c>
      <c r="R882" s="232">
        <v>0.13</v>
      </c>
      <c r="S882" s="22" t="s">
        <v>17</v>
      </c>
      <c r="T882" s="22" t="s">
        <v>17</v>
      </c>
      <c r="U882" s="22" t="s">
        <v>17</v>
      </c>
      <c r="V882" s="22" t="s">
        <v>17</v>
      </c>
      <c r="W882" s="10" t="s">
        <v>6708</v>
      </c>
      <c r="X882" s="22" t="s">
        <v>17</v>
      </c>
      <c r="Y882" s="22" t="s">
        <v>17</v>
      </c>
      <c r="Z882" s="22" t="s">
        <v>4570</v>
      </c>
      <c r="AA882" s="22" t="s">
        <v>484</v>
      </c>
      <c r="AB882" s="22" t="s">
        <v>17</v>
      </c>
      <c r="AC882" s="22" t="s">
        <v>17</v>
      </c>
      <c r="AD882" s="22" t="s">
        <v>17</v>
      </c>
      <c r="AE882" s="22" t="s">
        <v>17</v>
      </c>
      <c r="AF882" t="s">
        <v>8567</v>
      </c>
      <c r="AG882" s="22" t="s">
        <v>17</v>
      </c>
      <c r="AH882" t="s">
        <v>8774</v>
      </c>
      <c r="AI882" s="22" t="s">
        <v>9203</v>
      </c>
      <c r="AJ882" s="3" t="s">
        <v>9040</v>
      </c>
      <c r="AK882" s="22" t="s">
        <v>6712</v>
      </c>
      <c r="AL882" s="22" t="s">
        <v>6712</v>
      </c>
      <c r="AM882" s="22" t="s">
        <v>5914</v>
      </c>
      <c r="AN882" t="s">
        <v>484</v>
      </c>
      <c r="AO882" s="22" t="s">
        <v>8569</v>
      </c>
      <c r="AP882" s="22" t="s">
        <v>17</v>
      </c>
      <c r="AQ882" s="22" t="s">
        <v>8570</v>
      </c>
      <c r="AR882" t="s">
        <v>8571</v>
      </c>
      <c r="AS882" s="22" t="s">
        <v>8606</v>
      </c>
      <c r="AT882" s="22" t="s">
        <v>8607</v>
      </c>
      <c r="AU882" t="b">
        <v>0</v>
      </c>
      <c r="AV882" s="228">
        <v>1500000</v>
      </c>
      <c r="AW882" s="10" t="s">
        <v>17</v>
      </c>
      <c r="AX882" s="22" t="s">
        <v>8574</v>
      </c>
      <c r="AY882" s="22" t="s">
        <v>17</v>
      </c>
      <c r="AZ882" t="s">
        <v>8575</v>
      </c>
      <c r="BA882" s="22" t="s">
        <v>8576</v>
      </c>
      <c r="BB882" s="22" t="s">
        <v>5202</v>
      </c>
      <c r="BC882" s="22" t="s">
        <v>17</v>
      </c>
      <c r="BD882" s="22" t="s">
        <v>17</v>
      </c>
      <c r="BE882" t="s">
        <v>37</v>
      </c>
      <c r="BF882" t="s">
        <v>8577</v>
      </c>
      <c r="BG882" s="22" t="s">
        <v>8578</v>
      </c>
      <c r="BH882" t="s">
        <v>9567</v>
      </c>
      <c r="BI882" t="s">
        <v>4479</v>
      </c>
      <c r="BJ882" t="s">
        <v>9079</v>
      </c>
      <c r="BK882" s="9" t="s">
        <v>9568</v>
      </c>
      <c r="BL882" s="22" t="s">
        <v>17</v>
      </c>
      <c r="BM882" s="252">
        <v>5536443</v>
      </c>
      <c r="BN882" s="252">
        <v>5536443</v>
      </c>
      <c r="BO882" s="22" t="s">
        <v>5099</v>
      </c>
      <c r="BP882" s="22" t="s">
        <v>8579</v>
      </c>
      <c r="BQ882" s="22" t="s">
        <v>8580</v>
      </c>
      <c r="BR882" s="22" t="s">
        <v>17</v>
      </c>
      <c r="BS882" s="22" t="s">
        <v>8581</v>
      </c>
      <c r="BT882" s="22" t="s">
        <v>8582</v>
      </c>
      <c r="BU882" s="22" t="s">
        <v>8583</v>
      </c>
      <c r="BV882" s="22" t="s">
        <v>6210</v>
      </c>
      <c r="BW882" s="252">
        <v>20</v>
      </c>
      <c r="BY882" s="22" t="s">
        <v>8584</v>
      </c>
      <c r="BZ882" s="22" t="s">
        <v>8585</v>
      </c>
      <c r="CA882" s="22" t="s">
        <v>8586</v>
      </c>
      <c r="CB882" s="252">
        <v>2018</v>
      </c>
      <c r="CC882" s="224" t="s">
        <v>8587</v>
      </c>
      <c r="CD882" s="224" t="s">
        <v>8775</v>
      </c>
      <c r="CE882" s="224" t="s">
        <v>8776</v>
      </c>
      <c r="CF882" t="s">
        <v>8773</v>
      </c>
      <c r="CG882" t="s">
        <v>8774</v>
      </c>
      <c r="CH882" s="22" t="s">
        <v>8590</v>
      </c>
      <c r="CI882" s="22" t="s">
        <v>8591</v>
      </c>
      <c r="CJ882" s="224" t="s">
        <v>8777</v>
      </c>
      <c r="CO882" s="22" t="s">
        <v>686</v>
      </c>
      <c r="CS882" s="224" t="s">
        <v>8778</v>
      </c>
      <c r="CT882" t="s">
        <v>430</v>
      </c>
      <c r="CU882" t="s">
        <v>199</v>
      </c>
      <c r="CZ882" t="s">
        <v>8779</v>
      </c>
      <c r="DA882" s="22" t="s">
        <v>8549</v>
      </c>
      <c r="DD882" s="223">
        <v>835</v>
      </c>
    </row>
    <row r="883" spans="1:108" ht="16.5">
      <c r="A883" s="223">
        <v>826</v>
      </c>
      <c r="B883" t="s">
        <v>8557</v>
      </c>
      <c r="C883" s="285" t="s">
        <v>8558</v>
      </c>
      <c r="D883" s="22" t="s">
        <v>9090</v>
      </c>
      <c r="E883" s="10"/>
      <c r="F883" s="22" t="s">
        <v>8559</v>
      </c>
      <c r="G883" s="10" t="s">
        <v>8560</v>
      </c>
      <c r="H883" s="22" t="s">
        <v>8561</v>
      </c>
      <c r="I883" s="10" t="s">
        <v>8562</v>
      </c>
      <c r="J883" s="22" t="s">
        <v>8787</v>
      </c>
      <c r="K883" s="223" t="s">
        <v>8563</v>
      </c>
      <c r="L883" t="s">
        <v>8780</v>
      </c>
      <c r="M883" t="b">
        <v>0</v>
      </c>
      <c r="N883" s="22" t="s">
        <v>4747</v>
      </c>
      <c r="O883" s="10" t="s">
        <v>8168</v>
      </c>
      <c r="P883" s="22" t="s">
        <v>8731</v>
      </c>
      <c r="Q883" s="232">
        <v>0.13</v>
      </c>
      <c r="R883" s="232">
        <v>0.13</v>
      </c>
      <c r="S883" s="22" t="s">
        <v>17</v>
      </c>
      <c r="T883" s="22" t="s">
        <v>17</v>
      </c>
      <c r="U883" s="22" t="s">
        <v>17</v>
      </c>
      <c r="V883" s="22" t="s">
        <v>17</v>
      </c>
      <c r="W883" s="10" t="s">
        <v>6708</v>
      </c>
      <c r="X883" s="22" t="s">
        <v>17</v>
      </c>
      <c r="Y883" s="22" t="s">
        <v>17</v>
      </c>
      <c r="Z883" s="22" t="s">
        <v>4570</v>
      </c>
      <c r="AA883" s="22" t="s">
        <v>484</v>
      </c>
      <c r="AB883" s="22" t="s">
        <v>17</v>
      </c>
      <c r="AC883" s="22" t="s">
        <v>17</v>
      </c>
      <c r="AD883" s="22" t="s">
        <v>17</v>
      </c>
      <c r="AE883" s="22" t="s">
        <v>17</v>
      </c>
      <c r="AF883" t="s">
        <v>8567</v>
      </c>
      <c r="AG883" s="22" t="s">
        <v>17</v>
      </c>
      <c r="AH883" t="s">
        <v>8781</v>
      </c>
      <c r="AI883" s="22" t="s">
        <v>9203</v>
      </c>
      <c r="AJ883" s="3" t="s">
        <v>9040</v>
      </c>
      <c r="AK883" s="22" t="s">
        <v>6712</v>
      </c>
      <c r="AL883" s="22" t="s">
        <v>6712</v>
      </c>
      <c r="AM883" s="22" t="s">
        <v>5914</v>
      </c>
      <c r="AN883" t="s">
        <v>484</v>
      </c>
      <c r="AO883" s="22" t="s">
        <v>8569</v>
      </c>
      <c r="AP883" s="22" t="s">
        <v>17</v>
      </c>
      <c r="AQ883" s="22" t="s">
        <v>8570</v>
      </c>
      <c r="AR883" t="s">
        <v>8571</v>
      </c>
      <c r="AS883" s="22" t="s">
        <v>8614</v>
      </c>
      <c r="AT883" s="22" t="s">
        <v>8615</v>
      </c>
      <c r="AU883" t="b">
        <v>0</v>
      </c>
      <c r="AV883" s="228">
        <v>3000000</v>
      </c>
      <c r="AW883" s="10" t="s">
        <v>17</v>
      </c>
      <c r="AX883" s="22" t="s">
        <v>8574</v>
      </c>
      <c r="AY883" s="22" t="s">
        <v>17</v>
      </c>
      <c r="AZ883" t="s">
        <v>8575</v>
      </c>
      <c r="BA883" s="22" t="s">
        <v>8576</v>
      </c>
      <c r="BB883" s="22" t="s">
        <v>5202</v>
      </c>
      <c r="BC883" s="22" t="s">
        <v>17</v>
      </c>
      <c r="BD883" s="22" t="s">
        <v>17</v>
      </c>
      <c r="BE883" t="s">
        <v>37</v>
      </c>
      <c r="BF883" t="s">
        <v>8577</v>
      </c>
      <c r="BG883" s="22" t="s">
        <v>8578</v>
      </c>
      <c r="BH883" t="s">
        <v>9567</v>
      </c>
      <c r="BI883" t="s">
        <v>4479</v>
      </c>
      <c r="BJ883" t="s">
        <v>9079</v>
      </c>
      <c r="BK883" s="9" t="s">
        <v>9568</v>
      </c>
      <c r="BL883" s="22" t="s">
        <v>17</v>
      </c>
      <c r="BM883" s="252">
        <v>5005805</v>
      </c>
      <c r="BN883" s="252">
        <v>5005805</v>
      </c>
      <c r="BO883" s="22" t="s">
        <v>5099</v>
      </c>
      <c r="BP883" s="22" t="s">
        <v>8579</v>
      </c>
      <c r="BQ883" s="22" t="s">
        <v>8580</v>
      </c>
      <c r="BR883" s="22" t="s">
        <v>17</v>
      </c>
      <c r="BS883" s="22" t="s">
        <v>8581</v>
      </c>
      <c r="BT883" s="22" t="s">
        <v>8582</v>
      </c>
      <c r="BU883" s="22" t="s">
        <v>8583</v>
      </c>
      <c r="BV883" s="22" t="s">
        <v>6210</v>
      </c>
      <c r="BW883" s="252">
        <v>20</v>
      </c>
      <c r="BY883" s="22" t="s">
        <v>8584</v>
      </c>
      <c r="BZ883" s="22" t="s">
        <v>8585</v>
      </c>
      <c r="CA883" s="22" t="s">
        <v>8586</v>
      </c>
      <c r="CB883" s="252">
        <v>2018</v>
      </c>
      <c r="CC883" s="224" t="s">
        <v>8587</v>
      </c>
      <c r="CD883" s="224" t="s">
        <v>8782</v>
      </c>
      <c r="CE883" s="224" t="s">
        <v>8783</v>
      </c>
      <c r="CF883" t="s">
        <v>8780</v>
      </c>
      <c r="CG883" t="s">
        <v>8781</v>
      </c>
      <c r="CH883" s="22" t="s">
        <v>8590</v>
      </c>
      <c r="CI883" s="22" t="s">
        <v>8591</v>
      </c>
      <c r="CJ883" s="224" t="s">
        <v>8784</v>
      </c>
      <c r="CO883" s="22" t="s">
        <v>686</v>
      </c>
      <c r="CS883" s="224" t="s">
        <v>8785</v>
      </c>
      <c r="CT883" t="s">
        <v>430</v>
      </c>
      <c r="CU883" t="s">
        <v>199</v>
      </c>
      <c r="CZ883" t="s">
        <v>8786</v>
      </c>
      <c r="DA883" s="22" t="s">
        <v>8549</v>
      </c>
      <c r="DD883" s="223">
        <v>836</v>
      </c>
    </row>
    <row r="884" spans="1:108" ht="13.15" customHeight="1">
      <c r="A884" s="229">
        <v>827</v>
      </c>
      <c r="B884" t="s">
        <v>8788</v>
      </c>
      <c r="C884" s="285" t="s">
        <v>8789</v>
      </c>
      <c r="D884" t="s">
        <v>3455</v>
      </c>
      <c r="E884" t="s">
        <v>8790</v>
      </c>
      <c r="F884" t="s">
        <v>17</v>
      </c>
      <c r="G884" t="s">
        <v>8791</v>
      </c>
      <c r="H884" t="s">
        <v>8792</v>
      </c>
      <c r="I884" s="101" t="s">
        <v>8793</v>
      </c>
      <c r="J884" t="s">
        <v>8794</v>
      </c>
      <c r="K884" s="221" t="s">
        <v>10286</v>
      </c>
      <c r="L884" t="s">
        <v>8795</v>
      </c>
      <c r="M884" t="b">
        <v>0</v>
      </c>
      <c r="N884" t="s">
        <v>549</v>
      </c>
      <c r="O884" t="s">
        <v>8168</v>
      </c>
      <c r="P884" t="s">
        <v>8796</v>
      </c>
      <c r="Q884" s="223">
        <v>52</v>
      </c>
      <c r="R884" s="223">
        <v>52</v>
      </c>
      <c r="S884" t="s">
        <v>8797</v>
      </c>
      <c r="T884" t="s">
        <v>17</v>
      </c>
      <c r="U884" t="s">
        <v>17</v>
      </c>
      <c r="V884" t="s">
        <v>17</v>
      </c>
      <c r="W884" t="s">
        <v>17</v>
      </c>
      <c r="X884" t="s">
        <v>17</v>
      </c>
      <c r="Y884" t="s">
        <v>17</v>
      </c>
      <c r="Z884" t="s">
        <v>4570</v>
      </c>
      <c r="AA884" s="22" t="s">
        <v>17</v>
      </c>
      <c r="AB884" t="s">
        <v>17</v>
      </c>
      <c r="AC884" t="s">
        <v>17</v>
      </c>
      <c r="AD884" t="s">
        <v>17</v>
      </c>
      <c r="AE884" t="s">
        <v>17</v>
      </c>
      <c r="AF884" t="s">
        <v>8797</v>
      </c>
      <c r="AG884" t="s">
        <v>17</v>
      </c>
      <c r="AH884" t="s">
        <v>8798</v>
      </c>
      <c r="AI884" t="s">
        <v>7008</v>
      </c>
      <c r="AJ884" s="3" t="s">
        <v>481</v>
      </c>
      <c r="AL884" t="s">
        <v>481</v>
      </c>
      <c r="AM884" t="s">
        <v>481</v>
      </c>
      <c r="AN884" t="s">
        <v>17</v>
      </c>
      <c r="AO884" t="s">
        <v>4575</v>
      </c>
      <c r="AP884" t="s">
        <v>8797</v>
      </c>
      <c r="AQ884" t="s">
        <v>8799</v>
      </c>
      <c r="AR884" t="s">
        <v>8800</v>
      </c>
      <c r="AS884" s="15" t="s">
        <v>9041</v>
      </c>
      <c r="AT884" t="s">
        <v>17</v>
      </c>
      <c r="AU884" t="b">
        <v>0</v>
      </c>
      <c r="AV884" s="223">
        <v>3113670</v>
      </c>
      <c r="AW884" t="s">
        <v>17</v>
      </c>
      <c r="AX884" t="b">
        <v>0</v>
      </c>
      <c r="AY884" t="s">
        <v>17</v>
      </c>
      <c r="AZ884" t="s">
        <v>8801</v>
      </c>
      <c r="BA884" t="s">
        <v>8802</v>
      </c>
      <c r="BB884" t="s">
        <v>5202</v>
      </c>
      <c r="BC884" t="s">
        <v>17</v>
      </c>
      <c r="BD884" t="s">
        <v>17</v>
      </c>
      <c r="BE884" t="s">
        <v>37</v>
      </c>
      <c r="BF884" t="s">
        <v>37</v>
      </c>
      <c r="BG884" t="s">
        <v>17</v>
      </c>
      <c r="BH884" t="s">
        <v>9567</v>
      </c>
      <c r="BI884" t="s">
        <v>4479</v>
      </c>
      <c r="BJ884" t="s">
        <v>9079</v>
      </c>
      <c r="BK884" s="9" t="s">
        <v>8550</v>
      </c>
      <c r="BL884" t="s">
        <v>17</v>
      </c>
      <c r="BM884" s="223">
        <v>2496612</v>
      </c>
      <c r="BN884" s="223">
        <v>2445746</v>
      </c>
      <c r="BO884" t="s">
        <v>7013</v>
      </c>
      <c r="BP884" t="s">
        <v>9213</v>
      </c>
      <c r="BQ884" t="s">
        <v>17</v>
      </c>
      <c r="BR884" t="s">
        <v>17</v>
      </c>
      <c r="BS884" t="s">
        <v>17</v>
      </c>
      <c r="BT884" t="s">
        <v>17</v>
      </c>
      <c r="BU884" t="s">
        <v>8803</v>
      </c>
      <c r="BV884" t="s">
        <v>8804</v>
      </c>
      <c r="BW884" s="223">
        <v>30</v>
      </c>
      <c r="BX884" t="s">
        <v>17</v>
      </c>
      <c r="BY884" t="s">
        <v>17</v>
      </c>
      <c r="BZ884" t="s">
        <v>8805</v>
      </c>
      <c r="CA884" t="s">
        <v>6212</v>
      </c>
      <c r="CB884" s="223">
        <v>2017</v>
      </c>
      <c r="CC884" t="s">
        <v>8806</v>
      </c>
      <c r="CD884" t="s">
        <v>8807</v>
      </c>
      <c r="CE884" t="s">
        <v>8808</v>
      </c>
      <c r="CF884" t="s">
        <v>17</v>
      </c>
      <c r="CG884" t="s">
        <v>17</v>
      </c>
      <c r="CH884" t="s">
        <v>131</v>
      </c>
      <c r="CI884" t="s">
        <v>8798</v>
      </c>
      <c r="CJ884" t="s">
        <v>8809</v>
      </c>
      <c r="CK884" t="s">
        <v>17</v>
      </c>
      <c r="CL884" t="s">
        <v>17</v>
      </c>
      <c r="CM884" t="s">
        <v>17</v>
      </c>
      <c r="CN884" t="s">
        <v>17</v>
      </c>
      <c r="CO884" t="s">
        <v>686</v>
      </c>
      <c r="CP884" t="s">
        <v>48</v>
      </c>
      <c r="CQ884" t="s">
        <v>7025</v>
      </c>
      <c r="CR884" t="s">
        <v>17</v>
      </c>
      <c r="CS884" t="s">
        <v>8810</v>
      </c>
      <c r="CT884" t="s">
        <v>430</v>
      </c>
      <c r="CU884" t="s">
        <v>199</v>
      </c>
      <c r="CV884" t="s">
        <v>17</v>
      </c>
      <c r="CW884" t="s">
        <v>5328</v>
      </c>
      <c r="CX884" t="s">
        <v>17</v>
      </c>
      <c r="CY884" t="s">
        <v>17</v>
      </c>
      <c r="CZ884" t="s">
        <v>8811</v>
      </c>
      <c r="DA884" t="s">
        <v>8549</v>
      </c>
      <c r="DB884" t="s">
        <v>10605</v>
      </c>
      <c r="DC884" t="s">
        <v>10860</v>
      </c>
      <c r="DD884" s="223">
        <v>837</v>
      </c>
    </row>
    <row r="885" spans="1:108" ht="14.45" customHeight="1">
      <c r="A885" s="229">
        <v>828</v>
      </c>
      <c r="B885" t="s">
        <v>8788</v>
      </c>
      <c r="C885" s="285" t="s">
        <v>8789</v>
      </c>
      <c r="D885" t="s">
        <v>3455</v>
      </c>
      <c r="E885" t="s">
        <v>8790</v>
      </c>
      <c r="F885" t="s">
        <v>17</v>
      </c>
      <c r="G885" t="s">
        <v>8791</v>
      </c>
      <c r="H885" t="s">
        <v>8792</v>
      </c>
      <c r="I885" s="101" t="s">
        <v>8793</v>
      </c>
      <c r="J885" t="s">
        <v>8794</v>
      </c>
      <c r="K885" s="221" t="s">
        <v>10286</v>
      </c>
      <c r="L885" t="s">
        <v>8795</v>
      </c>
      <c r="M885" t="b">
        <v>0</v>
      </c>
      <c r="N885" t="s">
        <v>549</v>
      </c>
      <c r="O885" t="s">
        <v>8168</v>
      </c>
      <c r="P885" t="s">
        <v>8796</v>
      </c>
      <c r="Q885" s="223">
        <v>52</v>
      </c>
      <c r="R885" s="223">
        <v>52</v>
      </c>
      <c r="S885" t="s">
        <v>8797</v>
      </c>
      <c r="T885" t="s">
        <v>17</v>
      </c>
      <c r="U885" t="s">
        <v>17</v>
      </c>
      <c r="V885" t="s">
        <v>17</v>
      </c>
      <c r="W885" t="s">
        <v>17</v>
      </c>
      <c r="X885" t="s">
        <v>17</v>
      </c>
      <c r="Y885" t="s">
        <v>17</v>
      </c>
      <c r="Z885" t="s">
        <v>8812</v>
      </c>
      <c r="AA885" s="22" t="s">
        <v>8815</v>
      </c>
      <c r="AB885" t="s">
        <v>8813</v>
      </c>
      <c r="AC885" t="s">
        <v>17</v>
      </c>
      <c r="AD885" t="s">
        <v>17</v>
      </c>
      <c r="AE885" t="s">
        <v>17</v>
      </c>
      <c r="AF885" t="s">
        <v>8797</v>
      </c>
      <c r="AG885" t="s">
        <v>17</v>
      </c>
      <c r="AH885" t="s">
        <v>8814</v>
      </c>
      <c r="AI885" t="s">
        <v>8815</v>
      </c>
      <c r="AJ885" s="3" t="s">
        <v>9035</v>
      </c>
      <c r="AL885" t="s">
        <v>8816</v>
      </c>
      <c r="AM885" t="s">
        <v>8817</v>
      </c>
      <c r="AN885" t="s">
        <v>9205</v>
      </c>
      <c r="AO885" t="s">
        <v>4575</v>
      </c>
      <c r="AP885" t="s">
        <v>8797</v>
      </c>
      <c r="AQ885" t="s">
        <v>8799</v>
      </c>
      <c r="AR885" t="s">
        <v>8800</v>
      </c>
      <c r="AS885" s="22" t="s">
        <v>9044</v>
      </c>
      <c r="AT885" t="s">
        <v>17</v>
      </c>
      <c r="AU885" t="b">
        <v>0</v>
      </c>
      <c r="AV885" s="223">
        <v>4086614</v>
      </c>
      <c r="AW885" t="s">
        <v>17</v>
      </c>
      <c r="AX885" t="b">
        <v>0</v>
      </c>
      <c r="AY885" t="s">
        <v>17</v>
      </c>
      <c r="AZ885" t="s">
        <v>8801</v>
      </c>
      <c r="BA885" t="s">
        <v>8802</v>
      </c>
      <c r="BB885" t="s">
        <v>5202</v>
      </c>
      <c r="BC885" t="s">
        <v>17</v>
      </c>
      <c r="BD885" t="s">
        <v>17</v>
      </c>
      <c r="BE885" t="s">
        <v>37</v>
      </c>
      <c r="BF885" t="s">
        <v>37</v>
      </c>
      <c r="BG885" t="s">
        <v>17</v>
      </c>
      <c r="BH885" t="s">
        <v>9567</v>
      </c>
      <c r="BI885" t="s">
        <v>4479</v>
      </c>
      <c r="BJ885" t="s">
        <v>9079</v>
      </c>
      <c r="BK885" s="9" t="s">
        <v>8550</v>
      </c>
      <c r="BL885" t="s">
        <v>17</v>
      </c>
      <c r="BM885" s="223">
        <v>3735557</v>
      </c>
      <c r="BN885" s="223">
        <v>3536105</v>
      </c>
      <c r="BO885" t="s">
        <v>7013</v>
      </c>
      <c r="BP885" t="s">
        <v>9213</v>
      </c>
      <c r="BQ885" t="s">
        <v>17</v>
      </c>
      <c r="BR885" t="s">
        <v>17</v>
      </c>
      <c r="BS885" t="s">
        <v>17</v>
      </c>
      <c r="BT885" t="s">
        <v>17</v>
      </c>
      <c r="BU885" t="s">
        <v>8803</v>
      </c>
      <c r="BV885" t="s">
        <v>8804</v>
      </c>
      <c r="BW885" s="223">
        <v>30</v>
      </c>
      <c r="BX885" t="s">
        <v>17</v>
      </c>
      <c r="BY885" t="s">
        <v>17</v>
      </c>
      <c r="BZ885" t="s">
        <v>8805</v>
      </c>
      <c r="CA885" t="s">
        <v>6212</v>
      </c>
      <c r="CB885" s="223">
        <v>2017</v>
      </c>
      <c r="CC885" t="s">
        <v>8806</v>
      </c>
      <c r="CD885" t="s">
        <v>8818</v>
      </c>
      <c r="CE885" t="s">
        <v>8819</v>
      </c>
      <c r="CF885" t="s">
        <v>17</v>
      </c>
      <c r="CG885" t="s">
        <v>17</v>
      </c>
      <c r="CH885" t="s">
        <v>131</v>
      </c>
      <c r="CI885" t="s">
        <v>8814</v>
      </c>
      <c r="CJ885" t="s">
        <v>8820</v>
      </c>
      <c r="CK885" t="s">
        <v>17</v>
      </c>
      <c r="CL885" t="s">
        <v>17</v>
      </c>
      <c r="CM885" t="s">
        <v>17</v>
      </c>
      <c r="CN885" t="s">
        <v>17</v>
      </c>
      <c r="CO885" t="s">
        <v>686</v>
      </c>
      <c r="CP885" t="s">
        <v>48</v>
      </c>
      <c r="CQ885" t="s">
        <v>7025</v>
      </c>
      <c r="CR885" t="s">
        <v>17</v>
      </c>
      <c r="CS885" t="s">
        <v>8821</v>
      </c>
      <c r="CT885" t="s">
        <v>430</v>
      </c>
      <c r="CU885" t="s">
        <v>199</v>
      </c>
      <c r="CV885" t="s">
        <v>17</v>
      </c>
      <c r="CW885" t="s">
        <v>5328</v>
      </c>
      <c r="CX885" t="s">
        <v>17</v>
      </c>
      <c r="CY885" t="s">
        <v>17</v>
      </c>
      <c r="CZ885" t="s">
        <v>8822</v>
      </c>
      <c r="DA885" t="s">
        <v>8549</v>
      </c>
      <c r="DB885" t="s">
        <v>10606</v>
      </c>
      <c r="DC885" t="s">
        <v>10861</v>
      </c>
      <c r="DD885" s="223">
        <v>838</v>
      </c>
    </row>
    <row r="886" spans="1:108" ht="16.149999999999999" customHeight="1">
      <c r="A886" s="229">
        <v>829</v>
      </c>
      <c r="B886" t="s">
        <v>8788</v>
      </c>
      <c r="C886" s="285" t="s">
        <v>8789</v>
      </c>
      <c r="D886" t="s">
        <v>3455</v>
      </c>
      <c r="E886" t="s">
        <v>8790</v>
      </c>
      <c r="F886" t="s">
        <v>17</v>
      </c>
      <c r="G886" t="s">
        <v>8791</v>
      </c>
      <c r="H886" t="s">
        <v>8792</v>
      </c>
      <c r="I886" s="101" t="s">
        <v>8793</v>
      </c>
      <c r="J886" t="s">
        <v>8794</v>
      </c>
      <c r="K886" s="221" t="s">
        <v>10286</v>
      </c>
      <c r="L886" t="s">
        <v>8795</v>
      </c>
      <c r="M886" t="b">
        <v>0</v>
      </c>
      <c r="N886" t="s">
        <v>549</v>
      </c>
      <c r="O886" t="s">
        <v>8168</v>
      </c>
      <c r="P886" t="s">
        <v>8796</v>
      </c>
      <c r="Q886" s="223">
        <v>52</v>
      </c>
      <c r="R886" s="223">
        <v>52</v>
      </c>
      <c r="S886" t="s">
        <v>8797</v>
      </c>
      <c r="T886" t="s">
        <v>17</v>
      </c>
      <c r="U886" t="s">
        <v>17</v>
      </c>
      <c r="V886" t="s">
        <v>17</v>
      </c>
      <c r="W886" t="s">
        <v>17</v>
      </c>
      <c r="X886" t="s">
        <v>17</v>
      </c>
      <c r="Y886" t="s">
        <v>17</v>
      </c>
      <c r="Z886" t="s">
        <v>8812</v>
      </c>
      <c r="AA886" s="22" t="s">
        <v>8815</v>
      </c>
      <c r="AB886" t="s">
        <v>8813</v>
      </c>
      <c r="AC886" t="s">
        <v>17</v>
      </c>
      <c r="AD886" t="s">
        <v>17</v>
      </c>
      <c r="AE886" t="s">
        <v>17</v>
      </c>
      <c r="AF886" t="s">
        <v>8797</v>
      </c>
      <c r="AG886" t="s">
        <v>17</v>
      </c>
      <c r="AH886" t="s">
        <v>8823</v>
      </c>
      <c r="AI886" t="s">
        <v>8815</v>
      </c>
      <c r="AJ886" s="3" t="s">
        <v>9035</v>
      </c>
      <c r="AL886" t="s">
        <v>8816</v>
      </c>
      <c r="AM886" t="s">
        <v>8817</v>
      </c>
      <c r="AN886" t="s">
        <v>9205</v>
      </c>
      <c r="AO886" t="s">
        <v>4575</v>
      </c>
      <c r="AP886" t="s">
        <v>8797</v>
      </c>
      <c r="AQ886" t="s">
        <v>8799</v>
      </c>
      <c r="AR886" t="s">
        <v>8800</v>
      </c>
      <c r="AS886" s="22" t="s">
        <v>9044</v>
      </c>
      <c r="AT886" t="s">
        <v>17</v>
      </c>
      <c r="AU886" t="b">
        <v>0</v>
      </c>
      <c r="AV886" s="223">
        <v>3761234</v>
      </c>
      <c r="AW886" t="s">
        <v>17</v>
      </c>
      <c r="AX886" t="b">
        <v>0</v>
      </c>
      <c r="AY886" t="s">
        <v>17</v>
      </c>
      <c r="AZ886" t="s">
        <v>8801</v>
      </c>
      <c r="BA886" t="s">
        <v>8802</v>
      </c>
      <c r="BB886" t="s">
        <v>5202</v>
      </c>
      <c r="BC886" t="s">
        <v>17</v>
      </c>
      <c r="BD886" t="s">
        <v>17</v>
      </c>
      <c r="BE886" t="s">
        <v>37</v>
      </c>
      <c r="BF886" t="s">
        <v>37</v>
      </c>
      <c r="BG886" t="s">
        <v>17</v>
      </c>
      <c r="BH886" t="s">
        <v>9567</v>
      </c>
      <c r="BI886" t="s">
        <v>4479</v>
      </c>
      <c r="BJ886" t="s">
        <v>9079</v>
      </c>
      <c r="BK886" s="9" t="s">
        <v>8550</v>
      </c>
      <c r="BL886" t="s">
        <v>17</v>
      </c>
      <c r="BM886" s="223">
        <v>2456854</v>
      </c>
      <c r="BN886" s="223">
        <v>2262694</v>
      </c>
      <c r="BO886" t="s">
        <v>7013</v>
      </c>
      <c r="BP886" t="s">
        <v>9213</v>
      </c>
      <c r="BQ886" t="s">
        <v>17</v>
      </c>
      <c r="BR886" t="s">
        <v>17</v>
      </c>
      <c r="BS886" t="s">
        <v>17</v>
      </c>
      <c r="BT886" t="s">
        <v>17</v>
      </c>
      <c r="BU886" t="s">
        <v>8803</v>
      </c>
      <c r="BV886" t="s">
        <v>8804</v>
      </c>
      <c r="BW886" s="223">
        <v>30</v>
      </c>
      <c r="BX886" t="s">
        <v>17</v>
      </c>
      <c r="BY886" t="s">
        <v>17</v>
      </c>
      <c r="BZ886" t="s">
        <v>8805</v>
      </c>
      <c r="CA886" t="s">
        <v>6212</v>
      </c>
      <c r="CB886" s="223">
        <v>2017</v>
      </c>
      <c r="CC886" t="s">
        <v>8806</v>
      </c>
      <c r="CD886" t="s">
        <v>8824</v>
      </c>
      <c r="CE886" t="s">
        <v>8825</v>
      </c>
      <c r="CF886" t="s">
        <v>17</v>
      </c>
      <c r="CG886" t="s">
        <v>17</v>
      </c>
      <c r="CH886" t="s">
        <v>131</v>
      </c>
      <c r="CI886" t="s">
        <v>8823</v>
      </c>
      <c r="CJ886" t="s">
        <v>8826</v>
      </c>
      <c r="CK886" t="s">
        <v>17</v>
      </c>
      <c r="CL886" t="s">
        <v>17</v>
      </c>
      <c r="CM886" t="s">
        <v>17</v>
      </c>
      <c r="CN886" t="s">
        <v>17</v>
      </c>
      <c r="CO886" t="s">
        <v>686</v>
      </c>
      <c r="CP886" t="s">
        <v>48</v>
      </c>
      <c r="CQ886" t="s">
        <v>7025</v>
      </c>
      <c r="CR886" t="s">
        <v>17</v>
      </c>
      <c r="CS886" t="s">
        <v>8827</v>
      </c>
      <c r="CT886" t="s">
        <v>430</v>
      </c>
      <c r="CU886" t="s">
        <v>199</v>
      </c>
      <c r="CV886" t="s">
        <v>17</v>
      </c>
      <c r="CW886" t="s">
        <v>5328</v>
      </c>
      <c r="CX886" t="s">
        <v>17</v>
      </c>
      <c r="CY886" t="s">
        <v>17</v>
      </c>
      <c r="CZ886" t="s">
        <v>8828</v>
      </c>
      <c r="DA886" t="s">
        <v>8549</v>
      </c>
      <c r="DB886" t="s">
        <v>10607</v>
      </c>
      <c r="DC886" t="s">
        <v>10862</v>
      </c>
      <c r="DD886" s="223">
        <v>839</v>
      </c>
    </row>
    <row r="887" spans="1:108" ht="13.15" customHeight="1">
      <c r="A887" s="229">
        <v>830</v>
      </c>
      <c r="B887" t="s">
        <v>8788</v>
      </c>
      <c r="C887" s="285" t="s">
        <v>8789</v>
      </c>
      <c r="D887" t="s">
        <v>3455</v>
      </c>
      <c r="E887" t="s">
        <v>8790</v>
      </c>
      <c r="F887" t="s">
        <v>17</v>
      </c>
      <c r="G887" t="s">
        <v>8791</v>
      </c>
      <c r="H887" t="s">
        <v>8792</v>
      </c>
      <c r="I887" s="101" t="s">
        <v>8793</v>
      </c>
      <c r="J887" t="s">
        <v>8794</v>
      </c>
      <c r="K887" s="221" t="s">
        <v>10286</v>
      </c>
      <c r="L887" t="s">
        <v>8795</v>
      </c>
      <c r="M887" t="b">
        <v>0</v>
      </c>
      <c r="N887" t="s">
        <v>549</v>
      </c>
      <c r="O887" t="s">
        <v>8168</v>
      </c>
      <c r="P887" t="s">
        <v>8796</v>
      </c>
      <c r="Q887" s="223">
        <v>52</v>
      </c>
      <c r="R887" s="223">
        <v>52</v>
      </c>
      <c r="S887" t="s">
        <v>8797</v>
      </c>
      <c r="T887" t="s">
        <v>17</v>
      </c>
      <c r="U887" t="s">
        <v>17</v>
      </c>
      <c r="V887" t="s">
        <v>17</v>
      </c>
      <c r="W887" t="s">
        <v>17</v>
      </c>
      <c r="X887" t="s">
        <v>17</v>
      </c>
      <c r="Y887" t="s">
        <v>17</v>
      </c>
      <c r="Z887" t="s">
        <v>8812</v>
      </c>
      <c r="AA887" s="22" t="s">
        <v>8815</v>
      </c>
      <c r="AB887" t="s">
        <v>8813</v>
      </c>
      <c r="AC887" t="s">
        <v>17</v>
      </c>
      <c r="AD887" t="s">
        <v>17</v>
      </c>
      <c r="AE887" t="s">
        <v>17</v>
      </c>
      <c r="AF887" t="s">
        <v>8797</v>
      </c>
      <c r="AG887" t="s">
        <v>17</v>
      </c>
      <c r="AH887" t="s">
        <v>8829</v>
      </c>
      <c r="AI887" t="s">
        <v>8815</v>
      </c>
      <c r="AJ887" s="3" t="s">
        <v>9035</v>
      </c>
      <c r="AL887" t="s">
        <v>8816</v>
      </c>
      <c r="AM887" t="s">
        <v>8817</v>
      </c>
      <c r="AN887" t="s">
        <v>9205</v>
      </c>
      <c r="AO887" t="s">
        <v>4575</v>
      </c>
      <c r="AP887" t="s">
        <v>8797</v>
      </c>
      <c r="AQ887" t="s">
        <v>8799</v>
      </c>
      <c r="AR887" t="s">
        <v>8800</v>
      </c>
      <c r="AS887" s="22" t="s">
        <v>9044</v>
      </c>
      <c r="AT887" t="s">
        <v>17</v>
      </c>
      <c r="AU887" t="b">
        <v>0</v>
      </c>
      <c r="AV887" s="223">
        <v>4281447</v>
      </c>
      <c r="AW887" t="s">
        <v>17</v>
      </c>
      <c r="AX887" t="b">
        <v>0</v>
      </c>
      <c r="AY887" t="s">
        <v>17</v>
      </c>
      <c r="AZ887" t="s">
        <v>8801</v>
      </c>
      <c r="BA887" t="s">
        <v>8802</v>
      </c>
      <c r="BB887" t="s">
        <v>5202</v>
      </c>
      <c r="BC887" t="s">
        <v>17</v>
      </c>
      <c r="BD887" t="s">
        <v>17</v>
      </c>
      <c r="BE887" t="s">
        <v>37</v>
      </c>
      <c r="BF887" t="s">
        <v>37</v>
      </c>
      <c r="BG887" t="s">
        <v>17</v>
      </c>
      <c r="BH887" t="s">
        <v>9567</v>
      </c>
      <c r="BI887" t="s">
        <v>4479</v>
      </c>
      <c r="BJ887" t="s">
        <v>9079</v>
      </c>
      <c r="BK887" s="9" t="s">
        <v>8550</v>
      </c>
      <c r="BL887" t="s">
        <v>17</v>
      </c>
      <c r="BM887" s="223">
        <v>3374327</v>
      </c>
      <c r="BN887" s="223">
        <v>3258232</v>
      </c>
      <c r="BO887" t="s">
        <v>7013</v>
      </c>
      <c r="BP887" t="s">
        <v>9213</v>
      </c>
      <c r="BQ887" t="s">
        <v>17</v>
      </c>
      <c r="BR887" t="s">
        <v>17</v>
      </c>
      <c r="BS887" t="s">
        <v>17</v>
      </c>
      <c r="BT887" t="s">
        <v>17</v>
      </c>
      <c r="BU887" t="s">
        <v>8803</v>
      </c>
      <c r="BV887" t="s">
        <v>8804</v>
      </c>
      <c r="BW887" s="223">
        <v>30</v>
      </c>
      <c r="BX887" t="s">
        <v>17</v>
      </c>
      <c r="BY887" t="s">
        <v>17</v>
      </c>
      <c r="BZ887" t="s">
        <v>8805</v>
      </c>
      <c r="CA887" t="s">
        <v>6212</v>
      </c>
      <c r="CB887" s="223">
        <v>2017</v>
      </c>
      <c r="CC887" t="s">
        <v>8806</v>
      </c>
      <c r="CD887" t="s">
        <v>8830</v>
      </c>
      <c r="CE887" t="s">
        <v>8831</v>
      </c>
      <c r="CF887" t="s">
        <v>17</v>
      </c>
      <c r="CG887" t="s">
        <v>17</v>
      </c>
      <c r="CH887" t="s">
        <v>131</v>
      </c>
      <c r="CI887" t="s">
        <v>8829</v>
      </c>
      <c r="CJ887" t="s">
        <v>8832</v>
      </c>
      <c r="CK887" t="s">
        <v>17</v>
      </c>
      <c r="CL887" t="s">
        <v>17</v>
      </c>
      <c r="CM887" t="s">
        <v>17</v>
      </c>
      <c r="CN887" t="s">
        <v>17</v>
      </c>
      <c r="CO887" t="s">
        <v>686</v>
      </c>
      <c r="CP887" t="s">
        <v>48</v>
      </c>
      <c r="CQ887" t="s">
        <v>7025</v>
      </c>
      <c r="CR887" t="s">
        <v>17</v>
      </c>
      <c r="CS887" t="s">
        <v>8833</v>
      </c>
      <c r="CT887" t="s">
        <v>430</v>
      </c>
      <c r="CU887" t="s">
        <v>199</v>
      </c>
      <c r="CV887" t="s">
        <v>17</v>
      </c>
      <c r="CW887" t="s">
        <v>5328</v>
      </c>
      <c r="CX887" t="s">
        <v>17</v>
      </c>
      <c r="CY887" t="s">
        <v>17</v>
      </c>
      <c r="CZ887" t="s">
        <v>8834</v>
      </c>
      <c r="DA887" t="s">
        <v>8549</v>
      </c>
      <c r="DB887" t="s">
        <v>10608</v>
      </c>
      <c r="DC887" t="s">
        <v>10863</v>
      </c>
      <c r="DD887" s="223">
        <v>840</v>
      </c>
    </row>
    <row r="888" spans="1:108" ht="15" customHeight="1">
      <c r="A888" s="229">
        <v>831</v>
      </c>
      <c r="B888" t="s">
        <v>8788</v>
      </c>
      <c r="C888" s="285" t="s">
        <v>8789</v>
      </c>
      <c r="D888" t="s">
        <v>3455</v>
      </c>
      <c r="E888" t="s">
        <v>8790</v>
      </c>
      <c r="F888" t="s">
        <v>17</v>
      </c>
      <c r="G888" t="s">
        <v>8791</v>
      </c>
      <c r="H888" t="s">
        <v>8792</v>
      </c>
      <c r="I888" s="101" t="s">
        <v>8793</v>
      </c>
      <c r="J888" t="s">
        <v>8794</v>
      </c>
      <c r="K888" s="221" t="s">
        <v>10286</v>
      </c>
      <c r="L888" t="s">
        <v>8795</v>
      </c>
      <c r="M888" t="b">
        <v>0</v>
      </c>
      <c r="N888" t="s">
        <v>549</v>
      </c>
      <c r="O888" t="s">
        <v>8168</v>
      </c>
      <c r="P888" t="s">
        <v>8796</v>
      </c>
      <c r="Q888" s="223">
        <v>52</v>
      </c>
      <c r="R888" s="223">
        <v>52</v>
      </c>
      <c r="S888" t="s">
        <v>8797</v>
      </c>
      <c r="T888" t="s">
        <v>17</v>
      </c>
      <c r="U888" t="s">
        <v>17</v>
      </c>
      <c r="V888" t="s">
        <v>17</v>
      </c>
      <c r="W888" t="s">
        <v>17</v>
      </c>
      <c r="X888" t="s">
        <v>17</v>
      </c>
      <c r="Y888" t="s">
        <v>17</v>
      </c>
      <c r="Z888" t="s">
        <v>8812</v>
      </c>
      <c r="AA888" s="22" t="s">
        <v>8815</v>
      </c>
      <c r="AB888" t="s">
        <v>8813</v>
      </c>
      <c r="AC888" t="s">
        <v>17</v>
      </c>
      <c r="AD888" t="s">
        <v>17</v>
      </c>
      <c r="AE888" t="s">
        <v>17</v>
      </c>
      <c r="AF888" t="s">
        <v>8797</v>
      </c>
      <c r="AG888" t="s">
        <v>17</v>
      </c>
      <c r="AH888" t="s">
        <v>8835</v>
      </c>
      <c r="AI888" t="s">
        <v>8815</v>
      </c>
      <c r="AJ888" s="3" t="s">
        <v>9035</v>
      </c>
      <c r="AL888" t="s">
        <v>8816</v>
      </c>
      <c r="AM888" t="s">
        <v>8817</v>
      </c>
      <c r="AN888" t="s">
        <v>9205</v>
      </c>
      <c r="AO888" t="s">
        <v>4575</v>
      </c>
      <c r="AP888" t="s">
        <v>8797</v>
      </c>
      <c r="AQ888" t="s">
        <v>8799</v>
      </c>
      <c r="AR888" t="s">
        <v>8800</v>
      </c>
      <c r="AS888" s="22" t="s">
        <v>9044</v>
      </c>
      <c r="AT888" t="s">
        <v>17</v>
      </c>
      <c r="AU888" t="b">
        <v>0</v>
      </c>
      <c r="AV888" s="223">
        <v>3878777</v>
      </c>
      <c r="AW888" t="s">
        <v>17</v>
      </c>
      <c r="AX888" t="b">
        <v>0</v>
      </c>
      <c r="AY888" t="s">
        <v>17</v>
      </c>
      <c r="AZ888" t="s">
        <v>8801</v>
      </c>
      <c r="BA888" t="s">
        <v>8802</v>
      </c>
      <c r="BB888" t="s">
        <v>5202</v>
      </c>
      <c r="BC888" t="s">
        <v>17</v>
      </c>
      <c r="BD888" t="s">
        <v>17</v>
      </c>
      <c r="BE888" t="s">
        <v>37</v>
      </c>
      <c r="BF888" t="s">
        <v>37</v>
      </c>
      <c r="BG888" t="s">
        <v>17</v>
      </c>
      <c r="BH888" t="s">
        <v>9567</v>
      </c>
      <c r="BI888" t="s">
        <v>4479</v>
      </c>
      <c r="BJ888" t="s">
        <v>9079</v>
      </c>
      <c r="BK888" s="9" t="s">
        <v>8550</v>
      </c>
      <c r="BL888" t="s">
        <v>17</v>
      </c>
      <c r="BM888" s="223">
        <v>2202252</v>
      </c>
      <c r="BN888" s="223">
        <v>2110464</v>
      </c>
      <c r="BO888" t="s">
        <v>7013</v>
      </c>
      <c r="BP888" t="s">
        <v>9213</v>
      </c>
      <c r="BQ888" t="s">
        <v>17</v>
      </c>
      <c r="BR888" t="s">
        <v>17</v>
      </c>
      <c r="BS888" t="s">
        <v>17</v>
      </c>
      <c r="BT888" t="s">
        <v>17</v>
      </c>
      <c r="BU888" t="s">
        <v>8803</v>
      </c>
      <c r="BV888" t="s">
        <v>8804</v>
      </c>
      <c r="BW888" s="223">
        <v>30</v>
      </c>
      <c r="BX888" t="s">
        <v>17</v>
      </c>
      <c r="BY888" t="s">
        <v>17</v>
      </c>
      <c r="BZ888" t="s">
        <v>8805</v>
      </c>
      <c r="CA888" t="s">
        <v>6212</v>
      </c>
      <c r="CB888" s="223">
        <v>2017</v>
      </c>
      <c r="CC888" t="s">
        <v>8806</v>
      </c>
      <c r="CD888" t="s">
        <v>8836</v>
      </c>
      <c r="CE888" t="s">
        <v>8837</v>
      </c>
      <c r="CF888" t="s">
        <v>17</v>
      </c>
      <c r="CG888" t="s">
        <v>17</v>
      </c>
      <c r="CH888" t="s">
        <v>131</v>
      </c>
      <c r="CI888" t="s">
        <v>8835</v>
      </c>
      <c r="CJ888" t="s">
        <v>8838</v>
      </c>
      <c r="CK888" t="s">
        <v>17</v>
      </c>
      <c r="CL888" t="s">
        <v>17</v>
      </c>
      <c r="CM888" t="s">
        <v>17</v>
      </c>
      <c r="CN888" t="s">
        <v>17</v>
      </c>
      <c r="CO888" t="s">
        <v>686</v>
      </c>
      <c r="CP888" t="s">
        <v>48</v>
      </c>
      <c r="CQ888" t="s">
        <v>7025</v>
      </c>
      <c r="CR888" t="s">
        <v>17</v>
      </c>
      <c r="CS888" t="s">
        <v>8839</v>
      </c>
      <c r="CT888" t="s">
        <v>430</v>
      </c>
      <c r="CU888" t="s">
        <v>199</v>
      </c>
      <c r="CV888" t="s">
        <v>17</v>
      </c>
      <c r="CW888" t="s">
        <v>5328</v>
      </c>
      <c r="CX888" t="s">
        <v>17</v>
      </c>
      <c r="CY888" t="s">
        <v>17</v>
      </c>
      <c r="CZ888" t="s">
        <v>8840</v>
      </c>
      <c r="DA888" t="s">
        <v>8549</v>
      </c>
      <c r="DB888" t="s">
        <v>10609</v>
      </c>
      <c r="DC888" t="s">
        <v>10864</v>
      </c>
      <c r="DD888" s="223">
        <v>841</v>
      </c>
    </row>
    <row r="889" spans="1:108" ht="15.6" customHeight="1">
      <c r="A889" s="229">
        <v>832</v>
      </c>
      <c r="B889" t="s">
        <v>8788</v>
      </c>
      <c r="C889" s="285" t="s">
        <v>8789</v>
      </c>
      <c r="D889" t="s">
        <v>3455</v>
      </c>
      <c r="E889" t="s">
        <v>8790</v>
      </c>
      <c r="F889" t="s">
        <v>17</v>
      </c>
      <c r="G889" t="s">
        <v>8791</v>
      </c>
      <c r="H889" t="s">
        <v>8792</v>
      </c>
      <c r="I889" s="101" t="s">
        <v>8793</v>
      </c>
      <c r="J889" t="s">
        <v>8794</v>
      </c>
      <c r="K889" s="221" t="s">
        <v>10286</v>
      </c>
      <c r="L889" t="s">
        <v>8795</v>
      </c>
      <c r="M889" t="b">
        <v>0</v>
      </c>
      <c r="N889" t="s">
        <v>549</v>
      </c>
      <c r="O889" t="s">
        <v>8168</v>
      </c>
      <c r="P889" t="s">
        <v>8796</v>
      </c>
      <c r="Q889" s="223">
        <v>52</v>
      </c>
      <c r="R889" s="223">
        <v>52</v>
      </c>
      <c r="S889" t="s">
        <v>8797</v>
      </c>
      <c r="T889" t="s">
        <v>17</v>
      </c>
      <c r="U889" t="s">
        <v>17</v>
      </c>
      <c r="V889" t="s">
        <v>17</v>
      </c>
      <c r="W889" t="s">
        <v>17</v>
      </c>
      <c r="X889" t="s">
        <v>17</v>
      </c>
      <c r="Y889" t="s">
        <v>17</v>
      </c>
      <c r="Z889" t="s">
        <v>8812</v>
      </c>
      <c r="AA889" s="22" t="s">
        <v>8815</v>
      </c>
      <c r="AB889" t="s">
        <v>8813</v>
      </c>
      <c r="AC889" t="s">
        <v>17</v>
      </c>
      <c r="AD889" t="s">
        <v>17</v>
      </c>
      <c r="AE889" t="s">
        <v>17</v>
      </c>
      <c r="AF889" t="s">
        <v>8797</v>
      </c>
      <c r="AG889" t="s">
        <v>17</v>
      </c>
      <c r="AH889" t="s">
        <v>8841</v>
      </c>
      <c r="AI889" t="s">
        <v>8815</v>
      </c>
      <c r="AJ889" s="3" t="s">
        <v>9035</v>
      </c>
      <c r="AL889" t="s">
        <v>8816</v>
      </c>
      <c r="AM889" t="s">
        <v>8817</v>
      </c>
      <c r="AN889" t="s">
        <v>9205</v>
      </c>
      <c r="AO889" t="s">
        <v>4575</v>
      </c>
      <c r="AP889" t="s">
        <v>8797</v>
      </c>
      <c r="AQ889" t="s">
        <v>8799</v>
      </c>
      <c r="AR889" t="s">
        <v>8800</v>
      </c>
      <c r="AS889" s="22" t="s">
        <v>9044</v>
      </c>
      <c r="AT889" t="s">
        <v>17</v>
      </c>
      <c r="AU889" t="b">
        <v>0</v>
      </c>
      <c r="AV889" s="223">
        <v>3515996</v>
      </c>
      <c r="AW889" t="s">
        <v>17</v>
      </c>
      <c r="AX889" t="b">
        <v>0</v>
      </c>
      <c r="AY889" t="s">
        <v>17</v>
      </c>
      <c r="AZ889" t="s">
        <v>8801</v>
      </c>
      <c r="BA889" t="s">
        <v>8802</v>
      </c>
      <c r="BB889" t="s">
        <v>5202</v>
      </c>
      <c r="BC889" t="s">
        <v>17</v>
      </c>
      <c r="BD889" t="s">
        <v>17</v>
      </c>
      <c r="BE889" t="s">
        <v>37</v>
      </c>
      <c r="BF889" t="s">
        <v>37</v>
      </c>
      <c r="BG889" t="s">
        <v>17</v>
      </c>
      <c r="BH889" t="s">
        <v>9567</v>
      </c>
      <c r="BI889" t="s">
        <v>4479</v>
      </c>
      <c r="BJ889" t="s">
        <v>9079</v>
      </c>
      <c r="BK889" s="9" t="s">
        <v>8550</v>
      </c>
      <c r="BL889" t="s">
        <v>17</v>
      </c>
      <c r="BM889" s="223">
        <v>2112505</v>
      </c>
      <c r="BN889" s="223">
        <v>2020751</v>
      </c>
      <c r="BO889" t="s">
        <v>7013</v>
      </c>
      <c r="BP889" t="s">
        <v>9213</v>
      </c>
      <c r="BQ889" t="s">
        <v>17</v>
      </c>
      <c r="BR889" t="s">
        <v>17</v>
      </c>
      <c r="BS889" t="s">
        <v>17</v>
      </c>
      <c r="BT889" t="s">
        <v>17</v>
      </c>
      <c r="BU889" t="s">
        <v>8803</v>
      </c>
      <c r="BV889" t="s">
        <v>8804</v>
      </c>
      <c r="BW889" s="223">
        <v>30</v>
      </c>
      <c r="BX889" t="s">
        <v>17</v>
      </c>
      <c r="BY889" t="s">
        <v>17</v>
      </c>
      <c r="BZ889" t="s">
        <v>8805</v>
      </c>
      <c r="CA889" t="s">
        <v>6212</v>
      </c>
      <c r="CB889" s="223">
        <v>2017</v>
      </c>
      <c r="CC889" t="s">
        <v>8806</v>
      </c>
      <c r="CD889" t="s">
        <v>8842</v>
      </c>
      <c r="CE889" t="s">
        <v>8843</v>
      </c>
      <c r="CF889" t="s">
        <v>17</v>
      </c>
      <c r="CG889" t="s">
        <v>17</v>
      </c>
      <c r="CH889" t="s">
        <v>131</v>
      </c>
      <c r="CI889" t="s">
        <v>8841</v>
      </c>
      <c r="CJ889" t="s">
        <v>8844</v>
      </c>
      <c r="CK889" t="s">
        <v>17</v>
      </c>
      <c r="CL889" t="s">
        <v>17</v>
      </c>
      <c r="CM889" t="s">
        <v>17</v>
      </c>
      <c r="CN889" t="s">
        <v>17</v>
      </c>
      <c r="CO889" t="s">
        <v>686</v>
      </c>
      <c r="CP889" t="s">
        <v>48</v>
      </c>
      <c r="CQ889" t="s">
        <v>7025</v>
      </c>
      <c r="CR889" t="s">
        <v>17</v>
      </c>
      <c r="CS889" t="s">
        <v>8845</v>
      </c>
      <c r="CT889" t="s">
        <v>430</v>
      </c>
      <c r="CU889" t="s">
        <v>199</v>
      </c>
      <c r="CV889" t="s">
        <v>17</v>
      </c>
      <c r="CW889" t="s">
        <v>5328</v>
      </c>
      <c r="CX889" t="s">
        <v>17</v>
      </c>
      <c r="CY889" t="s">
        <v>17</v>
      </c>
      <c r="CZ889" t="s">
        <v>8846</v>
      </c>
      <c r="DA889" t="s">
        <v>8549</v>
      </c>
      <c r="DB889" t="s">
        <v>10610</v>
      </c>
      <c r="DC889" t="s">
        <v>10865</v>
      </c>
      <c r="DD889" s="223">
        <v>842</v>
      </c>
    </row>
    <row r="890" spans="1:108" ht="16.149999999999999" customHeight="1">
      <c r="A890" s="229">
        <v>833</v>
      </c>
      <c r="B890" t="s">
        <v>8788</v>
      </c>
      <c r="C890" s="285" t="s">
        <v>8789</v>
      </c>
      <c r="D890" t="s">
        <v>3455</v>
      </c>
      <c r="E890" t="s">
        <v>8790</v>
      </c>
      <c r="F890" t="s">
        <v>17</v>
      </c>
      <c r="G890" t="s">
        <v>8791</v>
      </c>
      <c r="H890" t="s">
        <v>8792</v>
      </c>
      <c r="I890" s="101" t="s">
        <v>8793</v>
      </c>
      <c r="J890" t="s">
        <v>8794</v>
      </c>
      <c r="K890" s="221" t="s">
        <v>10286</v>
      </c>
      <c r="L890" t="s">
        <v>8795</v>
      </c>
      <c r="M890" t="b">
        <v>0</v>
      </c>
      <c r="N890" t="s">
        <v>549</v>
      </c>
      <c r="O890" t="s">
        <v>8168</v>
      </c>
      <c r="P890" t="s">
        <v>8796</v>
      </c>
      <c r="Q890" s="223">
        <v>52</v>
      </c>
      <c r="R890" s="223">
        <v>52</v>
      </c>
      <c r="S890" t="s">
        <v>8797</v>
      </c>
      <c r="T890" t="s">
        <v>17</v>
      </c>
      <c r="U890" t="s">
        <v>17</v>
      </c>
      <c r="V890" t="s">
        <v>17</v>
      </c>
      <c r="W890" t="s">
        <v>17</v>
      </c>
      <c r="X890" t="s">
        <v>17</v>
      </c>
      <c r="Y890" t="s">
        <v>17</v>
      </c>
      <c r="Z890" t="s">
        <v>8812</v>
      </c>
      <c r="AA890" s="22" t="s">
        <v>8815</v>
      </c>
      <c r="AB890" t="s">
        <v>8813</v>
      </c>
      <c r="AC890" t="s">
        <v>17</v>
      </c>
      <c r="AD890" t="s">
        <v>17</v>
      </c>
      <c r="AE890" t="s">
        <v>17</v>
      </c>
      <c r="AF890" t="s">
        <v>8797</v>
      </c>
      <c r="AG890" t="s">
        <v>17</v>
      </c>
      <c r="AH890" t="s">
        <v>8847</v>
      </c>
      <c r="AI890" t="s">
        <v>8815</v>
      </c>
      <c r="AJ890" s="3" t="s">
        <v>9035</v>
      </c>
      <c r="AL890" t="s">
        <v>8816</v>
      </c>
      <c r="AM890" t="s">
        <v>8817</v>
      </c>
      <c r="AN890" t="s">
        <v>9205</v>
      </c>
      <c r="AO890" t="s">
        <v>4575</v>
      </c>
      <c r="AP890" t="s">
        <v>8797</v>
      </c>
      <c r="AQ890" t="s">
        <v>8799</v>
      </c>
      <c r="AR890" t="s">
        <v>8800</v>
      </c>
      <c r="AS890" s="22" t="s">
        <v>9044</v>
      </c>
      <c r="AT890" t="s">
        <v>17</v>
      </c>
      <c r="AU890" t="b">
        <v>0</v>
      </c>
      <c r="AV890" s="223">
        <v>3658377</v>
      </c>
      <c r="AW890" t="s">
        <v>17</v>
      </c>
      <c r="AX890" t="b">
        <v>0</v>
      </c>
      <c r="AY890" t="s">
        <v>17</v>
      </c>
      <c r="AZ890" t="s">
        <v>8801</v>
      </c>
      <c r="BA890" t="s">
        <v>8802</v>
      </c>
      <c r="BB890" t="s">
        <v>5202</v>
      </c>
      <c r="BC890" t="s">
        <v>17</v>
      </c>
      <c r="BD890" t="s">
        <v>17</v>
      </c>
      <c r="BE890" t="s">
        <v>37</v>
      </c>
      <c r="BF890" t="s">
        <v>37</v>
      </c>
      <c r="BG890" t="s">
        <v>17</v>
      </c>
      <c r="BH890" t="s">
        <v>9567</v>
      </c>
      <c r="BI890" t="s">
        <v>4479</v>
      </c>
      <c r="BJ890" t="s">
        <v>9079</v>
      </c>
      <c r="BK890" s="9" t="s">
        <v>8550</v>
      </c>
      <c r="BL890" t="s">
        <v>17</v>
      </c>
      <c r="BM890" s="223">
        <v>2495620</v>
      </c>
      <c r="BN890" s="223">
        <v>2381389</v>
      </c>
      <c r="BO890" t="s">
        <v>7013</v>
      </c>
      <c r="BP890" t="s">
        <v>9213</v>
      </c>
      <c r="BQ890" t="s">
        <v>17</v>
      </c>
      <c r="BR890" t="s">
        <v>17</v>
      </c>
      <c r="BS890" t="s">
        <v>17</v>
      </c>
      <c r="BT890" t="s">
        <v>17</v>
      </c>
      <c r="BU890" t="s">
        <v>8803</v>
      </c>
      <c r="BV890" t="s">
        <v>8804</v>
      </c>
      <c r="BW890" s="223">
        <v>30</v>
      </c>
      <c r="BX890" t="s">
        <v>17</v>
      </c>
      <c r="BY890" t="s">
        <v>17</v>
      </c>
      <c r="BZ890" t="s">
        <v>8805</v>
      </c>
      <c r="CA890" t="s">
        <v>6212</v>
      </c>
      <c r="CB890" s="223">
        <v>2017</v>
      </c>
      <c r="CC890" t="s">
        <v>8806</v>
      </c>
      <c r="CD890" t="s">
        <v>8848</v>
      </c>
      <c r="CE890" t="s">
        <v>8849</v>
      </c>
      <c r="CF890" t="s">
        <v>17</v>
      </c>
      <c r="CG890" t="s">
        <v>17</v>
      </c>
      <c r="CH890" t="s">
        <v>131</v>
      </c>
      <c r="CI890" t="s">
        <v>8847</v>
      </c>
      <c r="CJ890" t="s">
        <v>8850</v>
      </c>
      <c r="CK890" t="s">
        <v>17</v>
      </c>
      <c r="CL890" t="s">
        <v>17</v>
      </c>
      <c r="CM890" t="s">
        <v>17</v>
      </c>
      <c r="CN890" t="s">
        <v>17</v>
      </c>
      <c r="CO890" t="s">
        <v>686</v>
      </c>
      <c r="CP890" t="s">
        <v>48</v>
      </c>
      <c r="CQ890" t="s">
        <v>7025</v>
      </c>
      <c r="CR890" t="s">
        <v>17</v>
      </c>
      <c r="CS890" t="s">
        <v>8851</v>
      </c>
      <c r="CT890" t="s">
        <v>430</v>
      </c>
      <c r="CU890" t="s">
        <v>199</v>
      </c>
      <c r="CV890" t="s">
        <v>17</v>
      </c>
      <c r="CW890" t="s">
        <v>5328</v>
      </c>
      <c r="CX890" t="s">
        <v>17</v>
      </c>
      <c r="CY890" t="s">
        <v>17</v>
      </c>
      <c r="CZ890" t="s">
        <v>8852</v>
      </c>
      <c r="DA890" t="s">
        <v>8549</v>
      </c>
      <c r="DB890" t="s">
        <v>10611</v>
      </c>
      <c r="DC890" t="s">
        <v>10866</v>
      </c>
      <c r="DD890" s="223">
        <v>843</v>
      </c>
    </row>
    <row r="891" spans="1:108" ht="15.6" customHeight="1">
      <c r="A891" s="229">
        <v>834</v>
      </c>
      <c r="B891" t="s">
        <v>8788</v>
      </c>
      <c r="C891" s="285" t="s">
        <v>8789</v>
      </c>
      <c r="D891" t="s">
        <v>3455</v>
      </c>
      <c r="E891" t="s">
        <v>8790</v>
      </c>
      <c r="F891" t="s">
        <v>17</v>
      </c>
      <c r="G891" t="s">
        <v>8791</v>
      </c>
      <c r="H891" t="s">
        <v>8792</v>
      </c>
      <c r="I891" s="101" t="s">
        <v>8793</v>
      </c>
      <c r="J891" t="s">
        <v>8794</v>
      </c>
      <c r="K891" s="221" t="s">
        <v>10286</v>
      </c>
      <c r="L891" t="s">
        <v>8795</v>
      </c>
      <c r="M891" t="b">
        <v>0</v>
      </c>
      <c r="N891" t="s">
        <v>549</v>
      </c>
      <c r="O891" t="s">
        <v>8168</v>
      </c>
      <c r="P891" t="s">
        <v>8796</v>
      </c>
      <c r="Q891" s="223">
        <v>52</v>
      </c>
      <c r="R891" s="223">
        <v>52</v>
      </c>
      <c r="S891" t="s">
        <v>8797</v>
      </c>
      <c r="T891" t="s">
        <v>17</v>
      </c>
      <c r="U891" t="s">
        <v>17</v>
      </c>
      <c r="V891" t="s">
        <v>17</v>
      </c>
      <c r="W891" t="s">
        <v>17</v>
      </c>
      <c r="X891" t="s">
        <v>17</v>
      </c>
      <c r="Y891" t="s">
        <v>17</v>
      </c>
      <c r="Z891" t="s">
        <v>8812</v>
      </c>
      <c r="AA891" s="22" t="s">
        <v>8815</v>
      </c>
      <c r="AB891" t="s">
        <v>8813</v>
      </c>
      <c r="AC891" t="s">
        <v>17</v>
      </c>
      <c r="AD891" t="s">
        <v>17</v>
      </c>
      <c r="AE891" t="s">
        <v>17</v>
      </c>
      <c r="AF891" t="s">
        <v>8797</v>
      </c>
      <c r="AG891" t="s">
        <v>17</v>
      </c>
      <c r="AH891" t="s">
        <v>8853</v>
      </c>
      <c r="AI891" t="s">
        <v>8815</v>
      </c>
      <c r="AJ891" s="3" t="s">
        <v>9035</v>
      </c>
      <c r="AL891" t="s">
        <v>8816</v>
      </c>
      <c r="AM891" t="s">
        <v>8817</v>
      </c>
      <c r="AN891" t="s">
        <v>9205</v>
      </c>
      <c r="AO891" t="s">
        <v>4575</v>
      </c>
      <c r="AP891" t="s">
        <v>8797</v>
      </c>
      <c r="AQ891" t="s">
        <v>8799</v>
      </c>
      <c r="AR891" t="s">
        <v>8800</v>
      </c>
      <c r="AS891" s="22" t="s">
        <v>9044</v>
      </c>
      <c r="AT891" t="s">
        <v>17</v>
      </c>
      <c r="AU891" t="b">
        <v>0</v>
      </c>
      <c r="AV891" s="223">
        <v>4171674</v>
      </c>
      <c r="AW891" t="s">
        <v>17</v>
      </c>
      <c r="AX891" t="b">
        <v>0</v>
      </c>
      <c r="AY891" t="s">
        <v>17</v>
      </c>
      <c r="AZ891" t="s">
        <v>8801</v>
      </c>
      <c r="BA891" t="s">
        <v>8802</v>
      </c>
      <c r="BB891" t="s">
        <v>5202</v>
      </c>
      <c r="BC891" t="s">
        <v>17</v>
      </c>
      <c r="BD891" t="s">
        <v>17</v>
      </c>
      <c r="BE891" t="s">
        <v>37</v>
      </c>
      <c r="BF891" t="s">
        <v>37</v>
      </c>
      <c r="BG891" t="s">
        <v>17</v>
      </c>
      <c r="BH891" t="s">
        <v>9567</v>
      </c>
      <c r="BI891" t="s">
        <v>4479</v>
      </c>
      <c r="BJ891" t="s">
        <v>9079</v>
      </c>
      <c r="BK891" s="9" t="s">
        <v>8550</v>
      </c>
      <c r="BL891" t="s">
        <v>17</v>
      </c>
      <c r="BM891" s="223">
        <v>2047458</v>
      </c>
      <c r="BN891" s="223">
        <v>1953268</v>
      </c>
      <c r="BO891" t="s">
        <v>7013</v>
      </c>
      <c r="BP891" t="s">
        <v>9213</v>
      </c>
      <c r="BQ891" t="s">
        <v>17</v>
      </c>
      <c r="BR891" t="s">
        <v>17</v>
      </c>
      <c r="BS891" t="s">
        <v>17</v>
      </c>
      <c r="BT891" t="s">
        <v>17</v>
      </c>
      <c r="BU891" t="s">
        <v>8803</v>
      </c>
      <c r="BV891" t="s">
        <v>8804</v>
      </c>
      <c r="BW891" s="223">
        <v>30</v>
      </c>
      <c r="BX891" t="s">
        <v>17</v>
      </c>
      <c r="BY891" t="s">
        <v>17</v>
      </c>
      <c r="BZ891" t="s">
        <v>8805</v>
      </c>
      <c r="CA891" t="s">
        <v>6212</v>
      </c>
      <c r="CB891" s="223">
        <v>2017</v>
      </c>
      <c r="CC891" t="s">
        <v>8806</v>
      </c>
      <c r="CD891" t="s">
        <v>8854</v>
      </c>
      <c r="CE891" t="s">
        <v>8855</v>
      </c>
      <c r="CF891" t="s">
        <v>17</v>
      </c>
      <c r="CG891" t="s">
        <v>17</v>
      </c>
      <c r="CH891" t="s">
        <v>131</v>
      </c>
      <c r="CI891" t="s">
        <v>8853</v>
      </c>
      <c r="CJ891" t="s">
        <v>8856</v>
      </c>
      <c r="CK891" t="s">
        <v>17</v>
      </c>
      <c r="CL891" t="s">
        <v>17</v>
      </c>
      <c r="CM891" t="s">
        <v>17</v>
      </c>
      <c r="CN891" t="s">
        <v>17</v>
      </c>
      <c r="CO891" t="s">
        <v>686</v>
      </c>
      <c r="CP891" t="s">
        <v>48</v>
      </c>
      <c r="CQ891" t="s">
        <v>7025</v>
      </c>
      <c r="CR891" t="s">
        <v>17</v>
      </c>
      <c r="CS891" t="s">
        <v>8857</v>
      </c>
      <c r="CT891" t="s">
        <v>430</v>
      </c>
      <c r="CU891" t="s">
        <v>199</v>
      </c>
      <c r="CV891" t="s">
        <v>17</v>
      </c>
      <c r="CW891" t="s">
        <v>5328</v>
      </c>
      <c r="CX891" t="s">
        <v>17</v>
      </c>
      <c r="CY891" t="s">
        <v>17</v>
      </c>
      <c r="CZ891" t="s">
        <v>8858</v>
      </c>
      <c r="DA891" t="s">
        <v>8549</v>
      </c>
      <c r="DB891" t="s">
        <v>10612</v>
      </c>
      <c r="DC891" t="s">
        <v>10867</v>
      </c>
      <c r="DD891" s="223">
        <v>844</v>
      </c>
    </row>
    <row r="892" spans="1:108" ht="14.45" customHeight="1">
      <c r="A892" s="229">
        <v>835</v>
      </c>
      <c r="B892" t="s">
        <v>8788</v>
      </c>
      <c r="C892" s="285" t="s">
        <v>8789</v>
      </c>
      <c r="D892" t="s">
        <v>3455</v>
      </c>
      <c r="E892" t="s">
        <v>8790</v>
      </c>
      <c r="F892" t="s">
        <v>17</v>
      </c>
      <c r="G892" t="s">
        <v>8791</v>
      </c>
      <c r="H892" t="s">
        <v>8792</v>
      </c>
      <c r="I892" s="101" t="s">
        <v>8793</v>
      </c>
      <c r="J892" t="s">
        <v>8794</v>
      </c>
      <c r="K892" s="221" t="s">
        <v>10286</v>
      </c>
      <c r="L892" t="s">
        <v>8795</v>
      </c>
      <c r="M892" t="b">
        <v>0</v>
      </c>
      <c r="N892" t="s">
        <v>549</v>
      </c>
      <c r="O892" t="s">
        <v>8168</v>
      </c>
      <c r="P892" t="s">
        <v>8796</v>
      </c>
      <c r="Q892" s="223">
        <v>52</v>
      </c>
      <c r="R892" s="223">
        <v>52</v>
      </c>
      <c r="S892" t="s">
        <v>8797</v>
      </c>
      <c r="T892" t="s">
        <v>17</v>
      </c>
      <c r="U892" t="s">
        <v>17</v>
      </c>
      <c r="V892" t="s">
        <v>17</v>
      </c>
      <c r="W892" t="s">
        <v>17</v>
      </c>
      <c r="X892" t="s">
        <v>17</v>
      </c>
      <c r="Y892" t="s">
        <v>17</v>
      </c>
      <c r="Z892" t="s">
        <v>8812</v>
      </c>
      <c r="AA892" s="22" t="s">
        <v>8815</v>
      </c>
      <c r="AB892" t="s">
        <v>8813</v>
      </c>
      <c r="AC892" t="s">
        <v>17</v>
      </c>
      <c r="AD892" t="s">
        <v>17</v>
      </c>
      <c r="AE892" t="s">
        <v>17</v>
      </c>
      <c r="AF892" t="s">
        <v>8797</v>
      </c>
      <c r="AG892" t="s">
        <v>17</v>
      </c>
      <c r="AH892" t="s">
        <v>8859</v>
      </c>
      <c r="AI892" t="s">
        <v>8815</v>
      </c>
      <c r="AJ892" s="3" t="s">
        <v>9035</v>
      </c>
      <c r="AL892" t="s">
        <v>8816</v>
      </c>
      <c r="AM892" t="s">
        <v>8817</v>
      </c>
      <c r="AN892" t="s">
        <v>9205</v>
      </c>
      <c r="AO892" t="s">
        <v>4575</v>
      </c>
      <c r="AP892" t="s">
        <v>8797</v>
      </c>
      <c r="AQ892" t="s">
        <v>8799</v>
      </c>
      <c r="AR892" t="s">
        <v>8800</v>
      </c>
      <c r="AS892" s="22" t="s">
        <v>9044</v>
      </c>
      <c r="AT892" t="s">
        <v>17</v>
      </c>
      <c r="AU892" t="b">
        <v>0</v>
      </c>
      <c r="AV892" s="223">
        <v>3748872</v>
      </c>
      <c r="AW892" t="s">
        <v>17</v>
      </c>
      <c r="AX892" t="b">
        <v>0</v>
      </c>
      <c r="AY892" t="s">
        <v>17</v>
      </c>
      <c r="AZ892" t="s">
        <v>8801</v>
      </c>
      <c r="BA892" t="s">
        <v>8802</v>
      </c>
      <c r="BB892" t="s">
        <v>5202</v>
      </c>
      <c r="BC892" t="s">
        <v>17</v>
      </c>
      <c r="BD892" t="s">
        <v>17</v>
      </c>
      <c r="BE892" t="s">
        <v>37</v>
      </c>
      <c r="BF892" t="s">
        <v>37</v>
      </c>
      <c r="BG892" t="s">
        <v>17</v>
      </c>
      <c r="BH892" t="s">
        <v>9567</v>
      </c>
      <c r="BI892" t="s">
        <v>4479</v>
      </c>
      <c r="BJ892" t="s">
        <v>9079</v>
      </c>
      <c r="BK892" s="9" t="s">
        <v>8550</v>
      </c>
      <c r="BL892" t="s">
        <v>17</v>
      </c>
      <c r="BM892" s="223">
        <v>3402244</v>
      </c>
      <c r="BN892" s="223">
        <v>3174850</v>
      </c>
      <c r="BO892" t="s">
        <v>7013</v>
      </c>
      <c r="BP892" t="s">
        <v>9213</v>
      </c>
      <c r="BQ892" t="s">
        <v>17</v>
      </c>
      <c r="BR892" t="s">
        <v>17</v>
      </c>
      <c r="BS892" t="s">
        <v>17</v>
      </c>
      <c r="BT892" t="s">
        <v>17</v>
      </c>
      <c r="BU892" t="s">
        <v>8803</v>
      </c>
      <c r="BV892" t="s">
        <v>8804</v>
      </c>
      <c r="BW892" s="223">
        <v>30</v>
      </c>
      <c r="BX892" t="s">
        <v>17</v>
      </c>
      <c r="BY892" t="s">
        <v>17</v>
      </c>
      <c r="BZ892" t="s">
        <v>8805</v>
      </c>
      <c r="CA892" t="s">
        <v>6212</v>
      </c>
      <c r="CB892" s="223">
        <v>2017</v>
      </c>
      <c r="CC892" t="s">
        <v>8806</v>
      </c>
      <c r="CD892" t="s">
        <v>8860</v>
      </c>
      <c r="CE892" t="s">
        <v>8861</v>
      </c>
      <c r="CF892" t="s">
        <v>17</v>
      </c>
      <c r="CG892" t="s">
        <v>17</v>
      </c>
      <c r="CH892" t="s">
        <v>131</v>
      </c>
      <c r="CI892" t="s">
        <v>8859</v>
      </c>
      <c r="CJ892" t="s">
        <v>8862</v>
      </c>
      <c r="CK892" t="s">
        <v>17</v>
      </c>
      <c r="CL892" t="s">
        <v>17</v>
      </c>
      <c r="CM892" t="s">
        <v>17</v>
      </c>
      <c r="CN892" t="s">
        <v>17</v>
      </c>
      <c r="CO892" t="s">
        <v>686</v>
      </c>
      <c r="CP892" t="s">
        <v>48</v>
      </c>
      <c r="CQ892" t="s">
        <v>7025</v>
      </c>
      <c r="CR892" t="s">
        <v>17</v>
      </c>
      <c r="CS892" t="s">
        <v>8863</v>
      </c>
      <c r="CT892" t="s">
        <v>430</v>
      </c>
      <c r="CU892" t="s">
        <v>199</v>
      </c>
      <c r="CV892" t="s">
        <v>17</v>
      </c>
      <c r="CW892" t="s">
        <v>5328</v>
      </c>
      <c r="CX892" t="s">
        <v>17</v>
      </c>
      <c r="CY892" t="s">
        <v>17</v>
      </c>
      <c r="CZ892" t="s">
        <v>8864</v>
      </c>
      <c r="DA892" t="s">
        <v>8549</v>
      </c>
      <c r="DB892" t="s">
        <v>10613</v>
      </c>
      <c r="DC892" t="s">
        <v>10868</v>
      </c>
      <c r="DD892" s="223">
        <v>845</v>
      </c>
    </row>
    <row r="893" spans="1:108" ht="15.6" customHeight="1">
      <c r="A893" s="229">
        <v>836</v>
      </c>
      <c r="B893" t="s">
        <v>8788</v>
      </c>
      <c r="C893" s="285" t="s">
        <v>8789</v>
      </c>
      <c r="D893" t="s">
        <v>3455</v>
      </c>
      <c r="E893" t="s">
        <v>8790</v>
      </c>
      <c r="F893" t="s">
        <v>17</v>
      </c>
      <c r="G893" t="s">
        <v>8791</v>
      </c>
      <c r="H893" t="s">
        <v>8792</v>
      </c>
      <c r="I893" s="101" t="s">
        <v>8793</v>
      </c>
      <c r="J893" t="s">
        <v>8794</v>
      </c>
      <c r="K893" s="221" t="s">
        <v>10286</v>
      </c>
      <c r="L893" t="s">
        <v>8795</v>
      </c>
      <c r="M893" t="b">
        <v>0</v>
      </c>
      <c r="N893" t="s">
        <v>549</v>
      </c>
      <c r="O893" t="s">
        <v>8168</v>
      </c>
      <c r="P893" t="s">
        <v>8796</v>
      </c>
      <c r="Q893" s="223">
        <v>52</v>
      </c>
      <c r="R893" s="223">
        <v>52</v>
      </c>
      <c r="S893" t="s">
        <v>8797</v>
      </c>
      <c r="T893" t="s">
        <v>17</v>
      </c>
      <c r="U893" t="s">
        <v>17</v>
      </c>
      <c r="V893" t="s">
        <v>17</v>
      </c>
      <c r="W893" t="s">
        <v>17</v>
      </c>
      <c r="X893" t="s">
        <v>17</v>
      </c>
      <c r="Y893" t="s">
        <v>17</v>
      </c>
      <c r="Z893" t="s">
        <v>8812</v>
      </c>
      <c r="AA893" s="22" t="s">
        <v>8815</v>
      </c>
      <c r="AB893" t="s">
        <v>8813</v>
      </c>
      <c r="AC893" t="s">
        <v>17</v>
      </c>
      <c r="AD893" t="s">
        <v>17</v>
      </c>
      <c r="AE893" t="s">
        <v>17</v>
      </c>
      <c r="AF893" t="s">
        <v>8797</v>
      </c>
      <c r="AG893" t="s">
        <v>17</v>
      </c>
      <c r="AH893" t="s">
        <v>8865</v>
      </c>
      <c r="AI893" t="s">
        <v>8815</v>
      </c>
      <c r="AJ893" s="3" t="s">
        <v>9035</v>
      </c>
      <c r="AL893" t="s">
        <v>8816</v>
      </c>
      <c r="AM893" t="s">
        <v>8817</v>
      </c>
      <c r="AN893" t="s">
        <v>9205</v>
      </c>
      <c r="AO893" t="s">
        <v>4575</v>
      </c>
      <c r="AP893" t="s">
        <v>8797</v>
      </c>
      <c r="AQ893" t="s">
        <v>8799</v>
      </c>
      <c r="AR893" t="s">
        <v>8800</v>
      </c>
      <c r="AS893" s="22" t="s">
        <v>9044</v>
      </c>
      <c r="AT893" t="s">
        <v>17</v>
      </c>
      <c r="AU893" t="b">
        <v>0</v>
      </c>
      <c r="AV893" s="223">
        <v>4002422</v>
      </c>
      <c r="AW893" t="s">
        <v>17</v>
      </c>
      <c r="AX893" t="b">
        <v>0</v>
      </c>
      <c r="AY893" t="s">
        <v>17</v>
      </c>
      <c r="AZ893" t="s">
        <v>8801</v>
      </c>
      <c r="BA893" t="s">
        <v>8802</v>
      </c>
      <c r="BB893" t="s">
        <v>5202</v>
      </c>
      <c r="BC893" t="s">
        <v>17</v>
      </c>
      <c r="BD893" t="s">
        <v>17</v>
      </c>
      <c r="BE893" t="s">
        <v>37</v>
      </c>
      <c r="BF893" t="s">
        <v>37</v>
      </c>
      <c r="BG893" t="s">
        <v>17</v>
      </c>
      <c r="BH893" t="s">
        <v>9567</v>
      </c>
      <c r="BI893" t="s">
        <v>4479</v>
      </c>
      <c r="BJ893" t="s">
        <v>9079</v>
      </c>
      <c r="BK893" s="9" t="s">
        <v>8550</v>
      </c>
      <c r="BL893" t="s">
        <v>17</v>
      </c>
      <c r="BM893" s="223">
        <v>3603073</v>
      </c>
      <c r="BN893" s="223">
        <v>3452740</v>
      </c>
      <c r="BO893" t="s">
        <v>7013</v>
      </c>
      <c r="BP893" t="s">
        <v>9213</v>
      </c>
      <c r="BQ893" t="s">
        <v>17</v>
      </c>
      <c r="BR893" t="s">
        <v>17</v>
      </c>
      <c r="BS893" t="s">
        <v>17</v>
      </c>
      <c r="BT893" t="s">
        <v>17</v>
      </c>
      <c r="BU893" t="s">
        <v>8803</v>
      </c>
      <c r="BV893" t="s">
        <v>8804</v>
      </c>
      <c r="BW893" s="223">
        <v>30</v>
      </c>
      <c r="BX893" t="s">
        <v>17</v>
      </c>
      <c r="BY893" t="s">
        <v>17</v>
      </c>
      <c r="BZ893" t="s">
        <v>8805</v>
      </c>
      <c r="CA893" t="s">
        <v>6212</v>
      </c>
      <c r="CB893" s="223">
        <v>2017</v>
      </c>
      <c r="CC893" t="s">
        <v>8806</v>
      </c>
      <c r="CD893" t="s">
        <v>8866</v>
      </c>
      <c r="CE893" t="s">
        <v>8867</v>
      </c>
      <c r="CF893" t="s">
        <v>17</v>
      </c>
      <c r="CG893" t="s">
        <v>17</v>
      </c>
      <c r="CH893" t="s">
        <v>131</v>
      </c>
      <c r="CI893" t="s">
        <v>8865</v>
      </c>
      <c r="CJ893" t="s">
        <v>8868</v>
      </c>
      <c r="CK893" t="s">
        <v>17</v>
      </c>
      <c r="CL893" t="s">
        <v>17</v>
      </c>
      <c r="CM893" t="s">
        <v>17</v>
      </c>
      <c r="CN893" t="s">
        <v>17</v>
      </c>
      <c r="CO893" t="s">
        <v>686</v>
      </c>
      <c r="CP893" t="s">
        <v>48</v>
      </c>
      <c r="CQ893" t="s">
        <v>7025</v>
      </c>
      <c r="CR893" t="s">
        <v>17</v>
      </c>
      <c r="CS893" t="s">
        <v>8869</v>
      </c>
      <c r="CT893" t="s">
        <v>430</v>
      </c>
      <c r="CU893" t="s">
        <v>199</v>
      </c>
      <c r="CV893" t="s">
        <v>17</v>
      </c>
      <c r="CW893" t="s">
        <v>5328</v>
      </c>
      <c r="CX893" t="s">
        <v>17</v>
      </c>
      <c r="CY893" t="s">
        <v>17</v>
      </c>
      <c r="CZ893" t="s">
        <v>8870</v>
      </c>
      <c r="DA893" t="s">
        <v>8549</v>
      </c>
      <c r="DB893" t="s">
        <v>10614</v>
      </c>
      <c r="DC893" t="s">
        <v>10869</v>
      </c>
      <c r="DD893" s="223">
        <v>846</v>
      </c>
    </row>
    <row r="894" spans="1:108" ht="15" customHeight="1">
      <c r="A894" s="229">
        <v>837</v>
      </c>
      <c r="B894" t="s">
        <v>8788</v>
      </c>
      <c r="C894" s="285" t="s">
        <v>8789</v>
      </c>
      <c r="D894" t="s">
        <v>3455</v>
      </c>
      <c r="E894" t="s">
        <v>8790</v>
      </c>
      <c r="F894" t="s">
        <v>17</v>
      </c>
      <c r="G894" t="s">
        <v>8791</v>
      </c>
      <c r="H894" t="s">
        <v>8792</v>
      </c>
      <c r="I894" s="101" t="s">
        <v>8793</v>
      </c>
      <c r="J894" t="s">
        <v>8794</v>
      </c>
      <c r="K894" s="221" t="s">
        <v>10286</v>
      </c>
      <c r="L894" t="s">
        <v>8795</v>
      </c>
      <c r="M894" t="b">
        <v>0</v>
      </c>
      <c r="N894" t="s">
        <v>549</v>
      </c>
      <c r="O894" t="s">
        <v>8168</v>
      </c>
      <c r="P894" t="s">
        <v>8796</v>
      </c>
      <c r="Q894" s="223">
        <v>52</v>
      </c>
      <c r="R894" s="223">
        <v>52</v>
      </c>
      <c r="S894" t="s">
        <v>8797</v>
      </c>
      <c r="T894" t="s">
        <v>17</v>
      </c>
      <c r="U894" t="s">
        <v>17</v>
      </c>
      <c r="V894" t="s">
        <v>17</v>
      </c>
      <c r="W894" t="s">
        <v>17</v>
      </c>
      <c r="X894" t="s">
        <v>17</v>
      </c>
      <c r="Y894" t="s">
        <v>17</v>
      </c>
      <c r="Z894" t="s">
        <v>8812</v>
      </c>
      <c r="AA894" s="22" t="s">
        <v>8815</v>
      </c>
      <c r="AB894" t="s">
        <v>8813</v>
      </c>
      <c r="AC894" t="s">
        <v>17</v>
      </c>
      <c r="AD894" t="s">
        <v>17</v>
      </c>
      <c r="AE894" t="s">
        <v>17</v>
      </c>
      <c r="AF894" t="s">
        <v>8797</v>
      </c>
      <c r="AG894" t="s">
        <v>17</v>
      </c>
      <c r="AH894" t="s">
        <v>8871</v>
      </c>
      <c r="AI894" t="s">
        <v>8815</v>
      </c>
      <c r="AJ894" s="3" t="s">
        <v>9035</v>
      </c>
      <c r="AL894" t="s">
        <v>8816</v>
      </c>
      <c r="AM894" t="s">
        <v>8817</v>
      </c>
      <c r="AN894" t="s">
        <v>9205</v>
      </c>
      <c r="AO894" t="s">
        <v>4575</v>
      </c>
      <c r="AP894" t="s">
        <v>8797</v>
      </c>
      <c r="AQ894" t="s">
        <v>8799</v>
      </c>
      <c r="AR894" t="s">
        <v>8800</v>
      </c>
      <c r="AS894" s="22" t="s">
        <v>9044</v>
      </c>
      <c r="AT894" t="s">
        <v>17</v>
      </c>
      <c r="AU894" t="b">
        <v>0</v>
      </c>
      <c r="AV894" s="223">
        <v>3618339</v>
      </c>
      <c r="AW894" t="s">
        <v>17</v>
      </c>
      <c r="AX894" t="b">
        <v>0</v>
      </c>
      <c r="AY894" t="s">
        <v>17</v>
      </c>
      <c r="AZ894" t="s">
        <v>8801</v>
      </c>
      <c r="BA894" t="s">
        <v>8802</v>
      </c>
      <c r="BB894" t="s">
        <v>5202</v>
      </c>
      <c r="BC894" t="s">
        <v>17</v>
      </c>
      <c r="BD894" t="s">
        <v>17</v>
      </c>
      <c r="BE894" t="s">
        <v>37</v>
      </c>
      <c r="BF894" t="s">
        <v>37</v>
      </c>
      <c r="BG894" t="s">
        <v>17</v>
      </c>
      <c r="BH894" t="s">
        <v>9567</v>
      </c>
      <c r="BI894" t="s">
        <v>4479</v>
      </c>
      <c r="BJ894" t="s">
        <v>9079</v>
      </c>
      <c r="BK894" s="9" t="s">
        <v>8550</v>
      </c>
      <c r="BL894" t="s">
        <v>17</v>
      </c>
      <c r="BM894" s="223">
        <v>2765429</v>
      </c>
      <c r="BN894" s="223">
        <v>2621798</v>
      </c>
      <c r="BO894" t="s">
        <v>7013</v>
      </c>
      <c r="BP894" t="s">
        <v>9213</v>
      </c>
      <c r="BQ894" t="s">
        <v>17</v>
      </c>
      <c r="BR894" t="s">
        <v>17</v>
      </c>
      <c r="BS894" t="s">
        <v>17</v>
      </c>
      <c r="BT894" t="s">
        <v>17</v>
      </c>
      <c r="BU894" t="s">
        <v>8803</v>
      </c>
      <c r="BV894" t="s">
        <v>8804</v>
      </c>
      <c r="BW894" s="223">
        <v>30</v>
      </c>
      <c r="BX894" t="s">
        <v>17</v>
      </c>
      <c r="BY894" t="s">
        <v>17</v>
      </c>
      <c r="BZ894" t="s">
        <v>8805</v>
      </c>
      <c r="CA894" t="s">
        <v>6212</v>
      </c>
      <c r="CB894" s="223">
        <v>2017</v>
      </c>
      <c r="CC894" t="s">
        <v>8806</v>
      </c>
      <c r="CD894" t="s">
        <v>8872</v>
      </c>
      <c r="CE894" t="s">
        <v>8873</v>
      </c>
      <c r="CF894" t="s">
        <v>17</v>
      </c>
      <c r="CG894" t="s">
        <v>17</v>
      </c>
      <c r="CH894" t="s">
        <v>131</v>
      </c>
      <c r="CI894" t="s">
        <v>8871</v>
      </c>
      <c r="CJ894" t="s">
        <v>8874</v>
      </c>
      <c r="CK894" t="s">
        <v>17</v>
      </c>
      <c r="CL894" t="s">
        <v>17</v>
      </c>
      <c r="CM894" t="s">
        <v>17</v>
      </c>
      <c r="CN894" t="s">
        <v>17</v>
      </c>
      <c r="CO894" t="s">
        <v>686</v>
      </c>
      <c r="CP894" t="s">
        <v>48</v>
      </c>
      <c r="CQ894" t="s">
        <v>7025</v>
      </c>
      <c r="CR894" t="s">
        <v>17</v>
      </c>
      <c r="CS894" t="s">
        <v>8875</v>
      </c>
      <c r="CT894" t="s">
        <v>430</v>
      </c>
      <c r="CU894" t="s">
        <v>199</v>
      </c>
      <c r="CV894" t="s">
        <v>17</v>
      </c>
      <c r="CW894" t="s">
        <v>5328</v>
      </c>
      <c r="CX894" t="s">
        <v>17</v>
      </c>
      <c r="CY894" t="s">
        <v>17</v>
      </c>
      <c r="CZ894" t="s">
        <v>8876</v>
      </c>
      <c r="DA894" t="s">
        <v>8549</v>
      </c>
      <c r="DB894" t="s">
        <v>10615</v>
      </c>
      <c r="DC894" t="s">
        <v>10870</v>
      </c>
      <c r="DD894" s="223">
        <v>847</v>
      </c>
    </row>
    <row r="895" spans="1:108" ht="15.6" customHeight="1">
      <c r="A895" s="223">
        <v>838</v>
      </c>
      <c r="B895" t="s">
        <v>9549</v>
      </c>
      <c r="C895" s="285" t="s">
        <v>9227</v>
      </c>
      <c r="D895" t="s">
        <v>3455</v>
      </c>
      <c r="E895" t="s">
        <v>9228</v>
      </c>
      <c r="F895" t="s">
        <v>9229</v>
      </c>
      <c r="G895" t="s">
        <v>9230</v>
      </c>
      <c r="H895" t="s">
        <v>9231</v>
      </c>
      <c r="I895" t="s">
        <v>9232</v>
      </c>
      <c r="J895" t="s">
        <v>9233</v>
      </c>
      <c r="K895" t="s">
        <v>10287</v>
      </c>
      <c r="L895" t="s">
        <v>9234</v>
      </c>
      <c r="M895" t="b">
        <v>0</v>
      </c>
      <c r="N895" t="s">
        <v>549</v>
      </c>
      <c r="O895" t="s">
        <v>8168</v>
      </c>
      <c r="P895" t="s">
        <v>9220</v>
      </c>
      <c r="Q895" s="223">
        <v>49</v>
      </c>
      <c r="R895" s="223">
        <v>49</v>
      </c>
      <c r="S895" t="s">
        <v>8797</v>
      </c>
      <c r="T895" t="s">
        <v>17</v>
      </c>
      <c r="U895" t="s">
        <v>17</v>
      </c>
      <c r="V895" t="s">
        <v>17</v>
      </c>
      <c r="W895" t="s">
        <v>17</v>
      </c>
      <c r="X895" t="s">
        <v>17</v>
      </c>
      <c r="Y895" t="s">
        <v>17</v>
      </c>
      <c r="Z895" t="s">
        <v>9235</v>
      </c>
      <c r="AA895" t="s">
        <v>9236</v>
      </c>
      <c r="AB895" t="s">
        <v>17</v>
      </c>
      <c r="AC895" t="s">
        <v>9237</v>
      </c>
      <c r="AD895" t="s">
        <v>17</v>
      </c>
      <c r="AE895" t="s">
        <v>17</v>
      </c>
      <c r="AF895" t="s">
        <v>8797</v>
      </c>
      <c r="AG895" t="s">
        <v>17</v>
      </c>
      <c r="AH895" t="s">
        <v>9238</v>
      </c>
      <c r="AI895" t="s">
        <v>7008</v>
      </c>
      <c r="AJ895" t="s">
        <v>481</v>
      </c>
      <c r="AK895" t="s">
        <v>481</v>
      </c>
      <c r="AL895" t="s">
        <v>481</v>
      </c>
      <c r="AM895" t="s">
        <v>481</v>
      </c>
      <c r="AN895" t="s">
        <v>484</v>
      </c>
      <c r="AO895" t="s">
        <v>9239</v>
      </c>
      <c r="AP895" t="s">
        <v>9240</v>
      </c>
      <c r="AQ895" t="s">
        <v>9241</v>
      </c>
      <c r="AS895" t="s">
        <v>9242</v>
      </c>
      <c r="AT895" t="s">
        <v>9243</v>
      </c>
      <c r="AU895" t="b">
        <v>0</v>
      </c>
      <c r="AV895" s="223">
        <v>8275014</v>
      </c>
      <c r="AW895" t="s">
        <v>17</v>
      </c>
      <c r="AX895" t="s">
        <v>9244</v>
      </c>
      <c r="AY895" t="s">
        <v>17</v>
      </c>
      <c r="AZ895" t="s">
        <v>17</v>
      </c>
      <c r="BA895" t="s">
        <v>9245</v>
      </c>
      <c r="BB895" t="s">
        <v>708</v>
      </c>
      <c r="BC895" t="s">
        <v>17</v>
      </c>
      <c r="BD895" t="s">
        <v>9246</v>
      </c>
      <c r="BE895" t="s">
        <v>37</v>
      </c>
      <c r="BF895" t="s">
        <v>9247</v>
      </c>
      <c r="BG895" s="101" t="s">
        <v>9248</v>
      </c>
      <c r="BH895" t="s">
        <v>9567</v>
      </c>
      <c r="BI895" t="s">
        <v>4479</v>
      </c>
      <c r="BJ895" t="s">
        <v>9079</v>
      </c>
      <c r="BK895" s="9" t="s">
        <v>9568</v>
      </c>
      <c r="BL895" t="s">
        <v>17</v>
      </c>
      <c r="BM895" s="223">
        <v>2801168</v>
      </c>
      <c r="BN895" s="223">
        <v>2726929</v>
      </c>
      <c r="BO895" t="s">
        <v>7013</v>
      </c>
      <c r="BP895" t="s">
        <v>9213</v>
      </c>
      <c r="BQ895" t="s">
        <v>17</v>
      </c>
      <c r="BR895" t="s">
        <v>17</v>
      </c>
      <c r="BS895" t="s">
        <v>17</v>
      </c>
      <c r="BT895" t="s">
        <v>17</v>
      </c>
      <c r="BU895" t="s">
        <v>6697</v>
      </c>
      <c r="BV895" t="s">
        <v>9249</v>
      </c>
      <c r="BW895" s="223" t="s">
        <v>17</v>
      </c>
      <c r="BX895" t="s">
        <v>17</v>
      </c>
      <c r="BY895" t="s">
        <v>17</v>
      </c>
      <c r="BZ895" t="s">
        <v>9250</v>
      </c>
      <c r="CA895" t="s">
        <v>6212</v>
      </c>
      <c r="CB895" s="223">
        <v>2017</v>
      </c>
      <c r="CC895" t="s">
        <v>9251</v>
      </c>
      <c r="CD895" t="s">
        <v>9252</v>
      </c>
      <c r="CE895" t="s">
        <v>9253</v>
      </c>
      <c r="CF895" t="s">
        <v>9238</v>
      </c>
      <c r="CG895" t="s">
        <v>9238</v>
      </c>
      <c r="CH895" t="s">
        <v>131</v>
      </c>
      <c r="CI895" t="s">
        <v>9254</v>
      </c>
      <c r="CJ895" t="s">
        <v>9255</v>
      </c>
      <c r="CK895" t="s">
        <v>17</v>
      </c>
      <c r="CL895" t="s">
        <v>17</v>
      </c>
      <c r="CM895" t="s">
        <v>9256</v>
      </c>
      <c r="CN895" t="s">
        <v>9257</v>
      </c>
      <c r="CO895" t="s">
        <v>686</v>
      </c>
      <c r="CP895" t="s">
        <v>48</v>
      </c>
      <c r="CQ895" t="s">
        <v>7025</v>
      </c>
      <c r="CR895" t="s">
        <v>17</v>
      </c>
      <c r="CS895" t="s">
        <v>9258</v>
      </c>
      <c r="CT895" t="s">
        <v>430</v>
      </c>
      <c r="CU895" t="s">
        <v>333</v>
      </c>
      <c r="CV895" t="s">
        <v>17</v>
      </c>
      <c r="CW895" t="s">
        <v>17</v>
      </c>
      <c r="CX895" t="s">
        <v>17</v>
      </c>
      <c r="CY895" t="s">
        <v>17</v>
      </c>
      <c r="CZ895" t="s">
        <v>9259</v>
      </c>
      <c r="DA895" t="s">
        <v>8549</v>
      </c>
      <c r="DB895" t="s">
        <v>10616</v>
      </c>
      <c r="DC895" t="s">
        <v>10871</v>
      </c>
      <c r="DD895" s="223">
        <v>873</v>
      </c>
    </row>
    <row r="896" spans="1:108" ht="15" customHeight="1">
      <c r="A896" s="223">
        <v>839</v>
      </c>
      <c r="B896" t="s">
        <v>9549</v>
      </c>
      <c r="C896" s="285" t="s">
        <v>9227</v>
      </c>
      <c r="D896" t="s">
        <v>3455</v>
      </c>
      <c r="E896" t="s">
        <v>9228</v>
      </c>
      <c r="F896" t="s">
        <v>9229</v>
      </c>
      <c r="G896" t="s">
        <v>9230</v>
      </c>
      <c r="H896" t="s">
        <v>9231</v>
      </c>
      <c r="I896" t="s">
        <v>9232</v>
      </c>
      <c r="J896" t="s">
        <v>9233</v>
      </c>
      <c r="K896" t="s">
        <v>10287</v>
      </c>
      <c r="L896" t="s">
        <v>9234</v>
      </c>
      <c r="M896" t="b">
        <v>0</v>
      </c>
      <c r="N896" t="s">
        <v>549</v>
      </c>
      <c r="O896" t="s">
        <v>8168</v>
      </c>
      <c r="P896" t="s">
        <v>9220</v>
      </c>
      <c r="Q896" s="223">
        <v>49</v>
      </c>
      <c r="R896" s="223">
        <v>49</v>
      </c>
      <c r="S896" t="s">
        <v>8797</v>
      </c>
      <c r="T896" t="s">
        <v>17</v>
      </c>
      <c r="U896" t="s">
        <v>17</v>
      </c>
      <c r="V896" t="s">
        <v>17</v>
      </c>
      <c r="W896" t="s">
        <v>17</v>
      </c>
      <c r="X896" t="s">
        <v>17</v>
      </c>
      <c r="Y896" t="s">
        <v>17</v>
      </c>
      <c r="Z896" t="s">
        <v>9235</v>
      </c>
      <c r="AA896" t="s">
        <v>9236</v>
      </c>
      <c r="AB896" t="s">
        <v>17</v>
      </c>
      <c r="AC896" t="s">
        <v>9237</v>
      </c>
      <c r="AD896" t="s">
        <v>17</v>
      </c>
      <c r="AE896" t="s">
        <v>17</v>
      </c>
      <c r="AF896" t="s">
        <v>8797</v>
      </c>
      <c r="AG896" t="s">
        <v>17</v>
      </c>
      <c r="AH896" t="s">
        <v>9260</v>
      </c>
      <c r="AI896" t="s">
        <v>9261</v>
      </c>
      <c r="AJ896" t="s">
        <v>9037</v>
      </c>
      <c r="AK896" t="s">
        <v>9037</v>
      </c>
      <c r="AL896" t="s">
        <v>9037</v>
      </c>
      <c r="AM896" t="s">
        <v>9262</v>
      </c>
      <c r="AN896" t="s">
        <v>484</v>
      </c>
      <c r="AO896" t="s">
        <v>9263</v>
      </c>
      <c r="AP896" t="s">
        <v>8797</v>
      </c>
      <c r="AQ896" t="s">
        <v>9241</v>
      </c>
      <c r="AS896" t="s">
        <v>9044</v>
      </c>
      <c r="AT896" t="s">
        <v>9243</v>
      </c>
      <c r="AU896" t="b">
        <v>0</v>
      </c>
      <c r="AV896" s="223">
        <v>5137630</v>
      </c>
      <c r="AW896" t="s">
        <v>17</v>
      </c>
      <c r="AX896" t="s">
        <v>9264</v>
      </c>
      <c r="AY896" t="s">
        <v>17</v>
      </c>
      <c r="AZ896" t="s">
        <v>17</v>
      </c>
      <c r="BA896" t="s">
        <v>9245</v>
      </c>
      <c r="BB896" t="s">
        <v>708</v>
      </c>
      <c r="BC896" t="s">
        <v>17</v>
      </c>
      <c r="BD896" t="s">
        <v>9246</v>
      </c>
      <c r="BE896" t="s">
        <v>37</v>
      </c>
      <c r="BF896" t="s">
        <v>9247</v>
      </c>
      <c r="BG896" s="101" t="s">
        <v>9248</v>
      </c>
      <c r="BH896" t="s">
        <v>9567</v>
      </c>
      <c r="BI896" t="s">
        <v>4479</v>
      </c>
      <c r="BJ896" t="s">
        <v>9079</v>
      </c>
      <c r="BK896" s="9" t="s">
        <v>9568</v>
      </c>
      <c r="BL896" t="s">
        <v>17</v>
      </c>
      <c r="BM896" s="223">
        <v>2484640</v>
      </c>
      <c r="BN896" s="223">
        <v>2390022</v>
      </c>
      <c r="BO896" t="s">
        <v>7013</v>
      </c>
      <c r="BP896" t="s">
        <v>9213</v>
      </c>
      <c r="BQ896" t="s">
        <v>17</v>
      </c>
      <c r="BR896" t="s">
        <v>17</v>
      </c>
      <c r="BS896" t="s">
        <v>17</v>
      </c>
      <c r="BT896" t="s">
        <v>17</v>
      </c>
      <c r="BU896" t="s">
        <v>6697</v>
      </c>
      <c r="BV896" t="s">
        <v>9265</v>
      </c>
      <c r="BW896" s="223" t="s">
        <v>17</v>
      </c>
      <c r="BX896" t="s">
        <v>17</v>
      </c>
      <c r="BY896" t="s">
        <v>17</v>
      </c>
      <c r="BZ896" t="s">
        <v>9250</v>
      </c>
      <c r="CA896" t="s">
        <v>6212</v>
      </c>
      <c r="CB896" s="223">
        <v>2017</v>
      </c>
      <c r="CC896" t="s">
        <v>9251</v>
      </c>
      <c r="CD896" t="s">
        <v>9266</v>
      </c>
      <c r="CE896" t="s">
        <v>9267</v>
      </c>
      <c r="CF896" t="s">
        <v>9260</v>
      </c>
      <c r="CG896" t="s">
        <v>9260</v>
      </c>
      <c r="CH896" t="s">
        <v>131</v>
      </c>
      <c r="CI896" t="s">
        <v>9268</v>
      </c>
      <c r="CJ896" t="s">
        <v>9269</v>
      </c>
      <c r="CK896" t="s">
        <v>17</v>
      </c>
      <c r="CL896" t="s">
        <v>17</v>
      </c>
      <c r="CM896" t="s">
        <v>9256</v>
      </c>
      <c r="CN896" t="s">
        <v>9257</v>
      </c>
      <c r="CO896" t="s">
        <v>686</v>
      </c>
      <c r="CP896" t="s">
        <v>48</v>
      </c>
      <c r="CQ896" t="s">
        <v>7025</v>
      </c>
      <c r="CR896" t="s">
        <v>17</v>
      </c>
      <c r="CS896" t="s">
        <v>9270</v>
      </c>
      <c r="CT896" t="s">
        <v>430</v>
      </c>
      <c r="CU896" t="s">
        <v>333</v>
      </c>
      <c r="CV896" t="s">
        <v>17</v>
      </c>
      <c r="CW896" t="s">
        <v>17</v>
      </c>
      <c r="CX896" t="s">
        <v>17</v>
      </c>
      <c r="CY896" t="s">
        <v>17</v>
      </c>
      <c r="CZ896" t="s">
        <v>9271</v>
      </c>
      <c r="DA896" t="s">
        <v>8549</v>
      </c>
      <c r="DB896" t="s">
        <v>10617</v>
      </c>
      <c r="DC896" t="s">
        <v>10872</v>
      </c>
      <c r="DD896" s="223">
        <v>874</v>
      </c>
    </row>
    <row r="897" spans="1:108" ht="16.149999999999999" customHeight="1">
      <c r="A897" s="223">
        <v>840</v>
      </c>
      <c r="B897" t="s">
        <v>9549</v>
      </c>
      <c r="C897" s="285" t="s">
        <v>9227</v>
      </c>
      <c r="D897" t="s">
        <v>3455</v>
      </c>
      <c r="E897" t="s">
        <v>9228</v>
      </c>
      <c r="F897" t="s">
        <v>9229</v>
      </c>
      <c r="G897" t="s">
        <v>9230</v>
      </c>
      <c r="H897" t="s">
        <v>9231</v>
      </c>
      <c r="I897" t="s">
        <v>9232</v>
      </c>
      <c r="J897" t="s">
        <v>9233</v>
      </c>
      <c r="K897" t="s">
        <v>10287</v>
      </c>
      <c r="L897" t="s">
        <v>9234</v>
      </c>
      <c r="M897" t="b">
        <v>0</v>
      </c>
      <c r="N897" t="s">
        <v>549</v>
      </c>
      <c r="O897" t="s">
        <v>8168</v>
      </c>
      <c r="P897" t="s">
        <v>9220</v>
      </c>
      <c r="Q897" s="223">
        <v>49</v>
      </c>
      <c r="R897" s="223">
        <v>49</v>
      </c>
      <c r="S897" t="s">
        <v>8797</v>
      </c>
      <c r="T897" t="s">
        <v>17</v>
      </c>
      <c r="U897" t="s">
        <v>17</v>
      </c>
      <c r="V897" t="s">
        <v>17</v>
      </c>
      <c r="W897" t="s">
        <v>17</v>
      </c>
      <c r="X897" t="s">
        <v>17</v>
      </c>
      <c r="Y897" t="s">
        <v>17</v>
      </c>
      <c r="Z897" t="s">
        <v>9235</v>
      </c>
      <c r="AA897" t="s">
        <v>9236</v>
      </c>
      <c r="AB897" t="s">
        <v>17</v>
      </c>
      <c r="AC897" t="s">
        <v>9237</v>
      </c>
      <c r="AD897" t="s">
        <v>17</v>
      </c>
      <c r="AE897" t="s">
        <v>17</v>
      </c>
      <c r="AF897" t="s">
        <v>8797</v>
      </c>
      <c r="AG897" t="s">
        <v>17</v>
      </c>
      <c r="AH897" t="s">
        <v>9272</v>
      </c>
      <c r="AI897" t="s">
        <v>9273</v>
      </c>
      <c r="AJ897" t="s">
        <v>9037</v>
      </c>
      <c r="AK897" t="s">
        <v>9037</v>
      </c>
      <c r="AL897" t="s">
        <v>9037</v>
      </c>
      <c r="AM897" t="s">
        <v>9262</v>
      </c>
      <c r="AN897" t="s">
        <v>9236</v>
      </c>
      <c r="AO897" t="s">
        <v>9263</v>
      </c>
      <c r="AP897" t="s">
        <v>8797</v>
      </c>
      <c r="AQ897" t="s">
        <v>9241</v>
      </c>
      <c r="AS897" t="s">
        <v>9274</v>
      </c>
      <c r="AT897" t="s">
        <v>9243</v>
      </c>
      <c r="AU897" t="b">
        <v>0</v>
      </c>
      <c r="AV897" s="223">
        <v>6187562</v>
      </c>
      <c r="AW897" t="s">
        <v>17</v>
      </c>
      <c r="AX897" t="s">
        <v>9264</v>
      </c>
      <c r="AY897" t="s">
        <v>17</v>
      </c>
      <c r="AZ897" t="s">
        <v>17</v>
      </c>
      <c r="BA897" t="s">
        <v>9245</v>
      </c>
      <c r="BB897" t="s">
        <v>708</v>
      </c>
      <c r="BC897" t="s">
        <v>17</v>
      </c>
      <c r="BD897" t="s">
        <v>9246</v>
      </c>
      <c r="BE897" t="s">
        <v>37</v>
      </c>
      <c r="BF897" t="s">
        <v>9247</v>
      </c>
      <c r="BG897" s="101" t="s">
        <v>9248</v>
      </c>
      <c r="BH897" t="s">
        <v>9567</v>
      </c>
      <c r="BI897" t="s">
        <v>4479</v>
      </c>
      <c r="BJ897" t="s">
        <v>9079</v>
      </c>
      <c r="BK897" s="9" t="s">
        <v>9568</v>
      </c>
      <c r="BL897" t="s">
        <v>17</v>
      </c>
      <c r="BM897" s="223">
        <v>2571287</v>
      </c>
      <c r="BN897" s="223">
        <v>2498689</v>
      </c>
      <c r="BO897" t="s">
        <v>7013</v>
      </c>
      <c r="BP897" t="s">
        <v>9213</v>
      </c>
      <c r="BQ897" t="s">
        <v>17</v>
      </c>
      <c r="BR897" t="s">
        <v>17</v>
      </c>
      <c r="BS897" t="s">
        <v>17</v>
      </c>
      <c r="BT897" t="s">
        <v>17</v>
      </c>
      <c r="BU897" t="s">
        <v>6697</v>
      </c>
      <c r="BV897" t="s">
        <v>9275</v>
      </c>
      <c r="BW897" s="223" t="s">
        <v>17</v>
      </c>
      <c r="BX897" t="s">
        <v>17</v>
      </c>
      <c r="BY897" t="s">
        <v>17</v>
      </c>
      <c r="BZ897" t="s">
        <v>9250</v>
      </c>
      <c r="CA897" t="s">
        <v>6212</v>
      </c>
      <c r="CB897" s="223">
        <v>2017</v>
      </c>
      <c r="CC897" t="s">
        <v>9251</v>
      </c>
      <c r="CD897" t="s">
        <v>9276</v>
      </c>
      <c r="CE897" t="s">
        <v>9277</v>
      </c>
      <c r="CF897" t="s">
        <v>9272</v>
      </c>
      <c r="CG897" t="s">
        <v>9272</v>
      </c>
      <c r="CH897" t="s">
        <v>131</v>
      </c>
      <c r="CI897" t="s">
        <v>9278</v>
      </c>
      <c r="CJ897" t="s">
        <v>9279</v>
      </c>
      <c r="CK897" t="s">
        <v>17</v>
      </c>
      <c r="CL897" t="s">
        <v>17</v>
      </c>
      <c r="CM897" t="s">
        <v>9256</v>
      </c>
      <c r="CN897" t="s">
        <v>9257</v>
      </c>
      <c r="CO897" t="s">
        <v>686</v>
      </c>
      <c r="CP897" t="s">
        <v>48</v>
      </c>
      <c r="CQ897" t="s">
        <v>7025</v>
      </c>
      <c r="CR897" t="s">
        <v>17</v>
      </c>
      <c r="CS897" t="s">
        <v>9280</v>
      </c>
      <c r="CT897" t="s">
        <v>430</v>
      </c>
      <c r="CU897" t="s">
        <v>333</v>
      </c>
      <c r="CV897" t="s">
        <v>17</v>
      </c>
      <c r="CW897" t="s">
        <v>17</v>
      </c>
      <c r="CX897" t="s">
        <v>17</v>
      </c>
      <c r="CY897" t="s">
        <v>17</v>
      </c>
      <c r="CZ897" t="s">
        <v>9281</v>
      </c>
      <c r="DA897" t="s">
        <v>8549</v>
      </c>
      <c r="DB897" t="s">
        <v>10618</v>
      </c>
      <c r="DC897" t="s">
        <v>10873</v>
      </c>
      <c r="DD897" s="223">
        <v>875</v>
      </c>
    </row>
    <row r="898" spans="1:108" ht="15" customHeight="1">
      <c r="A898" s="223">
        <v>841</v>
      </c>
      <c r="B898" t="s">
        <v>9549</v>
      </c>
      <c r="C898" s="285" t="s">
        <v>9227</v>
      </c>
      <c r="D898" t="s">
        <v>3455</v>
      </c>
      <c r="E898" t="s">
        <v>9228</v>
      </c>
      <c r="F898" t="s">
        <v>9229</v>
      </c>
      <c r="G898" t="s">
        <v>9230</v>
      </c>
      <c r="H898" t="s">
        <v>9231</v>
      </c>
      <c r="I898" t="s">
        <v>9232</v>
      </c>
      <c r="J898" t="s">
        <v>9233</v>
      </c>
      <c r="K898" t="s">
        <v>10287</v>
      </c>
      <c r="L898" t="s">
        <v>9234</v>
      </c>
      <c r="M898" t="b">
        <v>0</v>
      </c>
      <c r="N898" t="s">
        <v>549</v>
      </c>
      <c r="O898" t="s">
        <v>8168</v>
      </c>
      <c r="P898" t="s">
        <v>9220</v>
      </c>
      <c r="Q898" s="223">
        <v>49</v>
      </c>
      <c r="R898" s="223">
        <v>49</v>
      </c>
      <c r="S898" t="s">
        <v>8797</v>
      </c>
      <c r="T898" t="s">
        <v>17</v>
      </c>
      <c r="U898" t="s">
        <v>17</v>
      </c>
      <c r="V898" t="s">
        <v>17</v>
      </c>
      <c r="W898" t="s">
        <v>17</v>
      </c>
      <c r="X898" t="s">
        <v>17</v>
      </c>
      <c r="Y898" t="s">
        <v>17</v>
      </c>
      <c r="Z898" t="s">
        <v>9235</v>
      </c>
      <c r="AA898" t="s">
        <v>9236</v>
      </c>
      <c r="AB898" t="s">
        <v>17</v>
      </c>
      <c r="AC898" t="s">
        <v>9237</v>
      </c>
      <c r="AD898" t="s">
        <v>17</v>
      </c>
      <c r="AE898" t="s">
        <v>17</v>
      </c>
      <c r="AF898" t="s">
        <v>8797</v>
      </c>
      <c r="AG898" t="s">
        <v>17</v>
      </c>
      <c r="AH898" t="s">
        <v>9282</v>
      </c>
      <c r="AI898" t="s">
        <v>9273</v>
      </c>
      <c r="AJ898" t="s">
        <v>9037</v>
      </c>
      <c r="AK898" t="s">
        <v>9037</v>
      </c>
      <c r="AL898" t="s">
        <v>9037</v>
      </c>
      <c r="AM898" t="s">
        <v>9262</v>
      </c>
      <c r="AN898" t="s">
        <v>9236</v>
      </c>
      <c r="AO898" t="s">
        <v>9263</v>
      </c>
      <c r="AP898" t="s">
        <v>8797</v>
      </c>
      <c r="AQ898" t="s">
        <v>9241</v>
      </c>
      <c r="AS898" t="s">
        <v>9274</v>
      </c>
      <c r="AT898" t="s">
        <v>9243</v>
      </c>
      <c r="AU898" t="b">
        <v>0</v>
      </c>
      <c r="AV898" s="223">
        <v>6359727</v>
      </c>
      <c r="AW898" t="s">
        <v>17</v>
      </c>
      <c r="AX898" t="s">
        <v>9264</v>
      </c>
      <c r="AY898" t="s">
        <v>17</v>
      </c>
      <c r="AZ898" t="s">
        <v>17</v>
      </c>
      <c r="BA898" t="s">
        <v>9245</v>
      </c>
      <c r="BB898" t="s">
        <v>708</v>
      </c>
      <c r="BC898" t="s">
        <v>17</v>
      </c>
      <c r="BD898" t="s">
        <v>9246</v>
      </c>
      <c r="BE898" t="s">
        <v>37</v>
      </c>
      <c r="BF898" t="s">
        <v>9247</v>
      </c>
      <c r="BG898" s="101" t="s">
        <v>9248</v>
      </c>
      <c r="BH898" t="s">
        <v>9567</v>
      </c>
      <c r="BI898" t="s">
        <v>4479</v>
      </c>
      <c r="BJ898" t="s">
        <v>9079</v>
      </c>
      <c r="BK898" s="9" t="s">
        <v>9568</v>
      </c>
      <c r="BL898" t="s">
        <v>17</v>
      </c>
      <c r="BM898" s="223">
        <v>2374054</v>
      </c>
      <c r="BN898" s="223">
        <v>2321341</v>
      </c>
      <c r="BO898" t="s">
        <v>7013</v>
      </c>
      <c r="BP898" t="s">
        <v>9213</v>
      </c>
      <c r="BQ898" t="s">
        <v>17</v>
      </c>
      <c r="BR898" t="s">
        <v>17</v>
      </c>
      <c r="BS898" t="s">
        <v>17</v>
      </c>
      <c r="BT898" t="s">
        <v>17</v>
      </c>
      <c r="BU898" t="s">
        <v>6697</v>
      </c>
      <c r="BV898" t="s">
        <v>9283</v>
      </c>
      <c r="BW898" s="223" t="s">
        <v>17</v>
      </c>
      <c r="BX898" t="s">
        <v>17</v>
      </c>
      <c r="BY898" t="s">
        <v>17</v>
      </c>
      <c r="BZ898" t="s">
        <v>9250</v>
      </c>
      <c r="CA898" t="s">
        <v>6212</v>
      </c>
      <c r="CB898" s="223">
        <v>2017</v>
      </c>
      <c r="CC898" t="s">
        <v>9251</v>
      </c>
      <c r="CD898" t="s">
        <v>9284</v>
      </c>
      <c r="CE898" t="s">
        <v>9285</v>
      </c>
      <c r="CF898" t="s">
        <v>9282</v>
      </c>
      <c r="CG898" t="s">
        <v>9282</v>
      </c>
      <c r="CH898" t="s">
        <v>131</v>
      </c>
      <c r="CI898" t="s">
        <v>9286</v>
      </c>
      <c r="CJ898" t="s">
        <v>9287</v>
      </c>
      <c r="CK898" t="s">
        <v>17</v>
      </c>
      <c r="CL898" t="s">
        <v>17</v>
      </c>
      <c r="CM898" t="s">
        <v>9256</v>
      </c>
      <c r="CN898" t="s">
        <v>9257</v>
      </c>
      <c r="CO898" t="s">
        <v>686</v>
      </c>
      <c r="CP898" t="s">
        <v>48</v>
      </c>
      <c r="CQ898" t="s">
        <v>7025</v>
      </c>
      <c r="CR898" t="s">
        <v>17</v>
      </c>
      <c r="CS898" t="s">
        <v>9288</v>
      </c>
      <c r="CT898" t="s">
        <v>430</v>
      </c>
      <c r="CU898" t="s">
        <v>333</v>
      </c>
      <c r="CV898" t="s">
        <v>17</v>
      </c>
      <c r="CW898" t="s">
        <v>17</v>
      </c>
      <c r="CX898" t="s">
        <v>17</v>
      </c>
      <c r="CY898" t="s">
        <v>17</v>
      </c>
      <c r="CZ898" t="s">
        <v>9289</v>
      </c>
      <c r="DA898" t="s">
        <v>8549</v>
      </c>
      <c r="DB898" t="s">
        <v>10619</v>
      </c>
      <c r="DC898" t="s">
        <v>10874</v>
      </c>
      <c r="DD898" s="223">
        <v>876</v>
      </c>
    </row>
    <row r="899" spans="1:108" ht="16.149999999999999" customHeight="1">
      <c r="A899" s="223">
        <v>842</v>
      </c>
      <c r="B899" t="s">
        <v>9549</v>
      </c>
      <c r="C899" s="285" t="s">
        <v>9227</v>
      </c>
      <c r="D899" t="s">
        <v>3455</v>
      </c>
      <c r="E899" t="s">
        <v>9228</v>
      </c>
      <c r="F899" t="s">
        <v>9229</v>
      </c>
      <c r="G899" t="s">
        <v>9230</v>
      </c>
      <c r="H899" t="s">
        <v>9231</v>
      </c>
      <c r="I899" t="s">
        <v>9232</v>
      </c>
      <c r="J899" t="s">
        <v>9233</v>
      </c>
      <c r="K899" t="s">
        <v>10287</v>
      </c>
      <c r="L899" t="s">
        <v>9234</v>
      </c>
      <c r="M899" t="b">
        <v>0</v>
      </c>
      <c r="N899" t="s">
        <v>549</v>
      </c>
      <c r="O899" t="s">
        <v>8168</v>
      </c>
      <c r="P899" t="s">
        <v>9220</v>
      </c>
      <c r="Q899" s="223">
        <v>49</v>
      </c>
      <c r="R899" s="223">
        <v>49</v>
      </c>
      <c r="S899" t="s">
        <v>8797</v>
      </c>
      <c r="T899" t="s">
        <v>17</v>
      </c>
      <c r="U899" t="s">
        <v>17</v>
      </c>
      <c r="V899" t="s">
        <v>17</v>
      </c>
      <c r="W899" t="s">
        <v>17</v>
      </c>
      <c r="X899" t="s">
        <v>17</v>
      </c>
      <c r="Y899" t="s">
        <v>17</v>
      </c>
      <c r="Z899" t="s">
        <v>9235</v>
      </c>
      <c r="AA899" t="s">
        <v>9236</v>
      </c>
      <c r="AB899" t="s">
        <v>17</v>
      </c>
      <c r="AC899" t="s">
        <v>9237</v>
      </c>
      <c r="AD899" t="s">
        <v>17</v>
      </c>
      <c r="AE899" t="s">
        <v>17</v>
      </c>
      <c r="AF899" t="s">
        <v>8797</v>
      </c>
      <c r="AG899" t="s">
        <v>17</v>
      </c>
      <c r="AH899" t="s">
        <v>9290</v>
      </c>
      <c r="AI899" t="s">
        <v>9273</v>
      </c>
      <c r="AJ899" t="s">
        <v>9037</v>
      </c>
      <c r="AK899" t="s">
        <v>9037</v>
      </c>
      <c r="AL899" t="s">
        <v>9037</v>
      </c>
      <c r="AM899" t="s">
        <v>9262</v>
      </c>
      <c r="AN899" t="s">
        <v>9236</v>
      </c>
      <c r="AO899" t="s">
        <v>9263</v>
      </c>
      <c r="AP899" t="s">
        <v>8797</v>
      </c>
      <c r="AQ899" t="s">
        <v>9241</v>
      </c>
      <c r="AS899" t="s">
        <v>9274</v>
      </c>
      <c r="AT899" t="s">
        <v>9243</v>
      </c>
      <c r="AU899" t="b">
        <v>0</v>
      </c>
      <c r="AV899" s="223">
        <v>5630649</v>
      </c>
      <c r="AW899" t="s">
        <v>17</v>
      </c>
      <c r="AX899" t="s">
        <v>9264</v>
      </c>
      <c r="AY899" t="s">
        <v>17</v>
      </c>
      <c r="AZ899" t="s">
        <v>17</v>
      </c>
      <c r="BA899" t="s">
        <v>9245</v>
      </c>
      <c r="BB899" t="s">
        <v>708</v>
      </c>
      <c r="BC899" t="s">
        <v>17</v>
      </c>
      <c r="BD899" t="s">
        <v>9246</v>
      </c>
      <c r="BE899" t="s">
        <v>37</v>
      </c>
      <c r="BF899" t="s">
        <v>9247</v>
      </c>
      <c r="BG899" s="101" t="s">
        <v>9248</v>
      </c>
      <c r="BH899" t="s">
        <v>9567</v>
      </c>
      <c r="BI899" t="s">
        <v>4479</v>
      </c>
      <c r="BJ899" t="s">
        <v>9079</v>
      </c>
      <c r="BK899" s="9" t="s">
        <v>9568</v>
      </c>
      <c r="BL899" t="s">
        <v>17</v>
      </c>
      <c r="BM899" s="223">
        <v>2632867</v>
      </c>
      <c r="BN899" s="223">
        <v>2566991</v>
      </c>
      <c r="BO899" t="s">
        <v>7013</v>
      </c>
      <c r="BP899" t="s">
        <v>9213</v>
      </c>
      <c r="BQ899" t="s">
        <v>17</v>
      </c>
      <c r="BR899" t="s">
        <v>17</v>
      </c>
      <c r="BS899" t="s">
        <v>17</v>
      </c>
      <c r="BT899" t="s">
        <v>17</v>
      </c>
      <c r="BU899" t="s">
        <v>6697</v>
      </c>
      <c r="BV899" t="s">
        <v>9291</v>
      </c>
      <c r="BW899" s="223" t="s">
        <v>17</v>
      </c>
      <c r="BX899" t="s">
        <v>17</v>
      </c>
      <c r="BY899" t="s">
        <v>17</v>
      </c>
      <c r="BZ899" t="s">
        <v>9250</v>
      </c>
      <c r="CA899" t="s">
        <v>6212</v>
      </c>
      <c r="CB899" s="223">
        <v>2017</v>
      </c>
      <c r="CC899" t="s">
        <v>9251</v>
      </c>
      <c r="CD899" t="s">
        <v>9292</v>
      </c>
      <c r="CE899" t="s">
        <v>9293</v>
      </c>
      <c r="CF899" t="s">
        <v>9290</v>
      </c>
      <c r="CG899" t="s">
        <v>9290</v>
      </c>
      <c r="CH899" t="s">
        <v>131</v>
      </c>
      <c r="CI899" t="s">
        <v>9294</v>
      </c>
      <c r="CJ899" t="s">
        <v>9295</v>
      </c>
      <c r="CK899" t="s">
        <v>17</v>
      </c>
      <c r="CL899" t="s">
        <v>17</v>
      </c>
      <c r="CM899" t="s">
        <v>9256</v>
      </c>
      <c r="CN899" t="s">
        <v>9257</v>
      </c>
      <c r="CO899" t="s">
        <v>686</v>
      </c>
      <c r="CP899" t="s">
        <v>48</v>
      </c>
      <c r="CQ899" t="s">
        <v>7025</v>
      </c>
      <c r="CR899" t="s">
        <v>17</v>
      </c>
      <c r="CS899" t="s">
        <v>9296</v>
      </c>
      <c r="CT899" t="s">
        <v>430</v>
      </c>
      <c r="CU899" t="s">
        <v>333</v>
      </c>
      <c r="CV899" t="s">
        <v>17</v>
      </c>
      <c r="CW899" t="s">
        <v>17</v>
      </c>
      <c r="CX899" t="s">
        <v>17</v>
      </c>
      <c r="CY899" t="s">
        <v>17</v>
      </c>
      <c r="CZ899" t="s">
        <v>9297</v>
      </c>
      <c r="DA899" t="s">
        <v>8549</v>
      </c>
      <c r="DB899" t="s">
        <v>10620</v>
      </c>
      <c r="DC899" t="s">
        <v>10875</v>
      </c>
      <c r="DD899" s="223">
        <v>877</v>
      </c>
    </row>
    <row r="900" spans="1:108" ht="15.6" customHeight="1">
      <c r="A900" s="223">
        <v>843</v>
      </c>
      <c r="B900" t="s">
        <v>9549</v>
      </c>
      <c r="C900" s="285" t="s">
        <v>9227</v>
      </c>
      <c r="D900" t="s">
        <v>3455</v>
      </c>
      <c r="E900" t="s">
        <v>9228</v>
      </c>
      <c r="F900" t="s">
        <v>9229</v>
      </c>
      <c r="G900" t="s">
        <v>9230</v>
      </c>
      <c r="H900" t="s">
        <v>9231</v>
      </c>
      <c r="I900" t="s">
        <v>9232</v>
      </c>
      <c r="J900" t="s">
        <v>9233</v>
      </c>
      <c r="K900" t="s">
        <v>10287</v>
      </c>
      <c r="L900" t="s">
        <v>9234</v>
      </c>
      <c r="M900" t="b">
        <v>0</v>
      </c>
      <c r="N900" t="s">
        <v>549</v>
      </c>
      <c r="O900" t="s">
        <v>8168</v>
      </c>
      <c r="P900" t="s">
        <v>9220</v>
      </c>
      <c r="Q900" s="223">
        <v>49</v>
      </c>
      <c r="R900" s="223">
        <v>49</v>
      </c>
      <c r="S900" t="s">
        <v>8797</v>
      </c>
      <c r="T900" t="s">
        <v>17</v>
      </c>
      <c r="U900" t="s">
        <v>17</v>
      </c>
      <c r="V900" t="s">
        <v>17</v>
      </c>
      <c r="W900" t="s">
        <v>17</v>
      </c>
      <c r="X900" t="s">
        <v>17</v>
      </c>
      <c r="Y900" t="s">
        <v>17</v>
      </c>
      <c r="Z900" t="s">
        <v>9235</v>
      </c>
      <c r="AA900" t="s">
        <v>9236</v>
      </c>
      <c r="AB900" t="s">
        <v>17</v>
      </c>
      <c r="AC900" t="s">
        <v>9237</v>
      </c>
      <c r="AD900" t="s">
        <v>17</v>
      </c>
      <c r="AE900" t="s">
        <v>17</v>
      </c>
      <c r="AF900" t="s">
        <v>8797</v>
      </c>
      <c r="AG900" t="s">
        <v>17</v>
      </c>
      <c r="AH900" t="s">
        <v>9298</v>
      </c>
      <c r="AI900" t="s">
        <v>9273</v>
      </c>
      <c r="AJ900" t="s">
        <v>9037</v>
      </c>
      <c r="AK900" t="s">
        <v>9037</v>
      </c>
      <c r="AL900" t="s">
        <v>9037</v>
      </c>
      <c r="AM900" t="s">
        <v>9262</v>
      </c>
      <c r="AN900" t="s">
        <v>9236</v>
      </c>
      <c r="AO900" t="s">
        <v>9263</v>
      </c>
      <c r="AP900" t="s">
        <v>8797</v>
      </c>
      <c r="AQ900" t="s">
        <v>9241</v>
      </c>
      <c r="AS900" t="s">
        <v>9274</v>
      </c>
      <c r="AT900" t="s">
        <v>9243</v>
      </c>
      <c r="AU900" t="b">
        <v>0</v>
      </c>
      <c r="AV900" s="223">
        <v>6299920</v>
      </c>
      <c r="AW900" t="s">
        <v>17</v>
      </c>
      <c r="AX900" t="s">
        <v>9264</v>
      </c>
      <c r="AY900" t="s">
        <v>17</v>
      </c>
      <c r="AZ900" t="s">
        <v>17</v>
      </c>
      <c r="BA900" t="s">
        <v>9245</v>
      </c>
      <c r="BB900" t="s">
        <v>708</v>
      </c>
      <c r="BC900" t="s">
        <v>17</v>
      </c>
      <c r="BD900" t="s">
        <v>9246</v>
      </c>
      <c r="BE900" t="s">
        <v>37</v>
      </c>
      <c r="BF900" t="s">
        <v>9247</v>
      </c>
      <c r="BG900" s="101" t="s">
        <v>9248</v>
      </c>
      <c r="BH900" t="s">
        <v>9567</v>
      </c>
      <c r="BI900" t="s">
        <v>4479</v>
      </c>
      <c r="BJ900" t="s">
        <v>9079</v>
      </c>
      <c r="BK900" s="9" t="s">
        <v>9568</v>
      </c>
      <c r="BL900" t="s">
        <v>17</v>
      </c>
      <c r="BM900" s="223">
        <v>2023685</v>
      </c>
      <c r="BN900" s="223">
        <v>1976520</v>
      </c>
      <c r="BO900" t="s">
        <v>7013</v>
      </c>
      <c r="BP900" t="s">
        <v>9213</v>
      </c>
      <c r="BQ900" t="s">
        <v>17</v>
      </c>
      <c r="BR900" t="s">
        <v>17</v>
      </c>
      <c r="BS900" t="s">
        <v>17</v>
      </c>
      <c r="BT900" t="s">
        <v>17</v>
      </c>
      <c r="BU900" t="s">
        <v>6697</v>
      </c>
      <c r="BV900" t="s">
        <v>9299</v>
      </c>
      <c r="BW900" s="223" t="s">
        <v>17</v>
      </c>
      <c r="BX900" t="s">
        <v>17</v>
      </c>
      <c r="BY900" t="s">
        <v>17</v>
      </c>
      <c r="BZ900" t="s">
        <v>9250</v>
      </c>
      <c r="CA900" t="s">
        <v>6212</v>
      </c>
      <c r="CB900" s="223">
        <v>2017</v>
      </c>
      <c r="CC900" t="s">
        <v>9251</v>
      </c>
      <c r="CD900" t="s">
        <v>9300</v>
      </c>
      <c r="CE900" t="s">
        <v>9301</v>
      </c>
      <c r="CF900" t="s">
        <v>9298</v>
      </c>
      <c r="CG900" t="s">
        <v>9298</v>
      </c>
      <c r="CH900" t="s">
        <v>131</v>
      </c>
      <c r="CI900" t="s">
        <v>9302</v>
      </c>
      <c r="CJ900" t="s">
        <v>9303</v>
      </c>
      <c r="CK900" t="s">
        <v>17</v>
      </c>
      <c r="CL900" t="s">
        <v>17</v>
      </c>
      <c r="CM900" t="s">
        <v>9256</v>
      </c>
      <c r="CN900" t="s">
        <v>9304</v>
      </c>
      <c r="CO900" t="s">
        <v>686</v>
      </c>
      <c r="CP900" t="s">
        <v>48</v>
      </c>
      <c r="CQ900" t="s">
        <v>7025</v>
      </c>
      <c r="CR900" t="s">
        <v>17</v>
      </c>
      <c r="CS900" t="s">
        <v>9305</v>
      </c>
      <c r="CT900" t="s">
        <v>430</v>
      </c>
      <c r="CU900" t="s">
        <v>333</v>
      </c>
      <c r="CV900" t="s">
        <v>17</v>
      </c>
      <c r="CW900" t="s">
        <v>17</v>
      </c>
      <c r="CX900" t="s">
        <v>17</v>
      </c>
      <c r="CY900" t="s">
        <v>17</v>
      </c>
      <c r="CZ900" t="s">
        <v>9306</v>
      </c>
      <c r="DA900" t="s">
        <v>8549</v>
      </c>
      <c r="DB900" t="s">
        <v>10621</v>
      </c>
      <c r="DC900" t="s">
        <v>10876</v>
      </c>
      <c r="DD900" s="223">
        <v>878</v>
      </c>
    </row>
    <row r="901" spans="1:108" ht="13.9" customHeight="1">
      <c r="A901" s="223">
        <v>844</v>
      </c>
      <c r="B901" t="s">
        <v>9549</v>
      </c>
      <c r="C901" s="285" t="s">
        <v>9227</v>
      </c>
      <c r="D901" t="s">
        <v>3455</v>
      </c>
      <c r="E901" t="s">
        <v>9228</v>
      </c>
      <c r="F901" t="s">
        <v>9229</v>
      </c>
      <c r="G901" t="s">
        <v>9230</v>
      </c>
      <c r="H901" t="s">
        <v>9231</v>
      </c>
      <c r="I901" t="s">
        <v>9232</v>
      </c>
      <c r="J901" t="s">
        <v>9233</v>
      </c>
      <c r="K901" t="s">
        <v>10287</v>
      </c>
      <c r="L901" t="s">
        <v>9234</v>
      </c>
      <c r="M901" t="b">
        <v>0</v>
      </c>
      <c r="N901" t="s">
        <v>549</v>
      </c>
      <c r="O901" t="s">
        <v>8168</v>
      </c>
      <c r="P901" t="s">
        <v>9220</v>
      </c>
      <c r="Q901" s="223">
        <v>49</v>
      </c>
      <c r="R901" s="223">
        <v>49</v>
      </c>
      <c r="S901" t="s">
        <v>8797</v>
      </c>
      <c r="T901" t="s">
        <v>17</v>
      </c>
      <c r="U901" t="s">
        <v>17</v>
      </c>
      <c r="V901" t="s">
        <v>17</v>
      </c>
      <c r="W901" t="s">
        <v>17</v>
      </c>
      <c r="X901" t="s">
        <v>17</v>
      </c>
      <c r="Y901" t="s">
        <v>17</v>
      </c>
      <c r="Z901" t="s">
        <v>9235</v>
      </c>
      <c r="AA901" t="s">
        <v>9236</v>
      </c>
      <c r="AB901" t="s">
        <v>17</v>
      </c>
      <c r="AC901" t="s">
        <v>9237</v>
      </c>
      <c r="AD901" t="s">
        <v>17</v>
      </c>
      <c r="AE901" t="s">
        <v>17</v>
      </c>
      <c r="AF901" t="s">
        <v>8797</v>
      </c>
      <c r="AG901" t="s">
        <v>17</v>
      </c>
      <c r="AH901" t="s">
        <v>9307</v>
      </c>
      <c r="AI901" t="s">
        <v>9273</v>
      </c>
      <c r="AJ901" t="s">
        <v>9037</v>
      </c>
      <c r="AK901" t="s">
        <v>9037</v>
      </c>
      <c r="AL901" t="s">
        <v>9037</v>
      </c>
      <c r="AM901" t="s">
        <v>9262</v>
      </c>
      <c r="AN901" t="s">
        <v>9236</v>
      </c>
      <c r="AO901" t="s">
        <v>9263</v>
      </c>
      <c r="AP901" t="s">
        <v>8797</v>
      </c>
      <c r="AQ901" t="s">
        <v>9241</v>
      </c>
      <c r="AS901" t="s">
        <v>9274</v>
      </c>
      <c r="AT901" t="s">
        <v>9243</v>
      </c>
      <c r="AU901" t="b">
        <v>0</v>
      </c>
      <c r="AV901" s="223">
        <v>5352107</v>
      </c>
      <c r="AW901" t="s">
        <v>17</v>
      </c>
      <c r="AX901" t="s">
        <v>9264</v>
      </c>
      <c r="AY901" t="s">
        <v>17</v>
      </c>
      <c r="AZ901" t="s">
        <v>17</v>
      </c>
      <c r="BA901" t="s">
        <v>9245</v>
      </c>
      <c r="BB901" t="s">
        <v>708</v>
      </c>
      <c r="BC901" t="s">
        <v>17</v>
      </c>
      <c r="BD901" t="s">
        <v>9246</v>
      </c>
      <c r="BE901" t="s">
        <v>37</v>
      </c>
      <c r="BF901" t="s">
        <v>9247</v>
      </c>
      <c r="BG901" s="101" t="s">
        <v>9248</v>
      </c>
      <c r="BH901" t="s">
        <v>9567</v>
      </c>
      <c r="BI901" t="s">
        <v>4479</v>
      </c>
      <c r="BJ901" t="s">
        <v>9079</v>
      </c>
      <c r="BK901" s="9" t="s">
        <v>9568</v>
      </c>
      <c r="BL901" t="s">
        <v>17</v>
      </c>
      <c r="BM901" s="223">
        <v>2453753</v>
      </c>
      <c r="BN901" s="223">
        <v>2381038</v>
      </c>
      <c r="BO901" t="s">
        <v>7013</v>
      </c>
      <c r="BP901" t="s">
        <v>9213</v>
      </c>
      <c r="BQ901" t="s">
        <v>17</v>
      </c>
      <c r="BR901" t="s">
        <v>17</v>
      </c>
      <c r="BS901" t="s">
        <v>17</v>
      </c>
      <c r="BT901" t="s">
        <v>17</v>
      </c>
      <c r="BU901" t="s">
        <v>6697</v>
      </c>
      <c r="BV901" t="s">
        <v>9308</v>
      </c>
      <c r="BW901" s="223" t="s">
        <v>17</v>
      </c>
      <c r="BX901" t="s">
        <v>17</v>
      </c>
      <c r="BY901" t="s">
        <v>17</v>
      </c>
      <c r="BZ901" t="s">
        <v>9250</v>
      </c>
      <c r="CA901" t="s">
        <v>6212</v>
      </c>
      <c r="CB901" s="223">
        <v>2017</v>
      </c>
      <c r="CC901" t="s">
        <v>9251</v>
      </c>
      <c r="CD901" t="s">
        <v>9309</v>
      </c>
      <c r="CE901" t="s">
        <v>9310</v>
      </c>
      <c r="CF901" t="s">
        <v>9307</v>
      </c>
      <c r="CG901" t="s">
        <v>9307</v>
      </c>
      <c r="CH901" t="s">
        <v>131</v>
      </c>
      <c r="CI901" t="s">
        <v>9311</v>
      </c>
      <c r="CJ901" t="s">
        <v>9312</v>
      </c>
      <c r="CK901" t="s">
        <v>17</v>
      </c>
      <c r="CL901" t="s">
        <v>17</v>
      </c>
      <c r="CM901" t="s">
        <v>9256</v>
      </c>
      <c r="CN901" t="s">
        <v>9257</v>
      </c>
      <c r="CO901" t="s">
        <v>686</v>
      </c>
      <c r="CP901" t="s">
        <v>48</v>
      </c>
      <c r="CQ901" t="s">
        <v>7025</v>
      </c>
      <c r="CR901" t="s">
        <v>17</v>
      </c>
      <c r="CS901" t="s">
        <v>9313</v>
      </c>
      <c r="CT901" t="s">
        <v>430</v>
      </c>
      <c r="CU901" t="s">
        <v>333</v>
      </c>
      <c r="CV901" t="s">
        <v>17</v>
      </c>
      <c r="CW901" t="s">
        <v>17</v>
      </c>
      <c r="CX901" t="s">
        <v>17</v>
      </c>
      <c r="CY901" t="s">
        <v>17</v>
      </c>
      <c r="CZ901" t="s">
        <v>9314</v>
      </c>
      <c r="DA901" t="s">
        <v>8549</v>
      </c>
      <c r="DB901" t="s">
        <v>10622</v>
      </c>
      <c r="DC901" t="s">
        <v>10877</v>
      </c>
      <c r="DD901" s="223">
        <v>879</v>
      </c>
    </row>
    <row r="902" spans="1:108" ht="17.45" customHeight="1">
      <c r="A902" s="223">
        <v>845</v>
      </c>
      <c r="B902" t="s">
        <v>9549</v>
      </c>
      <c r="C902" s="285" t="s">
        <v>9227</v>
      </c>
      <c r="D902" t="s">
        <v>3455</v>
      </c>
      <c r="E902" t="s">
        <v>9228</v>
      </c>
      <c r="F902" t="s">
        <v>9229</v>
      </c>
      <c r="G902" t="s">
        <v>9230</v>
      </c>
      <c r="H902" t="s">
        <v>9231</v>
      </c>
      <c r="I902" t="s">
        <v>9232</v>
      </c>
      <c r="J902" t="s">
        <v>9233</v>
      </c>
      <c r="K902" t="s">
        <v>10287</v>
      </c>
      <c r="L902" t="s">
        <v>9315</v>
      </c>
      <c r="M902" t="b">
        <v>0</v>
      </c>
      <c r="N902" t="s">
        <v>549</v>
      </c>
      <c r="O902" t="s">
        <v>8168</v>
      </c>
      <c r="P902" t="s">
        <v>9120</v>
      </c>
      <c r="Q902" s="223">
        <v>45</v>
      </c>
      <c r="R902" s="223">
        <v>45</v>
      </c>
      <c r="S902" t="s">
        <v>8797</v>
      </c>
      <c r="T902" t="s">
        <v>17</v>
      </c>
      <c r="U902" t="s">
        <v>17</v>
      </c>
      <c r="V902" t="s">
        <v>17</v>
      </c>
      <c r="W902" t="s">
        <v>17</v>
      </c>
      <c r="X902" t="s">
        <v>17</v>
      </c>
      <c r="Y902" t="s">
        <v>17</v>
      </c>
      <c r="Z902" t="s">
        <v>9235</v>
      </c>
      <c r="AA902" t="s">
        <v>9236</v>
      </c>
      <c r="AB902" t="s">
        <v>17</v>
      </c>
      <c r="AC902" t="s">
        <v>9316</v>
      </c>
      <c r="AD902" t="s">
        <v>17</v>
      </c>
      <c r="AE902" t="s">
        <v>17</v>
      </c>
      <c r="AF902" t="s">
        <v>8797</v>
      </c>
      <c r="AG902" t="s">
        <v>17</v>
      </c>
      <c r="AH902" t="s">
        <v>9317</v>
      </c>
      <c r="AI902" t="s">
        <v>7008</v>
      </c>
      <c r="AJ902" t="s">
        <v>481</v>
      </c>
      <c r="AK902" t="s">
        <v>481</v>
      </c>
      <c r="AL902" t="s">
        <v>481</v>
      </c>
      <c r="AM902" t="s">
        <v>481</v>
      </c>
      <c r="AN902" t="s">
        <v>484</v>
      </c>
      <c r="AO902" t="s">
        <v>9239</v>
      </c>
      <c r="AP902" t="s">
        <v>9240</v>
      </c>
      <c r="AQ902" t="s">
        <v>9241</v>
      </c>
      <c r="AS902" t="s">
        <v>9242</v>
      </c>
      <c r="AT902" t="s">
        <v>9243</v>
      </c>
      <c r="AU902" t="b">
        <v>0</v>
      </c>
      <c r="AV902" s="223">
        <v>7022271</v>
      </c>
      <c r="AW902" t="s">
        <v>17</v>
      </c>
      <c r="AX902" t="s">
        <v>9244</v>
      </c>
      <c r="AY902" t="s">
        <v>17</v>
      </c>
      <c r="AZ902" t="s">
        <v>17</v>
      </c>
      <c r="BA902" t="s">
        <v>9245</v>
      </c>
      <c r="BB902" t="s">
        <v>708</v>
      </c>
      <c r="BC902" t="s">
        <v>17</v>
      </c>
      <c r="BD902" t="s">
        <v>9246</v>
      </c>
      <c r="BE902" t="s">
        <v>37</v>
      </c>
      <c r="BF902" t="s">
        <v>9247</v>
      </c>
      <c r="BG902" s="101" t="s">
        <v>9248</v>
      </c>
      <c r="BH902" t="s">
        <v>9567</v>
      </c>
      <c r="BI902" t="s">
        <v>4479</v>
      </c>
      <c r="BJ902" t="s">
        <v>9079</v>
      </c>
      <c r="BK902" s="9" t="s">
        <v>9568</v>
      </c>
      <c r="BL902" t="s">
        <v>17</v>
      </c>
      <c r="BM902" s="223">
        <v>957846</v>
      </c>
      <c r="BN902" s="223">
        <v>841160</v>
      </c>
      <c r="BO902" t="s">
        <v>7013</v>
      </c>
      <c r="BP902" t="s">
        <v>9213</v>
      </c>
      <c r="BQ902" t="s">
        <v>17</v>
      </c>
      <c r="BR902" t="s">
        <v>17</v>
      </c>
      <c r="BS902" t="s">
        <v>17</v>
      </c>
      <c r="BT902" t="s">
        <v>17</v>
      </c>
      <c r="BU902" t="s">
        <v>6697</v>
      </c>
      <c r="BV902" t="s">
        <v>9318</v>
      </c>
      <c r="BW902" s="223" t="s">
        <v>17</v>
      </c>
      <c r="BX902" t="s">
        <v>17</v>
      </c>
      <c r="BY902" t="s">
        <v>17</v>
      </c>
      <c r="BZ902" t="s">
        <v>9250</v>
      </c>
      <c r="CA902" t="s">
        <v>6212</v>
      </c>
      <c r="CB902" s="223">
        <v>2017</v>
      </c>
      <c r="CC902" t="s">
        <v>9251</v>
      </c>
      <c r="CD902" t="s">
        <v>9319</v>
      </c>
      <c r="CE902" t="s">
        <v>9320</v>
      </c>
      <c r="CF902" t="s">
        <v>9317</v>
      </c>
      <c r="CG902" t="s">
        <v>9317</v>
      </c>
      <c r="CH902" t="s">
        <v>131</v>
      </c>
      <c r="CI902" t="s">
        <v>9321</v>
      </c>
      <c r="CJ902" t="s">
        <v>9322</v>
      </c>
      <c r="CK902" t="s">
        <v>17</v>
      </c>
      <c r="CL902" t="s">
        <v>17</v>
      </c>
      <c r="CM902" t="s">
        <v>9256</v>
      </c>
      <c r="CN902" t="s">
        <v>9257</v>
      </c>
      <c r="CO902" t="s">
        <v>686</v>
      </c>
      <c r="CP902" t="s">
        <v>48</v>
      </c>
      <c r="CQ902" t="s">
        <v>7025</v>
      </c>
      <c r="CR902" t="s">
        <v>17</v>
      </c>
      <c r="CS902" t="s">
        <v>9323</v>
      </c>
      <c r="CT902" t="s">
        <v>430</v>
      </c>
      <c r="CU902" t="s">
        <v>333</v>
      </c>
      <c r="CV902" t="s">
        <v>17</v>
      </c>
      <c r="CW902" t="s">
        <v>17</v>
      </c>
      <c r="CX902" t="s">
        <v>17</v>
      </c>
      <c r="CY902" t="s">
        <v>17</v>
      </c>
      <c r="CZ902" t="s">
        <v>9324</v>
      </c>
      <c r="DA902" t="s">
        <v>8549</v>
      </c>
      <c r="DB902" t="s">
        <v>10623</v>
      </c>
      <c r="DC902" t="s">
        <v>10878</v>
      </c>
      <c r="DD902" s="223">
        <v>880</v>
      </c>
    </row>
    <row r="903" spans="1:108" ht="15.6" customHeight="1">
      <c r="A903" s="223">
        <v>846</v>
      </c>
      <c r="B903" t="s">
        <v>9549</v>
      </c>
      <c r="C903" s="285" t="s">
        <v>9227</v>
      </c>
      <c r="D903" t="s">
        <v>3455</v>
      </c>
      <c r="E903" t="s">
        <v>9228</v>
      </c>
      <c r="F903" t="s">
        <v>9229</v>
      </c>
      <c r="G903" t="s">
        <v>9230</v>
      </c>
      <c r="H903" t="s">
        <v>9231</v>
      </c>
      <c r="I903" t="s">
        <v>9232</v>
      </c>
      <c r="J903" t="s">
        <v>9233</v>
      </c>
      <c r="K903" t="s">
        <v>10287</v>
      </c>
      <c r="L903" t="s">
        <v>9315</v>
      </c>
      <c r="M903" t="b">
        <v>0</v>
      </c>
      <c r="N903" t="s">
        <v>549</v>
      </c>
      <c r="O903" t="s">
        <v>8168</v>
      </c>
      <c r="P903" t="s">
        <v>9120</v>
      </c>
      <c r="Q903" s="223">
        <v>45</v>
      </c>
      <c r="R903" s="223">
        <v>45</v>
      </c>
      <c r="S903" t="s">
        <v>8797</v>
      </c>
      <c r="T903" t="s">
        <v>17</v>
      </c>
      <c r="U903" t="s">
        <v>17</v>
      </c>
      <c r="V903" t="s">
        <v>17</v>
      </c>
      <c r="W903" t="s">
        <v>17</v>
      </c>
      <c r="X903" t="s">
        <v>17</v>
      </c>
      <c r="Y903" t="s">
        <v>17</v>
      </c>
      <c r="Z903" t="s">
        <v>9235</v>
      </c>
      <c r="AA903" t="s">
        <v>9236</v>
      </c>
      <c r="AB903" t="s">
        <v>17</v>
      </c>
      <c r="AC903" t="s">
        <v>9316</v>
      </c>
      <c r="AD903" t="s">
        <v>17</v>
      </c>
      <c r="AE903" t="s">
        <v>17</v>
      </c>
      <c r="AF903" t="s">
        <v>8797</v>
      </c>
      <c r="AG903" t="s">
        <v>17</v>
      </c>
      <c r="AH903" t="s">
        <v>9325</v>
      </c>
      <c r="AI903" t="s">
        <v>9261</v>
      </c>
      <c r="AJ903" t="s">
        <v>9037</v>
      </c>
      <c r="AK903" t="s">
        <v>9037</v>
      </c>
      <c r="AL903" t="s">
        <v>9037</v>
      </c>
      <c r="AM903" t="s">
        <v>9262</v>
      </c>
      <c r="AN903" t="s">
        <v>484</v>
      </c>
      <c r="AO903" t="s">
        <v>9263</v>
      </c>
      <c r="AP903" t="s">
        <v>8797</v>
      </c>
      <c r="AQ903" t="s">
        <v>9241</v>
      </c>
      <c r="AS903" t="s">
        <v>9044</v>
      </c>
      <c r="AT903" t="s">
        <v>9243</v>
      </c>
      <c r="AU903" t="b">
        <v>0</v>
      </c>
      <c r="AV903" s="223">
        <v>5459405</v>
      </c>
      <c r="AW903" t="s">
        <v>17</v>
      </c>
      <c r="AX903" t="s">
        <v>9264</v>
      </c>
      <c r="AY903" t="s">
        <v>17</v>
      </c>
      <c r="AZ903" t="s">
        <v>17</v>
      </c>
      <c r="BA903" t="s">
        <v>9245</v>
      </c>
      <c r="BB903" t="s">
        <v>708</v>
      </c>
      <c r="BC903" t="s">
        <v>17</v>
      </c>
      <c r="BD903" t="s">
        <v>9246</v>
      </c>
      <c r="BE903" t="s">
        <v>37</v>
      </c>
      <c r="BF903" t="s">
        <v>9247</v>
      </c>
      <c r="BG903" s="101" t="s">
        <v>9248</v>
      </c>
      <c r="BH903" t="s">
        <v>9567</v>
      </c>
      <c r="BI903" t="s">
        <v>4479</v>
      </c>
      <c r="BJ903" t="s">
        <v>9079</v>
      </c>
      <c r="BK903" s="9" t="s">
        <v>9568</v>
      </c>
      <c r="BL903" t="s">
        <v>17</v>
      </c>
      <c r="BM903" s="223">
        <v>2156427</v>
      </c>
      <c r="BN903" s="223">
        <v>2079397</v>
      </c>
      <c r="BO903" t="s">
        <v>7013</v>
      </c>
      <c r="BP903" t="s">
        <v>9213</v>
      </c>
      <c r="BQ903" t="s">
        <v>17</v>
      </c>
      <c r="BR903" t="s">
        <v>17</v>
      </c>
      <c r="BS903" t="s">
        <v>17</v>
      </c>
      <c r="BT903" t="s">
        <v>17</v>
      </c>
      <c r="BU903" t="s">
        <v>6697</v>
      </c>
      <c r="BV903" t="s">
        <v>9326</v>
      </c>
      <c r="BW903" s="223" t="s">
        <v>17</v>
      </c>
      <c r="BX903" t="s">
        <v>17</v>
      </c>
      <c r="BY903" t="s">
        <v>17</v>
      </c>
      <c r="BZ903" t="s">
        <v>9250</v>
      </c>
      <c r="CA903" t="s">
        <v>6212</v>
      </c>
      <c r="CB903" s="223">
        <v>2017</v>
      </c>
      <c r="CC903" t="s">
        <v>9251</v>
      </c>
      <c r="CD903" t="s">
        <v>9327</v>
      </c>
      <c r="CE903" t="s">
        <v>9328</v>
      </c>
      <c r="CF903" t="s">
        <v>9325</v>
      </c>
      <c r="CG903" t="s">
        <v>9325</v>
      </c>
      <c r="CH903" t="s">
        <v>131</v>
      </c>
      <c r="CI903" t="s">
        <v>9329</v>
      </c>
      <c r="CJ903" t="s">
        <v>9330</v>
      </c>
      <c r="CK903" t="s">
        <v>17</v>
      </c>
      <c r="CL903" t="s">
        <v>17</v>
      </c>
      <c r="CM903" t="s">
        <v>9256</v>
      </c>
      <c r="CN903" t="s">
        <v>9257</v>
      </c>
      <c r="CO903" t="s">
        <v>686</v>
      </c>
      <c r="CP903" t="s">
        <v>48</v>
      </c>
      <c r="CQ903" t="s">
        <v>7025</v>
      </c>
      <c r="CR903" t="s">
        <v>17</v>
      </c>
      <c r="CS903" t="s">
        <v>9331</v>
      </c>
      <c r="CT903" t="s">
        <v>430</v>
      </c>
      <c r="CU903" t="s">
        <v>333</v>
      </c>
      <c r="CV903" t="s">
        <v>17</v>
      </c>
      <c r="CW903" t="s">
        <v>17</v>
      </c>
      <c r="CX903" t="s">
        <v>17</v>
      </c>
      <c r="CY903" t="s">
        <v>17</v>
      </c>
      <c r="CZ903" t="s">
        <v>9332</v>
      </c>
      <c r="DA903" t="s">
        <v>8549</v>
      </c>
      <c r="DB903" t="s">
        <v>10624</v>
      </c>
      <c r="DC903" t="s">
        <v>10879</v>
      </c>
      <c r="DD903" s="223">
        <v>881</v>
      </c>
    </row>
    <row r="904" spans="1:108" ht="16.149999999999999" customHeight="1">
      <c r="A904" s="223">
        <v>847</v>
      </c>
      <c r="B904" t="s">
        <v>9549</v>
      </c>
      <c r="C904" s="285" t="s">
        <v>9227</v>
      </c>
      <c r="D904" t="s">
        <v>3455</v>
      </c>
      <c r="E904" t="s">
        <v>9228</v>
      </c>
      <c r="F904" t="s">
        <v>9229</v>
      </c>
      <c r="G904" t="s">
        <v>9230</v>
      </c>
      <c r="H904" t="s">
        <v>9231</v>
      </c>
      <c r="I904" t="s">
        <v>9232</v>
      </c>
      <c r="J904" t="s">
        <v>9233</v>
      </c>
      <c r="K904" t="s">
        <v>10287</v>
      </c>
      <c r="L904" t="s">
        <v>9315</v>
      </c>
      <c r="M904" t="b">
        <v>0</v>
      </c>
      <c r="N904" t="s">
        <v>549</v>
      </c>
      <c r="O904" t="s">
        <v>8168</v>
      </c>
      <c r="P904" t="s">
        <v>9120</v>
      </c>
      <c r="Q904" s="223">
        <v>45</v>
      </c>
      <c r="R904" s="223">
        <v>45</v>
      </c>
      <c r="S904" t="s">
        <v>8797</v>
      </c>
      <c r="T904" t="s">
        <v>17</v>
      </c>
      <c r="U904" t="s">
        <v>17</v>
      </c>
      <c r="V904" t="s">
        <v>17</v>
      </c>
      <c r="W904" t="s">
        <v>17</v>
      </c>
      <c r="X904" t="s">
        <v>17</v>
      </c>
      <c r="Y904" t="s">
        <v>17</v>
      </c>
      <c r="Z904" t="s">
        <v>9235</v>
      </c>
      <c r="AA904" t="s">
        <v>9236</v>
      </c>
      <c r="AB904" t="s">
        <v>17</v>
      </c>
      <c r="AC904" t="s">
        <v>9316</v>
      </c>
      <c r="AD904" t="s">
        <v>17</v>
      </c>
      <c r="AE904" t="s">
        <v>17</v>
      </c>
      <c r="AF904" t="s">
        <v>8797</v>
      </c>
      <c r="AG904" t="s">
        <v>17</v>
      </c>
      <c r="AH904" t="s">
        <v>9333</v>
      </c>
      <c r="AI904" t="s">
        <v>9273</v>
      </c>
      <c r="AJ904" t="s">
        <v>9037</v>
      </c>
      <c r="AK904" t="s">
        <v>9037</v>
      </c>
      <c r="AL904" t="s">
        <v>9037</v>
      </c>
      <c r="AM904" t="s">
        <v>9262</v>
      </c>
      <c r="AN904" t="s">
        <v>9236</v>
      </c>
      <c r="AO904" t="s">
        <v>9263</v>
      </c>
      <c r="AP904" t="s">
        <v>8797</v>
      </c>
      <c r="AQ904" t="s">
        <v>9241</v>
      </c>
      <c r="AS904" t="s">
        <v>9274</v>
      </c>
      <c r="AT904" t="s">
        <v>9243</v>
      </c>
      <c r="AU904" t="b">
        <v>0</v>
      </c>
      <c r="AV904" s="223">
        <v>5984648</v>
      </c>
      <c r="AW904" t="s">
        <v>17</v>
      </c>
      <c r="AX904" t="s">
        <v>9264</v>
      </c>
      <c r="AY904" t="s">
        <v>17</v>
      </c>
      <c r="AZ904" t="s">
        <v>17</v>
      </c>
      <c r="BA904" t="s">
        <v>9245</v>
      </c>
      <c r="BB904" t="s">
        <v>708</v>
      </c>
      <c r="BC904" t="s">
        <v>17</v>
      </c>
      <c r="BD904" t="s">
        <v>9246</v>
      </c>
      <c r="BE904" t="s">
        <v>37</v>
      </c>
      <c r="BF904" t="s">
        <v>9247</v>
      </c>
      <c r="BG904" s="101" t="s">
        <v>9248</v>
      </c>
      <c r="BH904" t="s">
        <v>9567</v>
      </c>
      <c r="BI904" t="s">
        <v>4479</v>
      </c>
      <c r="BJ904" t="s">
        <v>9079</v>
      </c>
      <c r="BK904" s="9" t="s">
        <v>9568</v>
      </c>
      <c r="BL904" t="s">
        <v>17</v>
      </c>
      <c r="BM904" s="223">
        <v>2649784</v>
      </c>
      <c r="BN904" s="223">
        <v>2585405</v>
      </c>
      <c r="BO904" t="s">
        <v>7013</v>
      </c>
      <c r="BP904" t="s">
        <v>9213</v>
      </c>
      <c r="BQ904" t="s">
        <v>17</v>
      </c>
      <c r="BR904" t="s">
        <v>17</v>
      </c>
      <c r="BS904" t="s">
        <v>17</v>
      </c>
      <c r="BT904" t="s">
        <v>17</v>
      </c>
      <c r="BU904" t="s">
        <v>6697</v>
      </c>
      <c r="BV904" t="s">
        <v>9334</v>
      </c>
      <c r="BW904" s="223" t="s">
        <v>17</v>
      </c>
      <c r="BX904" t="s">
        <v>17</v>
      </c>
      <c r="BY904" t="s">
        <v>17</v>
      </c>
      <c r="BZ904" t="s">
        <v>9250</v>
      </c>
      <c r="CA904" t="s">
        <v>6212</v>
      </c>
      <c r="CB904" s="223">
        <v>2017</v>
      </c>
      <c r="CC904" t="s">
        <v>9251</v>
      </c>
      <c r="CD904" t="s">
        <v>9335</v>
      </c>
      <c r="CE904" t="s">
        <v>9336</v>
      </c>
      <c r="CF904" t="s">
        <v>9333</v>
      </c>
      <c r="CG904" t="s">
        <v>9333</v>
      </c>
      <c r="CH904" t="s">
        <v>131</v>
      </c>
      <c r="CI904" t="s">
        <v>9337</v>
      </c>
      <c r="CJ904" t="s">
        <v>9338</v>
      </c>
      <c r="CK904" t="s">
        <v>17</v>
      </c>
      <c r="CL904" t="s">
        <v>17</v>
      </c>
      <c r="CM904" t="s">
        <v>9256</v>
      </c>
      <c r="CN904" t="s">
        <v>9257</v>
      </c>
      <c r="CO904" t="s">
        <v>686</v>
      </c>
      <c r="CP904" t="s">
        <v>48</v>
      </c>
      <c r="CQ904" t="s">
        <v>7025</v>
      </c>
      <c r="CR904" t="s">
        <v>17</v>
      </c>
      <c r="CS904" t="s">
        <v>9339</v>
      </c>
      <c r="CT904" t="s">
        <v>430</v>
      </c>
      <c r="CU904" t="s">
        <v>333</v>
      </c>
      <c r="CV904" t="s">
        <v>17</v>
      </c>
      <c r="CW904" t="s">
        <v>17</v>
      </c>
      <c r="CX904" t="s">
        <v>17</v>
      </c>
      <c r="CY904" t="s">
        <v>17</v>
      </c>
      <c r="CZ904" t="s">
        <v>9340</v>
      </c>
      <c r="DA904" t="s">
        <v>8549</v>
      </c>
      <c r="DB904" t="s">
        <v>10625</v>
      </c>
      <c r="DC904" t="s">
        <v>10880</v>
      </c>
      <c r="DD904" s="223">
        <v>882</v>
      </c>
    </row>
    <row r="905" spans="1:108" ht="17.45" customHeight="1">
      <c r="A905" s="223">
        <v>848</v>
      </c>
      <c r="B905" t="s">
        <v>9549</v>
      </c>
      <c r="C905" s="285" t="s">
        <v>9227</v>
      </c>
      <c r="D905" t="s">
        <v>3455</v>
      </c>
      <c r="E905" t="s">
        <v>9228</v>
      </c>
      <c r="F905" t="s">
        <v>9229</v>
      </c>
      <c r="G905" t="s">
        <v>9230</v>
      </c>
      <c r="H905" t="s">
        <v>9231</v>
      </c>
      <c r="I905" t="s">
        <v>9232</v>
      </c>
      <c r="J905" t="s">
        <v>9233</v>
      </c>
      <c r="K905" t="s">
        <v>10287</v>
      </c>
      <c r="L905" t="s">
        <v>9315</v>
      </c>
      <c r="M905" t="b">
        <v>0</v>
      </c>
      <c r="N905" t="s">
        <v>549</v>
      </c>
      <c r="O905" t="s">
        <v>8168</v>
      </c>
      <c r="P905" t="s">
        <v>9120</v>
      </c>
      <c r="Q905" s="223">
        <v>45</v>
      </c>
      <c r="R905" s="223">
        <v>45</v>
      </c>
      <c r="S905" t="s">
        <v>8797</v>
      </c>
      <c r="T905" t="s">
        <v>17</v>
      </c>
      <c r="U905" t="s">
        <v>17</v>
      </c>
      <c r="V905" t="s">
        <v>17</v>
      </c>
      <c r="W905" t="s">
        <v>17</v>
      </c>
      <c r="X905" t="s">
        <v>17</v>
      </c>
      <c r="Y905" t="s">
        <v>17</v>
      </c>
      <c r="Z905" t="s">
        <v>9235</v>
      </c>
      <c r="AA905" t="s">
        <v>9236</v>
      </c>
      <c r="AB905" t="s">
        <v>17</v>
      </c>
      <c r="AC905" t="s">
        <v>9316</v>
      </c>
      <c r="AD905" t="s">
        <v>17</v>
      </c>
      <c r="AE905" t="s">
        <v>17</v>
      </c>
      <c r="AF905" t="s">
        <v>8797</v>
      </c>
      <c r="AG905" t="s">
        <v>17</v>
      </c>
      <c r="AH905" t="s">
        <v>9341</v>
      </c>
      <c r="AI905" t="s">
        <v>9273</v>
      </c>
      <c r="AJ905" t="s">
        <v>9037</v>
      </c>
      <c r="AK905" t="s">
        <v>9037</v>
      </c>
      <c r="AL905" t="s">
        <v>9037</v>
      </c>
      <c r="AM905" t="s">
        <v>9262</v>
      </c>
      <c r="AN905" t="s">
        <v>9236</v>
      </c>
      <c r="AO905" t="s">
        <v>9263</v>
      </c>
      <c r="AP905" t="s">
        <v>8797</v>
      </c>
      <c r="AQ905" t="s">
        <v>9241</v>
      </c>
      <c r="AS905" t="s">
        <v>9274</v>
      </c>
      <c r="AT905" t="s">
        <v>9243</v>
      </c>
      <c r="AU905" t="b">
        <v>0</v>
      </c>
      <c r="AV905" s="223">
        <v>8040306</v>
      </c>
      <c r="AW905" t="s">
        <v>17</v>
      </c>
      <c r="AX905" t="s">
        <v>9264</v>
      </c>
      <c r="AY905" t="s">
        <v>17</v>
      </c>
      <c r="AZ905" t="s">
        <v>17</v>
      </c>
      <c r="BA905" t="s">
        <v>9245</v>
      </c>
      <c r="BB905" t="s">
        <v>708</v>
      </c>
      <c r="BC905" t="s">
        <v>17</v>
      </c>
      <c r="BD905" t="s">
        <v>9246</v>
      </c>
      <c r="BE905" t="s">
        <v>37</v>
      </c>
      <c r="BF905" t="s">
        <v>9247</v>
      </c>
      <c r="BG905" s="101" t="s">
        <v>9248</v>
      </c>
      <c r="BH905" t="s">
        <v>9567</v>
      </c>
      <c r="BI905" t="s">
        <v>4479</v>
      </c>
      <c r="BJ905" t="s">
        <v>9079</v>
      </c>
      <c r="BK905" s="9" t="s">
        <v>9568</v>
      </c>
      <c r="BL905" t="s">
        <v>17</v>
      </c>
      <c r="BM905" s="223">
        <v>2906473</v>
      </c>
      <c r="BN905" s="223">
        <v>1936954</v>
      </c>
      <c r="BO905" t="s">
        <v>7013</v>
      </c>
      <c r="BP905" t="s">
        <v>9213</v>
      </c>
      <c r="BQ905" t="s">
        <v>17</v>
      </c>
      <c r="BR905" t="s">
        <v>17</v>
      </c>
      <c r="BS905" t="s">
        <v>17</v>
      </c>
      <c r="BT905" t="s">
        <v>17</v>
      </c>
      <c r="BU905" t="s">
        <v>6697</v>
      </c>
      <c r="BV905" t="s">
        <v>9342</v>
      </c>
      <c r="BW905" s="223" t="s">
        <v>17</v>
      </c>
      <c r="BX905" t="s">
        <v>17</v>
      </c>
      <c r="BY905" t="s">
        <v>17</v>
      </c>
      <c r="BZ905" t="s">
        <v>9250</v>
      </c>
      <c r="CA905" t="s">
        <v>6212</v>
      </c>
      <c r="CB905" s="223">
        <v>2017</v>
      </c>
      <c r="CC905" t="s">
        <v>9251</v>
      </c>
      <c r="CD905" t="s">
        <v>9343</v>
      </c>
      <c r="CE905" t="s">
        <v>9344</v>
      </c>
      <c r="CF905" t="s">
        <v>9341</v>
      </c>
      <c r="CG905" t="s">
        <v>9341</v>
      </c>
      <c r="CH905" t="s">
        <v>131</v>
      </c>
      <c r="CI905" t="s">
        <v>9345</v>
      </c>
      <c r="CJ905" t="s">
        <v>9346</v>
      </c>
      <c r="CK905" t="s">
        <v>17</v>
      </c>
      <c r="CL905" t="s">
        <v>17</v>
      </c>
      <c r="CM905" t="s">
        <v>9256</v>
      </c>
      <c r="CN905" t="s">
        <v>9257</v>
      </c>
      <c r="CO905" t="s">
        <v>686</v>
      </c>
      <c r="CP905" t="s">
        <v>48</v>
      </c>
      <c r="CQ905" t="s">
        <v>7025</v>
      </c>
      <c r="CR905" t="s">
        <v>17</v>
      </c>
      <c r="CS905" t="s">
        <v>9347</v>
      </c>
      <c r="CT905" t="s">
        <v>430</v>
      </c>
      <c r="CU905" t="s">
        <v>333</v>
      </c>
      <c r="CV905" t="s">
        <v>17</v>
      </c>
      <c r="CW905" t="s">
        <v>17</v>
      </c>
      <c r="CX905" t="s">
        <v>17</v>
      </c>
      <c r="CY905" t="s">
        <v>17</v>
      </c>
      <c r="CZ905" t="s">
        <v>9348</v>
      </c>
      <c r="DA905" t="s">
        <v>8549</v>
      </c>
      <c r="DB905" t="s">
        <v>10626</v>
      </c>
      <c r="DC905" t="s">
        <v>10881</v>
      </c>
      <c r="DD905" s="223">
        <v>883</v>
      </c>
    </row>
    <row r="906" spans="1:108" ht="15.6" customHeight="1">
      <c r="A906" s="223">
        <v>849</v>
      </c>
      <c r="B906" t="s">
        <v>9549</v>
      </c>
      <c r="C906" s="285" t="s">
        <v>9227</v>
      </c>
      <c r="D906" t="s">
        <v>3455</v>
      </c>
      <c r="E906" t="s">
        <v>9228</v>
      </c>
      <c r="F906" t="s">
        <v>9229</v>
      </c>
      <c r="G906" t="s">
        <v>9230</v>
      </c>
      <c r="H906" t="s">
        <v>9231</v>
      </c>
      <c r="I906" t="s">
        <v>9232</v>
      </c>
      <c r="J906" t="s">
        <v>9233</v>
      </c>
      <c r="K906" t="s">
        <v>10287</v>
      </c>
      <c r="L906" t="s">
        <v>9315</v>
      </c>
      <c r="M906" t="b">
        <v>0</v>
      </c>
      <c r="N906" t="s">
        <v>549</v>
      </c>
      <c r="O906" t="s">
        <v>8168</v>
      </c>
      <c r="P906" t="s">
        <v>9120</v>
      </c>
      <c r="Q906" s="223">
        <v>45</v>
      </c>
      <c r="R906" s="223">
        <v>45</v>
      </c>
      <c r="S906" t="s">
        <v>8797</v>
      </c>
      <c r="T906" t="s">
        <v>17</v>
      </c>
      <c r="U906" t="s">
        <v>17</v>
      </c>
      <c r="V906" t="s">
        <v>17</v>
      </c>
      <c r="W906" t="s">
        <v>17</v>
      </c>
      <c r="X906" t="s">
        <v>17</v>
      </c>
      <c r="Y906" t="s">
        <v>17</v>
      </c>
      <c r="Z906" t="s">
        <v>9235</v>
      </c>
      <c r="AA906" t="s">
        <v>9236</v>
      </c>
      <c r="AB906" t="s">
        <v>17</v>
      </c>
      <c r="AC906" t="s">
        <v>9316</v>
      </c>
      <c r="AD906" t="s">
        <v>17</v>
      </c>
      <c r="AE906" t="s">
        <v>17</v>
      </c>
      <c r="AF906" t="s">
        <v>8797</v>
      </c>
      <c r="AG906" t="s">
        <v>17</v>
      </c>
      <c r="AH906" t="s">
        <v>9349</v>
      </c>
      <c r="AI906" t="s">
        <v>9273</v>
      </c>
      <c r="AJ906" t="s">
        <v>9037</v>
      </c>
      <c r="AK906" t="s">
        <v>9037</v>
      </c>
      <c r="AL906" t="s">
        <v>9037</v>
      </c>
      <c r="AM906" t="s">
        <v>9262</v>
      </c>
      <c r="AN906" t="s">
        <v>9236</v>
      </c>
      <c r="AO906" t="s">
        <v>9263</v>
      </c>
      <c r="AP906" t="s">
        <v>8797</v>
      </c>
      <c r="AQ906" t="s">
        <v>9241</v>
      </c>
      <c r="AS906" t="s">
        <v>9274</v>
      </c>
      <c r="AT906" t="s">
        <v>9243</v>
      </c>
      <c r="AU906" t="b">
        <v>0</v>
      </c>
      <c r="AV906" s="223">
        <v>4698768</v>
      </c>
      <c r="AW906" t="s">
        <v>17</v>
      </c>
      <c r="AX906" t="s">
        <v>9264</v>
      </c>
      <c r="AY906" t="s">
        <v>17</v>
      </c>
      <c r="AZ906" t="s">
        <v>17</v>
      </c>
      <c r="BA906" t="s">
        <v>9245</v>
      </c>
      <c r="BB906" t="s">
        <v>708</v>
      </c>
      <c r="BC906" t="s">
        <v>17</v>
      </c>
      <c r="BD906" t="s">
        <v>9246</v>
      </c>
      <c r="BE906" t="s">
        <v>37</v>
      </c>
      <c r="BF906" t="s">
        <v>9247</v>
      </c>
      <c r="BG906" s="101" t="s">
        <v>9248</v>
      </c>
      <c r="BH906" t="s">
        <v>9567</v>
      </c>
      <c r="BI906" t="s">
        <v>4479</v>
      </c>
      <c r="BJ906" t="s">
        <v>9079</v>
      </c>
      <c r="BK906" s="9" t="s">
        <v>9568</v>
      </c>
      <c r="BL906" t="s">
        <v>17</v>
      </c>
      <c r="BM906" s="223">
        <v>1816860</v>
      </c>
      <c r="BN906" s="223">
        <v>1771207</v>
      </c>
      <c r="BO906" t="s">
        <v>7013</v>
      </c>
      <c r="BP906" t="s">
        <v>9213</v>
      </c>
      <c r="BQ906" t="s">
        <v>17</v>
      </c>
      <c r="BR906" t="s">
        <v>17</v>
      </c>
      <c r="BS906" t="s">
        <v>17</v>
      </c>
      <c r="BT906" t="s">
        <v>17</v>
      </c>
      <c r="BU906" t="s">
        <v>6697</v>
      </c>
      <c r="BV906" t="s">
        <v>9350</v>
      </c>
      <c r="BW906" s="223" t="s">
        <v>17</v>
      </c>
      <c r="BX906" t="s">
        <v>17</v>
      </c>
      <c r="BY906" t="s">
        <v>17</v>
      </c>
      <c r="BZ906" t="s">
        <v>9250</v>
      </c>
      <c r="CA906" t="s">
        <v>6212</v>
      </c>
      <c r="CB906" s="223">
        <v>2017</v>
      </c>
      <c r="CC906" t="s">
        <v>9251</v>
      </c>
      <c r="CD906" t="s">
        <v>9351</v>
      </c>
      <c r="CE906" t="s">
        <v>9352</v>
      </c>
      <c r="CF906" t="s">
        <v>9349</v>
      </c>
      <c r="CG906" t="s">
        <v>9349</v>
      </c>
      <c r="CH906" t="s">
        <v>131</v>
      </c>
      <c r="CI906" t="s">
        <v>9353</v>
      </c>
      <c r="CJ906" t="s">
        <v>9354</v>
      </c>
      <c r="CK906" t="s">
        <v>17</v>
      </c>
      <c r="CL906" t="s">
        <v>17</v>
      </c>
      <c r="CM906" t="s">
        <v>9256</v>
      </c>
      <c r="CN906" t="s">
        <v>9257</v>
      </c>
      <c r="CO906" t="s">
        <v>686</v>
      </c>
      <c r="CP906" t="s">
        <v>48</v>
      </c>
      <c r="CQ906" t="s">
        <v>7025</v>
      </c>
      <c r="CR906" t="s">
        <v>17</v>
      </c>
      <c r="CS906" t="s">
        <v>9355</v>
      </c>
      <c r="CT906" t="s">
        <v>430</v>
      </c>
      <c r="CU906" t="s">
        <v>333</v>
      </c>
      <c r="CV906" t="s">
        <v>17</v>
      </c>
      <c r="CW906" t="s">
        <v>17</v>
      </c>
      <c r="CX906" t="s">
        <v>17</v>
      </c>
      <c r="CY906" t="s">
        <v>17</v>
      </c>
      <c r="CZ906" t="s">
        <v>9356</v>
      </c>
      <c r="DA906" t="s">
        <v>8549</v>
      </c>
      <c r="DB906" t="s">
        <v>10627</v>
      </c>
      <c r="DC906" t="s">
        <v>10882</v>
      </c>
      <c r="DD906" s="223">
        <v>884</v>
      </c>
    </row>
    <row r="907" spans="1:108" ht="15" customHeight="1">
      <c r="A907" s="223">
        <v>850</v>
      </c>
      <c r="B907" t="s">
        <v>9549</v>
      </c>
      <c r="C907" s="285" t="s">
        <v>9227</v>
      </c>
      <c r="D907" t="s">
        <v>3455</v>
      </c>
      <c r="E907" t="s">
        <v>9228</v>
      </c>
      <c r="F907" t="s">
        <v>9229</v>
      </c>
      <c r="G907" t="s">
        <v>9230</v>
      </c>
      <c r="H907" t="s">
        <v>9231</v>
      </c>
      <c r="I907" t="s">
        <v>9232</v>
      </c>
      <c r="J907" t="s">
        <v>9233</v>
      </c>
      <c r="K907" t="s">
        <v>10287</v>
      </c>
      <c r="L907" t="s">
        <v>9315</v>
      </c>
      <c r="M907" t="b">
        <v>0</v>
      </c>
      <c r="N907" t="s">
        <v>549</v>
      </c>
      <c r="O907" t="s">
        <v>8168</v>
      </c>
      <c r="P907" t="s">
        <v>9120</v>
      </c>
      <c r="Q907" s="223">
        <v>45</v>
      </c>
      <c r="R907" s="223">
        <v>45</v>
      </c>
      <c r="S907" t="s">
        <v>8797</v>
      </c>
      <c r="T907" t="s">
        <v>17</v>
      </c>
      <c r="U907" t="s">
        <v>17</v>
      </c>
      <c r="V907" t="s">
        <v>17</v>
      </c>
      <c r="W907" t="s">
        <v>17</v>
      </c>
      <c r="X907" t="s">
        <v>17</v>
      </c>
      <c r="Y907" t="s">
        <v>17</v>
      </c>
      <c r="Z907" t="s">
        <v>9235</v>
      </c>
      <c r="AA907" t="s">
        <v>9236</v>
      </c>
      <c r="AB907" t="s">
        <v>17</v>
      </c>
      <c r="AC907" t="s">
        <v>9316</v>
      </c>
      <c r="AD907" t="s">
        <v>17</v>
      </c>
      <c r="AE907" t="s">
        <v>17</v>
      </c>
      <c r="AF907" t="s">
        <v>8797</v>
      </c>
      <c r="AG907" t="s">
        <v>17</v>
      </c>
      <c r="AH907" t="s">
        <v>9357</v>
      </c>
      <c r="AI907" t="s">
        <v>9273</v>
      </c>
      <c r="AJ907" t="s">
        <v>9037</v>
      </c>
      <c r="AK907" t="s">
        <v>9037</v>
      </c>
      <c r="AL907" t="s">
        <v>9037</v>
      </c>
      <c r="AM907" t="s">
        <v>9262</v>
      </c>
      <c r="AN907" t="s">
        <v>9236</v>
      </c>
      <c r="AO907" t="s">
        <v>9263</v>
      </c>
      <c r="AP907" t="s">
        <v>8797</v>
      </c>
      <c r="AQ907" t="s">
        <v>9241</v>
      </c>
      <c r="AS907" t="s">
        <v>9274</v>
      </c>
      <c r="AT907" t="s">
        <v>9243</v>
      </c>
      <c r="AU907" t="b">
        <v>0</v>
      </c>
      <c r="AV907" s="223">
        <v>5741340</v>
      </c>
      <c r="AW907" t="s">
        <v>17</v>
      </c>
      <c r="AX907" t="s">
        <v>9264</v>
      </c>
      <c r="AY907" t="s">
        <v>17</v>
      </c>
      <c r="AZ907" t="s">
        <v>17</v>
      </c>
      <c r="BA907" t="s">
        <v>9245</v>
      </c>
      <c r="BB907" t="s">
        <v>708</v>
      </c>
      <c r="BC907" t="s">
        <v>17</v>
      </c>
      <c r="BD907" t="s">
        <v>9246</v>
      </c>
      <c r="BE907" t="s">
        <v>37</v>
      </c>
      <c r="BF907" t="s">
        <v>9247</v>
      </c>
      <c r="BG907" s="101" t="s">
        <v>9248</v>
      </c>
      <c r="BH907" t="s">
        <v>9567</v>
      </c>
      <c r="BI907" t="s">
        <v>4479</v>
      </c>
      <c r="BJ907" t="s">
        <v>9079</v>
      </c>
      <c r="BK907" s="9" t="s">
        <v>9568</v>
      </c>
      <c r="BL907" t="s">
        <v>17</v>
      </c>
      <c r="BM907" s="223">
        <v>2774986</v>
      </c>
      <c r="BN907" s="223">
        <v>2678384</v>
      </c>
      <c r="BO907" t="s">
        <v>7013</v>
      </c>
      <c r="BP907" t="s">
        <v>9213</v>
      </c>
      <c r="BQ907" t="s">
        <v>17</v>
      </c>
      <c r="BR907" t="s">
        <v>17</v>
      </c>
      <c r="BS907" t="s">
        <v>17</v>
      </c>
      <c r="BT907" t="s">
        <v>17</v>
      </c>
      <c r="BU907" t="s">
        <v>6697</v>
      </c>
      <c r="BV907" t="s">
        <v>9358</v>
      </c>
      <c r="BW907" s="223" t="s">
        <v>17</v>
      </c>
      <c r="BX907" t="s">
        <v>17</v>
      </c>
      <c r="BY907" t="s">
        <v>17</v>
      </c>
      <c r="BZ907" t="s">
        <v>9250</v>
      </c>
      <c r="CA907" t="s">
        <v>6212</v>
      </c>
      <c r="CB907" s="223">
        <v>2017</v>
      </c>
      <c r="CC907" t="s">
        <v>9251</v>
      </c>
      <c r="CD907" t="s">
        <v>9359</v>
      </c>
      <c r="CE907" t="s">
        <v>9360</v>
      </c>
      <c r="CF907" t="s">
        <v>9357</v>
      </c>
      <c r="CG907" t="s">
        <v>9357</v>
      </c>
      <c r="CH907" t="s">
        <v>131</v>
      </c>
      <c r="CI907" t="s">
        <v>9361</v>
      </c>
      <c r="CJ907" t="s">
        <v>9362</v>
      </c>
      <c r="CK907" t="s">
        <v>17</v>
      </c>
      <c r="CL907" t="s">
        <v>17</v>
      </c>
      <c r="CM907" t="s">
        <v>9256</v>
      </c>
      <c r="CN907" t="s">
        <v>9257</v>
      </c>
      <c r="CO907" t="s">
        <v>686</v>
      </c>
      <c r="CP907" t="s">
        <v>48</v>
      </c>
      <c r="CQ907" t="s">
        <v>7025</v>
      </c>
      <c r="CR907" t="s">
        <v>17</v>
      </c>
      <c r="CS907" t="s">
        <v>9363</v>
      </c>
      <c r="CT907" t="s">
        <v>430</v>
      </c>
      <c r="CU907" t="s">
        <v>333</v>
      </c>
      <c r="CV907" t="s">
        <v>17</v>
      </c>
      <c r="CW907" t="s">
        <v>17</v>
      </c>
      <c r="CX907" t="s">
        <v>17</v>
      </c>
      <c r="CY907" t="s">
        <v>17</v>
      </c>
      <c r="CZ907" t="s">
        <v>9364</v>
      </c>
      <c r="DA907" t="s">
        <v>8549</v>
      </c>
      <c r="DB907" t="s">
        <v>10628</v>
      </c>
      <c r="DC907" t="s">
        <v>10883</v>
      </c>
      <c r="DD907" s="223">
        <v>885</v>
      </c>
    </row>
    <row r="908" spans="1:108" ht="16.149999999999999" customHeight="1">
      <c r="A908" s="223">
        <v>851</v>
      </c>
      <c r="B908" t="s">
        <v>9549</v>
      </c>
      <c r="C908" s="285" t="s">
        <v>9227</v>
      </c>
      <c r="D908" t="s">
        <v>3455</v>
      </c>
      <c r="E908" t="s">
        <v>9228</v>
      </c>
      <c r="F908" t="s">
        <v>9229</v>
      </c>
      <c r="G908" t="s">
        <v>9230</v>
      </c>
      <c r="H908" t="s">
        <v>9231</v>
      </c>
      <c r="I908" t="s">
        <v>9232</v>
      </c>
      <c r="J908" t="s">
        <v>9233</v>
      </c>
      <c r="K908" t="s">
        <v>10287</v>
      </c>
      <c r="L908" t="s">
        <v>9315</v>
      </c>
      <c r="M908" t="b">
        <v>0</v>
      </c>
      <c r="N908" t="s">
        <v>549</v>
      </c>
      <c r="O908" t="s">
        <v>8168</v>
      </c>
      <c r="P908" t="s">
        <v>9120</v>
      </c>
      <c r="Q908" s="223">
        <v>45</v>
      </c>
      <c r="R908" s="223">
        <v>45</v>
      </c>
      <c r="S908" t="s">
        <v>8797</v>
      </c>
      <c r="T908" t="s">
        <v>17</v>
      </c>
      <c r="U908" t="s">
        <v>17</v>
      </c>
      <c r="V908" t="s">
        <v>17</v>
      </c>
      <c r="W908" t="s">
        <v>17</v>
      </c>
      <c r="X908" t="s">
        <v>17</v>
      </c>
      <c r="Y908" t="s">
        <v>17</v>
      </c>
      <c r="Z908" t="s">
        <v>9235</v>
      </c>
      <c r="AA908" t="s">
        <v>9236</v>
      </c>
      <c r="AB908" t="s">
        <v>17</v>
      </c>
      <c r="AC908" t="s">
        <v>9316</v>
      </c>
      <c r="AD908" t="s">
        <v>17</v>
      </c>
      <c r="AE908" t="s">
        <v>17</v>
      </c>
      <c r="AF908" t="s">
        <v>8797</v>
      </c>
      <c r="AG908" t="s">
        <v>17</v>
      </c>
      <c r="AH908" t="s">
        <v>9365</v>
      </c>
      <c r="AI908" t="s">
        <v>9273</v>
      </c>
      <c r="AJ908" t="s">
        <v>9037</v>
      </c>
      <c r="AK908" t="s">
        <v>9037</v>
      </c>
      <c r="AL908" t="s">
        <v>9037</v>
      </c>
      <c r="AM908" t="s">
        <v>9262</v>
      </c>
      <c r="AN908" t="s">
        <v>9236</v>
      </c>
      <c r="AO908" t="s">
        <v>9263</v>
      </c>
      <c r="AP908" t="s">
        <v>8797</v>
      </c>
      <c r="AQ908" t="s">
        <v>9241</v>
      </c>
      <c r="AS908" t="s">
        <v>9274</v>
      </c>
      <c r="AT908" t="s">
        <v>9243</v>
      </c>
      <c r="AU908" t="b">
        <v>0</v>
      </c>
      <c r="AV908" s="223">
        <v>6794164</v>
      </c>
      <c r="AW908" t="s">
        <v>17</v>
      </c>
      <c r="AX908" t="s">
        <v>9264</v>
      </c>
      <c r="AY908" t="s">
        <v>17</v>
      </c>
      <c r="AZ908" t="s">
        <v>17</v>
      </c>
      <c r="BA908" t="s">
        <v>9245</v>
      </c>
      <c r="BB908" t="s">
        <v>708</v>
      </c>
      <c r="BC908" t="s">
        <v>17</v>
      </c>
      <c r="BD908" t="s">
        <v>9246</v>
      </c>
      <c r="BE908" t="s">
        <v>37</v>
      </c>
      <c r="BF908" t="s">
        <v>9247</v>
      </c>
      <c r="BG908" s="101" t="s">
        <v>9248</v>
      </c>
      <c r="BH908" t="s">
        <v>9567</v>
      </c>
      <c r="BI908" t="s">
        <v>4479</v>
      </c>
      <c r="BJ908" t="s">
        <v>9079</v>
      </c>
      <c r="BK908" s="9" t="s">
        <v>9568</v>
      </c>
      <c r="BL908" t="s">
        <v>17</v>
      </c>
      <c r="BM908" s="223">
        <v>3292697</v>
      </c>
      <c r="BN908" s="223">
        <v>3207384</v>
      </c>
      <c r="BO908" t="s">
        <v>7013</v>
      </c>
      <c r="BP908" t="s">
        <v>9213</v>
      </c>
      <c r="BQ908" t="s">
        <v>17</v>
      </c>
      <c r="BR908" t="s">
        <v>17</v>
      </c>
      <c r="BS908" t="s">
        <v>17</v>
      </c>
      <c r="BT908" t="s">
        <v>17</v>
      </c>
      <c r="BU908" t="s">
        <v>6697</v>
      </c>
      <c r="BV908" t="s">
        <v>9366</v>
      </c>
      <c r="BW908" s="223" t="s">
        <v>17</v>
      </c>
      <c r="BX908" t="s">
        <v>17</v>
      </c>
      <c r="BY908" t="s">
        <v>17</v>
      </c>
      <c r="BZ908" t="s">
        <v>9250</v>
      </c>
      <c r="CA908" t="s">
        <v>6212</v>
      </c>
      <c r="CB908" s="223">
        <v>2017</v>
      </c>
      <c r="CC908" t="s">
        <v>9251</v>
      </c>
      <c r="CD908" t="s">
        <v>9367</v>
      </c>
      <c r="CE908" t="s">
        <v>9368</v>
      </c>
      <c r="CF908" t="s">
        <v>9365</v>
      </c>
      <c r="CG908" t="s">
        <v>9365</v>
      </c>
      <c r="CH908" t="s">
        <v>131</v>
      </c>
      <c r="CI908" t="s">
        <v>9369</v>
      </c>
      <c r="CJ908" t="s">
        <v>9370</v>
      </c>
      <c r="CK908" t="s">
        <v>17</v>
      </c>
      <c r="CL908" t="s">
        <v>17</v>
      </c>
      <c r="CM908" t="s">
        <v>9256</v>
      </c>
      <c r="CN908" t="s">
        <v>9257</v>
      </c>
      <c r="CO908" t="s">
        <v>686</v>
      </c>
      <c r="CP908" t="s">
        <v>48</v>
      </c>
      <c r="CQ908" t="s">
        <v>7025</v>
      </c>
      <c r="CR908" t="s">
        <v>17</v>
      </c>
      <c r="CS908" t="s">
        <v>9371</v>
      </c>
      <c r="CT908" t="s">
        <v>430</v>
      </c>
      <c r="CU908" t="s">
        <v>333</v>
      </c>
      <c r="CV908" t="s">
        <v>17</v>
      </c>
      <c r="CW908" t="s">
        <v>17</v>
      </c>
      <c r="CX908" t="s">
        <v>17</v>
      </c>
      <c r="CY908" t="s">
        <v>17</v>
      </c>
      <c r="CZ908" t="s">
        <v>9372</v>
      </c>
      <c r="DA908" t="s">
        <v>8549</v>
      </c>
      <c r="DB908" t="s">
        <v>10629</v>
      </c>
      <c r="DC908" t="s">
        <v>10884</v>
      </c>
      <c r="DD908" s="223">
        <v>886</v>
      </c>
    </row>
    <row r="909" spans="1:108" ht="16.899999999999999" customHeight="1">
      <c r="A909" s="223">
        <v>852</v>
      </c>
      <c r="B909" t="s">
        <v>9549</v>
      </c>
      <c r="C909" s="285" t="s">
        <v>9227</v>
      </c>
      <c r="D909" t="s">
        <v>3455</v>
      </c>
      <c r="E909" t="s">
        <v>9228</v>
      </c>
      <c r="F909" t="s">
        <v>9229</v>
      </c>
      <c r="G909" t="s">
        <v>9230</v>
      </c>
      <c r="H909" t="s">
        <v>9231</v>
      </c>
      <c r="I909" t="s">
        <v>9232</v>
      </c>
      <c r="J909" t="s">
        <v>9233</v>
      </c>
      <c r="K909" t="s">
        <v>10287</v>
      </c>
      <c r="L909" t="s">
        <v>9373</v>
      </c>
      <c r="M909" t="b">
        <v>0</v>
      </c>
      <c r="N909" t="s">
        <v>549</v>
      </c>
      <c r="O909" t="s">
        <v>8269</v>
      </c>
      <c r="P909" t="s">
        <v>9117</v>
      </c>
      <c r="Q909" s="223">
        <v>37</v>
      </c>
      <c r="R909" s="223">
        <v>37</v>
      </c>
      <c r="S909" t="s">
        <v>8797</v>
      </c>
      <c r="T909" t="s">
        <v>17</v>
      </c>
      <c r="U909" t="s">
        <v>17</v>
      </c>
      <c r="V909" t="s">
        <v>17</v>
      </c>
      <c r="W909" t="s">
        <v>17</v>
      </c>
      <c r="X909" t="s">
        <v>17</v>
      </c>
      <c r="Y909" t="s">
        <v>17</v>
      </c>
      <c r="Z909" t="s">
        <v>9235</v>
      </c>
      <c r="AA909" t="s">
        <v>9236</v>
      </c>
      <c r="AB909" t="s">
        <v>17</v>
      </c>
      <c r="AC909" t="s">
        <v>9374</v>
      </c>
      <c r="AD909" t="s">
        <v>17</v>
      </c>
      <c r="AE909" t="s">
        <v>17</v>
      </c>
      <c r="AF909" t="s">
        <v>8797</v>
      </c>
      <c r="AG909" t="s">
        <v>17</v>
      </c>
      <c r="AH909" t="s">
        <v>9375</v>
      </c>
      <c r="AI909" t="s">
        <v>7008</v>
      </c>
      <c r="AJ909" t="s">
        <v>481</v>
      </c>
      <c r="AK909" t="s">
        <v>481</v>
      </c>
      <c r="AL909" t="s">
        <v>481</v>
      </c>
      <c r="AM909" t="s">
        <v>481</v>
      </c>
      <c r="AN909" t="s">
        <v>484</v>
      </c>
      <c r="AO909" t="s">
        <v>9239</v>
      </c>
      <c r="AP909" t="s">
        <v>9240</v>
      </c>
      <c r="AQ909" t="s">
        <v>9241</v>
      </c>
      <c r="AS909" t="s">
        <v>9242</v>
      </c>
      <c r="AT909" t="s">
        <v>9243</v>
      </c>
      <c r="AU909" t="b">
        <v>0</v>
      </c>
      <c r="AV909" s="223">
        <v>4992632</v>
      </c>
      <c r="AW909" t="s">
        <v>17</v>
      </c>
      <c r="AX909" t="s">
        <v>9244</v>
      </c>
      <c r="AY909" t="s">
        <v>17</v>
      </c>
      <c r="AZ909" t="s">
        <v>17</v>
      </c>
      <c r="BA909" t="s">
        <v>9245</v>
      </c>
      <c r="BB909" t="s">
        <v>708</v>
      </c>
      <c r="BC909" t="s">
        <v>17</v>
      </c>
      <c r="BD909" t="s">
        <v>9246</v>
      </c>
      <c r="BE909" t="s">
        <v>37</v>
      </c>
      <c r="BF909" t="s">
        <v>9247</v>
      </c>
      <c r="BG909" s="101" t="s">
        <v>9248</v>
      </c>
      <c r="BH909" t="s">
        <v>9567</v>
      </c>
      <c r="BI909" t="s">
        <v>4479</v>
      </c>
      <c r="BJ909" t="s">
        <v>9079</v>
      </c>
      <c r="BK909" s="9" t="s">
        <v>9568</v>
      </c>
      <c r="BL909" t="s">
        <v>17</v>
      </c>
      <c r="BM909" s="223">
        <v>2837962</v>
      </c>
      <c r="BN909" s="223">
        <v>2671756</v>
      </c>
      <c r="BO909" t="s">
        <v>7013</v>
      </c>
      <c r="BP909" t="s">
        <v>9213</v>
      </c>
      <c r="BQ909" t="s">
        <v>17</v>
      </c>
      <c r="BR909" t="s">
        <v>17</v>
      </c>
      <c r="BS909" t="s">
        <v>17</v>
      </c>
      <c r="BT909" t="s">
        <v>17</v>
      </c>
      <c r="BU909" t="s">
        <v>6697</v>
      </c>
      <c r="BV909" t="s">
        <v>9376</v>
      </c>
      <c r="BW909" s="223" t="s">
        <v>17</v>
      </c>
      <c r="BX909" t="s">
        <v>17</v>
      </c>
      <c r="BY909" t="s">
        <v>17</v>
      </c>
      <c r="BZ909" t="s">
        <v>9250</v>
      </c>
      <c r="CA909" t="s">
        <v>6212</v>
      </c>
      <c r="CB909" s="223">
        <v>2017</v>
      </c>
      <c r="CC909" t="s">
        <v>9251</v>
      </c>
      <c r="CD909" t="s">
        <v>9377</v>
      </c>
      <c r="CE909" t="s">
        <v>9378</v>
      </c>
      <c r="CF909" t="s">
        <v>9375</v>
      </c>
      <c r="CG909" t="s">
        <v>9375</v>
      </c>
      <c r="CH909" t="s">
        <v>131</v>
      </c>
      <c r="CI909" t="s">
        <v>9379</v>
      </c>
      <c r="CJ909" t="s">
        <v>9380</v>
      </c>
      <c r="CK909" t="s">
        <v>17</v>
      </c>
      <c r="CL909" t="s">
        <v>17</v>
      </c>
      <c r="CM909" t="s">
        <v>9256</v>
      </c>
      <c r="CN909" t="s">
        <v>9257</v>
      </c>
      <c r="CO909" t="s">
        <v>686</v>
      </c>
      <c r="CP909" t="s">
        <v>48</v>
      </c>
      <c r="CQ909" t="s">
        <v>7025</v>
      </c>
      <c r="CR909" t="s">
        <v>17</v>
      </c>
      <c r="CS909" t="s">
        <v>9381</v>
      </c>
      <c r="CT909" t="s">
        <v>430</v>
      </c>
      <c r="CU909" t="s">
        <v>333</v>
      </c>
      <c r="CV909" t="s">
        <v>17</v>
      </c>
      <c r="CW909" t="s">
        <v>17</v>
      </c>
      <c r="CX909" t="s">
        <v>17</v>
      </c>
      <c r="CY909" t="s">
        <v>17</v>
      </c>
      <c r="CZ909" t="s">
        <v>9382</v>
      </c>
      <c r="DA909" t="s">
        <v>8549</v>
      </c>
      <c r="DB909" t="s">
        <v>10630</v>
      </c>
      <c r="DC909" t="s">
        <v>10885</v>
      </c>
      <c r="DD909" s="223">
        <v>887</v>
      </c>
    </row>
    <row r="910" spans="1:108" ht="18" customHeight="1">
      <c r="A910" s="223">
        <v>853</v>
      </c>
      <c r="B910" t="s">
        <v>9549</v>
      </c>
      <c r="C910" s="285" t="s">
        <v>9227</v>
      </c>
      <c r="D910" t="s">
        <v>3455</v>
      </c>
      <c r="E910" t="s">
        <v>9228</v>
      </c>
      <c r="F910" t="s">
        <v>9229</v>
      </c>
      <c r="G910" t="s">
        <v>9230</v>
      </c>
      <c r="H910" t="s">
        <v>9231</v>
      </c>
      <c r="I910" t="s">
        <v>9232</v>
      </c>
      <c r="J910" t="s">
        <v>9233</v>
      </c>
      <c r="K910" t="s">
        <v>10287</v>
      </c>
      <c r="L910" t="s">
        <v>9373</v>
      </c>
      <c r="M910" t="b">
        <v>0</v>
      </c>
      <c r="N910" t="s">
        <v>549</v>
      </c>
      <c r="O910" t="s">
        <v>8269</v>
      </c>
      <c r="P910" t="s">
        <v>9117</v>
      </c>
      <c r="Q910" s="223">
        <v>37</v>
      </c>
      <c r="R910" s="223">
        <v>37</v>
      </c>
      <c r="S910" t="s">
        <v>8797</v>
      </c>
      <c r="T910" t="s">
        <v>17</v>
      </c>
      <c r="U910" t="s">
        <v>17</v>
      </c>
      <c r="V910" t="s">
        <v>17</v>
      </c>
      <c r="W910" t="s">
        <v>17</v>
      </c>
      <c r="X910" t="s">
        <v>17</v>
      </c>
      <c r="Y910" t="s">
        <v>17</v>
      </c>
      <c r="Z910" t="s">
        <v>9235</v>
      </c>
      <c r="AA910" t="s">
        <v>9236</v>
      </c>
      <c r="AB910" t="s">
        <v>17</v>
      </c>
      <c r="AC910" t="s">
        <v>9374</v>
      </c>
      <c r="AD910" t="s">
        <v>17</v>
      </c>
      <c r="AE910" t="s">
        <v>17</v>
      </c>
      <c r="AF910" t="s">
        <v>8797</v>
      </c>
      <c r="AG910" t="s">
        <v>17</v>
      </c>
      <c r="AH910" t="s">
        <v>9383</v>
      </c>
      <c r="AI910" t="s">
        <v>9261</v>
      </c>
      <c r="AJ910" t="s">
        <v>9037</v>
      </c>
      <c r="AK910" t="s">
        <v>9037</v>
      </c>
      <c r="AL910" t="s">
        <v>9037</v>
      </c>
      <c r="AM910" t="s">
        <v>9262</v>
      </c>
      <c r="AN910" t="s">
        <v>484</v>
      </c>
      <c r="AO910" t="s">
        <v>9263</v>
      </c>
      <c r="AP910" t="s">
        <v>8797</v>
      </c>
      <c r="AQ910" t="s">
        <v>9241</v>
      </c>
      <c r="AS910" t="s">
        <v>9044</v>
      </c>
      <c r="AT910" t="s">
        <v>9243</v>
      </c>
      <c r="AU910" t="b">
        <v>0</v>
      </c>
      <c r="AV910" s="223">
        <v>6912678</v>
      </c>
      <c r="AW910" t="s">
        <v>17</v>
      </c>
      <c r="AX910" t="s">
        <v>9264</v>
      </c>
      <c r="AY910" t="s">
        <v>17</v>
      </c>
      <c r="AZ910" t="s">
        <v>17</v>
      </c>
      <c r="BA910" t="s">
        <v>9245</v>
      </c>
      <c r="BB910" t="s">
        <v>708</v>
      </c>
      <c r="BC910" t="s">
        <v>17</v>
      </c>
      <c r="BD910" t="s">
        <v>9246</v>
      </c>
      <c r="BE910" t="s">
        <v>37</v>
      </c>
      <c r="BF910" t="s">
        <v>9247</v>
      </c>
      <c r="BG910" s="101" t="s">
        <v>9248</v>
      </c>
      <c r="BH910" t="s">
        <v>9567</v>
      </c>
      <c r="BI910" t="s">
        <v>4479</v>
      </c>
      <c r="BJ910" t="s">
        <v>9079</v>
      </c>
      <c r="BK910" s="9" t="s">
        <v>9568</v>
      </c>
      <c r="BL910" t="s">
        <v>17</v>
      </c>
      <c r="BM910" s="223">
        <v>2747645</v>
      </c>
      <c r="BN910" s="223">
        <v>2451278</v>
      </c>
      <c r="BO910" t="s">
        <v>7013</v>
      </c>
      <c r="BP910" t="s">
        <v>9213</v>
      </c>
      <c r="BQ910" t="s">
        <v>17</v>
      </c>
      <c r="BR910" t="s">
        <v>17</v>
      </c>
      <c r="BS910" t="s">
        <v>17</v>
      </c>
      <c r="BT910" t="s">
        <v>17</v>
      </c>
      <c r="BU910" t="s">
        <v>6697</v>
      </c>
      <c r="BV910" t="s">
        <v>9384</v>
      </c>
      <c r="BW910" s="223" t="s">
        <v>17</v>
      </c>
      <c r="BX910" t="s">
        <v>17</v>
      </c>
      <c r="BY910" t="s">
        <v>17</v>
      </c>
      <c r="BZ910" t="s">
        <v>9250</v>
      </c>
      <c r="CA910" t="s">
        <v>6212</v>
      </c>
      <c r="CB910" s="223">
        <v>2017</v>
      </c>
      <c r="CC910" t="s">
        <v>9251</v>
      </c>
      <c r="CD910" t="s">
        <v>9385</v>
      </c>
      <c r="CE910" t="s">
        <v>9386</v>
      </c>
      <c r="CF910" t="s">
        <v>9383</v>
      </c>
      <c r="CG910" t="s">
        <v>9383</v>
      </c>
      <c r="CH910" t="s">
        <v>131</v>
      </c>
      <c r="CI910" t="s">
        <v>9387</v>
      </c>
      <c r="CJ910" t="s">
        <v>9388</v>
      </c>
      <c r="CK910" t="s">
        <v>17</v>
      </c>
      <c r="CL910" t="s">
        <v>17</v>
      </c>
      <c r="CM910" t="s">
        <v>9256</v>
      </c>
      <c r="CN910" t="s">
        <v>9257</v>
      </c>
      <c r="CO910" t="s">
        <v>686</v>
      </c>
      <c r="CP910" t="s">
        <v>48</v>
      </c>
      <c r="CQ910" t="s">
        <v>7025</v>
      </c>
      <c r="CR910" t="s">
        <v>17</v>
      </c>
      <c r="CS910" t="s">
        <v>9389</v>
      </c>
      <c r="CT910" t="s">
        <v>430</v>
      </c>
      <c r="CU910" t="s">
        <v>333</v>
      </c>
      <c r="CV910" t="s">
        <v>17</v>
      </c>
      <c r="CW910" t="s">
        <v>17</v>
      </c>
      <c r="CX910" t="s">
        <v>17</v>
      </c>
      <c r="CY910" t="s">
        <v>17</v>
      </c>
      <c r="CZ910" t="s">
        <v>9390</v>
      </c>
      <c r="DA910" t="s">
        <v>8549</v>
      </c>
      <c r="DB910" t="s">
        <v>10631</v>
      </c>
      <c r="DC910" t="s">
        <v>10886</v>
      </c>
      <c r="DD910" s="223">
        <v>888</v>
      </c>
    </row>
    <row r="911" spans="1:108" ht="15" customHeight="1">
      <c r="A911" s="223">
        <v>854</v>
      </c>
      <c r="B911" t="s">
        <v>9549</v>
      </c>
      <c r="C911" s="285" t="s">
        <v>9227</v>
      </c>
      <c r="D911" t="s">
        <v>3455</v>
      </c>
      <c r="E911" t="s">
        <v>9228</v>
      </c>
      <c r="F911" t="s">
        <v>9229</v>
      </c>
      <c r="G911" t="s">
        <v>9230</v>
      </c>
      <c r="H911" t="s">
        <v>9231</v>
      </c>
      <c r="I911" t="s">
        <v>9232</v>
      </c>
      <c r="J911" t="s">
        <v>9233</v>
      </c>
      <c r="K911" t="s">
        <v>10287</v>
      </c>
      <c r="L911" t="s">
        <v>9373</v>
      </c>
      <c r="M911" t="b">
        <v>0</v>
      </c>
      <c r="N911" t="s">
        <v>549</v>
      </c>
      <c r="O911" t="s">
        <v>8269</v>
      </c>
      <c r="P911" t="s">
        <v>9117</v>
      </c>
      <c r="Q911" s="223">
        <v>37</v>
      </c>
      <c r="R911" s="223">
        <v>37</v>
      </c>
      <c r="S911" t="s">
        <v>8797</v>
      </c>
      <c r="T911" t="s">
        <v>17</v>
      </c>
      <c r="U911" t="s">
        <v>17</v>
      </c>
      <c r="V911" t="s">
        <v>17</v>
      </c>
      <c r="W911" t="s">
        <v>17</v>
      </c>
      <c r="X911" t="s">
        <v>17</v>
      </c>
      <c r="Y911" t="s">
        <v>17</v>
      </c>
      <c r="Z911" t="s">
        <v>9235</v>
      </c>
      <c r="AA911" t="s">
        <v>9236</v>
      </c>
      <c r="AB911" t="s">
        <v>17</v>
      </c>
      <c r="AC911" t="s">
        <v>9374</v>
      </c>
      <c r="AD911" t="s">
        <v>17</v>
      </c>
      <c r="AE911" t="s">
        <v>17</v>
      </c>
      <c r="AF911" t="s">
        <v>8797</v>
      </c>
      <c r="AG911" t="s">
        <v>17</v>
      </c>
      <c r="AH911" t="s">
        <v>9391</v>
      </c>
      <c r="AI911" t="s">
        <v>9273</v>
      </c>
      <c r="AJ911" t="s">
        <v>9037</v>
      </c>
      <c r="AK911" t="s">
        <v>9037</v>
      </c>
      <c r="AL911" t="s">
        <v>9037</v>
      </c>
      <c r="AM911" t="s">
        <v>9262</v>
      </c>
      <c r="AN911" t="s">
        <v>9236</v>
      </c>
      <c r="AO911" t="s">
        <v>9263</v>
      </c>
      <c r="AP911" t="s">
        <v>8797</v>
      </c>
      <c r="AQ911" t="s">
        <v>9241</v>
      </c>
      <c r="AS911" t="s">
        <v>9274</v>
      </c>
      <c r="AT911" t="s">
        <v>9243</v>
      </c>
      <c r="AU911" t="b">
        <v>0</v>
      </c>
      <c r="AV911" s="223">
        <v>7021057</v>
      </c>
      <c r="AW911" t="s">
        <v>17</v>
      </c>
      <c r="AX911" t="s">
        <v>9264</v>
      </c>
      <c r="AY911" t="s">
        <v>17</v>
      </c>
      <c r="AZ911" t="s">
        <v>17</v>
      </c>
      <c r="BA911" t="s">
        <v>9245</v>
      </c>
      <c r="BB911" t="s">
        <v>708</v>
      </c>
      <c r="BC911" t="s">
        <v>17</v>
      </c>
      <c r="BD911" t="s">
        <v>9246</v>
      </c>
      <c r="BE911" t="s">
        <v>37</v>
      </c>
      <c r="BF911" t="s">
        <v>9247</v>
      </c>
      <c r="BG911" s="101" t="s">
        <v>9248</v>
      </c>
      <c r="BH911" t="s">
        <v>9567</v>
      </c>
      <c r="BI911" t="s">
        <v>4479</v>
      </c>
      <c r="BJ911" t="s">
        <v>9079</v>
      </c>
      <c r="BK911" s="9" t="s">
        <v>9568</v>
      </c>
      <c r="BL911" t="s">
        <v>17</v>
      </c>
      <c r="BM911" s="223">
        <v>4487916</v>
      </c>
      <c r="BN911" s="223">
        <v>4121673</v>
      </c>
      <c r="BO911" t="s">
        <v>7013</v>
      </c>
      <c r="BP911" t="s">
        <v>9213</v>
      </c>
      <c r="BQ911" t="s">
        <v>17</v>
      </c>
      <c r="BR911" t="s">
        <v>17</v>
      </c>
      <c r="BS911" t="s">
        <v>17</v>
      </c>
      <c r="BT911" t="s">
        <v>17</v>
      </c>
      <c r="BU911" t="s">
        <v>6697</v>
      </c>
      <c r="BV911" t="s">
        <v>9392</v>
      </c>
      <c r="BW911" s="223" t="s">
        <v>17</v>
      </c>
      <c r="BX911" t="s">
        <v>17</v>
      </c>
      <c r="BY911" t="s">
        <v>17</v>
      </c>
      <c r="BZ911" t="s">
        <v>9250</v>
      </c>
      <c r="CA911" t="s">
        <v>6212</v>
      </c>
      <c r="CB911" s="223">
        <v>2017</v>
      </c>
      <c r="CC911" t="s">
        <v>9251</v>
      </c>
      <c r="CD911" t="s">
        <v>9393</v>
      </c>
      <c r="CE911" t="s">
        <v>9394</v>
      </c>
      <c r="CF911" t="s">
        <v>9391</v>
      </c>
      <c r="CG911" t="s">
        <v>9391</v>
      </c>
      <c r="CH911" t="s">
        <v>131</v>
      </c>
      <c r="CI911" t="s">
        <v>9395</v>
      </c>
      <c r="CJ911" t="s">
        <v>9396</v>
      </c>
      <c r="CK911" t="s">
        <v>17</v>
      </c>
      <c r="CL911" t="s">
        <v>17</v>
      </c>
      <c r="CM911" t="s">
        <v>9256</v>
      </c>
      <c r="CN911" t="s">
        <v>9257</v>
      </c>
      <c r="CO911" t="s">
        <v>686</v>
      </c>
      <c r="CP911" t="s">
        <v>48</v>
      </c>
      <c r="CQ911" t="s">
        <v>7025</v>
      </c>
      <c r="CR911" t="s">
        <v>17</v>
      </c>
      <c r="CS911" t="s">
        <v>9397</v>
      </c>
      <c r="CT911" t="s">
        <v>430</v>
      </c>
      <c r="CU911" t="s">
        <v>333</v>
      </c>
      <c r="CV911" t="s">
        <v>17</v>
      </c>
      <c r="CW911" t="s">
        <v>17</v>
      </c>
      <c r="CX911" t="s">
        <v>17</v>
      </c>
      <c r="CY911" t="s">
        <v>17</v>
      </c>
      <c r="CZ911" t="s">
        <v>9398</v>
      </c>
      <c r="DA911" t="s">
        <v>8549</v>
      </c>
      <c r="DB911" t="s">
        <v>10632</v>
      </c>
      <c r="DC911" t="s">
        <v>10887</v>
      </c>
      <c r="DD911" s="223">
        <v>889</v>
      </c>
    </row>
    <row r="912" spans="1:108" ht="15" customHeight="1">
      <c r="A912" s="223">
        <v>855</v>
      </c>
      <c r="B912" t="s">
        <v>9549</v>
      </c>
      <c r="C912" s="285" t="s">
        <v>9227</v>
      </c>
      <c r="D912" t="s">
        <v>3455</v>
      </c>
      <c r="E912" t="s">
        <v>9228</v>
      </c>
      <c r="F912" t="s">
        <v>9229</v>
      </c>
      <c r="G912" t="s">
        <v>9230</v>
      </c>
      <c r="H912" t="s">
        <v>9231</v>
      </c>
      <c r="I912" t="s">
        <v>9232</v>
      </c>
      <c r="J912" t="s">
        <v>9233</v>
      </c>
      <c r="K912" t="s">
        <v>10287</v>
      </c>
      <c r="L912" t="s">
        <v>9373</v>
      </c>
      <c r="M912" t="b">
        <v>0</v>
      </c>
      <c r="N912" t="s">
        <v>549</v>
      </c>
      <c r="O912" t="s">
        <v>8269</v>
      </c>
      <c r="P912" t="s">
        <v>9117</v>
      </c>
      <c r="Q912" s="223">
        <v>37</v>
      </c>
      <c r="R912" s="223">
        <v>37</v>
      </c>
      <c r="S912" t="s">
        <v>8797</v>
      </c>
      <c r="T912" t="s">
        <v>17</v>
      </c>
      <c r="U912" t="s">
        <v>17</v>
      </c>
      <c r="V912" t="s">
        <v>17</v>
      </c>
      <c r="W912" t="s">
        <v>17</v>
      </c>
      <c r="X912" t="s">
        <v>17</v>
      </c>
      <c r="Y912" t="s">
        <v>17</v>
      </c>
      <c r="Z912" t="s">
        <v>9235</v>
      </c>
      <c r="AA912" t="s">
        <v>9236</v>
      </c>
      <c r="AB912" t="s">
        <v>17</v>
      </c>
      <c r="AC912" t="s">
        <v>9374</v>
      </c>
      <c r="AD912" t="s">
        <v>17</v>
      </c>
      <c r="AE912" t="s">
        <v>17</v>
      </c>
      <c r="AF912" t="s">
        <v>8797</v>
      </c>
      <c r="AG912" t="s">
        <v>17</v>
      </c>
      <c r="AH912" t="s">
        <v>9399</v>
      </c>
      <c r="AI912" t="s">
        <v>9273</v>
      </c>
      <c r="AJ912" t="s">
        <v>9037</v>
      </c>
      <c r="AK912" t="s">
        <v>9037</v>
      </c>
      <c r="AL912" t="s">
        <v>9037</v>
      </c>
      <c r="AM912" t="s">
        <v>9262</v>
      </c>
      <c r="AN912" t="s">
        <v>9236</v>
      </c>
      <c r="AO912" t="s">
        <v>9263</v>
      </c>
      <c r="AP912" t="s">
        <v>8797</v>
      </c>
      <c r="AQ912" t="s">
        <v>9241</v>
      </c>
      <c r="AS912" t="s">
        <v>9274</v>
      </c>
      <c r="AT912" t="s">
        <v>9243</v>
      </c>
      <c r="AU912" t="b">
        <v>0</v>
      </c>
      <c r="AV912" s="223">
        <v>7936444</v>
      </c>
      <c r="AW912" t="s">
        <v>17</v>
      </c>
      <c r="AX912" t="s">
        <v>9264</v>
      </c>
      <c r="AY912" t="s">
        <v>17</v>
      </c>
      <c r="AZ912" t="s">
        <v>17</v>
      </c>
      <c r="BA912" t="s">
        <v>9245</v>
      </c>
      <c r="BB912" t="s">
        <v>708</v>
      </c>
      <c r="BC912" t="s">
        <v>17</v>
      </c>
      <c r="BD912" t="s">
        <v>9246</v>
      </c>
      <c r="BE912" t="s">
        <v>37</v>
      </c>
      <c r="BF912" t="s">
        <v>9247</v>
      </c>
      <c r="BG912" s="101" t="s">
        <v>9248</v>
      </c>
      <c r="BH912" t="s">
        <v>9567</v>
      </c>
      <c r="BI912" t="s">
        <v>4479</v>
      </c>
      <c r="BJ912" t="s">
        <v>9079</v>
      </c>
      <c r="BK912" s="9" t="s">
        <v>9568</v>
      </c>
      <c r="BL912" t="s">
        <v>17</v>
      </c>
      <c r="BM912" s="223">
        <v>4002985</v>
      </c>
      <c r="BN912" s="223">
        <v>3646383</v>
      </c>
      <c r="BO912" t="s">
        <v>7013</v>
      </c>
      <c r="BP912" t="s">
        <v>9213</v>
      </c>
      <c r="BQ912" t="s">
        <v>17</v>
      </c>
      <c r="BR912" t="s">
        <v>17</v>
      </c>
      <c r="BS912" t="s">
        <v>17</v>
      </c>
      <c r="BT912" t="s">
        <v>17</v>
      </c>
      <c r="BU912" t="s">
        <v>6697</v>
      </c>
      <c r="BV912" t="s">
        <v>9400</v>
      </c>
      <c r="BW912" s="223" t="s">
        <v>17</v>
      </c>
      <c r="BX912" t="s">
        <v>17</v>
      </c>
      <c r="BY912" t="s">
        <v>17</v>
      </c>
      <c r="BZ912" t="s">
        <v>9250</v>
      </c>
      <c r="CA912" t="s">
        <v>6212</v>
      </c>
      <c r="CB912" s="223">
        <v>2017</v>
      </c>
      <c r="CC912" t="s">
        <v>9251</v>
      </c>
      <c r="CD912" t="s">
        <v>9401</v>
      </c>
      <c r="CE912" t="s">
        <v>9402</v>
      </c>
      <c r="CF912" t="s">
        <v>9399</v>
      </c>
      <c r="CG912" t="s">
        <v>9399</v>
      </c>
      <c r="CH912" t="s">
        <v>131</v>
      </c>
      <c r="CI912" t="s">
        <v>9403</v>
      </c>
      <c r="CJ912" t="s">
        <v>9404</v>
      </c>
      <c r="CK912" t="s">
        <v>17</v>
      </c>
      <c r="CL912" t="s">
        <v>17</v>
      </c>
      <c r="CM912" t="s">
        <v>9256</v>
      </c>
      <c r="CN912" t="s">
        <v>9257</v>
      </c>
      <c r="CO912" t="s">
        <v>686</v>
      </c>
      <c r="CP912" t="s">
        <v>48</v>
      </c>
      <c r="CQ912" t="s">
        <v>7025</v>
      </c>
      <c r="CR912" t="s">
        <v>17</v>
      </c>
      <c r="CS912" t="s">
        <v>9405</v>
      </c>
      <c r="CT912" t="s">
        <v>430</v>
      </c>
      <c r="CU912" t="s">
        <v>333</v>
      </c>
      <c r="CV912" t="s">
        <v>17</v>
      </c>
      <c r="CW912" t="s">
        <v>17</v>
      </c>
      <c r="CX912" t="s">
        <v>17</v>
      </c>
      <c r="CY912" t="s">
        <v>17</v>
      </c>
      <c r="CZ912" t="s">
        <v>9406</v>
      </c>
      <c r="DA912" t="s">
        <v>8549</v>
      </c>
      <c r="DB912" t="s">
        <v>10633</v>
      </c>
      <c r="DC912" t="s">
        <v>10888</v>
      </c>
      <c r="DD912" s="223">
        <v>890</v>
      </c>
    </row>
    <row r="913" spans="1:108" ht="15.6" customHeight="1">
      <c r="A913" s="223">
        <v>856</v>
      </c>
      <c r="B913" t="s">
        <v>9549</v>
      </c>
      <c r="C913" s="285" t="s">
        <v>9227</v>
      </c>
      <c r="D913" t="s">
        <v>3455</v>
      </c>
      <c r="E913" t="s">
        <v>9228</v>
      </c>
      <c r="F913" t="s">
        <v>9229</v>
      </c>
      <c r="G913" t="s">
        <v>9230</v>
      </c>
      <c r="H913" t="s">
        <v>9231</v>
      </c>
      <c r="I913" t="s">
        <v>9232</v>
      </c>
      <c r="J913" t="s">
        <v>9233</v>
      </c>
      <c r="K913" t="s">
        <v>10287</v>
      </c>
      <c r="L913" t="s">
        <v>9373</v>
      </c>
      <c r="M913" t="b">
        <v>0</v>
      </c>
      <c r="N913" t="s">
        <v>549</v>
      </c>
      <c r="O913" t="s">
        <v>8269</v>
      </c>
      <c r="P913" t="s">
        <v>9117</v>
      </c>
      <c r="Q913" s="223">
        <v>37</v>
      </c>
      <c r="R913" s="223">
        <v>37</v>
      </c>
      <c r="S913" t="s">
        <v>8797</v>
      </c>
      <c r="T913" t="s">
        <v>17</v>
      </c>
      <c r="U913" t="s">
        <v>17</v>
      </c>
      <c r="V913" t="s">
        <v>17</v>
      </c>
      <c r="W913" t="s">
        <v>17</v>
      </c>
      <c r="X913" t="s">
        <v>17</v>
      </c>
      <c r="Y913" t="s">
        <v>17</v>
      </c>
      <c r="Z913" t="s">
        <v>9235</v>
      </c>
      <c r="AA913" t="s">
        <v>9236</v>
      </c>
      <c r="AB913" t="s">
        <v>17</v>
      </c>
      <c r="AC913" t="s">
        <v>9374</v>
      </c>
      <c r="AD913" t="s">
        <v>17</v>
      </c>
      <c r="AE913" t="s">
        <v>17</v>
      </c>
      <c r="AF913" t="s">
        <v>8797</v>
      </c>
      <c r="AG913" t="s">
        <v>17</v>
      </c>
      <c r="AH913" t="s">
        <v>9407</v>
      </c>
      <c r="AI913" t="s">
        <v>9273</v>
      </c>
      <c r="AJ913" t="s">
        <v>9037</v>
      </c>
      <c r="AK913" t="s">
        <v>9037</v>
      </c>
      <c r="AL913" t="s">
        <v>9037</v>
      </c>
      <c r="AM913" t="s">
        <v>9262</v>
      </c>
      <c r="AN913" t="s">
        <v>9236</v>
      </c>
      <c r="AO913" t="s">
        <v>9263</v>
      </c>
      <c r="AP913" t="s">
        <v>8797</v>
      </c>
      <c r="AQ913" t="s">
        <v>9241</v>
      </c>
      <c r="AS913" t="s">
        <v>9274</v>
      </c>
      <c r="AT913" t="s">
        <v>9243</v>
      </c>
      <c r="AU913" t="b">
        <v>0</v>
      </c>
      <c r="AV913" s="223">
        <v>5892822</v>
      </c>
      <c r="AW913" t="s">
        <v>17</v>
      </c>
      <c r="AX913" t="s">
        <v>9264</v>
      </c>
      <c r="AY913" t="s">
        <v>17</v>
      </c>
      <c r="AZ913" t="s">
        <v>17</v>
      </c>
      <c r="BA913" t="s">
        <v>9245</v>
      </c>
      <c r="BB913" t="s">
        <v>708</v>
      </c>
      <c r="BC913" t="s">
        <v>17</v>
      </c>
      <c r="BD913" t="s">
        <v>9246</v>
      </c>
      <c r="BE913" t="s">
        <v>37</v>
      </c>
      <c r="BF913" t="s">
        <v>9247</v>
      </c>
      <c r="BG913" s="101" t="s">
        <v>9248</v>
      </c>
      <c r="BH913" t="s">
        <v>9567</v>
      </c>
      <c r="BI913" t="s">
        <v>4479</v>
      </c>
      <c r="BJ913" t="s">
        <v>9079</v>
      </c>
      <c r="BK913" s="9" t="s">
        <v>9568</v>
      </c>
      <c r="BL913" t="s">
        <v>17</v>
      </c>
      <c r="BM913" s="223">
        <v>2858584</v>
      </c>
      <c r="BN913" s="223">
        <v>2590794</v>
      </c>
      <c r="BO913" t="s">
        <v>7013</v>
      </c>
      <c r="BP913" t="s">
        <v>9213</v>
      </c>
      <c r="BQ913" t="s">
        <v>17</v>
      </c>
      <c r="BR913" t="s">
        <v>17</v>
      </c>
      <c r="BS913" t="s">
        <v>17</v>
      </c>
      <c r="BT913" t="s">
        <v>17</v>
      </c>
      <c r="BU913" t="s">
        <v>6697</v>
      </c>
      <c r="BV913" t="s">
        <v>9408</v>
      </c>
      <c r="BW913" s="223" t="s">
        <v>17</v>
      </c>
      <c r="BX913" t="s">
        <v>17</v>
      </c>
      <c r="BY913" t="s">
        <v>17</v>
      </c>
      <c r="BZ913" t="s">
        <v>9250</v>
      </c>
      <c r="CA913" t="s">
        <v>6212</v>
      </c>
      <c r="CB913" s="223">
        <v>2017</v>
      </c>
      <c r="CC913" t="s">
        <v>9251</v>
      </c>
      <c r="CD913" t="s">
        <v>9409</v>
      </c>
      <c r="CE913" t="s">
        <v>9410</v>
      </c>
      <c r="CF913" t="s">
        <v>9407</v>
      </c>
      <c r="CG913" t="s">
        <v>9407</v>
      </c>
      <c r="CH913" t="s">
        <v>131</v>
      </c>
      <c r="CI913" t="s">
        <v>9411</v>
      </c>
      <c r="CJ913" t="s">
        <v>9412</v>
      </c>
      <c r="CK913" t="s">
        <v>17</v>
      </c>
      <c r="CL913" t="s">
        <v>17</v>
      </c>
      <c r="CM913" t="s">
        <v>9256</v>
      </c>
      <c r="CN913" t="s">
        <v>9257</v>
      </c>
      <c r="CO913" t="s">
        <v>686</v>
      </c>
      <c r="CP913" t="s">
        <v>48</v>
      </c>
      <c r="CQ913" t="s">
        <v>7025</v>
      </c>
      <c r="CR913" t="s">
        <v>17</v>
      </c>
      <c r="CS913" t="s">
        <v>9413</v>
      </c>
      <c r="CT913" t="s">
        <v>430</v>
      </c>
      <c r="CU913" t="s">
        <v>333</v>
      </c>
      <c r="CV913" t="s">
        <v>17</v>
      </c>
      <c r="CW913" t="s">
        <v>17</v>
      </c>
      <c r="CX913" t="s">
        <v>17</v>
      </c>
      <c r="CY913" t="s">
        <v>17</v>
      </c>
      <c r="CZ913" t="s">
        <v>9414</v>
      </c>
      <c r="DA913" t="s">
        <v>8549</v>
      </c>
      <c r="DB913" t="s">
        <v>10634</v>
      </c>
      <c r="DC913" t="s">
        <v>10889</v>
      </c>
      <c r="DD913" s="223">
        <v>891</v>
      </c>
    </row>
    <row r="914" spans="1:108" ht="16.149999999999999" customHeight="1">
      <c r="A914" s="223">
        <v>857</v>
      </c>
      <c r="B914" t="s">
        <v>9549</v>
      </c>
      <c r="C914" s="285" t="s">
        <v>9227</v>
      </c>
      <c r="D914" t="s">
        <v>3455</v>
      </c>
      <c r="E914" t="s">
        <v>9228</v>
      </c>
      <c r="F914" t="s">
        <v>9229</v>
      </c>
      <c r="G914" t="s">
        <v>9230</v>
      </c>
      <c r="H914" t="s">
        <v>9231</v>
      </c>
      <c r="I914" t="s">
        <v>9232</v>
      </c>
      <c r="J914" t="s">
        <v>9233</v>
      </c>
      <c r="K914" t="s">
        <v>10287</v>
      </c>
      <c r="L914" t="s">
        <v>9373</v>
      </c>
      <c r="M914" t="b">
        <v>0</v>
      </c>
      <c r="N914" t="s">
        <v>549</v>
      </c>
      <c r="O914" t="s">
        <v>8269</v>
      </c>
      <c r="P914" t="s">
        <v>9117</v>
      </c>
      <c r="Q914" s="223">
        <v>37</v>
      </c>
      <c r="R914" s="223">
        <v>37</v>
      </c>
      <c r="S914" t="s">
        <v>8797</v>
      </c>
      <c r="T914" t="s">
        <v>17</v>
      </c>
      <c r="U914" t="s">
        <v>17</v>
      </c>
      <c r="V914" t="s">
        <v>17</v>
      </c>
      <c r="W914" t="s">
        <v>17</v>
      </c>
      <c r="X914" t="s">
        <v>17</v>
      </c>
      <c r="Y914" t="s">
        <v>17</v>
      </c>
      <c r="Z914" t="s">
        <v>9235</v>
      </c>
      <c r="AA914" t="s">
        <v>9236</v>
      </c>
      <c r="AB914" t="s">
        <v>17</v>
      </c>
      <c r="AC914" t="s">
        <v>9374</v>
      </c>
      <c r="AD914" t="s">
        <v>17</v>
      </c>
      <c r="AE914" t="s">
        <v>17</v>
      </c>
      <c r="AF914" t="s">
        <v>8797</v>
      </c>
      <c r="AG914" t="s">
        <v>17</v>
      </c>
      <c r="AH914" t="s">
        <v>9415</v>
      </c>
      <c r="AI914" t="s">
        <v>9273</v>
      </c>
      <c r="AJ914" t="s">
        <v>9037</v>
      </c>
      <c r="AK914" t="s">
        <v>9037</v>
      </c>
      <c r="AL914" t="s">
        <v>9037</v>
      </c>
      <c r="AM914" t="s">
        <v>9262</v>
      </c>
      <c r="AN914" t="s">
        <v>9236</v>
      </c>
      <c r="AO914" t="s">
        <v>9263</v>
      </c>
      <c r="AP914" t="s">
        <v>8797</v>
      </c>
      <c r="AQ914" t="s">
        <v>9241</v>
      </c>
      <c r="AS914" t="s">
        <v>9274</v>
      </c>
      <c r="AT914" t="s">
        <v>9243</v>
      </c>
      <c r="AU914" t="b">
        <v>0</v>
      </c>
      <c r="AV914" s="223">
        <v>6694255</v>
      </c>
      <c r="AW914" t="s">
        <v>17</v>
      </c>
      <c r="AX914" t="s">
        <v>9264</v>
      </c>
      <c r="AY914" t="s">
        <v>17</v>
      </c>
      <c r="AZ914" t="s">
        <v>17</v>
      </c>
      <c r="BA914" t="s">
        <v>9245</v>
      </c>
      <c r="BB914" t="s">
        <v>708</v>
      </c>
      <c r="BC914" t="s">
        <v>17</v>
      </c>
      <c r="BD914" t="s">
        <v>9246</v>
      </c>
      <c r="BE914" t="s">
        <v>37</v>
      </c>
      <c r="BF914" t="s">
        <v>9247</v>
      </c>
      <c r="BG914" s="101" t="s">
        <v>9248</v>
      </c>
      <c r="BH914" t="s">
        <v>9567</v>
      </c>
      <c r="BI914" t="s">
        <v>4479</v>
      </c>
      <c r="BJ914" t="s">
        <v>9079</v>
      </c>
      <c r="BK914" s="9" t="s">
        <v>9568</v>
      </c>
      <c r="BL914" t="s">
        <v>17</v>
      </c>
      <c r="BM914" s="223">
        <v>4376172</v>
      </c>
      <c r="BN914" s="223">
        <v>3946322</v>
      </c>
      <c r="BO914" t="s">
        <v>7013</v>
      </c>
      <c r="BP914" t="s">
        <v>9213</v>
      </c>
      <c r="BQ914" t="s">
        <v>17</v>
      </c>
      <c r="BR914" t="s">
        <v>17</v>
      </c>
      <c r="BS914" t="s">
        <v>17</v>
      </c>
      <c r="BT914" t="s">
        <v>17</v>
      </c>
      <c r="BU914" t="s">
        <v>6697</v>
      </c>
      <c r="BV914" t="s">
        <v>9416</v>
      </c>
      <c r="BW914" s="223" t="s">
        <v>17</v>
      </c>
      <c r="BX914" t="s">
        <v>17</v>
      </c>
      <c r="BY914" t="s">
        <v>17</v>
      </c>
      <c r="BZ914" t="s">
        <v>9250</v>
      </c>
      <c r="CA914" t="s">
        <v>6212</v>
      </c>
      <c r="CB914" s="223">
        <v>2017</v>
      </c>
      <c r="CC914" t="s">
        <v>9251</v>
      </c>
      <c r="CD914" t="s">
        <v>9417</v>
      </c>
      <c r="CE914" t="s">
        <v>9418</v>
      </c>
      <c r="CF914" t="s">
        <v>9415</v>
      </c>
      <c r="CG914" t="s">
        <v>9415</v>
      </c>
      <c r="CH914" t="s">
        <v>131</v>
      </c>
      <c r="CI914" t="s">
        <v>9419</v>
      </c>
      <c r="CJ914" t="s">
        <v>9420</v>
      </c>
      <c r="CK914" t="s">
        <v>17</v>
      </c>
      <c r="CL914" t="s">
        <v>17</v>
      </c>
      <c r="CM914" t="s">
        <v>9256</v>
      </c>
      <c r="CN914" t="s">
        <v>9257</v>
      </c>
      <c r="CO914" t="s">
        <v>686</v>
      </c>
      <c r="CP914" t="s">
        <v>48</v>
      </c>
      <c r="CQ914" t="s">
        <v>7025</v>
      </c>
      <c r="CR914" t="s">
        <v>17</v>
      </c>
      <c r="CS914" t="s">
        <v>9421</v>
      </c>
      <c r="CT914" t="s">
        <v>430</v>
      </c>
      <c r="CU914" t="s">
        <v>333</v>
      </c>
      <c r="CV914" t="s">
        <v>17</v>
      </c>
      <c r="CW914" t="s">
        <v>17</v>
      </c>
      <c r="CX914" t="s">
        <v>17</v>
      </c>
      <c r="CY914" t="s">
        <v>17</v>
      </c>
      <c r="CZ914" t="s">
        <v>9422</v>
      </c>
      <c r="DA914" t="s">
        <v>8549</v>
      </c>
      <c r="DB914" t="s">
        <v>10635</v>
      </c>
      <c r="DC914" t="s">
        <v>10890</v>
      </c>
      <c r="DD914" s="223">
        <v>892</v>
      </c>
    </row>
    <row r="915" spans="1:108" ht="15.6" customHeight="1">
      <c r="A915" s="223">
        <v>858</v>
      </c>
      <c r="B915" t="s">
        <v>9549</v>
      </c>
      <c r="C915" s="285" t="s">
        <v>9227</v>
      </c>
      <c r="D915" t="s">
        <v>3455</v>
      </c>
      <c r="E915" t="s">
        <v>9228</v>
      </c>
      <c r="F915" t="s">
        <v>9229</v>
      </c>
      <c r="G915" t="s">
        <v>9230</v>
      </c>
      <c r="H915" t="s">
        <v>9231</v>
      </c>
      <c r="I915" t="s">
        <v>9232</v>
      </c>
      <c r="J915" t="s">
        <v>9233</v>
      </c>
      <c r="K915" t="s">
        <v>10287</v>
      </c>
      <c r="L915" t="s">
        <v>9373</v>
      </c>
      <c r="M915" t="b">
        <v>0</v>
      </c>
      <c r="N915" t="s">
        <v>549</v>
      </c>
      <c r="O915" t="s">
        <v>8269</v>
      </c>
      <c r="P915" t="s">
        <v>9117</v>
      </c>
      <c r="Q915" s="223">
        <v>37</v>
      </c>
      <c r="R915" s="223">
        <v>37</v>
      </c>
      <c r="S915" t="s">
        <v>8797</v>
      </c>
      <c r="T915" t="s">
        <v>17</v>
      </c>
      <c r="U915" t="s">
        <v>17</v>
      </c>
      <c r="V915" t="s">
        <v>17</v>
      </c>
      <c r="W915" t="s">
        <v>17</v>
      </c>
      <c r="X915" t="s">
        <v>17</v>
      </c>
      <c r="Y915" t="s">
        <v>17</v>
      </c>
      <c r="Z915" t="s">
        <v>9235</v>
      </c>
      <c r="AA915" t="s">
        <v>9236</v>
      </c>
      <c r="AB915" t="s">
        <v>17</v>
      </c>
      <c r="AC915" t="s">
        <v>9374</v>
      </c>
      <c r="AD915" t="s">
        <v>17</v>
      </c>
      <c r="AE915" t="s">
        <v>17</v>
      </c>
      <c r="AF915" t="s">
        <v>8797</v>
      </c>
      <c r="AG915" t="s">
        <v>17</v>
      </c>
      <c r="AH915" t="s">
        <v>9423</v>
      </c>
      <c r="AI915" t="s">
        <v>9273</v>
      </c>
      <c r="AJ915" t="s">
        <v>9037</v>
      </c>
      <c r="AK915" t="s">
        <v>9037</v>
      </c>
      <c r="AL915" t="s">
        <v>9037</v>
      </c>
      <c r="AM915" t="s">
        <v>9262</v>
      </c>
      <c r="AN915" t="s">
        <v>9236</v>
      </c>
      <c r="AO915" t="s">
        <v>9263</v>
      </c>
      <c r="AP915" t="s">
        <v>8797</v>
      </c>
      <c r="AQ915" t="s">
        <v>9241</v>
      </c>
      <c r="AS915" t="s">
        <v>9274</v>
      </c>
      <c r="AT915" t="s">
        <v>9243</v>
      </c>
      <c r="AU915" t="b">
        <v>0</v>
      </c>
      <c r="AV915" s="223">
        <v>7177361</v>
      </c>
      <c r="AW915" t="s">
        <v>17</v>
      </c>
      <c r="AX915" t="s">
        <v>9264</v>
      </c>
      <c r="AY915" t="s">
        <v>17</v>
      </c>
      <c r="AZ915" t="s">
        <v>17</v>
      </c>
      <c r="BA915" t="s">
        <v>9245</v>
      </c>
      <c r="BB915" t="s">
        <v>708</v>
      </c>
      <c r="BC915" t="s">
        <v>17</v>
      </c>
      <c r="BD915" t="s">
        <v>9246</v>
      </c>
      <c r="BE915" t="s">
        <v>37</v>
      </c>
      <c r="BF915" t="s">
        <v>9247</v>
      </c>
      <c r="BG915" s="101" t="s">
        <v>9248</v>
      </c>
      <c r="BH915" t="s">
        <v>9567</v>
      </c>
      <c r="BI915" t="s">
        <v>4479</v>
      </c>
      <c r="BJ915" t="s">
        <v>9079</v>
      </c>
      <c r="BK915" s="9" t="s">
        <v>9568</v>
      </c>
      <c r="BL915" t="s">
        <v>17</v>
      </c>
      <c r="BM915" s="223">
        <v>4083745</v>
      </c>
      <c r="BN915" s="223">
        <v>3723993</v>
      </c>
      <c r="BO915" t="s">
        <v>7013</v>
      </c>
      <c r="BP915" t="s">
        <v>9213</v>
      </c>
      <c r="BQ915" t="s">
        <v>17</v>
      </c>
      <c r="BR915" t="s">
        <v>17</v>
      </c>
      <c r="BS915" t="s">
        <v>17</v>
      </c>
      <c r="BT915" t="s">
        <v>17</v>
      </c>
      <c r="BU915" t="s">
        <v>6697</v>
      </c>
      <c r="BV915" t="s">
        <v>9424</v>
      </c>
      <c r="BW915" s="223" t="s">
        <v>17</v>
      </c>
      <c r="BX915" t="s">
        <v>17</v>
      </c>
      <c r="BY915" t="s">
        <v>17</v>
      </c>
      <c r="BZ915" t="s">
        <v>9250</v>
      </c>
      <c r="CA915" t="s">
        <v>6212</v>
      </c>
      <c r="CB915" s="223">
        <v>2017</v>
      </c>
      <c r="CC915" t="s">
        <v>9251</v>
      </c>
      <c r="CD915" t="s">
        <v>9425</v>
      </c>
      <c r="CE915" t="s">
        <v>9426</v>
      </c>
      <c r="CF915" t="s">
        <v>9423</v>
      </c>
      <c r="CG915" t="s">
        <v>9423</v>
      </c>
      <c r="CH915" t="s">
        <v>131</v>
      </c>
      <c r="CI915" t="s">
        <v>9427</v>
      </c>
      <c r="CJ915" t="s">
        <v>9428</v>
      </c>
      <c r="CK915" t="s">
        <v>17</v>
      </c>
      <c r="CL915" t="s">
        <v>17</v>
      </c>
      <c r="CM915" t="s">
        <v>9256</v>
      </c>
      <c r="CN915" t="s">
        <v>9257</v>
      </c>
      <c r="CO915" t="s">
        <v>686</v>
      </c>
      <c r="CP915" t="s">
        <v>48</v>
      </c>
      <c r="CQ915" t="s">
        <v>7025</v>
      </c>
      <c r="CR915" t="s">
        <v>17</v>
      </c>
      <c r="CS915" t="s">
        <v>9429</v>
      </c>
      <c r="CT915" t="s">
        <v>430</v>
      </c>
      <c r="CU915" t="s">
        <v>333</v>
      </c>
      <c r="CV915" t="s">
        <v>17</v>
      </c>
      <c r="CW915" t="s">
        <v>17</v>
      </c>
      <c r="CX915" t="s">
        <v>17</v>
      </c>
      <c r="CY915" t="s">
        <v>17</v>
      </c>
      <c r="CZ915" t="s">
        <v>9430</v>
      </c>
      <c r="DA915" t="s">
        <v>8549</v>
      </c>
      <c r="DB915" t="s">
        <v>10636</v>
      </c>
      <c r="DC915" t="s">
        <v>10891</v>
      </c>
      <c r="DD915" s="223">
        <v>893</v>
      </c>
    </row>
    <row r="916" spans="1:108" ht="18" customHeight="1">
      <c r="A916" s="223">
        <v>859</v>
      </c>
      <c r="B916" t="s">
        <v>9549</v>
      </c>
      <c r="C916" s="285" t="s">
        <v>9227</v>
      </c>
      <c r="D916" t="s">
        <v>3455</v>
      </c>
      <c r="E916" t="s">
        <v>9228</v>
      </c>
      <c r="F916" t="s">
        <v>9229</v>
      </c>
      <c r="G916" t="s">
        <v>9230</v>
      </c>
      <c r="H916" t="s">
        <v>9231</v>
      </c>
      <c r="I916" t="s">
        <v>9232</v>
      </c>
      <c r="J916" t="s">
        <v>9233</v>
      </c>
      <c r="K916" t="s">
        <v>10287</v>
      </c>
      <c r="L916" t="s">
        <v>9431</v>
      </c>
      <c r="M916" t="b">
        <v>0</v>
      </c>
      <c r="N916" t="s">
        <v>549</v>
      </c>
      <c r="O916" t="s">
        <v>8269</v>
      </c>
      <c r="P916" t="s">
        <v>9091</v>
      </c>
      <c r="Q916" s="223">
        <v>65</v>
      </c>
      <c r="R916" s="223">
        <v>65</v>
      </c>
      <c r="S916" t="s">
        <v>8797</v>
      </c>
      <c r="T916" t="s">
        <v>17</v>
      </c>
      <c r="U916" t="s">
        <v>17</v>
      </c>
      <c r="V916" t="s">
        <v>17</v>
      </c>
      <c r="W916" t="s">
        <v>17</v>
      </c>
      <c r="X916" t="s">
        <v>17</v>
      </c>
      <c r="Y916" t="s">
        <v>17</v>
      </c>
      <c r="Z916" t="s">
        <v>9235</v>
      </c>
      <c r="AA916" t="s">
        <v>9432</v>
      </c>
      <c r="AB916" t="s">
        <v>17</v>
      </c>
      <c r="AC916" t="s">
        <v>9316</v>
      </c>
      <c r="AD916" t="s">
        <v>17</v>
      </c>
      <c r="AE916" t="s">
        <v>17</v>
      </c>
      <c r="AF916" t="s">
        <v>8797</v>
      </c>
      <c r="AG916" t="s">
        <v>17</v>
      </c>
      <c r="AH916" t="s">
        <v>9433</v>
      </c>
      <c r="AI916" t="s">
        <v>7008</v>
      </c>
      <c r="AJ916" t="s">
        <v>481</v>
      </c>
      <c r="AK916" t="s">
        <v>481</v>
      </c>
      <c r="AL916" t="s">
        <v>481</v>
      </c>
      <c r="AM916" t="s">
        <v>481</v>
      </c>
      <c r="AN916" t="s">
        <v>484</v>
      </c>
      <c r="AO916" t="s">
        <v>9239</v>
      </c>
      <c r="AP916" t="s">
        <v>9240</v>
      </c>
      <c r="AQ916" t="s">
        <v>9241</v>
      </c>
      <c r="AS916" t="s">
        <v>9242</v>
      </c>
      <c r="AT916" t="s">
        <v>9243</v>
      </c>
      <c r="AU916" t="b">
        <v>0</v>
      </c>
      <c r="AV916" s="223">
        <v>6131737</v>
      </c>
      <c r="AW916" t="s">
        <v>17</v>
      </c>
      <c r="AX916" t="s">
        <v>9244</v>
      </c>
      <c r="AY916" t="s">
        <v>17</v>
      </c>
      <c r="AZ916" t="s">
        <v>17</v>
      </c>
      <c r="BA916" t="s">
        <v>9245</v>
      </c>
      <c r="BB916" t="s">
        <v>708</v>
      </c>
      <c r="BC916" t="s">
        <v>17</v>
      </c>
      <c r="BD916" t="s">
        <v>9246</v>
      </c>
      <c r="BE916" t="s">
        <v>37</v>
      </c>
      <c r="BF916" t="s">
        <v>9247</v>
      </c>
      <c r="BG916" s="101" t="s">
        <v>9248</v>
      </c>
      <c r="BH916" t="s">
        <v>9567</v>
      </c>
      <c r="BI916" t="s">
        <v>4479</v>
      </c>
      <c r="BJ916" t="s">
        <v>9079</v>
      </c>
      <c r="BK916" s="9" t="s">
        <v>9568</v>
      </c>
      <c r="BL916" t="s">
        <v>17</v>
      </c>
      <c r="BM916" s="223">
        <v>2468400</v>
      </c>
      <c r="BN916" s="223">
        <v>2078301</v>
      </c>
      <c r="BO916" t="s">
        <v>7013</v>
      </c>
      <c r="BP916" t="s">
        <v>9213</v>
      </c>
      <c r="BQ916" t="s">
        <v>17</v>
      </c>
      <c r="BR916" t="s">
        <v>17</v>
      </c>
      <c r="BS916" t="s">
        <v>17</v>
      </c>
      <c r="BT916" t="s">
        <v>17</v>
      </c>
      <c r="BU916" t="s">
        <v>6697</v>
      </c>
      <c r="BV916" t="s">
        <v>9434</v>
      </c>
      <c r="BW916" s="223" t="s">
        <v>17</v>
      </c>
      <c r="BX916" t="s">
        <v>17</v>
      </c>
      <c r="BY916" t="s">
        <v>17</v>
      </c>
      <c r="BZ916" t="s">
        <v>9250</v>
      </c>
      <c r="CA916" t="s">
        <v>6212</v>
      </c>
      <c r="CB916" s="223">
        <v>2017</v>
      </c>
      <c r="CC916" t="s">
        <v>9251</v>
      </c>
      <c r="CD916" t="s">
        <v>9435</v>
      </c>
      <c r="CE916" t="s">
        <v>9436</v>
      </c>
      <c r="CF916" t="s">
        <v>9433</v>
      </c>
      <c r="CG916" t="s">
        <v>9433</v>
      </c>
      <c r="CH916" t="s">
        <v>131</v>
      </c>
      <c r="CI916" t="s">
        <v>9437</v>
      </c>
      <c r="CJ916" t="s">
        <v>9438</v>
      </c>
      <c r="CK916" t="s">
        <v>17</v>
      </c>
      <c r="CL916" t="s">
        <v>17</v>
      </c>
      <c r="CM916" t="s">
        <v>9256</v>
      </c>
      <c r="CN916" t="s">
        <v>9257</v>
      </c>
      <c r="CO916" t="s">
        <v>686</v>
      </c>
      <c r="CP916" t="s">
        <v>48</v>
      </c>
      <c r="CQ916" t="s">
        <v>7025</v>
      </c>
      <c r="CR916" t="s">
        <v>17</v>
      </c>
      <c r="CS916" t="s">
        <v>9439</v>
      </c>
      <c r="CT916" t="s">
        <v>430</v>
      </c>
      <c r="CU916" t="s">
        <v>333</v>
      </c>
      <c r="CV916" t="s">
        <v>17</v>
      </c>
      <c r="CW916" t="s">
        <v>17</v>
      </c>
      <c r="CX916" t="s">
        <v>17</v>
      </c>
      <c r="CY916" t="s">
        <v>17</v>
      </c>
      <c r="CZ916" t="s">
        <v>9440</v>
      </c>
      <c r="DA916" t="s">
        <v>8549</v>
      </c>
      <c r="DB916" t="s">
        <v>10637</v>
      </c>
      <c r="DC916" t="s">
        <v>10892</v>
      </c>
      <c r="DD916" s="223">
        <v>894</v>
      </c>
    </row>
    <row r="917" spans="1:108" ht="15.6" customHeight="1">
      <c r="A917" s="223">
        <v>860</v>
      </c>
      <c r="B917" t="s">
        <v>9549</v>
      </c>
      <c r="C917" s="285" t="s">
        <v>9227</v>
      </c>
      <c r="D917" t="s">
        <v>3455</v>
      </c>
      <c r="E917" t="s">
        <v>9228</v>
      </c>
      <c r="F917" t="s">
        <v>9229</v>
      </c>
      <c r="G917" t="s">
        <v>9230</v>
      </c>
      <c r="H917" t="s">
        <v>9231</v>
      </c>
      <c r="I917" t="s">
        <v>9232</v>
      </c>
      <c r="J917" t="s">
        <v>9233</v>
      </c>
      <c r="K917" t="s">
        <v>10287</v>
      </c>
      <c r="L917" t="s">
        <v>9431</v>
      </c>
      <c r="M917" t="b">
        <v>0</v>
      </c>
      <c r="N917" t="s">
        <v>549</v>
      </c>
      <c r="O917" t="s">
        <v>8269</v>
      </c>
      <c r="P917" t="s">
        <v>9091</v>
      </c>
      <c r="Q917" s="223">
        <v>65</v>
      </c>
      <c r="R917" s="223">
        <v>65</v>
      </c>
      <c r="S917" t="s">
        <v>8797</v>
      </c>
      <c r="T917" t="s">
        <v>17</v>
      </c>
      <c r="U917" t="s">
        <v>17</v>
      </c>
      <c r="V917" t="s">
        <v>17</v>
      </c>
      <c r="W917" t="s">
        <v>17</v>
      </c>
      <c r="X917" t="s">
        <v>17</v>
      </c>
      <c r="Y917" t="s">
        <v>17</v>
      </c>
      <c r="Z917" t="s">
        <v>9235</v>
      </c>
      <c r="AA917" t="s">
        <v>9432</v>
      </c>
      <c r="AB917" t="s">
        <v>17</v>
      </c>
      <c r="AC917" t="s">
        <v>9316</v>
      </c>
      <c r="AD917" t="s">
        <v>17</v>
      </c>
      <c r="AE917" t="s">
        <v>17</v>
      </c>
      <c r="AF917" t="s">
        <v>8797</v>
      </c>
      <c r="AG917" t="s">
        <v>17</v>
      </c>
      <c r="AH917" t="s">
        <v>9441</v>
      </c>
      <c r="AI917" t="s">
        <v>9261</v>
      </c>
      <c r="AJ917" t="s">
        <v>9037</v>
      </c>
      <c r="AK917" t="s">
        <v>9037</v>
      </c>
      <c r="AL917" t="s">
        <v>9037</v>
      </c>
      <c r="AM917" t="s">
        <v>9262</v>
      </c>
      <c r="AN917" t="s">
        <v>484</v>
      </c>
      <c r="AO917" t="s">
        <v>9263</v>
      </c>
      <c r="AP917" t="s">
        <v>8797</v>
      </c>
      <c r="AQ917" t="s">
        <v>9241</v>
      </c>
      <c r="AS917" t="s">
        <v>9044</v>
      </c>
      <c r="AT917" t="s">
        <v>9243</v>
      </c>
      <c r="AU917" t="b">
        <v>0</v>
      </c>
      <c r="AV917" s="223">
        <v>6905551</v>
      </c>
      <c r="AW917" t="s">
        <v>17</v>
      </c>
      <c r="AX917" t="s">
        <v>9264</v>
      </c>
      <c r="AY917" t="s">
        <v>17</v>
      </c>
      <c r="AZ917" t="s">
        <v>17</v>
      </c>
      <c r="BA917" t="s">
        <v>9245</v>
      </c>
      <c r="BB917" t="s">
        <v>708</v>
      </c>
      <c r="BC917" t="s">
        <v>17</v>
      </c>
      <c r="BD917" t="s">
        <v>9246</v>
      </c>
      <c r="BE917" t="s">
        <v>37</v>
      </c>
      <c r="BF917" t="s">
        <v>9247</v>
      </c>
      <c r="BG917" s="101" t="s">
        <v>9248</v>
      </c>
      <c r="BH917" t="s">
        <v>9567</v>
      </c>
      <c r="BI917" t="s">
        <v>4479</v>
      </c>
      <c r="BJ917" t="s">
        <v>9079</v>
      </c>
      <c r="BK917" s="9" t="s">
        <v>9568</v>
      </c>
      <c r="BL917" t="s">
        <v>17</v>
      </c>
      <c r="BM917" s="223">
        <v>2528725</v>
      </c>
      <c r="BN917" s="223">
        <v>2342471</v>
      </c>
      <c r="BO917" t="s">
        <v>7013</v>
      </c>
      <c r="BP917" t="s">
        <v>9213</v>
      </c>
      <c r="BQ917" t="s">
        <v>17</v>
      </c>
      <c r="BR917" t="s">
        <v>17</v>
      </c>
      <c r="BS917" t="s">
        <v>17</v>
      </c>
      <c r="BT917" t="s">
        <v>17</v>
      </c>
      <c r="BU917" t="s">
        <v>6697</v>
      </c>
      <c r="BV917" t="s">
        <v>9442</v>
      </c>
      <c r="BW917" s="223" t="s">
        <v>17</v>
      </c>
      <c r="BX917" t="s">
        <v>17</v>
      </c>
      <c r="BY917" t="s">
        <v>17</v>
      </c>
      <c r="BZ917" t="s">
        <v>9250</v>
      </c>
      <c r="CA917" t="s">
        <v>6212</v>
      </c>
      <c r="CB917" s="223">
        <v>2017</v>
      </c>
      <c r="CC917" t="s">
        <v>9251</v>
      </c>
      <c r="CD917" t="s">
        <v>9443</v>
      </c>
      <c r="CE917" t="s">
        <v>9444</v>
      </c>
      <c r="CF917" t="s">
        <v>9441</v>
      </c>
      <c r="CG917" t="s">
        <v>9441</v>
      </c>
      <c r="CH917" t="s">
        <v>131</v>
      </c>
      <c r="CI917" t="s">
        <v>9445</v>
      </c>
      <c r="CJ917" t="s">
        <v>9446</v>
      </c>
      <c r="CK917" t="s">
        <v>17</v>
      </c>
      <c r="CL917" t="s">
        <v>17</v>
      </c>
      <c r="CM917" t="s">
        <v>9256</v>
      </c>
      <c r="CN917" t="s">
        <v>9257</v>
      </c>
      <c r="CO917" t="s">
        <v>686</v>
      </c>
      <c r="CP917" t="s">
        <v>48</v>
      </c>
      <c r="CQ917" t="s">
        <v>7025</v>
      </c>
      <c r="CR917" t="s">
        <v>17</v>
      </c>
      <c r="CS917" t="s">
        <v>9447</v>
      </c>
      <c r="CT917" t="s">
        <v>430</v>
      </c>
      <c r="CU917" t="s">
        <v>333</v>
      </c>
      <c r="CV917" t="s">
        <v>17</v>
      </c>
      <c r="CW917" t="s">
        <v>17</v>
      </c>
      <c r="CX917" t="s">
        <v>17</v>
      </c>
      <c r="CY917" t="s">
        <v>17</v>
      </c>
      <c r="CZ917" t="s">
        <v>9448</v>
      </c>
      <c r="DA917" t="s">
        <v>8549</v>
      </c>
      <c r="DB917" t="s">
        <v>10638</v>
      </c>
      <c r="DC917" t="s">
        <v>10893</v>
      </c>
      <c r="DD917" s="223">
        <v>895</v>
      </c>
    </row>
    <row r="918" spans="1:108" ht="15.6" customHeight="1">
      <c r="A918" s="223">
        <v>861</v>
      </c>
      <c r="B918" t="s">
        <v>9549</v>
      </c>
      <c r="C918" s="285" t="s">
        <v>9227</v>
      </c>
      <c r="D918" t="s">
        <v>3455</v>
      </c>
      <c r="E918" t="s">
        <v>9228</v>
      </c>
      <c r="F918" t="s">
        <v>9229</v>
      </c>
      <c r="G918" t="s">
        <v>9230</v>
      </c>
      <c r="H918" t="s">
        <v>9231</v>
      </c>
      <c r="I918" t="s">
        <v>9232</v>
      </c>
      <c r="J918" t="s">
        <v>9233</v>
      </c>
      <c r="K918" t="s">
        <v>10287</v>
      </c>
      <c r="L918" t="s">
        <v>9431</v>
      </c>
      <c r="M918" t="b">
        <v>0</v>
      </c>
      <c r="N918" t="s">
        <v>549</v>
      </c>
      <c r="O918" t="s">
        <v>8269</v>
      </c>
      <c r="P918" t="s">
        <v>9091</v>
      </c>
      <c r="Q918" s="223">
        <v>65</v>
      </c>
      <c r="R918" s="223">
        <v>65</v>
      </c>
      <c r="S918" t="s">
        <v>8797</v>
      </c>
      <c r="T918" t="s">
        <v>17</v>
      </c>
      <c r="U918" t="s">
        <v>17</v>
      </c>
      <c r="V918" t="s">
        <v>17</v>
      </c>
      <c r="W918" t="s">
        <v>17</v>
      </c>
      <c r="X918" t="s">
        <v>17</v>
      </c>
      <c r="Y918" t="s">
        <v>17</v>
      </c>
      <c r="Z918" t="s">
        <v>9235</v>
      </c>
      <c r="AA918" t="s">
        <v>9432</v>
      </c>
      <c r="AB918" t="s">
        <v>17</v>
      </c>
      <c r="AC918" t="s">
        <v>9316</v>
      </c>
      <c r="AD918" t="s">
        <v>17</v>
      </c>
      <c r="AE918" t="s">
        <v>17</v>
      </c>
      <c r="AF918" t="s">
        <v>8797</v>
      </c>
      <c r="AG918" t="s">
        <v>17</v>
      </c>
      <c r="AH918" t="s">
        <v>9449</v>
      </c>
      <c r="AI918" t="s">
        <v>9273</v>
      </c>
      <c r="AJ918" t="s">
        <v>9037</v>
      </c>
      <c r="AK918" t="s">
        <v>9037</v>
      </c>
      <c r="AL918" t="s">
        <v>9037</v>
      </c>
      <c r="AM918" t="s">
        <v>9262</v>
      </c>
      <c r="AN918" t="s">
        <v>9432</v>
      </c>
      <c r="AO918" t="s">
        <v>9263</v>
      </c>
      <c r="AP918" t="s">
        <v>8797</v>
      </c>
      <c r="AQ918" t="s">
        <v>9241</v>
      </c>
      <c r="AS918" t="s">
        <v>9274</v>
      </c>
      <c r="AT918" t="s">
        <v>9243</v>
      </c>
      <c r="AU918" t="b">
        <v>0</v>
      </c>
      <c r="AV918" s="223">
        <v>5611906</v>
      </c>
      <c r="AW918" t="s">
        <v>17</v>
      </c>
      <c r="AX918" t="s">
        <v>9264</v>
      </c>
      <c r="AY918" t="s">
        <v>17</v>
      </c>
      <c r="AZ918" t="s">
        <v>17</v>
      </c>
      <c r="BA918" t="s">
        <v>9245</v>
      </c>
      <c r="BB918" t="s">
        <v>708</v>
      </c>
      <c r="BC918" t="s">
        <v>17</v>
      </c>
      <c r="BD918" t="s">
        <v>9246</v>
      </c>
      <c r="BE918" t="s">
        <v>37</v>
      </c>
      <c r="BF918" t="s">
        <v>9247</v>
      </c>
      <c r="BG918" s="101" t="s">
        <v>9248</v>
      </c>
      <c r="BH918" t="s">
        <v>9567</v>
      </c>
      <c r="BI918" t="s">
        <v>4479</v>
      </c>
      <c r="BJ918" t="s">
        <v>9079</v>
      </c>
      <c r="BK918" s="9" t="s">
        <v>9568</v>
      </c>
      <c r="BL918" t="s">
        <v>17</v>
      </c>
      <c r="BM918" s="223">
        <v>2187622</v>
      </c>
      <c r="BN918" s="223">
        <v>2109470</v>
      </c>
      <c r="BO918" t="s">
        <v>7013</v>
      </c>
      <c r="BP918" t="s">
        <v>9213</v>
      </c>
      <c r="BQ918" t="s">
        <v>17</v>
      </c>
      <c r="BR918" t="s">
        <v>17</v>
      </c>
      <c r="BS918" t="s">
        <v>17</v>
      </c>
      <c r="BT918" t="s">
        <v>17</v>
      </c>
      <c r="BU918" t="s">
        <v>6697</v>
      </c>
      <c r="BV918" t="s">
        <v>9450</v>
      </c>
      <c r="BW918" s="223" t="s">
        <v>17</v>
      </c>
      <c r="BX918" t="s">
        <v>17</v>
      </c>
      <c r="BY918" t="s">
        <v>17</v>
      </c>
      <c r="BZ918" t="s">
        <v>9250</v>
      </c>
      <c r="CA918" t="s">
        <v>6212</v>
      </c>
      <c r="CB918" s="223">
        <v>2017</v>
      </c>
      <c r="CC918" t="s">
        <v>9251</v>
      </c>
      <c r="CD918" t="s">
        <v>9451</v>
      </c>
      <c r="CE918" t="s">
        <v>9452</v>
      </c>
      <c r="CF918" t="s">
        <v>9449</v>
      </c>
      <c r="CG918" t="s">
        <v>9449</v>
      </c>
      <c r="CH918" t="s">
        <v>131</v>
      </c>
      <c r="CI918" t="s">
        <v>9453</v>
      </c>
      <c r="CJ918" t="s">
        <v>9454</v>
      </c>
      <c r="CK918" t="s">
        <v>17</v>
      </c>
      <c r="CL918" t="s">
        <v>17</v>
      </c>
      <c r="CM918" t="s">
        <v>9256</v>
      </c>
      <c r="CN918" t="s">
        <v>9257</v>
      </c>
      <c r="CO918" t="s">
        <v>686</v>
      </c>
      <c r="CP918" t="s">
        <v>48</v>
      </c>
      <c r="CQ918" t="s">
        <v>7025</v>
      </c>
      <c r="CR918" t="s">
        <v>17</v>
      </c>
      <c r="CS918" t="s">
        <v>9455</v>
      </c>
      <c r="CT918" t="s">
        <v>430</v>
      </c>
      <c r="CU918" t="s">
        <v>333</v>
      </c>
      <c r="CV918" t="s">
        <v>17</v>
      </c>
      <c r="CW918" t="s">
        <v>17</v>
      </c>
      <c r="CX918" t="s">
        <v>17</v>
      </c>
      <c r="CY918" t="s">
        <v>17</v>
      </c>
      <c r="CZ918" t="s">
        <v>9456</v>
      </c>
      <c r="DA918" t="s">
        <v>8549</v>
      </c>
      <c r="DB918" t="s">
        <v>10639</v>
      </c>
      <c r="DC918" t="s">
        <v>10894</v>
      </c>
      <c r="DD918" s="223">
        <v>896</v>
      </c>
    </row>
    <row r="919" spans="1:108" ht="14.45" customHeight="1">
      <c r="A919" s="223">
        <v>862</v>
      </c>
      <c r="B919" t="s">
        <v>9549</v>
      </c>
      <c r="C919" s="285" t="s">
        <v>9227</v>
      </c>
      <c r="D919" t="s">
        <v>3455</v>
      </c>
      <c r="E919" t="s">
        <v>9228</v>
      </c>
      <c r="F919" t="s">
        <v>9229</v>
      </c>
      <c r="G919" t="s">
        <v>9230</v>
      </c>
      <c r="H919" t="s">
        <v>9231</v>
      </c>
      <c r="I919" t="s">
        <v>9232</v>
      </c>
      <c r="J919" t="s">
        <v>9233</v>
      </c>
      <c r="K919" t="s">
        <v>10287</v>
      </c>
      <c r="L919" t="s">
        <v>9431</v>
      </c>
      <c r="M919" t="b">
        <v>0</v>
      </c>
      <c r="N919" t="s">
        <v>549</v>
      </c>
      <c r="O919" t="s">
        <v>8269</v>
      </c>
      <c r="P919" t="s">
        <v>9091</v>
      </c>
      <c r="Q919" s="223">
        <v>65</v>
      </c>
      <c r="R919" s="223">
        <v>65</v>
      </c>
      <c r="S919" t="s">
        <v>8797</v>
      </c>
      <c r="T919" t="s">
        <v>17</v>
      </c>
      <c r="U919" t="s">
        <v>17</v>
      </c>
      <c r="V919" t="s">
        <v>17</v>
      </c>
      <c r="W919" t="s">
        <v>17</v>
      </c>
      <c r="X919" t="s">
        <v>17</v>
      </c>
      <c r="Y919" t="s">
        <v>17</v>
      </c>
      <c r="Z919" t="s">
        <v>9235</v>
      </c>
      <c r="AA919" t="s">
        <v>9432</v>
      </c>
      <c r="AB919" t="s">
        <v>17</v>
      </c>
      <c r="AC919" t="s">
        <v>9316</v>
      </c>
      <c r="AD919" t="s">
        <v>17</v>
      </c>
      <c r="AE919" t="s">
        <v>17</v>
      </c>
      <c r="AF919" t="s">
        <v>8797</v>
      </c>
      <c r="AG919" t="s">
        <v>17</v>
      </c>
      <c r="AH919" t="s">
        <v>9457</v>
      </c>
      <c r="AI919" t="s">
        <v>9273</v>
      </c>
      <c r="AJ919" t="s">
        <v>9037</v>
      </c>
      <c r="AK919" t="s">
        <v>9037</v>
      </c>
      <c r="AL919" t="s">
        <v>9037</v>
      </c>
      <c r="AM919" t="s">
        <v>9262</v>
      </c>
      <c r="AN919" t="s">
        <v>9432</v>
      </c>
      <c r="AO919" t="s">
        <v>9263</v>
      </c>
      <c r="AP919" t="s">
        <v>8797</v>
      </c>
      <c r="AQ919" t="s">
        <v>9241</v>
      </c>
      <c r="AS919" t="s">
        <v>9274</v>
      </c>
      <c r="AT919" t="s">
        <v>9243</v>
      </c>
      <c r="AU919" t="b">
        <v>0</v>
      </c>
      <c r="AV919" s="223">
        <v>6748834</v>
      </c>
      <c r="AW919" t="s">
        <v>17</v>
      </c>
      <c r="AX919" t="s">
        <v>9264</v>
      </c>
      <c r="AY919" t="s">
        <v>17</v>
      </c>
      <c r="AZ919" t="s">
        <v>17</v>
      </c>
      <c r="BA919" t="s">
        <v>9245</v>
      </c>
      <c r="BB919" t="s">
        <v>708</v>
      </c>
      <c r="BC919" t="s">
        <v>17</v>
      </c>
      <c r="BD919" t="s">
        <v>9246</v>
      </c>
      <c r="BE919" t="s">
        <v>37</v>
      </c>
      <c r="BF919" t="s">
        <v>9247</v>
      </c>
      <c r="BG919" s="101" t="s">
        <v>9248</v>
      </c>
      <c r="BH919" t="s">
        <v>9567</v>
      </c>
      <c r="BI919" t="s">
        <v>4479</v>
      </c>
      <c r="BJ919" t="s">
        <v>9079</v>
      </c>
      <c r="BK919" s="9" t="s">
        <v>9568</v>
      </c>
      <c r="BL919" t="s">
        <v>17</v>
      </c>
      <c r="BM919" s="223">
        <v>2669369</v>
      </c>
      <c r="BN919" s="223">
        <v>2557190</v>
      </c>
      <c r="BO919" t="s">
        <v>7013</v>
      </c>
      <c r="BP919" t="s">
        <v>9213</v>
      </c>
      <c r="BQ919" t="s">
        <v>17</v>
      </c>
      <c r="BR919" t="s">
        <v>17</v>
      </c>
      <c r="BS919" t="s">
        <v>17</v>
      </c>
      <c r="BT919" t="s">
        <v>17</v>
      </c>
      <c r="BU919" t="s">
        <v>6697</v>
      </c>
      <c r="BV919" t="s">
        <v>9458</v>
      </c>
      <c r="BW919" s="223" t="s">
        <v>17</v>
      </c>
      <c r="BX919" t="s">
        <v>17</v>
      </c>
      <c r="BY919" t="s">
        <v>17</v>
      </c>
      <c r="BZ919" t="s">
        <v>9250</v>
      </c>
      <c r="CA919" t="s">
        <v>6212</v>
      </c>
      <c r="CB919" s="223">
        <v>2017</v>
      </c>
      <c r="CC919" t="s">
        <v>9251</v>
      </c>
      <c r="CD919" t="s">
        <v>9459</v>
      </c>
      <c r="CE919" t="s">
        <v>9460</v>
      </c>
      <c r="CF919" t="s">
        <v>9457</v>
      </c>
      <c r="CG919" t="s">
        <v>9457</v>
      </c>
      <c r="CH919" t="s">
        <v>131</v>
      </c>
      <c r="CI919" t="s">
        <v>9461</v>
      </c>
      <c r="CJ919" t="s">
        <v>9462</v>
      </c>
      <c r="CK919" t="s">
        <v>17</v>
      </c>
      <c r="CL919" t="s">
        <v>17</v>
      </c>
      <c r="CM919" t="s">
        <v>9256</v>
      </c>
      <c r="CN919" t="s">
        <v>9257</v>
      </c>
      <c r="CO919" t="s">
        <v>686</v>
      </c>
      <c r="CP919" t="s">
        <v>48</v>
      </c>
      <c r="CQ919" t="s">
        <v>7025</v>
      </c>
      <c r="CR919" t="s">
        <v>17</v>
      </c>
      <c r="CS919" t="s">
        <v>9463</v>
      </c>
      <c r="CT919" t="s">
        <v>430</v>
      </c>
      <c r="CU919" t="s">
        <v>333</v>
      </c>
      <c r="CV919" t="s">
        <v>17</v>
      </c>
      <c r="CW919" t="s">
        <v>17</v>
      </c>
      <c r="CX919" t="s">
        <v>17</v>
      </c>
      <c r="CY919" t="s">
        <v>17</v>
      </c>
      <c r="CZ919" t="s">
        <v>9464</v>
      </c>
      <c r="DA919" t="s">
        <v>8549</v>
      </c>
      <c r="DB919" t="s">
        <v>10640</v>
      </c>
      <c r="DC919" t="s">
        <v>10895</v>
      </c>
      <c r="DD919" s="223">
        <v>897</v>
      </c>
    </row>
    <row r="920" spans="1:108" ht="15.6" customHeight="1">
      <c r="A920" s="223">
        <v>863</v>
      </c>
      <c r="B920" t="s">
        <v>9549</v>
      </c>
      <c r="C920" s="285" t="s">
        <v>9227</v>
      </c>
      <c r="D920" t="s">
        <v>3455</v>
      </c>
      <c r="E920" t="s">
        <v>9228</v>
      </c>
      <c r="F920" t="s">
        <v>9229</v>
      </c>
      <c r="G920" t="s">
        <v>9230</v>
      </c>
      <c r="H920" t="s">
        <v>9231</v>
      </c>
      <c r="I920" t="s">
        <v>9232</v>
      </c>
      <c r="J920" t="s">
        <v>9233</v>
      </c>
      <c r="K920" t="s">
        <v>10287</v>
      </c>
      <c r="L920" t="s">
        <v>9431</v>
      </c>
      <c r="M920" t="b">
        <v>0</v>
      </c>
      <c r="N920" t="s">
        <v>549</v>
      </c>
      <c r="O920" t="s">
        <v>8269</v>
      </c>
      <c r="P920" t="s">
        <v>9091</v>
      </c>
      <c r="Q920" s="223">
        <v>65</v>
      </c>
      <c r="R920" s="223">
        <v>65</v>
      </c>
      <c r="S920" t="s">
        <v>8797</v>
      </c>
      <c r="T920" t="s">
        <v>17</v>
      </c>
      <c r="U920" t="s">
        <v>17</v>
      </c>
      <c r="V920" t="s">
        <v>17</v>
      </c>
      <c r="W920" t="s">
        <v>17</v>
      </c>
      <c r="X920" t="s">
        <v>17</v>
      </c>
      <c r="Y920" t="s">
        <v>17</v>
      </c>
      <c r="Z920" t="s">
        <v>9235</v>
      </c>
      <c r="AA920" t="s">
        <v>9432</v>
      </c>
      <c r="AB920" t="s">
        <v>17</v>
      </c>
      <c r="AC920" t="s">
        <v>9316</v>
      </c>
      <c r="AD920" t="s">
        <v>17</v>
      </c>
      <c r="AE920" t="s">
        <v>17</v>
      </c>
      <c r="AF920" t="s">
        <v>8797</v>
      </c>
      <c r="AG920" t="s">
        <v>17</v>
      </c>
      <c r="AH920" t="s">
        <v>9465</v>
      </c>
      <c r="AI920" t="s">
        <v>9273</v>
      </c>
      <c r="AJ920" t="s">
        <v>9037</v>
      </c>
      <c r="AK920" t="s">
        <v>9037</v>
      </c>
      <c r="AL920" t="s">
        <v>9037</v>
      </c>
      <c r="AM920" t="s">
        <v>9262</v>
      </c>
      <c r="AN920" t="s">
        <v>9432</v>
      </c>
      <c r="AO920" t="s">
        <v>9263</v>
      </c>
      <c r="AP920" t="s">
        <v>8797</v>
      </c>
      <c r="AQ920" t="s">
        <v>9241</v>
      </c>
      <c r="AS920" t="s">
        <v>9274</v>
      </c>
      <c r="AT920" t="s">
        <v>9243</v>
      </c>
      <c r="AU920" t="b">
        <v>0</v>
      </c>
      <c r="AV920" s="223">
        <v>6847475</v>
      </c>
      <c r="AW920" t="s">
        <v>17</v>
      </c>
      <c r="AX920" t="s">
        <v>9264</v>
      </c>
      <c r="AY920" t="s">
        <v>17</v>
      </c>
      <c r="AZ920" t="s">
        <v>17</v>
      </c>
      <c r="BA920" t="s">
        <v>9245</v>
      </c>
      <c r="BB920" t="s">
        <v>708</v>
      </c>
      <c r="BC920" t="s">
        <v>17</v>
      </c>
      <c r="BD920" t="s">
        <v>9246</v>
      </c>
      <c r="BE920" t="s">
        <v>37</v>
      </c>
      <c r="BF920" t="s">
        <v>9247</v>
      </c>
      <c r="BG920" s="101" t="s">
        <v>9248</v>
      </c>
      <c r="BH920" t="s">
        <v>9567</v>
      </c>
      <c r="BI920" t="s">
        <v>4479</v>
      </c>
      <c r="BJ920" t="s">
        <v>9079</v>
      </c>
      <c r="BK920" s="9" t="s">
        <v>9568</v>
      </c>
      <c r="BL920" t="s">
        <v>17</v>
      </c>
      <c r="BM920" s="223">
        <v>2409186</v>
      </c>
      <c r="BN920" s="223">
        <v>2325133</v>
      </c>
      <c r="BO920" t="s">
        <v>7013</v>
      </c>
      <c r="BP920" t="s">
        <v>9213</v>
      </c>
      <c r="BQ920" t="s">
        <v>17</v>
      </c>
      <c r="BR920" t="s">
        <v>17</v>
      </c>
      <c r="BS920" t="s">
        <v>17</v>
      </c>
      <c r="BT920" t="s">
        <v>17</v>
      </c>
      <c r="BU920" t="s">
        <v>6697</v>
      </c>
      <c r="BV920" t="s">
        <v>9466</v>
      </c>
      <c r="BW920" s="223" t="s">
        <v>17</v>
      </c>
      <c r="BX920" t="s">
        <v>17</v>
      </c>
      <c r="BY920" t="s">
        <v>17</v>
      </c>
      <c r="BZ920" t="s">
        <v>9250</v>
      </c>
      <c r="CA920" t="s">
        <v>6212</v>
      </c>
      <c r="CB920" s="223">
        <v>2017</v>
      </c>
      <c r="CC920" t="s">
        <v>9251</v>
      </c>
      <c r="CD920" t="s">
        <v>9467</v>
      </c>
      <c r="CE920" t="s">
        <v>9468</v>
      </c>
      <c r="CF920" t="s">
        <v>9465</v>
      </c>
      <c r="CG920" t="s">
        <v>9465</v>
      </c>
      <c r="CH920" t="s">
        <v>131</v>
      </c>
      <c r="CI920" t="s">
        <v>9469</v>
      </c>
      <c r="CJ920" t="s">
        <v>9470</v>
      </c>
      <c r="CK920" t="s">
        <v>17</v>
      </c>
      <c r="CL920" t="s">
        <v>17</v>
      </c>
      <c r="CM920" t="s">
        <v>9256</v>
      </c>
      <c r="CN920" t="s">
        <v>9257</v>
      </c>
      <c r="CO920" t="s">
        <v>686</v>
      </c>
      <c r="CP920" t="s">
        <v>48</v>
      </c>
      <c r="CQ920" t="s">
        <v>7025</v>
      </c>
      <c r="CR920" t="s">
        <v>17</v>
      </c>
      <c r="CS920" t="s">
        <v>9471</v>
      </c>
      <c r="CT920" t="s">
        <v>430</v>
      </c>
      <c r="CU920" t="s">
        <v>333</v>
      </c>
      <c r="CV920" t="s">
        <v>17</v>
      </c>
      <c r="CW920" t="s">
        <v>17</v>
      </c>
      <c r="CX920" t="s">
        <v>17</v>
      </c>
      <c r="CY920" t="s">
        <v>17</v>
      </c>
      <c r="CZ920" t="s">
        <v>9472</v>
      </c>
      <c r="DA920" t="s">
        <v>8549</v>
      </c>
      <c r="DB920" t="s">
        <v>10641</v>
      </c>
      <c r="DC920" t="s">
        <v>10896</v>
      </c>
      <c r="DD920" s="223">
        <v>898</v>
      </c>
    </row>
    <row r="921" spans="1:108" ht="17.45" customHeight="1">
      <c r="A921" s="223">
        <v>864</v>
      </c>
      <c r="B921" t="s">
        <v>9549</v>
      </c>
      <c r="C921" s="285" t="s">
        <v>9227</v>
      </c>
      <c r="D921" t="s">
        <v>3455</v>
      </c>
      <c r="E921" t="s">
        <v>9228</v>
      </c>
      <c r="F921" t="s">
        <v>9229</v>
      </c>
      <c r="G921" t="s">
        <v>9230</v>
      </c>
      <c r="H921" t="s">
        <v>9231</v>
      </c>
      <c r="I921" t="s">
        <v>9232</v>
      </c>
      <c r="J921" t="s">
        <v>9233</v>
      </c>
      <c r="K921" t="s">
        <v>10287</v>
      </c>
      <c r="L921" t="s">
        <v>9431</v>
      </c>
      <c r="M921" t="b">
        <v>0</v>
      </c>
      <c r="N921" t="s">
        <v>549</v>
      </c>
      <c r="O921" t="s">
        <v>8269</v>
      </c>
      <c r="P921" t="s">
        <v>9091</v>
      </c>
      <c r="Q921" s="223">
        <v>65</v>
      </c>
      <c r="R921" s="223">
        <v>65</v>
      </c>
      <c r="S921" t="s">
        <v>8797</v>
      </c>
      <c r="T921" t="s">
        <v>17</v>
      </c>
      <c r="U921" t="s">
        <v>17</v>
      </c>
      <c r="V921" t="s">
        <v>17</v>
      </c>
      <c r="W921" t="s">
        <v>17</v>
      </c>
      <c r="X921" t="s">
        <v>17</v>
      </c>
      <c r="Y921" t="s">
        <v>17</v>
      </c>
      <c r="Z921" t="s">
        <v>9235</v>
      </c>
      <c r="AA921" t="s">
        <v>9432</v>
      </c>
      <c r="AB921" t="s">
        <v>17</v>
      </c>
      <c r="AC921" t="s">
        <v>9316</v>
      </c>
      <c r="AD921" t="s">
        <v>17</v>
      </c>
      <c r="AE921" t="s">
        <v>17</v>
      </c>
      <c r="AF921" t="s">
        <v>8797</v>
      </c>
      <c r="AG921" t="s">
        <v>17</v>
      </c>
      <c r="AH921" t="s">
        <v>9473</v>
      </c>
      <c r="AI921" t="s">
        <v>9273</v>
      </c>
      <c r="AJ921" t="s">
        <v>9037</v>
      </c>
      <c r="AK921" t="s">
        <v>9037</v>
      </c>
      <c r="AL921" t="s">
        <v>9037</v>
      </c>
      <c r="AM921" t="s">
        <v>9262</v>
      </c>
      <c r="AN921" t="s">
        <v>9432</v>
      </c>
      <c r="AO921" t="s">
        <v>9263</v>
      </c>
      <c r="AP921" t="s">
        <v>8797</v>
      </c>
      <c r="AQ921" t="s">
        <v>9241</v>
      </c>
      <c r="AS921" t="s">
        <v>9274</v>
      </c>
      <c r="AT921" t="s">
        <v>9243</v>
      </c>
      <c r="AU921" t="b">
        <v>0</v>
      </c>
      <c r="AV921" s="223">
        <v>7562381</v>
      </c>
      <c r="AW921" t="s">
        <v>17</v>
      </c>
      <c r="AX921" t="s">
        <v>9264</v>
      </c>
      <c r="AY921" t="s">
        <v>17</v>
      </c>
      <c r="AZ921" t="s">
        <v>17</v>
      </c>
      <c r="BA921" t="s">
        <v>9245</v>
      </c>
      <c r="BB921" t="s">
        <v>708</v>
      </c>
      <c r="BC921" t="s">
        <v>17</v>
      </c>
      <c r="BD921" t="s">
        <v>9246</v>
      </c>
      <c r="BE921" t="s">
        <v>37</v>
      </c>
      <c r="BF921" t="s">
        <v>9247</v>
      </c>
      <c r="BG921" s="101" t="s">
        <v>9248</v>
      </c>
      <c r="BH921" t="s">
        <v>9567</v>
      </c>
      <c r="BI921" t="s">
        <v>4479</v>
      </c>
      <c r="BJ921" t="s">
        <v>9079</v>
      </c>
      <c r="BK921" s="9" t="s">
        <v>9568</v>
      </c>
      <c r="BL921" t="s">
        <v>17</v>
      </c>
      <c r="BM921" s="223">
        <v>2263399</v>
      </c>
      <c r="BN921" s="223">
        <v>2176573</v>
      </c>
      <c r="BO921" t="s">
        <v>7013</v>
      </c>
      <c r="BP921" t="s">
        <v>9213</v>
      </c>
      <c r="BQ921" t="s">
        <v>17</v>
      </c>
      <c r="BR921" t="s">
        <v>17</v>
      </c>
      <c r="BS921" t="s">
        <v>17</v>
      </c>
      <c r="BT921" t="s">
        <v>17</v>
      </c>
      <c r="BU921" t="s">
        <v>6697</v>
      </c>
      <c r="BV921" t="s">
        <v>9474</v>
      </c>
      <c r="BW921" s="223" t="s">
        <v>17</v>
      </c>
      <c r="BX921" t="s">
        <v>17</v>
      </c>
      <c r="BY921" t="s">
        <v>17</v>
      </c>
      <c r="BZ921" t="s">
        <v>9250</v>
      </c>
      <c r="CA921" t="s">
        <v>6212</v>
      </c>
      <c r="CB921" s="223">
        <v>2017</v>
      </c>
      <c r="CC921" t="s">
        <v>9251</v>
      </c>
      <c r="CD921" t="s">
        <v>9475</v>
      </c>
      <c r="CE921" t="s">
        <v>9476</v>
      </c>
      <c r="CF921" t="s">
        <v>9473</v>
      </c>
      <c r="CG921" t="s">
        <v>9473</v>
      </c>
      <c r="CH921" t="s">
        <v>131</v>
      </c>
      <c r="CI921" t="s">
        <v>9477</v>
      </c>
      <c r="CJ921" t="s">
        <v>9478</v>
      </c>
      <c r="CK921" t="s">
        <v>17</v>
      </c>
      <c r="CL921" t="s">
        <v>17</v>
      </c>
      <c r="CM921" t="s">
        <v>9256</v>
      </c>
      <c r="CN921" t="s">
        <v>9257</v>
      </c>
      <c r="CO921" t="s">
        <v>686</v>
      </c>
      <c r="CP921" t="s">
        <v>48</v>
      </c>
      <c r="CQ921" t="s">
        <v>7025</v>
      </c>
      <c r="CR921" t="s">
        <v>17</v>
      </c>
      <c r="CS921" t="s">
        <v>9479</v>
      </c>
      <c r="CT921" t="s">
        <v>430</v>
      </c>
      <c r="CU921" t="s">
        <v>333</v>
      </c>
      <c r="CV921" t="s">
        <v>17</v>
      </c>
      <c r="CW921" t="s">
        <v>17</v>
      </c>
      <c r="CX921" t="s">
        <v>17</v>
      </c>
      <c r="CY921" t="s">
        <v>17</v>
      </c>
      <c r="CZ921" t="s">
        <v>9480</v>
      </c>
      <c r="DA921" t="s">
        <v>8549</v>
      </c>
      <c r="DB921" t="s">
        <v>10642</v>
      </c>
      <c r="DC921" t="s">
        <v>10897</v>
      </c>
      <c r="DD921" s="223">
        <v>899</v>
      </c>
    </row>
    <row r="922" spans="1:108" ht="17.45" customHeight="1">
      <c r="A922" s="223">
        <v>865</v>
      </c>
      <c r="B922" t="s">
        <v>9549</v>
      </c>
      <c r="C922" s="285" t="s">
        <v>9227</v>
      </c>
      <c r="D922" t="s">
        <v>3455</v>
      </c>
      <c r="E922" t="s">
        <v>9228</v>
      </c>
      <c r="F922" t="s">
        <v>9229</v>
      </c>
      <c r="G922" t="s">
        <v>9230</v>
      </c>
      <c r="H922" t="s">
        <v>9231</v>
      </c>
      <c r="I922" t="s">
        <v>9232</v>
      </c>
      <c r="J922" t="s">
        <v>9233</v>
      </c>
      <c r="K922" t="s">
        <v>10287</v>
      </c>
      <c r="L922" t="s">
        <v>9431</v>
      </c>
      <c r="M922" t="b">
        <v>0</v>
      </c>
      <c r="N922" t="s">
        <v>549</v>
      </c>
      <c r="O922" t="s">
        <v>8168</v>
      </c>
      <c r="P922" t="s">
        <v>9133</v>
      </c>
      <c r="Q922" s="223">
        <v>40</v>
      </c>
      <c r="R922" s="223">
        <v>40</v>
      </c>
      <c r="S922" t="s">
        <v>8797</v>
      </c>
      <c r="T922" t="s">
        <v>17</v>
      </c>
      <c r="U922" t="s">
        <v>17</v>
      </c>
      <c r="V922" t="s">
        <v>17</v>
      </c>
      <c r="W922" t="s">
        <v>17</v>
      </c>
      <c r="X922" t="s">
        <v>17</v>
      </c>
      <c r="Y922" t="s">
        <v>17</v>
      </c>
      <c r="Z922" t="s">
        <v>9235</v>
      </c>
      <c r="AA922" t="s">
        <v>9432</v>
      </c>
      <c r="AB922" t="s">
        <v>17</v>
      </c>
      <c r="AC922" t="s">
        <v>9316</v>
      </c>
      <c r="AD922" t="s">
        <v>17</v>
      </c>
      <c r="AE922" t="s">
        <v>17</v>
      </c>
      <c r="AF922" t="s">
        <v>8797</v>
      </c>
      <c r="AG922" t="s">
        <v>17</v>
      </c>
      <c r="AH922" t="s">
        <v>9481</v>
      </c>
      <c r="AI922" t="s">
        <v>9273</v>
      </c>
      <c r="AJ922" t="s">
        <v>9037</v>
      </c>
      <c r="AK922" t="s">
        <v>9037</v>
      </c>
      <c r="AL922" t="s">
        <v>9037</v>
      </c>
      <c r="AM922" t="s">
        <v>9262</v>
      </c>
      <c r="AN922" t="s">
        <v>9432</v>
      </c>
      <c r="AO922" t="s">
        <v>9263</v>
      </c>
      <c r="AP922" t="s">
        <v>8797</v>
      </c>
      <c r="AQ922" t="s">
        <v>9241</v>
      </c>
      <c r="AS922" t="s">
        <v>9274</v>
      </c>
      <c r="AT922" t="s">
        <v>9243</v>
      </c>
      <c r="AU922" t="b">
        <v>0</v>
      </c>
      <c r="AV922" s="223">
        <v>4994653</v>
      </c>
      <c r="AW922" t="s">
        <v>17</v>
      </c>
      <c r="AX922" t="s">
        <v>9264</v>
      </c>
      <c r="AY922" t="s">
        <v>17</v>
      </c>
      <c r="AZ922" t="s">
        <v>17</v>
      </c>
      <c r="BA922" t="s">
        <v>9245</v>
      </c>
      <c r="BB922" t="s">
        <v>708</v>
      </c>
      <c r="BC922" t="s">
        <v>17</v>
      </c>
      <c r="BD922" t="s">
        <v>9246</v>
      </c>
      <c r="BE922" t="s">
        <v>37</v>
      </c>
      <c r="BF922" t="s">
        <v>9247</v>
      </c>
      <c r="BG922" s="101" t="s">
        <v>9248</v>
      </c>
      <c r="BH922" t="s">
        <v>9567</v>
      </c>
      <c r="BI922" t="s">
        <v>4479</v>
      </c>
      <c r="BJ922" t="s">
        <v>9079</v>
      </c>
      <c r="BK922" s="9" t="s">
        <v>9568</v>
      </c>
      <c r="BL922" t="s">
        <v>17</v>
      </c>
      <c r="BM922" s="223">
        <v>1562102</v>
      </c>
      <c r="BN922" s="223">
        <v>1507093</v>
      </c>
      <c r="BO922" t="s">
        <v>7013</v>
      </c>
      <c r="BP922" t="s">
        <v>9213</v>
      </c>
      <c r="BQ922" t="s">
        <v>17</v>
      </c>
      <c r="BR922" t="s">
        <v>17</v>
      </c>
      <c r="BS922" t="s">
        <v>17</v>
      </c>
      <c r="BT922" t="s">
        <v>17</v>
      </c>
      <c r="BU922" t="s">
        <v>6697</v>
      </c>
      <c r="BV922" t="s">
        <v>9482</v>
      </c>
      <c r="BW922" s="223" t="s">
        <v>17</v>
      </c>
      <c r="BX922" t="s">
        <v>17</v>
      </c>
      <c r="BY922" t="s">
        <v>17</v>
      </c>
      <c r="BZ922" t="s">
        <v>9250</v>
      </c>
      <c r="CA922" t="s">
        <v>6212</v>
      </c>
      <c r="CB922" s="223">
        <v>2017</v>
      </c>
      <c r="CC922" t="s">
        <v>9251</v>
      </c>
      <c r="CD922" t="s">
        <v>9483</v>
      </c>
      <c r="CE922" t="s">
        <v>9484</v>
      </c>
      <c r="CF922" t="s">
        <v>9481</v>
      </c>
      <c r="CG922" t="s">
        <v>9481</v>
      </c>
      <c r="CH922" t="s">
        <v>131</v>
      </c>
      <c r="CI922" t="s">
        <v>9485</v>
      </c>
      <c r="CJ922" t="s">
        <v>9486</v>
      </c>
      <c r="CK922" t="s">
        <v>17</v>
      </c>
      <c r="CL922" t="s">
        <v>17</v>
      </c>
      <c r="CM922" t="s">
        <v>9256</v>
      </c>
      <c r="CN922" t="s">
        <v>9257</v>
      </c>
      <c r="CO922" t="s">
        <v>686</v>
      </c>
      <c r="CP922" t="s">
        <v>48</v>
      </c>
      <c r="CQ922" t="s">
        <v>7025</v>
      </c>
      <c r="CR922" t="s">
        <v>17</v>
      </c>
      <c r="CS922" t="s">
        <v>9487</v>
      </c>
      <c r="CT922" t="s">
        <v>430</v>
      </c>
      <c r="CU922" t="s">
        <v>333</v>
      </c>
      <c r="CV922" t="s">
        <v>17</v>
      </c>
      <c r="CW922" t="s">
        <v>17</v>
      </c>
      <c r="CX922" t="s">
        <v>17</v>
      </c>
      <c r="CY922" t="s">
        <v>17</v>
      </c>
      <c r="CZ922" t="s">
        <v>9488</v>
      </c>
      <c r="DA922" t="s">
        <v>8549</v>
      </c>
      <c r="DB922" t="s">
        <v>10643</v>
      </c>
      <c r="DC922" t="s">
        <v>10898</v>
      </c>
      <c r="DD922" s="223">
        <v>900</v>
      </c>
    </row>
    <row r="923" spans="1:108" ht="16.149999999999999" customHeight="1">
      <c r="A923" s="223">
        <v>866</v>
      </c>
      <c r="B923" t="s">
        <v>9549</v>
      </c>
      <c r="C923" s="285" t="s">
        <v>9227</v>
      </c>
      <c r="D923" t="s">
        <v>3455</v>
      </c>
      <c r="E923" t="s">
        <v>9228</v>
      </c>
      <c r="F923" t="s">
        <v>9229</v>
      </c>
      <c r="G923" t="s">
        <v>9230</v>
      </c>
      <c r="H923" t="s">
        <v>9231</v>
      </c>
      <c r="I923" t="s">
        <v>9232</v>
      </c>
      <c r="J923" t="s">
        <v>9233</v>
      </c>
      <c r="K923" t="s">
        <v>10287</v>
      </c>
      <c r="L923" t="s">
        <v>8795</v>
      </c>
      <c r="M923" t="b">
        <v>0</v>
      </c>
      <c r="N923" t="s">
        <v>549</v>
      </c>
      <c r="O923" t="s">
        <v>8168</v>
      </c>
      <c r="P923" t="s">
        <v>9133</v>
      </c>
      <c r="Q923" s="223">
        <v>40</v>
      </c>
      <c r="R923" s="223">
        <v>40</v>
      </c>
      <c r="S923" t="s">
        <v>8797</v>
      </c>
      <c r="T923" t="s">
        <v>17</v>
      </c>
      <c r="U923" t="s">
        <v>17</v>
      </c>
      <c r="V923" t="s">
        <v>17</v>
      </c>
      <c r="W923" t="s">
        <v>17</v>
      </c>
      <c r="X923" t="s">
        <v>17</v>
      </c>
      <c r="Y923" t="s">
        <v>17</v>
      </c>
      <c r="Z923" t="s">
        <v>9235</v>
      </c>
      <c r="AA923" t="s">
        <v>9236</v>
      </c>
      <c r="AB923" t="s">
        <v>17</v>
      </c>
      <c r="AC923" t="s">
        <v>9237</v>
      </c>
      <c r="AD923" t="s">
        <v>17</v>
      </c>
      <c r="AE923" t="s">
        <v>17</v>
      </c>
      <c r="AF923" t="s">
        <v>8797</v>
      </c>
      <c r="AG923" t="s">
        <v>17</v>
      </c>
      <c r="AH923" t="s">
        <v>9489</v>
      </c>
      <c r="AI923" t="s">
        <v>7008</v>
      </c>
      <c r="AJ923" t="s">
        <v>481</v>
      </c>
      <c r="AK923" t="s">
        <v>481</v>
      </c>
      <c r="AL923" t="s">
        <v>481</v>
      </c>
      <c r="AM923" t="s">
        <v>481</v>
      </c>
      <c r="AN923" t="s">
        <v>484</v>
      </c>
      <c r="AO923" t="s">
        <v>9239</v>
      </c>
      <c r="AP923" t="s">
        <v>9240</v>
      </c>
      <c r="AQ923" t="s">
        <v>9241</v>
      </c>
      <c r="AS923" t="s">
        <v>9242</v>
      </c>
      <c r="AT923" t="s">
        <v>9243</v>
      </c>
      <c r="AU923" t="b">
        <v>0</v>
      </c>
      <c r="AV923" s="223">
        <v>4865182</v>
      </c>
      <c r="AW923" t="s">
        <v>17</v>
      </c>
      <c r="AX923" t="s">
        <v>9244</v>
      </c>
      <c r="AY923" t="s">
        <v>17</v>
      </c>
      <c r="AZ923" t="s">
        <v>17</v>
      </c>
      <c r="BA923" t="s">
        <v>9245</v>
      </c>
      <c r="BB923" t="s">
        <v>708</v>
      </c>
      <c r="BC923" t="s">
        <v>17</v>
      </c>
      <c r="BD923" t="s">
        <v>9246</v>
      </c>
      <c r="BE923" t="s">
        <v>37</v>
      </c>
      <c r="BF923" t="s">
        <v>9247</v>
      </c>
      <c r="BG923" s="101" t="s">
        <v>9248</v>
      </c>
      <c r="BH923" t="s">
        <v>9567</v>
      </c>
      <c r="BI923" t="s">
        <v>4479</v>
      </c>
      <c r="BJ923" t="s">
        <v>9079</v>
      </c>
      <c r="BK923" s="9" t="s">
        <v>9568</v>
      </c>
      <c r="BL923" t="s">
        <v>17</v>
      </c>
      <c r="BM923" s="223">
        <v>2741269</v>
      </c>
      <c r="BN923" s="223">
        <v>2681799</v>
      </c>
      <c r="BO923" t="s">
        <v>7013</v>
      </c>
      <c r="BP923" t="s">
        <v>9213</v>
      </c>
      <c r="BQ923" t="s">
        <v>17</v>
      </c>
      <c r="BR923" t="s">
        <v>17</v>
      </c>
      <c r="BS923" t="s">
        <v>17</v>
      </c>
      <c r="BT923" t="s">
        <v>17</v>
      </c>
      <c r="BU923" t="s">
        <v>6697</v>
      </c>
      <c r="BV923" t="s">
        <v>9490</v>
      </c>
      <c r="BW923" s="223" t="s">
        <v>17</v>
      </c>
      <c r="BX923" t="s">
        <v>17</v>
      </c>
      <c r="BY923" t="s">
        <v>17</v>
      </c>
      <c r="BZ923" t="s">
        <v>9250</v>
      </c>
      <c r="CA923" t="s">
        <v>6212</v>
      </c>
      <c r="CB923" s="223">
        <v>2017</v>
      </c>
      <c r="CC923" t="s">
        <v>9251</v>
      </c>
      <c r="CD923" t="s">
        <v>9491</v>
      </c>
      <c r="CE923" t="s">
        <v>9492</v>
      </c>
      <c r="CF923" t="s">
        <v>9489</v>
      </c>
      <c r="CG923" t="s">
        <v>9489</v>
      </c>
      <c r="CH923" t="s">
        <v>131</v>
      </c>
      <c r="CI923" t="s">
        <v>9493</v>
      </c>
      <c r="CJ923" t="s">
        <v>9494</v>
      </c>
      <c r="CK923" t="s">
        <v>17</v>
      </c>
      <c r="CL923" t="s">
        <v>17</v>
      </c>
      <c r="CM923" t="s">
        <v>9256</v>
      </c>
      <c r="CN923" t="s">
        <v>9257</v>
      </c>
      <c r="CO923" t="s">
        <v>686</v>
      </c>
      <c r="CP923" t="s">
        <v>48</v>
      </c>
      <c r="CQ923" t="s">
        <v>7025</v>
      </c>
      <c r="CR923" t="s">
        <v>17</v>
      </c>
      <c r="CS923" t="s">
        <v>9495</v>
      </c>
      <c r="CT923" t="s">
        <v>430</v>
      </c>
      <c r="CU923" t="s">
        <v>333</v>
      </c>
      <c r="CV923" t="s">
        <v>17</v>
      </c>
      <c r="CW923" t="s">
        <v>17</v>
      </c>
      <c r="CX923" t="s">
        <v>17</v>
      </c>
      <c r="CY923" t="s">
        <v>17</v>
      </c>
      <c r="CZ923" t="s">
        <v>9496</v>
      </c>
      <c r="DA923" t="s">
        <v>8549</v>
      </c>
      <c r="DB923" t="s">
        <v>10644</v>
      </c>
      <c r="DC923" t="s">
        <v>10899</v>
      </c>
      <c r="DD923" s="223">
        <v>901</v>
      </c>
    </row>
    <row r="924" spans="1:108" ht="16.149999999999999" customHeight="1">
      <c r="A924" s="223">
        <v>867</v>
      </c>
      <c r="B924" t="s">
        <v>9549</v>
      </c>
      <c r="C924" s="285" t="s">
        <v>9227</v>
      </c>
      <c r="D924" t="s">
        <v>3455</v>
      </c>
      <c r="E924" t="s">
        <v>9228</v>
      </c>
      <c r="F924" t="s">
        <v>9229</v>
      </c>
      <c r="G924" t="s">
        <v>9230</v>
      </c>
      <c r="H924" t="s">
        <v>9231</v>
      </c>
      <c r="I924" t="s">
        <v>9232</v>
      </c>
      <c r="J924" t="s">
        <v>9233</v>
      </c>
      <c r="K924" t="s">
        <v>10287</v>
      </c>
      <c r="L924" t="s">
        <v>8795</v>
      </c>
      <c r="M924" t="b">
        <v>0</v>
      </c>
      <c r="N924" t="s">
        <v>549</v>
      </c>
      <c r="O924" t="s">
        <v>8168</v>
      </c>
      <c r="P924" t="s">
        <v>9133</v>
      </c>
      <c r="Q924" s="223">
        <v>40</v>
      </c>
      <c r="R924" s="223">
        <v>40</v>
      </c>
      <c r="S924" t="s">
        <v>8797</v>
      </c>
      <c r="T924" t="s">
        <v>17</v>
      </c>
      <c r="U924" t="s">
        <v>17</v>
      </c>
      <c r="V924" t="s">
        <v>17</v>
      </c>
      <c r="W924" t="s">
        <v>17</v>
      </c>
      <c r="X924" t="s">
        <v>17</v>
      </c>
      <c r="Y924" t="s">
        <v>17</v>
      </c>
      <c r="Z924" t="s">
        <v>9235</v>
      </c>
      <c r="AA924" t="s">
        <v>9236</v>
      </c>
      <c r="AB924" t="s">
        <v>17</v>
      </c>
      <c r="AC924" t="s">
        <v>9237</v>
      </c>
      <c r="AD924" t="s">
        <v>17</v>
      </c>
      <c r="AE924" t="s">
        <v>17</v>
      </c>
      <c r="AF924" t="s">
        <v>8797</v>
      </c>
      <c r="AG924" t="s">
        <v>17</v>
      </c>
      <c r="AH924" t="s">
        <v>9497</v>
      </c>
      <c r="AI924" t="s">
        <v>9261</v>
      </c>
      <c r="AJ924" t="s">
        <v>9037</v>
      </c>
      <c r="AK924" t="s">
        <v>9037</v>
      </c>
      <c r="AL924" t="s">
        <v>9037</v>
      </c>
      <c r="AM924" t="s">
        <v>9262</v>
      </c>
      <c r="AN924" t="s">
        <v>484</v>
      </c>
      <c r="AO924" t="s">
        <v>9263</v>
      </c>
      <c r="AP924" t="s">
        <v>8797</v>
      </c>
      <c r="AQ924" t="s">
        <v>9241</v>
      </c>
      <c r="AS924" t="s">
        <v>9044</v>
      </c>
      <c r="AT924" t="s">
        <v>9243</v>
      </c>
      <c r="AU924" t="b">
        <v>0</v>
      </c>
      <c r="AV924" s="223">
        <v>6256685</v>
      </c>
      <c r="AW924" t="s">
        <v>17</v>
      </c>
      <c r="AX924" t="s">
        <v>9264</v>
      </c>
      <c r="AY924" t="s">
        <v>17</v>
      </c>
      <c r="AZ924" t="s">
        <v>17</v>
      </c>
      <c r="BA924" t="s">
        <v>9245</v>
      </c>
      <c r="BB924" t="s">
        <v>708</v>
      </c>
      <c r="BC924" t="s">
        <v>17</v>
      </c>
      <c r="BD924" t="s">
        <v>9246</v>
      </c>
      <c r="BE924" t="s">
        <v>37</v>
      </c>
      <c r="BF924" t="s">
        <v>9247</v>
      </c>
      <c r="BG924" s="101" t="s">
        <v>9248</v>
      </c>
      <c r="BH924" t="s">
        <v>9567</v>
      </c>
      <c r="BI924" t="s">
        <v>4479</v>
      </c>
      <c r="BJ924" t="s">
        <v>9079</v>
      </c>
      <c r="BK924" s="9" t="s">
        <v>9568</v>
      </c>
      <c r="BL924" t="s">
        <v>17</v>
      </c>
      <c r="BM924" s="223">
        <v>4045022</v>
      </c>
      <c r="BN924" s="223">
        <v>3706189</v>
      </c>
      <c r="BO924" t="s">
        <v>7013</v>
      </c>
      <c r="BP924" t="s">
        <v>9213</v>
      </c>
      <c r="BQ924" t="s">
        <v>17</v>
      </c>
      <c r="BR924" t="s">
        <v>17</v>
      </c>
      <c r="BS924" t="s">
        <v>17</v>
      </c>
      <c r="BT924" t="s">
        <v>17</v>
      </c>
      <c r="BU924" t="s">
        <v>6697</v>
      </c>
      <c r="BV924" t="s">
        <v>9498</v>
      </c>
      <c r="BW924" s="223" t="s">
        <v>17</v>
      </c>
      <c r="BX924" t="s">
        <v>17</v>
      </c>
      <c r="BY924" t="s">
        <v>17</v>
      </c>
      <c r="BZ924" t="s">
        <v>9250</v>
      </c>
      <c r="CA924" t="s">
        <v>6212</v>
      </c>
      <c r="CB924" s="223">
        <v>2017</v>
      </c>
      <c r="CC924" t="s">
        <v>9251</v>
      </c>
      <c r="CD924" t="s">
        <v>9499</v>
      </c>
      <c r="CE924" t="s">
        <v>9500</v>
      </c>
      <c r="CF924" t="s">
        <v>9497</v>
      </c>
      <c r="CG924" t="s">
        <v>9497</v>
      </c>
      <c r="CH924" t="s">
        <v>131</v>
      </c>
      <c r="CI924" t="s">
        <v>9501</v>
      </c>
      <c r="CJ924" t="s">
        <v>9502</v>
      </c>
      <c r="CK924" t="s">
        <v>17</v>
      </c>
      <c r="CL924" t="s">
        <v>17</v>
      </c>
      <c r="CM924" t="s">
        <v>9256</v>
      </c>
      <c r="CN924" t="s">
        <v>9257</v>
      </c>
      <c r="CO924" t="s">
        <v>686</v>
      </c>
      <c r="CP924" t="s">
        <v>48</v>
      </c>
      <c r="CQ924" t="s">
        <v>7025</v>
      </c>
      <c r="CR924" t="s">
        <v>17</v>
      </c>
      <c r="CS924" t="s">
        <v>9503</v>
      </c>
      <c r="CT924" t="s">
        <v>430</v>
      </c>
      <c r="CU924" t="s">
        <v>333</v>
      </c>
      <c r="CV924" t="s">
        <v>17</v>
      </c>
      <c r="CW924" t="s">
        <v>17</v>
      </c>
      <c r="CX924" t="s">
        <v>17</v>
      </c>
      <c r="CY924" t="s">
        <v>17</v>
      </c>
      <c r="CZ924" t="s">
        <v>9504</v>
      </c>
      <c r="DA924" t="s">
        <v>8549</v>
      </c>
      <c r="DB924" t="s">
        <v>10645</v>
      </c>
      <c r="DC924" t="s">
        <v>10900</v>
      </c>
      <c r="DD924" s="223">
        <v>902</v>
      </c>
    </row>
    <row r="925" spans="1:108" ht="15.6" customHeight="1">
      <c r="A925" s="223">
        <v>868</v>
      </c>
      <c r="B925" t="s">
        <v>9549</v>
      </c>
      <c r="C925" s="285" t="s">
        <v>9227</v>
      </c>
      <c r="D925" t="s">
        <v>3455</v>
      </c>
      <c r="E925" t="s">
        <v>9228</v>
      </c>
      <c r="F925" t="s">
        <v>9229</v>
      </c>
      <c r="G925" t="s">
        <v>9230</v>
      </c>
      <c r="H925" t="s">
        <v>9231</v>
      </c>
      <c r="I925" t="s">
        <v>9232</v>
      </c>
      <c r="J925" t="s">
        <v>9233</v>
      </c>
      <c r="K925" t="s">
        <v>10287</v>
      </c>
      <c r="L925" t="s">
        <v>8795</v>
      </c>
      <c r="M925" t="b">
        <v>0</v>
      </c>
      <c r="N925" t="s">
        <v>549</v>
      </c>
      <c r="O925" t="s">
        <v>8168</v>
      </c>
      <c r="P925" t="s">
        <v>9133</v>
      </c>
      <c r="Q925" s="223">
        <v>40</v>
      </c>
      <c r="R925" s="223">
        <v>40</v>
      </c>
      <c r="S925" t="s">
        <v>8797</v>
      </c>
      <c r="T925" t="s">
        <v>17</v>
      </c>
      <c r="U925" t="s">
        <v>17</v>
      </c>
      <c r="V925" t="s">
        <v>17</v>
      </c>
      <c r="W925" t="s">
        <v>17</v>
      </c>
      <c r="X925" t="s">
        <v>17</v>
      </c>
      <c r="Y925" t="s">
        <v>17</v>
      </c>
      <c r="Z925" t="s">
        <v>9235</v>
      </c>
      <c r="AA925" t="s">
        <v>9236</v>
      </c>
      <c r="AB925" t="s">
        <v>17</v>
      </c>
      <c r="AC925" t="s">
        <v>9237</v>
      </c>
      <c r="AD925" t="s">
        <v>17</v>
      </c>
      <c r="AE925" t="s">
        <v>17</v>
      </c>
      <c r="AF925" t="s">
        <v>8797</v>
      </c>
      <c r="AG925" t="s">
        <v>17</v>
      </c>
      <c r="AH925" t="s">
        <v>9505</v>
      </c>
      <c r="AI925" t="s">
        <v>9273</v>
      </c>
      <c r="AJ925" t="s">
        <v>9037</v>
      </c>
      <c r="AK925" t="s">
        <v>9037</v>
      </c>
      <c r="AL925" t="s">
        <v>9037</v>
      </c>
      <c r="AM925" t="s">
        <v>9262</v>
      </c>
      <c r="AN925" t="s">
        <v>9236</v>
      </c>
      <c r="AO925" t="s">
        <v>9263</v>
      </c>
      <c r="AP925" t="s">
        <v>8797</v>
      </c>
      <c r="AQ925" t="s">
        <v>9241</v>
      </c>
      <c r="AS925" t="s">
        <v>9274</v>
      </c>
      <c r="AT925" t="s">
        <v>9243</v>
      </c>
      <c r="AU925" t="b">
        <v>0</v>
      </c>
      <c r="AV925" s="223">
        <v>7256429</v>
      </c>
      <c r="AW925" t="s">
        <v>17</v>
      </c>
      <c r="AX925" t="s">
        <v>9264</v>
      </c>
      <c r="AY925" t="s">
        <v>17</v>
      </c>
      <c r="AZ925" t="s">
        <v>17</v>
      </c>
      <c r="BA925" t="s">
        <v>9245</v>
      </c>
      <c r="BB925" t="s">
        <v>708</v>
      </c>
      <c r="BC925" t="s">
        <v>17</v>
      </c>
      <c r="BD925" t="s">
        <v>9246</v>
      </c>
      <c r="BE925" t="s">
        <v>37</v>
      </c>
      <c r="BF925" t="s">
        <v>9247</v>
      </c>
      <c r="BG925" s="101" t="s">
        <v>9248</v>
      </c>
      <c r="BH925" t="s">
        <v>9567</v>
      </c>
      <c r="BI925" t="s">
        <v>4479</v>
      </c>
      <c r="BJ925" t="s">
        <v>9079</v>
      </c>
      <c r="BK925" s="9" t="s">
        <v>9568</v>
      </c>
      <c r="BL925" t="s">
        <v>17</v>
      </c>
      <c r="BM925" s="223">
        <v>3391723</v>
      </c>
      <c r="BN925" s="223">
        <v>3279916</v>
      </c>
      <c r="BO925" t="s">
        <v>7013</v>
      </c>
      <c r="BP925" t="s">
        <v>9213</v>
      </c>
      <c r="BQ925" t="s">
        <v>17</v>
      </c>
      <c r="BR925" t="s">
        <v>17</v>
      </c>
      <c r="BS925" t="s">
        <v>17</v>
      </c>
      <c r="BT925" t="s">
        <v>17</v>
      </c>
      <c r="BU925" t="s">
        <v>6697</v>
      </c>
      <c r="BV925" t="s">
        <v>9506</v>
      </c>
      <c r="BW925" s="223" t="s">
        <v>17</v>
      </c>
      <c r="BX925" t="s">
        <v>17</v>
      </c>
      <c r="BY925" t="s">
        <v>17</v>
      </c>
      <c r="BZ925" t="s">
        <v>9250</v>
      </c>
      <c r="CA925" t="s">
        <v>6212</v>
      </c>
      <c r="CB925" s="223">
        <v>2017</v>
      </c>
      <c r="CC925" t="s">
        <v>9251</v>
      </c>
      <c r="CD925" t="s">
        <v>9507</v>
      </c>
      <c r="CE925" t="s">
        <v>9508</v>
      </c>
      <c r="CF925" t="s">
        <v>9505</v>
      </c>
      <c r="CG925" t="s">
        <v>9505</v>
      </c>
      <c r="CH925" t="s">
        <v>131</v>
      </c>
      <c r="CI925" t="s">
        <v>9509</v>
      </c>
      <c r="CJ925" t="s">
        <v>9510</v>
      </c>
      <c r="CK925" t="s">
        <v>17</v>
      </c>
      <c r="CL925" t="s">
        <v>17</v>
      </c>
      <c r="CM925" t="s">
        <v>9256</v>
      </c>
      <c r="CN925" t="s">
        <v>9257</v>
      </c>
      <c r="CO925" t="s">
        <v>686</v>
      </c>
      <c r="CP925" t="s">
        <v>48</v>
      </c>
      <c r="CQ925" t="s">
        <v>7025</v>
      </c>
      <c r="CR925" t="s">
        <v>17</v>
      </c>
      <c r="CS925" t="s">
        <v>9511</v>
      </c>
      <c r="CT925" t="s">
        <v>430</v>
      </c>
      <c r="CU925" t="s">
        <v>333</v>
      </c>
      <c r="CV925" t="s">
        <v>17</v>
      </c>
      <c r="CW925" t="s">
        <v>17</v>
      </c>
      <c r="CX925" t="s">
        <v>17</v>
      </c>
      <c r="CY925" t="s">
        <v>17</v>
      </c>
      <c r="CZ925" t="s">
        <v>9512</v>
      </c>
      <c r="DA925" t="s">
        <v>8549</v>
      </c>
      <c r="DB925" t="s">
        <v>10646</v>
      </c>
      <c r="DC925" t="s">
        <v>10901</v>
      </c>
      <c r="DD925" s="223">
        <v>903</v>
      </c>
    </row>
    <row r="926" spans="1:108" ht="14.45" customHeight="1">
      <c r="A926" s="223">
        <v>869</v>
      </c>
      <c r="B926" t="s">
        <v>9549</v>
      </c>
      <c r="C926" s="285" t="s">
        <v>9227</v>
      </c>
      <c r="D926" t="s">
        <v>3455</v>
      </c>
      <c r="E926" t="s">
        <v>9228</v>
      </c>
      <c r="F926" t="s">
        <v>9229</v>
      </c>
      <c r="G926" t="s">
        <v>9230</v>
      </c>
      <c r="H926" t="s">
        <v>9231</v>
      </c>
      <c r="I926" t="s">
        <v>9232</v>
      </c>
      <c r="J926" t="s">
        <v>9233</v>
      </c>
      <c r="K926" t="s">
        <v>10287</v>
      </c>
      <c r="L926" t="s">
        <v>8795</v>
      </c>
      <c r="M926" t="b">
        <v>0</v>
      </c>
      <c r="N926" t="s">
        <v>549</v>
      </c>
      <c r="O926" t="s">
        <v>8168</v>
      </c>
      <c r="P926" t="s">
        <v>9133</v>
      </c>
      <c r="Q926" s="223">
        <v>40</v>
      </c>
      <c r="R926" s="223">
        <v>40</v>
      </c>
      <c r="S926" t="s">
        <v>8797</v>
      </c>
      <c r="T926" t="s">
        <v>17</v>
      </c>
      <c r="U926" t="s">
        <v>17</v>
      </c>
      <c r="V926" t="s">
        <v>17</v>
      </c>
      <c r="W926" t="s">
        <v>17</v>
      </c>
      <c r="X926" t="s">
        <v>17</v>
      </c>
      <c r="Y926" t="s">
        <v>17</v>
      </c>
      <c r="Z926" t="s">
        <v>9235</v>
      </c>
      <c r="AA926" t="s">
        <v>9236</v>
      </c>
      <c r="AB926" t="s">
        <v>17</v>
      </c>
      <c r="AC926" t="s">
        <v>9237</v>
      </c>
      <c r="AD926" t="s">
        <v>17</v>
      </c>
      <c r="AE926" t="s">
        <v>17</v>
      </c>
      <c r="AF926" t="s">
        <v>8797</v>
      </c>
      <c r="AG926" t="s">
        <v>17</v>
      </c>
      <c r="AH926" t="s">
        <v>9513</v>
      </c>
      <c r="AI926" t="s">
        <v>9273</v>
      </c>
      <c r="AJ926" t="s">
        <v>9037</v>
      </c>
      <c r="AK926" t="s">
        <v>9037</v>
      </c>
      <c r="AL926" t="s">
        <v>9037</v>
      </c>
      <c r="AM926" t="s">
        <v>9262</v>
      </c>
      <c r="AN926" t="s">
        <v>9236</v>
      </c>
      <c r="AO926" t="s">
        <v>9263</v>
      </c>
      <c r="AP926" t="s">
        <v>8797</v>
      </c>
      <c r="AQ926" t="s">
        <v>9241</v>
      </c>
      <c r="AS926" t="s">
        <v>9274</v>
      </c>
      <c r="AT926" t="s">
        <v>9243</v>
      </c>
      <c r="AU926" t="b">
        <v>0</v>
      </c>
      <c r="AV926" s="223">
        <v>7286485</v>
      </c>
      <c r="AW926" t="s">
        <v>17</v>
      </c>
      <c r="AX926" t="s">
        <v>9264</v>
      </c>
      <c r="AY926" t="s">
        <v>17</v>
      </c>
      <c r="AZ926" t="s">
        <v>17</v>
      </c>
      <c r="BA926" t="s">
        <v>9245</v>
      </c>
      <c r="BB926" t="s">
        <v>708</v>
      </c>
      <c r="BC926" t="s">
        <v>17</v>
      </c>
      <c r="BD926" t="s">
        <v>9246</v>
      </c>
      <c r="BE926" t="s">
        <v>37</v>
      </c>
      <c r="BF926" t="s">
        <v>9247</v>
      </c>
      <c r="BG926" s="101" t="s">
        <v>9248</v>
      </c>
      <c r="BH926" t="s">
        <v>9567</v>
      </c>
      <c r="BI926" t="s">
        <v>4479</v>
      </c>
      <c r="BJ926" t="s">
        <v>9079</v>
      </c>
      <c r="BK926" s="9" t="s">
        <v>9568</v>
      </c>
      <c r="BL926" t="s">
        <v>17</v>
      </c>
      <c r="BM926" s="223">
        <v>4465761</v>
      </c>
      <c r="BN926" s="223">
        <v>4312920</v>
      </c>
      <c r="BO926" t="s">
        <v>7013</v>
      </c>
      <c r="BP926" t="s">
        <v>9213</v>
      </c>
      <c r="BQ926" t="s">
        <v>17</v>
      </c>
      <c r="BR926" t="s">
        <v>17</v>
      </c>
      <c r="BS926" t="s">
        <v>17</v>
      </c>
      <c r="BT926" t="s">
        <v>17</v>
      </c>
      <c r="BU926" t="s">
        <v>6697</v>
      </c>
      <c r="BV926" t="s">
        <v>9514</v>
      </c>
      <c r="BW926" s="223" t="s">
        <v>17</v>
      </c>
      <c r="BX926" t="s">
        <v>17</v>
      </c>
      <c r="BY926" t="s">
        <v>17</v>
      </c>
      <c r="BZ926" t="s">
        <v>9250</v>
      </c>
      <c r="CA926" t="s">
        <v>6212</v>
      </c>
      <c r="CB926" s="223">
        <v>2017</v>
      </c>
      <c r="CC926" t="s">
        <v>9251</v>
      </c>
      <c r="CD926" t="s">
        <v>9515</v>
      </c>
      <c r="CE926" t="s">
        <v>9516</v>
      </c>
      <c r="CF926" t="s">
        <v>9513</v>
      </c>
      <c r="CG926" t="s">
        <v>9513</v>
      </c>
      <c r="CH926" t="s">
        <v>131</v>
      </c>
      <c r="CI926" t="s">
        <v>9517</v>
      </c>
      <c r="CJ926" t="s">
        <v>9518</v>
      </c>
      <c r="CK926" t="s">
        <v>17</v>
      </c>
      <c r="CL926" t="s">
        <v>17</v>
      </c>
      <c r="CM926" t="s">
        <v>9256</v>
      </c>
      <c r="CN926" t="s">
        <v>9257</v>
      </c>
      <c r="CO926" t="s">
        <v>686</v>
      </c>
      <c r="CP926" t="s">
        <v>48</v>
      </c>
      <c r="CQ926" t="s">
        <v>7025</v>
      </c>
      <c r="CR926" t="s">
        <v>17</v>
      </c>
      <c r="CS926" t="s">
        <v>9519</v>
      </c>
      <c r="CT926" t="s">
        <v>430</v>
      </c>
      <c r="CU926" t="s">
        <v>333</v>
      </c>
      <c r="CV926" t="s">
        <v>17</v>
      </c>
      <c r="CW926" t="s">
        <v>17</v>
      </c>
      <c r="CX926" t="s">
        <v>17</v>
      </c>
      <c r="CY926" t="s">
        <v>17</v>
      </c>
      <c r="CZ926" t="s">
        <v>9520</v>
      </c>
      <c r="DA926" t="s">
        <v>8549</v>
      </c>
      <c r="DB926" t="s">
        <v>10647</v>
      </c>
      <c r="DC926" t="s">
        <v>10902</v>
      </c>
      <c r="DD926" s="223">
        <v>904</v>
      </c>
    </row>
    <row r="927" spans="1:108" ht="13.9" customHeight="1">
      <c r="A927" s="223">
        <v>870</v>
      </c>
      <c r="B927" t="s">
        <v>9549</v>
      </c>
      <c r="C927" s="285" t="s">
        <v>9227</v>
      </c>
      <c r="D927" t="s">
        <v>3455</v>
      </c>
      <c r="E927" t="s">
        <v>9228</v>
      </c>
      <c r="F927" t="s">
        <v>9229</v>
      </c>
      <c r="G927" t="s">
        <v>9230</v>
      </c>
      <c r="H927" t="s">
        <v>9231</v>
      </c>
      <c r="I927" t="s">
        <v>9232</v>
      </c>
      <c r="J927" t="s">
        <v>9233</v>
      </c>
      <c r="K927" t="s">
        <v>10287</v>
      </c>
      <c r="L927" t="s">
        <v>8795</v>
      </c>
      <c r="M927" t="b">
        <v>0</v>
      </c>
      <c r="N927" t="s">
        <v>549</v>
      </c>
      <c r="O927" t="s">
        <v>8168</v>
      </c>
      <c r="P927" t="s">
        <v>9133</v>
      </c>
      <c r="Q927" s="223">
        <v>40</v>
      </c>
      <c r="R927" s="223">
        <v>40</v>
      </c>
      <c r="S927" t="s">
        <v>8797</v>
      </c>
      <c r="T927" t="s">
        <v>17</v>
      </c>
      <c r="U927" t="s">
        <v>17</v>
      </c>
      <c r="V927" t="s">
        <v>17</v>
      </c>
      <c r="W927" t="s">
        <v>17</v>
      </c>
      <c r="X927" t="s">
        <v>17</v>
      </c>
      <c r="Y927" t="s">
        <v>17</v>
      </c>
      <c r="Z927" t="s">
        <v>9235</v>
      </c>
      <c r="AA927" t="s">
        <v>9236</v>
      </c>
      <c r="AB927" t="s">
        <v>17</v>
      </c>
      <c r="AC927" t="s">
        <v>9237</v>
      </c>
      <c r="AD927" t="s">
        <v>17</v>
      </c>
      <c r="AE927" t="s">
        <v>17</v>
      </c>
      <c r="AF927" t="s">
        <v>8797</v>
      </c>
      <c r="AG927" t="s">
        <v>17</v>
      </c>
      <c r="AH927" t="s">
        <v>9521</v>
      </c>
      <c r="AI927" t="s">
        <v>9273</v>
      </c>
      <c r="AJ927" t="s">
        <v>9037</v>
      </c>
      <c r="AK927" t="s">
        <v>9037</v>
      </c>
      <c r="AL927" t="s">
        <v>9037</v>
      </c>
      <c r="AM927" t="s">
        <v>9262</v>
      </c>
      <c r="AN927" t="s">
        <v>9236</v>
      </c>
      <c r="AO927" t="s">
        <v>9263</v>
      </c>
      <c r="AP927" t="s">
        <v>8797</v>
      </c>
      <c r="AQ927" t="s">
        <v>9241</v>
      </c>
      <c r="AS927" t="s">
        <v>9274</v>
      </c>
      <c r="AT927" t="s">
        <v>9243</v>
      </c>
      <c r="AU927" t="b">
        <v>0</v>
      </c>
      <c r="AV927" s="223">
        <v>6224537</v>
      </c>
      <c r="AW927" t="s">
        <v>17</v>
      </c>
      <c r="AX927" t="s">
        <v>9264</v>
      </c>
      <c r="AY927" t="s">
        <v>17</v>
      </c>
      <c r="AZ927" t="s">
        <v>17</v>
      </c>
      <c r="BA927" t="s">
        <v>9245</v>
      </c>
      <c r="BB927" t="s">
        <v>708</v>
      </c>
      <c r="BC927" t="s">
        <v>17</v>
      </c>
      <c r="BD927" t="s">
        <v>9246</v>
      </c>
      <c r="BE927" t="s">
        <v>37</v>
      </c>
      <c r="BF927" t="s">
        <v>9247</v>
      </c>
      <c r="BG927" s="101" t="s">
        <v>9248</v>
      </c>
      <c r="BH927" t="s">
        <v>9567</v>
      </c>
      <c r="BI927" t="s">
        <v>4479</v>
      </c>
      <c r="BJ927" t="s">
        <v>9079</v>
      </c>
      <c r="BK927" s="9" t="s">
        <v>9568</v>
      </c>
      <c r="BL927" t="s">
        <v>17</v>
      </c>
      <c r="BM927" s="223">
        <v>3625509</v>
      </c>
      <c r="BN927" s="223">
        <v>3534825</v>
      </c>
      <c r="BO927" t="s">
        <v>7013</v>
      </c>
      <c r="BP927" t="s">
        <v>9213</v>
      </c>
      <c r="BQ927" t="s">
        <v>17</v>
      </c>
      <c r="BR927" t="s">
        <v>17</v>
      </c>
      <c r="BS927" t="s">
        <v>17</v>
      </c>
      <c r="BT927" t="s">
        <v>17</v>
      </c>
      <c r="BU927" t="s">
        <v>6697</v>
      </c>
      <c r="BV927" t="s">
        <v>9522</v>
      </c>
      <c r="BW927" s="223" t="s">
        <v>17</v>
      </c>
      <c r="BX927" t="s">
        <v>17</v>
      </c>
      <c r="BY927" t="s">
        <v>17</v>
      </c>
      <c r="BZ927" t="s">
        <v>9250</v>
      </c>
      <c r="CA927" t="s">
        <v>6212</v>
      </c>
      <c r="CB927" s="223">
        <v>2017</v>
      </c>
      <c r="CC927" t="s">
        <v>9251</v>
      </c>
      <c r="CD927" t="s">
        <v>9523</v>
      </c>
      <c r="CE927" t="s">
        <v>9524</v>
      </c>
      <c r="CF927" t="s">
        <v>9521</v>
      </c>
      <c r="CG927" t="s">
        <v>9521</v>
      </c>
      <c r="CH927" t="s">
        <v>131</v>
      </c>
      <c r="CI927" t="s">
        <v>9525</v>
      </c>
      <c r="CJ927" t="s">
        <v>9526</v>
      </c>
      <c r="CK927" t="s">
        <v>17</v>
      </c>
      <c r="CL927" t="s">
        <v>17</v>
      </c>
      <c r="CM927" t="s">
        <v>9256</v>
      </c>
      <c r="CN927" t="s">
        <v>9257</v>
      </c>
      <c r="CO927" t="s">
        <v>686</v>
      </c>
      <c r="CP927" t="s">
        <v>48</v>
      </c>
      <c r="CQ927" t="s">
        <v>7025</v>
      </c>
      <c r="CR927" t="s">
        <v>17</v>
      </c>
      <c r="CS927" t="s">
        <v>9527</v>
      </c>
      <c r="CT927" t="s">
        <v>430</v>
      </c>
      <c r="CU927" t="s">
        <v>333</v>
      </c>
      <c r="CV927" t="s">
        <v>17</v>
      </c>
      <c r="CW927" t="s">
        <v>17</v>
      </c>
      <c r="CX927" t="s">
        <v>17</v>
      </c>
      <c r="CY927" t="s">
        <v>17</v>
      </c>
      <c r="CZ927" t="s">
        <v>9528</v>
      </c>
      <c r="DA927" t="s">
        <v>8549</v>
      </c>
      <c r="DB927" t="s">
        <v>10648</v>
      </c>
      <c r="DC927" t="s">
        <v>10903</v>
      </c>
      <c r="DD927" s="223">
        <v>905</v>
      </c>
    </row>
    <row r="928" spans="1:108" ht="15" customHeight="1">
      <c r="A928" s="223">
        <v>871</v>
      </c>
      <c r="B928" t="s">
        <v>9549</v>
      </c>
      <c r="C928" s="285" t="s">
        <v>9227</v>
      </c>
      <c r="D928" t="s">
        <v>3455</v>
      </c>
      <c r="E928" t="s">
        <v>9228</v>
      </c>
      <c r="F928" t="s">
        <v>9229</v>
      </c>
      <c r="G928" t="s">
        <v>9230</v>
      </c>
      <c r="H928" t="s">
        <v>9231</v>
      </c>
      <c r="I928" t="s">
        <v>9232</v>
      </c>
      <c r="J928" t="s">
        <v>9233</v>
      </c>
      <c r="K928" t="s">
        <v>10287</v>
      </c>
      <c r="L928" t="s">
        <v>8795</v>
      </c>
      <c r="M928" t="b">
        <v>0</v>
      </c>
      <c r="N928" t="s">
        <v>549</v>
      </c>
      <c r="O928" t="s">
        <v>8168</v>
      </c>
      <c r="P928" t="s">
        <v>9133</v>
      </c>
      <c r="Q928" s="223">
        <v>40</v>
      </c>
      <c r="R928" s="223">
        <v>40</v>
      </c>
      <c r="S928" t="s">
        <v>8797</v>
      </c>
      <c r="T928" t="s">
        <v>17</v>
      </c>
      <c r="U928" t="s">
        <v>17</v>
      </c>
      <c r="V928" t="s">
        <v>17</v>
      </c>
      <c r="W928" t="s">
        <v>17</v>
      </c>
      <c r="X928" t="s">
        <v>17</v>
      </c>
      <c r="Y928" t="s">
        <v>17</v>
      </c>
      <c r="Z928" t="s">
        <v>9235</v>
      </c>
      <c r="AA928" t="s">
        <v>9236</v>
      </c>
      <c r="AB928" t="s">
        <v>17</v>
      </c>
      <c r="AC928" t="s">
        <v>9237</v>
      </c>
      <c r="AD928" t="s">
        <v>17</v>
      </c>
      <c r="AE928" t="s">
        <v>17</v>
      </c>
      <c r="AF928" t="s">
        <v>8797</v>
      </c>
      <c r="AG928" t="s">
        <v>17</v>
      </c>
      <c r="AH928" t="s">
        <v>9529</v>
      </c>
      <c r="AI928" t="s">
        <v>9273</v>
      </c>
      <c r="AJ928" t="s">
        <v>9037</v>
      </c>
      <c r="AK928" t="s">
        <v>9037</v>
      </c>
      <c r="AL928" t="s">
        <v>9037</v>
      </c>
      <c r="AM928" t="s">
        <v>9262</v>
      </c>
      <c r="AN928" t="s">
        <v>9236</v>
      </c>
      <c r="AO928" t="s">
        <v>9263</v>
      </c>
      <c r="AP928" t="s">
        <v>8797</v>
      </c>
      <c r="AQ928" t="s">
        <v>9241</v>
      </c>
      <c r="AS928" t="s">
        <v>9274</v>
      </c>
      <c r="AT928" t="s">
        <v>9243</v>
      </c>
      <c r="AU928" t="b">
        <v>0</v>
      </c>
      <c r="AV928" s="223">
        <v>6938473</v>
      </c>
      <c r="AW928" t="s">
        <v>17</v>
      </c>
      <c r="AX928" t="s">
        <v>9264</v>
      </c>
      <c r="AY928" t="s">
        <v>17</v>
      </c>
      <c r="AZ928" t="s">
        <v>17</v>
      </c>
      <c r="BA928" t="s">
        <v>9245</v>
      </c>
      <c r="BB928" t="s">
        <v>708</v>
      </c>
      <c r="BC928" t="s">
        <v>17</v>
      </c>
      <c r="BD928" t="s">
        <v>9246</v>
      </c>
      <c r="BE928" t="s">
        <v>37</v>
      </c>
      <c r="BF928" t="s">
        <v>9247</v>
      </c>
      <c r="BG928" s="101" t="s">
        <v>9248</v>
      </c>
      <c r="BH928" t="s">
        <v>9567</v>
      </c>
      <c r="BI928" t="s">
        <v>4479</v>
      </c>
      <c r="BJ928" t="s">
        <v>9079</v>
      </c>
      <c r="BK928" s="9" t="s">
        <v>9568</v>
      </c>
      <c r="BL928" t="s">
        <v>17</v>
      </c>
      <c r="BM928" s="223">
        <v>4040075</v>
      </c>
      <c r="BN928" s="223">
        <v>3941558</v>
      </c>
      <c r="BO928" t="s">
        <v>7013</v>
      </c>
      <c r="BP928" t="s">
        <v>9213</v>
      </c>
      <c r="BQ928" t="s">
        <v>17</v>
      </c>
      <c r="BR928" t="s">
        <v>17</v>
      </c>
      <c r="BS928" t="s">
        <v>17</v>
      </c>
      <c r="BT928" t="s">
        <v>17</v>
      </c>
      <c r="BU928" t="s">
        <v>6697</v>
      </c>
      <c r="BV928" t="s">
        <v>9530</v>
      </c>
      <c r="BW928" s="223" t="s">
        <v>17</v>
      </c>
      <c r="BX928" t="s">
        <v>17</v>
      </c>
      <c r="BY928" t="s">
        <v>17</v>
      </c>
      <c r="BZ928" t="s">
        <v>9250</v>
      </c>
      <c r="CA928" t="s">
        <v>6212</v>
      </c>
      <c r="CB928" s="223">
        <v>2017</v>
      </c>
      <c r="CC928" t="s">
        <v>9251</v>
      </c>
      <c r="CD928" t="s">
        <v>9531</v>
      </c>
      <c r="CE928" t="s">
        <v>9532</v>
      </c>
      <c r="CF928" t="s">
        <v>9529</v>
      </c>
      <c r="CG928" t="s">
        <v>9529</v>
      </c>
      <c r="CH928" t="s">
        <v>131</v>
      </c>
      <c r="CI928" t="s">
        <v>9533</v>
      </c>
      <c r="CJ928" t="s">
        <v>9534</v>
      </c>
      <c r="CK928" t="s">
        <v>17</v>
      </c>
      <c r="CL928" t="s">
        <v>17</v>
      </c>
      <c r="CM928" t="s">
        <v>9256</v>
      </c>
      <c r="CN928" t="s">
        <v>9257</v>
      </c>
      <c r="CO928" t="s">
        <v>686</v>
      </c>
      <c r="CP928" t="s">
        <v>48</v>
      </c>
      <c r="CQ928" t="s">
        <v>7025</v>
      </c>
      <c r="CR928" t="s">
        <v>17</v>
      </c>
      <c r="CS928" t="s">
        <v>9535</v>
      </c>
      <c r="CT928" t="s">
        <v>430</v>
      </c>
      <c r="CU928" t="s">
        <v>333</v>
      </c>
      <c r="CV928" t="s">
        <v>17</v>
      </c>
      <c r="CW928" t="s">
        <v>17</v>
      </c>
      <c r="CX928" t="s">
        <v>17</v>
      </c>
      <c r="CY928" t="s">
        <v>17</v>
      </c>
      <c r="CZ928" t="s">
        <v>9536</v>
      </c>
      <c r="DA928" t="s">
        <v>8549</v>
      </c>
      <c r="DB928" t="s">
        <v>10649</v>
      </c>
      <c r="DC928" t="s">
        <v>10904</v>
      </c>
      <c r="DD928" s="223">
        <v>906</v>
      </c>
    </row>
    <row r="929" spans="1:108" ht="16.149999999999999" customHeight="1">
      <c r="A929" s="223">
        <v>872</v>
      </c>
      <c r="B929" t="s">
        <v>9549</v>
      </c>
      <c r="C929" s="285" t="s">
        <v>9227</v>
      </c>
      <c r="D929" t="s">
        <v>3455</v>
      </c>
      <c r="E929" t="s">
        <v>9228</v>
      </c>
      <c r="F929" t="s">
        <v>9229</v>
      </c>
      <c r="G929" t="s">
        <v>9230</v>
      </c>
      <c r="H929" t="s">
        <v>9231</v>
      </c>
      <c r="I929" t="s">
        <v>9232</v>
      </c>
      <c r="J929" t="s">
        <v>9233</v>
      </c>
      <c r="K929" t="s">
        <v>10287</v>
      </c>
      <c r="L929" t="s">
        <v>8795</v>
      </c>
      <c r="M929" t="b">
        <v>0</v>
      </c>
      <c r="N929" t="s">
        <v>549</v>
      </c>
      <c r="O929" t="s">
        <v>8168</v>
      </c>
      <c r="P929" t="s">
        <v>9133</v>
      </c>
      <c r="Q929" s="223">
        <v>40</v>
      </c>
      <c r="R929" s="223">
        <v>40</v>
      </c>
      <c r="S929" t="s">
        <v>8797</v>
      </c>
      <c r="T929" t="s">
        <v>17</v>
      </c>
      <c r="U929" t="s">
        <v>17</v>
      </c>
      <c r="V929" t="s">
        <v>17</v>
      </c>
      <c r="W929" t="s">
        <v>17</v>
      </c>
      <c r="X929" t="s">
        <v>17</v>
      </c>
      <c r="Y929" t="s">
        <v>17</v>
      </c>
      <c r="Z929" t="s">
        <v>9235</v>
      </c>
      <c r="AA929" t="s">
        <v>9236</v>
      </c>
      <c r="AB929" t="s">
        <v>17</v>
      </c>
      <c r="AC929" t="s">
        <v>9237</v>
      </c>
      <c r="AD929" t="s">
        <v>17</v>
      </c>
      <c r="AE929" t="s">
        <v>17</v>
      </c>
      <c r="AF929" t="s">
        <v>8797</v>
      </c>
      <c r="AG929" t="s">
        <v>17</v>
      </c>
      <c r="AH929" t="s">
        <v>9537</v>
      </c>
      <c r="AI929" t="s">
        <v>9273</v>
      </c>
      <c r="AJ929" t="s">
        <v>9037</v>
      </c>
      <c r="AK929" t="s">
        <v>9037</v>
      </c>
      <c r="AL929" t="s">
        <v>9037</v>
      </c>
      <c r="AM929" t="s">
        <v>9262</v>
      </c>
      <c r="AN929" t="s">
        <v>9236</v>
      </c>
      <c r="AO929" t="s">
        <v>9263</v>
      </c>
      <c r="AP929" t="s">
        <v>8797</v>
      </c>
      <c r="AQ929" t="s">
        <v>9241</v>
      </c>
      <c r="AS929" t="s">
        <v>9274</v>
      </c>
      <c r="AT929" t="s">
        <v>9243</v>
      </c>
      <c r="AU929" t="b">
        <v>0</v>
      </c>
      <c r="AV929" s="223">
        <v>7139716</v>
      </c>
      <c r="AW929" t="s">
        <v>17</v>
      </c>
      <c r="AX929" t="s">
        <v>9264</v>
      </c>
      <c r="AY929" t="s">
        <v>17</v>
      </c>
      <c r="AZ929" t="s">
        <v>17</v>
      </c>
      <c r="BA929" t="s">
        <v>9245</v>
      </c>
      <c r="BB929" t="s">
        <v>708</v>
      </c>
      <c r="BC929" t="s">
        <v>17</v>
      </c>
      <c r="BD929" t="s">
        <v>9246</v>
      </c>
      <c r="BE929" t="s">
        <v>37</v>
      </c>
      <c r="BF929" t="s">
        <v>9247</v>
      </c>
      <c r="BG929" s="101" t="s">
        <v>9248</v>
      </c>
      <c r="BH929" t="s">
        <v>9567</v>
      </c>
      <c r="BI929" t="s">
        <v>4479</v>
      </c>
      <c r="BJ929" t="s">
        <v>9079</v>
      </c>
      <c r="BK929" s="9" t="s">
        <v>9568</v>
      </c>
      <c r="BL929" t="s">
        <v>17</v>
      </c>
      <c r="BM929" s="223">
        <v>3712253</v>
      </c>
      <c r="BN929" s="223">
        <v>3618358</v>
      </c>
      <c r="BO929" t="s">
        <v>7013</v>
      </c>
      <c r="BP929" t="s">
        <v>9213</v>
      </c>
      <c r="BQ929" t="s">
        <v>17</v>
      </c>
      <c r="BR929" t="s">
        <v>17</v>
      </c>
      <c r="BS929" t="s">
        <v>17</v>
      </c>
      <c r="BT929" t="s">
        <v>17</v>
      </c>
      <c r="BU929" t="s">
        <v>6697</v>
      </c>
      <c r="BV929" t="s">
        <v>9538</v>
      </c>
      <c r="BW929" s="223" t="s">
        <v>17</v>
      </c>
      <c r="BX929" t="s">
        <v>17</v>
      </c>
      <c r="BY929" t="s">
        <v>17</v>
      </c>
      <c r="BZ929" t="s">
        <v>9250</v>
      </c>
      <c r="CA929" t="s">
        <v>6212</v>
      </c>
      <c r="CB929" s="223">
        <v>2017</v>
      </c>
      <c r="CC929" t="s">
        <v>9251</v>
      </c>
      <c r="CD929" t="s">
        <v>9531</v>
      </c>
      <c r="CE929" t="s">
        <v>9539</v>
      </c>
      <c r="CF929" t="s">
        <v>9537</v>
      </c>
      <c r="CG929" t="s">
        <v>9537</v>
      </c>
      <c r="CH929" t="s">
        <v>131</v>
      </c>
      <c r="CI929" t="s">
        <v>9540</v>
      </c>
      <c r="CJ929" t="s">
        <v>9541</v>
      </c>
      <c r="CK929" t="s">
        <v>17</v>
      </c>
      <c r="CL929" t="s">
        <v>17</v>
      </c>
      <c r="CM929" t="s">
        <v>9256</v>
      </c>
      <c r="CN929" t="s">
        <v>9257</v>
      </c>
      <c r="CO929" t="s">
        <v>686</v>
      </c>
      <c r="CP929" t="s">
        <v>48</v>
      </c>
      <c r="CQ929" t="s">
        <v>7025</v>
      </c>
      <c r="CR929" t="s">
        <v>17</v>
      </c>
      <c r="CS929" t="s">
        <v>9542</v>
      </c>
      <c r="CT929" t="s">
        <v>430</v>
      </c>
      <c r="CU929" t="s">
        <v>333</v>
      </c>
      <c r="CV929" t="s">
        <v>17</v>
      </c>
      <c r="CW929" t="s">
        <v>17</v>
      </c>
      <c r="CX929" t="s">
        <v>17</v>
      </c>
      <c r="CY929" t="s">
        <v>17</v>
      </c>
      <c r="CZ929" t="s">
        <v>9543</v>
      </c>
      <c r="DA929" t="s">
        <v>8549</v>
      </c>
      <c r="DB929" t="s">
        <v>10650</v>
      </c>
      <c r="DC929" t="s">
        <v>10905</v>
      </c>
      <c r="DD929" s="223">
        <v>907</v>
      </c>
    </row>
    <row r="930" spans="1:108">
      <c r="A930">
        <v>883</v>
      </c>
      <c r="B930" t="s">
        <v>9595</v>
      </c>
      <c r="C930" s="289" t="s">
        <v>9596</v>
      </c>
      <c r="D930" t="s">
        <v>3455</v>
      </c>
      <c r="E930" t="s">
        <v>10191</v>
      </c>
      <c r="F930" t="s">
        <v>9597</v>
      </c>
      <c r="G930" t="s">
        <v>9598</v>
      </c>
      <c r="H930" t="s">
        <v>9599</v>
      </c>
      <c r="I930" t="s">
        <v>9600</v>
      </c>
      <c r="J930" t="s">
        <v>9601</v>
      </c>
      <c r="K930" t="s">
        <v>10288</v>
      </c>
      <c r="L930" t="s">
        <v>9602</v>
      </c>
      <c r="M930" t="b">
        <v>0</v>
      </c>
      <c r="N930" t="s">
        <v>549</v>
      </c>
      <c r="O930" t="s">
        <v>8168</v>
      </c>
      <c r="P930" t="s">
        <v>9104</v>
      </c>
      <c r="Q930">
        <v>25</v>
      </c>
      <c r="R930">
        <v>25</v>
      </c>
      <c r="S930" t="s">
        <v>8797</v>
      </c>
      <c r="T930" t="s">
        <v>17</v>
      </c>
      <c r="U930" t="s">
        <v>17</v>
      </c>
      <c r="V930" t="s">
        <v>17</v>
      </c>
      <c r="W930" t="s">
        <v>17</v>
      </c>
      <c r="X930" t="s">
        <v>17</v>
      </c>
      <c r="Y930" t="s">
        <v>17</v>
      </c>
      <c r="Z930" t="s">
        <v>9603</v>
      </c>
      <c r="AA930" t="s">
        <v>9603</v>
      </c>
      <c r="AB930" t="s">
        <v>17</v>
      </c>
      <c r="AC930" t="s">
        <v>9604</v>
      </c>
      <c r="AD930" t="s">
        <v>17</v>
      </c>
      <c r="AE930" t="s">
        <v>17</v>
      </c>
      <c r="AF930" t="s">
        <v>9605</v>
      </c>
      <c r="AG930" t="s">
        <v>17</v>
      </c>
      <c r="AH930" t="s">
        <v>9606</v>
      </c>
      <c r="AI930" t="s">
        <v>9607</v>
      </c>
      <c r="AJ930" t="s">
        <v>9035</v>
      </c>
      <c r="AM930" t="s">
        <v>8817</v>
      </c>
      <c r="AN930" s="263" t="s">
        <v>9603</v>
      </c>
      <c r="AO930" t="s">
        <v>9206</v>
      </c>
      <c r="AP930" t="s">
        <v>8797</v>
      </c>
      <c r="AQ930" t="s">
        <v>9608</v>
      </c>
      <c r="AR930" t="s">
        <v>9609</v>
      </c>
      <c r="AS930" t="s">
        <v>8816</v>
      </c>
      <c r="AT930" t="s">
        <v>17</v>
      </c>
      <c r="AU930" t="b">
        <v>0</v>
      </c>
      <c r="AV930" s="223">
        <v>740615</v>
      </c>
      <c r="AW930">
        <v>1000000</v>
      </c>
      <c r="AX930" t="s">
        <v>9610</v>
      </c>
      <c r="AY930" t="s">
        <v>17</v>
      </c>
      <c r="AZ930" t="s">
        <v>17</v>
      </c>
      <c r="BA930" t="s">
        <v>9611</v>
      </c>
      <c r="BB930" t="s">
        <v>5202</v>
      </c>
      <c r="BC930" t="s">
        <v>17</v>
      </c>
      <c r="BD930" t="s">
        <v>9612</v>
      </c>
      <c r="BE930" t="s">
        <v>37</v>
      </c>
      <c r="BF930" t="s">
        <v>9613</v>
      </c>
      <c r="BG930" t="s">
        <v>6723</v>
      </c>
      <c r="BH930" t="s">
        <v>9567</v>
      </c>
      <c r="BI930" t="s">
        <v>10187</v>
      </c>
      <c r="BJ930" t="s">
        <v>9079</v>
      </c>
      <c r="BK930" t="s">
        <v>9614</v>
      </c>
      <c r="BL930" t="s">
        <v>17</v>
      </c>
      <c r="BM930" s="89">
        <v>315787</v>
      </c>
      <c r="BN930" s="89">
        <v>315787</v>
      </c>
      <c r="BO930" t="s">
        <v>5099</v>
      </c>
      <c r="BP930" t="s">
        <v>9615</v>
      </c>
      <c r="BQ930" t="s">
        <v>17</v>
      </c>
      <c r="BR930" t="s">
        <v>17</v>
      </c>
      <c r="BS930" t="s">
        <v>17</v>
      </c>
      <c r="BT930" t="s">
        <v>5099</v>
      </c>
      <c r="BU930" t="s">
        <v>6697</v>
      </c>
      <c r="BV930" t="s">
        <v>9616</v>
      </c>
      <c r="BW930">
        <v>20</v>
      </c>
      <c r="BX930" t="s">
        <v>17</v>
      </c>
      <c r="BY930" t="s">
        <v>17</v>
      </c>
      <c r="BZ930" t="s">
        <v>10190</v>
      </c>
      <c r="CA930" t="s">
        <v>6212</v>
      </c>
      <c r="CB930">
        <v>2016</v>
      </c>
      <c r="CC930" t="s">
        <v>9617</v>
      </c>
      <c r="CD930" t="s">
        <v>9618</v>
      </c>
      <c r="CE930" t="s">
        <v>9619</v>
      </c>
      <c r="CF930" t="s">
        <v>9620</v>
      </c>
      <c r="CG930" t="s">
        <v>17</v>
      </c>
      <c r="CH930" t="s">
        <v>131</v>
      </c>
      <c r="CI930" t="s">
        <v>9621</v>
      </c>
      <c r="CJ930" t="s">
        <v>9622</v>
      </c>
      <c r="CK930" t="s">
        <v>17</v>
      </c>
      <c r="CL930" t="s">
        <v>17</v>
      </c>
      <c r="CM930" t="s">
        <v>17</v>
      </c>
      <c r="CN930" t="s">
        <v>17</v>
      </c>
      <c r="CO930" t="s">
        <v>686</v>
      </c>
      <c r="CP930" t="s">
        <v>48</v>
      </c>
      <c r="CQ930" t="s">
        <v>7025</v>
      </c>
      <c r="CR930" t="s">
        <v>17</v>
      </c>
      <c r="CS930" t="s">
        <v>9623</v>
      </c>
      <c r="CT930" t="s">
        <v>430</v>
      </c>
      <c r="CU930" t="s">
        <v>333</v>
      </c>
      <c r="CV930" t="s">
        <v>17</v>
      </c>
      <c r="CW930" t="s">
        <v>17</v>
      </c>
      <c r="CX930" t="s">
        <v>17</v>
      </c>
      <c r="CY930" t="s">
        <v>17</v>
      </c>
      <c r="CZ930" t="s">
        <v>9624</v>
      </c>
      <c r="DA930" t="s">
        <v>8549</v>
      </c>
      <c r="DB930" t="s">
        <v>10651</v>
      </c>
      <c r="DC930" t="s">
        <v>10906</v>
      </c>
      <c r="DD930" s="223">
        <v>938</v>
      </c>
    </row>
    <row r="931" spans="1:108">
      <c r="A931" s="223">
        <v>884</v>
      </c>
      <c r="B931" t="s">
        <v>9595</v>
      </c>
      <c r="C931" s="289" t="s">
        <v>9596</v>
      </c>
      <c r="D931" t="s">
        <v>3455</v>
      </c>
      <c r="E931" t="s">
        <v>10191</v>
      </c>
      <c r="F931" t="s">
        <v>9597</v>
      </c>
      <c r="G931" t="s">
        <v>9598</v>
      </c>
      <c r="H931" t="s">
        <v>9599</v>
      </c>
      <c r="I931" t="s">
        <v>9600</v>
      </c>
      <c r="J931" t="s">
        <v>9601</v>
      </c>
      <c r="K931" t="s">
        <v>10288</v>
      </c>
      <c r="L931" t="s">
        <v>9625</v>
      </c>
      <c r="M931" t="b">
        <v>0</v>
      </c>
      <c r="N931" t="s">
        <v>549</v>
      </c>
      <c r="O931" t="s">
        <v>8168</v>
      </c>
      <c r="P931" t="s">
        <v>9094</v>
      </c>
      <c r="Q931">
        <v>57</v>
      </c>
      <c r="R931">
        <v>57</v>
      </c>
      <c r="S931" t="s">
        <v>5090</v>
      </c>
      <c r="T931" t="s">
        <v>17</v>
      </c>
      <c r="U931" t="s">
        <v>17</v>
      </c>
      <c r="V931" t="s">
        <v>17</v>
      </c>
      <c r="W931" t="s">
        <v>17</v>
      </c>
      <c r="X931" t="s">
        <v>17</v>
      </c>
      <c r="Y931" t="s">
        <v>17</v>
      </c>
      <c r="Z931" t="s">
        <v>4570</v>
      </c>
      <c r="AA931" t="s">
        <v>484</v>
      </c>
      <c r="AB931" t="s">
        <v>17</v>
      </c>
      <c r="AC931" t="s">
        <v>17</v>
      </c>
      <c r="AD931" t="s">
        <v>17</v>
      </c>
      <c r="AE931" t="s">
        <v>17</v>
      </c>
      <c r="AF931" t="s">
        <v>17</v>
      </c>
      <c r="AG931" t="s">
        <v>17</v>
      </c>
      <c r="AH931" t="s">
        <v>9626</v>
      </c>
      <c r="AI931" t="s">
        <v>9627</v>
      </c>
      <c r="AJ931" t="s">
        <v>481</v>
      </c>
      <c r="AM931" t="s">
        <v>481</v>
      </c>
      <c r="AN931" s="263" t="s">
        <v>484</v>
      </c>
      <c r="AO931" t="s">
        <v>9206</v>
      </c>
      <c r="AP931" t="s">
        <v>5090</v>
      </c>
      <c r="AQ931" t="s">
        <v>9608</v>
      </c>
      <c r="AR931" t="s">
        <v>9628</v>
      </c>
      <c r="AS931" s="264" t="s">
        <v>9041</v>
      </c>
      <c r="AT931" t="s">
        <v>17</v>
      </c>
      <c r="AU931" t="b">
        <v>0</v>
      </c>
      <c r="AV931" s="223">
        <v>5756271</v>
      </c>
      <c r="AW931" s="89">
        <v>2500000</v>
      </c>
      <c r="AX931" t="s">
        <v>17</v>
      </c>
      <c r="AY931" t="s">
        <v>17</v>
      </c>
      <c r="AZ931" t="s">
        <v>17</v>
      </c>
      <c r="BA931" t="s">
        <v>9628</v>
      </c>
      <c r="BB931" t="s">
        <v>5202</v>
      </c>
      <c r="BC931" t="s">
        <v>17</v>
      </c>
      <c r="BD931" t="s">
        <v>9612</v>
      </c>
      <c r="BE931" t="s">
        <v>37</v>
      </c>
      <c r="BF931" t="s">
        <v>9613</v>
      </c>
      <c r="BG931" t="s">
        <v>6723</v>
      </c>
      <c r="BH931" t="s">
        <v>9567</v>
      </c>
      <c r="BI931" t="s">
        <v>10187</v>
      </c>
      <c r="BJ931" t="s">
        <v>9079</v>
      </c>
      <c r="BK931" t="s">
        <v>9614</v>
      </c>
      <c r="BL931" t="s">
        <v>17</v>
      </c>
      <c r="BM931" s="89">
        <v>2548130</v>
      </c>
      <c r="BN931" s="89">
        <v>2548130</v>
      </c>
      <c r="BO931" t="s">
        <v>5099</v>
      </c>
      <c r="BP931" t="s">
        <v>9615</v>
      </c>
      <c r="BQ931" t="s">
        <v>17</v>
      </c>
      <c r="BR931" t="s">
        <v>17</v>
      </c>
      <c r="BS931" t="s">
        <v>17</v>
      </c>
      <c r="BT931" t="s">
        <v>5099</v>
      </c>
      <c r="BU931" t="s">
        <v>6697</v>
      </c>
      <c r="BV931" t="s">
        <v>9629</v>
      </c>
      <c r="BW931">
        <v>20</v>
      </c>
      <c r="BX931" t="s">
        <v>17</v>
      </c>
      <c r="BY931" t="s">
        <v>17</v>
      </c>
      <c r="BZ931" t="s">
        <v>10190</v>
      </c>
      <c r="CA931" t="s">
        <v>6212</v>
      </c>
      <c r="CB931">
        <v>2016</v>
      </c>
      <c r="CC931" t="s">
        <v>9617</v>
      </c>
      <c r="CD931" t="s">
        <v>9630</v>
      </c>
      <c r="CE931" t="s">
        <v>9631</v>
      </c>
      <c r="CF931" t="s">
        <v>9632</v>
      </c>
      <c r="CG931" t="s">
        <v>17</v>
      </c>
      <c r="CH931" t="s">
        <v>131</v>
      </c>
      <c r="CI931" t="s">
        <v>9633</v>
      </c>
      <c r="CJ931" t="s">
        <v>9634</v>
      </c>
      <c r="CK931" t="s">
        <v>17</v>
      </c>
      <c r="CL931" t="s">
        <v>17</v>
      </c>
      <c r="CM931" t="s">
        <v>17</v>
      </c>
      <c r="CN931" t="s">
        <v>17</v>
      </c>
      <c r="CO931" t="s">
        <v>686</v>
      </c>
      <c r="CP931" t="s">
        <v>48</v>
      </c>
      <c r="CQ931" t="s">
        <v>7025</v>
      </c>
      <c r="CR931" t="s">
        <v>17</v>
      </c>
      <c r="CS931" t="s">
        <v>9635</v>
      </c>
      <c r="CT931" t="s">
        <v>430</v>
      </c>
      <c r="CU931" t="s">
        <v>333</v>
      </c>
      <c r="CV931" t="s">
        <v>17</v>
      </c>
      <c r="CW931" t="s">
        <v>17</v>
      </c>
      <c r="CX931" t="s">
        <v>17</v>
      </c>
      <c r="CY931" t="s">
        <v>17</v>
      </c>
      <c r="CZ931" t="s">
        <v>9636</v>
      </c>
      <c r="DA931" t="s">
        <v>8549</v>
      </c>
      <c r="DB931" t="s">
        <v>10652</v>
      </c>
      <c r="DC931" t="s">
        <v>10907</v>
      </c>
      <c r="DD931" s="223">
        <v>939</v>
      </c>
    </row>
    <row r="932" spans="1:108">
      <c r="A932" s="223">
        <v>885</v>
      </c>
      <c r="B932" t="s">
        <v>9595</v>
      </c>
      <c r="C932" s="289" t="s">
        <v>9596</v>
      </c>
      <c r="D932" t="s">
        <v>3455</v>
      </c>
      <c r="E932" t="s">
        <v>10191</v>
      </c>
      <c r="F932" t="s">
        <v>9597</v>
      </c>
      <c r="G932" t="s">
        <v>9598</v>
      </c>
      <c r="H932" t="s">
        <v>9599</v>
      </c>
      <c r="I932" t="s">
        <v>9600</v>
      </c>
      <c r="J932" t="s">
        <v>9601</v>
      </c>
      <c r="K932" t="s">
        <v>10288</v>
      </c>
      <c r="L932" t="s">
        <v>9625</v>
      </c>
      <c r="M932" t="b">
        <v>0</v>
      </c>
      <c r="N932" t="s">
        <v>549</v>
      </c>
      <c r="O932" t="s">
        <v>8168</v>
      </c>
      <c r="P932" t="s">
        <v>9094</v>
      </c>
      <c r="Q932">
        <v>57</v>
      </c>
      <c r="R932">
        <v>57</v>
      </c>
      <c r="S932" t="s">
        <v>5090</v>
      </c>
      <c r="T932" t="s">
        <v>17</v>
      </c>
      <c r="U932" t="s">
        <v>17</v>
      </c>
      <c r="V932" t="s">
        <v>17</v>
      </c>
      <c r="W932" t="s">
        <v>17</v>
      </c>
      <c r="X932" t="s">
        <v>17</v>
      </c>
      <c r="Y932" t="s">
        <v>17</v>
      </c>
      <c r="Z932" t="s">
        <v>4570</v>
      </c>
      <c r="AA932" t="s">
        <v>484</v>
      </c>
      <c r="AB932" t="s">
        <v>17</v>
      </c>
      <c r="AC932" t="s">
        <v>17</v>
      </c>
      <c r="AD932" t="s">
        <v>17</v>
      </c>
      <c r="AE932" t="s">
        <v>17</v>
      </c>
      <c r="AF932" t="s">
        <v>17</v>
      </c>
      <c r="AG932" t="s">
        <v>17</v>
      </c>
      <c r="AH932" t="s">
        <v>9637</v>
      </c>
      <c r="AI932" t="s">
        <v>9627</v>
      </c>
      <c r="AJ932" t="s">
        <v>481</v>
      </c>
      <c r="AM932" t="s">
        <v>481</v>
      </c>
      <c r="AN932" s="263" t="s">
        <v>484</v>
      </c>
      <c r="AO932" t="s">
        <v>9206</v>
      </c>
      <c r="AP932" t="s">
        <v>5090</v>
      </c>
      <c r="AQ932" t="s">
        <v>9608</v>
      </c>
      <c r="AR932" t="s">
        <v>9628</v>
      </c>
      <c r="AS932" s="264" t="s">
        <v>9041</v>
      </c>
      <c r="AT932" t="s">
        <v>17</v>
      </c>
      <c r="AU932" t="b">
        <v>0</v>
      </c>
      <c r="AV932" s="223">
        <v>4938052</v>
      </c>
      <c r="AW932" s="89">
        <v>2500000</v>
      </c>
      <c r="AX932" t="s">
        <v>17</v>
      </c>
      <c r="AY932" t="s">
        <v>17</v>
      </c>
      <c r="AZ932" t="s">
        <v>17</v>
      </c>
      <c r="BA932" t="s">
        <v>9628</v>
      </c>
      <c r="BB932" t="s">
        <v>5202</v>
      </c>
      <c r="BC932" t="s">
        <v>17</v>
      </c>
      <c r="BD932" t="s">
        <v>9612</v>
      </c>
      <c r="BE932" t="s">
        <v>37</v>
      </c>
      <c r="BF932" t="s">
        <v>9613</v>
      </c>
      <c r="BG932" t="s">
        <v>6723</v>
      </c>
      <c r="BH932" t="s">
        <v>10186</v>
      </c>
      <c r="BI932" t="s">
        <v>10188</v>
      </c>
      <c r="BJ932" t="s">
        <v>10189</v>
      </c>
      <c r="BK932" t="s">
        <v>9614</v>
      </c>
      <c r="BL932" t="s">
        <v>17</v>
      </c>
      <c r="BM932" s="89">
        <v>2439440</v>
      </c>
      <c r="BN932" s="89">
        <v>2439440</v>
      </c>
      <c r="BO932" t="s">
        <v>5099</v>
      </c>
      <c r="BP932" t="s">
        <v>9615</v>
      </c>
      <c r="BQ932" t="s">
        <v>17</v>
      </c>
      <c r="BR932" t="s">
        <v>17</v>
      </c>
      <c r="BS932" t="s">
        <v>17</v>
      </c>
      <c r="BT932" t="s">
        <v>5099</v>
      </c>
      <c r="BU932" t="s">
        <v>6697</v>
      </c>
      <c r="BV932" t="s">
        <v>9638</v>
      </c>
      <c r="BW932">
        <v>20</v>
      </c>
      <c r="BX932" t="s">
        <v>17</v>
      </c>
      <c r="BY932" t="s">
        <v>17</v>
      </c>
      <c r="BZ932" t="s">
        <v>10190</v>
      </c>
      <c r="CA932" t="s">
        <v>6212</v>
      </c>
      <c r="CB932">
        <v>2016</v>
      </c>
      <c r="CC932" t="s">
        <v>9617</v>
      </c>
      <c r="CD932" t="s">
        <v>9639</v>
      </c>
      <c r="CE932" t="s">
        <v>9640</v>
      </c>
      <c r="CF932" t="s">
        <v>9641</v>
      </c>
      <c r="CG932" t="s">
        <v>17</v>
      </c>
      <c r="CH932" t="s">
        <v>131</v>
      </c>
      <c r="CI932" t="s">
        <v>9642</v>
      </c>
      <c r="CJ932" t="s">
        <v>9643</v>
      </c>
      <c r="CK932" t="s">
        <v>17</v>
      </c>
      <c r="CL932" t="s">
        <v>17</v>
      </c>
      <c r="CM932" t="s">
        <v>17</v>
      </c>
      <c r="CN932" t="s">
        <v>17</v>
      </c>
      <c r="CO932" t="s">
        <v>686</v>
      </c>
      <c r="CP932" t="s">
        <v>49</v>
      </c>
      <c r="CQ932" t="s">
        <v>17</v>
      </c>
      <c r="CR932" t="s">
        <v>9644</v>
      </c>
      <c r="CS932" t="s">
        <v>9645</v>
      </c>
      <c r="CT932" t="s">
        <v>430</v>
      </c>
      <c r="CU932" t="s">
        <v>333</v>
      </c>
      <c r="CV932" t="s">
        <v>17</v>
      </c>
      <c r="CW932" t="s">
        <v>17</v>
      </c>
      <c r="CX932" t="s">
        <v>17</v>
      </c>
      <c r="CY932" t="s">
        <v>17</v>
      </c>
      <c r="CZ932" t="s">
        <v>9646</v>
      </c>
      <c r="DA932" t="s">
        <v>8549</v>
      </c>
      <c r="DB932" t="s">
        <v>10653</v>
      </c>
      <c r="DC932" t="s">
        <v>10908</v>
      </c>
      <c r="DD932" s="223">
        <v>940</v>
      </c>
    </row>
    <row r="933" spans="1:108">
      <c r="A933" s="223">
        <v>886</v>
      </c>
      <c r="B933" t="s">
        <v>9595</v>
      </c>
      <c r="C933" s="289" t="s">
        <v>9596</v>
      </c>
      <c r="D933" t="s">
        <v>3455</v>
      </c>
      <c r="E933" t="s">
        <v>10191</v>
      </c>
      <c r="F933" t="s">
        <v>9597</v>
      </c>
      <c r="G933" t="s">
        <v>9598</v>
      </c>
      <c r="H933" t="s">
        <v>9599</v>
      </c>
      <c r="I933" t="s">
        <v>9600</v>
      </c>
      <c r="J933" t="s">
        <v>9601</v>
      </c>
      <c r="K933" t="s">
        <v>10288</v>
      </c>
      <c r="L933" t="s">
        <v>9625</v>
      </c>
      <c r="M933" t="b">
        <v>0</v>
      </c>
      <c r="N933" t="s">
        <v>549</v>
      </c>
      <c r="O933" t="s">
        <v>8168</v>
      </c>
      <c r="P933" t="s">
        <v>9094</v>
      </c>
      <c r="Q933">
        <v>57</v>
      </c>
      <c r="R933">
        <v>57</v>
      </c>
      <c r="S933" t="s">
        <v>5090</v>
      </c>
      <c r="T933" t="s">
        <v>17</v>
      </c>
      <c r="U933" t="s">
        <v>17</v>
      </c>
      <c r="V933" t="s">
        <v>17</v>
      </c>
      <c r="W933" t="s">
        <v>17</v>
      </c>
      <c r="X933" t="s">
        <v>17</v>
      </c>
      <c r="Y933" t="s">
        <v>17</v>
      </c>
      <c r="Z933" t="s">
        <v>4570</v>
      </c>
      <c r="AA933" t="s">
        <v>484</v>
      </c>
      <c r="AB933" t="s">
        <v>17</v>
      </c>
      <c r="AC933" t="s">
        <v>17</v>
      </c>
      <c r="AD933" t="s">
        <v>17</v>
      </c>
      <c r="AE933" t="s">
        <v>17</v>
      </c>
      <c r="AF933" t="s">
        <v>17</v>
      </c>
      <c r="AG933" t="s">
        <v>17</v>
      </c>
      <c r="AH933" t="s">
        <v>9647</v>
      </c>
      <c r="AI933" t="s">
        <v>9627</v>
      </c>
      <c r="AJ933" t="s">
        <v>481</v>
      </c>
      <c r="AM933" t="s">
        <v>481</v>
      </c>
      <c r="AN933" s="263" t="s">
        <v>484</v>
      </c>
      <c r="AO933" t="s">
        <v>9206</v>
      </c>
      <c r="AP933" t="s">
        <v>5090</v>
      </c>
      <c r="AQ933" t="s">
        <v>9608</v>
      </c>
      <c r="AR933" t="s">
        <v>9628</v>
      </c>
      <c r="AS933" s="264" t="s">
        <v>9041</v>
      </c>
      <c r="AT933" t="s">
        <v>17</v>
      </c>
      <c r="AU933" t="b">
        <v>0</v>
      </c>
      <c r="AV933" s="223">
        <v>13660266</v>
      </c>
      <c r="AW933" s="89">
        <v>2500000</v>
      </c>
      <c r="AX933" t="s">
        <v>17</v>
      </c>
      <c r="AY933" t="s">
        <v>17</v>
      </c>
      <c r="AZ933" t="s">
        <v>17</v>
      </c>
      <c r="BA933" t="s">
        <v>9628</v>
      </c>
      <c r="BB933" t="s">
        <v>5202</v>
      </c>
      <c r="BC933" t="s">
        <v>17</v>
      </c>
      <c r="BD933" t="s">
        <v>9612</v>
      </c>
      <c r="BE933" t="s">
        <v>37</v>
      </c>
      <c r="BF933" t="s">
        <v>9613</v>
      </c>
      <c r="BG933" t="s">
        <v>6723</v>
      </c>
      <c r="BH933" t="s">
        <v>9567</v>
      </c>
      <c r="BI933" t="s">
        <v>10187</v>
      </c>
      <c r="BJ933" t="s">
        <v>9079</v>
      </c>
      <c r="BK933" t="s">
        <v>9614</v>
      </c>
      <c r="BL933" t="s">
        <v>17</v>
      </c>
      <c r="BM933" s="89">
        <v>5308445</v>
      </c>
      <c r="BN933" s="89">
        <v>5308445</v>
      </c>
      <c r="BO933" t="s">
        <v>5099</v>
      </c>
      <c r="BP933" t="s">
        <v>9615</v>
      </c>
      <c r="BQ933" t="s">
        <v>17</v>
      </c>
      <c r="BR933" t="s">
        <v>17</v>
      </c>
      <c r="BS933" t="s">
        <v>17</v>
      </c>
      <c r="BT933" t="s">
        <v>5099</v>
      </c>
      <c r="BU933" t="s">
        <v>6697</v>
      </c>
      <c r="BV933" t="s">
        <v>9648</v>
      </c>
      <c r="BW933">
        <v>20</v>
      </c>
      <c r="BX933" t="s">
        <v>17</v>
      </c>
      <c r="BY933" t="s">
        <v>17</v>
      </c>
      <c r="BZ933" t="s">
        <v>10190</v>
      </c>
      <c r="CA933" t="s">
        <v>6212</v>
      </c>
      <c r="CB933">
        <v>2016</v>
      </c>
      <c r="CC933" t="s">
        <v>9617</v>
      </c>
      <c r="CD933" t="s">
        <v>9649</v>
      </c>
      <c r="CE933" t="s">
        <v>9650</v>
      </c>
      <c r="CF933" t="s">
        <v>9651</v>
      </c>
      <c r="CG933" t="s">
        <v>17</v>
      </c>
      <c r="CH933" t="s">
        <v>131</v>
      </c>
      <c r="CI933" t="s">
        <v>9652</v>
      </c>
      <c r="CJ933" t="s">
        <v>9653</v>
      </c>
      <c r="CK933" t="s">
        <v>17</v>
      </c>
      <c r="CL933" t="s">
        <v>17</v>
      </c>
      <c r="CM933" t="s">
        <v>17</v>
      </c>
      <c r="CN933" t="s">
        <v>17</v>
      </c>
      <c r="CO933" t="s">
        <v>686</v>
      </c>
      <c r="CP933" t="s">
        <v>48</v>
      </c>
      <c r="CQ933" t="s">
        <v>7025</v>
      </c>
      <c r="CR933" t="s">
        <v>17</v>
      </c>
      <c r="CS933" t="s">
        <v>9654</v>
      </c>
      <c r="CT933" t="s">
        <v>430</v>
      </c>
      <c r="CU933" t="s">
        <v>333</v>
      </c>
      <c r="CV933" t="s">
        <v>17</v>
      </c>
      <c r="CW933" t="s">
        <v>17</v>
      </c>
      <c r="CX933" t="s">
        <v>17</v>
      </c>
      <c r="CY933" t="s">
        <v>17</v>
      </c>
      <c r="CZ933" t="s">
        <v>9655</v>
      </c>
      <c r="DA933" t="s">
        <v>8549</v>
      </c>
      <c r="DB933" t="s">
        <v>10654</v>
      </c>
      <c r="DC933" t="s">
        <v>10909</v>
      </c>
      <c r="DD933" s="223">
        <v>941</v>
      </c>
    </row>
    <row r="934" spans="1:108">
      <c r="A934" s="223">
        <v>887</v>
      </c>
      <c r="B934" t="s">
        <v>9595</v>
      </c>
      <c r="C934" s="289" t="s">
        <v>9596</v>
      </c>
      <c r="D934" t="s">
        <v>3455</v>
      </c>
      <c r="E934" t="s">
        <v>10191</v>
      </c>
      <c r="F934" t="s">
        <v>9597</v>
      </c>
      <c r="G934" t="s">
        <v>9598</v>
      </c>
      <c r="H934" t="s">
        <v>9599</v>
      </c>
      <c r="I934" t="s">
        <v>9600</v>
      </c>
      <c r="J934" t="s">
        <v>9601</v>
      </c>
      <c r="K934" t="s">
        <v>10288</v>
      </c>
      <c r="L934" t="s">
        <v>9625</v>
      </c>
      <c r="M934" t="b">
        <v>0</v>
      </c>
      <c r="N934" t="s">
        <v>549</v>
      </c>
      <c r="O934" t="s">
        <v>8168</v>
      </c>
      <c r="P934" t="s">
        <v>9094</v>
      </c>
      <c r="Q934">
        <v>57</v>
      </c>
      <c r="R934">
        <v>57</v>
      </c>
      <c r="S934" t="s">
        <v>5090</v>
      </c>
      <c r="T934" t="s">
        <v>17</v>
      </c>
      <c r="U934" t="s">
        <v>17</v>
      </c>
      <c r="V934" t="s">
        <v>17</v>
      </c>
      <c r="W934" t="s">
        <v>17</v>
      </c>
      <c r="X934" t="s">
        <v>17</v>
      </c>
      <c r="Y934" t="s">
        <v>17</v>
      </c>
      <c r="Z934" t="s">
        <v>4570</v>
      </c>
      <c r="AA934" t="s">
        <v>484</v>
      </c>
      <c r="AB934" t="s">
        <v>17</v>
      </c>
      <c r="AC934" t="s">
        <v>17</v>
      </c>
      <c r="AD934" t="s">
        <v>17</v>
      </c>
      <c r="AE934" t="s">
        <v>17</v>
      </c>
      <c r="AF934" t="s">
        <v>17</v>
      </c>
      <c r="AG934" t="s">
        <v>17</v>
      </c>
      <c r="AH934" t="s">
        <v>9656</v>
      </c>
      <c r="AI934" t="s">
        <v>9627</v>
      </c>
      <c r="AJ934" t="s">
        <v>481</v>
      </c>
      <c r="AM934" t="s">
        <v>481</v>
      </c>
      <c r="AN934" s="263" t="s">
        <v>484</v>
      </c>
      <c r="AO934" t="s">
        <v>9206</v>
      </c>
      <c r="AP934" t="s">
        <v>5090</v>
      </c>
      <c r="AQ934" t="s">
        <v>9608</v>
      </c>
      <c r="AR934" t="s">
        <v>9628</v>
      </c>
      <c r="AS934" s="264" t="s">
        <v>9041</v>
      </c>
      <c r="AT934" t="s">
        <v>17</v>
      </c>
      <c r="AU934" t="b">
        <v>0</v>
      </c>
      <c r="AV934" s="223">
        <v>7084330</v>
      </c>
      <c r="AW934" s="89">
        <v>2500000</v>
      </c>
      <c r="AX934" t="s">
        <v>17</v>
      </c>
      <c r="AY934" t="s">
        <v>17</v>
      </c>
      <c r="AZ934" t="s">
        <v>17</v>
      </c>
      <c r="BA934" t="s">
        <v>9628</v>
      </c>
      <c r="BB934" t="s">
        <v>5202</v>
      </c>
      <c r="BC934" t="s">
        <v>17</v>
      </c>
      <c r="BD934" t="s">
        <v>9612</v>
      </c>
      <c r="BE934" t="s">
        <v>37</v>
      </c>
      <c r="BF934" t="s">
        <v>9613</v>
      </c>
      <c r="BG934" t="s">
        <v>6723</v>
      </c>
      <c r="BH934" t="s">
        <v>10186</v>
      </c>
      <c r="BI934" t="s">
        <v>10188</v>
      </c>
      <c r="BJ934" t="s">
        <v>10189</v>
      </c>
      <c r="BK934" t="s">
        <v>9614</v>
      </c>
      <c r="BL934" t="s">
        <v>17</v>
      </c>
      <c r="BM934" s="89">
        <v>6879586</v>
      </c>
      <c r="BN934" s="89">
        <v>6879586</v>
      </c>
      <c r="BO934" t="s">
        <v>5099</v>
      </c>
      <c r="BP934" t="s">
        <v>9615</v>
      </c>
      <c r="BQ934" t="s">
        <v>17</v>
      </c>
      <c r="BR934" t="s">
        <v>17</v>
      </c>
      <c r="BS934" t="s">
        <v>17</v>
      </c>
      <c r="BT934" t="s">
        <v>5099</v>
      </c>
      <c r="BU934" t="s">
        <v>6697</v>
      </c>
      <c r="BV934" t="s">
        <v>17</v>
      </c>
      <c r="BW934">
        <v>20</v>
      </c>
      <c r="BX934" t="s">
        <v>17</v>
      </c>
      <c r="BY934" t="s">
        <v>17</v>
      </c>
      <c r="BZ934" t="s">
        <v>10190</v>
      </c>
      <c r="CA934" t="s">
        <v>6212</v>
      </c>
      <c r="CB934">
        <v>2016</v>
      </c>
      <c r="CC934" t="s">
        <v>9617</v>
      </c>
      <c r="CD934" t="s">
        <v>9657</v>
      </c>
      <c r="CE934" t="s">
        <v>9658</v>
      </c>
      <c r="CF934" t="s">
        <v>9659</v>
      </c>
      <c r="CG934" t="s">
        <v>17</v>
      </c>
      <c r="CH934" t="s">
        <v>131</v>
      </c>
      <c r="CI934" t="s">
        <v>9660</v>
      </c>
      <c r="CJ934" t="s">
        <v>9661</v>
      </c>
      <c r="CK934" t="s">
        <v>17</v>
      </c>
      <c r="CL934" t="s">
        <v>17</v>
      </c>
      <c r="CM934" t="s">
        <v>17</v>
      </c>
      <c r="CN934" t="s">
        <v>17</v>
      </c>
      <c r="CO934" t="s">
        <v>686</v>
      </c>
      <c r="CP934" t="s">
        <v>49</v>
      </c>
      <c r="CQ934" t="s">
        <v>17</v>
      </c>
      <c r="CR934" t="s">
        <v>9644</v>
      </c>
      <c r="CS934" t="s">
        <v>9662</v>
      </c>
      <c r="CT934" t="s">
        <v>430</v>
      </c>
      <c r="CU934" t="s">
        <v>333</v>
      </c>
      <c r="CV934" t="s">
        <v>17</v>
      </c>
      <c r="CW934" t="s">
        <v>17</v>
      </c>
      <c r="CX934" t="s">
        <v>17</v>
      </c>
      <c r="CY934" t="s">
        <v>17</v>
      </c>
      <c r="CZ934" t="s">
        <v>9663</v>
      </c>
      <c r="DA934" t="s">
        <v>8549</v>
      </c>
      <c r="DB934" t="s">
        <v>10655</v>
      </c>
      <c r="DC934" t="s">
        <v>10910</v>
      </c>
      <c r="DD934" s="223">
        <v>942</v>
      </c>
    </row>
    <row r="935" spans="1:108">
      <c r="A935" s="223">
        <v>888</v>
      </c>
      <c r="B935" t="s">
        <v>9595</v>
      </c>
      <c r="C935" s="289" t="s">
        <v>9596</v>
      </c>
      <c r="D935" t="s">
        <v>3455</v>
      </c>
      <c r="E935" t="s">
        <v>10191</v>
      </c>
      <c r="F935" t="s">
        <v>9597</v>
      </c>
      <c r="G935" t="s">
        <v>9598</v>
      </c>
      <c r="H935" t="s">
        <v>9599</v>
      </c>
      <c r="I935" t="s">
        <v>9600</v>
      </c>
      <c r="J935" t="s">
        <v>9601</v>
      </c>
      <c r="K935" t="s">
        <v>10288</v>
      </c>
      <c r="L935" t="s">
        <v>9664</v>
      </c>
      <c r="M935" t="b">
        <v>0</v>
      </c>
      <c r="N935" t="s">
        <v>549</v>
      </c>
      <c r="O935" t="s">
        <v>8269</v>
      </c>
      <c r="P935" t="s">
        <v>9122</v>
      </c>
      <c r="Q935">
        <v>60</v>
      </c>
      <c r="R935">
        <v>60</v>
      </c>
      <c r="S935" t="s">
        <v>5090</v>
      </c>
      <c r="T935" t="s">
        <v>17</v>
      </c>
      <c r="U935" t="s">
        <v>17</v>
      </c>
      <c r="V935" t="s">
        <v>17</v>
      </c>
      <c r="W935" t="s">
        <v>17</v>
      </c>
      <c r="X935" t="s">
        <v>17</v>
      </c>
      <c r="Y935" t="s">
        <v>17</v>
      </c>
      <c r="Z935" t="s">
        <v>9665</v>
      </c>
      <c r="AA935" t="s">
        <v>9665</v>
      </c>
      <c r="AB935" t="s">
        <v>17</v>
      </c>
      <c r="AC935" t="s">
        <v>9666</v>
      </c>
      <c r="AD935" t="s">
        <v>17</v>
      </c>
      <c r="AE935" t="s">
        <v>17</v>
      </c>
      <c r="AF935" t="s">
        <v>9667</v>
      </c>
      <c r="AG935" t="s">
        <v>17</v>
      </c>
      <c r="AH935" t="s">
        <v>9668</v>
      </c>
      <c r="AI935" t="s">
        <v>9627</v>
      </c>
      <c r="AJ935" t="s">
        <v>481</v>
      </c>
      <c r="AM935" t="s">
        <v>481</v>
      </c>
      <c r="AN935" s="263" t="s">
        <v>9665</v>
      </c>
      <c r="AO935" t="s">
        <v>9206</v>
      </c>
      <c r="AP935" t="s">
        <v>5090</v>
      </c>
      <c r="AQ935" t="s">
        <v>9608</v>
      </c>
      <c r="AR935" t="s">
        <v>9628</v>
      </c>
      <c r="AS935" s="264" t="s">
        <v>9041</v>
      </c>
      <c r="AT935" t="s">
        <v>17</v>
      </c>
      <c r="AU935" t="b">
        <v>0</v>
      </c>
      <c r="AV935" s="223">
        <v>5415364</v>
      </c>
      <c r="AW935" s="89">
        <v>2500000</v>
      </c>
      <c r="AX935" t="s">
        <v>17</v>
      </c>
      <c r="AY935" t="s">
        <v>17</v>
      </c>
      <c r="AZ935" t="s">
        <v>17</v>
      </c>
      <c r="BA935" t="s">
        <v>9628</v>
      </c>
      <c r="BB935" t="s">
        <v>5202</v>
      </c>
      <c r="BC935" t="s">
        <v>17</v>
      </c>
      <c r="BD935" t="s">
        <v>9612</v>
      </c>
      <c r="BE935" t="s">
        <v>37</v>
      </c>
      <c r="BF935" t="s">
        <v>9613</v>
      </c>
      <c r="BG935" t="s">
        <v>6723</v>
      </c>
      <c r="BH935" t="s">
        <v>9567</v>
      </c>
      <c r="BI935" t="s">
        <v>10187</v>
      </c>
      <c r="BJ935" t="s">
        <v>9079</v>
      </c>
      <c r="BK935" t="s">
        <v>9614</v>
      </c>
      <c r="BL935" t="s">
        <v>17</v>
      </c>
      <c r="BM935" s="89">
        <v>1166467</v>
      </c>
      <c r="BN935" s="89">
        <v>1166467</v>
      </c>
      <c r="BO935" t="s">
        <v>5099</v>
      </c>
      <c r="BP935" t="s">
        <v>9615</v>
      </c>
      <c r="BQ935" t="s">
        <v>17</v>
      </c>
      <c r="BR935" t="s">
        <v>17</v>
      </c>
      <c r="BS935" t="s">
        <v>17</v>
      </c>
      <c r="BT935" t="s">
        <v>5099</v>
      </c>
      <c r="BU935" t="s">
        <v>6697</v>
      </c>
      <c r="BV935" t="s">
        <v>9669</v>
      </c>
      <c r="BW935">
        <v>20</v>
      </c>
      <c r="BX935" t="s">
        <v>17</v>
      </c>
      <c r="BY935" t="s">
        <v>17</v>
      </c>
      <c r="BZ935" t="s">
        <v>10190</v>
      </c>
      <c r="CA935" t="s">
        <v>6212</v>
      </c>
      <c r="CB935">
        <v>2016</v>
      </c>
      <c r="CC935" t="s">
        <v>9617</v>
      </c>
      <c r="CD935" t="s">
        <v>9670</v>
      </c>
      <c r="CE935" t="s">
        <v>9671</v>
      </c>
      <c r="CF935" t="s">
        <v>9672</v>
      </c>
      <c r="CG935" t="s">
        <v>17</v>
      </c>
      <c r="CH935" t="s">
        <v>131</v>
      </c>
      <c r="CI935" t="s">
        <v>9673</v>
      </c>
      <c r="CJ935" t="s">
        <v>9674</v>
      </c>
      <c r="CK935" t="s">
        <v>17</v>
      </c>
      <c r="CL935" t="s">
        <v>17</v>
      </c>
      <c r="CM935" t="s">
        <v>17</v>
      </c>
      <c r="CN935" t="s">
        <v>17</v>
      </c>
      <c r="CO935" t="s">
        <v>686</v>
      </c>
      <c r="CP935" t="s">
        <v>48</v>
      </c>
      <c r="CQ935" t="s">
        <v>7025</v>
      </c>
      <c r="CR935" t="s">
        <v>17</v>
      </c>
      <c r="CS935" t="s">
        <v>9675</v>
      </c>
      <c r="CT935" t="s">
        <v>430</v>
      </c>
      <c r="CU935" t="s">
        <v>333</v>
      </c>
      <c r="CV935" t="s">
        <v>17</v>
      </c>
      <c r="CW935" t="s">
        <v>17</v>
      </c>
      <c r="CX935" t="s">
        <v>17</v>
      </c>
      <c r="CY935" t="s">
        <v>17</v>
      </c>
      <c r="CZ935" t="s">
        <v>9676</v>
      </c>
      <c r="DA935" t="s">
        <v>8549</v>
      </c>
      <c r="DB935" t="s">
        <v>10656</v>
      </c>
      <c r="DC935" t="s">
        <v>10911</v>
      </c>
      <c r="DD935" s="223">
        <v>943</v>
      </c>
    </row>
    <row r="936" spans="1:108">
      <c r="A936" s="223">
        <v>889</v>
      </c>
      <c r="B936" t="s">
        <v>9595</v>
      </c>
      <c r="C936" s="289" t="s">
        <v>9596</v>
      </c>
      <c r="D936" t="s">
        <v>3455</v>
      </c>
      <c r="E936" t="s">
        <v>10191</v>
      </c>
      <c r="F936" t="s">
        <v>9597</v>
      </c>
      <c r="G936" t="s">
        <v>9598</v>
      </c>
      <c r="H936" t="s">
        <v>9599</v>
      </c>
      <c r="I936" t="s">
        <v>9600</v>
      </c>
      <c r="J936" t="s">
        <v>9601</v>
      </c>
      <c r="K936" t="s">
        <v>10288</v>
      </c>
      <c r="L936" t="s">
        <v>9664</v>
      </c>
      <c r="M936" t="b">
        <v>0</v>
      </c>
      <c r="N936" t="s">
        <v>549</v>
      </c>
      <c r="O936" t="s">
        <v>8269</v>
      </c>
      <c r="P936" t="s">
        <v>9122</v>
      </c>
      <c r="Q936">
        <v>60</v>
      </c>
      <c r="R936">
        <v>60</v>
      </c>
      <c r="S936" t="s">
        <v>5090</v>
      </c>
      <c r="T936" t="s">
        <v>17</v>
      </c>
      <c r="U936" t="s">
        <v>17</v>
      </c>
      <c r="V936" t="s">
        <v>17</v>
      </c>
      <c r="W936" t="s">
        <v>17</v>
      </c>
      <c r="X936" t="s">
        <v>17</v>
      </c>
      <c r="Y936" t="s">
        <v>17</v>
      </c>
      <c r="Z936" t="s">
        <v>9665</v>
      </c>
      <c r="AA936" t="s">
        <v>9665</v>
      </c>
      <c r="AB936" t="s">
        <v>17</v>
      </c>
      <c r="AC936" t="s">
        <v>9666</v>
      </c>
      <c r="AD936" t="s">
        <v>17</v>
      </c>
      <c r="AE936" t="s">
        <v>17</v>
      </c>
      <c r="AF936" t="s">
        <v>9667</v>
      </c>
      <c r="AG936" t="s">
        <v>17</v>
      </c>
      <c r="AH936" t="s">
        <v>9677</v>
      </c>
      <c r="AI936" t="s">
        <v>9627</v>
      </c>
      <c r="AJ936" t="s">
        <v>481</v>
      </c>
      <c r="AM936" t="s">
        <v>481</v>
      </c>
      <c r="AN936" s="263" t="s">
        <v>9665</v>
      </c>
      <c r="AO936" t="s">
        <v>9206</v>
      </c>
      <c r="AP936" t="s">
        <v>5090</v>
      </c>
      <c r="AQ936" t="s">
        <v>9608</v>
      </c>
      <c r="AR936" t="s">
        <v>9628</v>
      </c>
      <c r="AS936" s="264" t="s">
        <v>9041</v>
      </c>
      <c r="AT936" t="s">
        <v>17</v>
      </c>
      <c r="AU936" t="b">
        <v>0</v>
      </c>
      <c r="AV936" s="223">
        <v>4669240</v>
      </c>
      <c r="AW936" s="89">
        <v>2500000</v>
      </c>
      <c r="AX936" t="s">
        <v>17</v>
      </c>
      <c r="AY936" t="s">
        <v>17</v>
      </c>
      <c r="AZ936" t="s">
        <v>17</v>
      </c>
      <c r="BA936" t="s">
        <v>9628</v>
      </c>
      <c r="BB936" t="s">
        <v>5202</v>
      </c>
      <c r="BC936" t="s">
        <v>17</v>
      </c>
      <c r="BD936" t="s">
        <v>9612</v>
      </c>
      <c r="BE936" t="s">
        <v>37</v>
      </c>
      <c r="BF936" t="s">
        <v>9613</v>
      </c>
      <c r="BG936" t="s">
        <v>6723</v>
      </c>
      <c r="BH936" t="s">
        <v>10186</v>
      </c>
      <c r="BI936" t="s">
        <v>10188</v>
      </c>
      <c r="BJ936" t="s">
        <v>10189</v>
      </c>
      <c r="BK936" t="s">
        <v>9614</v>
      </c>
      <c r="BL936" t="s">
        <v>17</v>
      </c>
      <c r="BM936" s="89">
        <v>1683049</v>
      </c>
      <c r="BN936" s="89">
        <v>1683049</v>
      </c>
      <c r="BO936" t="s">
        <v>5099</v>
      </c>
      <c r="BP936" t="s">
        <v>9615</v>
      </c>
      <c r="BQ936" t="s">
        <v>17</v>
      </c>
      <c r="BR936" t="s">
        <v>17</v>
      </c>
      <c r="BS936" t="s">
        <v>17</v>
      </c>
      <c r="BT936" t="s">
        <v>5099</v>
      </c>
      <c r="BU936" t="s">
        <v>6697</v>
      </c>
      <c r="BV936" t="s">
        <v>9678</v>
      </c>
      <c r="BW936">
        <v>20</v>
      </c>
      <c r="BX936" t="s">
        <v>17</v>
      </c>
      <c r="BY936" t="s">
        <v>17</v>
      </c>
      <c r="BZ936" t="s">
        <v>10190</v>
      </c>
      <c r="CA936" t="s">
        <v>6212</v>
      </c>
      <c r="CB936">
        <v>2016</v>
      </c>
      <c r="CC936" t="s">
        <v>9617</v>
      </c>
      <c r="CD936" t="s">
        <v>9679</v>
      </c>
      <c r="CE936" t="s">
        <v>9680</v>
      </c>
      <c r="CF936" t="s">
        <v>9681</v>
      </c>
      <c r="CG936" t="s">
        <v>17</v>
      </c>
      <c r="CH936" t="s">
        <v>131</v>
      </c>
      <c r="CI936" t="s">
        <v>9682</v>
      </c>
      <c r="CJ936" t="s">
        <v>9683</v>
      </c>
      <c r="CK936" t="s">
        <v>17</v>
      </c>
      <c r="CL936" t="s">
        <v>17</v>
      </c>
      <c r="CM936" t="s">
        <v>17</v>
      </c>
      <c r="CN936" t="s">
        <v>17</v>
      </c>
      <c r="CO936" t="s">
        <v>686</v>
      </c>
      <c r="CP936" t="s">
        <v>49</v>
      </c>
      <c r="CQ936" t="s">
        <v>17</v>
      </c>
      <c r="CR936" t="s">
        <v>9644</v>
      </c>
      <c r="CS936" t="s">
        <v>9684</v>
      </c>
      <c r="CT936" t="s">
        <v>430</v>
      </c>
      <c r="CU936" t="s">
        <v>333</v>
      </c>
      <c r="CV936" t="s">
        <v>17</v>
      </c>
      <c r="CW936" t="s">
        <v>17</v>
      </c>
      <c r="CX936" t="s">
        <v>17</v>
      </c>
      <c r="CY936" t="s">
        <v>17</v>
      </c>
      <c r="CZ936" t="s">
        <v>9685</v>
      </c>
      <c r="DA936" t="s">
        <v>8549</v>
      </c>
      <c r="DB936" t="s">
        <v>10657</v>
      </c>
      <c r="DC936" t="s">
        <v>10912</v>
      </c>
      <c r="DD936" s="223">
        <v>944</v>
      </c>
    </row>
    <row r="937" spans="1:108">
      <c r="A937" s="223">
        <v>890</v>
      </c>
      <c r="B937" t="s">
        <v>9595</v>
      </c>
      <c r="C937" s="289" t="s">
        <v>9596</v>
      </c>
      <c r="D937" t="s">
        <v>3455</v>
      </c>
      <c r="E937" t="s">
        <v>10191</v>
      </c>
      <c r="F937" t="s">
        <v>9597</v>
      </c>
      <c r="G937" t="s">
        <v>9598</v>
      </c>
      <c r="H937" t="s">
        <v>9599</v>
      </c>
      <c r="I937" t="s">
        <v>9600</v>
      </c>
      <c r="J937" t="s">
        <v>9601</v>
      </c>
      <c r="K937" t="s">
        <v>10288</v>
      </c>
      <c r="L937" t="s">
        <v>9664</v>
      </c>
      <c r="M937" t="b">
        <v>0</v>
      </c>
      <c r="N937" t="s">
        <v>549</v>
      </c>
      <c r="O937" t="s">
        <v>8269</v>
      </c>
      <c r="P937" t="s">
        <v>9122</v>
      </c>
      <c r="Q937">
        <v>60</v>
      </c>
      <c r="R937">
        <v>60</v>
      </c>
      <c r="S937" t="s">
        <v>8797</v>
      </c>
      <c r="T937" t="s">
        <v>17</v>
      </c>
      <c r="U937" t="s">
        <v>17</v>
      </c>
      <c r="V937" t="s">
        <v>17</v>
      </c>
      <c r="W937" t="s">
        <v>17</v>
      </c>
      <c r="X937" t="s">
        <v>17</v>
      </c>
      <c r="Y937" t="s">
        <v>17</v>
      </c>
      <c r="Z937" t="s">
        <v>9665</v>
      </c>
      <c r="AA937" t="s">
        <v>9665</v>
      </c>
      <c r="AB937" t="s">
        <v>17</v>
      </c>
      <c r="AC937" t="s">
        <v>9666</v>
      </c>
      <c r="AD937" t="s">
        <v>17</v>
      </c>
      <c r="AE937" t="s">
        <v>17</v>
      </c>
      <c r="AF937" t="s">
        <v>9667</v>
      </c>
      <c r="AG937" t="s">
        <v>17</v>
      </c>
      <c r="AH937" t="s">
        <v>9686</v>
      </c>
      <c r="AI937" t="s">
        <v>8815</v>
      </c>
      <c r="AJ937" t="s">
        <v>9035</v>
      </c>
      <c r="AM937" t="s">
        <v>8817</v>
      </c>
      <c r="AN937" s="263" t="s">
        <v>9665</v>
      </c>
      <c r="AO937" t="s">
        <v>9206</v>
      </c>
      <c r="AP937" t="s">
        <v>8797</v>
      </c>
      <c r="AQ937" t="s">
        <v>9608</v>
      </c>
      <c r="AR937" t="s">
        <v>9609</v>
      </c>
      <c r="AS937" t="s">
        <v>8816</v>
      </c>
      <c r="AT937" t="s">
        <v>17</v>
      </c>
      <c r="AU937" t="b">
        <v>0</v>
      </c>
      <c r="AV937" s="223">
        <v>669047</v>
      </c>
      <c r="AW937">
        <v>1000000</v>
      </c>
      <c r="AX937" t="s">
        <v>9610</v>
      </c>
      <c r="AY937" t="s">
        <v>17</v>
      </c>
      <c r="AZ937" t="s">
        <v>17</v>
      </c>
      <c r="BA937" t="s">
        <v>9611</v>
      </c>
      <c r="BB937" t="s">
        <v>5202</v>
      </c>
      <c r="BC937" t="s">
        <v>17</v>
      </c>
      <c r="BD937" t="s">
        <v>9612</v>
      </c>
      <c r="BE937" t="s">
        <v>37</v>
      </c>
      <c r="BF937" t="s">
        <v>9613</v>
      </c>
      <c r="BG937" t="s">
        <v>6723</v>
      </c>
      <c r="BH937" t="s">
        <v>9567</v>
      </c>
      <c r="BI937" t="s">
        <v>10187</v>
      </c>
      <c r="BJ937" t="s">
        <v>9079</v>
      </c>
      <c r="BK937" t="s">
        <v>9614</v>
      </c>
      <c r="BL937" t="s">
        <v>17</v>
      </c>
      <c r="BM937" s="89">
        <v>311005</v>
      </c>
      <c r="BN937" s="89">
        <v>311005</v>
      </c>
      <c r="BO937" t="s">
        <v>5099</v>
      </c>
      <c r="BP937" t="s">
        <v>9615</v>
      </c>
      <c r="BQ937" t="s">
        <v>17</v>
      </c>
      <c r="BR937" t="s">
        <v>17</v>
      </c>
      <c r="BS937" t="s">
        <v>17</v>
      </c>
      <c r="BT937" t="s">
        <v>5099</v>
      </c>
      <c r="BU937" t="s">
        <v>6697</v>
      </c>
      <c r="BV937" t="s">
        <v>9687</v>
      </c>
      <c r="BW937">
        <v>20</v>
      </c>
      <c r="BX937" t="s">
        <v>17</v>
      </c>
      <c r="BY937" t="s">
        <v>17</v>
      </c>
      <c r="BZ937" t="s">
        <v>10190</v>
      </c>
      <c r="CA937" t="s">
        <v>6212</v>
      </c>
      <c r="CB937">
        <v>2016</v>
      </c>
      <c r="CC937" t="s">
        <v>9617</v>
      </c>
      <c r="CD937" t="s">
        <v>9688</v>
      </c>
      <c r="CE937" t="s">
        <v>9689</v>
      </c>
      <c r="CF937" t="s">
        <v>9690</v>
      </c>
      <c r="CG937" t="s">
        <v>17</v>
      </c>
      <c r="CH937" t="s">
        <v>131</v>
      </c>
      <c r="CI937" t="s">
        <v>9691</v>
      </c>
      <c r="CJ937" t="s">
        <v>9692</v>
      </c>
      <c r="CK937" t="s">
        <v>17</v>
      </c>
      <c r="CL937" t="s">
        <v>17</v>
      </c>
      <c r="CM937" t="s">
        <v>17</v>
      </c>
      <c r="CN937" t="s">
        <v>17</v>
      </c>
      <c r="CO937" t="s">
        <v>686</v>
      </c>
      <c r="CP937" t="s">
        <v>48</v>
      </c>
      <c r="CQ937" t="s">
        <v>7025</v>
      </c>
      <c r="CR937" t="s">
        <v>17</v>
      </c>
      <c r="CS937" t="s">
        <v>9693</v>
      </c>
      <c r="CT937" t="s">
        <v>430</v>
      </c>
      <c r="CU937" t="s">
        <v>333</v>
      </c>
      <c r="CV937" t="s">
        <v>17</v>
      </c>
      <c r="CW937" t="s">
        <v>17</v>
      </c>
      <c r="CX937" t="s">
        <v>17</v>
      </c>
      <c r="CY937" t="s">
        <v>17</v>
      </c>
      <c r="CZ937" t="s">
        <v>9694</v>
      </c>
      <c r="DA937" t="s">
        <v>8549</v>
      </c>
      <c r="DB937" t="s">
        <v>10658</v>
      </c>
      <c r="DC937" t="s">
        <v>10913</v>
      </c>
      <c r="DD937" s="223">
        <v>945</v>
      </c>
    </row>
    <row r="938" spans="1:108">
      <c r="A938" s="223">
        <v>891</v>
      </c>
      <c r="B938" t="s">
        <v>9595</v>
      </c>
      <c r="C938" s="289" t="s">
        <v>9596</v>
      </c>
      <c r="D938" t="s">
        <v>3455</v>
      </c>
      <c r="E938" t="s">
        <v>10191</v>
      </c>
      <c r="F938" t="s">
        <v>9597</v>
      </c>
      <c r="G938" t="s">
        <v>9598</v>
      </c>
      <c r="H938" t="s">
        <v>9599</v>
      </c>
      <c r="I938" t="s">
        <v>9600</v>
      </c>
      <c r="J938" t="s">
        <v>9601</v>
      </c>
      <c r="K938" t="s">
        <v>10288</v>
      </c>
      <c r="L938" t="s">
        <v>9664</v>
      </c>
      <c r="M938" t="b">
        <v>0</v>
      </c>
      <c r="N938" t="s">
        <v>549</v>
      </c>
      <c r="O938" t="s">
        <v>8269</v>
      </c>
      <c r="P938" t="s">
        <v>9122</v>
      </c>
      <c r="Q938">
        <v>60</v>
      </c>
      <c r="R938">
        <v>60</v>
      </c>
      <c r="S938" t="s">
        <v>8797</v>
      </c>
      <c r="T938" t="s">
        <v>17</v>
      </c>
      <c r="U938" t="s">
        <v>17</v>
      </c>
      <c r="V938" t="s">
        <v>17</v>
      </c>
      <c r="W938" t="s">
        <v>17</v>
      </c>
      <c r="X938" t="s">
        <v>17</v>
      </c>
      <c r="Y938" t="s">
        <v>17</v>
      </c>
      <c r="Z938" t="s">
        <v>9665</v>
      </c>
      <c r="AA938" t="s">
        <v>9665</v>
      </c>
      <c r="AB938" t="s">
        <v>17</v>
      </c>
      <c r="AC938" t="s">
        <v>9666</v>
      </c>
      <c r="AD938" t="s">
        <v>17</v>
      </c>
      <c r="AE938" t="s">
        <v>17</v>
      </c>
      <c r="AF938" t="s">
        <v>9667</v>
      </c>
      <c r="AG938" t="s">
        <v>17</v>
      </c>
      <c r="AH938" t="s">
        <v>9695</v>
      </c>
      <c r="AI938" t="s">
        <v>8815</v>
      </c>
      <c r="AJ938" t="s">
        <v>9035</v>
      </c>
      <c r="AM938" t="s">
        <v>8817</v>
      </c>
      <c r="AN938" s="263" t="s">
        <v>9665</v>
      </c>
      <c r="AO938" t="s">
        <v>9206</v>
      </c>
      <c r="AP938" t="s">
        <v>8797</v>
      </c>
      <c r="AQ938" t="s">
        <v>9608</v>
      </c>
      <c r="AR938" t="s">
        <v>9609</v>
      </c>
      <c r="AS938" t="s">
        <v>8816</v>
      </c>
      <c r="AT938" t="s">
        <v>17</v>
      </c>
      <c r="AU938" t="b">
        <v>0</v>
      </c>
      <c r="AV938" s="223">
        <v>729820</v>
      </c>
      <c r="AW938">
        <v>1000000</v>
      </c>
      <c r="AX938" t="s">
        <v>9610</v>
      </c>
      <c r="AY938" t="s">
        <v>17</v>
      </c>
      <c r="AZ938" t="s">
        <v>17</v>
      </c>
      <c r="BA938" t="s">
        <v>9611</v>
      </c>
      <c r="BB938" t="s">
        <v>5202</v>
      </c>
      <c r="BC938" t="s">
        <v>17</v>
      </c>
      <c r="BD938" t="s">
        <v>9612</v>
      </c>
      <c r="BE938" t="s">
        <v>37</v>
      </c>
      <c r="BF938" t="s">
        <v>9613</v>
      </c>
      <c r="BG938" t="s">
        <v>6723</v>
      </c>
      <c r="BH938" t="s">
        <v>10186</v>
      </c>
      <c r="BI938" t="s">
        <v>10188</v>
      </c>
      <c r="BJ938" t="s">
        <v>10189</v>
      </c>
      <c r="BK938" t="s">
        <v>9614</v>
      </c>
      <c r="BL938" t="s">
        <v>17</v>
      </c>
      <c r="BM938" s="89">
        <v>207402</v>
      </c>
      <c r="BN938" s="89">
        <v>207402</v>
      </c>
      <c r="BO938" t="s">
        <v>5099</v>
      </c>
      <c r="BP938" t="s">
        <v>9615</v>
      </c>
      <c r="BQ938" t="s">
        <v>17</v>
      </c>
      <c r="BR938" t="s">
        <v>17</v>
      </c>
      <c r="BS938" t="s">
        <v>17</v>
      </c>
      <c r="BT938" t="s">
        <v>5099</v>
      </c>
      <c r="BU938" t="s">
        <v>6697</v>
      </c>
      <c r="BV938" t="s">
        <v>9696</v>
      </c>
      <c r="BW938">
        <v>20</v>
      </c>
      <c r="BX938" t="s">
        <v>17</v>
      </c>
      <c r="BY938" t="s">
        <v>17</v>
      </c>
      <c r="BZ938" t="s">
        <v>10190</v>
      </c>
      <c r="CA938" t="s">
        <v>6212</v>
      </c>
      <c r="CB938">
        <v>2016</v>
      </c>
      <c r="CC938" t="s">
        <v>9617</v>
      </c>
      <c r="CD938" t="s">
        <v>9697</v>
      </c>
      <c r="CE938" t="s">
        <v>9698</v>
      </c>
      <c r="CF938" t="s">
        <v>9699</v>
      </c>
      <c r="CG938" t="s">
        <v>17</v>
      </c>
      <c r="CH938" t="s">
        <v>131</v>
      </c>
      <c r="CI938" t="s">
        <v>9700</v>
      </c>
      <c r="CJ938" t="s">
        <v>9701</v>
      </c>
      <c r="CK938" t="s">
        <v>17</v>
      </c>
      <c r="CL938" t="s">
        <v>17</v>
      </c>
      <c r="CM938" t="s">
        <v>17</v>
      </c>
      <c r="CN938" t="s">
        <v>17</v>
      </c>
      <c r="CO938" t="s">
        <v>686</v>
      </c>
      <c r="CP938" t="s">
        <v>49</v>
      </c>
      <c r="CQ938" t="s">
        <v>17</v>
      </c>
      <c r="CR938" t="s">
        <v>9644</v>
      </c>
      <c r="CS938" t="s">
        <v>9702</v>
      </c>
      <c r="CT938" t="s">
        <v>430</v>
      </c>
      <c r="CU938" t="s">
        <v>333</v>
      </c>
      <c r="CV938" t="s">
        <v>17</v>
      </c>
      <c r="CW938" t="s">
        <v>17</v>
      </c>
      <c r="CX938" t="s">
        <v>17</v>
      </c>
      <c r="CY938" t="s">
        <v>17</v>
      </c>
      <c r="CZ938" t="s">
        <v>9703</v>
      </c>
      <c r="DA938" t="s">
        <v>8549</v>
      </c>
      <c r="DB938" t="s">
        <v>10659</v>
      </c>
      <c r="DC938" t="s">
        <v>10914</v>
      </c>
      <c r="DD938" s="223">
        <v>946</v>
      </c>
    </row>
    <row r="939" spans="1:108">
      <c r="A939" s="223">
        <v>892</v>
      </c>
      <c r="B939" t="s">
        <v>9595</v>
      </c>
      <c r="C939" s="289" t="s">
        <v>9596</v>
      </c>
      <c r="D939" t="s">
        <v>3455</v>
      </c>
      <c r="E939" t="s">
        <v>10191</v>
      </c>
      <c r="F939" t="s">
        <v>9597</v>
      </c>
      <c r="G939" t="s">
        <v>9598</v>
      </c>
      <c r="H939" t="s">
        <v>9599</v>
      </c>
      <c r="I939" t="s">
        <v>9600</v>
      </c>
      <c r="J939" t="s">
        <v>9601</v>
      </c>
      <c r="K939" t="s">
        <v>10288</v>
      </c>
      <c r="L939" t="s">
        <v>9704</v>
      </c>
      <c r="M939" t="b">
        <v>0</v>
      </c>
      <c r="N939" t="s">
        <v>549</v>
      </c>
      <c r="O939" t="s">
        <v>8168</v>
      </c>
      <c r="P939" t="s">
        <v>9132</v>
      </c>
      <c r="Q939">
        <v>53</v>
      </c>
      <c r="R939">
        <v>53</v>
      </c>
      <c r="S939" t="s">
        <v>5090</v>
      </c>
      <c r="T939" t="s">
        <v>17</v>
      </c>
      <c r="U939" t="s">
        <v>17</v>
      </c>
      <c r="V939" t="s">
        <v>17</v>
      </c>
      <c r="W939" t="s">
        <v>17</v>
      </c>
      <c r="X939" t="s">
        <v>17</v>
      </c>
      <c r="Y939" t="s">
        <v>17</v>
      </c>
      <c r="Z939" t="s">
        <v>9665</v>
      </c>
      <c r="AA939" t="s">
        <v>9665</v>
      </c>
      <c r="AB939" t="s">
        <v>17</v>
      </c>
      <c r="AC939" t="s">
        <v>9666</v>
      </c>
      <c r="AD939" t="s">
        <v>17</v>
      </c>
      <c r="AE939" t="s">
        <v>17</v>
      </c>
      <c r="AF939" t="s">
        <v>9667</v>
      </c>
      <c r="AG939" t="s">
        <v>17</v>
      </c>
      <c r="AH939" t="s">
        <v>9705</v>
      </c>
      <c r="AI939" t="s">
        <v>9627</v>
      </c>
      <c r="AJ939" t="s">
        <v>481</v>
      </c>
      <c r="AM939" t="s">
        <v>481</v>
      </c>
      <c r="AN939" s="263" t="s">
        <v>9665</v>
      </c>
      <c r="AO939" t="s">
        <v>9206</v>
      </c>
      <c r="AP939" t="s">
        <v>5090</v>
      </c>
      <c r="AQ939" t="s">
        <v>9608</v>
      </c>
      <c r="AR939" t="s">
        <v>9628</v>
      </c>
      <c r="AS939" s="264" t="s">
        <v>9041</v>
      </c>
      <c r="AT939" t="s">
        <v>17</v>
      </c>
      <c r="AU939" t="b">
        <v>0</v>
      </c>
      <c r="AV939" s="223">
        <v>2393451</v>
      </c>
      <c r="AW939" s="89">
        <v>2500000</v>
      </c>
      <c r="AX939" t="s">
        <v>17</v>
      </c>
      <c r="AY939" t="s">
        <v>17</v>
      </c>
      <c r="AZ939" t="s">
        <v>17</v>
      </c>
      <c r="BA939" t="s">
        <v>9628</v>
      </c>
      <c r="BB939" t="s">
        <v>5202</v>
      </c>
      <c r="BC939" t="s">
        <v>17</v>
      </c>
      <c r="BD939" t="s">
        <v>9612</v>
      </c>
      <c r="BE939" t="s">
        <v>37</v>
      </c>
      <c r="BF939" t="s">
        <v>9613</v>
      </c>
      <c r="BG939" t="s">
        <v>6723</v>
      </c>
      <c r="BH939" t="s">
        <v>9567</v>
      </c>
      <c r="BI939" t="s">
        <v>10187</v>
      </c>
      <c r="BJ939" t="s">
        <v>9079</v>
      </c>
      <c r="BK939" t="s">
        <v>9614</v>
      </c>
      <c r="BL939" t="s">
        <v>17</v>
      </c>
      <c r="BM939" s="89">
        <v>1028961</v>
      </c>
      <c r="BN939" s="89">
        <v>1028961</v>
      </c>
      <c r="BO939" t="s">
        <v>5099</v>
      </c>
      <c r="BP939" t="s">
        <v>9615</v>
      </c>
      <c r="BQ939" t="s">
        <v>17</v>
      </c>
      <c r="BR939" t="s">
        <v>17</v>
      </c>
      <c r="BS939" t="s">
        <v>17</v>
      </c>
      <c r="BT939" t="s">
        <v>5099</v>
      </c>
      <c r="BU939" t="s">
        <v>6697</v>
      </c>
      <c r="BV939" t="s">
        <v>9706</v>
      </c>
      <c r="BW939">
        <v>20</v>
      </c>
      <c r="BX939" t="s">
        <v>17</v>
      </c>
      <c r="BY939" t="s">
        <v>17</v>
      </c>
      <c r="BZ939" t="s">
        <v>10190</v>
      </c>
      <c r="CA939" t="s">
        <v>6212</v>
      </c>
      <c r="CB939">
        <v>2016</v>
      </c>
      <c r="CC939" t="s">
        <v>9617</v>
      </c>
      <c r="CD939" t="s">
        <v>9707</v>
      </c>
      <c r="CE939" t="s">
        <v>9708</v>
      </c>
      <c r="CF939" t="s">
        <v>9709</v>
      </c>
      <c r="CG939" t="s">
        <v>17</v>
      </c>
      <c r="CH939" t="s">
        <v>131</v>
      </c>
      <c r="CI939" t="s">
        <v>9710</v>
      </c>
      <c r="CJ939" t="s">
        <v>9711</v>
      </c>
      <c r="CK939" t="s">
        <v>17</v>
      </c>
      <c r="CL939" t="s">
        <v>17</v>
      </c>
      <c r="CM939" t="s">
        <v>17</v>
      </c>
      <c r="CN939" t="s">
        <v>17</v>
      </c>
      <c r="CO939" t="s">
        <v>686</v>
      </c>
      <c r="CP939" t="s">
        <v>48</v>
      </c>
      <c r="CQ939" t="s">
        <v>7025</v>
      </c>
      <c r="CR939" t="s">
        <v>17</v>
      </c>
      <c r="CS939" t="s">
        <v>9712</v>
      </c>
      <c r="CT939" t="s">
        <v>430</v>
      </c>
      <c r="CU939" t="s">
        <v>333</v>
      </c>
      <c r="CV939" t="s">
        <v>17</v>
      </c>
      <c r="CW939" t="s">
        <v>17</v>
      </c>
      <c r="CX939" t="s">
        <v>17</v>
      </c>
      <c r="CY939" t="s">
        <v>17</v>
      </c>
      <c r="CZ939" t="s">
        <v>9713</v>
      </c>
      <c r="DA939" t="s">
        <v>8549</v>
      </c>
      <c r="DB939" t="s">
        <v>10660</v>
      </c>
      <c r="DC939" t="s">
        <v>10915</v>
      </c>
      <c r="DD939" s="223">
        <v>947</v>
      </c>
    </row>
    <row r="940" spans="1:108">
      <c r="A940" s="223">
        <v>893</v>
      </c>
      <c r="B940" t="s">
        <v>9595</v>
      </c>
      <c r="C940" s="289" t="s">
        <v>9596</v>
      </c>
      <c r="D940" t="s">
        <v>3455</v>
      </c>
      <c r="E940" t="s">
        <v>10191</v>
      </c>
      <c r="F940" t="s">
        <v>9597</v>
      </c>
      <c r="G940" t="s">
        <v>9598</v>
      </c>
      <c r="H940" t="s">
        <v>9599</v>
      </c>
      <c r="I940" t="s">
        <v>9600</v>
      </c>
      <c r="J940" t="s">
        <v>9601</v>
      </c>
      <c r="K940" t="s">
        <v>10288</v>
      </c>
      <c r="L940" t="s">
        <v>9704</v>
      </c>
      <c r="M940" t="b">
        <v>0</v>
      </c>
      <c r="N940" t="s">
        <v>549</v>
      </c>
      <c r="O940" t="s">
        <v>8168</v>
      </c>
      <c r="P940" t="s">
        <v>9132</v>
      </c>
      <c r="Q940">
        <v>53</v>
      </c>
      <c r="R940">
        <v>53</v>
      </c>
      <c r="S940" t="s">
        <v>5090</v>
      </c>
      <c r="T940" t="s">
        <v>17</v>
      </c>
      <c r="U940" t="s">
        <v>17</v>
      </c>
      <c r="V940" t="s">
        <v>17</v>
      </c>
      <c r="W940" t="s">
        <v>17</v>
      </c>
      <c r="X940" t="s">
        <v>17</v>
      </c>
      <c r="Y940" t="s">
        <v>17</v>
      </c>
      <c r="Z940" t="s">
        <v>9665</v>
      </c>
      <c r="AA940" t="s">
        <v>9665</v>
      </c>
      <c r="AB940" t="s">
        <v>17</v>
      </c>
      <c r="AC940" t="s">
        <v>9666</v>
      </c>
      <c r="AD940" t="s">
        <v>17</v>
      </c>
      <c r="AE940" t="s">
        <v>17</v>
      </c>
      <c r="AF940" t="s">
        <v>9667</v>
      </c>
      <c r="AG940" t="s">
        <v>17</v>
      </c>
      <c r="AH940" t="s">
        <v>9714</v>
      </c>
      <c r="AI940" t="s">
        <v>9627</v>
      </c>
      <c r="AJ940" t="s">
        <v>481</v>
      </c>
      <c r="AM940" t="s">
        <v>481</v>
      </c>
      <c r="AN940" s="263" t="s">
        <v>9665</v>
      </c>
      <c r="AO940" t="s">
        <v>9206</v>
      </c>
      <c r="AP940" t="s">
        <v>5090</v>
      </c>
      <c r="AQ940" t="s">
        <v>9608</v>
      </c>
      <c r="AR940" t="s">
        <v>9628</v>
      </c>
      <c r="AS940" s="264" t="s">
        <v>9041</v>
      </c>
      <c r="AT940" t="s">
        <v>17</v>
      </c>
      <c r="AU940" t="b">
        <v>0</v>
      </c>
      <c r="AV940" s="223">
        <v>3239945</v>
      </c>
      <c r="AW940" s="89">
        <v>2500000</v>
      </c>
      <c r="AX940" t="s">
        <v>17</v>
      </c>
      <c r="AY940" t="s">
        <v>17</v>
      </c>
      <c r="AZ940" t="s">
        <v>17</v>
      </c>
      <c r="BA940" t="s">
        <v>9628</v>
      </c>
      <c r="BB940" t="s">
        <v>5202</v>
      </c>
      <c r="BC940" t="s">
        <v>17</v>
      </c>
      <c r="BD940" t="s">
        <v>9612</v>
      </c>
      <c r="BE940" t="s">
        <v>37</v>
      </c>
      <c r="BF940" t="s">
        <v>9613</v>
      </c>
      <c r="BG940" t="s">
        <v>6723</v>
      </c>
      <c r="BH940" t="s">
        <v>10186</v>
      </c>
      <c r="BI940" t="s">
        <v>10188</v>
      </c>
      <c r="BJ940" t="s">
        <v>10189</v>
      </c>
      <c r="BK940" t="s">
        <v>9614</v>
      </c>
      <c r="BL940" t="s">
        <v>17</v>
      </c>
      <c r="BM940" s="89">
        <v>1972563</v>
      </c>
      <c r="BN940" s="89">
        <v>1972563</v>
      </c>
      <c r="BO940" t="s">
        <v>5099</v>
      </c>
      <c r="BP940" t="s">
        <v>9615</v>
      </c>
      <c r="BQ940" t="s">
        <v>17</v>
      </c>
      <c r="BR940" t="s">
        <v>17</v>
      </c>
      <c r="BS940" t="s">
        <v>17</v>
      </c>
      <c r="BT940" t="s">
        <v>5099</v>
      </c>
      <c r="BU940" t="s">
        <v>6697</v>
      </c>
      <c r="BV940" t="s">
        <v>9715</v>
      </c>
      <c r="BW940">
        <v>20</v>
      </c>
      <c r="BX940" t="s">
        <v>17</v>
      </c>
      <c r="BY940" t="s">
        <v>17</v>
      </c>
      <c r="BZ940" t="s">
        <v>10190</v>
      </c>
      <c r="CA940" t="s">
        <v>6212</v>
      </c>
      <c r="CB940">
        <v>2016</v>
      </c>
      <c r="CC940" t="s">
        <v>9617</v>
      </c>
      <c r="CD940" t="s">
        <v>9716</v>
      </c>
      <c r="CE940" t="s">
        <v>9717</v>
      </c>
      <c r="CF940" t="s">
        <v>9718</v>
      </c>
      <c r="CG940" t="s">
        <v>17</v>
      </c>
      <c r="CH940" t="s">
        <v>131</v>
      </c>
      <c r="CI940" t="s">
        <v>9719</v>
      </c>
      <c r="CJ940" t="s">
        <v>9720</v>
      </c>
      <c r="CK940" t="s">
        <v>17</v>
      </c>
      <c r="CL940" t="s">
        <v>17</v>
      </c>
      <c r="CM940" t="s">
        <v>17</v>
      </c>
      <c r="CN940" t="s">
        <v>17</v>
      </c>
      <c r="CO940" t="s">
        <v>686</v>
      </c>
      <c r="CP940" t="s">
        <v>49</v>
      </c>
      <c r="CQ940" t="s">
        <v>17</v>
      </c>
      <c r="CR940" t="s">
        <v>9644</v>
      </c>
      <c r="CS940" t="s">
        <v>9721</v>
      </c>
      <c r="CT940" t="s">
        <v>430</v>
      </c>
      <c r="CU940" t="s">
        <v>333</v>
      </c>
      <c r="CV940" t="s">
        <v>17</v>
      </c>
      <c r="CW940" t="s">
        <v>17</v>
      </c>
      <c r="CX940" t="s">
        <v>17</v>
      </c>
      <c r="CY940" t="s">
        <v>17</v>
      </c>
      <c r="CZ940" t="s">
        <v>9722</v>
      </c>
      <c r="DA940" t="s">
        <v>8549</v>
      </c>
      <c r="DB940" t="s">
        <v>10661</v>
      </c>
      <c r="DC940" t="s">
        <v>10916</v>
      </c>
      <c r="DD940" s="223">
        <v>948</v>
      </c>
    </row>
    <row r="941" spans="1:108">
      <c r="A941" s="223">
        <v>894</v>
      </c>
      <c r="B941" t="s">
        <v>9595</v>
      </c>
      <c r="C941" s="289" t="s">
        <v>9596</v>
      </c>
      <c r="D941" t="s">
        <v>3455</v>
      </c>
      <c r="E941" t="s">
        <v>10191</v>
      </c>
      <c r="F941" t="s">
        <v>9597</v>
      </c>
      <c r="G941" t="s">
        <v>9598</v>
      </c>
      <c r="H941" t="s">
        <v>9599</v>
      </c>
      <c r="I941" t="s">
        <v>9600</v>
      </c>
      <c r="J941" t="s">
        <v>9601</v>
      </c>
      <c r="K941" t="s">
        <v>10288</v>
      </c>
      <c r="L941" t="s">
        <v>9704</v>
      </c>
      <c r="M941" t="b">
        <v>0</v>
      </c>
      <c r="N941" t="s">
        <v>549</v>
      </c>
      <c r="O941" t="s">
        <v>8168</v>
      </c>
      <c r="P941" t="s">
        <v>9132</v>
      </c>
      <c r="Q941">
        <v>53</v>
      </c>
      <c r="R941">
        <v>53</v>
      </c>
      <c r="S941" t="s">
        <v>8797</v>
      </c>
      <c r="T941" t="s">
        <v>17</v>
      </c>
      <c r="U941" t="s">
        <v>17</v>
      </c>
      <c r="V941" t="s">
        <v>17</v>
      </c>
      <c r="W941" t="s">
        <v>17</v>
      </c>
      <c r="X941" t="s">
        <v>17</v>
      </c>
      <c r="Y941" t="s">
        <v>17</v>
      </c>
      <c r="Z941" t="s">
        <v>9665</v>
      </c>
      <c r="AA941" t="s">
        <v>9665</v>
      </c>
      <c r="AB941" t="s">
        <v>17</v>
      </c>
      <c r="AC941" t="s">
        <v>9666</v>
      </c>
      <c r="AD941" t="s">
        <v>17</v>
      </c>
      <c r="AE941" t="s">
        <v>17</v>
      </c>
      <c r="AF941" t="s">
        <v>9667</v>
      </c>
      <c r="AG941" t="s">
        <v>17</v>
      </c>
      <c r="AH941" t="s">
        <v>9723</v>
      </c>
      <c r="AI941" t="s">
        <v>8815</v>
      </c>
      <c r="AJ941" t="s">
        <v>9035</v>
      </c>
      <c r="AM941" t="s">
        <v>8817</v>
      </c>
      <c r="AN941" s="263" t="s">
        <v>9665</v>
      </c>
      <c r="AO941" t="s">
        <v>9206</v>
      </c>
      <c r="AP941" t="s">
        <v>8797</v>
      </c>
      <c r="AQ941" t="s">
        <v>9608</v>
      </c>
      <c r="AR941" t="s">
        <v>9609</v>
      </c>
      <c r="AS941" t="s">
        <v>8816</v>
      </c>
      <c r="AT941" t="s">
        <v>17</v>
      </c>
      <c r="AU941" t="b">
        <v>0</v>
      </c>
      <c r="AV941" s="223">
        <v>101714</v>
      </c>
      <c r="AW941">
        <v>1000000</v>
      </c>
      <c r="AX941" t="s">
        <v>9610</v>
      </c>
      <c r="AY941" t="s">
        <v>17</v>
      </c>
      <c r="AZ941" t="s">
        <v>17</v>
      </c>
      <c r="BA941" t="s">
        <v>9611</v>
      </c>
      <c r="BB941" t="s">
        <v>5202</v>
      </c>
      <c r="BC941" t="s">
        <v>17</v>
      </c>
      <c r="BD941" t="s">
        <v>9612</v>
      </c>
      <c r="BE941" t="s">
        <v>37</v>
      </c>
      <c r="BF941" t="s">
        <v>9613</v>
      </c>
      <c r="BG941" t="s">
        <v>6723</v>
      </c>
      <c r="BH941" t="s">
        <v>9567</v>
      </c>
      <c r="BI941" t="s">
        <v>10187</v>
      </c>
      <c r="BJ941" t="s">
        <v>9079</v>
      </c>
      <c r="BK941" t="s">
        <v>9614</v>
      </c>
      <c r="BL941" t="s">
        <v>17</v>
      </c>
      <c r="BM941" s="89">
        <v>31543</v>
      </c>
      <c r="BN941" s="89">
        <v>31543</v>
      </c>
      <c r="BO941" t="s">
        <v>5099</v>
      </c>
      <c r="BP941" t="s">
        <v>9615</v>
      </c>
      <c r="BQ941" t="s">
        <v>17</v>
      </c>
      <c r="BR941" t="s">
        <v>17</v>
      </c>
      <c r="BS941" t="s">
        <v>17</v>
      </c>
      <c r="BT941" t="s">
        <v>5099</v>
      </c>
      <c r="BU941" t="s">
        <v>6697</v>
      </c>
      <c r="BV941" t="s">
        <v>9724</v>
      </c>
      <c r="BW941">
        <v>20</v>
      </c>
      <c r="BX941" t="s">
        <v>17</v>
      </c>
      <c r="BY941" t="s">
        <v>17</v>
      </c>
      <c r="BZ941" t="s">
        <v>10190</v>
      </c>
      <c r="CA941" t="s">
        <v>6212</v>
      </c>
      <c r="CB941">
        <v>2016</v>
      </c>
      <c r="CC941" t="s">
        <v>9617</v>
      </c>
      <c r="CD941" t="s">
        <v>9725</v>
      </c>
      <c r="CE941" t="s">
        <v>9726</v>
      </c>
      <c r="CF941" t="s">
        <v>9727</v>
      </c>
      <c r="CG941" t="s">
        <v>17</v>
      </c>
      <c r="CH941" t="s">
        <v>131</v>
      </c>
      <c r="CI941" t="s">
        <v>9728</v>
      </c>
      <c r="CJ941" t="s">
        <v>9729</v>
      </c>
      <c r="CK941" t="s">
        <v>17</v>
      </c>
      <c r="CL941" t="s">
        <v>17</v>
      </c>
      <c r="CM941" t="s">
        <v>17</v>
      </c>
      <c r="CN941" t="s">
        <v>17</v>
      </c>
      <c r="CO941" t="s">
        <v>686</v>
      </c>
      <c r="CP941" t="s">
        <v>48</v>
      </c>
      <c r="CQ941" t="s">
        <v>7025</v>
      </c>
      <c r="CR941" t="s">
        <v>17</v>
      </c>
      <c r="CS941" t="s">
        <v>9730</v>
      </c>
      <c r="CT941" t="s">
        <v>430</v>
      </c>
      <c r="CU941" t="s">
        <v>333</v>
      </c>
      <c r="CV941" t="s">
        <v>17</v>
      </c>
      <c r="CW941" t="s">
        <v>17</v>
      </c>
      <c r="CX941" t="s">
        <v>17</v>
      </c>
      <c r="CY941" t="s">
        <v>17</v>
      </c>
      <c r="CZ941" t="s">
        <v>9731</v>
      </c>
      <c r="DA941" t="s">
        <v>8549</v>
      </c>
      <c r="DB941" t="s">
        <v>10662</v>
      </c>
      <c r="DC941" t="s">
        <v>10917</v>
      </c>
      <c r="DD941" s="223">
        <v>949</v>
      </c>
    </row>
    <row r="942" spans="1:108">
      <c r="A942" s="223">
        <v>895</v>
      </c>
      <c r="B942" t="s">
        <v>9595</v>
      </c>
      <c r="C942" s="289" t="s">
        <v>9596</v>
      </c>
      <c r="D942" t="s">
        <v>3455</v>
      </c>
      <c r="E942" t="s">
        <v>10191</v>
      </c>
      <c r="F942" t="s">
        <v>9597</v>
      </c>
      <c r="G942" t="s">
        <v>9598</v>
      </c>
      <c r="H942" t="s">
        <v>9599</v>
      </c>
      <c r="I942" t="s">
        <v>9600</v>
      </c>
      <c r="J942" t="s">
        <v>9601</v>
      </c>
      <c r="K942" t="s">
        <v>10288</v>
      </c>
      <c r="L942" t="s">
        <v>9704</v>
      </c>
      <c r="M942" t="b">
        <v>0</v>
      </c>
      <c r="N942" t="s">
        <v>549</v>
      </c>
      <c r="O942" t="s">
        <v>8168</v>
      </c>
      <c r="P942" t="s">
        <v>9132</v>
      </c>
      <c r="Q942">
        <v>53</v>
      </c>
      <c r="R942">
        <v>53</v>
      </c>
      <c r="S942" t="s">
        <v>8797</v>
      </c>
      <c r="T942" t="s">
        <v>17</v>
      </c>
      <c r="U942" t="s">
        <v>17</v>
      </c>
      <c r="V942" t="s">
        <v>17</v>
      </c>
      <c r="W942" t="s">
        <v>17</v>
      </c>
      <c r="X942" t="s">
        <v>17</v>
      </c>
      <c r="Y942" t="s">
        <v>17</v>
      </c>
      <c r="Z942" t="s">
        <v>9665</v>
      </c>
      <c r="AA942" t="s">
        <v>9665</v>
      </c>
      <c r="AB942" t="s">
        <v>17</v>
      </c>
      <c r="AC942" t="s">
        <v>9666</v>
      </c>
      <c r="AD942" t="s">
        <v>17</v>
      </c>
      <c r="AE942" t="s">
        <v>17</v>
      </c>
      <c r="AF942" t="s">
        <v>9667</v>
      </c>
      <c r="AG942" t="s">
        <v>17</v>
      </c>
      <c r="AH942" t="s">
        <v>9732</v>
      </c>
      <c r="AI942" t="s">
        <v>8815</v>
      </c>
      <c r="AJ942" t="s">
        <v>9035</v>
      </c>
      <c r="AM942" t="s">
        <v>8817</v>
      </c>
      <c r="AN942" s="263" t="s">
        <v>9665</v>
      </c>
      <c r="AO942" t="s">
        <v>9206</v>
      </c>
      <c r="AP942" t="s">
        <v>8797</v>
      </c>
      <c r="AQ942" t="s">
        <v>9608</v>
      </c>
      <c r="AR942" t="s">
        <v>9609</v>
      </c>
      <c r="AS942" t="s">
        <v>8816</v>
      </c>
      <c r="AT942" t="s">
        <v>17</v>
      </c>
      <c r="AU942" t="b">
        <v>0</v>
      </c>
      <c r="AV942" s="223">
        <v>387179</v>
      </c>
      <c r="AW942">
        <v>1000000</v>
      </c>
      <c r="AX942" t="s">
        <v>9610</v>
      </c>
      <c r="AY942" t="s">
        <v>17</v>
      </c>
      <c r="AZ942" t="s">
        <v>17</v>
      </c>
      <c r="BA942" t="s">
        <v>9611</v>
      </c>
      <c r="BB942" t="s">
        <v>5202</v>
      </c>
      <c r="BC942" t="s">
        <v>17</v>
      </c>
      <c r="BD942" t="s">
        <v>9612</v>
      </c>
      <c r="BE942" t="s">
        <v>37</v>
      </c>
      <c r="BF942" t="s">
        <v>9613</v>
      </c>
      <c r="BG942" t="s">
        <v>6723</v>
      </c>
      <c r="BH942" t="s">
        <v>10186</v>
      </c>
      <c r="BI942" t="s">
        <v>10188</v>
      </c>
      <c r="BJ942" t="s">
        <v>10189</v>
      </c>
      <c r="BK942" t="s">
        <v>9614</v>
      </c>
      <c r="BL942" t="s">
        <v>17</v>
      </c>
      <c r="BM942" s="89">
        <v>203488</v>
      </c>
      <c r="BN942" s="89">
        <v>203488</v>
      </c>
      <c r="BO942" t="s">
        <v>5099</v>
      </c>
      <c r="BP942" t="s">
        <v>9615</v>
      </c>
      <c r="BQ942" t="s">
        <v>17</v>
      </c>
      <c r="BR942" t="s">
        <v>17</v>
      </c>
      <c r="BS942" t="s">
        <v>17</v>
      </c>
      <c r="BT942" t="s">
        <v>5099</v>
      </c>
      <c r="BU942" t="s">
        <v>6697</v>
      </c>
      <c r="BV942" t="s">
        <v>9733</v>
      </c>
      <c r="BW942">
        <v>20</v>
      </c>
      <c r="BX942" t="s">
        <v>17</v>
      </c>
      <c r="BY942" t="s">
        <v>17</v>
      </c>
      <c r="BZ942" t="s">
        <v>10190</v>
      </c>
      <c r="CA942" t="s">
        <v>6212</v>
      </c>
      <c r="CB942">
        <v>2016</v>
      </c>
      <c r="CC942" t="s">
        <v>9617</v>
      </c>
      <c r="CD942" t="s">
        <v>9734</v>
      </c>
      <c r="CE942" t="s">
        <v>9735</v>
      </c>
      <c r="CF942" t="s">
        <v>9736</v>
      </c>
      <c r="CG942" t="s">
        <v>17</v>
      </c>
      <c r="CH942" t="s">
        <v>131</v>
      </c>
      <c r="CI942" t="s">
        <v>9737</v>
      </c>
      <c r="CJ942" t="s">
        <v>9738</v>
      </c>
      <c r="CK942" t="s">
        <v>17</v>
      </c>
      <c r="CL942" t="s">
        <v>17</v>
      </c>
      <c r="CM942" t="s">
        <v>17</v>
      </c>
      <c r="CN942" t="s">
        <v>17</v>
      </c>
      <c r="CO942" t="s">
        <v>686</v>
      </c>
      <c r="CP942" t="s">
        <v>49</v>
      </c>
      <c r="CQ942" t="s">
        <v>17</v>
      </c>
      <c r="CR942" t="s">
        <v>9644</v>
      </c>
      <c r="CS942" t="s">
        <v>9739</v>
      </c>
      <c r="CT942" t="s">
        <v>430</v>
      </c>
      <c r="CU942" t="s">
        <v>333</v>
      </c>
      <c r="CV942" t="s">
        <v>17</v>
      </c>
      <c r="CW942" t="s">
        <v>17</v>
      </c>
      <c r="CX942" t="s">
        <v>17</v>
      </c>
      <c r="CY942" t="s">
        <v>17</v>
      </c>
      <c r="CZ942" t="s">
        <v>9740</v>
      </c>
      <c r="DA942" t="s">
        <v>8549</v>
      </c>
      <c r="DB942" t="s">
        <v>10663</v>
      </c>
      <c r="DC942" t="s">
        <v>10918</v>
      </c>
      <c r="DD942" s="223">
        <v>950</v>
      </c>
    </row>
    <row r="943" spans="1:108">
      <c r="A943" s="223">
        <v>896</v>
      </c>
      <c r="B943" t="s">
        <v>9595</v>
      </c>
      <c r="C943" s="289" t="s">
        <v>9596</v>
      </c>
      <c r="D943" t="s">
        <v>3455</v>
      </c>
      <c r="E943" t="s">
        <v>10191</v>
      </c>
      <c r="F943" t="s">
        <v>9597</v>
      </c>
      <c r="G943" t="s">
        <v>9598</v>
      </c>
      <c r="H943" t="s">
        <v>9599</v>
      </c>
      <c r="I943" t="s">
        <v>9600</v>
      </c>
      <c r="J943" t="s">
        <v>9601</v>
      </c>
      <c r="K943" t="s">
        <v>10288</v>
      </c>
      <c r="L943" t="s">
        <v>9741</v>
      </c>
      <c r="M943" t="b">
        <v>0</v>
      </c>
      <c r="N943" t="s">
        <v>549</v>
      </c>
      <c r="O943" t="s">
        <v>8269</v>
      </c>
      <c r="P943" t="s">
        <v>9123</v>
      </c>
      <c r="Q943">
        <v>78</v>
      </c>
      <c r="R943">
        <v>78</v>
      </c>
      <c r="S943" t="s">
        <v>5090</v>
      </c>
      <c r="T943" t="s">
        <v>17</v>
      </c>
      <c r="U943" t="s">
        <v>17</v>
      </c>
      <c r="V943" t="s">
        <v>17</v>
      </c>
      <c r="W943" t="s">
        <v>17</v>
      </c>
      <c r="X943" t="s">
        <v>17</v>
      </c>
      <c r="Y943" t="s">
        <v>17</v>
      </c>
      <c r="Z943" t="s">
        <v>9665</v>
      </c>
      <c r="AA943" t="s">
        <v>9665</v>
      </c>
      <c r="AB943" t="s">
        <v>17</v>
      </c>
      <c r="AC943" t="s">
        <v>9666</v>
      </c>
      <c r="AD943" t="s">
        <v>17</v>
      </c>
      <c r="AE943" t="s">
        <v>17</v>
      </c>
      <c r="AF943" t="s">
        <v>9667</v>
      </c>
      <c r="AG943" t="s">
        <v>17</v>
      </c>
      <c r="AH943" t="s">
        <v>9742</v>
      </c>
      <c r="AI943" t="s">
        <v>9627</v>
      </c>
      <c r="AJ943" t="s">
        <v>481</v>
      </c>
      <c r="AM943" t="s">
        <v>481</v>
      </c>
      <c r="AN943" s="263" t="s">
        <v>9665</v>
      </c>
      <c r="AO943" t="s">
        <v>9206</v>
      </c>
      <c r="AP943" t="s">
        <v>5090</v>
      </c>
      <c r="AQ943" t="s">
        <v>9608</v>
      </c>
      <c r="AR943" t="s">
        <v>9628</v>
      </c>
      <c r="AS943" s="264" t="s">
        <v>9041</v>
      </c>
      <c r="AT943" t="s">
        <v>17</v>
      </c>
      <c r="AU943" t="b">
        <v>0</v>
      </c>
      <c r="AV943" s="223">
        <v>5835964</v>
      </c>
      <c r="AW943" s="89">
        <v>2500000</v>
      </c>
      <c r="AX943" t="s">
        <v>17</v>
      </c>
      <c r="AY943" t="s">
        <v>17</v>
      </c>
      <c r="AZ943" t="s">
        <v>17</v>
      </c>
      <c r="BA943" t="s">
        <v>9628</v>
      </c>
      <c r="BB943" t="s">
        <v>5202</v>
      </c>
      <c r="BC943" t="s">
        <v>17</v>
      </c>
      <c r="BD943" t="s">
        <v>9612</v>
      </c>
      <c r="BE943" t="s">
        <v>37</v>
      </c>
      <c r="BF943" t="s">
        <v>9613</v>
      </c>
      <c r="BG943" t="s">
        <v>6723</v>
      </c>
      <c r="BH943" t="s">
        <v>9567</v>
      </c>
      <c r="BI943" t="s">
        <v>10187</v>
      </c>
      <c r="BJ943" t="s">
        <v>9079</v>
      </c>
      <c r="BK943" t="s">
        <v>9614</v>
      </c>
      <c r="BL943" t="s">
        <v>17</v>
      </c>
      <c r="BM943" s="89">
        <v>2661405</v>
      </c>
      <c r="BN943" s="89">
        <v>2661405</v>
      </c>
      <c r="BO943" t="s">
        <v>5099</v>
      </c>
      <c r="BP943" t="s">
        <v>9615</v>
      </c>
      <c r="BQ943" t="s">
        <v>17</v>
      </c>
      <c r="BR943" t="s">
        <v>17</v>
      </c>
      <c r="BS943" t="s">
        <v>17</v>
      </c>
      <c r="BT943" t="s">
        <v>5099</v>
      </c>
      <c r="BU943" t="s">
        <v>6697</v>
      </c>
      <c r="BV943" t="s">
        <v>9743</v>
      </c>
      <c r="BW943">
        <v>20</v>
      </c>
      <c r="BX943" t="s">
        <v>17</v>
      </c>
      <c r="BY943" t="s">
        <v>17</v>
      </c>
      <c r="BZ943" t="s">
        <v>10190</v>
      </c>
      <c r="CA943" t="s">
        <v>6212</v>
      </c>
      <c r="CB943">
        <v>2016</v>
      </c>
      <c r="CC943" t="s">
        <v>9617</v>
      </c>
      <c r="CD943" t="s">
        <v>9744</v>
      </c>
      <c r="CE943" t="s">
        <v>9745</v>
      </c>
      <c r="CF943" t="s">
        <v>9746</v>
      </c>
      <c r="CG943" t="s">
        <v>17</v>
      </c>
      <c r="CH943" t="s">
        <v>131</v>
      </c>
      <c r="CI943" t="s">
        <v>9747</v>
      </c>
      <c r="CJ943" t="s">
        <v>9748</v>
      </c>
      <c r="CK943" t="s">
        <v>17</v>
      </c>
      <c r="CL943" t="s">
        <v>17</v>
      </c>
      <c r="CM943" t="s">
        <v>17</v>
      </c>
      <c r="CN943" t="s">
        <v>17</v>
      </c>
      <c r="CO943" t="s">
        <v>686</v>
      </c>
      <c r="CP943" t="s">
        <v>48</v>
      </c>
      <c r="CQ943" t="s">
        <v>7025</v>
      </c>
      <c r="CR943" t="s">
        <v>17</v>
      </c>
      <c r="CS943" t="s">
        <v>9749</v>
      </c>
      <c r="CT943" t="s">
        <v>430</v>
      </c>
      <c r="CU943" t="s">
        <v>333</v>
      </c>
      <c r="CV943" t="s">
        <v>17</v>
      </c>
      <c r="CW943" t="s">
        <v>17</v>
      </c>
      <c r="CX943" t="s">
        <v>17</v>
      </c>
      <c r="CY943" t="s">
        <v>17</v>
      </c>
      <c r="CZ943" t="s">
        <v>9750</v>
      </c>
      <c r="DA943" t="s">
        <v>8549</v>
      </c>
      <c r="DB943" t="s">
        <v>10664</v>
      </c>
      <c r="DC943" t="s">
        <v>10919</v>
      </c>
      <c r="DD943" s="223">
        <v>951</v>
      </c>
    </row>
    <row r="944" spans="1:108">
      <c r="A944" s="223">
        <v>897</v>
      </c>
      <c r="B944" t="s">
        <v>9595</v>
      </c>
      <c r="C944" s="289" t="s">
        <v>9596</v>
      </c>
      <c r="D944" t="s">
        <v>3455</v>
      </c>
      <c r="E944" t="s">
        <v>10191</v>
      </c>
      <c r="F944" t="s">
        <v>9597</v>
      </c>
      <c r="G944" t="s">
        <v>9598</v>
      </c>
      <c r="H944" t="s">
        <v>9599</v>
      </c>
      <c r="I944" t="s">
        <v>9600</v>
      </c>
      <c r="J944" t="s">
        <v>9601</v>
      </c>
      <c r="K944" t="s">
        <v>10288</v>
      </c>
      <c r="L944" t="s">
        <v>9741</v>
      </c>
      <c r="M944" t="b">
        <v>0</v>
      </c>
      <c r="N944" t="s">
        <v>549</v>
      </c>
      <c r="O944" t="s">
        <v>8269</v>
      </c>
      <c r="P944" t="s">
        <v>9123</v>
      </c>
      <c r="Q944">
        <v>78</v>
      </c>
      <c r="R944">
        <v>78</v>
      </c>
      <c r="S944" t="s">
        <v>5090</v>
      </c>
      <c r="T944" t="s">
        <v>17</v>
      </c>
      <c r="U944" t="s">
        <v>17</v>
      </c>
      <c r="V944" t="s">
        <v>17</v>
      </c>
      <c r="W944" t="s">
        <v>17</v>
      </c>
      <c r="X944" t="s">
        <v>17</v>
      </c>
      <c r="Y944" t="s">
        <v>17</v>
      </c>
      <c r="Z944" t="s">
        <v>9665</v>
      </c>
      <c r="AA944" t="s">
        <v>9665</v>
      </c>
      <c r="AB944" t="s">
        <v>17</v>
      </c>
      <c r="AC944" t="s">
        <v>9666</v>
      </c>
      <c r="AD944" t="s">
        <v>17</v>
      </c>
      <c r="AE944" t="s">
        <v>17</v>
      </c>
      <c r="AF944" t="s">
        <v>9667</v>
      </c>
      <c r="AG944" t="s">
        <v>17</v>
      </c>
      <c r="AH944" t="s">
        <v>9751</v>
      </c>
      <c r="AI944" t="s">
        <v>9627</v>
      </c>
      <c r="AJ944" t="s">
        <v>481</v>
      </c>
      <c r="AM944" t="s">
        <v>481</v>
      </c>
      <c r="AN944" s="263" t="s">
        <v>9665</v>
      </c>
      <c r="AO944" t="s">
        <v>9206</v>
      </c>
      <c r="AP944" t="s">
        <v>5090</v>
      </c>
      <c r="AQ944" t="s">
        <v>9608</v>
      </c>
      <c r="AR944" t="s">
        <v>9628</v>
      </c>
      <c r="AS944" s="264" t="s">
        <v>9041</v>
      </c>
      <c r="AT944" t="s">
        <v>17</v>
      </c>
      <c r="AU944" t="b">
        <v>0</v>
      </c>
      <c r="AV944" s="223">
        <v>6923638</v>
      </c>
      <c r="AW944" s="89">
        <v>2500000</v>
      </c>
      <c r="AX944" t="s">
        <v>17</v>
      </c>
      <c r="AY944" t="s">
        <v>17</v>
      </c>
      <c r="AZ944" t="s">
        <v>17</v>
      </c>
      <c r="BA944" t="s">
        <v>9628</v>
      </c>
      <c r="BB944" t="s">
        <v>5202</v>
      </c>
      <c r="BC944" t="s">
        <v>17</v>
      </c>
      <c r="BD944" t="s">
        <v>9612</v>
      </c>
      <c r="BE944" t="s">
        <v>37</v>
      </c>
      <c r="BF944" t="s">
        <v>9613</v>
      </c>
      <c r="BG944" t="s">
        <v>6723</v>
      </c>
      <c r="BH944" t="s">
        <v>10186</v>
      </c>
      <c r="BI944" t="s">
        <v>10188</v>
      </c>
      <c r="BJ944" t="s">
        <v>10189</v>
      </c>
      <c r="BK944" t="s">
        <v>9614</v>
      </c>
      <c r="BL944" t="s">
        <v>17</v>
      </c>
      <c r="BM944" s="89">
        <v>3006700</v>
      </c>
      <c r="BN944" s="89">
        <v>3006700</v>
      </c>
      <c r="BO944" t="s">
        <v>5099</v>
      </c>
      <c r="BP944" t="s">
        <v>9615</v>
      </c>
      <c r="BQ944" t="s">
        <v>17</v>
      </c>
      <c r="BR944" t="s">
        <v>17</v>
      </c>
      <c r="BS944" t="s">
        <v>17</v>
      </c>
      <c r="BT944" t="s">
        <v>5099</v>
      </c>
      <c r="BU944" t="s">
        <v>6697</v>
      </c>
      <c r="BV944" t="s">
        <v>9752</v>
      </c>
      <c r="BW944">
        <v>20</v>
      </c>
      <c r="BX944" t="s">
        <v>17</v>
      </c>
      <c r="BY944" t="s">
        <v>17</v>
      </c>
      <c r="BZ944" t="s">
        <v>10190</v>
      </c>
      <c r="CA944" t="s">
        <v>6212</v>
      </c>
      <c r="CB944">
        <v>2016</v>
      </c>
      <c r="CC944" t="s">
        <v>9617</v>
      </c>
      <c r="CD944" t="s">
        <v>9753</v>
      </c>
      <c r="CE944" t="s">
        <v>9754</v>
      </c>
      <c r="CF944" t="s">
        <v>9755</v>
      </c>
      <c r="CG944" t="s">
        <v>17</v>
      </c>
      <c r="CH944" t="s">
        <v>131</v>
      </c>
      <c r="CI944" t="s">
        <v>9756</v>
      </c>
      <c r="CJ944" t="s">
        <v>9757</v>
      </c>
      <c r="CK944" t="s">
        <v>17</v>
      </c>
      <c r="CL944" t="s">
        <v>17</v>
      </c>
      <c r="CM944" t="s">
        <v>17</v>
      </c>
      <c r="CN944" t="s">
        <v>17</v>
      </c>
      <c r="CO944" t="s">
        <v>686</v>
      </c>
      <c r="CP944" t="s">
        <v>49</v>
      </c>
      <c r="CQ944" t="s">
        <v>17</v>
      </c>
      <c r="CR944" t="s">
        <v>9644</v>
      </c>
      <c r="CS944" t="s">
        <v>9758</v>
      </c>
      <c r="CT944" t="s">
        <v>430</v>
      </c>
      <c r="CU944" t="s">
        <v>333</v>
      </c>
      <c r="CV944" t="s">
        <v>17</v>
      </c>
      <c r="CW944" t="s">
        <v>17</v>
      </c>
      <c r="CX944" t="s">
        <v>17</v>
      </c>
      <c r="CY944" t="s">
        <v>17</v>
      </c>
      <c r="CZ944" t="s">
        <v>9759</v>
      </c>
      <c r="DA944" t="s">
        <v>8549</v>
      </c>
      <c r="DB944" t="s">
        <v>10665</v>
      </c>
      <c r="DC944" t="s">
        <v>10920</v>
      </c>
      <c r="DD944" s="223">
        <v>952</v>
      </c>
    </row>
    <row r="945" spans="1:108">
      <c r="A945" s="223">
        <v>898</v>
      </c>
      <c r="B945" t="s">
        <v>9595</v>
      </c>
      <c r="C945" s="289" t="s">
        <v>9596</v>
      </c>
      <c r="D945" t="s">
        <v>3455</v>
      </c>
      <c r="E945" t="s">
        <v>10191</v>
      </c>
      <c r="F945" t="s">
        <v>9597</v>
      </c>
      <c r="G945" t="s">
        <v>9598</v>
      </c>
      <c r="H945" t="s">
        <v>9599</v>
      </c>
      <c r="I945" t="s">
        <v>9600</v>
      </c>
      <c r="J945" t="s">
        <v>9601</v>
      </c>
      <c r="K945" t="s">
        <v>10288</v>
      </c>
      <c r="L945" t="s">
        <v>9741</v>
      </c>
      <c r="M945" t="b">
        <v>0</v>
      </c>
      <c r="N945" t="s">
        <v>549</v>
      </c>
      <c r="O945" t="s">
        <v>8269</v>
      </c>
      <c r="P945" t="s">
        <v>9123</v>
      </c>
      <c r="Q945">
        <v>78</v>
      </c>
      <c r="R945">
        <v>78</v>
      </c>
      <c r="S945" t="s">
        <v>8797</v>
      </c>
      <c r="T945" t="s">
        <v>17</v>
      </c>
      <c r="U945" t="s">
        <v>17</v>
      </c>
      <c r="V945" t="s">
        <v>17</v>
      </c>
      <c r="W945" t="s">
        <v>17</v>
      </c>
      <c r="X945" t="s">
        <v>17</v>
      </c>
      <c r="Y945" t="s">
        <v>17</v>
      </c>
      <c r="Z945" t="s">
        <v>9665</v>
      </c>
      <c r="AA945" t="s">
        <v>9665</v>
      </c>
      <c r="AB945" t="s">
        <v>17</v>
      </c>
      <c r="AC945" t="s">
        <v>9666</v>
      </c>
      <c r="AD945" t="s">
        <v>17</v>
      </c>
      <c r="AE945" t="s">
        <v>17</v>
      </c>
      <c r="AF945" t="s">
        <v>9667</v>
      </c>
      <c r="AG945" t="s">
        <v>17</v>
      </c>
      <c r="AH945" t="s">
        <v>9760</v>
      </c>
      <c r="AI945" t="s">
        <v>8815</v>
      </c>
      <c r="AJ945" t="s">
        <v>9035</v>
      </c>
      <c r="AM945" t="s">
        <v>8817</v>
      </c>
      <c r="AN945" s="263" t="s">
        <v>9665</v>
      </c>
      <c r="AO945" t="s">
        <v>9206</v>
      </c>
      <c r="AP945" t="s">
        <v>8797</v>
      </c>
      <c r="AQ945" t="s">
        <v>9608</v>
      </c>
      <c r="AR945" t="s">
        <v>9609</v>
      </c>
      <c r="AS945" t="s">
        <v>8816</v>
      </c>
      <c r="AT945" t="s">
        <v>17</v>
      </c>
      <c r="AU945" t="b">
        <v>0</v>
      </c>
      <c r="AV945" s="223">
        <v>1351060</v>
      </c>
      <c r="AW945">
        <v>1000000</v>
      </c>
      <c r="AX945" t="s">
        <v>9610</v>
      </c>
      <c r="AY945" t="s">
        <v>17</v>
      </c>
      <c r="AZ945" t="s">
        <v>17</v>
      </c>
      <c r="BA945" t="s">
        <v>9611</v>
      </c>
      <c r="BB945" t="s">
        <v>5202</v>
      </c>
      <c r="BC945" t="s">
        <v>17</v>
      </c>
      <c r="BD945" t="s">
        <v>9612</v>
      </c>
      <c r="BE945" t="s">
        <v>37</v>
      </c>
      <c r="BF945" t="s">
        <v>9613</v>
      </c>
      <c r="BG945" t="s">
        <v>6723</v>
      </c>
      <c r="BH945" t="s">
        <v>9567</v>
      </c>
      <c r="BI945" t="s">
        <v>10187</v>
      </c>
      <c r="BJ945" t="s">
        <v>9079</v>
      </c>
      <c r="BK945" t="s">
        <v>9614</v>
      </c>
      <c r="BL945" t="s">
        <v>17</v>
      </c>
      <c r="BM945" s="89">
        <v>394521</v>
      </c>
      <c r="BN945" s="89">
        <v>394521</v>
      </c>
      <c r="BO945" t="s">
        <v>5099</v>
      </c>
      <c r="BP945" t="s">
        <v>9615</v>
      </c>
      <c r="BQ945" t="s">
        <v>17</v>
      </c>
      <c r="BR945" t="s">
        <v>17</v>
      </c>
      <c r="BS945" t="s">
        <v>17</v>
      </c>
      <c r="BT945" t="s">
        <v>5099</v>
      </c>
      <c r="BU945" t="s">
        <v>6697</v>
      </c>
      <c r="BV945" t="s">
        <v>9761</v>
      </c>
      <c r="BW945">
        <v>20</v>
      </c>
      <c r="BX945" t="s">
        <v>17</v>
      </c>
      <c r="BY945" t="s">
        <v>17</v>
      </c>
      <c r="BZ945" t="s">
        <v>10190</v>
      </c>
      <c r="CA945" t="s">
        <v>6212</v>
      </c>
      <c r="CB945">
        <v>2016</v>
      </c>
      <c r="CC945" t="s">
        <v>9617</v>
      </c>
      <c r="CD945" t="s">
        <v>9762</v>
      </c>
      <c r="CE945" t="s">
        <v>9763</v>
      </c>
      <c r="CF945" t="s">
        <v>9764</v>
      </c>
      <c r="CG945" t="s">
        <v>17</v>
      </c>
      <c r="CH945" t="s">
        <v>131</v>
      </c>
      <c r="CI945" t="s">
        <v>9765</v>
      </c>
      <c r="CJ945" t="s">
        <v>9766</v>
      </c>
      <c r="CK945" t="s">
        <v>17</v>
      </c>
      <c r="CL945" t="s">
        <v>17</v>
      </c>
      <c r="CM945" t="s">
        <v>17</v>
      </c>
      <c r="CN945" t="s">
        <v>17</v>
      </c>
      <c r="CO945" t="s">
        <v>686</v>
      </c>
      <c r="CP945" t="s">
        <v>48</v>
      </c>
      <c r="CQ945" t="s">
        <v>7025</v>
      </c>
      <c r="CR945" t="s">
        <v>17</v>
      </c>
      <c r="CS945" t="s">
        <v>9767</v>
      </c>
      <c r="CT945" t="s">
        <v>430</v>
      </c>
      <c r="CU945" t="s">
        <v>333</v>
      </c>
      <c r="CV945" t="s">
        <v>17</v>
      </c>
      <c r="CW945" t="s">
        <v>17</v>
      </c>
      <c r="CX945" t="s">
        <v>17</v>
      </c>
      <c r="CY945" t="s">
        <v>17</v>
      </c>
      <c r="CZ945" t="s">
        <v>9768</v>
      </c>
      <c r="DA945" t="s">
        <v>8549</v>
      </c>
      <c r="DB945" t="s">
        <v>10666</v>
      </c>
      <c r="DC945" t="s">
        <v>10921</v>
      </c>
      <c r="DD945" s="223">
        <v>953</v>
      </c>
    </row>
    <row r="946" spans="1:108">
      <c r="A946" s="223">
        <v>899</v>
      </c>
      <c r="B946" t="s">
        <v>9595</v>
      </c>
      <c r="C946" s="289" t="s">
        <v>9596</v>
      </c>
      <c r="D946" t="s">
        <v>3455</v>
      </c>
      <c r="E946" t="s">
        <v>10191</v>
      </c>
      <c r="F946" t="s">
        <v>9597</v>
      </c>
      <c r="G946" t="s">
        <v>9598</v>
      </c>
      <c r="H946" t="s">
        <v>9599</v>
      </c>
      <c r="I946" t="s">
        <v>9600</v>
      </c>
      <c r="J946" t="s">
        <v>9601</v>
      </c>
      <c r="K946" t="s">
        <v>10288</v>
      </c>
      <c r="L946" t="s">
        <v>9741</v>
      </c>
      <c r="M946" t="b">
        <v>0</v>
      </c>
      <c r="N946" t="s">
        <v>549</v>
      </c>
      <c r="O946" t="s">
        <v>8269</v>
      </c>
      <c r="P946" t="s">
        <v>9123</v>
      </c>
      <c r="Q946">
        <v>78</v>
      </c>
      <c r="R946">
        <v>78</v>
      </c>
      <c r="S946" t="s">
        <v>8797</v>
      </c>
      <c r="T946" t="s">
        <v>17</v>
      </c>
      <c r="U946" t="s">
        <v>17</v>
      </c>
      <c r="V946" t="s">
        <v>17</v>
      </c>
      <c r="W946" t="s">
        <v>17</v>
      </c>
      <c r="X946" t="s">
        <v>17</v>
      </c>
      <c r="Y946" t="s">
        <v>17</v>
      </c>
      <c r="Z946" t="s">
        <v>9665</v>
      </c>
      <c r="AA946" t="s">
        <v>9665</v>
      </c>
      <c r="AB946" t="s">
        <v>17</v>
      </c>
      <c r="AC946" t="s">
        <v>9666</v>
      </c>
      <c r="AD946" t="s">
        <v>17</v>
      </c>
      <c r="AE946" t="s">
        <v>17</v>
      </c>
      <c r="AF946" t="s">
        <v>9667</v>
      </c>
      <c r="AG946" t="s">
        <v>17</v>
      </c>
      <c r="AH946" t="s">
        <v>9769</v>
      </c>
      <c r="AI946" t="s">
        <v>8815</v>
      </c>
      <c r="AJ946" t="s">
        <v>9035</v>
      </c>
      <c r="AM946" t="s">
        <v>8817</v>
      </c>
      <c r="AN946" s="263" t="s">
        <v>9665</v>
      </c>
      <c r="AO946" t="s">
        <v>9206</v>
      </c>
      <c r="AP946" t="s">
        <v>8797</v>
      </c>
      <c r="AQ946" t="s">
        <v>9608</v>
      </c>
      <c r="AR946" t="s">
        <v>9609</v>
      </c>
      <c r="AS946" t="s">
        <v>8816</v>
      </c>
      <c r="AT946" t="s">
        <v>17</v>
      </c>
      <c r="AU946" t="b">
        <v>0</v>
      </c>
      <c r="AV946" s="223">
        <v>1026967</v>
      </c>
      <c r="AW946">
        <v>1000000</v>
      </c>
      <c r="AX946" t="s">
        <v>9610</v>
      </c>
      <c r="AY946" t="s">
        <v>17</v>
      </c>
      <c r="AZ946" t="s">
        <v>17</v>
      </c>
      <c r="BA946" t="s">
        <v>9611</v>
      </c>
      <c r="BB946" t="s">
        <v>5202</v>
      </c>
      <c r="BC946" t="s">
        <v>17</v>
      </c>
      <c r="BD946" t="s">
        <v>9612</v>
      </c>
      <c r="BE946" t="s">
        <v>37</v>
      </c>
      <c r="BF946" t="s">
        <v>9613</v>
      </c>
      <c r="BG946" t="s">
        <v>6723</v>
      </c>
      <c r="BH946" t="s">
        <v>10186</v>
      </c>
      <c r="BI946" t="s">
        <v>10188</v>
      </c>
      <c r="BJ946" t="s">
        <v>10189</v>
      </c>
      <c r="BK946" t="s">
        <v>9614</v>
      </c>
      <c r="BL946" t="s">
        <v>17</v>
      </c>
      <c r="BM946" s="89">
        <v>463088</v>
      </c>
      <c r="BN946" s="89">
        <v>463088</v>
      </c>
      <c r="BO946" t="s">
        <v>5099</v>
      </c>
      <c r="BP946" t="s">
        <v>9615</v>
      </c>
      <c r="BQ946" t="s">
        <v>17</v>
      </c>
      <c r="BR946" t="s">
        <v>17</v>
      </c>
      <c r="BS946" t="s">
        <v>17</v>
      </c>
      <c r="BT946" t="s">
        <v>5099</v>
      </c>
      <c r="BU946" t="s">
        <v>6697</v>
      </c>
      <c r="BV946" t="s">
        <v>9770</v>
      </c>
      <c r="BW946">
        <v>20</v>
      </c>
      <c r="BX946" t="s">
        <v>17</v>
      </c>
      <c r="BY946" t="s">
        <v>17</v>
      </c>
      <c r="BZ946" t="s">
        <v>10190</v>
      </c>
      <c r="CA946" t="s">
        <v>6212</v>
      </c>
      <c r="CB946">
        <v>2016</v>
      </c>
      <c r="CC946" t="s">
        <v>9617</v>
      </c>
      <c r="CD946" t="s">
        <v>9771</v>
      </c>
      <c r="CE946" t="s">
        <v>9772</v>
      </c>
      <c r="CF946" t="s">
        <v>9773</v>
      </c>
      <c r="CG946" t="s">
        <v>17</v>
      </c>
      <c r="CH946" t="s">
        <v>131</v>
      </c>
      <c r="CI946" t="s">
        <v>9774</v>
      </c>
      <c r="CJ946" t="s">
        <v>9775</v>
      </c>
      <c r="CK946" t="s">
        <v>17</v>
      </c>
      <c r="CL946" t="s">
        <v>17</v>
      </c>
      <c r="CM946" t="s">
        <v>17</v>
      </c>
      <c r="CN946" t="s">
        <v>17</v>
      </c>
      <c r="CO946" t="s">
        <v>686</v>
      </c>
      <c r="CP946" t="s">
        <v>49</v>
      </c>
      <c r="CQ946" t="s">
        <v>17</v>
      </c>
      <c r="CR946" t="s">
        <v>9644</v>
      </c>
      <c r="CS946" t="s">
        <v>9776</v>
      </c>
      <c r="CT946" t="s">
        <v>430</v>
      </c>
      <c r="CU946" t="s">
        <v>333</v>
      </c>
      <c r="CV946" t="s">
        <v>17</v>
      </c>
      <c r="CW946" t="s">
        <v>17</v>
      </c>
      <c r="CX946" t="s">
        <v>17</v>
      </c>
      <c r="CY946" t="s">
        <v>17</v>
      </c>
      <c r="CZ946" t="s">
        <v>9777</v>
      </c>
      <c r="DA946" t="s">
        <v>8549</v>
      </c>
      <c r="DB946" t="s">
        <v>10667</v>
      </c>
      <c r="DC946" t="s">
        <v>10922</v>
      </c>
      <c r="DD946" s="223">
        <v>954</v>
      </c>
    </row>
    <row r="947" spans="1:108">
      <c r="A947" s="223">
        <v>900</v>
      </c>
      <c r="B947" t="s">
        <v>9595</v>
      </c>
      <c r="C947" s="289" t="s">
        <v>9596</v>
      </c>
      <c r="D947" t="s">
        <v>3455</v>
      </c>
      <c r="E947" t="s">
        <v>10191</v>
      </c>
      <c r="F947" t="s">
        <v>9597</v>
      </c>
      <c r="G947" t="s">
        <v>9598</v>
      </c>
      <c r="H947" t="s">
        <v>9599</v>
      </c>
      <c r="I947" t="s">
        <v>9600</v>
      </c>
      <c r="J947" t="s">
        <v>9601</v>
      </c>
      <c r="K947" t="s">
        <v>10288</v>
      </c>
      <c r="L947" t="s">
        <v>9778</v>
      </c>
      <c r="M947" t="b">
        <v>0</v>
      </c>
      <c r="N947" t="s">
        <v>549</v>
      </c>
      <c r="O947" t="s">
        <v>8168</v>
      </c>
      <c r="P947" t="s">
        <v>9132</v>
      </c>
      <c r="Q947">
        <v>53</v>
      </c>
      <c r="R947">
        <v>53</v>
      </c>
      <c r="S947" t="s">
        <v>5090</v>
      </c>
      <c r="T947" t="s">
        <v>17</v>
      </c>
      <c r="U947" t="s">
        <v>17</v>
      </c>
      <c r="V947" t="s">
        <v>17</v>
      </c>
      <c r="W947" t="s">
        <v>17</v>
      </c>
      <c r="X947" t="s">
        <v>17</v>
      </c>
      <c r="Y947" t="s">
        <v>17</v>
      </c>
      <c r="Z947" t="s">
        <v>9665</v>
      </c>
      <c r="AA947" t="s">
        <v>9665</v>
      </c>
      <c r="AB947" t="s">
        <v>17</v>
      </c>
      <c r="AC947" t="s">
        <v>9666</v>
      </c>
      <c r="AD947" t="s">
        <v>17</v>
      </c>
      <c r="AE947" t="s">
        <v>17</v>
      </c>
      <c r="AF947" t="s">
        <v>9605</v>
      </c>
      <c r="AG947" t="s">
        <v>17</v>
      </c>
      <c r="AH947" t="s">
        <v>9779</v>
      </c>
      <c r="AI947" t="s">
        <v>9627</v>
      </c>
      <c r="AJ947" t="s">
        <v>481</v>
      </c>
      <c r="AM947" t="s">
        <v>481</v>
      </c>
      <c r="AN947" s="263" t="s">
        <v>9665</v>
      </c>
      <c r="AO947" t="s">
        <v>9206</v>
      </c>
      <c r="AP947" t="s">
        <v>5090</v>
      </c>
      <c r="AQ947" t="s">
        <v>9608</v>
      </c>
      <c r="AR947" t="s">
        <v>9628</v>
      </c>
      <c r="AS947" s="264" t="s">
        <v>9041</v>
      </c>
      <c r="AT947" t="s">
        <v>17</v>
      </c>
      <c r="AU947" t="b">
        <v>0</v>
      </c>
      <c r="AV947" s="223">
        <v>4194359</v>
      </c>
      <c r="AW947" s="89">
        <v>2500000</v>
      </c>
      <c r="AX947" t="s">
        <v>17</v>
      </c>
      <c r="AY947" t="s">
        <v>17</v>
      </c>
      <c r="AZ947" t="s">
        <v>17</v>
      </c>
      <c r="BA947" t="s">
        <v>9628</v>
      </c>
      <c r="BB947" t="s">
        <v>5202</v>
      </c>
      <c r="BC947" t="s">
        <v>17</v>
      </c>
      <c r="BD947" t="s">
        <v>9612</v>
      </c>
      <c r="BE947" t="s">
        <v>37</v>
      </c>
      <c r="BF947" t="s">
        <v>9613</v>
      </c>
      <c r="BG947" t="s">
        <v>6723</v>
      </c>
      <c r="BH947" t="s">
        <v>9567</v>
      </c>
      <c r="BI947" t="s">
        <v>10187</v>
      </c>
      <c r="BJ947" t="s">
        <v>9079</v>
      </c>
      <c r="BK947" t="s">
        <v>9614</v>
      </c>
      <c r="BL947" t="s">
        <v>17</v>
      </c>
      <c r="BM947" s="89">
        <v>1429562</v>
      </c>
      <c r="BN947" s="89">
        <v>1429562</v>
      </c>
      <c r="BO947" t="s">
        <v>5099</v>
      </c>
      <c r="BP947" t="s">
        <v>9615</v>
      </c>
      <c r="BQ947" t="s">
        <v>17</v>
      </c>
      <c r="BR947" t="s">
        <v>17</v>
      </c>
      <c r="BS947" t="s">
        <v>17</v>
      </c>
      <c r="BT947" t="s">
        <v>5099</v>
      </c>
      <c r="BU947" t="s">
        <v>6697</v>
      </c>
      <c r="BV947" t="s">
        <v>9780</v>
      </c>
      <c r="BW947">
        <v>20</v>
      </c>
      <c r="BX947" t="s">
        <v>17</v>
      </c>
      <c r="BY947" t="s">
        <v>17</v>
      </c>
      <c r="BZ947" t="s">
        <v>10190</v>
      </c>
      <c r="CA947" t="s">
        <v>6212</v>
      </c>
      <c r="CB947">
        <v>2016</v>
      </c>
      <c r="CC947" t="s">
        <v>9617</v>
      </c>
      <c r="CD947" t="s">
        <v>9781</v>
      </c>
      <c r="CE947" t="s">
        <v>9782</v>
      </c>
      <c r="CF947" t="s">
        <v>9783</v>
      </c>
      <c r="CG947" t="s">
        <v>17</v>
      </c>
      <c r="CH947" t="s">
        <v>131</v>
      </c>
      <c r="CI947" t="s">
        <v>9784</v>
      </c>
      <c r="CJ947" t="s">
        <v>9785</v>
      </c>
      <c r="CK947" t="s">
        <v>17</v>
      </c>
      <c r="CL947" t="s">
        <v>17</v>
      </c>
      <c r="CM947" t="s">
        <v>17</v>
      </c>
      <c r="CN947" t="s">
        <v>17</v>
      </c>
      <c r="CO947" t="s">
        <v>686</v>
      </c>
      <c r="CP947" t="s">
        <v>48</v>
      </c>
      <c r="CQ947" t="s">
        <v>7025</v>
      </c>
      <c r="CR947" t="s">
        <v>17</v>
      </c>
      <c r="CS947" t="s">
        <v>9786</v>
      </c>
      <c r="CT947" t="s">
        <v>430</v>
      </c>
      <c r="CU947" t="s">
        <v>333</v>
      </c>
      <c r="CV947" t="s">
        <v>17</v>
      </c>
      <c r="CW947" t="s">
        <v>17</v>
      </c>
      <c r="CX947" t="s">
        <v>17</v>
      </c>
      <c r="CY947" t="s">
        <v>17</v>
      </c>
      <c r="CZ947" t="s">
        <v>9787</v>
      </c>
      <c r="DA947" t="s">
        <v>8549</v>
      </c>
      <c r="DB947" t="s">
        <v>10668</v>
      </c>
      <c r="DC947" t="s">
        <v>10923</v>
      </c>
      <c r="DD947" s="223">
        <v>955</v>
      </c>
    </row>
    <row r="948" spans="1:108">
      <c r="A948" s="223">
        <v>901</v>
      </c>
      <c r="B948" t="s">
        <v>9595</v>
      </c>
      <c r="C948" s="289" t="s">
        <v>9596</v>
      </c>
      <c r="D948" t="s">
        <v>3455</v>
      </c>
      <c r="E948" t="s">
        <v>10191</v>
      </c>
      <c r="F948" t="s">
        <v>9597</v>
      </c>
      <c r="G948" t="s">
        <v>9598</v>
      </c>
      <c r="H948" t="s">
        <v>9599</v>
      </c>
      <c r="I948" t="s">
        <v>9600</v>
      </c>
      <c r="J948" t="s">
        <v>9601</v>
      </c>
      <c r="K948" t="s">
        <v>10288</v>
      </c>
      <c r="L948" t="s">
        <v>9778</v>
      </c>
      <c r="M948" t="b">
        <v>0</v>
      </c>
      <c r="N948" t="s">
        <v>549</v>
      </c>
      <c r="O948" t="s">
        <v>8168</v>
      </c>
      <c r="P948" t="s">
        <v>9132</v>
      </c>
      <c r="Q948">
        <v>53</v>
      </c>
      <c r="R948">
        <v>53</v>
      </c>
      <c r="S948" t="s">
        <v>5090</v>
      </c>
      <c r="T948" t="s">
        <v>17</v>
      </c>
      <c r="U948" t="s">
        <v>17</v>
      </c>
      <c r="V948" t="s">
        <v>17</v>
      </c>
      <c r="W948" t="s">
        <v>17</v>
      </c>
      <c r="X948" t="s">
        <v>17</v>
      </c>
      <c r="Y948" t="s">
        <v>17</v>
      </c>
      <c r="Z948" t="s">
        <v>9665</v>
      </c>
      <c r="AA948" t="s">
        <v>9665</v>
      </c>
      <c r="AB948" t="s">
        <v>17</v>
      </c>
      <c r="AC948" t="s">
        <v>9666</v>
      </c>
      <c r="AD948" t="s">
        <v>17</v>
      </c>
      <c r="AE948" t="s">
        <v>17</v>
      </c>
      <c r="AF948" t="s">
        <v>9605</v>
      </c>
      <c r="AG948" t="s">
        <v>17</v>
      </c>
      <c r="AH948" t="s">
        <v>9788</v>
      </c>
      <c r="AI948" t="s">
        <v>9627</v>
      </c>
      <c r="AJ948" t="s">
        <v>481</v>
      </c>
      <c r="AM948" t="s">
        <v>481</v>
      </c>
      <c r="AN948" s="263" t="s">
        <v>9665</v>
      </c>
      <c r="AO948" t="s">
        <v>9206</v>
      </c>
      <c r="AP948" t="s">
        <v>5090</v>
      </c>
      <c r="AQ948" t="s">
        <v>9608</v>
      </c>
      <c r="AR948" t="s">
        <v>9628</v>
      </c>
      <c r="AS948" s="264" t="s">
        <v>9041</v>
      </c>
      <c r="AT948" t="s">
        <v>17</v>
      </c>
      <c r="AU948" t="b">
        <v>0</v>
      </c>
      <c r="AV948" s="223">
        <v>4848513</v>
      </c>
      <c r="AW948" s="89">
        <v>2500000</v>
      </c>
      <c r="AX948" t="s">
        <v>17</v>
      </c>
      <c r="AY948" t="s">
        <v>17</v>
      </c>
      <c r="AZ948" t="s">
        <v>17</v>
      </c>
      <c r="BA948" t="s">
        <v>9628</v>
      </c>
      <c r="BB948" t="s">
        <v>5202</v>
      </c>
      <c r="BC948" t="s">
        <v>17</v>
      </c>
      <c r="BD948" t="s">
        <v>9612</v>
      </c>
      <c r="BE948" t="s">
        <v>37</v>
      </c>
      <c r="BF948" t="s">
        <v>9613</v>
      </c>
      <c r="BG948" t="s">
        <v>6723</v>
      </c>
      <c r="BH948" t="s">
        <v>10186</v>
      </c>
      <c r="BI948" t="s">
        <v>10188</v>
      </c>
      <c r="BJ948" t="s">
        <v>10189</v>
      </c>
      <c r="BK948" t="s">
        <v>9614</v>
      </c>
      <c r="BL948" t="s">
        <v>17</v>
      </c>
      <c r="BM948" s="89">
        <v>1888981</v>
      </c>
      <c r="BN948" s="89">
        <v>1888981</v>
      </c>
      <c r="BO948" t="s">
        <v>5099</v>
      </c>
      <c r="BP948" t="s">
        <v>9615</v>
      </c>
      <c r="BQ948" t="s">
        <v>17</v>
      </c>
      <c r="BR948" t="s">
        <v>17</v>
      </c>
      <c r="BS948" t="s">
        <v>17</v>
      </c>
      <c r="BT948" t="s">
        <v>5099</v>
      </c>
      <c r="BU948" t="s">
        <v>6697</v>
      </c>
      <c r="BV948" t="s">
        <v>9789</v>
      </c>
      <c r="BW948">
        <v>20</v>
      </c>
      <c r="BX948" t="s">
        <v>17</v>
      </c>
      <c r="BY948" t="s">
        <v>17</v>
      </c>
      <c r="BZ948" t="s">
        <v>10190</v>
      </c>
      <c r="CA948" t="s">
        <v>6212</v>
      </c>
      <c r="CB948">
        <v>2016</v>
      </c>
      <c r="CC948" t="s">
        <v>9617</v>
      </c>
      <c r="CD948" t="s">
        <v>9790</v>
      </c>
      <c r="CE948" t="s">
        <v>9791</v>
      </c>
      <c r="CF948" t="s">
        <v>9792</v>
      </c>
      <c r="CG948" t="s">
        <v>17</v>
      </c>
      <c r="CH948" t="s">
        <v>131</v>
      </c>
      <c r="CI948" t="s">
        <v>9793</v>
      </c>
      <c r="CJ948" t="s">
        <v>9794</v>
      </c>
      <c r="CK948" t="s">
        <v>17</v>
      </c>
      <c r="CL948" t="s">
        <v>17</v>
      </c>
      <c r="CM948" t="s">
        <v>17</v>
      </c>
      <c r="CN948" t="s">
        <v>17</v>
      </c>
      <c r="CO948" t="s">
        <v>686</v>
      </c>
      <c r="CP948" t="s">
        <v>49</v>
      </c>
      <c r="CQ948" t="s">
        <v>17</v>
      </c>
      <c r="CR948" t="s">
        <v>9644</v>
      </c>
      <c r="CS948" t="s">
        <v>9795</v>
      </c>
      <c r="CT948" t="s">
        <v>430</v>
      </c>
      <c r="CU948" t="s">
        <v>333</v>
      </c>
      <c r="CV948" t="s">
        <v>17</v>
      </c>
      <c r="CW948" t="s">
        <v>17</v>
      </c>
      <c r="CX948" t="s">
        <v>17</v>
      </c>
      <c r="CY948" t="s">
        <v>17</v>
      </c>
      <c r="CZ948" t="s">
        <v>9796</v>
      </c>
      <c r="DA948" t="s">
        <v>8549</v>
      </c>
      <c r="DB948" t="s">
        <v>10669</v>
      </c>
      <c r="DC948" t="s">
        <v>10924</v>
      </c>
      <c r="DD948" s="223">
        <v>956</v>
      </c>
    </row>
    <row r="949" spans="1:108">
      <c r="A949" s="223">
        <v>902</v>
      </c>
      <c r="B949" t="s">
        <v>9595</v>
      </c>
      <c r="C949" s="289" t="s">
        <v>9596</v>
      </c>
      <c r="D949" t="s">
        <v>3455</v>
      </c>
      <c r="E949" t="s">
        <v>10191</v>
      </c>
      <c r="F949" t="s">
        <v>9597</v>
      </c>
      <c r="G949" t="s">
        <v>9598</v>
      </c>
      <c r="H949" t="s">
        <v>9599</v>
      </c>
      <c r="I949" t="s">
        <v>9600</v>
      </c>
      <c r="J949" t="s">
        <v>9601</v>
      </c>
      <c r="K949" t="s">
        <v>10288</v>
      </c>
      <c r="L949" t="s">
        <v>9778</v>
      </c>
      <c r="M949" t="b">
        <v>0</v>
      </c>
      <c r="N949" t="s">
        <v>549</v>
      </c>
      <c r="O949" t="s">
        <v>8168</v>
      </c>
      <c r="P949" t="s">
        <v>9132</v>
      </c>
      <c r="Q949">
        <v>53</v>
      </c>
      <c r="R949">
        <v>53</v>
      </c>
      <c r="S949" t="s">
        <v>8797</v>
      </c>
      <c r="T949" t="s">
        <v>17</v>
      </c>
      <c r="U949" t="s">
        <v>17</v>
      </c>
      <c r="V949" t="s">
        <v>17</v>
      </c>
      <c r="W949" t="s">
        <v>17</v>
      </c>
      <c r="X949" t="s">
        <v>17</v>
      </c>
      <c r="Y949" t="s">
        <v>17</v>
      </c>
      <c r="Z949" t="s">
        <v>9665</v>
      </c>
      <c r="AA949" t="s">
        <v>9665</v>
      </c>
      <c r="AB949" t="s">
        <v>17</v>
      </c>
      <c r="AC949" t="s">
        <v>9666</v>
      </c>
      <c r="AD949" t="s">
        <v>17</v>
      </c>
      <c r="AE949" t="s">
        <v>17</v>
      </c>
      <c r="AF949" t="s">
        <v>9605</v>
      </c>
      <c r="AG949" t="s">
        <v>17</v>
      </c>
      <c r="AH949" t="s">
        <v>9797</v>
      </c>
      <c r="AI949" t="s">
        <v>8815</v>
      </c>
      <c r="AJ949" t="s">
        <v>9035</v>
      </c>
      <c r="AM949" t="s">
        <v>8817</v>
      </c>
      <c r="AN949" s="263" t="s">
        <v>9665</v>
      </c>
      <c r="AO949" t="s">
        <v>9206</v>
      </c>
      <c r="AP949" t="s">
        <v>8797</v>
      </c>
      <c r="AQ949" t="s">
        <v>9608</v>
      </c>
      <c r="AR949" t="s">
        <v>9609</v>
      </c>
      <c r="AS949" t="s">
        <v>8816</v>
      </c>
      <c r="AT949" t="s">
        <v>17</v>
      </c>
      <c r="AU949" t="b">
        <v>0</v>
      </c>
      <c r="AV949" s="223">
        <v>1505870</v>
      </c>
      <c r="AW949">
        <v>1000000</v>
      </c>
      <c r="AX949" t="s">
        <v>9610</v>
      </c>
      <c r="AY949" t="s">
        <v>17</v>
      </c>
      <c r="AZ949" t="s">
        <v>17</v>
      </c>
      <c r="BA949" t="s">
        <v>9611</v>
      </c>
      <c r="BB949" t="s">
        <v>5202</v>
      </c>
      <c r="BC949" t="s">
        <v>17</v>
      </c>
      <c r="BD949" t="s">
        <v>9612</v>
      </c>
      <c r="BE949" t="s">
        <v>37</v>
      </c>
      <c r="BF949" t="s">
        <v>9613</v>
      </c>
      <c r="BG949" t="s">
        <v>6723</v>
      </c>
      <c r="BH949" t="s">
        <v>9567</v>
      </c>
      <c r="BI949" t="s">
        <v>10187</v>
      </c>
      <c r="BJ949" t="s">
        <v>9079</v>
      </c>
      <c r="BK949" t="s">
        <v>9614</v>
      </c>
      <c r="BL949" t="s">
        <v>17</v>
      </c>
      <c r="BM949" s="89">
        <v>624806</v>
      </c>
      <c r="BN949" s="89">
        <v>624806</v>
      </c>
      <c r="BO949" t="s">
        <v>5099</v>
      </c>
      <c r="BP949" t="s">
        <v>9615</v>
      </c>
      <c r="BQ949" t="s">
        <v>17</v>
      </c>
      <c r="BR949" t="s">
        <v>17</v>
      </c>
      <c r="BS949" t="s">
        <v>17</v>
      </c>
      <c r="BT949" t="s">
        <v>5099</v>
      </c>
      <c r="BU949" t="s">
        <v>6697</v>
      </c>
      <c r="BV949" t="s">
        <v>9798</v>
      </c>
      <c r="BW949">
        <v>20</v>
      </c>
      <c r="BX949" t="s">
        <v>17</v>
      </c>
      <c r="BY949" t="s">
        <v>17</v>
      </c>
      <c r="BZ949" t="s">
        <v>10190</v>
      </c>
      <c r="CA949" t="s">
        <v>6212</v>
      </c>
      <c r="CB949">
        <v>2016</v>
      </c>
      <c r="CC949" t="s">
        <v>9617</v>
      </c>
      <c r="CD949" t="s">
        <v>9799</v>
      </c>
      <c r="CE949" t="s">
        <v>9800</v>
      </c>
      <c r="CF949" t="s">
        <v>9801</v>
      </c>
      <c r="CG949" t="s">
        <v>17</v>
      </c>
      <c r="CH949" t="s">
        <v>131</v>
      </c>
      <c r="CI949" t="s">
        <v>9802</v>
      </c>
      <c r="CJ949" t="s">
        <v>9803</v>
      </c>
      <c r="CK949" t="s">
        <v>17</v>
      </c>
      <c r="CL949" t="s">
        <v>17</v>
      </c>
      <c r="CM949" t="s">
        <v>17</v>
      </c>
      <c r="CN949" t="s">
        <v>17</v>
      </c>
      <c r="CO949" t="s">
        <v>686</v>
      </c>
      <c r="CP949" t="s">
        <v>48</v>
      </c>
      <c r="CQ949" t="s">
        <v>7025</v>
      </c>
      <c r="CR949" t="s">
        <v>17</v>
      </c>
      <c r="CS949" t="s">
        <v>9804</v>
      </c>
      <c r="CT949" t="s">
        <v>430</v>
      </c>
      <c r="CU949" t="s">
        <v>333</v>
      </c>
      <c r="CV949" t="s">
        <v>17</v>
      </c>
      <c r="CW949" t="s">
        <v>17</v>
      </c>
      <c r="CX949" t="s">
        <v>17</v>
      </c>
      <c r="CY949" t="s">
        <v>17</v>
      </c>
      <c r="CZ949" t="s">
        <v>9805</v>
      </c>
      <c r="DA949" t="s">
        <v>8549</v>
      </c>
      <c r="DB949" t="s">
        <v>10670</v>
      </c>
      <c r="DC949" t="s">
        <v>10925</v>
      </c>
      <c r="DD949" s="223">
        <v>957</v>
      </c>
    </row>
    <row r="950" spans="1:108">
      <c r="A950" s="223">
        <v>903</v>
      </c>
      <c r="B950" t="s">
        <v>9595</v>
      </c>
      <c r="C950" s="289" t="s">
        <v>9596</v>
      </c>
      <c r="D950" t="s">
        <v>3455</v>
      </c>
      <c r="E950" t="s">
        <v>10191</v>
      </c>
      <c r="F950" t="s">
        <v>9597</v>
      </c>
      <c r="G950" t="s">
        <v>9598</v>
      </c>
      <c r="H950" t="s">
        <v>9599</v>
      </c>
      <c r="I950" t="s">
        <v>9600</v>
      </c>
      <c r="J950" t="s">
        <v>9601</v>
      </c>
      <c r="K950" t="s">
        <v>10288</v>
      </c>
      <c r="L950" t="s">
        <v>9778</v>
      </c>
      <c r="M950" t="b">
        <v>0</v>
      </c>
      <c r="N950" t="s">
        <v>549</v>
      </c>
      <c r="O950" t="s">
        <v>8168</v>
      </c>
      <c r="P950" t="s">
        <v>9132</v>
      </c>
      <c r="Q950">
        <v>53</v>
      </c>
      <c r="R950">
        <v>53</v>
      </c>
      <c r="S950" t="s">
        <v>8797</v>
      </c>
      <c r="T950" t="s">
        <v>17</v>
      </c>
      <c r="U950" t="s">
        <v>17</v>
      </c>
      <c r="V950" t="s">
        <v>17</v>
      </c>
      <c r="W950" t="s">
        <v>17</v>
      </c>
      <c r="X950" t="s">
        <v>17</v>
      </c>
      <c r="Y950" t="s">
        <v>17</v>
      </c>
      <c r="Z950" t="s">
        <v>9665</v>
      </c>
      <c r="AA950" t="s">
        <v>9665</v>
      </c>
      <c r="AB950" t="s">
        <v>17</v>
      </c>
      <c r="AC950" t="s">
        <v>9666</v>
      </c>
      <c r="AD950" t="s">
        <v>17</v>
      </c>
      <c r="AE950" t="s">
        <v>17</v>
      </c>
      <c r="AF950" t="s">
        <v>9605</v>
      </c>
      <c r="AG950" t="s">
        <v>17</v>
      </c>
      <c r="AH950" t="s">
        <v>9806</v>
      </c>
      <c r="AI950" t="s">
        <v>8815</v>
      </c>
      <c r="AJ950" t="s">
        <v>9035</v>
      </c>
      <c r="AM950" t="s">
        <v>8817</v>
      </c>
      <c r="AN950" s="263" t="s">
        <v>9665</v>
      </c>
      <c r="AO950" t="s">
        <v>9206</v>
      </c>
      <c r="AP950" t="s">
        <v>8797</v>
      </c>
      <c r="AQ950" t="s">
        <v>9608</v>
      </c>
      <c r="AR950" t="s">
        <v>9609</v>
      </c>
      <c r="AS950" t="s">
        <v>8816</v>
      </c>
      <c r="AT950" t="s">
        <v>17</v>
      </c>
      <c r="AU950" t="b">
        <v>0</v>
      </c>
      <c r="AV950" s="223">
        <v>1242913</v>
      </c>
      <c r="AW950">
        <v>1000000</v>
      </c>
      <c r="AX950" t="s">
        <v>9610</v>
      </c>
      <c r="AY950" t="s">
        <v>17</v>
      </c>
      <c r="AZ950" t="s">
        <v>17</v>
      </c>
      <c r="BA950" t="s">
        <v>9611</v>
      </c>
      <c r="BB950" t="s">
        <v>5202</v>
      </c>
      <c r="BC950" t="s">
        <v>17</v>
      </c>
      <c r="BD950" t="s">
        <v>9612</v>
      </c>
      <c r="BE950" t="s">
        <v>37</v>
      </c>
      <c r="BF950" t="s">
        <v>9613</v>
      </c>
      <c r="BG950" t="s">
        <v>6723</v>
      </c>
      <c r="BH950" t="s">
        <v>10186</v>
      </c>
      <c r="BI950" t="s">
        <v>10188</v>
      </c>
      <c r="BJ950" t="s">
        <v>10189</v>
      </c>
      <c r="BK950" t="s">
        <v>9614</v>
      </c>
      <c r="BL950" t="s">
        <v>17</v>
      </c>
      <c r="BM950" s="89">
        <v>684594</v>
      </c>
      <c r="BN950" s="89">
        <v>684594</v>
      </c>
      <c r="BO950" t="s">
        <v>5099</v>
      </c>
      <c r="BP950" t="s">
        <v>9615</v>
      </c>
      <c r="BQ950" t="s">
        <v>17</v>
      </c>
      <c r="BR950" t="s">
        <v>17</v>
      </c>
      <c r="BS950" t="s">
        <v>17</v>
      </c>
      <c r="BT950" t="s">
        <v>5099</v>
      </c>
      <c r="BU950" t="s">
        <v>6697</v>
      </c>
      <c r="BV950" t="s">
        <v>9807</v>
      </c>
      <c r="BW950">
        <v>20</v>
      </c>
      <c r="BX950" t="s">
        <v>17</v>
      </c>
      <c r="BY950" t="s">
        <v>17</v>
      </c>
      <c r="BZ950" t="s">
        <v>10190</v>
      </c>
      <c r="CA950" t="s">
        <v>6212</v>
      </c>
      <c r="CB950">
        <v>2016</v>
      </c>
      <c r="CC950" t="s">
        <v>9617</v>
      </c>
      <c r="CD950" t="s">
        <v>9808</v>
      </c>
      <c r="CE950" t="s">
        <v>9809</v>
      </c>
      <c r="CF950" t="s">
        <v>9810</v>
      </c>
      <c r="CG950" t="s">
        <v>17</v>
      </c>
      <c r="CH950" t="s">
        <v>131</v>
      </c>
      <c r="CI950" t="s">
        <v>9811</v>
      </c>
      <c r="CJ950" t="s">
        <v>9812</v>
      </c>
      <c r="CK950" t="s">
        <v>17</v>
      </c>
      <c r="CL950" t="s">
        <v>17</v>
      </c>
      <c r="CM950" t="s">
        <v>17</v>
      </c>
      <c r="CN950" t="s">
        <v>17</v>
      </c>
      <c r="CO950" t="s">
        <v>686</v>
      </c>
      <c r="CP950" t="s">
        <v>49</v>
      </c>
      <c r="CQ950" t="s">
        <v>17</v>
      </c>
      <c r="CR950" t="s">
        <v>9644</v>
      </c>
      <c r="CS950" t="s">
        <v>9813</v>
      </c>
      <c r="CT950" t="s">
        <v>430</v>
      </c>
      <c r="CU950" t="s">
        <v>333</v>
      </c>
      <c r="CV950" t="s">
        <v>17</v>
      </c>
      <c r="CW950" t="s">
        <v>17</v>
      </c>
      <c r="CX950" t="s">
        <v>17</v>
      </c>
      <c r="CY950" t="s">
        <v>17</v>
      </c>
      <c r="CZ950" t="s">
        <v>9814</v>
      </c>
      <c r="DA950" t="s">
        <v>8549</v>
      </c>
      <c r="DB950" t="s">
        <v>10671</v>
      </c>
      <c r="DC950" t="s">
        <v>10926</v>
      </c>
      <c r="DD950" s="223">
        <v>958</v>
      </c>
    </row>
    <row r="951" spans="1:108">
      <c r="A951" s="223">
        <v>904</v>
      </c>
      <c r="B951" t="s">
        <v>9595</v>
      </c>
      <c r="C951" s="289" t="s">
        <v>9596</v>
      </c>
      <c r="D951" t="s">
        <v>3455</v>
      </c>
      <c r="E951" t="s">
        <v>10191</v>
      </c>
      <c r="F951" t="s">
        <v>9597</v>
      </c>
      <c r="G951" t="s">
        <v>9598</v>
      </c>
      <c r="H951" t="s">
        <v>9599</v>
      </c>
      <c r="I951" t="s">
        <v>9600</v>
      </c>
      <c r="J951" t="s">
        <v>9601</v>
      </c>
      <c r="K951" t="s">
        <v>10288</v>
      </c>
      <c r="L951" t="s">
        <v>9815</v>
      </c>
      <c r="M951" t="b">
        <v>0</v>
      </c>
      <c r="N951" t="s">
        <v>549</v>
      </c>
      <c r="O951" t="s">
        <v>8168</v>
      </c>
      <c r="P951" t="s">
        <v>9103</v>
      </c>
      <c r="Q951">
        <v>36</v>
      </c>
      <c r="R951">
        <v>36</v>
      </c>
      <c r="S951" t="s">
        <v>5090</v>
      </c>
      <c r="T951" t="s">
        <v>17</v>
      </c>
      <c r="U951" t="s">
        <v>17</v>
      </c>
      <c r="V951" t="s">
        <v>17</v>
      </c>
      <c r="W951" t="s">
        <v>17</v>
      </c>
      <c r="X951" t="s">
        <v>17</v>
      </c>
      <c r="Y951" t="s">
        <v>17</v>
      </c>
      <c r="Z951" t="s">
        <v>9665</v>
      </c>
      <c r="AA951" t="s">
        <v>9665</v>
      </c>
      <c r="AB951" t="s">
        <v>17</v>
      </c>
      <c r="AC951" t="s">
        <v>9666</v>
      </c>
      <c r="AD951" t="s">
        <v>17</v>
      </c>
      <c r="AE951" t="s">
        <v>17</v>
      </c>
      <c r="AF951" t="s">
        <v>17</v>
      </c>
      <c r="AG951" t="s">
        <v>17</v>
      </c>
      <c r="AH951" t="s">
        <v>9816</v>
      </c>
      <c r="AI951" t="s">
        <v>9627</v>
      </c>
      <c r="AJ951" t="s">
        <v>481</v>
      </c>
      <c r="AM951" t="s">
        <v>481</v>
      </c>
      <c r="AN951" s="263" t="s">
        <v>9665</v>
      </c>
      <c r="AO951" t="s">
        <v>9206</v>
      </c>
      <c r="AP951" t="s">
        <v>5090</v>
      </c>
      <c r="AQ951" t="s">
        <v>9608</v>
      </c>
      <c r="AR951" t="s">
        <v>9628</v>
      </c>
      <c r="AS951" s="264" t="s">
        <v>9041</v>
      </c>
      <c r="AT951" t="s">
        <v>17</v>
      </c>
      <c r="AU951" t="b">
        <v>0</v>
      </c>
      <c r="AV951" s="223">
        <v>13188254</v>
      </c>
      <c r="AW951" s="89">
        <v>2500000</v>
      </c>
      <c r="AX951" t="s">
        <v>17</v>
      </c>
      <c r="AY951" t="s">
        <v>17</v>
      </c>
      <c r="AZ951" t="s">
        <v>17</v>
      </c>
      <c r="BA951" t="s">
        <v>9628</v>
      </c>
      <c r="BB951" t="s">
        <v>5202</v>
      </c>
      <c r="BC951" t="s">
        <v>17</v>
      </c>
      <c r="BD951" t="s">
        <v>9612</v>
      </c>
      <c r="BE951" t="s">
        <v>37</v>
      </c>
      <c r="BF951" t="s">
        <v>9613</v>
      </c>
      <c r="BG951" t="s">
        <v>6723</v>
      </c>
      <c r="BH951" t="s">
        <v>9567</v>
      </c>
      <c r="BI951" t="s">
        <v>10187</v>
      </c>
      <c r="BJ951" t="s">
        <v>9079</v>
      </c>
      <c r="BK951" t="s">
        <v>9614</v>
      </c>
      <c r="BL951" t="s">
        <v>17</v>
      </c>
      <c r="BM951" s="89">
        <v>5678640</v>
      </c>
      <c r="BN951" s="89">
        <v>5678640</v>
      </c>
      <c r="BO951" t="s">
        <v>5099</v>
      </c>
      <c r="BP951" t="s">
        <v>9615</v>
      </c>
      <c r="BQ951" t="s">
        <v>17</v>
      </c>
      <c r="BR951" t="s">
        <v>17</v>
      </c>
      <c r="BS951" t="s">
        <v>17</v>
      </c>
      <c r="BT951" t="s">
        <v>5099</v>
      </c>
      <c r="BU951" t="s">
        <v>6697</v>
      </c>
      <c r="BV951" t="s">
        <v>9817</v>
      </c>
      <c r="BW951">
        <v>20</v>
      </c>
      <c r="BX951" t="s">
        <v>17</v>
      </c>
      <c r="BY951" t="s">
        <v>17</v>
      </c>
      <c r="BZ951" t="s">
        <v>10190</v>
      </c>
      <c r="CA951" t="s">
        <v>6212</v>
      </c>
      <c r="CB951">
        <v>2016</v>
      </c>
      <c r="CC951" t="s">
        <v>9617</v>
      </c>
      <c r="CD951" t="s">
        <v>9818</v>
      </c>
      <c r="CE951" t="s">
        <v>9819</v>
      </c>
      <c r="CF951" t="s">
        <v>9820</v>
      </c>
      <c r="CG951" t="s">
        <v>17</v>
      </c>
      <c r="CH951" t="s">
        <v>131</v>
      </c>
      <c r="CI951" t="s">
        <v>9821</v>
      </c>
      <c r="CJ951" t="s">
        <v>9822</v>
      </c>
      <c r="CK951" t="s">
        <v>17</v>
      </c>
      <c r="CL951" t="s">
        <v>17</v>
      </c>
      <c r="CM951" t="s">
        <v>17</v>
      </c>
      <c r="CN951" t="s">
        <v>17</v>
      </c>
      <c r="CO951" t="s">
        <v>686</v>
      </c>
      <c r="CP951" t="s">
        <v>48</v>
      </c>
      <c r="CQ951" t="s">
        <v>7025</v>
      </c>
      <c r="CR951" t="s">
        <v>17</v>
      </c>
      <c r="CS951" t="s">
        <v>9823</v>
      </c>
      <c r="CT951" t="s">
        <v>430</v>
      </c>
      <c r="CU951" t="s">
        <v>333</v>
      </c>
      <c r="CV951" t="s">
        <v>17</v>
      </c>
      <c r="CW951" t="s">
        <v>17</v>
      </c>
      <c r="CX951" t="s">
        <v>17</v>
      </c>
      <c r="CY951" t="s">
        <v>17</v>
      </c>
      <c r="CZ951" t="s">
        <v>9824</v>
      </c>
      <c r="DA951" t="s">
        <v>8549</v>
      </c>
      <c r="DB951" t="s">
        <v>10672</v>
      </c>
      <c r="DC951" t="s">
        <v>10927</v>
      </c>
      <c r="DD951" s="223">
        <v>959</v>
      </c>
    </row>
    <row r="952" spans="1:108">
      <c r="A952" s="223">
        <v>905</v>
      </c>
      <c r="B952" t="s">
        <v>9595</v>
      </c>
      <c r="C952" s="289" t="s">
        <v>9596</v>
      </c>
      <c r="D952" t="s">
        <v>3455</v>
      </c>
      <c r="E952" t="s">
        <v>10191</v>
      </c>
      <c r="F952" t="s">
        <v>9597</v>
      </c>
      <c r="G952" t="s">
        <v>9598</v>
      </c>
      <c r="H952" t="s">
        <v>9599</v>
      </c>
      <c r="I952" t="s">
        <v>9600</v>
      </c>
      <c r="J952" t="s">
        <v>9601</v>
      </c>
      <c r="K952" t="s">
        <v>10288</v>
      </c>
      <c r="L952" t="s">
        <v>9815</v>
      </c>
      <c r="M952" t="b">
        <v>0</v>
      </c>
      <c r="N952" t="s">
        <v>549</v>
      </c>
      <c r="O952" t="s">
        <v>8168</v>
      </c>
      <c r="P952" t="s">
        <v>9103</v>
      </c>
      <c r="Q952">
        <v>36</v>
      </c>
      <c r="R952">
        <v>36</v>
      </c>
      <c r="S952" t="s">
        <v>5090</v>
      </c>
      <c r="T952" t="s">
        <v>17</v>
      </c>
      <c r="U952" t="s">
        <v>17</v>
      </c>
      <c r="V952" t="s">
        <v>17</v>
      </c>
      <c r="W952" t="s">
        <v>17</v>
      </c>
      <c r="X952" t="s">
        <v>17</v>
      </c>
      <c r="Y952" t="s">
        <v>17</v>
      </c>
      <c r="Z952" t="s">
        <v>9665</v>
      </c>
      <c r="AA952" t="s">
        <v>9665</v>
      </c>
      <c r="AB952" t="s">
        <v>17</v>
      </c>
      <c r="AC952" t="s">
        <v>9666</v>
      </c>
      <c r="AD952" t="s">
        <v>17</v>
      </c>
      <c r="AE952" t="s">
        <v>17</v>
      </c>
      <c r="AF952" t="s">
        <v>17</v>
      </c>
      <c r="AG952" t="s">
        <v>17</v>
      </c>
      <c r="AH952" t="s">
        <v>9825</v>
      </c>
      <c r="AI952" t="s">
        <v>9627</v>
      </c>
      <c r="AJ952" t="s">
        <v>481</v>
      </c>
      <c r="AM952" t="s">
        <v>481</v>
      </c>
      <c r="AN952" s="263" t="s">
        <v>9665</v>
      </c>
      <c r="AO952" t="s">
        <v>9206</v>
      </c>
      <c r="AP952" t="s">
        <v>5090</v>
      </c>
      <c r="AQ952" t="s">
        <v>9608</v>
      </c>
      <c r="AR952" t="s">
        <v>9628</v>
      </c>
      <c r="AS952" s="264" t="s">
        <v>9041</v>
      </c>
      <c r="AT952" t="s">
        <v>17</v>
      </c>
      <c r="AU952" t="b">
        <v>0</v>
      </c>
      <c r="AV952" s="223">
        <v>5616073</v>
      </c>
      <c r="AW952" s="89">
        <v>2500000</v>
      </c>
      <c r="AX952" t="s">
        <v>17</v>
      </c>
      <c r="AY952" t="s">
        <v>17</v>
      </c>
      <c r="AZ952" t="s">
        <v>17</v>
      </c>
      <c r="BA952" t="s">
        <v>9628</v>
      </c>
      <c r="BB952" t="s">
        <v>5202</v>
      </c>
      <c r="BC952" t="s">
        <v>17</v>
      </c>
      <c r="BD952" t="s">
        <v>9612</v>
      </c>
      <c r="BE952" t="s">
        <v>37</v>
      </c>
      <c r="BF952" t="s">
        <v>9613</v>
      </c>
      <c r="BG952" t="s">
        <v>6723</v>
      </c>
      <c r="BH952" t="s">
        <v>10186</v>
      </c>
      <c r="BI952" t="s">
        <v>10188</v>
      </c>
      <c r="BJ952" t="s">
        <v>10189</v>
      </c>
      <c r="BK952" t="s">
        <v>9614</v>
      </c>
      <c r="BL952" t="s">
        <v>17</v>
      </c>
      <c r="BM952" s="89">
        <v>2952749</v>
      </c>
      <c r="BN952" s="89">
        <v>2952749</v>
      </c>
      <c r="BO952" t="s">
        <v>5099</v>
      </c>
      <c r="BP952" t="s">
        <v>9615</v>
      </c>
      <c r="BQ952" t="s">
        <v>17</v>
      </c>
      <c r="BR952" t="s">
        <v>17</v>
      </c>
      <c r="BS952" t="s">
        <v>17</v>
      </c>
      <c r="BT952" t="s">
        <v>5099</v>
      </c>
      <c r="BU952" t="s">
        <v>6697</v>
      </c>
      <c r="BV952" t="s">
        <v>9826</v>
      </c>
      <c r="BW952">
        <v>20</v>
      </c>
      <c r="BX952" t="s">
        <v>17</v>
      </c>
      <c r="BY952" t="s">
        <v>17</v>
      </c>
      <c r="BZ952" t="s">
        <v>10190</v>
      </c>
      <c r="CA952" t="s">
        <v>6212</v>
      </c>
      <c r="CB952">
        <v>2016</v>
      </c>
      <c r="CC952" t="s">
        <v>9617</v>
      </c>
      <c r="CD952" t="s">
        <v>9827</v>
      </c>
      <c r="CE952" t="s">
        <v>9828</v>
      </c>
      <c r="CF952" t="s">
        <v>9829</v>
      </c>
      <c r="CG952" t="s">
        <v>17</v>
      </c>
      <c r="CH952" t="s">
        <v>131</v>
      </c>
      <c r="CI952" t="s">
        <v>9830</v>
      </c>
      <c r="CJ952" t="s">
        <v>9831</v>
      </c>
      <c r="CK952" t="s">
        <v>17</v>
      </c>
      <c r="CL952" t="s">
        <v>17</v>
      </c>
      <c r="CM952" t="s">
        <v>17</v>
      </c>
      <c r="CN952" t="s">
        <v>17</v>
      </c>
      <c r="CO952" t="s">
        <v>686</v>
      </c>
      <c r="CP952" t="s">
        <v>49</v>
      </c>
      <c r="CQ952" t="s">
        <v>17</v>
      </c>
      <c r="CR952" t="s">
        <v>9644</v>
      </c>
      <c r="CS952" t="s">
        <v>9832</v>
      </c>
      <c r="CT952" t="s">
        <v>430</v>
      </c>
      <c r="CU952" t="s">
        <v>333</v>
      </c>
      <c r="CV952" t="s">
        <v>17</v>
      </c>
      <c r="CW952" t="s">
        <v>17</v>
      </c>
      <c r="CX952" t="s">
        <v>17</v>
      </c>
      <c r="CY952" t="s">
        <v>17</v>
      </c>
      <c r="CZ952" t="s">
        <v>9833</v>
      </c>
      <c r="DA952" t="s">
        <v>8549</v>
      </c>
      <c r="DB952" t="s">
        <v>10673</v>
      </c>
      <c r="DC952" t="s">
        <v>10928</v>
      </c>
      <c r="DD952" s="223">
        <v>960</v>
      </c>
    </row>
    <row r="953" spans="1:108">
      <c r="A953" s="223">
        <v>906</v>
      </c>
      <c r="B953" t="s">
        <v>9595</v>
      </c>
      <c r="C953" s="289" t="s">
        <v>9596</v>
      </c>
      <c r="D953" t="s">
        <v>3455</v>
      </c>
      <c r="E953" t="s">
        <v>10191</v>
      </c>
      <c r="F953" t="s">
        <v>9597</v>
      </c>
      <c r="G953" t="s">
        <v>9598</v>
      </c>
      <c r="H953" t="s">
        <v>9599</v>
      </c>
      <c r="I953" t="s">
        <v>9600</v>
      </c>
      <c r="J953" t="s">
        <v>9601</v>
      </c>
      <c r="K953" t="s">
        <v>10288</v>
      </c>
      <c r="L953" t="s">
        <v>9815</v>
      </c>
      <c r="M953" t="b">
        <v>0</v>
      </c>
      <c r="N953" t="s">
        <v>549</v>
      </c>
      <c r="O953" t="s">
        <v>8168</v>
      </c>
      <c r="P953" t="s">
        <v>9103</v>
      </c>
      <c r="Q953">
        <v>36</v>
      </c>
      <c r="R953">
        <v>36</v>
      </c>
      <c r="S953" t="s">
        <v>8797</v>
      </c>
      <c r="T953" t="s">
        <v>17</v>
      </c>
      <c r="U953" t="s">
        <v>17</v>
      </c>
      <c r="V953" t="s">
        <v>17</v>
      </c>
      <c r="W953" t="s">
        <v>17</v>
      </c>
      <c r="X953" t="s">
        <v>17</v>
      </c>
      <c r="Y953" t="s">
        <v>17</v>
      </c>
      <c r="Z953" t="s">
        <v>9665</v>
      </c>
      <c r="AA953" t="s">
        <v>9665</v>
      </c>
      <c r="AB953" t="s">
        <v>17</v>
      </c>
      <c r="AC953" t="s">
        <v>9666</v>
      </c>
      <c r="AD953" t="s">
        <v>17</v>
      </c>
      <c r="AE953" t="s">
        <v>17</v>
      </c>
      <c r="AF953" t="s">
        <v>17</v>
      </c>
      <c r="AG953" t="s">
        <v>17</v>
      </c>
      <c r="AH953" t="s">
        <v>9834</v>
      </c>
      <c r="AI953" t="s">
        <v>8815</v>
      </c>
      <c r="AJ953" t="s">
        <v>9035</v>
      </c>
      <c r="AM953" t="s">
        <v>8817</v>
      </c>
      <c r="AN953" s="263" t="s">
        <v>9665</v>
      </c>
      <c r="AO953" t="s">
        <v>9206</v>
      </c>
      <c r="AP953" t="s">
        <v>8797</v>
      </c>
      <c r="AQ953" t="s">
        <v>9608</v>
      </c>
      <c r="AR953" t="s">
        <v>9609</v>
      </c>
      <c r="AS953" t="s">
        <v>8816</v>
      </c>
      <c r="AT953" t="s">
        <v>17</v>
      </c>
      <c r="AU953" t="b">
        <v>0</v>
      </c>
      <c r="AV953" s="223">
        <v>697820</v>
      </c>
      <c r="AW953">
        <v>1000000</v>
      </c>
      <c r="AX953" t="s">
        <v>9610</v>
      </c>
      <c r="AY953" t="s">
        <v>17</v>
      </c>
      <c r="AZ953" t="s">
        <v>17</v>
      </c>
      <c r="BA953" t="s">
        <v>9611</v>
      </c>
      <c r="BB953" t="s">
        <v>5202</v>
      </c>
      <c r="BC953" t="s">
        <v>17</v>
      </c>
      <c r="BD953" t="s">
        <v>9612</v>
      </c>
      <c r="BE953" t="s">
        <v>37</v>
      </c>
      <c r="BF953" t="s">
        <v>9613</v>
      </c>
      <c r="BG953" t="s">
        <v>6723</v>
      </c>
      <c r="BH953" t="s">
        <v>9567</v>
      </c>
      <c r="BI953" t="s">
        <v>10187</v>
      </c>
      <c r="BJ953" t="s">
        <v>9079</v>
      </c>
      <c r="BK953" t="s">
        <v>9614</v>
      </c>
      <c r="BL953" t="s">
        <v>17</v>
      </c>
      <c r="BM953" s="89">
        <v>189642</v>
      </c>
      <c r="BN953" s="89">
        <v>189642</v>
      </c>
      <c r="BO953" t="s">
        <v>5099</v>
      </c>
      <c r="BP953" t="s">
        <v>9615</v>
      </c>
      <c r="BQ953" t="s">
        <v>17</v>
      </c>
      <c r="BR953" t="s">
        <v>17</v>
      </c>
      <c r="BS953" t="s">
        <v>17</v>
      </c>
      <c r="BT953" t="s">
        <v>5099</v>
      </c>
      <c r="BU953" t="s">
        <v>6697</v>
      </c>
      <c r="BV953" t="s">
        <v>9835</v>
      </c>
      <c r="BW953">
        <v>20</v>
      </c>
      <c r="BX953" t="s">
        <v>17</v>
      </c>
      <c r="BY953" t="s">
        <v>17</v>
      </c>
      <c r="BZ953" t="s">
        <v>10190</v>
      </c>
      <c r="CA953" t="s">
        <v>6212</v>
      </c>
      <c r="CB953">
        <v>2016</v>
      </c>
      <c r="CC953" t="s">
        <v>9617</v>
      </c>
      <c r="CD953" t="s">
        <v>9836</v>
      </c>
      <c r="CE953" t="s">
        <v>9837</v>
      </c>
      <c r="CF953" t="s">
        <v>9838</v>
      </c>
      <c r="CG953" t="s">
        <v>17</v>
      </c>
      <c r="CH953" t="s">
        <v>131</v>
      </c>
      <c r="CI953" t="s">
        <v>9839</v>
      </c>
      <c r="CJ953" t="s">
        <v>9840</v>
      </c>
      <c r="CK953" t="s">
        <v>17</v>
      </c>
      <c r="CL953" t="s">
        <v>17</v>
      </c>
      <c r="CM953" t="s">
        <v>17</v>
      </c>
      <c r="CN953" t="s">
        <v>17</v>
      </c>
      <c r="CO953" t="s">
        <v>686</v>
      </c>
      <c r="CP953" t="s">
        <v>48</v>
      </c>
      <c r="CQ953" t="s">
        <v>7025</v>
      </c>
      <c r="CR953" t="s">
        <v>17</v>
      </c>
      <c r="CS953" t="s">
        <v>9841</v>
      </c>
      <c r="CT953" t="s">
        <v>430</v>
      </c>
      <c r="CU953" t="s">
        <v>333</v>
      </c>
      <c r="CV953" t="s">
        <v>17</v>
      </c>
      <c r="CW953" t="s">
        <v>17</v>
      </c>
      <c r="CX953" t="s">
        <v>17</v>
      </c>
      <c r="CY953" t="s">
        <v>17</v>
      </c>
      <c r="CZ953" t="s">
        <v>9842</v>
      </c>
      <c r="DA953" t="s">
        <v>8549</v>
      </c>
      <c r="DB953" t="s">
        <v>10674</v>
      </c>
      <c r="DC953" t="s">
        <v>10929</v>
      </c>
      <c r="DD953" s="223">
        <v>961</v>
      </c>
    </row>
    <row r="954" spans="1:108">
      <c r="A954" s="223">
        <v>907</v>
      </c>
      <c r="B954" t="s">
        <v>9595</v>
      </c>
      <c r="C954" s="289" t="s">
        <v>9596</v>
      </c>
      <c r="D954" t="s">
        <v>3455</v>
      </c>
      <c r="E954" t="s">
        <v>10191</v>
      </c>
      <c r="F954" t="s">
        <v>9597</v>
      </c>
      <c r="G954" t="s">
        <v>9598</v>
      </c>
      <c r="H954" t="s">
        <v>9599</v>
      </c>
      <c r="I954" t="s">
        <v>9600</v>
      </c>
      <c r="J954" t="s">
        <v>9601</v>
      </c>
      <c r="K954" t="s">
        <v>10288</v>
      </c>
      <c r="L954" t="s">
        <v>9815</v>
      </c>
      <c r="M954" t="b">
        <v>0</v>
      </c>
      <c r="N954" t="s">
        <v>549</v>
      </c>
      <c r="O954" t="s">
        <v>8168</v>
      </c>
      <c r="P954" t="s">
        <v>9103</v>
      </c>
      <c r="Q954">
        <v>36</v>
      </c>
      <c r="R954">
        <v>36</v>
      </c>
      <c r="S954" t="s">
        <v>8797</v>
      </c>
      <c r="T954" t="s">
        <v>17</v>
      </c>
      <c r="U954" t="s">
        <v>17</v>
      </c>
      <c r="V954" t="s">
        <v>17</v>
      </c>
      <c r="W954" t="s">
        <v>17</v>
      </c>
      <c r="X954" t="s">
        <v>17</v>
      </c>
      <c r="Y954" t="s">
        <v>17</v>
      </c>
      <c r="Z954" t="s">
        <v>9665</v>
      </c>
      <c r="AA954" t="s">
        <v>9665</v>
      </c>
      <c r="AB954" t="s">
        <v>17</v>
      </c>
      <c r="AC954" t="s">
        <v>9666</v>
      </c>
      <c r="AD954" t="s">
        <v>17</v>
      </c>
      <c r="AE954" t="s">
        <v>17</v>
      </c>
      <c r="AF954" t="s">
        <v>17</v>
      </c>
      <c r="AG954" t="s">
        <v>17</v>
      </c>
      <c r="AH954" t="s">
        <v>9843</v>
      </c>
      <c r="AI954" t="s">
        <v>8815</v>
      </c>
      <c r="AJ954" t="s">
        <v>9035</v>
      </c>
      <c r="AM954" t="s">
        <v>8817</v>
      </c>
      <c r="AN954" s="263" t="s">
        <v>9665</v>
      </c>
      <c r="AO954" t="s">
        <v>9206</v>
      </c>
      <c r="AP954" t="s">
        <v>8797</v>
      </c>
      <c r="AQ954" t="s">
        <v>9608</v>
      </c>
      <c r="AR954" t="s">
        <v>9609</v>
      </c>
      <c r="AS954" t="s">
        <v>8816</v>
      </c>
      <c r="AT954" t="s">
        <v>17</v>
      </c>
      <c r="AU954" t="b">
        <v>0</v>
      </c>
      <c r="AV954" s="223">
        <v>738435</v>
      </c>
      <c r="AW954">
        <v>1000000</v>
      </c>
      <c r="AX954" t="s">
        <v>9610</v>
      </c>
      <c r="AY954" t="s">
        <v>17</v>
      </c>
      <c r="AZ954" t="s">
        <v>17</v>
      </c>
      <c r="BA954" t="s">
        <v>9611</v>
      </c>
      <c r="BB954" t="s">
        <v>5202</v>
      </c>
      <c r="BC954" t="s">
        <v>17</v>
      </c>
      <c r="BD954" t="s">
        <v>9612</v>
      </c>
      <c r="BE954" t="s">
        <v>37</v>
      </c>
      <c r="BF954" t="s">
        <v>9613</v>
      </c>
      <c r="BG954" t="s">
        <v>6723</v>
      </c>
      <c r="BH954" t="s">
        <v>10186</v>
      </c>
      <c r="BI954" t="s">
        <v>10188</v>
      </c>
      <c r="BJ954" t="s">
        <v>10189</v>
      </c>
      <c r="BK954" t="s">
        <v>9614</v>
      </c>
      <c r="BL954" t="s">
        <v>17</v>
      </c>
      <c r="BM954" s="89">
        <v>427589</v>
      </c>
      <c r="BN954" s="89">
        <v>427589</v>
      </c>
      <c r="BO954" t="s">
        <v>5099</v>
      </c>
      <c r="BP954" t="s">
        <v>9615</v>
      </c>
      <c r="BQ954" t="s">
        <v>17</v>
      </c>
      <c r="BR954" t="s">
        <v>17</v>
      </c>
      <c r="BS954" t="s">
        <v>17</v>
      </c>
      <c r="BT954" t="s">
        <v>5099</v>
      </c>
      <c r="BU954" t="s">
        <v>6697</v>
      </c>
      <c r="BV954" t="s">
        <v>9844</v>
      </c>
      <c r="BW954">
        <v>20</v>
      </c>
      <c r="BX954" t="s">
        <v>17</v>
      </c>
      <c r="BY954" t="s">
        <v>17</v>
      </c>
      <c r="BZ954" t="s">
        <v>10190</v>
      </c>
      <c r="CA954" t="s">
        <v>6212</v>
      </c>
      <c r="CB954">
        <v>2016</v>
      </c>
      <c r="CC954" t="s">
        <v>9617</v>
      </c>
      <c r="CD954" t="s">
        <v>9845</v>
      </c>
      <c r="CE954" t="s">
        <v>9846</v>
      </c>
      <c r="CF954" t="s">
        <v>9847</v>
      </c>
      <c r="CG954" t="s">
        <v>17</v>
      </c>
      <c r="CH954" t="s">
        <v>131</v>
      </c>
      <c r="CI954" t="s">
        <v>9848</v>
      </c>
      <c r="CJ954" t="s">
        <v>9849</v>
      </c>
      <c r="CK954" t="s">
        <v>17</v>
      </c>
      <c r="CL954" t="s">
        <v>17</v>
      </c>
      <c r="CM954" t="s">
        <v>17</v>
      </c>
      <c r="CN954" t="s">
        <v>17</v>
      </c>
      <c r="CO954" t="s">
        <v>686</v>
      </c>
      <c r="CP954" t="s">
        <v>49</v>
      </c>
      <c r="CQ954" t="s">
        <v>17</v>
      </c>
      <c r="CR954" t="s">
        <v>9644</v>
      </c>
      <c r="CS954" t="s">
        <v>9850</v>
      </c>
      <c r="CT954" t="s">
        <v>430</v>
      </c>
      <c r="CU954" t="s">
        <v>333</v>
      </c>
      <c r="CV954" t="s">
        <v>17</v>
      </c>
      <c r="CW954" t="s">
        <v>17</v>
      </c>
      <c r="CX954" t="s">
        <v>17</v>
      </c>
      <c r="CY954" t="s">
        <v>17</v>
      </c>
      <c r="CZ954" t="s">
        <v>9851</v>
      </c>
      <c r="DA954" t="s">
        <v>8549</v>
      </c>
      <c r="DB954" t="s">
        <v>10675</v>
      </c>
      <c r="DC954" t="s">
        <v>10930</v>
      </c>
      <c r="DD954" s="223">
        <v>962</v>
      </c>
    </row>
    <row r="955" spans="1:108">
      <c r="A955" s="223">
        <v>908</v>
      </c>
      <c r="B955" t="s">
        <v>9595</v>
      </c>
      <c r="C955" s="289" t="s">
        <v>9596</v>
      </c>
      <c r="D955" t="s">
        <v>3455</v>
      </c>
      <c r="E955" t="s">
        <v>10191</v>
      </c>
      <c r="F955" t="s">
        <v>9597</v>
      </c>
      <c r="G955" t="s">
        <v>9598</v>
      </c>
      <c r="H955" t="s">
        <v>9599</v>
      </c>
      <c r="I955" t="s">
        <v>9600</v>
      </c>
      <c r="J955" t="s">
        <v>9601</v>
      </c>
      <c r="K955" t="s">
        <v>10288</v>
      </c>
      <c r="L955" t="s">
        <v>9852</v>
      </c>
      <c r="M955" t="b">
        <v>0</v>
      </c>
      <c r="N955" t="s">
        <v>549</v>
      </c>
      <c r="O955" t="s">
        <v>8168</v>
      </c>
      <c r="P955" t="s">
        <v>9094</v>
      </c>
      <c r="Q955">
        <v>57</v>
      </c>
      <c r="R955">
        <v>57</v>
      </c>
      <c r="S955" t="s">
        <v>5090</v>
      </c>
      <c r="T955" t="s">
        <v>17</v>
      </c>
      <c r="U955" t="s">
        <v>17</v>
      </c>
      <c r="V955" t="s">
        <v>17</v>
      </c>
      <c r="W955" t="s">
        <v>17</v>
      </c>
      <c r="X955" t="s">
        <v>17</v>
      </c>
      <c r="Y955" t="s">
        <v>17</v>
      </c>
      <c r="Z955" t="s">
        <v>9665</v>
      </c>
      <c r="AA955" t="s">
        <v>9665</v>
      </c>
      <c r="AB955" t="s">
        <v>17</v>
      </c>
      <c r="AC955" t="s">
        <v>9666</v>
      </c>
      <c r="AD955" t="s">
        <v>17</v>
      </c>
      <c r="AE955" t="s">
        <v>17</v>
      </c>
      <c r="AF955" t="s">
        <v>17</v>
      </c>
      <c r="AG955" t="s">
        <v>17</v>
      </c>
      <c r="AH955" t="s">
        <v>9853</v>
      </c>
      <c r="AI955" t="s">
        <v>9627</v>
      </c>
      <c r="AJ955" t="s">
        <v>481</v>
      </c>
      <c r="AM955" t="s">
        <v>481</v>
      </c>
      <c r="AN955" s="263" t="s">
        <v>9665</v>
      </c>
      <c r="AO955" t="s">
        <v>9206</v>
      </c>
      <c r="AP955" t="s">
        <v>5090</v>
      </c>
      <c r="AQ955" t="s">
        <v>9608</v>
      </c>
      <c r="AR955" t="s">
        <v>9628</v>
      </c>
      <c r="AS955" s="264" t="s">
        <v>9041</v>
      </c>
      <c r="AT955" t="s">
        <v>17</v>
      </c>
      <c r="AU955" t="b">
        <v>0</v>
      </c>
      <c r="AV955" s="223">
        <v>5164974</v>
      </c>
      <c r="AW955" s="89">
        <v>2500000</v>
      </c>
      <c r="AX955" t="s">
        <v>17</v>
      </c>
      <c r="AY955" t="s">
        <v>17</v>
      </c>
      <c r="AZ955" t="s">
        <v>17</v>
      </c>
      <c r="BA955" t="s">
        <v>9628</v>
      </c>
      <c r="BB955" t="s">
        <v>5202</v>
      </c>
      <c r="BC955" t="s">
        <v>17</v>
      </c>
      <c r="BD955" t="s">
        <v>9612</v>
      </c>
      <c r="BE955" t="s">
        <v>37</v>
      </c>
      <c r="BF955" t="s">
        <v>9613</v>
      </c>
      <c r="BG955" t="s">
        <v>6723</v>
      </c>
      <c r="BH955" t="s">
        <v>9567</v>
      </c>
      <c r="BI955" t="s">
        <v>10187</v>
      </c>
      <c r="BJ955" t="s">
        <v>9079</v>
      </c>
      <c r="BK955" t="s">
        <v>9614</v>
      </c>
      <c r="BL955" t="s">
        <v>17</v>
      </c>
      <c r="BM955" s="89">
        <v>1690595</v>
      </c>
      <c r="BN955" s="89">
        <v>1690595</v>
      </c>
      <c r="BO955" t="s">
        <v>5099</v>
      </c>
      <c r="BP955" t="s">
        <v>9615</v>
      </c>
      <c r="BQ955" t="s">
        <v>17</v>
      </c>
      <c r="BR955" t="s">
        <v>17</v>
      </c>
      <c r="BS955" t="s">
        <v>17</v>
      </c>
      <c r="BT955" t="s">
        <v>5099</v>
      </c>
      <c r="BU955" t="s">
        <v>6697</v>
      </c>
      <c r="BV955" t="s">
        <v>9854</v>
      </c>
      <c r="BW955">
        <v>20</v>
      </c>
      <c r="BX955" t="s">
        <v>17</v>
      </c>
      <c r="BY955" t="s">
        <v>17</v>
      </c>
      <c r="BZ955" t="s">
        <v>10190</v>
      </c>
      <c r="CA955" t="s">
        <v>6212</v>
      </c>
      <c r="CB955">
        <v>2016</v>
      </c>
      <c r="CC955" t="s">
        <v>9617</v>
      </c>
      <c r="CD955" t="s">
        <v>9855</v>
      </c>
      <c r="CE955" t="s">
        <v>9856</v>
      </c>
      <c r="CF955" t="s">
        <v>9857</v>
      </c>
      <c r="CG955" t="s">
        <v>17</v>
      </c>
      <c r="CH955" t="s">
        <v>131</v>
      </c>
      <c r="CI955" t="s">
        <v>9858</v>
      </c>
      <c r="CJ955" t="s">
        <v>9859</v>
      </c>
      <c r="CK955" t="s">
        <v>17</v>
      </c>
      <c r="CL955" t="s">
        <v>17</v>
      </c>
      <c r="CM955" t="s">
        <v>17</v>
      </c>
      <c r="CN955" t="s">
        <v>17</v>
      </c>
      <c r="CO955" t="s">
        <v>686</v>
      </c>
      <c r="CP955" t="s">
        <v>48</v>
      </c>
      <c r="CQ955" t="s">
        <v>7025</v>
      </c>
      <c r="CR955" t="s">
        <v>17</v>
      </c>
      <c r="CS955" t="s">
        <v>9860</v>
      </c>
      <c r="CT955" t="s">
        <v>430</v>
      </c>
      <c r="CU955" t="s">
        <v>333</v>
      </c>
      <c r="CV955" t="s">
        <v>17</v>
      </c>
      <c r="CW955" t="s">
        <v>17</v>
      </c>
      <c r="CX955" t="s">
        <v>17</v>
      </c>
      <c r="CY955" t="s">
        <v>17</v>
      </c>
      <c r="CZ955" t="s">
        <v>9861</v>
      </c>
      <c r="DA955" t="s">
        <v>8549</v>
      </c>
      <c r="DB955" t="s">
        <v>10676</v>
      </c>
      <c r="DC955" t="s">
        <v>10931</v>
      </c>
      <c r="DD955" s="223">
        <v>963</v>
      </c>
    </row>
    <row r="956" spans="1:108">
      <c r="A956" s="223">
        <v>909</v>
      </c>
      <c r="B956" t="s">
        <v>9595</v>
      </c>
      <c r="C956" s="289" t="s">
        <v>9596</v>
      </c>
      <c r="D956" t="s">
        <v>3455</v>
      </c>
      <c r="E956" t="s">
        <v>10191</v>
      </c>
      <c r="F956" t="s">
        <v>9597</v>
      </c>
      <c r="G956" t="s">
        <v>9598</v>
      </c>
      <c r="H956" t="s">
        <v>9599</v>
      </c>
      <c r="I956" t="s">
        <v>9600</v>
      </c>
      <c r="J956" t="s">
        <v>9601</v>
      </c>
      <c r="K956" t="s">
        <v>10288</v>
      </c>
      <c r="L956" t="s">
        <v>9852</v>
      </c>
      <c r="M956" t="b">
        <v>0</v>
      </c>
      <c r="N956" t="s">
        <v>549</v>
      </c>
      <c r="O956" t="s">
        <v>8168</v>
      </c>
      <c r="P956" t="s">
        <v>9094</v>
      </c>
      <c r="Q956">
        <v>57</v>
      </c>
      <c r="R956">
        <v>57</v>
      </c>
      <c r="S956" t="s">
        <v>5090</v>
      </c>
      <c r="T956" t="s">
        <v>17</v>
      </c>
      <c r="U956" t="s">
        <v>17</v>
      </c>
      <c r="V956" t="s">
        <v>17</v>
      </c>
      <c r="W956" t="s">
        <v>17</v>
      </c>
      <c r="X956" t="s">
        <v>17</v>
      </c>
      <c r="Y956" t="s">
        <v>17</v>
      </c>
      <c r="Z956" t="s">
        <v>9665</v>
      </c>
      <c r="AA956" t="s">
        <v>9665</v>
      </c>
      <c r="AB956" t="s">
        <v>17</v>
      </c>
      <c r="AC956" t="s">
        <v>9666</v>
      </c>
      <c r="AD956" t="s">
        <v>17</v>
      </c>
      <c r="AE956" t="s">
        <v>17</v>
      </c>
      <c r="AF956" t="s">
        <v>17</v>
      </c>
      <c r="AG956" t="s">
        <v>17</v>
      </c>
      <c r="AH956" t="s">
        <v>9862</v>
      </c>
      <c r="AI956" t="s">
        <v>9627</v>
      </c>
      <c r="AJ956" t="s">
        <v>481</v>
      </c>
      <c r="AM956" t="s">
        <v>481</v>
      </c>
      <c r="AN956" s="263" t="s">
        <v>9665</v>
      </c>
      <c r="AO956" t="s">
        <v>9206</v>
      </c>
      <c r="AP956" t="s">
        <v>5090</v>
      </c>
      <c r="AQ956" t="s">
        <v>9608</v>
      </c>
      <c r="AR956" t="s">
        <v>9628</v>
      </c>
      <c r="AS956" s="264" t="s">
        <v>9041</v>
      </c>
      <c r="AT956" t="s">
        <v>17</v>
      </c>
      <c r="AU956" t="b">
        <v>0</v>
      </c>
      <c r="AV956" s="223">
        <v>8830989</v>
      </c>
      <c r="AW956" s="89">
        <v>2500000</v>
      </c>
      <c r="AX956" t="s">
        <v>17</v>
      </c>
      <c r="AY956" t="s">
        <v>17</v>
      </c>
      <c r="AZ956" t="s">
        <v>17</v>
      </c>
      <c r="BA956" t="s">
        <v>9628</v>
      </c>
      <c r="BB956" t="s">
        <v>5202</v>
      </c>
      <c r="BC956" t="s">
        <v>17</v>
      </c>
      <c r="BD956" t="s">
        <v>9612</v>
      </c>
      <c r="BE956" t="s">
        <v>37</v>
      </c>
      <c r="BF956" t="s">
        <v>9613</v>
      </c>
      <c r="BG956" t="s">
        <v>6723</v>
      </c>
      <c r="BH956" t="s">
        <v>10186</v>
      </c>
      <c r="BI956" t="s">
        <v>10188</v>
      </c>
      <c r="BJ956" t="s">
        <v>10189</v>
      </c>
      <c r="BK956" t="s">
        <v>9614</v>
      </c>
      <c r="BL956" t="s">
        <v>17</v>
      </c>
      <c r="BM956" s="89">
        <v>4326423</v>
      </c>
      <c r="BN956" s="89">
        <v>4326423</v>
      </c>
      <c r="BO956" t="s">
        <v>5099</v>
      </c>
      <c r="BP956" t="s">
        <v>9615</v>
      </c>
      <c r="BQ956" t="s">
        <v>17</v>
      </c>
      <c r="BR956" t="s">
        <v>17</v>
      </c>
      <c r="BS956" t="s">
        <v>17</v>
      </c>
      <c r="BT956" t="s">
        <v>5099</v>
      </c>
      <c r="BU956" t="s">
        <v>6697</v>
      </c>
      <c r="BV956" t="s">
        <v>9863</v>
      </c>
      <c r="BW956">
        <v>20</v>
      </c>
      <c r="BX956" t="s">
        <v>17</v>
      </c>
      <c r="BY956" t="s">
        <v>17</v>
      </c>
      <c r="BZ956" t="s">
        <v>10190</v>
      </c>
      <c r="CA956" t="s">
        <v>6212</v>
      </c>
      <c r="CB956">
        <v>2016</v>
      </c>
      <c r="CC956" t="s">
        <v>9617</v>
      </c>
      <c r="CD956" t="s">
        <v>9864</v>
      </c>
      <c r="CE956" t="s">
        <v>9865</v>
      </c>
      <c r="CF956" t="s">
        <v>9866</v>
      </c>
      <c r="CG956" t="s">
        <v>17</v>
      </c>
      <c r="CH956" t="s">
        <v>131</v>
      </c>
      <c r="CI956" t="s">
        <v>9867</v>
      </c>
      <c r="CJ956" t="s">
        <v>9868</v>
      </c>
      <c r="CK956" t="s">
        <v>17</v>
      </c>
      <c r="CL956" t="s">
        <v>17</v>
      </c>
      <c r="CM956" t="s">
        <v>17</v>
      </c>
      <c r="CN956" t="s">
        <v>17</v>
      </c>
      <c r="CO956" t="s">
        <v>686</v>
      </c>
      <c r="CP956" t="s">
        <v>49</v>
      </c>
      <c r="CQ956" t="s">
        <v>17</v>
      </c>
      <c r="CR956" t="s">
        <v>9644</v>
      </c>
      <c r="CS956" t="s">
        <v>9869</v>
      </c>
      <c r="CT956" t="s">
        <v>430</v>
      </c>
      <c r="CU956" t="s">
        <v>333</v>
      </c>
      <c r="CV956" t="s">
        <v>17</v>
      </c>
      <c r="CW956" t="s">
        <v>17</v>
      </c>
      <c r="CX956" t="s">
        <v>17</v>
      </c>
      <c r="CY956" t="s">
        <v>17</v>
      </c>
      <c r="CZ956" t="s">
        <v>9870</v>
      </c>
      <c r="DA956" t="s">
        <v>8549</v>
      </c>
      <c r="DB956" t="s">
        <v>10677</v>
      </c>
      <c r="DC956" t="s">
        <v>10932</v>
      </c>
      <c r="DD956" s="223">
        <v>964</v>
      </c>
    </row>
    <row r="957" spans="1:108">
      <c r="A957" s="223">
        <v>910</v>
      </c>
      <c r="B957" t="s">
        <v>9595</v>
      </c>
      <c r="C957" s="289" t="s">
        <v>9596</v>
      </c>
      <c r="D957" t="s">
        <v>3455</v>
      </c>
      <c r="E957" t="s">
        <v>10191</v>
      </c>
      <c r="F957" t="s">
        <v>9597</v>
      </c>
      <c r="G957" t="s">
        <v>9598</v>
      </c>
      <c r="H957" t="s">
        <v>9599</v>
      </c>
      <c r="I957" t="s">
        <v>9600</v>
      </c>
      <c r="J957" t="s">
        <v>9601</v>
      </c>
      <c r="K957" t="s">
        <v>10288</v>
      </c>
      <c r="L957" t="s">
        <v>9852</v>
      </c>
      <c r="M957" t="b">
        <v>0</v>
      </c>
      <c r="N957" t="s">
        <v>549</v>
      </c>
      <c r="O957" t="s">
        <v>8168</v>
      </c>
      <c r="P957" t="s">
        <v>9094</v>
      </c>
      <c r="Q957">
        <v>57</v>
      </c>
      <c r="R957">
        <v>57</v>
      </c>
      <c r="S957" t="s">
        <v>8797</v>
      </c>
      <c r="T957" t="s">
        <v>17</v>
      </c>
      <c r="U957" t="s">
        <v>17</v>
      </c>
      <c r="V957" t="s">
        <v>17</v>
      </c>
      <c r="W957" t="s">
        <v>17</v>
      </c>
      <c r="X957" t="s">
        <v>17</v>
      </c>
      <c r="Y957" t="s">
        <v>17</v>
      </c>
      <c r="Z957" t="s">
        <v>9665</v>
      </c>
      <c r="AA957" t="s">
        <v>9665</v>
      </c>
      <c r="AB957" t="s">
        <v>17</v>
      </c>
      <c r="AC957" t="s">
        <v>9666</v>
      </c>
      <c r="AD957" t="s">
        <v>17</v>
      </c>
      <c r="AE957" t="s">
        <v>17</v>
      </c>
      <c r="AF957" t="s">
        <v>17</v>
      </c>
      <c r="AG957" t="s">
        <v>17</v>
      </c>
      <c r="AH957" t="s">
        <v>9871</v>
      </c>
      <c r="AI957" t="s">
        <v>8815</v>
      </c>
      <c r="AJ957" t="s">
        <v>9035</v>
      </c>
      <c r="AM957" t="s">
        <v>8817</v>
      </c>
      <c r="AN957" s="263" t="s">
        <v>9665</v>
      </c>
      <c r="AO957" t="s">
        <v>9206</v>
      </c>
      <c r="AP957" t="s">
        <v>8797</v>
      </c>
      <c r="AQ957" t="s">
        <v>9608</v>
      </c>
      <c r="AR957" t="s">
        <v>9609</v>
      </c>
      <c r="AS957" t="s">
        <v>8816</v>
      </c>
      <c r="AT957" t="s">
        <v>17</v>
      </c>
      <c r="AU957" t="b">
        <v>0</v>
      </c>
      <c r="AV957" s="223">
        <v>582183</v>
      </c>
      <c r="AW957">
        <v>1000000</v>
      </c>
      <c r="AX957" t="s">
        <v>9610</v>
      </c>
      <c r="AY957" t="s">
        <v>17</v>
      </c>
      <c r="AZ957" t="s">
        <v>17</v>
      </c>
      <c r="BA957" t="s">
        <v>9611</v>
      </c>
      <c r="BB957" t="s">
        <v>5202</v>
      </c>
      <c r="BC957" t="s">
        <v>17</v>
      </c>
      <c r="BD957" t="s">
        <v>9612</v>
      </c>
      <c r="BE957" t="s">
        <v>37</v>
      </c>
      <c r="BF957" t="s">
        <v>9613</v>
      </c>
      <c r="BG957" t="s">
        <v>6723</v>
      </c>
      <c r="BH957" t="s">
        <v>9567</v>
      </c>
      <c r="BI957" t="s">
        <v>10187</v>
      </c>
      <c r="BJ957" t="s">
        <v>9079</v>
      </c>
      <c r="BK957" t="s">
        <v>9614</v>
      </c>
      <c r="BL957" t="s">
        <v>17</v>
      </c>
      <c r="BM957" s="89">
        <v>138464</v>
      </c>
      <c r="BN957" s="89">
        <v>138464</v>
      </c>
      <c r="BO957" t="s">
        <v>5099</v>
      </c>
      <c r="BP957" t="s">
        <v>9615</v>
      </c>
      <c r="BQ957" t="s">
        <v>17</v>
      </c>
      <c r="BR957" t="s">
        <v>17</v>
      </c>
      <c r="BS957" t="s">
        <v>17</v>
      </c>
      <c r="BT957" t="s">
        <v>5099</v>
      </c>
      <c r="BU957" t="s">
        <v>6697</v>
      </c>
      <c r="BV957" t="s">
        <v>9872</v>
      </c>
      <c r="BW957">
        <v>20</v>
      </c>
      <c r="BX957" t="s">
        <v>17</v>
      </c>
      <c r="BY957" t="s">
        <v>17</v>
      </c>
      <c r="BZ957" t="s">
        <v>10190</v>
      </c>
      <c r="CA957" t="s">
        <v>6212</v>
      </c>
      <c r="CB957">
        <v>2016</v>
      </c>
      <c r="CC957" t="s">
        <v>9617</v>
      </c>
      <c r="CD957" t="s">
        <v>9873</v>
      </c>
      <c r="CE957" t="s">
        <v>9874</v>
      </c>
      <c r="CF957" t="s">
        <v>9875</v>
      </c>
      <c r="CG957" t="s">
        <v>17</v>
      </c>
      <c r="CH957" t="s">
        <v>131</v>
      </c>
      <c r="CI957" t="s">
        <v>9876</v>
      </c>
      <c r="CJ957" t="s">
        <v>9877</v>
      </c>
      <c r="CK957" t="s">
        <v>17</v>
      </c>
      <c r="CL957" t="s">
        <v>17</v>
      </c>
      <c r="CM957" t="s">
        <v>17</v>
      </c>
      <c r="CN957" t="s">
        <v>17</v>
      </c>
      <c r="CO957" t="s">
        <v>686</v>
      </c>
      <c r="CP957" t="s">
        <v>48</v>
      </c>
      <c r="CQ957" t="s">
        <v>7025</v>
      </c>
      <c r="CR957" t="s">
        <v>17</v>
      </c>
      <c r="CS957" t="s">
        <v>9878</v>
      </c>
      <c r="CT957" t="s">
        <v>430</v>
      </c>
      <c r="CU957" t="s">
        <v>333</v>
      </c>
      <c r="CV957" t="s">
        <v>17</v>
      </c>
      <c r="CW957" t="s">
        <v>17</v>
      </c>
      <c r="CX957" t="s">
        <v>17</v>
      </c>
      <c r="CY957" t="s">
        <v>17</v>
      </c>
      <c r="CZ957" t="s">
        <v>9879</v>
      </c>
      <c r="DA957" t="s">
        <v>8549</v>
      </c>
      <c r="DB957" t="s">
        <v>10678</v>
      </c>
      <c r="DC957" t="s">
        <v>10933</v>
      </c>
      <c r="DD957" s="223">
        <v>965</v>
      </c>
    </row>
    <row r="958" spans="1:108">
      <c r="A958" s="223">
        <v>911</v>
      </c>
      <c r="B958" t="s">
        <v>9595</v>
      </c>
      <c r="C958" s="289" t="s">
        <v>9596</v>
      </c>
      <c r="D958" t="s">
        <v>3455</v>
      </c>
      <c r="E958" t="s">
        <v>10191</v>
      </c>
      <c r="F958" t="s">
        <v>9597</v>
      </c>
      <c r="G958" t="s">
        <v>9598</v>
      </c>
      <c r="H958" t="s">
        <v>9599</v>
      </c>
      <c r="I958" t="s">
        <v>9600</v>
      </c>
      <c r="J958" t="s">
        <v>9601</v>
      </c>
      <c r="K958" t="s">
        <v>10288</v>
      </c>
      <c r="L958" t="s">
        <v>9852</v>
      </c>
      <c r="M958" t="b">
        <v>0</v>
      </c>
      <c r="N958" t="s">
        <v>549</v>
      </c>
      <c r="O958" t="s">
        <v>8168</v>
      </c>
      <c r="P958" t="s">
        <v>9094</v>
      </c>
      <c r="Q958">
        <v>57</v>
      </c>
      <c r="R958">
        <v>57</v>
      </c>
      <c r="S958" t="s">
        <v>8797</v>
      </c>
      <c r="T958" t="s">
        <v>17</v>
      </c>
      <c r="U958" t="s">
        <v>17</v>
      </c>
      <c r="V958" t="s">
        <v>17</v>
      </c>
      <c r="W958" t="s">
        <v>17</v>
      </c>
      <c r="X958" t="s">
        <v>17</v>
      </c>
      <c r="Y958" t="s">
        <v>17</v>
      </c>
      <c r="Z958" t="s">
        <v>9665</v>
      </c>
      <c r="AA958" t="s">
        <v>9665</v>
      </c>
      <c r="AB958" t="s">
        <v>17</v>
      </c>
      <c r="AC958" t="s">
        <v>9666</v>
      </c>
      <c r="AD958" t="s">
        <v>17</v>
      </c>
      <c r="AE958" t="s">
        <v>17</v>
      </c>
      <c r="AF958" t="s">
        <v>17</v>
      </c>
      <c r="AG958" t="s">
        <v>17</v>
      </c>
      <c r="AH958" t="s">
        <v>9880</v>
      </c>
      <c r="AI958" t="s">
        <v>8815</v>
      </c>
      <c r="AJ958" t="s">
        <v>9035</v>
      </c>
      <c r="AM958" t="s">
        <v>8817</v>
      </c>
      <c r="AN958" s="263" t="s">
        <v>9665</v>
      </c>
      <c r="AO958" t="s">
        <v>9206</v>
      </c>
      <c r="AP958" t="s">
        <v>8797</v>
      </c>
      <c r="AQ958" t="s">
        <v>9608</v>
      </c>
      <c r="AR958" t="s">
        <v>9609</v>
      </c>
      <c r="AS958" t="s">
        <v>8816</v>
      </c>
      <c r="AT958" t="s">
        <v>17</v>
      </c>
      <c r="AU958" t="b">
        <v>0</v>
      </c>
      <c r="AV958" s="223">
        <v>511091</v>
      </c>
      <c r="AW958">
        <v>1000000</v>
      </c>
      <c r="AX958" t="s">
        <v>9610</v>
      </c>
      <c r="AY958" t="s">
        <v>17</v>
      </c>
      <c r="AZ958" t="s">
        <v>17</v>
      </c>
      <c r="BA958" t="s">
        <v>9611</v>
      </c>
      <c r="BB958" t="s">
        <v>5202</v>
      </c>
      <c r="BC958" t="s">
        <v>17</v>
      </c>
      <c r="BD958" t="s">
        <v>9612</v>
      </c>
      <c r="BE958" t="s">
        <v>37</v>
      </c>
      <c r="BF958" t="s">
        <v>9613</v>
      </c>
      <c r="BG958" t="s">
        <v>6723</v>
      </c>
      <c r="BH958" t="s">
        <v>10186</v>
      </c>
      <c r="BI958" t="s">
        <v>10188</v>
      </c>
      <c r="BJ958" t="s">
        <v>10189</v>
      </c>
      <c r="BK958" t="s">
        <v>9614</v>
      </c>
      <c r="BL958" t="s">
        <v>17</v>
      </c>
      <c r="BM958" s="89">
        <v>350448</v>
      </c>
      <c r="BN958" s="89">
        <v>350448</v>
      </c>
      <c r="BO958" t="s">
        <v>5099</v>
      </c>
      <c r="BP958" t="s">
        <v>9615</v>
      </c>
      <c r="BQ958" t="s">
        <v>17</v>
      </c>
      <c r="BR958" t="s">
        <v>17</v>
      </c>
      <c r="BS958" t="s">
        <v>17</v>
      </c>
      <c r="BT958" t="s">
        <v>5099</v>
      </c>
      <c r="BU958" t="s">
        <v>6697</v>
      </c>
      <c r="BV958" t="s">
        <v>9881</v>
      </c>
      <c r="BW958">
        <v>20</v>
      </c>
      <c r="BX958" t="s">
        <v>17</v>
      </c>
      <c r="BY958" t="s">
        <v>17</v>
      </c>
      <c r="BZ958" t="s">
        <v>10190</v>
      </c>
      <c r="CA958" t="s">
        <v>6212</v>
      </c>
      <c r="CB958">
        <v>2016</v>
      </c>
      <c r="CC958" t="s">
        <v>9617</v>
      </c>
      <c r="CD958" t="s">
        <v>9882</v>
      </c>
      <c r="CE958" t="s">
        <v>9883</v>
      </c>
      <c r="CF958" t="s">
        <v>9884</v>
      </c>
      <c r="CG958" t="s">
        <v>17</v>
      </c>
      <c r="CH958" t="s">
        <v>131</v>
      </c>
      <c r="CI958" t="s">
        <v>9885</v>
      </c>
      <c r="CJ958" t="s">
        <v>9886</v>
      </c>
      <c r="CK958" t="s">
        <v>17</v>
      </c>
      <c r="CL958" t="s">
        <v>17</v>
      </c>
      <c r="CM958" t="s">
        <v>17</v>
      </c>
      <c r="CN958" t="s">
        <v>17</v>
      </c>
      <c r="CO958" t="s">
        <v>686</v>
      </c>
      <c r="CP958" t="s">
        <v>49</v>
      </c>
      <c r="CQ958" t="s">
        <v>17</v>
      </c>
      <c r="CR958" t="s">
        <v>9644</v>
      </c>
      <c r="CS958" t="s">
        <v>9887</v>
      </c>
      <c r="CT958" t="s">
        <v>430</v>
      </c>
      <c r="CU958" t="s">
        <v>333</v>
      </c>
      <c r="CV958" t="s">
        <v>17</v>
      </c>
      <c r="CW958" t="s">
        <v>17</v>
      </c>
      <c r="CX958" t="s">
        <v>17</v>
      </c>
      <c r="CY958" t="s">
        <v>17</v>
      </c>
      <c r="CZ958" t="s">
        <v>9888</v>
      </c>
      <c r="DA958" t="s">
        <v>8549</v>
      </c>
      <c r="DB958" t="s">
        <v>10679</v>
      </c>
      <c r="DC958" t="s">
        <v>10934</v>
      </c>
      <c r="DD958" s="223">
        <v>966</v>
      </c>
    </row>
    <row r="959" spans="1:108">
      <c r="A959" s="223">
        <v>912</v>
      </c>
      <c r="B959" t="s">
        <v>9595</v>
      </c>
      <c r="C959" s="289" t="s">
        <v>9596</v>
      </c>
      <c r="D959" t="s">
        <v>3455</v>
      </c>
      <c r="E959" t="s">
        <v>10191</v>
      </c>
      <c r="F959" t="s">
        <v>9597</v>
      </c>
      <c r="G959" t="s">
        <v>9598</v>
      </c>
      <c r="H959" t="s">
        <v>9599</v>
      </c>
      <c r="I959" t="s">
        <v>9600</v>
      </c>
      <c r="J959" t="s">
        <v>9601</v>
      </c>
      <c r="K959" t="s">
        <v>10288</v>
      </c>
      <c r="L959" t="s">
        <v>9889</v>
      </c>
      <c r="M959" t="b">
        <v>0</v>
      </c>
      <c r="N959" t="s">
        <v>549</v>
      </c>
      <c r="O959" t="s">
        <v>8168</v>
      </c>
      <c r="P959" t="s">
        <v>9890</v>
      </c>
      <c r="Q959">
        <v>68</v>
      </c>
      <c r="R959">
        <v>68</v>
      </c>
      <c r="S959" t="s">
        <v>5090</v>
      </c>
      <c r="T959" t="s">
        <v>17</v>
      </c>
      <c r="U959" t="s">
        <v>17</v>
      </c>
      <c r="V959" t="s">
        <v>17</v>
      </c>
      <c r="W959" t="s">
        <v>17</v>
      </c>
      <c r="X959" t="s">
        <v>17</v>
      </c>
      <c r="Y959" t="s">
        <v>17</v>
      </c>
      <c r="Z959" t="s">
        <v>9665</v>
      </c>
      <c r="AA959" t="s">
        <v>9665</v>
      </c>
      <c r="AB959" t="s">
        <v>17</v>
      </c>
      <c r="AC959" t="s">
        <v>9666</v>
      </c>
      <c r="AD959" t="s">
        <v>17</v>
      </c>
      <c r="AE959" t="s">
        <v>17</v>
      </c>
      <c r="AF959" t="s">
        <v>9667</v>
      </c>
      <c r="AG959" t="s">
        <v>17</v>
      </c>
      <c r="AH959" t="s">
        <v>9891</v>
      </c>
      <c r="AI959" t="s">
        <v>9627</v>
      </c>
      <c r="AJ959" t="s">
        <v>481</v>
      </c>
      <c r="AM959" t="s">
        <v>481</v>
      </c>
      <c r="AN959" s="263" t="s">
        <v>9665</v>
      </c>
      <c r="AO959" t="s">
        <v>9206</v>
      </c>
      <c r="AP959" t="s">
        <v>5090</v>
      </c>
      <c r="AQ959" t="s">
        <v>9608</v>
      </c>
      <c r="AR959" t="s">
        <v>9628</v>
      </c>
      <c r="AS959" s="264" t="s">
        <v>9041</v>
      </c>
      <c r="AT959" t="s">
        <v>17</v>
      </c>
      <c r="AU959" t="b">
        <v>0</v>
      </c>
      <c r="AV959" s="223">
        <v>3725037</v>
      </c>
      <c r="AW959" s="89">
        <v>2500000</v>
      </c>
      <c r="AX959" t="s">
        <v>17</v>
      </c>
      <c r="AY959" t="s">
        <v>17</v>
      </c>
      <c r="AZ959" t="s">
        <v>17</v>
      </c>
      <c r="BA959" t="s">
        <v>9628</v>
      </c>
      <c r="BB959" t="s">
        <v>5202</v>
      </c>
      <c r="BC959" t="s">
        <v>17</v>
      </c>
      <c r="BD959" t="s">
        <v>9612</v>
      </c>
      <c r="BE959" t="s">
        <v>37</v>
      </c>
      <c r="BF959" t="s">
        <v>9613</v>
      </c>
      <c r="BG959" t="s">
        <v>6723</v>
      </c>
      <c r="BH959" t="s">
        <v>9567</v>
      </c>
      <c r="BI959" t="s">
        <v>10187</v>
      </c>
      <c r="BJ959" t="s">
        <v>9079</v>
      </c>
      <c r="BK959" t="s">
        <v>9614</v>
      </c>
      <c r="BL959" t="s">
        <v>17</v>
      </c>
      <c r="BM959" s="89">
        <v>1501493</v>
      </c>
      <c r="BN959" s="89">
        <v>1501493</v>
      </c>
      <c r="BO959" t="s">
        <v>5099</v>
      </c>
      <c r="BP959" t="s">
        <v>9615</v>
      </c>
      <c r="BQ959" t="s">
        <v>17</v>
      </c>
      <c r="BR959" t="s">
        <v>17</v>
      </c>
      <c r="BS959" t="s">
        <v>17</v>
      </c>
      <c r="BT959" t="s">
        <v>5099</v>
      </c>
      <c r="BU959" t="s">
        <v>6697</v>
      </c>
      <c r="BV959" t="s">
        <v>9892</v>
      </c>
      <c r="BW959">
        <v>20</v>
      </c>
      <c r="BX959" t="s">
        <v>17</v>
      </c>
      <c r="BY959" t="s">
        <v>17</v>
      </c>
      <c r="BZ959" t="s">
        <v>10190</v>
      </c>
      <c r="CA959" t="s">
        <v>6212</v>
      </c>
      <c r="CB959">
        <v>2016</v>
      </c>
      <c r="CC959" t="s">
        <v>9617</v>
      </c>
      <c r="CD959" t="s">
        <v>9893</v>
      </c>
      <c r="CE959" t="s">
        <v>9894</v>
      </c>
      <c r="CF959" t="s">
        <v>9895</v>
      </c>
      <c r="CG959" t="s">
        <v>17</v>
      </c>
      <c r="CH959" t="s">
        <v>131</v>
      </c>
      <c r="CI959" t="s">
        <v>9896</v>
      </c>
      <c r="CJ959" t="s">
        <v>9897</v>
      </c>
      <c r="CK959" t="s">
        <v>17</v>
      </c>
      <c r="CL959" t="s">
        <v>17</v>
      </c>
      <c r="CM959" t="s">
        <v>17</v>
      </c>
      <c r="CN959" t="s">
        <v>17</v>
      </c>
      <c r="CO959" t="s">
        <v>686</v>
      </c>
      <c r="CP959" t="s">
        <v>48</v>
      </c>
      <c r="CQ959" t="s">
        <v>7025</v>
      </c>
      <c r="CR959" t="s">
        <v>17</v>
      </c>
      <c r="CS959" t="s">
        <v>9898</v>
      </c>
      <c r="CT959" t="s">
        <v>430</v>
      </c>
      <c r="CU959" t="s">
        <v>333</v>
      </c>
      <c r="CV959" t="s">
        <v>17</v>
      </c>
      <c r="CW959" t="s">
        <v>17</v>
      </c>
      <c r="CX959" t="s">
        <v>17</v>
      </c>
      <c r="CY959" t="s">
        <v>17</v>
      </c>
      <c r="CZ959" t="s">
        <v>9899</v>
      </c>
      <c r="DA959" t="s">
        <v>8549</v>
      </c>
      <c r="DB959" t="s">
        <v>10680</v>
      </c>
      <c r="DC959" t="s">
        <v>10935</v>
      </c>
      <c r="DD959" s="223">
        <v>967</v>
      </c>
    </row>
    <row r="960" spans="1:108">
      <c r="A960" s="223">
        <v>913</v>
      </c>
      <c r="B960" t="s">
        <v>9595</v>
      </c>
      <c r="C960" s="289" t="s">
        <v>9596</v>
      </c>
      <c r="D960" t="s">
        <v>3455</v>
      </c>
      <c r="E960" t="s">
        <v>10191</v>
      </c>
      <c r="F960" t="s">
        <v>9597</v>
      </c>
      <c r="G960" t="s">
        <v>9598</v>
      </c>
      <c r="H960" t="s">
        <v>9599</v>
      </c>
      <c r="I960" t="s">
        <v>9600</v>
      </c>
      <c r="J960" t="s">
        <v>9601</v>
      </c>
      <c r="K960" t="s">
        <v>10288</v>
      </c>
      <c r="L960" t="s">
        <v>9889</v>
      </c>
      <c r="M960" t="b">
        <v>0</v>
      </c>
      <c r="N960" t="s">
        <v>549</v>
      </c>
      <c r="O960" t="s">
        <v>8168</v>
      </c>
      <c r="P960" t="s">
        <v>9890</v>
      </c>
      <c r="Q960">
        <v>68</v>
      </c>
      <c r="R960">
        <v>68</v>
      </c>
      <c r="S960" t="s">
        <v>5090</v>
      </c>
      <c r="T960" t="s">
        <v>17</v>
      </c>
      <c r="U960" t="s">
        <v>17</v>
      </c>
      <c r="V960" t="s">
        <v>17</v>
      </c>
      <c r="W960" t="s">
        <v>17</v>
      </c>
      <c r="X960" t="s">
        <v>17</v>
      </c>
      <c r="Y960" t="s">
        <v>17</v>
      </c>
      <c r="Z960" t="s">
        <v>9665</v>
      </c>
      <c r="AA960" t="s">
        <v>9665</v>
      </c>
      <c r="AB960" t="s">
        <v>17</v>
      </c>
      <c r="AC960" t="s">
        <v>9666</v>
      </c>
      <c r="AD960" t="s">
        <v>17</v>
      </c>
      <c r="AE960" t="s">
        <v>17</v>
      </c>
      <c r="AF960" t="s">
        <v>9667</v>
      </c>
      <c r="AG960" t="s">
        <v>17</v>
      </c>
      <c r="AH960" t="s">
        <v>9900</v>
      </c>
      <c r="AI960" t="s">
        <v>9627</v>
      </c>
      <c r="AJ960" t="s">
        <v>481</v>
      </c>
      <c r="AM960" t="s">
        <v>481</v>
      </c>
      <c r="AN960" s="263" t="s">
        <v>9665</v>
      </c>
      <c r="AO960" t="s">
        <v>9206</v>
      </c>
      <c r="AP960" t="s">
        <v>5090</v>
      </c>
      <c r="AQ960" t="s">
        <v>9608</v>
      </c>
      <c r="AR960" t="s">
        <v>9628</v>
      </c>
      <c r="AS960" s="264" t="s">
        <v>9041</v>
      </c>
      <c r="AT960" t="s">
        <v>17</v>
      </c>
      <c r="AU960" t="b">
        <v>0</v>
      </c>
      <c r="AV960" s="223">
        <v>4278282</v>
      </c>
      <c r="AW960" s="89">
        <v>2500000</v>
      </c>
      <c r="AX960" t="s">
        <v>17</v>
      </c>
      <c r="AY960" t="s">
        <v>17</v>
      </c>
      <c r="AZ960" t="s">
        <v>17</v>
      </c>
      <c r="BA960" t="s">
        <v>9628</v>
      </c>
      <c r="BB960" t="s">
        <v>5202</v>
      </c>
      <c r="BC960" t="s">
        <v>17</v>
      </c>
      <c r="BD960" t="s">
        <v>9612</v>
      </c>
      <c r="BE960" t="s">
        <v>37</v>
      </c>
      <c r="BF960" t="s">
        <v>9613</v>
      </c>
      <c r="BG960" t="s">
        <v>6723</v>
      </c>
      <c r="BH960" t="s">
        <v>10186</v>
      </c>
      <c r="BI960" t="s">
        <v>10188</v>
      </c>
      <c r="BJ960" t="s">
        <v>10189</v>
      </c>
      <c r="BK960" t="s">
        <v>9614</v>
      </c>
      <c r="BL960" t="s">
        <v>17</v>
      </c>
      <c r="BM960" s="89">
        <v>1902300</v>
      </c>
      <c r="BN960" s="89">
        <v>1902300</v>
      </c>
      <c r="BO960" t="s">
        <v>5099</v>
      </c>
      <c r="BP960" t="s">
        <v>9615</v>
      </c>
      <c r="BQ960" t="s">
        <v>17</v>
      </c>
      <c r="BR960" t="s">
        <v>17</v>
      </c>
      <c r="BS960" t="s">
        <v>17</v>
      </c>
      <c r="BT960" t="s">
        <v>5099</v>
      </c>
      <c r="BU960" t="s">
        <v>6697</v>
      </c>
      <c r="BV960" t="s">
        <v>9901</v>
      </c>
      <c r="BW960">
        <v>20</v>
      </c>
      <c r="BX960" t="s">
        <v>17</v>
      </c>
      <c r="BY960" t="s">
        <v>17</v>
      </c>
      <c r="BZ960" t="s">
        <v>10190</v>
      </c>
      <c r="CA960" t="s">
        <v>6212</v>
      </c>
      <c r="CB960">
        <v>2016</v>
      </c>
      <c r="CC960" t="s">
        <v>9617</v>
      </c>
      <c r="CD960" t="s">
        <v>9902</v>
      </c>
      <c r="CE960" t="s">
        <v>9903</v>
      </c>
      <c r="CF960" t="s">
        <v>9904</v>
      </c>
      <c r="CG960" t="s">
        <v>17</v>
      </c>
      <c r="CH960" t="s">
        <v>131</v>
      </c>
      <c r="CI960" t="s">
        <v>9905</v>
      </c>
      <c r="CJ960" t="s">
        <v>9906</v>
      </c>
      <c r="CK960" t="s">
        <v>17</v>
      </c>
      <c r="CL960" t="s">
        <v>17</v>
      </c>
      <c r="CM960" t="s">
        <v>17</v>
      </c>
      <c r="CN960" t="s">
        <v>17</v>
      </c>
      <c r="CO960" t="s">
        <v>686</v>
      </c>
      <c r="CP960" t="s">
        <v>49</v>
      </c>
      <c r="CQ960" t="s">
        <v>17</v>
      </c>
      <c r="CR960" t="s">
        <v>9644</v>
      </c>
      <c r="CS960" t="s">
        <v>9907</v>
      </c>
      <c r="CT960" t="s">
        <v>430</v>
      </c>
      <c r="CU960" t="s">
        <v>333</v>
      </c>
      <c r="CV960" t="s">
        <v>17</v>
      </c>
      <c r="CW960" t="s">
        <v>17</v>
      </c>
      <c r="CX960" t="s">
        <v>17</v>
      </c>
      <c r="CY960" t="s">
        <v>17</v>
      </c>
      <c r="CZ960" t="s">
        <v>9908</v>
      </c>
      <c r="DA960" t="s">
        <v>8549</v>
      </c>
      <c r="DB960" t="s">
        <v>10681</v>
      </c>
      <c r="DC960" t="s">
        <v>10936</v>
      </c>
      <c r="DD960" s="223">
        <v>968</v>
      </c>
    </row>
    <row r="961" spans="1:108">
      <c r="A961" s="223">
        <v>914</v>
      </c>
      <c r="B961" t="s">
        <v>9595</v>
      </c>
      <c r="C961" s="289" t="s">
        <v>9596</v>
      </c>
      <c r="D961" t="s">
        <v>3455</v>
      </c>
      <c r="E961" t="s">
        <v>10191</v>
      </c>
      <c r="F961" t="s">
        <v>9597</v>
      </c>
      <c r="G961" t="s">
        <v>9598</v>
      </c>
      <c r="H961" t="s">
        <v>9599</v>
      </c>
      <c r="I961" t="s">
        <v>9600</v>
      </c>
      <c r="J961" t="s">
        <v>9601</v>
      </c>
      <c r="K961" t="s">
        <v>10288</v>
      </c>
      <c r="L961" t="s">
        <v>9889</v>
      </c>
      <c r="M961" t="b">
        <v>0</v>
      </c>
      <c r="N961" t="s">
        <v>549</v>
      </c>
      <c r="O961" t="s">
        <v>8168</v>
      </c>
      <c r="P961" t="s">
        <v>9890</v>
      </c>
      <c r="Q961">
        <v>68</v>
      </c>
      <c r="R961">
        <v>68</v>
      </c>
      <c r="S961" t="s">
        <v>8797</v>
      </c>
      <c r="T961" t="s">
        <v>17</v>
      </c>
      <c r="U961" t="s">
        <v>17</v>
      </c>
      <c r="V961" t="s">
        <v>17</v>
      </c>
      <c r="W961" t="s">
        <v>17</v>
      </c>
      <c r="X961" t="s">
        <v>17</v>
      </c>
      <c r="Y961" t="s">
        <v>17</v>
      </c>
      <c r="Z961" t="s">
        <v>9665</v>
      </c>
      <c r="AA961" t="s">
        <v>9665</v>
      </c>
      <c r="AB961" t="s">
        <v>17</v>
      </c>
      <c r="AC961" t="s">
        <v>9666</v>
      </c>
      <c r="AD961" t="s">
        <v>17</v>
      </c>
      <c r="AE961" t="s">
        <v>17</v>
      </c>
      <c r="AF961" t="s">
        <v>9667</v>
      </c>
      <c r="AG961" t="s">
        <v>17</v>
      </c>
      <c r="AH961" t="s">
        <v>9909</v>
      </c>
      <c r="AI961" t="s">
        <v>8815</v>
      </c>
      <c r="AJ961" t="s">
        <v>9035</v>
      </c>
      <c r="AM961" t="s">
        <v>8817</v>
      </c>
      <c r="AN961" s="263" t="s">
        <v>9665</v>
      </c>
      <c r="AO961" t="s">
        <v>9206</v>
      </c>
      <c r="AP961" t="s">
        <v>8797</v>
      </c>
      <c r="AQ961" t="s">
        <v>9608</v>
      </c>
      <c r="AR961" t="s">
        <v>9609</v>
      </c>
      <c r="AS961" t="s">
        <v>8816</v>
      </c>
      <c r="AT961" t="s">
        <v>17</v>
      </c>
      <c r="AU961" t="b">
        <v>0</v>
      </c>
      <c r="AV961" s="223">
        <v>935509</v>
      </c>
      <c r="AW961">
        <v>1000000</v>
      </c>
      <c r="AX961" t="s">
        <v>9610</v>
      </c>
      <c r="AY961" t="s">
        <v>17</v>
      </c>
      <c r="AZ961" t="s">
        <v>17</v>
      </c>
      <c r="BA961" t="s">
        <v>9611</v>
      </c>
      <c r="BB961" t="s">
        <v>5202</v>
      </c>
      <c r="BC961" t="s">
        <v>17</v>
      </c>
      <c r="BD961" t="s">
        <v>9612</v>
      </c>
      <c r="BE961" t="s">
        <v>37</v>
      </c>
      <c r="BF961" t="s">
        <v>9613</v>
      </c>
      <c r="BG961" t="s">
        <v>6723</v>
      </c>
      <c r="BH961" t="s">
        <v>9567</v>
      </c>
      <c r="BI961" t="s">
        <v>10187</v>
      </c>
      <c r="BJ961" t="s">
        <v>9079</v>
      </c>
      <c r="BK961" t="s">
        <v>9614</v>
      </c>
      <c r="BL961" t="s">
        <v>17</v>
      </c>
      <c r="BM961" s="89">
        <v>254420</v>
      </c>
      <c r="BN961" s="89">
        <v>254420</v>
      </c>
      <c r="BO961" t="s">
        <v>5099</v>
      </c>
      <c r="BP961" t="s">
        <v>9615</v>
      </c>
      <c r="BQ961" t="s">
        <v>17</v>
      </c>
      <c r="BR961" t="s">
        <v>17</v>
      </c>
      <c r="BS961" t="s">
        <v>17</v>
      </c>
      <c r="BT961" t="s">
        <v>5099</v>
      </c>
      <c r="BU961" t="s">
        <v>6697</v>
      </c>
      <c r="BV961" t="s">
        <v>9910</v>
      </c>
      <c r="BW961">
        <v>20</v>
      </c>
      <c r="BX961" t="s">
        <v>17</v>
      </c>
      <c r="BY961" t="s">
        <v>17</v>
      </c>
      <c r="BZ961" t="s">
        <v>10190</v>
      </c>
      <c r="CA961" t="s">
        <v>6212</v>
      </c>
      <c r="CB961">
        <v>2016</v>
      </c>
      <c r="CC961" t="s">
        <v>9617</v>
      </c>
      <c r="CD961" t="s">
        <v>9911</v>
      </c>
      <c r="CE961" t="s">
        <v>9912</v>
      </c>
      <c r="CF961" t="s">
        <v>9913</v>
      </c>
      <c r="CG961" t="s">
        <v>17</v>
      </c>
      <c r="CH961" t="s">
        <v>131</v>
      </c>
      <c r="CI961" t="s">
        <v>9914</v>
      </c>
      <c r="CJ961" t="s">
        <v>9915</v>
      </c>
      <c r="CK961" t="s">
        <v>17</v>
      </c>
      <c r="CL961" t="s">
        <v>17</v>
      </c>
      <c r="CM961" t="s">
        <v>17</v>
      </c>
      <c r="CN961" t="s">
        <v>17</v>
      </c>
      <c r="CO961" t="s">
        <v>686</v>
      </c>
      <c r="CP961" t="s">
        <v>48</v>
      </c>
      <c r="CQ961" t="s">
        <v>7025</v>
      </c>
      <c r="CR961" t="s">
        <v>17</v>
      </c>
      <c r="CS961" t="s">
        <v>9916</v>
      </c>
      <c r="CT961" t="s">
        <v>430</v>
      </c>
      <c r="CU961" t="s">
        <v>333</v>
      </c>
      <c r="CV961" t="s">
        <v>17</v>
      </c>
      <c r="CW961" t="s">
        <v>17</v>
      </c>
      <c r="CX961" t="s">
        <v>17</v>
      </c>
      <c r="CY961" t="s">
        <v>17</v>
      </c>
      <c r="CZ961" t="s">
        <v>9917</v>
      </c>
      <c r="DA961" t="s">
        <v>8549</v>
      </c>
      <c r="DB961" t="s">
        <v>10682</v>
      </c>
      <c r="DC961" t="s">
        <v>10937</v>
      </c>
      <c r="DD961" s="223">
        <v>969</v>
      </c>
    </row>
    <row r="962" spans="1:108">
      <c r="A962" s="223">
        <v>915</v>
      </c>
      <c r="B962" t="s">
        <v>9595</v>
      </c>
      <c r="C962" s="289" t="s">
        <v>9596</v>
      </c>
      <c r="D962" t="s">
        <v>3455</v>
      </c>
      <c r="E962" t="s">
        <v>10191</v>
      </c>
      <c r="F962" t="s">
        <v>9597</v>
      </c>
      <c r="G962" t="s">
        <v>9598</v>
      </c>
      <c r="H962" t="s">
        <v>9599</v>
      </c>
      <c r="I962" t="s">
        <v>9600</v>
      </c>
      <c r="J962" t="s">
        <v>9601</v>
      </c>
      <c r="K962" t="s">
        <v>10288</v>
      </c>
      <c r="L962" t="s">
        <v>9889</v>
      </c>
      <c r="M962" t="b">
        <v>0</v>
      </c>
      <c r="N962" t="s">
        <v>549</v>
      </c>
      <c r="O962" t="s">
        <v>8168</v>
      </c>
      <c r="P962" t="s">
        <v>9890</v>
      </c>
      <c r="Q962">
        <v>68</v>
      </c>
      <c r="R962">
        <v>68</v>
      </c>
      <c r="S962" t="s">
        <v>8797</v>
      </c>
      <c r="T962" t="s">
        <v>17</v>
      </c>
      <c r="U962" t="s">
        <v>17</v>
      </c>
      <c r="V962" t="s">
        <v>17</v>
      </c>
      <c r="W962" t="s">
        <v>17</v>
      </c>
      <c r="X962" t="s">
        <v>17</v>
      </c>
      <c r="Y962" t="s">
        <v>17</v>
      </c>
      <c r="Z962" t="s">
        <v>9665</v>
      </c>
      <c r="AA962" t="s">
        <v>9665</v>
      </c>
      <c r="AB962" t="s">
        <v>17</v>
      </c>
      <c r="AC962" t="s">
        <v>9666</v>
      </c>
      <c r="AD962" t="s">
        <v>17</v>
      </c>
      <c r="AE962" t="s">
        <v>17</v>
      </c>
      <c r="AF962" t="s">
        <v>9667</v>
      </c>
      <c r="AG962" t="s">
        <v>17</v>
      </c>
      <c r="AH962" t="s">
        <v>9918</v>
      </c>
      <c r="AI962" t="s">
        <v>8815</v>
      </c>
      <c r="AJ962" t="s">
        <v>9035</v>
      </c>
      <c r="AM962" t="s">
        <v>8817</v>
      </c>
      <c r="AN962" s="263" t="s">
        <v>9665</v>
      </c>
      <c r="AO962" t="s">
        <v>9206</v>
      </c>
      <c r="AP962" t="s">
        <v>8797</v>
      </c>
      <c r="AQ962" t="s">
        <v>9608</v>
      </c>
      <c r="AR962" t="s">
        <v>9609</v>
      </c>
      <c r="AS962" t="s">
        <v>8816</v>
      </c>
      <c r="AT962" t="s">
        <v>17</v>
      </c>
      <c r="AU962" t="b">
        <v>0</v>
      </c>
      <c r="AV962" s="223">
        <v>705764</v>
      </c>
      <c r="AW962">
        <v>1000000</v>
      </c>
      <c r="AX962" t="s">
        <v>9610</v>
      </c>
      <c r="AY962" t="s">
        <v>17</v>
      </c>
      <c r="AZ962" t="s">
        <v>17</v>
      </c>
      <c r="BA962" t="s">
        <v>9611</v>
      </c>
      <c r="BB962" t="s">
        <v>5202</v>
      </c>
      <c r="BC962" t="s">
        <v>17</v>
      </c>
      <c r="BD962" t="s">
        <v>9612</v>
      </c>
      <c r="BE962" t="s">
        <v>37</v>
      </c>
      <c r="BF962" t="s">
        <v>9613</v>
      </c>
      <c r="BG962" t="s">
        <v>6723</v>
      </c>
      <c r="BH962" t="s">
        <v>10186</v>
      </c>
      <c r="BI962" t="s">
        <v>10188</v>
      </c>
      <c r="BJ962" t="s">
        <v>10189</v>
      </c>
      <c r="BK962" t="s">
        <v>9614</v>
      </c>
      <c r="BL962" t="s">
        <v>17</v>
      </c>
      <c r="BM962" s="89">
        <v>335140</v>
      </c>
      <c r="BN962" s="89">
        <v>335140</v>
      </c>
      <c r="BO962" t="s">
        <v>5099</v>
      </c>
      <c r="BP962" t="s">
        <v>9615</v>
      </c>
      <c r="BQ962" t="s">
        <v>17</v>
      </c>
      <c r="BR962" t="s">
        <v>17</v>
      </c>
      <c r="BS962" t="s">
        <v>17</v>
      </c>
      <c r="BT962" t="s">
        <v>5099</v>
      </c>
      <c r="BU962" t="s">
        <v>6697</v>
      </c>
      <c r="BV962" t="s">
        <v>9919</v>
      </c>
      <c r="BW962">
        <v>20</v>
      </c>
      <c r="BX962" t="s">
        <v>17</v>
      </c>
      <c r="BY962" t="s">
        <v>17</v>
      </c>
      <c r="BZ962" t="s">
        <v>10190</v>
      </c>
      <c r="CA962" t="s">
        <v>6212</v>
      </c>
      <c r="CB962">
        <v>2016</v>
      </c>
      <c r="CC962" t="s">
        <v>9617</v>
      </c>
      <c r="CD962" t="s">
        <v>9920</v>
      </c>
      <c r="CE962" t="s">
        <v>9921</v>
      </c>
      <c r="CF962" t="s">
        <v>9922</v>
      </c>
      <c r="CG962" t="s">
        <v>17</v>
      </c>
      <c r="CH962" t="s">
        <v>131</v>
      </c>
      <c r="CI962" t="s">
        <v>9923</v>
      </c>
      <c r="CJ962" t="s">
        <v>9924</v>
      </c>
      <c r="CK962" t="s">
        <v>17</v>
      </c>
      <c r="CL962" t="s">
        <v>17</v>
      </c>
      <c r="CM962" t="s">
        <v>17</v>
      </c>
      <c r="CN962" t="s">
        <v>17</v>
      </c>
      <c r="CO962" t="s">
        <v>686</v>
      </c>
      <c r="CP962" t="s">
        <v>49</v>
      </c>
      <c r="CQ962" t="s">
        <v>17</v>
      </c>
      <c r="CR962" t="s">
        <v>9644</v>
      </c>
      <c r="CS962" t="s">
        <v>9925</v>
      </c>
      <c r="CT962" t="s">
        <v>430</v>
      </c>
      <c r="CU962" t="s">
        <v>333</v>
      </c>
      <c r="CV962" t="s">
        <v>17</v>
      </c>
      <c r="CW962" t="s">
        <v>17</v>
      </c>
      <c r="CX962" t="s">
        <v>17</v>
      </c>
      <c r="CY962" t="s">
        <v>17</v>
      </c>
      <c r="CZ962" t="s">
        <v>9926</v>
      </c>
      <c r="DA962" t="s">
        <v>8549</v>
      </c>
      <c r="DB962" t="s">
        <v>10683</v>
      </c>
      <c r="DC962" t="s">
        <v>10938</v>
      </c>
      <c r="DD962" s="223">
        <v>970</v>
      </c>
    </row>
    <row r="963" spans="1:108">
      <c r="A963" s="223">
        <v>916</v>
      </c>
      <c r="B963" t="s">
        <v>9595</v>
      </c>
      <c r="C963" s="289" t="s">
        <v>9596</v>
      </c>
      <c r="D963" t="s">
        <v>3455</v>
      </c>
      <c r="E963" t="s">
        <v>10191</v>
      </c>
      <c r="F963" t="s">
        <v>9597</v>
      </c>
      <c r="G963" t="s">
        <v>9598</v>
      </c>
      <c r="H963" t="s">
        <v>9599</v>
      </c>
      <c r="I963" t="s">
        <v>9600</v>
      </c>
      <c r="J963" t="s">
        <v>9601</v>
      </c>
      <c r="K963" t="s">
        <v>10288</v>
      </c>
      <c r="L963" t="s">
        <v>9927</v>
      </c>
      <c r="M963" t="b">
        <v>0</v>
      </c>
      <c r="N963" t="s">
        <v>549</v>
      </c>
      <c r="O963" t="s">
        <v>8168</v>
      </c>
      <c r="P963" t="s">
        <v>9139</v>
      </c>
      <c r="Q963">
        <v>67</v>
      </c>
      <c r="R963">
        <v>67</v>
      </c>
      <c r="S963" t="s">
        <v>5090</v>
      </c>
      <c r="T963" t="s">
        <v>17</v>
      </c>
      <c r="U963" t="s">
        <v>17</v>
      </c>
      <c r="V963" t="s">
        <v>17</v>
      </c>
      <c r="W963" t="s">
        <v>17</v>
      </c>
      <c r="X963" t="s">
        <v>17</v>
      </c>
      <c r="Y963" t="s">
        <v>17</v>
      </c>
      <c r="Z963" t="s">
        <v>9665</v>
      </c>
      <c r="AA963" t="s">
        <v>9665</v>
      </c>
      <c r="AB963" t="s">
        <v>17</v>
      </c>
      <c r="AC963" t="s">
        <v>9666</v>
      </c>
      <c r="AD963" t="s">
        <v>17</v>
      </c>
      <c r="AE963" t="s">
        <v>17</v>
      </c>
      <c r="AF963" t="s">
        <v>9928</v>
      </c>
      <c r="AG963" t="s">
        <v>17</v>
      </c>
      <c r="AH963" t="s">
        <v>9929</v>
      </c>
      <c r="AI963" t="s">
        <v>9627</v>
      </c>
      <c r="AJ963" t="s">
        <v>481</v>
      </c>
      <c r="AM963" t="s">
        <v>481</v>
      </c>
      <c r="AN963" s="263" t="s">
        <v>9665</v>
      </c>
      <c r="AO963" t="s">
        <v>9206</v>
      </c>
      <c r="AP963" t="s">
        <v>5090</v>
      </c>
      <c r="AQ963" t="s">
        <v>9608</v>
      </c>
      <c r="AR963" t="s">
        <v>9628</v>
      </c>
      <c r="AS963" s="264" t="s">
        <v>9041</v>
      </c>
      <c r="AT963" t="s">
        <v>17</v>
      </c>
      <c r="AU963" t="b">
        <v>0</v>
      </c>
      <c r="AV963" s="223">
        <v>14654427</v>
      </c>
      <c r="AW963" s="89">
        <v>2500000</v>
      </c>
      <c r="AX963" t="s">
        <v>17</v>
      </c>
      <c r="AY963" t="s">
        <v>17</v>
      </c>
      <c r="AZ963" t="s">
        <v>17</v>
      </c>
      <c r="BA963" t="s">
        <v>9628</v>
      </c>
      <c r="BB963" t="s">
        <v>5202</v>
      </c>
      <c r="BC963" t="s">
        <v>17</v>
      </c>
      <c r="BD963" t="s">
        <v>9612</v>
      </c>
      <c r="BE963" t="s">
        <v>37</v>
      </c>
      <c r="BF963" t="s">
        <v>9613</v>
      </c>
      <c r="BG963" t="s">
        <v>6723</v>
      </c>
      <c r="BH963" t="s">
        <v>9567</v>
      </c>
      <c r="BI963" t="s">
        <v>10187</v>
      </c>
      <c r="BJ963" t="s">
        <v>9079</v>
      </c>
      <c r="BK963" t="s">
        <v>9614</v>
      </c>
      <c r="BL963" t="s">
        <v>17</v>
      </c>
      <c r="BM963" s="89">
        <v>4636969</v>
      </c>
      <c r="BN963" s="89">
        <v>4636969</v>
      </c>
      <c r="BO963" t="s">
        <v>5099</v>
      </c>
      <c r="BP963" t="s">
        <v>9615</v>
      </c>
      <c r="BQ963" t="s">
        <v>17</v>
      </c>
      <c r="BR963" t="s">
        <v>17</v>
      </c>
      <c r="BS963" t="s">
        <v>17</v>
      </c>
      <c r="BT963" t="s">
        <v>5099</v>
      </c>
      <c r="BU963" t="s">
        <v>6697</v>
      </c>
      <c r="BV963" t="s">
        <v>9930</v>
      </c>
      <c r="BW963">
        <v>20</v>
      </c>
      <c r="BX963" t="s">
        <v>17</v>
      </c>
      <c r="BY963" t="s">
        <v>17</v>
      </c>
      <c r="BZ963" t="s">
        <v>10190</v>
      </c>
      <c r="CA963" t="s">
        <v>6212</v>
      </c>
      <c r="CB963">
        <v>2016</v>
      </c>
      <c r="CC963" t="s">
        <v>9617</v>
      </c>
      <c r="CD963" t="s">
        <v>9931</v>
      </c>
      <c r="CE963" t="s">
        <v>9932</v>
      </c>
      <c r="CF963" t="s">
        <v>9933</v>
      </c>
      <c r="CG963" t="s">
        <v>17</v>
      </c>
      <c r="CH963" t="s">
        <v>131</v>
      </c>
      <c r="CI963" t="s">
        <v>9934</v>
      </c>
      <c r="CJ963" t="s">
        <v>9935</v>
      </c>
      <c r="CK963" t="s">
        <v>17</v>
      </c>
      <c r="CL963" t="s">
        <v>17</v>
      </c>
      <c r="CM963" t="s">
        <v>17</v>
      </c>
      <c r="CN963" t="s">
        <v>17</v>
      </c>
      <c r="CO963" t="s">
        <v>686</v>
      </c>
      <c r="CP963" t="s">
        <v>48</v>
      </c>
      <c r="CQ963" t="s">
        <v>7025</v>
      </c>
      <c r="CR963" t="s">
        <v>17</v>
      </c>
      <c r="CS963" t="s">
        <v>9936</v>
      </c>
      <c r="CT963" t="s">
        <v>430</v>
      </c>
      <c r="CU963" t="s">
        <v>333</v>
      </c>
      <c r="CV963" t="s">
        <v>17</v>
      </c>
      <c r="CW963" t="s">
        <v>17</v>
      </c>
      <c r="CX963" t="s">
        <v>17</v>
      </c>
      <c r="CY963" t="s">
        <v>17</v>
      </c>
      <c r="CZ963" t="s">
        <v>9937</v>
      </c>
      <c r="DA963" t="s">
        <v>8549</v>
      </c>
      <c r="DB963" t="s">
        <v>10684</v>
      </c>
      <c r="DC963" t="s">
        <v>10939</v>
      </c>
      <c r="DD963" s="223">
        <v>971</v>
      </c>
    </row>
    <row r="964" spans="1:108">
      <c r="A964" s="223">
        <v>917</v>
      </c>
      <c r="B964" t="s">
        <v>9595</v>
      </c>
      <c r="C964" s="289" t="s">
        <v>9596</v>
      </c>
      <c r="D964" t="s">
        <v>3455</v>
      </c>
      <c r="E964" t="s">
        <v>10191</v>
      </c>
      <c r="F964" t="s">
        <v>9597</v>
      </c>
      <c r="G964" t="s">
        <v>9598</v>
      </c>
      <c r="H964" t="s">
        <v>9599</v>
      </c>
      <c r="I964" t="s">
        <v>9600</v>
      </c>
      <c r="J964" t="s">
        <v>9601</v>
      </c>
      <c r="K964" t="s">
        <v>10288</v>
      </c>
      <c r="L964" t="s">
        <v>9927</v>
      </c>
      <c r="M964" t="b">
        <v>0</v>
      </c>
      <c r="N964" t="s">
        <v>549</v>
      </c>
      <c r="O964" t="s">
        <v>8168</v>
      </c>
      <c r="P964" t="s">
        <v>9139</v>
      </c>
      <c r="Q964">
        <v>67</v>
      </c>
      <c r="R964">
        <v>67</v>
      </c>
      <c r="S964" t="s">
        <v>5090</v>
      </c>
      <c r="T964" t="s">
        <v>17</v>
      </c>
      <c r="U964" t="s">
        <v>17</v>
      </c>
      <c r="V964" t="s">
        <v>17</v>
      </c>
      <c r="W964" t="s">
        <v>17</v>
      </c>
      <c r="X964" t="s">
        <v>17</v>
      </c>
      <c r="Y964" t="s">
        <v>17</v>
      </c>
      <c r="Z964" t="s">
        <v>9665</v>
      </c>
      <c r="AA964" t="s">
        <v>9665</v>
      </c>
      <c r="AB964" t="s">
        <v>17</v>
      </c>
      <c r="AC964" t="s">
        <v>9666</v>
      </c>
      <c r="AD964" t="s">
        <v>17</v>
      </c>
      <c r="AE964" t="s">
        <v>17</v>
      </c>
      <c r="AF964" t="s">
        <v>9928</v>
      </c>
      <c r="AG964" t="s">
        <v>17</v>
      </c>
      <c r="AH964" t="s">
        <v>9938</v>
      </c>
      <c r="AI964" t="s">
        <v>9627</v>
      </c>
      <c r="AJ964" t="s">
        <v>481</v>
      </c>
      <c r="AM964" t="s">
        <v>481</v>
      </c>
      <c r="AN964" s="263" t="s">
        <v>9665</v>
      </c>
      <c r="AO964" t="s">
        <v>9206</v>
      </c>
      <c r="AP964" t="s">
        <v>5090</v>
      </c>
      <c r="AQ964" t="s">
        <v>9608</v>
      </c>
      <c r="AR964" t="s">
        <v>9628</v>
      </c>
      <c r="AS964" s="264" t="s">
        <v>9041</v>
      </c>
      <c r="AT964" t="s">
        <v>17</v>
      </c>
      <c r="AU964" t="b">
        <v>0</v>
      </c>
      <c r="AV964" s="223">
        <v>19339473</v>
      </c>
      <c r="AW964" s="89">
        <v>2500000</v>
      </c>
      <c r="AX964" t="s">
        <v>17</v>
      </c>
      <c r="AY964" t="s">
        <v>17</v>
      </c>
      <c r="AZ964" t="s">
        <v>17</v>
      </c>
      <c r="BA964" t="s">
        <v>9628</v>
      </c>
      <c r="BB964" t="s">
        <v>5202</v>
      </c>
      <c r="BC964" t="s">
        <v>17</v>
      </c>
      <c r="BD964" t="s">
        <v>9612</v>
      </c>
      <c r="BE964" t="s">
        <v>37</v>
      </c>
      <c r="BF964" t="s">
        <v>9613</v>
      </c>
      <c r="BG964" t="s">
        <v>6723</v>
      </c>
      <c r="BH964" t="s">
        <v>10186</v>
      </c>
      <c r="BI964" t="s">
        <v>10188</v>
      </c>
      <c r="BJ964" t="s">
        <v>10189</v>
      </c>
      <c r="BK964" t="s">
        <v>9614</v>
      </c>
      <c r="BL964" t="s">
        <v>17</v>
      </c>
      <c r="BM964" s="89">
        <v>8980025</v>
      </c>
      <c r="BN964" s="89">
        <v>8980025</v>
      </c>
      <c r="BO964" t="s">
        <v>5099</v>
      </c>
      <c r="BP964" t="s">
        <v>9615</v>
      </c>
      <c r="BQ964" t="s">
        <v>17</v>
      </c>
      <c r="BR964" t="s">
        <v>17</v>
      </c>
      <c r="BS964" t="s">
        <v>17</v>
      </c>
      <c r="BT964" t="s">
        <v>5099</v>
      </c>
      <c r="BU964" t="s">
        <v>6697</v>
      </c>
      <c r="BV964" t="s">
        <v>9939</v>
      </c>
      <c r="BW964">
        <v>20</v>
      </c>
      <c r="BX964" t="s">
        <v>17</v>
      </c>
      <c r="BY964" t="s">
        <v>17</v>
      </c>
      <c r="BZ964" t="s">
        <v>10190</v>
      </c>
      <c r="CA964" t="s">
        <v>6212</v>
      </c>
      <c r="CB964">
        <v>2016</v>
      </c>
      <c r="CC964" t="s">
        <v>9617</v>
      </c>
      <c r="CD964" t="s">
        <v>9940</v>
      </c>
      <c r="CE964" t="s">
        <v>9941</v>
      </c>
      <c r="CF964" t="s">
        <v>9942</v>
      </c>
      <c r="CG964" t="s">
        <v>17</v>
      </c>
      <c r="CH964" t="s">
        <v>131</v>
      </c>
      <c r="CI964" t="s">
        <v>9943</v>
      </c>
      <c r="CJ964" t="s">
        <v>9944</v>
      </c>
      <c r="CK964" t="s">
        <v>17</v>
      </c>
      <c r="CL964" t="s">
        <v>17</v>
      </c>
      <c r="CM964" t="s">
        <v>17</v>
      </c>
      <c r="CN964" t="s">
        <v>17</v>
      </c>
      <c r="CO964" t="s">
        <v>686</v>
      </c>
      <c r="CP964" t="s">
        <v>49</v>
      </c>
      <c r="CQ964" t="s">
        <v>17</v>
      </c>
      <c r="CR964" t="s">
        <v>9644</v>
      </c>
      <c r="CS964" t="s">
        <v>9945</v>
      </c>
      <c r="CT964" t="s">
        <v>430</v>
      </c>
      <c r="CU964" t="s">
        <v>333</v>
      </c>
      <c r="CV964" t="s">
        <v>17</v>
      </c>
      <c r="CW964" t="s">
        <v>17</v>
      </c>
      <c r="CX964" t="s">
        <v>17</v>
      </c>
      <c r="CY964" t="s">
        <v>17</v>
      </c>
      <c r="CZ964" t="s">
        <v>9946</v>
      </c>
      <c r="DA964" t="s">
        <v>8549</v>
      </c>
      <c r="DB964" t="s">
        <v>10685</v>
      </c>
      <c r="DC964" t="s">
        <v>10940</v>
      </c>
      <c r="DD964" s="223">
        <v>972</v>
      </c>
    </row>
    <row r="965" spans="1:108">
      <c r="A965" s="223">
        <v>918</v>
      </c>
      <c r="B965" t="s">
        <v>9595</v>
      </c>
      <c r="C965" s="289" t="s">
        <v>9596</v>
      </c>
      <c r="D965" t="s">
        <v>3455</v>
      </c>
      <c r="E965" t="s">
        <v>10191</v>
      </c>
      <c r="F965" t="s">
        <v>9597</v>
      </c>
      <c r="G965" t="s">
        <v>9598</v>
      </c>
      <c r="H965" t="s">
        <v>9599</v>
      </c>
      <c r="I965" t="s">
        <v>9600</v>
      </c>
      <c r="J965" t="s">
        <v>9601</v>
      </c>
      <c r="K965" t="s">
        <v>10288</v>
      </c>
      <c r="L965" t="s">
        <v>9927</v>
      </c>
      <c r="M965" t="b">
        <v>0</v>
      </c>
      <c r="N965" t="s">
        <v>549</v>
      </c>
      <c r="O965" t="s">
        <v>8168</v>
      </c>
      <c r="P965" t="s">
        <v>9139</v>
      </c>
      <c r="Q965">
        <v>67</v>
      </c>
      <c r="R965">
        <v>67</v>
      </c>
      <c r="S965" t="s">
        <v>8797</v>
      </c>
      <c r="T965" t="s">
        <v>17</v>
      </c>
      <c r="U965" t="s">
        <v>17</v>
      </c>
      <c r="V965" t="s">
        <v>17</v>
      </c>
      <c r="W965" t="s">
        <v>17</v>
      </c>
      <c r="X965" t="s">
        <v>17</v>
      </c>
      <c r="Y965" t="s">
        <v>17</v>
      </c>
      <c r="Z965" t="s">
        <v>9665</v>
      </c>
      <c r="AA965" t="s">
        <v>9665</v>
      </c>
      <c r="AB965" t="s">
        <v>17</v>
      </c>
      <c r="AC965" t="s">
        <v>9666</v>
      </c>
      <c r="AD965" t="s">
        <v>17</v>
      </c>
      <c r="AE965" t="s">
        <v>17</v>
      </c>
      <c r="AF965" t="s">
        <v>9928</v>
      </c>
      <c r="AG965" t="s">
        <v>17</v>
      </c>
      <c r="AH965" t="s">
        <v>9947</v>
      </c>
      <c r="AI965" t="s">
        <v>8815</v>
      </c>
      <c r="AJ965" t="s">
        <v>9035</v>
      </c>
      <c r="AM965" t="s">
        <v>8817</v>
      </c>
      <c r="AN965" s="263" t="s">
        <v>9665</v>
      </c>
      <c r="AO965" t="s">
        <v>9206</v>
      </c>
      <c r="AP965" t="s">
        <v>8797</v>
      </c>
      <c r="AQ965" t="s">
        <v>9608</v>
      </c>
      <c r="AR965" t="s">
        <v>9609</v>
      </c>
      <c r="AS965" t="s">
        <v>8816</v>
      </c>
      <c r="AT965" t="s">
        <v>17</v>
      </c>
      <c r="AU965" t="b">
        <v>0</v>
      </c>
      <c r="AV965" s="223">
        <v>1302300</v>
      </c>
      <c r="AW965">
        <v>1000000</v>
      </c>
      <c r="AX965" t="s">
        <v>9610</v>
      </c>
      <c r="AY965" t="s">
        <v>17</v>
      </c>
      <c r="AZ965" t="s">
        <v>17</v>
      </c>
      <c r="BA965" t="s">
        <v>9611</v>
      </c>
      <c r="BB965" t="s">
        <v>5202</v>
      </c>
      <c r="BC965" t="s">
        <v>17</v>
      </c>
      <c r="BD965" t="s">
        <v>9612</v>
      </c>
      <c r="BE965" t="s">
        <v>37</v>
      </c>
      <c r="BF965" t="s">
        <v>9613</v>
      </c>
      <c r="BG965" t="s">
        <v>6723</v>
      </c>
      <c r="BH965" t="s">
        <v>9567</v>
      </c>
      <c r="BI965" t="s">
        <v>10187</v>
      </c>
      <c r="BJ965" t="s">
        <v>9079</v>
      </c>
      <c r="BK965" t="s">
        <v>9614</v>
      </c>
      <c r="BL965" t="s">
        <v>17</v>
      </c>
      <c r="BM965" s="89">
        <v>703779</v>
      </c>
      <c r="BN965" s="89">
        <v>703779</v>
      </c>
      <c r="BO965" t="s">
        <v>5099</v>
      </c>
      <c r="BP965" t="s">
        <v>9615</v>
      </c>
      <c r="BQ965" t="s">
        <v>17</v>
      </c>
      <c r="BR965" t="s">
        <v>17</v>
      </c>
      <c r="BS965" t="s">
        <v>17</v>
      </c>
      <c r="BT965" t="s">
        <v>5099</v>
      </c>
      <c r="BU965" t="s">
        <v>6697</v>
      </c>
      <c r="BV965" t="s">
        <v>9948</v>
      </c>
      <c r="BW965">
        <v>20</v>
      </c>
      <c r="BX965" t="s">
        <v>17</v>
      </c>
      <c r="BY965" t="s">
        <v>17</v>
      </c>
      <c r="BZ965" t="s">
        <v>10190</v>
      </c>
      <c r="CA965" t="s">
        <v>6212</v>
      </c>
      <c r="CB965">
        <v>2016</v>
      </c>
      <c r="CC965" t="s">
        <v>9617</v>
      </c>
      <c r="CD965" t="s">
        <v>9949</v>
      </c>
      <c r="CE965" t="s">
        <v>9950</v>
      </c>
      <c r="CF965" t="s">
        <v>9951</v>
      </c>
      <c r="CG965" t="s">
        <v>17</v>
      </c>
      <c r="CH965" t="s">
        <v>131</v>
      </c>
      <c r="CI965" t="s">
        <v>9952</v>
      </c>
      <c r="CJ965" t="s">
        <v>9953</v>
      </c>
      <c r="CK965" t="s">
        <v>17</v>
      </c>
      <c r="CL965" t="s">
        <v>17</v>
      </c>
      <c r="CM965" t="s">
        <v>17</v>
      </c>
      <c r="CN965" t="s">
        <v>17</v>
      </c>
      <c r="CO965" t="s">
        <v>686</v>
      </c>
      <c r="CP965" t="s">
        <v>48</v>
      </c>
      <c r="CQ965" t="s">
        <v>7025</v>
      </c>
      <c r="CR965" t="s">
        <v>17</v>
      </c>
      <c r="CS965" t="s">
        <v>9954</v>
      </c>
      <c r="CT965" t="s">
        <v>430</v>
      </c>
      <c r="CU965" t="s">
        <v>333</v>
      </c>
      <c r="CV965" t="s">
        <v>17</v>
      </c>
      <c r="CW965" t="s">
        <v>17</v>
      </c>
      <c r="CX965" t="s">
        <v>17</v>
      </c>
      <c r="CY965" t="s">
        <v>17</v>
      </c>
      <c r="CZ965" t="s">
        <v>9955</v>
      </c>
      <c r="DA965" t="s">
        <v>8549</v>
      </c>
      <c r="DB965" t="s">
        <v>10686</v>
      </c>
      <c r="DC965" t="s">
        <v>10941</v>
      </c>
      <c r="DD965" s="223">
        <v>973</v>
      </c>
    </row>
    <row r="966" spans="1:108">
      <c r="A966" s="223">
        <v>919</v>
      </c>
      <c r="B966" t="s">
        <v>9595</v>
      </c>
      <c r="C966" s="289" t="s">
        <v>9596</v>
      </c>
      <c r="D966" t="s">
        <v>3455</v>
      </c>
      <c r="E966" t="s">
        <v>10191</v>
      </c>
      <c r="F966" t="s">
        <v>9597</v>
      </c>
      <c r="G966" t="s">
        <v>9598</v>
      </c>
      <c r="H966" t="s">
        <v>9599</v>
      </c>
      <c r="I966" t="s">
        <v>9600</v>
      </c>
      <c r="J966" t="s">
        <v>9601</v>
      </c>
      <c r="K966" t="s">
        <v>10288</v>
      </c>
      <c r="L966" t="s">
        <v>9927</v>
      </c>
      <c r="M966" t="b">
        <v>0</v>
      </c>
      <c r="N966" t="s">
        <v>549</v>
      </c>
      <c r="O966" t="s">
        <v>8168</v>
      </c>
      <c r="P966" t="s">
        <v>9139</v>
      </c>
      <c r="Q966">
        <v>67</v>
      </c>
      <c r="R966">
        <v>67</v>
      </c>
      <c r="S966" t="s">
        <v>8797</v>
      </c>
      <c r="T966" t="s">
        <v>17</v>
      </c>
      <c r="U966" t="s">
        <v>17</v>
      </c>
      <c r="V966" t="s">
        <v>17</v>
      </c>
      <c r="W966" t="s">
        <v>17</v>
      </c>
      <c r="X966" t="s">
        <v>17</v>
      </c>
      <c r="Y966" t="s">
        <v>17</v>
      </c>
      <c r="Z966" t="s">
        <v>9665</v>
      </c>
      <c r="AA966" t="s">
        <v>9665</v>
      </c>
      <c r="AB966" t="s">
        <v>17</v>
      </c>
      <c r="AC966" t="s">
        <v>9666</v>
      </c>
      <c r="AD966" t="s">
        <v>17</v>
      </c>
      <c r="AE966" t="s">
        <v>17</v>
      </c>
      <c r="AF966" t="s">
        <v>9928</v>
      </c>
      <c r="AG966" t="s">
        <v>17</v>
      </c>
      <c r="AH966" t="s">
        <v>9956</v>
      </c>
      <c r="AI966" t="s">
        <v>8815</v>
      </c>
      <c r="AJ966" t="s">
        <v>9035</v>
      </c>
      <c r="AM966" t="s">
        <v>8817</v>
      </c>
      <c r="AN966" s="263" t="s">
        <v>9665</v>
      </c>
      <c r="AO966" t="s">
        <v>9206</v>
      </c>
      <c r="AP966" t="s">
        <v>8797</v>
      </c>
      <c r="AQ966" t="s">
        <v>9608</v>
      </c>
      <c r="AR966" t="s">
        <v>9609</v>
      </c>
      <c r="AS966" t="s">
        <v>8816</v>
      </c>
      <c r="AT966" t="s">
        <v>17</v>
      </c>
      <c r="AU966" t="b">
        <v>0</v>
      </c>
      <c r="AV966" s="223">
        <v>2487809</v>
      </c>
      <c r="AW966">
        <v>1000000</v>
      </c>
      <c r="AX966" t="s">
        <v>9610</v>
      </c>
      <c r="AY966" t="s">
        <v>17</v>
      </c>
      <c r="AZ966" t="s">
        <v>17</v>
      </c>
      <c r="BA966" t="s">
        <v>9611</v>
      </c>
      <c r="BB966" t="s">
        <v>5202</v>
      </c>
      <c r="BC966" t="s">
        <v>17</v>
      </c>
      <c r="BD966" t="s">
        <v>9612</v>
      </c>
      <c r="BE966" t="s">
        <v>37</v>
      </c>
      <c r="BF966" t="s">
        <v>9613</v>
      </c>
      <c r="BG966" t="s">
        <v>6723</v>
      </c>
      <c r="BH966" t="s">
        <v>10186</v>
      </c>
      <c r="BI966" t="s">
        <v>10188</v>
      </c>
      <c r="BJ966" t="s">
        <v>10189</v>
      </c>
      <c r="BK966" t="s">
        <v>9614</v>
      </c>
      <c r="BL966" t="s">
        <v>17</v>
      </c>
      <c r="BM966" s="89">
        <v>1907306</v>
      </c>
      <c r="BN966" s="89">
        <v>1907306</v>
      </c>
      <c r="BO966" t="s">
        <v>5099</v>
      </c>
      <c r="BP966" t="s">
        <v>9615</v>
      </c>
      <c r="BQ966" t="s">
        <v>17</v>
      </c>
      <c r="BR966" t="s">
        <v>17</v>
      </c>
      <c r="BS966" t="s">
        <v>17</v>
      </c>
      <c r="BT966" t="s">
        <v>5099</v>
      </c>
      <c r="BU966" t="s">
        <v>6697</v>
      </c>
      <c r="BV966" t="s">
        <v>9957</v>
      </c>
      <c r="BW966">
        <v>20</v>
      </c>
      <c r="BX966" t="s">
        <v>17</v>
      </c>
      <c r="BY966" t="s">
        <v>17</v>
      </c>
      <c r="BZ966" t="s">
        <v>10190</v>
      </c>
      <c r="CA966" t="s">
        <v>6212</v>
      </c>
      <c r="CB966">
        <v>2016</v>
      </c>
      <c r="CC966" t="s">
        <v>9617</v>
      </c>
      <c r="CD966" t="s">
        <v>9958</v>
      </c>
      <c r="CE966" t="s">
        <v>9959</v>
      </c>
      <c r="CF966" t="s">
        <v>9960</v>
      </c>
      <c r="CG966" t="s">
        <v>17</v>
      </c>
      <c r="CH966" t="s">
        <v>131</v>
      </c>
      <c r="CI966" t="s">
        <v>9961</v>
      </c>
      <c r="CJ966" t="s">
        <v>9962</v>
      </c>
      <c r="CK966" t="s">
        <v>17</v>
      </c>
      <c r="CL966" t="s">
        <v>17</v>
      </c>
      <c r="CM966" t="s">
        <v>17</v>
      </c>
      <c r="CN966" t="s">
        <v>17</v>
      </c>
      <c r="CO966" t="s">
        <v>686</v>
      </c>
      <c r="CP966" t="s">
        <v>49</v>
      </c>
      <c r="CQ966" t="s">
        <v>17</v>
      </c>
      <c r="CR966" t="s">
        <v>9644</v>
      </c>
      <c r="CS966" t="s">
        <v>9963</v>
      </c>
      <c r="CT966" t="s">
        <v>430</v>
      </c>
      <c r="CU966" t="s">
        <v>333</v>
      </c>
      <c r="CV966" t="s">
        <v>17</v>
      </c>
      <c r="CW966" t="s">
        <v>17</v>
      </c>
      <c r="CX966" t="s">
        <v>17</v>
      </c>
      <c r="CY966" t="s">
        <v>17</v>
      </c>
      <c r="CZ966" t="s">
        <v>9964</v>
      </c>
      <c r="DA966" t="s">
        <v>8549</v>
      </c>
      <c r="DB966" t="s">
        <v>10687</v>
      </c>
      <c r="DC966" t="s">
        <v>10942</v>
      </c>
      <c r="DD966" s="223">
        <v>974</v>
      </c>
    </row>
    <row r="967" spans="1:108">
      <c r="A967" s="223">
        <v>920</v>
      </c>
      <c r="B967" t="s">
        <v>9595</v>
      </c>
      <c r="C967" s="289" t="s">
        <v>9596</v>
      </c>
      <c r="D967" t="s">
        <v>3455</v>
      </c>
      <c r="E967" t="s">
        <v>10191</v>
      </c>
      <c r="F967" t="s">
        <v>9597</v>
      </c>
      <c r="G967" t="s">
        <v>9598</v>
      </c>
      <c r="H967" t="s">
        <v>9599</v>
      </c>
      <c r="I967" t="s">
        <v>9600</v>
      </c>
      <c r="J967" t="s">
        <v>9601</v>
      </c>
      <c r="K967" t="s">
        <v>10288</v>
      </c>
      <c r="L967" t="s">
        <v>9602</v>
      </c>
      <c r="M967" t="b">
        <v>0</v>
      </c>
      <c r="N967" t="s">
        <v>549</v>
      </c>
      <c r="O967" t="s">
        <v>8168</v>
      </c>
      <c r="P967" t="s">
        <v>9104</v>
      </c>
      <c r="Q967">
        <v>25</v>
      </c>
      <c r="R967">
        <v>25</v>
      </c>
      <c r="S967" t="s">
        <v>5090</v>
      </c>
      <c r="T967" t="s">
        <v>17</v>
      </c>
      <c r="U967" t="s">
        <v>17</v>
      </c>
      <c r="V967" t="s">
        <v>17</v>
      </c>
      <c r="W967" t="s">
        <v>17</v>
      </c>
      <c r="X967" t="s">
        <v>17</v>
      </c>
      <c r="Y967" t="s">
        <v>17</v>
      </c>
      <c r="Z967" t="s">
        <v>9603</v>
      </c>
      <c r="AA967" t="s">
        <v>9603</v>
      </c>
      <c r="AB967" t="s">
        <v>17</v>
      </c>
      <c r="AC967" t="s">
        <v>9604</v>
      </c>
      <c r="AD967" t="s">
        <v>17</v>
      </c>
      <c r="AE967" t="s">
        <v>17</v>
      </c>
      <c r="AF967" t="s">
        <v>9605</v>
      </c>
      <c r="AG967" t="s">
        <v>17</v>
      </c>
      <c r="AH967" t="s">
        <v>9965</v>
      </c>
      <c r="AI967" t="s">
        <v>9627</v>
      </c>
      <c r="AJ967" t="s">
        <v>481</v>
      </c>
      <c r="AM967" t="s">
        <v>481</v>
      </c>
      <c r="AN967" s="263" t="s">
        <v>9603</v>
      </c>
      <c r="AO967" t="s">
        <v>9206</v>
      </c>
      <c r="AP967" t="s">
        <v>5090</v>
      </c>
      <c r="AQ967" t="s">
        <v>9608</v>
      </c>
      <c r="AR967" t="s">
        <v>9628</v>
      </c>
      <c r="AS967" s="264" t="s">
        <v>9041</v>
      </c>
      <c r="AT967" t="s">
        <v>17</v>
      </c>
      <c r="AU967" t="b">
        <v>0</v>
      </c>
      <c r="AV967" s="223">
        <v>3145874</v>
      </c>
      <c r="AW967" s="89">
        <v>2500000</v>
      </c>
      <c r="AX967" t="s">
        <v>17</v>
      </c>
      <c r="AY967" t="s">
        <v>17</v>
      </c>
      <c r="AZ967" t="s">
        <v>17</v>
      </c>
      <c r="BA967" t="s">
        <v>9628</v>
      </c>
      <c r="BB967" t="s">
        <v>5202</v>
      </c>
      <c r="BC967" t="s">
        <v>17</v>
      </c>
      <c r="BD967" t="s">
        <v>9612</v>
      </c>
      <c r="BE967" t="s">
        <v>37</v>
      </c>
      <c r="BF967" t="s">
        <v>9613</v>
      </c>
      <c r="BG967" t="s">
        <v>6723</v>
      </c>
      <c r="BH967" t="s">
        <v>9567</v>
      </c>
      <c r="BI967" t="s">
        <v>10187</v>
      </c>
      <c r="BJ967" t="s">
        <v>9079</v>
      </c>
      <c r="BK967" t="s">
        <v>9614</v>
      </c>
      <c r="BL967" t="s">
        <v>17</v>
      </c>
      <c r="BM967" s="89">
        <v>1312502</v>
      </c>
      <c r="BN967" s="89">
        <v>1312502</v>
      </c>
      <c r="BO967" t="s">
        <v>5099</v>
      </c>
      <c r="BP967" t="s">
        <v>9615</v>
      </c>
      <c r="BQ967" t="s">
        <v>17</v>
      </c>
      <c r="BR967" t="s">
        <v>17</v>
      </c>
      <c r="BS967" t="s">
        <v>17</v>
      </c>
      <c r="BT967" t="s">
        <v>5099</v>
      </c>
      <c r="BU967" t="s">
        <v>6697</v>
      </c>
      <c r="BV967" t="s">
        <v>9966</v>
      </c>
      <c r="BW967">
        <v>20</v>
      </c>
      <c r="BX967" t="s">
        <v>17</v>
      </c>
      <c r="BY967" t="s">
        <v>17</v>
      </c>
      <c r="BZ967" t="s">
        <v>10190</v>
      </c>
      <c r="CA967" t="s">
        <v>6212</v>
      </c>
      <c r="CB967">
        <v>2016</v>
      </c>
      <c r="CC967" t="s">
        <v>9617</v>
      </c>
      <c r="CD967" t="s">
        <v>9967</v>
      </c>
      <c r="CE967" t="s">
        <v>9968</v>
      </c>
      <c r="CF967" t="s">
        <v>9969</v>
      </c>
      <c r="CG967" t="s">
        <v>17</v>
      </c>
      <c r="CH967" t="s">
        <v>131</v>
      </c>
      <c r="CI967" t="s">
        <v>9970</v>
      </c>
      <c r="CJ967" t="s">
        <v>9971</v>
      </c>
      <c r="CK967" t="s">
        <v>17</v>
      </c>
      <c r="CL967" t="s">
        <v>17</v>
      </c>
      <c r="CM967" t="s">
        <v>17</v>
      </c>
      <c r="CN967" t="s">
        <v>17</v>
      </c>
      <c r="CO967" t="s">
        <v>686</v>
      </c>
      <c r="CP967" t="s">
        <v>48</v>
      </c>
      <c r="CQ967" t="s">
        <v>7025</v>
      </c>
      <c r="CR967" t="s">
        <v>17</v>
      </c>
      <c r="CS967" t="s">
        <v>9972</v>
      </c>
      <c r="CT967" t="s">
        <v>430</v>
      </c>
      <c r="CU967" t="s">
        <v>333</v>
      </c>
      <c r="CV967" t="s">
        <v>17</v>
      </c>
      <c r="CW967" t="s">
        <v>17</v>
      </c>
      <c r="CX967" t="s">
        <v>17</v>
      </c>
      <c r="CY967" t="s">
        <v>17</v>
      </c>
      <c r="CZ967" t="s">
        <v>9973</v>
      </c>
      <c r="DA967" t="s">
        <v>8549</v>
      </c>
      <c r="DB967" t="s">
        <v>10688</v>
      </c>
      <c r="DC967" t="s">
        <v>10943</v>
      </c>
      <c r="DD967" s="223">
        <v>975</v>
      </c>
    </row>
    <row r="968" spans="1:108">
      <c r="A968" s="223">
        <v>921</v>
      </c>
      <c r="B968" t="s">
        <v>9595</v>
      </c>
      <c r="C968" s="289" t="s">
        <v>9596</v>
      </c>
      <c r="D968" t="s">
        <v>3455</v>
      </c>
      <c r="E968" t="s">
        <v>10191</v>
      </c>
      <c r="F968" t="s">
        <v>9597</v>
      </c>
      <c r="G968" t="s">
        <v>9598</v>
      </c>
      <c r="H968" t="s">
        <v>9599</v>
      </c>
      <c r="I968" t="s">
        <v>9600</v>
      </c>
      <c r="J968" t="s">
        <v>9601</v>
      </c>
      <c r="K968" t="s">
        <v>10288</v>
      </c>
      <c r="L968" t="s">
        <v>9602</v>
      </c>
      <c r="M968" t="b">
        <v>0</v>
      </c>
      <c r="N968" t="s">
        <v>549</v>
      </c>
      <c r="O968" t="s">
        <v>8168</v>
      </c>
      <c r="P968" t="s">
        <v>9104</v>
      </c>
      <c r="Q968">
        <v>25</v>
      </c>
      <c r="R968">
        <v>25</v>
      </c>
      <c r="S968" t="s">
        <v>5090</v>
      </c>
      <c r="T968" t="s">
        <v>17</v>
      </c>
      <c r="U968" t="s">
        <v>17</v>
      </c>
      <c r="V968" t="s">
        <v>17</v>
      </c>
      <c r="W968" t="s">
        <v>17</v>
      </c>
      <c r="X968" t="s">
        <v>17</v>
      </c>
      <c r="Y968" t="s">
        <v>17</v>
      </c>
      <c r="Z968" t="s">
        <v>9603</v>
      </c>
      <c r="AA968" t="s">
        <v>9603</v>
      </c>
      <c r="AB968" t="s">
        <v>17</v>
      </c>
      <c r="AC968" t="s">
        <v>9604</v>
      </c>
      <c r="AD968" t="s">
        <v>17</v>
      </c>
      <c r="AE968" t="s">
        <v>17</v>
      </c>
      <c r="AF968" t="s">
        <v>9605</v>
      </c>
      <c r="AG968" t="s">
        <v>17</v>
      </c>
      <c r="AH968" t="s">
        <v>9974</v>
      </c>
      <c r="AI968" t="s">
        <v>9627</v>
      </c>
      <c r="AJ968" t="s">
        <v>481</v>
      </c>
      <c r="AM968" t="s">
        <v>481</v>
      </c>
      <c r="AN968" s="263" t="s">
        <v>9603</v>
      </c>
      <c r="AO968" t="s">
        <v>9206</v>
      </c>
      <c r="AP968" t="s">
        <v>5090</v>
      </c>
      <c r="AQ968" t="s">
        <v>9608</v>
      </c>
      <c r="AR968" t="s">
        <v>9628</v>
      </c>
      <c r="AS968" s="264" t="s">
        <v>9041</v>
      </c>
      <c r="AT968" t="s">
        <v>17</v>
      </c>
      <c r="AU968" t="b">
        <v>0</v>
      </c>
      <c r="AV968" s="223">
        <v>4324692</v>
      </c>
      <c r="AW968" s="89">
        <v>2500000</v>
      </c>
      <c r="AX968" t="s">
        <v>17</v>
      </c>
      <c r="AY968" t="s">
        <v>17</v>
      </c>
      <c r="AZ968" t="s">
        <v>17</v>
      </c>
      <c r="BA968" t="s">
        <v>9628</v>
      </c>
      <c r="BB968" t="s">
        <v>5202</v>
      </c>
      <c r="BC968" t="s">
        <v>17</v>
      </c>
      <c r="BD968" t="s">
        <v>9612</v>
      </c>
      <c r="BE968" t="s">
        <v>37</v>
      </c>
      <c r="BF968" t="s">
        <v>9613</v>
      </c>
      <c r="BG968" t="s">
        <v>6723</v>
      </c>
      <c r="BH968" t="s">
        <v>10186</v>
      </c>
      <c r="BI968" t="s">
        <v>10188</v>
      </c>
      <c r="BJ968" t="s">
        <v>10189</v>
      </c>
      <c r="BK968" t="s">
        <v>9614</v>
      </c>
      <c r="BL968" t="s">
        <v>17</v>
      </c>
      <c r="BM968" s="89">
        <v>2866139</v>
      </c>
      <c r="BN968" s="89">
        <v>2866139</v>
      </c>
      <c r="BO968" t="s">
        <v>5099</v>
      </c>
      <c r="BP968" t="s">
        <v>9615</v>
      </c>
      <c r="BQ968" t="s">
        <v>17</v>
      </c>
      <c r="BR968" t="s">
        <v>17</v>
      </c>
      <c r="BS968" t="s">
        <v>17</v>
      </c>
      <c r="BT968" t="s">
        <v>5099</v>
      </c>
      <c r="BU968" t="s">
        <v>6697</v>
      </c>
      <c r="BV968" t="s">
        <v>9975</v>
      </c>
      <c r="BW968">
        <v>20</v>
      </c>
      <c r="BX968" t="s">
        <v>17</v>
      </c>
      <c r="BY968" t="s">
        <v>17</v>
      </c>
      <c r="BZ968" t="s">
        <v>10190</v>
      </c>
      <c r="CA968" t="s">
        <v>6212</v>
      </c>
      <c r="CB968">
        <v>2016</v>
      </c>
      <c r="CC968" t="s">
        <v>9617</v>
      </c>
      <c r="CD968" t="s">
        <v>9976</v>
      </c>
      <c r="CE968" t="s">
        <v>9977</v>
      </c>
      <c r="CF968" t="s">
        <v>9978</v>
      </c>
      <c r="CG968" t="s">
        <v>17</v>
      </c>
      <c r="CH968" t="s">
        <v>131</v>
      </c>
      <c r="CI968" t="s">
        <v>9979</v>
      </c>
      <c r="CJ968" t="s">
        <v>9980</v>
      </c>
      <c r="CK968" t="s">
        <v>17</v>
      </c>
      <c r="CL968" t="s">
        <v>17</v>
      </c>
      <c r="CM968" t="s">
        <v>17</v>
      </c>
      <c r="CN968" t="s">
        <v>17</v>
      </c>
      <c r="CO968" t="s">
        <v>686</v>
      </c>
      <c r="CP968" t="s">
        <v>49</v>
      </c>
      <c r="CQ968" t="s">
        <v>17</v>
      </c>
      <c r="CR968" t="s">
        <v>9644</v>
      </c>
      <c r="CS968" t="s">
        <v>9981</v>
      </c>
      <c r="CT968" t="s">
        <v>430</v>
      </c>
      <c r="CU968" t="s">
        <v>333</v>
      </c>
      <c r="CV968" t="s">
        <v>17</v>
      </c>
      <c r="CW968" t="s">
        <v>17</v>
      </c>
      <c r="CX968" t="s">
        <v>17</v>
      </c>
      <c r="CY968" t="s">
        <v>17</v>
      </c>
      <c r="CZ968" t="s">
        <v>9982</v>
      </c>
      <c r="DA968" t="s">
        <v>8549</v>
      </c>
      <c r="DB968" t="s">
        <v>10689</v>
      </c>
      <c r="DC968" t="s">
        <v>10944</v>
      </c>
      <c r="DD968" s="223">
        <v>976</v>
      </c>
    </row>
    <row r="969" spans="1:108">
      <c r="A969" s="223">
        <v>922</v>
      </c>
      <c r="B969" t="s">
        <v>9595</v>
      </c>
      <c r="C969" s="289" t="s">
        <v>9596</v>
      </c>
      <c r="D969" t="s">
        <v>3455</v>
      </c>
      <c r="E969" t="s">
        <v>10191</v>
      </c>
      <c r="F969" t="s">
        <v>9597</v>
      </c>
      <c r="G969" t="s">
        <v>9598</v>
      </c>
      <c r="H969" t="s">
        <v>9599</v>
      </c>
      <c r="I969" t="s">
        <v>9600</v>
      </c>
      <c r="J969" t="s">
        <v>9601</v>
      </c>
      <c r="K969" t="s">
        <v>10288</v>
      </c>
      <c r="L969" t="s">
        <v>9602</v>
      </c>
      <c r="M969" t="b">
        <v>0</v>
      </c>
      <c r="N969" t="s">
        <v>549</v>
      </c>
      <c r="O969" t="s">
        <v>8168</v>
      </c>
      <c r="P969" t="s">
        <v>9104</v>
      </c>
      <c r="Q969">
        <v>25</v>
      </c>
      <c r="R969">
        <v>25</v>
      </c>
      <c r="S969" t="s">
        <v>8797</v>
      </c>
      <c r="T969" t="s">
        <v>17</v>
      </c>
      <c r="U969" t="s">
        <v>17</v>
      </c>
      <c r="V969" t="s">
        <v>17</v>
      </c>
      <c r="W969" t="s">
        <v>17</v>
      </c>
      <c r="X969" t="s">
        <v>17</v>
      </c>
      <c r="Y969" t="s">
        <v>17</v>
      </c>
      <c r="Z969" t="s">
        <v>9603</v>
      </c>
      <c r="AA969" t="s">
        <v>9603</v>
      </c>
      <c r="AB969" t="s">
        <v>17</v>
      </c>
      <c r="AC969" t="s">
        <v>9604</v>
      </c>
      <c r="AD969" t="s">
        <v>17</v>
      </c>
      <c r="AE969" t="s">
        <v>17</v>
      </c>
      <c r="AF969" t="s">
        <v>9605</v>
      </c>
      <c r="AG969" t="s">
        <v>17</v>
      </c>
      <c r="AH969" t="s">
        <v>9983</v>
      </c>
      <c r="AI969" t="s">
        <v>9607</v>
      </c>
      <c r="AJ969" t="s">
        <v>9035</v>
      </c>
      <c r="AM969" t="s">
        <v>8817</v>
      </c>
      <c r="AN969" s="263" t="s">
        <v>9603</v>
      </c>
      <c r="AO969" t="s">
        <v>9206</v>
      </c>
      <c r="AP969" t="s">
        <v>8797</v>
      </c>
      <c r="AQ969" t="s">
        <v>9608</v>
      </c>
      <c r="AR969" t="s">
        <v>9609</v>
      </c>
      <c r="AS969" t="s">
        <v>8816</v>
      </c>
      <c r="AT969" t="s">
        <v>17</v>
      </c>
      <c r="AU969" t="b">
        <v>0</v>
      </c>
      <c r="AV969" s="223">
        <v>987393</v>
      </c>
      <c r="AW969">
        <v>1000000</v>
      </c>
      <c r="AX969" t="s">
        <v>9610</v>
      </c>
      <c r="AY969" t="s">
        <v>17</v>
      </c>
      <c r="AZ969" t="s">
        <v>17</v>
      </c>
      <c r="BA969" t="s">
        <v>9611</v>
      </c>
      <c r="BB969" t="s">
        <v>5202</v>
      </c>
      <c r="BC969" t="s">
        <v>17</v>
      </c>
      <c r="BD969" t="s">
        <v>9612</v>
      </c>
      <c r="BE969" t="s">
        <v>37</v>
      </c>
      <c r="BF969" t="s">
        <v>9613</v>
      </c>
      <c r="BG969" t="s">
        <v>6723</v>
      </c>
      <c r="BH969" t="s">
        <v>9567</v>
      </c>
      <c r="BI969" t="s">
        <v>10187</v>
      </c>
      <c r="BJ969" t="s">
        <v>9079</v>
      </c>
      <c r="BK969" t="s">
        <v>9614</v>
      </c>
      <c r="BL969" t="s">
        <v>17</v>
      </c>
      <c r="BM969" s="89">
        <v>419252</v>
      </c>
      <c r="BN969" s="89">
        <v>419252</v>
      </c>
      <c r="BO969" t="s">
        <v>5099</v>
      </c>
      <c r="BP969" t="s">
        <v>9615</v>
      </c>
      <c r="BQ969" t="s">
        <v>17</v>
      </c>
      <c r="BR969" t="s">
        <v>17</v>
      </c>
      <c r="BS969" t="s">
        <v>17</v>
      </c>
      <c r="BT969" t="s">
        <v>5099</v>
      </c>
      <c r="BU969" t="s">
        <v>6697</v>
      </c>
      <c r="BV969" t="s">
        <v>9984</v>
      </c>
      <c r="BW969">
        <v>20</v>
      </c>
      <c r="BX969" t="s">
        <v>17</v>
      </c>
      <c r="BY969" t="s">
        <v>17</v>
      </c>
      <c r="BZ969" t="s">
        <v>10190</v>
      </c>
      <c r="CA969" t="s">
        <v>6212</v>
      </c>
      <c r="CB969">
        <v>2016</v>
      </c>
      <c r="CC969" t="s">
        <v>9617</v>
      </c>
      <c r="CD969" t="s">
        <v>9985</v>
      </c>
      <c r="CE969" t="s">
        <v>9986</v>
      </c>
      <c r="CF969" t="s">
        <v>9987</v>
      </c>
      <c r="CG969" t="s">
        <v>17</v>
      </c>
      <c r="CH969" t="s">
        <v>131</v>
      </c>
      <c r="CI969" t="s">
        <v>9988</v>
      </c>
      <c r="CJ969" t="s">
        <v>9989</v>
      </c>
      <c r="CK969" t="s">
        <v>17</v>
      </c>
      <c r="CL969" t="s">
        <v>17</v>
      </c>
      <c r="CM969" t="s">
        <v>17</v>
      </c>
      <c r="CN969" t="s">
        <v>17</v>
      </c>
      <c r="CO969" t="s">
        <v>686</v>
      </c>
      <c r="CP969" t="s">
        <v>48</v>
      </c>
      <c r="CQ969" t="s">
        <v>7025</v>
      </c>
      <c r="CR969" t="s">
        <v>17</v>
      </c>
      <c r="CS969" t="s">
        <v>9990</v>
      </c>
      <c r="CT969" t="s">
        <v>430</v>
      </c>
      <c r="CU969" t="s">
        <v>333</v>
      </c>
      <c r="CV969" t="s">
        <v>17</v>
      </c>
      <c r="CW969" t="s">
        <v>17</v>
      </c>
      <c r="CX969" t="s">
        <v>17</v>
      </c>
      <c r="CY969" t="s">
        <v>17</v>
      </c>
      <c r="CZ969" t="s">
        <v>9991</v>
      </c>
      <c r="DA969" t="s">
        <v>8549</v>
      </c>
      <c r="DB969" t="s">
        <v>10690</v>
      </c>
      <c r="DC969" t="s">
        <v>10945</v>
      </c>
      <c r="DD969" s="223">
        <v>977</v>
      </c>
    </row>
    <row r="970" spans="1:108">
      <c r="A970" s="223">
        <v>923</v>
      </c>
      <c r="B970" t="s">
        <v>9595</v>
      </c>
      <c r="C970" s="289" t="s">
        <v>9596</v>
      </c>
      <c r="D970" t="s">
        <v>3455</v>
      </c>
      <c r="E970" t="s">
        <v>10191</v>
      </c>
      <c r="F970" t="s">
        <v>9597</v>
      </c>
      <c r="G970" t="s">
        <v>9598</v>
      </c>
      <c r="H970" t="s">
        <v>9599</v>
      </c>
      <c r="I970" t="s">
        <v>9600</v>
      </c>
      <c r="J970" t="s">
        <v>9601</v>
      </c>
      <c r="K970" t="s">
        <v>10288</v>
      </c>
      <c r="L970" t="s">
        <v>9602</v>
      </c>
      <c r="M970" t="b">
        <v>0</v>
      </c>
      <c r="N970" t="s">
        <v>549</v>
      </c>
      <c r="O970" t="s">
        <v>8168</v>
      </c>
      <c r="P970" t="s">
        <v>9104</v>
      </c>
      <c r="Q970">
        <v>25</v>
      </c>
      <c r="R970">
        <v>25</v>
      </c>
      <c r="S970" t="s">
        <v>8797</v>
      </c>
      <c r="T970" t="s">
        <v>17</v>
      </c>
      <c r="U970" t="s">
        <v>17</v>
      </c>
      <c r="V970" t="s">
        <v>17</v>
      </c>
      <c r="W970" t="s">
        <v>17</v>
      </c>
      <c r="X970" t="s">
        <v>17</v>
      </c>
      <c r="Y970" t="s">
        <v>17</v>
      </c>
      <c r="Z970" t="s">
        <v>9603</v>
      </c>
      <c r="AA970" t="s">
        <v>9603</v>
      </c>
      <c r="AB970" t="s">
        <v>17</v>
      </c>
      <c r="AC970" t="s">
        <v>9604</v>
      </c>
      <c r="AD970" t="s">
        <v>17</v>
      </c>
      <c r="AE970" t="s">
        <v>17</v>
      </c>
      <c r="AF970" t="s">
        <v>9605</v>
      </c>
      <c r="AG970" t="s">
        <v>17</v>
      </c>
      <c r="AH970" t="s">
        <v>9992</v>
      </c>
      <c r="AI970" t="s">
        <v>9607</v>
      </c>
      <c r="AJ970" t="s">
        <v>9035</v>
      </c>
      <c r="AM970" t="s">
        <v>8817</v>
      </c>
      <c r="AN970" s="263" t="s">
        <v>9603</v>
      </c>
      <c r="AO970" t="s">
        <v>9206</v>
      </c>
      <c r="AP970" t="s">
        <v>8797</v>
      </c>
      <c r="AQ970" t="s">
        <v>9608</v>
      </c>
      <c r="AR970" t="s">
        <v>9609</v>
      </c>
      <c r="AS970" t="s">
        <v>8816</v>
      </c>
      <c r="AT970" t="s">
        <v>17</v>
      </c>
      <c r="AU970" t="b">
        <v>0</v>
      </c>
      <c r="AV970" s="223">
        <v>984785</v>
      </c>
      <c r="AW970">
        <v>1000000</v>
      </c>
      <c r="AX970" t="s">
        <v>9610</v>
      </c>
      <c r="AY970" t="s">
        <v>17</v>
      </c>
      <c r="AZ970" t="s">
        <v>17</v>
      </c>
      <c r="BA970" t="s">
        <v>9611</v>
      </c>
      <c r="BB970" t="s">
        <v>5202</v>
      </c>
      <c r="BC970" t="s">
        <v>17</v>
      </c>
      <c r="BD970" t="s">
        <v>9612</v>
      </c>
      <c r="BE970" t="s">
        <v>37</v>
      </c>
      <c r="BF970" t="s">
        <v>9613</v>
      </c>
      <c r="BG970" t="s">
        <v>6723</v>
      </c>
      <c r="BH970" t="s">
        <v>10186</v>
      </c>
      <c r="BI970" t="s">
        <v>10188</v>
      </c>
      <c r="BJ970" t="s">
        <v>10189</v>
      </c>
      <c r="BK970" t="s">
        <v>9614</v>
      </c>
      <c r="BL970" t="s">
        <v>17</v>
      </c>
      <c r="BM970" s="89">
        <v>734636</v>
      </c>
      <c r="BN970" s="89">
        <v>734636</v>
      </c>
      <c r="BO970" t="s">
        <v>5099</v>
      </c>
      <c r="BP970" t="s">
        <v>9615</v>
      </c>
      <c r="BQ970" t="s">
        <v>17</v>
      </c>
      <c r="BR970" t="s">
        <v>17</v>
      </c>
      <c r="BS970" t="s">
        <v>17</v>
      </c>
      <c r="BT970" t="s">
        <v>5099</v>
      </c>
      <c r="BU970" t="s">
        <v>6697</v>
      </c>
      <c r="BV970" t="s">
        <v>9993</v>
      </c>
      <c r="BW970">
        <v>20</v>
      </c>
      <c r="BX970" t="s">
        <v>17</v>
      </c>
      <c r="BY970" t="s">
        <v>17</v>
      </c>
      <c r="BZ970" t="s">
        <v>10190</v>
      </c>
      <c r="CA970" t="s">
        <v>6212</v>
      </c>
      <c r="CB970">
        <v>2016</v>
      </c>
      <c r="CC970" t="s">
        <v>9617</v>
      </c>
      <c r="CD970" t="s">
        <v>9994</v>
      </c>
      <c r="CE970" t="s">
        <v>9995</v>
      </c>
      <c r="CF970" t="s">
        <v>9996</v>
      </c>
      <c r="CG970" t="s">
        <v>17</v>
      </c>
      <c r="CH970" t="s">
        <v>131</v>
      </c>
      <c r="CI970" t="s">
        <v>9997</v>
      </c>
      <c r="CJ970" t="s">
        <v>9998</v>
      </c>
      <c r="CK970" t="s">
        <v>17</v>
      </c>
      <c r="CL970" t="s">
        <v>17</v>
      </c>
      <c r="CM970" t="s">
        <v>17</v>
      </c>
      <c r="CN970" t="s">
        <v>17</v>
      </c>
      <c r="CO970" t="s">
        <v>686</v>
      </c>
      <c r="CP970" t="s">
        <v>49</v>
      </c>
      <c r="CQ970" t="s">
        <v>17</v>
      </c>
      <c r="CR970" t="s">
        <v>9644</v>
      </c>
      <c r="CS970" t="s">
        <v>9999</v>
      </c>
      <c r="CT970" t="s">
        <v>430</v>
      </c>
      <c r="CU970" t="s">
        <v>333</v>
      </c>
      <c r="CV970" t="s">
        <v>17</v>
      </c>
      <c r="CW970" t="s">
        <v>17</v>
      </c>
      <c r="CX970" t="s">
        <v>17</v>
      </c>
      <c r="CY970" t="s">
        <v>17</v>
      </c>
      <c r="CZ970" t="s">
        <v>10000</v>
      </c>
      <c r="DA970" t="s">
        <v>8549</v>
      </c>
      <c r="DB970" t="s">
        <v>10691</v>
      </c>
      <c r="DC970" t="s">
        <v>10946</v>
      </c>
      <c r="DD970" s="223">
        <v>978</v>
      </c>
    </row>
    <row r="971" spans="1:108">
      <c r="A971" s="223">
        <v>924</v>
      </c>
      <c r="B971" t="s">
        <v>9595</v>
      </c>
      <c r="C971" s="289" t="s">
        <v>9596</v>
      </c>
      <c r="D971" t="s">
        <v>3455</v>
      </c>
      <c r="E971" t="s">
        <v>10191</v>
      </c>
      <c r="F971" t="s">
        <v>9597</v>
      </c>
      <c r="G971" t="s">
        <v>9598</v>
      </c>
      <c r="H971" t="s">
        <v>9599</v>
      </c>
      <c r="I971" t="s">
        <v>9600</v>
      </c>
      <c r="J971" t="s">
        <v>9601</v>
      </c>
      <c r="K971" t="s">
        <v>10288</v>
      </c>
      <c r="L971" t="s">
        <v>9234</v>
      </c>
      <c r="M971" t="b">
        <v>0</v>
      </c>
      <c r="N971" t="s">
        <v>549</v>
      </c>
      <c r="O971" t="s">
        <v>8269</v>
      </c>
      <c r="P971" t="s">
        <v>9138</v>
      </c>
      <c r="Q971">
        <v>59</v>
      </c>
      <c r="R971">
        <v>59</v>
      </c>
      <c r="S971" t="s">
        <v>5090</v>
      </c>
      <c r="T971" t="s">
        <v>17</v>
      </c>
      <c r="U971" t="s">
        <v>17</v>
      </c>
      <c r="V971" t="s">
        <v>17</v>
      </c>
      <c r="W971" t="s">
        <v>17</v>
      </c>
      <c r="X971" t="s">
        <v>17</v>
      </c>
      <c r="Y971" t="s">
        <v>17</v>
      </c>
      <c r="Z971" t="s">
        <v>9603</v>
      </c>
      <c r="AA971" t="s">
        <v>9603</v>
      </c>
      <c r="AB971" t="s">
        <v>17</v>
      </c>
      <c r="AC971" t="s">
        <v>9604</v>
      </c>
      <c r="AD971" t="s">
        <v>17</v>
      </c>
      <c r="AE971" t="s">
        <v>17</v>
      </c>
      <c r="AF971" t="s">
        <v>17</v>
      </c>
      <c r="AG971" t="s">
        <v>17</v>
      </c>
      <c r="AH971" t="s">
        <v>10001</v>
      </c>
      <c r="AI971" t="s">
        <v>9627</v>
      </c>
      <c r="AJ971" t="s">
        <v>481</v>
      </c>
      <c r="AM971" t="s">
        <v>481</v>
      </c>
      <c r="AN971" s="263" t="s">
        <v>9603</v>
      </c>
      <c r="AO971" t="s">
        <v>9206</v>
      </c>
      <c r="AP971" t="s">
        <v>5090</v>
      </c>
      <c r="AQ971" t="s">
        <v>9608</v>
      </c>
      <c r="AR971" t="s">
        <v>9628</v>
      </c>
      <c r="AS971" s="264" t="s">
        <v>9041</v>
      </c>
      <c r="AT971" t="s">
        <v>17</v>
      </c>
      <c r="AU971" t="b">
        <v>0</v>
      </c>
      <c r="AV971" s="223">
        <v>15746376</v>
      </c>
      <c r="AW971" s="89">
        <v>2500000</v>
      </c>
      <c r="AX971" t="s">
        <v>17</v>
      </c>
      <c r="AY971" t="s">
        <v>17</v>
      </c>
      <c r="AZ971" t="s">
        <v>17</v>
      </c>
      <c r="BA971" t="s">
        <v>9628</v>
      </c>
      <c r="BB971" t="s">
        <v>5202</v>
      </c>
      <c r="BC971" t="s">
        <v>17</v>
      </c>
      <c r="BD971" t="s">
        <v>9612</v>
      </c>
      <c r="BE971" t="s">
        <v>37</v>
      </c>
      <c r="BF971" t="s">
        <v>9613</v>
      </c>
      <c r="BG971" t="s">
        <v>6723</v>
      </c>
      <c r="BH971" t="s">
        <v>9567</v>
      </c>
      <c r="BI971" t="s">
        <v>10187</v>
      </c>
      <c r="BJ971" t="s">
        <v>9079</v>
      </c>
      <c r="BK971" t="s">
        <v>9614</v>
      </c>
      <c r="BL971" t="s">
        <v>17</v>
      </c>
      <c r="BM971" s="89">
        <v>5929446</v>
      </c>
      <c r="BN971" s="89">
        <v>5929446</v>
      </c>
      <c r="BO971" t="s">
        <v>5099</v>
      </c>
      <c r="BP971" t="s">
        <v>9615</v>
      </c>
      <c r="BQ971" t="s">
        <v>17</v>
      </c>
      <c r="BR971" t="s">
        <v>17</v>
      </c>
      <c r="BS971" t="s">
        <v>17</v>
      </c>
      <c r="BT971" t="s">
        <v>5099</v>
      </c>
      <c r="BU971" t="s">
        <v>6697</v>
      </c>
      <c r="BV971" t="s">
        <v>10002</v>
      </c>
      <c r="BW971">
        <v>20</v>
      </c>
      <c r="BX971" t="s">
        <v>17</v>
      </c>
      <c r="BY971" t="s">
        <v>17</v>
      </c>
      <c r="BZ971" t="s">
        <v>10190</v>
      </c>
      <c r="CA971" t="s">
        <v>6212</v>
      </c>
      <c r="CB971">
        <v>2016</v>
      </c>
      <c r="CC971" t="s">
        <v>9617</v>
      </c>
      <c r="CD971" t="s">
        <v>10003</v>
      </c>
      <c r="CE971" t="s">
        <v>10004</v>
      </c>
      <c r="CF971" t="s">
        <v>10005</v>
      </c>
      <c r="CG971" t="s">
        <v>17</v>
      </c>
      <c r="CH971" t="s">
        <v>131</v>
      </c>
      <c r="CI971" t="s">
        <v>10006</v>
      </c>
      <c r="CJ971" t="s">
        <v>10007</v>
      </c>
      <c r="CK971" t="s">
        <v>17</v>
      </c>
      <c r="CL971" t="s">
        <v>17</v>
      </c>
      <c r="CM971" t="s">
        <v>17</v>
      </c>
      <c r="CN971" t="s">
        <v>17</v>
      </c>
      <c r="CO971" t="s">
        <v>686</v>
      </c>
      <c r="CP971" t="s">
        <v>48</v>
      </c>
      <c r="CQ971" t="s">
        <v>7025</v>
      </c>
      <c r="CR971" t="s">
        <v>17</v>
      </c>
      <c r="CS971" t="s">
        <v>10008</v>
      </c>
      <c r="CT971" t="s">
        <v>430</v>
      </c>
      <c r="CU971" t="s">
        <v>333</v>
      </c>
      <c r="CV971" t="s">
        <v>17</v>
      </c>
      <c r="CW971" t="s">
        <v>17</v>
      </c>
      <c r="CX971" t="s">
        <v>17</v>
      </c>
      <c r="CY971" t="s">
        <v>17</v>
      </c>
      <c r="CZ971" t="s">
        <v>10009</v>
      </c>
      <c r="DA971" t="s">
        <v>8549</v>
      </c>
      <c r="DB971" t="s">
        <v>10692</v>
      </c>
      <c r="DC971" t="s">
        <v>10947</v>
      </c>
      <c r="DD971" s="223">
        <v>979</v>
      </c>
    </row>
    <row r="972" spans="1:108">
      <c r="A972" s="223">
        <v>925</v>
      </c>
      <c r="B972" t="s">
        <v>9595</v>
      </c>
      <c r="C972" s="289" t="s">
        <v>9596</v>
      </c>
      <c r="D972" t="s">
        <v>3455</v>
      </c>
      <c r="E972" t="s">
        <v>10191</v>
      </c>
      <c r="F972" t="s">
        <v>9597</v>
      </c>
      <c r="G972" t="s">
        <v>9598</v>
      </c>
      <c r="H972" t="s">
        <v>9599</v>
      </c>
      <c r="I972" t="s">
        <v>9600</v>
      </c>
      <c r="J972" t="s">
        <v>9601</v>
      </c>
      <c r="K972" t="s">
        <v>10288</v>
      </c>
      <c r="L972" t="s">
        <v>9234</v>
      </c>
      <c r="M972" t="b">
        <v>0</v>
      </c>
      <c r="N972" t="s">
        <v>549</v>
      </c>
      <c r="O972" t="s">
        <v>8269</v>
      </c>
      <c r="P972" t="s">
        <v>9138</v>
      </c>
      <c r="Q972">
        <v>59</v>
      </c>
      <c r="R972">
        <v>59</v>
      </c>
      <c r="S972" t="s">
        <v>5090</v>
      </c>
      <c r="T972" t="s">
        <v>17</v>
      </c>
      <c r="U972" t="s">
        <v>17</v>
      </c>
      <c r="V972" t="s">
        <v>17</v>
      </c>
      <c r="W972" t="s">
        <v>17</v>
      </c>
      <c r="X972" t="s">
        <v>17</v>
      </c>
      <c r="Y972" t="s">
        <v>17</v>
      </c>
      <c r="Z972" t="s">
        <v>9603</v>
      </c>
      <c r="AA972" t="s">
        <v>9603</v>
      </c>
      <c r="AB972" t="s">
        <v>17</v>
      </c>
      <c r="AC972" t="s">
        <v>9604</v>
      </c>
      <c r="AD972" t="s">
        <v>17</v>
      </c>
      <c r="AE972" t="s">
        <v>17</v>
      </c>
      <c r="AF972" t="s">
        <v>17</v>
      </c>
      <c r="AG972" t="s">
        <v>17</v>
      </c>
      <c r="AH972" t="s">
        <v>10010</v>
      </c>
      <c r="AI972" t="s">
        <v>9627</v>
      </c>
      <c r="AJ972" t="s">
        <v>481</v>
      </c>
      <c r="AM972" t="s">
        <v>481</v>
      </c>
      <c r="AN972" s="263" t="s">
        <v>9603</v>
      </c>
      <c r="AO972" t="s">
        <v>9206</v>
      </c>
      <c r="AP972" t="s">
        <v>5090</v>
      </c>
      <c r="AQ972" t="s">
        <v>9608</v>
      </c>
      <c r="AR972" t="s">
        <v>9628</v>
      </c>
      <c r="AS972" s="264" t="s">
        <v>9041</v>
      </c>
      <c r="AT972" t="s">
        <v>17</v>
      </c>
      <c r="AU972" t="b">
        <v>0</v>
      </c>
      <c r="AV972" s="223">
        <v>16233062</v>
      </c>
      <c r="AW972" s="89">
        <v>2500000</v>
      </c>
      <c r="AX972" t="s">
        <v>17</v>
      </c>
      <c r="AY972" t="s">
        <v>17</v>
      </c>
      <c r="AZ972" t="s">
        <v>17</v>
      </c>
      <c r="BA972" t="s">
        <v>9628</v>
      </c>
      <c r="BB972" t="s">
        <v>5202</v>
      </c>
      <c r="BC972" t="s">
        <v>17</v>
      </c>
      <c r="BD972" t="s">
        <v>9612</v>
      </c>
      <c r="BE972" t="s">
        <v>37</v>
      </c>
      <c r="BF972" t="s">
        <v>9613</v>
      </c>
      <c r="BG972" t="s">
        <v>6723</v>
      </c>
      <c r="BH972" t="s">
        <v>10186</v>
      </c>
      <c r="BI972" t="s">
        <v>10188</v>
      </c>
      <c r="BJ972" t="s">
        <v>10189</v>
      </c>
      <c r="BK972" t="s">
        <v>9614</v>
      </c>
      <c r="BL972" t="s">
        <v>17</v>
      </c>
      <c r="BM972" s="89">
        <v>7813578</v>
      </c>
      <c r="BN972" s="89">
        <v>7813578</v>
      </c>
      <c r="BO972" t="s">
        <v>5099</v>
      </c>
      <c r="BP972" t="s">
        <v>9615</v>
      </c>
      <c r="BQ972" t="s">
        <v>17</v>
      </c>
      <c r="BR972" t="s">
        <v>17</v>
      </c>
      <c r="BS972" t="s">
        <v>17</v>
      </c>
      <c r="BT972" t="s">
        <v>5099</v>
      </c>
      <c r="BU972" t="s">
        <v>6697</v>
      </c>
      <c r="BV972" t="s">
        <v>10011</v>
      </c>
      <c r="BW972">
        <v>20</v>
      </c>
      <c r="BX972" t="s">
        <v>17</v>
      </c>
      <c r="BY972" t="s">
        <v>17</v>
      </c>
      <c r="BZ972" t="s">
        <v>10190</v>
      </c>
      <c r="CA972" t="s">
        <v>6212</v>
      </c>
      <c r="CB972">
        <v>2016</v>
      </c>
      <c r="CC972" t="s">
        <v>9617</v>
      </c>
      <c r="CD972" t="s">
        <v>10012</v>
      </c>
      <c r="CE972" t="s">
        <v>10013</v>
      </c>
      <c r="CF972" t="s">
        <v>10014</v>
      </c>
      <c r="CG972" t="s">
        <v>17</v>
      </c>
      <c r="CH972" t="s">
        <v>131</v>
      </c>
      <c r="CI972" t="s">
        <v>10015</v>
      </c>
      <c r="CJ972" t="s">
        <v>10016</v>
      </c>
      <c r="CK972" t="s">
        <v>17</v>
      </c>
      <c r="CL972" t="s">
        <v>17</v>
      </c>
      <c r="CM972" t="s">
        <v>17</v>
      </c>
      <c r="CN972" t="s">
        <v>17</v>
      </c>
      <c r="CO972" t="s">
        <v>686</v>
      </c>
      <c r="CP972" t="s">
        <v>49</v>
      </c>
      <c r="CQ972" t="s">
        <v>17</v>
      </c>
      <c r="CR972" t="s">
        <v>9644</v>
      </c>
      <c r="CS972" t="s">
        <v>10017</v>
      </c>
      <c r="CT972" t="s">
        <v>430</v>
      </c>
      <c r="CU972" t="s">
        <v>333</v>
      </c>
      <c r="CV972" t="s">
        <v>17</v>
      </c>
      <c r="CW972" t="s">
        <v>17</v>
      </c>
      <c r="CX972" t="s">
        <v>17</v>
      </c>
      <c r="CY972" t="s">
        <v>17</v>
      </c>
      <c r="CZ972" t="s">
        <v>10018</v>
      </c>
      <c r="DA972" t="s">
        <v>8549</v>
      </c>
      <c r="DB972" t="s">
        <v>10693</v>
      </c>
      <c r="DC972" t="s">
        <v>10948</v>
      </c>
      <c r="DD972" s="223">
        <v>980</v>
      </c>
    </row>
    <row r="973" spans="1:108">
      <c r="A973" s="223">
        <v>926</v>
      </c>
      <c r="B973" t="s">
        <v>9595</v>
      </c>
      <c r="C973" s="289" t="s">
        <v>9596</v>
      </c>
      <c r="D973" t="s">
        <v>3455</v>
      </c>
      <c r="E973" t="s">
        <v>10191</v>
      </c>
      <c r="F973" t="s">
        <v>9597</v>
      </c>
      <c r="G973" t="s">
        <v>9598</v>
      </c>
      <c r="H973" t="s">
        <v>9599</v>
      </c>
      <c r="I973" t="s">
        <v>9600</v>
      </c>
      <c r="J973" t="s">
        <v>9601</v>
      </c>
      <c r="K973" t="s">
        <v>10288</v>
      </c>
      <c r="L973" t="s">
        <v>9234</v>
      </c>
      <c r="M973" t="b">
        <v>0</v>
      </c>
      <c r="N973" t="s">
        <v>549</v>
      </c>
      <c r="O973" t="s">
        <v>8269</v>
      </c>
      <c r="P973" t="s">
        <v>9138</v>
      </c>
      <c r="Q973">
        <v>59</v>
      </c>
      <c r="R973">
        <v>59</v>
      </c>
      <c r="S973" t="s">
        <v>8797</v>
      </c>
      <c r="T973" t="s">
        <v>17</v>
      </c>
      <c r="U973" t="s">
        <v>17</v>
      </c>
      <c r="V973" t="s">
        <v>17</v>
      </c>
      <c r="W973" t="s">
        <v>17</v>
      </c>
      <c r="X973" t="s">
        <v>17</v>
      </c>
      <c r="Y973" t="s">
        <v>17</v>
      </c>
      <c r="Z973" t="s">
        <v>9603</v>
      </c>
      <c r="AA973" t="s">
        <v>9603</v>
      </c>
      <c r="AB973" t="s">
        <v>17</v>
      </c>
      <c r="AC973" t="s">
        <v>9604</v>
      </c>
      <c r="AD973" t="s">
        <v>17</v>
      </c>
      <c r="AE973" t="s">
        <v>17</v>
      </c>
      <c r="AF973" t="s">
        <v>17</v>
      </c>
      <c r="AG973" t="s">
        <v>17</v>
      </c>
      <c r="AH973" t="s">
        <v>10019</v>
      </c>
      <c r="AI973" t="s">
        <v>9607</v>
      </c>
      <c r="AJ973" t="s">
        <v>9035</v>
      </c>
      <c r="AM973" t="s">
        <v>8817</v>
      </c>
      <c r="AN973" s="263" t="s">
        <v>9603</v>
      </c>
      <c r="AO973" t="s">
        <v>9206</v>
      </c>
      <c r="AP973" t="s">
        <v>8797</v>
      </c>
      <c r="AQ973" t="s">
        <v>9608</v>
      </c>
      <c r="AR973" t="s">
        <v>9609</v>
      </c>
      <c r="AS973" t="s">
        <v>8816</v>
      </c>
      <c r="AT973" t="s">
        <v>17</v>
      </c>
      <c r="AU973" t="b">
        <v>0</v>
      </c>
      <c r="AV973" s="223">
        <v>2544442</v>
      </c>
      <c r="AW973">
        <v>1000000</v>
      </c>
      <c r="AX973" t="s">
        <v>9610</v>
      </c>
      <c r="AY973" t="s">
        <v>17</v>
      </c>
      <c r="AZ973" t="s">
        <v>17</v>
      </c>
      <c r="BA973" t="s">
        <v>9611</v>
      </c>
      <c r="BB973" t="s">
        <v>5202</v>
      </c>
      <c r="BC973" t="s">
        <v>17</v>
      </c>
      <c r="BD973" t="s">
        <v>9612</v>
      </c>
      <c r="BE973" t="s">
        <v>37</v>
      </c>
      <c r="BF973" t="s">
        <v>9613</v>
      </c>
      <c r="BG973" t="s">
        <v>6723</v>
      </c>
      <c r="BH973" t="s">
        <v>9567</v>
      </c>
      <c r="BI973" t="s">
        <v>10187</v>
      </c>
      <c r="BJ973" t="s">
        <v>9079</v>
      </c>
      <c r="BK973" t="s">
        <v>9614</v>
      </c>
      <c r="BL973" t="s">
        <v>17</v>
      </c>
      <c r="BM973" s="89">
        <v>1285055</v>
      </c>
      <c r="BN973" s="89">
        <v>1285055</v>
      </c>
      <c r="BO973" t="s">
        <v>5099</v>
      </c>
      <c r="BP973" t="s">
        <v>9615</v>
      </c>
      <c r="BQ973" t="s">
        <v>17</v>
      </c>
      <c r="BR973" t="s">
        <v>17</v>
      </c>
      <c r="BS973" t="s">
        <v>17</v>
      </c>
      <c r="BT973" t="s">
        <v>5099</v>
      </c>
      <c r="BU973" t="s">
        <v>6697</v>
      </c>
      <c r="BV973" t="s">
        <v>10020</v>
      </c>
      <c r="BW973">
        <v>20</v>
      </c>
      <c r="BX973" t="s">
        <v>17</v>
      </c>
      <c r="BY973" t="s">
        <v>17</v>
      </c>
      <c r="BZ973" t="s">
        <v>10190</v>
      </c>
      <c r="CA973" t="s">
        <v>6212</v>
      </c>
      <c r="CB973">
        <v>2016</v>
      </c>
      <c r="CC973" t="s">
        <v>9617</v>
      </c>
      <c r="CD973" t="s">
        <v>10021</v>
      </c>
      <c r="CE973" t="s">
        <v>10022</v>
      </c>
      <c r="CF973" t="s">
        <v>10023</v>
      </c>
      <c r="CG973" t="s">
        <v>17</v>
      </c>
      <c r="CH973" t="s">
        <v>131</v>
      </c>
      <c r="CI973" t="s">
        <v>10024</v>
      </c>
      <c r="CJ973" t="s">
        <v>10025</v>
      </c>
      <c r="CK973" t="s">
        <v>17</v>
      </c>
      <c r="CL973" t="s">
        <v>17</v>
      </c>
      <c r="CM973" t="s">
        <v>17</v>
      </c>
      <c r="CN973" t="s">
        <v>17</v>
      </c>
      <c r="CO973" t="s">
        <v>686</v>
      </c>
      <c r="CP973" t="s">
        <v>48</v>
      </c>
      <c r="CQ973" t="s">
        <v>7025</v>
      </c>
      <c r="CR973" t="s">
        <v>17</v>
      </c>
      <c r="CS973" t="s">
        <v>10026</v>
      </c>
      <c r="CT973" t="s">
        <v>430</v>
      </c>
      <c r="CU973" t="s">
        <v>333</v>
      </c>
      <c r="CV973" t="s">
        <v>17</v>
      </c>
      <c r="CW973" t="s">
        <v>17</v>
      </c>
      <c r="CX973" t="s">
        <v>17</v>
      </c>
      <c r="CY973" t="s">
        <v>17</v>
      </c>
      <c r="CZ973" t="s">
        <v>10027</v>
      </c>
      <c r="DA973" t="s">
        <v>8549</v>
      </c>
      <c r="DB973" t="s">
        <v>10694</v>
      </c>
      <c r="DC973" t="s">
        <v>10949</v>
      </c>
      <c r="DD973" s="223">
        <v>981</v>
      </c>
    </row>
    <row r="974" spans="1:108">
      <c r="A974" s="223">
        <v>927</v>
      </c>
      <c r="B974" t="s">
        <v>9595</v>
      </c>
      <c r="C974" s="289" t="s">
        <v>9596</v>
      </c>
      <c r="D974" t="s">
        <v>3455</v>
      </c>
      <c r="E974" t="s">
        <v>10191</v>
      </c>
      <c r="F974" t="s">
        <v>9597</v>
      </c>
      <c r="G974" t="s">
        <v>9598</v>
      </c>
      <c r="H974" t="s">
        <v>9599</v>
      </c>
      <c r="I974" t="s">
        <v>9600</v>
      </c>
      <c r="J974" t="s">
        <v>9601</v>
      </c>
      <c r="K974" t="s">
        <v>10288</v>
      </c>
      <c r="L974" t="s">
        <v>9234</v>
      </c>
      <c r="M974" t="b">
        <v>0</v>
      </c>
      <c r="N974" t="s">
        <v>549</v>
      </c>
      <c r="O974" t="s">
        <v>8269</v>
      </c>
      <c r="P974" t="s">
        <v>9138</v>
      </c>
      <c r="Q974">
        <v>59</v>
      </c>
      <c r="R974">
        <v>59</v>
      </c>
      <c r="S974" t="s">
        <v>8797</v>
      </c>
      <c r="T974" t="s">
        <v>17</v>
      </c>
      <c r="U974" t="s">
        <v>17</v>
      </c>
      <c r="V974" t="s">
        <v>17</v>
      </c>
      <c r="W974" t="s">
        <v>17</v>
      </c>
      <c r="X974" t="s">
        <v>17</v>
      </c>
      <c r="Y974" t="s">
        <v>17</v>
      </c>
      <c r="Z974" t="s">
        <v>9603</v>
      </c>
      <c r="AA974" t="s">
        <v>9603</v>
      </c>
      <c r="AB974" t="s">
        <v>17</v>
      </c>
      <c r="AC974" t="s">
        <v>9604</v>
      </c>
      <c r="AD974" t="s">
        <v>17</v>
      </c>
      <c r="AE974" t="s">
        <v>17</v>
      </c>
      <c r="AF974" t="s">
        <v>17</v>
      </c>
      <c r="AG974" t="s">
        <v>17</v>
      </c>
      <c r="AH974" t="s">
        <v>10028</v>
      </c>
      <c r="AI974" t="s">
        <v>9607</v>
      </c>
      <c r="AJ974" t="s">
        <v>9035</v>
      </c>
      <c r="AM974" t="s">
        <v>8817</v>
      </c>
      <c r="AN974" s="263" t="s">
        <v>9603</v>
      </c>
      <c r="AO974" t="s">
        <v>9206</v>
      </c>
      <c r="AP974" t="s">
        <v>8797</v>
      </c>
      <c r="AQ974" t="s">
        <v>9608</v>
      </c>
      <c r="AR974" t="s">
        <v>9609</v>
      </c>
      <c r="AS974" t="s">
        <v>8816</v>
      </c>
      <c r="AT974" t="s">
        <v>17</v>
      </c>
      <c r="AU974" t="b">
        <v>0</v>
      </c>
      <c r="AV974" s="223">
        <v>2573453</v>
      </c>
      <c r="AW974">
        <v>1000000</v>
      </c>
      <c r="AX974" t="s">
        <v>9610</v>
      </c>
      <c r="AY974" t="s">
        <v>17</v>
      </c>
      <c r="AZ974" t="s">
        <v>17</v>
      </c>
      <c r="BA974" t="s">
        <v>9611</v>
      </c>
      <c r="BB974" t="s">
        <v>5202</v>
      </c>
      <c r="BC974" t="s">
        <v>17</v>
      </c>
      <c r="BD974" t="s">
        <v>9612</v>
      </c>
      <c r="BE974" t="s">
        <v>37</v>
      </c>
      <c r="BF974" t="s">
        <v>9613</v>
      </c>
      <c r="BG974" t="s">
        <v>6723</v>
      </c>
      <c r="BH974" t="s">
        <v>10186</v>
      </c>
      <c r="BI974" t="s">
        <v>10188</v>
      </c>
      <c r="BJ974" t="s">
        <v>10189</v>
      </c>
      <c r="BK974" t="s">
        <v>9614</v>
      </c>
      <c r="BL974" t="s">
        <v>17</v>
      </c>
      <c r="BM974" s="89">
        <v>1335297</v>
      </c>
      <c r="BN974" s="89">
        <v>1335297</v>
      </c>
      <c r="BO974" t="s">
        <v>5099</v>
      </c>
      <c r="BP974" t="s">
        <v>9615</v>
      </c>
      <c r="BQ974" t="s">
        <v>17</v>
      </c>
      <c r="BR974" t="s">
        <v>17</v>
      </c>
      <c r="BS974" t="s">
        <v>17</v>
      </c>
      <c r="BT974" t="s">
        <v>5099</v>
      </c>
      <c r="BU974" t="s">
        <v>6697</v>
      </c>
      <c r="BV974" t="s">
        <v>10029</v>
      </c>
      <c r="BW974">
        <v>20</v>
      </c>
      <c r="BX974" t="s">
        <v>17</v>
      </c>
      <c r="BY974" t="s">
        <v>17</v>
      </c>
      <c r="BZ974" t="s">
        <v>10190</v>
      </c>
      <c r="CA974" t="s">
        <v>6212</v>
      </c>
      <c r="CB974">
        <v>2016</v>
      </c>
      <c r="CC974" t="s">
        <v>9617</v>
      </c>
      <c r="CD974" t="s">
        <v>10030</v>
      </c>
      <c r="CE974" t="s">
        <v>10031</v>
      </c>
      <c r="CF974" t="s">
        <v>10032</v>
      </c>
      <c r="CG974" t="s">
        <v>17</v>
      </c>
      <c r="CH974" t="s">
        <v>131</v>
      </c>
      <c r="CI974" t="s">
        <v>10033</v>
      </c>
      <c r="CJ974" t="s">
        <v>10034</v>
      </c>
      <c r="CK974" t="s">
        <v>17</v>
      </c>
      <c r="CL974" t="s">
        <v>17</v>
      </c>
      <c r="CM974" t="s">
        <v>17</v>
      </c>
      <c r="CN974" t="s">
        <v>17</v>
      </c>
      <c r="CO974" t="s">
        <v>686</v>
      </c>
      <c r="CP974" t="s">
        <v>49</v>
      </c>
      <c r="CQ974" t="s">
        <v>17</v>
      </c>
      <c r="CR974" t="s">
        <v>9644</v>
      </c>
      <c r="CS974" t="s">
        <v>10035</v>
      </c>
      <c r="CT974" t="s">
        <v>430</v>
      </c>
      <c r="CU974" t="s">
        <v>333</v>
      </c>
      <c r="CV974" t="s">
        <v>17</v>
      </c>
      <c r="CW974" t="s">
        <v>17</v>
      </c>
      <c r="CX974" t="s">
        <v>17</v>
      </c>
      <c r="CY974" t="s">
        <v>17</v>
      </c>
      <c r="CZ974" t="s">
        <v>10036</v>
      </c>
      <c r="DA974" t="s">
        <v>8549</v>
      </c>
      <c r="DB974" t="s">
        <v>10695</v>
      </c>
      <c r="DC974" t="s">
        <v>10950</v>
      </c>
      <c r="DD974" s="223">
        <v>982</v>
      </c>
    </row>
    <row r="975" spans="1:108">
      <c r="A975" s="223">
        <v>928</v>
      </c>
      <c r="B975" t="s">
        <v>9595</v>
      </c>
      <c r="C975" s="289" t="s">
        <v>9596</v>
      </c>
      <c r="D975" t="s">
        <v>3455</v>
      </c>
      <c r="E975" t="s">
        <v>10191</v>
      </c>
      <c r="F975" t="s">
        <v>9597</v>
      </c>
      <c r="G975" t="s">
        <v>9598</v>
      </c>
      <c r="H975" t="s">
        <v>9599</v>
      </c>
      <c r="I975" t="s">
        <v>9600</v>
      </c>
      <c r="J975" t="s">
        <v>9601</v>
      </c>
      <c r="K975" t="s">
        <v>10288</v>
      </c>
      <c r="L975" t="s">
        <v>9315</v>
      </c>
      <c r="M975" t="b">
        <v>0</v>
      </c>
      <c r="N975" t="s">
        <v>549</v>
      </c>
      <c r="O975" t="s">
        <v>8269</v>
      </c>
      <c r="P975" t="s">
        <v>9172</v>
      </c>
      <c r="Q975">
        <v>33</v>
      </c>
      <c r="R975">
        <v>33</v>
      </c>
      <c r="S975" t="s">
        <v>5090</v>
      </c>
      <c r="T975" t="s">
        <v>17</v>
      </c>
      <c r="U975" t="s">
        <v>17</v>
      </c>
      <c r="V975" t="s">
        <v>17</v>
      </c>
      <c r="W975" t="s">
        <v>17</v>
      </c>
      <c r="X975" t="s">
        <v>17</v>
      </c>
      <c r="Y975" t="s">
        <v>17</v>
      </c>
      <c r="Z975" t="s">
        <v>10037</v>
      </c>
      <c r="AA975" t="s">
        <v>10037</v>
      </c>
      <c r="AB975" t="s">
        <v>17</v>
      </c>
      <c r="AC975" t="s">
        <v>9604</v>
      </c>
      <c r="AD975" t="s">
        <v>17</v>
      </c>
      <c r="AE975" t="s">
        <v>17</v>
      </c>
      <c r="AF975" t="s">
        <v>17</v>
      </c>
      <c r="AG975" t="s">
        <v>17</v>
      </c>
      <c r="AH975" t="s">
        <v>10038</v>
      </c>
      <c r="AI975" t="s">
        <v>9627</v>
      </c>
      <c r="AJ975" t="s">
        <v>481</v>
      </c>
      <c r="AM975" t="s">
        <v>481</v>
      </c>
      <c r="AN975" s="263" t="s">
        <v>10037</v>
      </c>
      <c r="AO975" t="s">
        <v>9206</v>
      </c>
      <c r="AP975" t="s">
        <v>5090</v>
      </c>
      <c r="AQ975" t="s">
        <v>9608</v>
      </c>
      <c r="AR975" t="s">
        <v>9628</v>
      </c>
      <c r="AS975" s="264" t="s">
        <v>9041</v>
      </c>
      <c r="AT975" t="s">
        <v>17</v>
      </c>
      <c r="AU975" t="b">
        <v>0</v>
      </c>
      <c r="AV975" s="223">
        <v>15329852</v>
      </c>
      <c r="AW975" s="89">
        <v>2500000</v>
      </c>
      <c r="AX975" t="s">
        <v>17</v>
      </c>
      <c r="AY975" t="s">
        <v>17</v>
      </c>
      <c r="AZ975" t="s">
        <v>17</v>
      </c>
      <c r="BA975" t="s">
        <v>9628</v>
      </c>
      <c r="BB975" t="s">
        <v>5202</v>
      </c>
      <c r="BC975" t="s">
        <v>17</v>
      </c>
      <c r="BD975" t="s">
        <v>9612</v>
      </c>
      <c r="BE975" t="s">
        <v>37</v>
      </c>
      <c r="BF975" t="s">
        <v>9613</v>
      </c>
      <c r="BG975" t="s">
        <v>6723</v>
      </c>
      <c r="BH975" t="s">
        <v>9567</v>
      </c>
      <c r="BI975" t="s">
        <v>10187</v>
      </c>
      <c r="BJ975" t="s">
        <v>9079</v>
      </c>
      <c r="BK975" t="s">
        <v>9614</v>
      </c>
      <c r="BL975" t="s">
        <v>17</v>
      </c>
      <c r="BM975" s="89">
        <v>6714060</v>
      </c>
      <c r="BN975" s="89">
        <v>6714060</v>
      </c>
      <c r="BO975" t="s">
        <v>5099</v>
      </c>
      <c r="BP975" t="s">
        <v>9615</v>
      </c>
      <c r="BQ975" t="s">
        <v>17</v>
      </c>
      <c r="BR975" t="s">
        <v>17</v>
      </c>
      <c r="BS975" t="s">
        <v>17</v>
      </c>
      <c r="BT975" t="s">
        <v>5099</v>
      </c>
      <c r="BU975" t="s">
        <v>6697</v>
      </c>
      <c r="BV975" t="s">
        <v>10039</v>
      </c>
      <c r="BW975">
        <v>20</v>
      </c>
      <c r="BX975" t="s">
        <v>17</v>
      </c>
      <c r="BY975" t="s">
        <v>17</v>
      </c>
      <c r="BZ975" t="s">
        <v>10190</v>
      </c>
      <c r="CA975" t="s">
        <v>6212</v>
      </c>
      <c r="CB975">
        <v>2016</v>
      </c>
      <c r="CC975" t="s">
        <v>9617</v>
      </c>
      <c r="CD975" t="s">
        <v>10040</v>
      </c>
      <c r="CE975" t="s">
        <v>10041</v>
      </c>
      <c r="CF975" t="s">
        <v>10042</v>
      </c>
      <c r="CG975" t="s">
        <v>17</v>
      </c>
      <c r="CH975" t="s">
        <v>131</v>
      </c>
      <c r="CI975" t="s">
        <v>10043</v>
      </c>
      <c r="CJ975" t="s">
        <v>10044</v>
      </c>
      <c r="CK975" t="s">
        <v>17</v>
      </c>
      <c r="CL975" t="s">
        <v>17</v>
      </c>
      <c r="CM975" t="s">
        <v>17</v>
      </c>
      <c r="CN975" t="s">
        <v>17</v>
      </c>
      <c r="CO975" t="s">
        <v>686</v>
      </c>
      <c r="CP975" t="s">
        <v>48</v>
      </c>
      <c r="CQ975" t="s">
        <v>7025</v>
      </c>
      <c r="CR975" t="s">
        <v>17</v>
      </c>
      <c r="CS975" t="s">
        <v>10045</v>
      </c>
      <c r="CT975" t="s">
        <v>430</v>
      </c>
      <c r="CU975" t="s">
        <v>333</v>
      </c>
      <c r="CV975" t="s">
        <v>17</v>
      </c>
      <c r="CW975" t="s">
        <v>17</v>
      </c>
      <c r="CX975" t="s">
        <v>17</v>
      </c>
      <c r="CY975" t="s">
        <v>17</v>
      </c>
      <c r="CZ975" t="s">
        <v>10046</v>
      </c>
      <c r="DA975" t="s">
        <v>8549</v>
      </c>
      <c r="DB975" t="s">
        <v>10696</v>
      </c>
      <c r="DC975" t="s">
        <v>10951</v>
      </c>
      <c r="DD975" s="223">
        <v>983</v>
      </c>
    </row>
    <row r="976" spans="1:108">
      <c r="A976" s="223">
        <v>929</v>
      </c>
      <c r="B976" t="s">
        <v>9595</v>
      </c>
      <c r="C976" s="289" t="s">
        <v>9596</v>
      </c>
      <c r="D976" t="s">
        <v>3455</v>
      </c>
      <c r="E976" t="s">
        <v>10191</v>
      </c>
      <c r="F976" t="s">
        <v>9597</v>
      </c>
      <c r="G976" t="s">
        <v>9598</v>
      </c>
      <c r="H976" t="s">
        <v>9599</v>
      </c>
      <c r="I976" t="s">
        <v>9600</v>
      </c>
      <c r="J976" t="s">
        <v>9601</v>
      </c>
      <c r="K976" t="s">
        <v>10288</v>
      </c>
      <c r="L976" t="s">
        <v>9315</v>
      </c>
      <c r="M976" t="b">
        <v>0</v>
      </c>
      <c r="N976" t="s">
        <v>549</v>
      </c>
      <c r="O976" t="s">
        <v>8269</v>
      </c>
      <c r="P976" t="s">
        <v>9172</v>
      </c>
      <c r="Q976">
        <v>33</v>
      </c>
      <c r="R976">
        <v>33</v>
      </c>
      <c r="S976" t="s">
        <v>5090</v>
      </c>
      <c r="T976" t="s">
        <v>17</v>
      </c>
      <c r="U976" t="s">
        <v>17</v>
      </c>
      <c r="V976" t="s">
        <v>17</v>
      </c>
      <c r="W976" t="s">
        <v>17</v>
      </c>
      <c r="X976" t="s">
        <v>17</v>
      </c>
      <c r="Y976" t="s">
        <v>17</v>
      </c>
      <c r="Z976" t="s">
        <v>10037</v>
      </c>
      <c r="AA976" t="s">
        <v>10037</v>
      </c>
      <c r="AB976" t="s">
        <v>17</v>
      </c>
      <c r="AC976" t="s">
        <v>9604</v>
      </c>
      <c r="AD976" t="s">
        <v>17</v>
      </c>
      <c r="AE976" t="s">
        <v>17</v>
      </c>
      <c r="AF976" t="s">
        <v>17</v>
      </c>
      <c r="AG976" t="s">
        <v>17</v>
      </c>
      <c r="AH976" t="s">
        <v>10047</v>
      </c>
      <c r="AI976" t="s">
        <v>9627</v>
      </c>
      <c r="AJ976" t="s">
        <v>481</v>
      </c>
      <c r="AM976" t="s">
        <v>481</v>
      </c>
      <c r="AN976" s="263" t="s">
        <v>10037</v>
      </c>
      <c r="AO976" t="s">
        <v>9206</v>
      </c>
      <c r="AP976" t="s">
        <v>5090</v>
      </c>
      <c r="AQ976" t="s">
        <v>9608</v>
      </c>
      <c r="AR976" t="s">
        <v>9628</v>
      </c>
      <c r="AS976" s="264" t="s">
        <v>9041</v>
      </c>
      <c r="AT976" t="s">
        <v>17</v>
      </c>
      <c r="AU976" t="b">
        <v>0</v>
      </c>
      <c r="AV976" s="223">
        <v>9707625</v>
      </c>
      <c r="AW976" s="89">
        <v>2500000</v>
      </c>
      <c r="AX976" t="s">
        <v>17</v>
      </c>
      <c r="AY976" t="s">
        <v>17</v>
      </c>
      <c r="AZ976" t="s">
        <v>17</v>
      </c>
      <c r="BA976" t="s">
        <v>9628</v>
      </c>
      <c r="BB976" t="s">
        <v>5202</v>
      </c>
      <c r="BC976" t="s">
        <v>17</v>
      </c>
      <c r="BD976" t="s">
        <v>9612</v>
      </c>
      <c r="BE976" t="s">
        <v>37</v>
      </c>
      <c r="BF976" t="s">
        <v>9613</v>
      </c>
      <c r="BG976" t="s">
        <v>6723</v>
      </c>
      <c r="BH976" t="s">
        <v>10186</v>
      </c>
      <c r="BI976" t="s">
        <v>10188</v>
      </c>
      <c r="BJ976" t="s">
        <v>10189</v>
      </c>
      <c r="BK976" t="s">
        <v>9614</v>
      </c>
      <c r="BL976" t="s">
        <v>17</v>
      </c>
      <c r="BM976" s="89">
        <v>3196255</v>
      </c>
      <c r="BN976" s="89">
        <v>3196255</v>
      </c>
      <c r="BO976" t="s">
        <v>5099</v>
      </c>
      <c r="BP976" t="s">
        <v>9615</v>
      </c>
      <c r="BQ976" t="s">
        <v>17</v>
      </c>
      <c r="BR976" t="s">
        <v>17</v>
      </c>
      <c r="BS976" t="s">
        <v>17</v>
      </c>
      <c r="BT976" t="s">
        <v>5099</v>
      </c>
      <c r="BU976" t="s">
        <v>6697</v>
      </c>
      <c r="BV976" t="s">
        <v>10048</v>
      </c>
      <c r="BW976">
        <v>20</v>
      </c>
      <c r="BX976" t="s">
        <v>17</v>
      </c>
      <c r="BY976" t="s">
        <v>17</v>
      </c>
      <c r="BZ976" t="s">
        <v>10190</v>
      </c>
      <c r="CA976" t="s">
        <v>6212</v>
      </c>
      <c r="CB976">
        <v>2016</v>
      </c>
      <c r="CC976" t="s">
        <v>9617</v>
      </c>
      <c r="CD976" t="s">
        <v>10049</v>
      </c>
      <c r="CE976" t="s">
        <v>10050</v>
      </c>
      <c r="CF976" t="s">
        <v>10051</v>
      </c>
      <c r="CG976" t="s">
        <v>17</v>
      </c>
      <c r="CH976" t="s">
        <v>131</v>
      </c>
      <c r="CI976" t="s">
        <v>10052</v>
      </c>
      <c r="CJ976" t="s">
        <v>10053</v>
      </c>
      <c r="CK976" t="s">
        <v>17</v>
      </c>
      <c r="CL976" t="s">
        <v>17</v>
      </c>
      <c r="CM976" t="s">
        <v>17</v>
      </c>
      <c r="CN976" t="s">
        <v>17</v>
      </c>
      <c r="CO976" t="s">
        <v>686</v>
      </c>
      <c r="CP976" t="s">
        <v>49</v>
      </c>
      <c r="CQ976" t="s">
        <v>17</v>
      </c>
      <c r="CR976" t="s">
        <v>9644</v>
      </c>
      <c r="CS976" t="s">
        <v>10054</v>
      </c>
      <c r="CT976" t="s">
        <v>430</v>
      </c>
      <c r="CU976" t="s">
        <v>333</v>
      </c>
      <c r="CV976" t="s">
        <v>17</v>
      </c>
      <c r="CW976" t="s">
        <v>17</v>
      </c>
      <c r="CX976" t="s">
        <v>17</v>
      </c>
      <c r="CY976" t="s">
        <v>17</v>
      </c>
      <c r="CZ976" t="s">
        <v>10055</v>
      </c>
      <c r="DA976" t="s">
        <v>8549</v>
      </c>
      <c r="DB976" t="s">
        <v>10697</v>
      </c>
      <c r="DC976" t="s">
        <v>10952</v>
      </c>
      <c r="DD976" s="223">
        <v>984</v>
      </c>
    </row>
    <row r="977" spans="1:108">
      <c r="A977" s="223">
        <v>930</v>
      </c>
      <c r="B977" t="s">
        <v>9595</v>
      </c>
      <c r="C977" s="289" t="s">
        <v>9596</v>
      </c>
      <c r="D977" t="s">
        <v>3455</v>
      </c>
      <c r="E977" t="s">
        <v>10191</v>
      </c>
      <c r="F977" t="s">
        <v>9597</v>
      </c>
      <c r="G977" t="s">
        <v>9598</v>
      </c>
      <c r="H977" t="s">
        <v>9599</v>
      </c>
      <c r="I977" t="s">
        <v>9600</v>
      </c>
      <c r="J977" t="s">
        <v>9601</v>
      </c>
      <c r="K977" t="s">
        <v>10288</v>
      </c>
      <c r="L977" t="s">
        <v>9315</v>
      </c>
      <c r="M977" t="b">
        <v>0</v>
      </c>
      <c r="N977" t="s">
        <v>549</v>
      </c>
      <c r="O977" t="s">
        <v>8269</v>
      </c>
      <c r="P977" t="s">
        <v>9172</v>
      </c>
      <c r="Q977">
        <v>33</v>
      </c>
      <c r="R977">
        <v>33</v>
      </c>
      <c r="S977" t="s">
        <v>8797</v>
      </c>
      <c r="T977" t="s">
        <v>17</v>
      </c>
      <c r="U977" t="s">
        <v>17</v>
      </c>
      <c r="V977" t="s">
        <v>17</v>
      </c>
      <c r="W977" t="s">
        <v>17</v>
      </c>
      <c r="X977" t="s">
        <v>17</v>
      </c>
      <c r="Y977" t="s">
        <v>17</v>
      </c>
      <c r="Z977" t="s">
        <v>10037</v>
      </c>
      <c r="AA977" t="s">
        <v>10037</v>
      </c>
      <c r="AB977" t="s">
        <v>17</v>
      </c>
      <c r="AC977" t="s">
        <v>9604</v>
      </c>
      <c r="AD977" t="s">
        <v>17</v>
      </c>
      <c r="AE977" t="s">
        <v>17</v>
      </c>
      <c r="AF977" t="s">
        <v>17</v>
      </c>
      <c r="AG977" t="s">
        <v>17</v>
      </c>
      <c r="AH977" t="s">
        <v>10056</v>
      </c>
      <c r="AI977" t="s">
        <v>10037</v>
      </c>
      <c r="AJ977" t="s">
        <v>9035</v>
      </c>
      <c r="AM977" t="s">
        <v>8817</v>
      </c>
      <c r="AN977" s="263" t="s">
        <v>10037</v>
      </c>
      <c r="AO977" t="s">
        <v>9206</v>
      </c>
      <c r="AP977" t="s">
        <v>8797</v>
      </c>
      <c r="AQ977" t="s">
        <v>9608</v>
      </c>
      <c r="AR977" t="s">
        <v>9609</v>
      </c>
      <c r="AS977" t="s">
        <v>8816</v>
      </c>
      <c r="AT977" t="s">
        <v>17</v>
      </c>
      <c r="AU977" t="b">
        <v>0</v>
      </c>
      <c r="AV977" s="223">
        <v>1866164</v>
      </c>
      <c r="AW977">
        <v>1000000</v>
      </c>
      <c r="AX977" t="s">
        <v>9610</v>
      </c>
      <c r="AY977" t="s">
        <v>17</v>
      </c>
      <c r="AZ977" t="s">
        <v>17</v>
      </c>
      <c r="BA977" t="s">
        <v>9611</v>
      </c>
      <c r="BB977" t="s">
        <v>5202</v>
      </c>
      <c r="BC977" t="s">
        <v>17</v>
      </c>
      <c r="BD977" t="s">
        <v>9612</v>
      </c>
      <c r="BE977" t="s">
        <v>37</v>
      </c>
      <c r="BF977" t="s">
        <v>9613</v>
      </c>
      <c r="BG977" t="s">
        <v>6723</v>
      </c>
      <c r="BH977" t="s">
        <v>9567</v>
      </c>
      <c r="BI977" t="s">
        <v>10187</v>
      </c>
      <c r="BJ977" t="s">
        <v>9079</v>
      </c>
      <c r="BK977" t="s">
        <v>9614</v>
      </c>
      <c r="BL977" t="s">
        <v>17</v>
      </c>
      <c r="BM977" s="89">
        <v>725437</v>
      </c>
      <c r="BN977" s="89">
        <v>725437</v>
      </c>
      <c r="BO977" t="s">
        <v>5099</v>
      </c>
      <c r="BP977" t="s">
        <v>9615</v>
      </c>
      <c r="BQ977" t="s">
        <v>17</v>
      </c>
      <c r="BR977" t="s">
        <v>17</v>
      </c>
      <c r="BS977" t="s">
        <v>17</v>
      </c>
      <c r="BT977" t="s">
        <v>5099</v>
      </c>
      <c r="BU977" t="s">
        <v>6697</v>
      </c>
      <c r="BV977" t="s">
        <v>10057</v>
      </c>
      <c r="BW977">
        <v>20</v>
      </c>
      <c r="BX977" t="s">
        <v>17</v>
      </c>
      <c r="BY977" t="s">
        <v>17</v>
      </c>
      <c r="BZ977" t="s">
        <v>10190</v>
      </c>
      <c r="CA977" t="s">
        <v>6212</v>
      </c>
      <c r="CB977">
        <v>2016</v>
      </c>
      <c r="CC977" t="s">
        <v>9617</v>
      </c>
      <c r="CD977" t="s">
        <v>10058</v>
      </c>
      <c r="CE977" t="s">
        <v>10059</v>
      </c>
      <c r="CF977" t="s">
        <v>10060</v>
      </c>
      <c r="CG977" t="s">
        <v>17</v>
      </c>
      <c r="CH977" t="s">
        <v>131</v>
      </c>
      <c r="CI977" t="s">
        <v>10061</v>
      </c>
      <c r="CJ977" t="s">
        <v>10062</v>
      </c>
      <c r="CK977" t="s">
        <v>17</v>
      </c>
      <c r="CL977" t="s">
        <v>17</v>
      </c>
      <c r="CM977" t="s">
        <v>17</v>
      </c>
      <c r="CN977" t="s">
        <v>17</v>
      </c>
      <c r="CO977" t="s">
        <v>686</v>
      </c>
      <c r="CP977" t="s">
        <v>48</v>
      </c>
      <c r="CQ977" t="s">
        <v>7025</v>
      </c>
      <c r="CR977" t="s">
        <v>17</v>
      </c>
      <c r="CS977" t="s">
        <v>10063</v>
      </c>
      <c r="CT977" t="s">
        <v>430</v>
      </c>
      <c r="CU977" t="s">
        <v>333</v>
      </c>
      <c r="CV977" t="s">
        <v>17</v>
      </c>
      <c r="CW977" t="s">
        <v>17</v>
      </c>
      <c r="CX977" t="s">
        <v>17</v>
      </c>
      <c r="CY977" t="s">
        <v>17</v>
      </c>
      <c r="CZ977" t="s">
        <v>10064</v>
      </c>
      <c r="DA977" t="s">
        <v>8549</v>
      </c>
      <c r="DB977" t="s">
        <v>10698</v>
      </c>
      <c r="DC977" t="s">
        <v>10953</v>
      </c>
      <c r="DD977" s="223">
        <v>985</v>
      </c>
    </row>
    <row r="978" spans="1:108">
      <c r="A978" s="223">
        <v>931</v>
      </c>
      <c r="B978" t="s">
        <v>9595</v>
      </c>
      <c r="C978" s="289" t="s">
        <v>9596</v>
      </c>
      <c r="D978" t="s">
        <v>3455</v>
      </c>
      <c r="E978" t="s">
        <v>10191</v>
      </c>
      <c r="F978" t="s">
        <v>9597</v>
      </c>
      <c r="G978" t="s">
        <v>9598</v>
      </c>
      <c r="H978" t="s">
        <v>9599</v>
      </c>
      <c r="I978" t="s">
        <v>9600</v>
      </c>
      <c r="J978" t="s">
        <v>9601</v>
      </c>
      <c r="K978" t="s">
        <v>10288</v>
      </c>
      <c r="L978" t="s">
        <v>9315</v>
      </c>
      <c r="M978" t="b">
        <v>0</v>
      </c>
      <c r="N978" t="s">
        <v>549</v>
      </c>
      <c r="O978" t="s">
        <v>8269</v>
      </c>
      <c r="P978" t="s">
        <v>9172</v>
      </c>
      <c r="Q978">
        <v>33</v>
      </c>
      <c r="R978">
        <v>33</v>
      </c>
      <c r="S978" t="s">
        <v>8797</v>
      </c>
      <c r="T978" t="s">
        <v>17</v>
      </c>
      <c r="U978" t="s">
        <v>17</v>
      </c>
      <c r="V978" t="s">
        <v>17</v>
      </c>
      <c r="W978" t="s">
        <v>17</v>
      </c>
      <c r="X978" t="s">
        <v>17</v>
      </c>
      <c r="Y978" t="s">
        <v>17</v>
      </c>
      <c r="Z978" t="s">
        <v>10037</v>
      </c>
      <c r="AA978" t="s">
        <v>10037</v>
      </c>
      <c r="AB978" t="s">
        <v>17</v>
      </c>
      <c r="AC978" t="s">
        <v>9604</v>
      </c>
      <c r="AD978" t="s">
        <v>17</v>
      </c>
      <c r="AE978" t="s">
        <v>17</v>
      </c>
      <c r="AF978" t="s">
        <v>17</v>
      </c>
      <c r="AG978" t="s">
        <v>17</v>
      </c>
      <c r="AH978" t="s">
        <v>10065</v>
      </c>
      <c r="AI978" t="s">
        <v>10037</v>
      </c>
      <c r="AJ978" t="s">
        <v>9035</v>
      </c>
      <c r="AM978" t="s">
        <v>8817</v>
      </c>
      <c r="AN978" s="263" t="s">
        <v>10037</v>
      </c>
      <c r="AO978" t="s">
        <v>9206</v>
      </c>
      <c r="AP978" t="s">
        <v>8797</v>
      </c>
      <c r="AQ978" t="s">
        <v>9608</v>
      </c>
      <c r="AR978" t="s">
        <v>9609</v>
      </c>
      <c r="AS978" t="s">
        <v>8816</v>
      </c>
      <c r="AT978" t="s">
        <v>17</v>
      </c>
      <c r="AU978" t="b">
        <v>0</v>
      </c>
      <c r="AV978" s="223">
        <v>1041778</v>
      </c>
      <c r="AW978">
        <v>1000000</v>
      </c>
      <c r="AX978" t="s">
        <v>9610</v>
      </c>
      <c r="AY978" t="s">
        <v>17</v>
      </c>
      <c r="AZ978" t="s">
        <v>17</v>
      </c>
      <c r="BA978" t="s">
        <v>9611</v>
      </c>
      <c r="BB978" t="s">
        <v>5202</v>
      </c>
      <c r="BC978" t="s">
        <v>17</v>
      </c>
      <c r="BD978" t="s">
        <v>9612</v>
      </c>
      <c r="BE978" t="s">
        <v>37</v>
      </c>
      <c r="BF978" t="s">
        <v>9613</v>
      </c>
      <c r="BG978" t="s">
        <v>6723</v>
      </c>
      <c r="BH978" t="s">
        <v>10186</v>
      </c>
      <c r="BI978" t="s">
        <v>10188</v>
      </c>
      <c r="BJ978" t="s">
        <v>10189</v>
      </c>
      <c r="BK978" t="s">
        <v>9614</v>
      </c>
      <c r="BL978" t="s">
        <v>17</v>
      </c>
      <c r="BM978" s="89">
        <v>534701</v>
      </c>
      <c r="BN978" s="89">
        <v>534701</v>
      </c>
      <c r="BO978" t="s">
        <v>5099</v>
      </c>
      <c r="BP978" t="s">
        <v>9615</v>
      </c>
      <c r="BQ978" t="s">
        <v>17</v>
      </c>
      <c r="BR978" t="s">
        <v>17</v>
      </c>
      <c r="BS978" t="s">
        <v>17</v>
      </c>
      <c r="BT978" t="s">
        <v>5099</v>
      </c>
      <c r="BU978" t="s">
        <v>6697</v>
      </c>
      <c r="BV978" t="s">
        <v>10066</v>
      </c>
      <c r="BW978">
        <v>20</v>
      </c>
      <c r="BX978" t="s">
        <v>17</v>
      </c>
      <c r="BY978" t="s">
        <v>17</v>
      </c>
      <c r="BZ978" t="s">
        <v>10190</v>
      </c>
      <c r="CA978" t="s">
        <v>6212</v>
      </c>
      <c r="CB978">
        <v>2016</v>
      </c>
      <c r="CC978" t="s">
        <v>9617</v>
      </c>
      <c r="CD978" t="s">
        <v>10067</v>
      </c>
      <c r="CE978" t="s">
        <v>10068</v>
      </c>
      <c r="CF978" t="s">
        <v>10069</v>
      </c>
      <c r="CG978" t="s">
        <v>17</v>
      </c>
      <c r="CH978" t="s">
        <v>131</v>
      </c>
      <c r="CI978" t="s">
        <v>10070</v>
      </c>
      <c r="CJ978" t="s">
        <v>10071</v>
      </c>
      <c r="CK978" t="s">
        <v>17</v>
      </c>
      <c r="CL978" t="s">
        <v>17</v>
      </c>
      <c r="CM978" t="s">
        <v>17</v>
      </c>
      <c r="CN978" t="s">
        <v>17</v>
      </c>
      <c r="CO978" t="s">
        <v>686</v>
      </c>
      <c r="CP978" t="s">
        <v>49</v>
      </c>
      <c r="CQ978" t="s">
        <v>17</v>
      </c>
      <c r="CR978" t="s">
        <v>9644</v>
      </c>
      <c r="CS978" t="s">
        <v>10072</v>
      </c>
      <c r="CT978" t="s">
        <v>430</v>
      </c>
      <c r="CU978" t="s">
        <v>333</v>
      </c>
      <c r="CV978" t="s">
        <v>17</v>
      </c>
      <c r="CW978" t="s">
        <v>17</v>
      </c>
      <c r="CX978" t="s">
        <v>17</v>
      </c>
      <c r="CY978" t="s">
        <v>17</v>
      </c>
      <c r="CZ978" t="s">
        <v>10073</v>
      </c>
      <c r="DA978" t="s">
        <v>8549</v>
      </c>
      <c r="DB978" t="s">
        <v>10699</v>
      </c>
      <c r="DC978" t="s">
        <v>10954</v>
      </c>
      <c r="DD978" s="223">
        <v>986</v>
      </c>
    </row>
    <row r="979" spans="1:108">
      <c r="A979" s="223">
        <v>932</v>
      </c>
      <c r="B979" t="s">
        <v>9595</v>
      </c>
      <c r="C979" s="289" t="s">
        <v>9596</v>
      </c>
      <c r="D979" t="s">
        <v>3455</v>
      </c>
      <c r="E979" t="s">
        <v>10191</v>
      </c>
      <c r="F979" t="s">
        <v>9597</v>
      </c>
      <c r="G979" t="s">
        <v>9598</v>
      </c>
      <c r="H979" t="s">
        <v>9599</v>
      </c>
      <c r="I979" t="s">
        <v>9600</v>
      </c>
      <c r="J979" t="s">
        <v>9601</v>
      </c>
      <c r="K979" t="s">
        <v>10288</v>
      </c>
      <c r="L979" t="s">
        <v>9373</v>
      </c>
      <c r="M979" t="b">
        <v>0</v>
      </c>
      <c r="N979" t="s">
        <v>549</v>
      </c>
      <c r="O979" t="s">
        <v>8168</v>
      </c>
      <c r="P979" t="s">
        <v>9151</v>
      </c>
      <c r="Q979">
        <v>80</v>
      </c>
      <c r="R979">
        <v>80</v>
      </c>
      <c r="S979" t="s">
        <v>5090</v>
      </c>
      <c r="T979" t="s">
        <v>17</v>
      </c>
      <c r="U979" t="s">
        <v>17</v>
      </c>
      <c r="V979" t="s">
        <v>17</v>
      </c>
      <c r="W979" t="s">
        <v>17</v>
      </c>
      <c r="X979" t="s">
        <v>17</v>
      </c>
      <c r="Y979" t="s">
        <v>17</v>
      </c>
      <c r="Z979" t="s">
        <v>4570</v>
      </c>
      <c r="AA979" t="s">
        <v>10074</v>
      </c>
      <c r="AB979" t="s">
        <v>17</v>
      </c>
      <c r="AC979" t="s">
        <v>17</v>
      </c>
      <c r="AD979" t="s">
        <v>17</v>
      </c>
      <c r="AE979" t="s">
        <v>17</v>
      </c>
      <c r="AF979" t="s">
        <v>17</v>
      </c>
      <c r="AG979" t="s">
        <v>17</v>
      </c>
      <c r="AH979" t="s">
        <v>10075</v>
      </c>
      <c r="AI979" t="s">
        <v>9627</v>
      </c>
      <c r="AJ979" t="s">
        <v>481</v>
      </c>
      <c r="AM979" t="s">
        <v>481</v>
      </c>
      <c r="AN979" s="263" t="s">
        <v>484</v>
      </c>
      <c r="AO979" t="s">
        <v>9206</v>
      </c>
      <c r="AP979" t="s">
        <v>5090</v>
      </c>
      <c r="AQ979" t="s">
        <v>9608</v>
      </c>
      <c r="AR979" t="s">
        <v>9628</v>
      </c>
      <c r="AS979" s="264" t="s">
        <v>9041</v>
      </c>
      <c r="AT979" t="s">
        <v>17</v>
      </c>
      <c r="AU979" t="b">
        <v>0</v>
      </c>
      <c r="AV979" s="223">
        <v>5958968</v>
      </c>
      <c r="AW979" s="89">
        <v>2500000</v>
      </c>
      <c r="AX979" t="s">
        <v>17</v>
      </c>
      <c r="AY979" t="s">
        <v>17</v>
      </c>
      <c r="AZ979" t="s">
        <v>17</v>
      </c>
      <c r="BA979" t="s">
        <v>9628</v>
      </c>
      <c r="BB979" t="s">
        <v>5202</v>
      </c>
      <c r="BC979" t="s">
        <v>17</v>
      </c>
      <c r="BD979" t="s">
        <v>9612</v>
      </c>
      <c r="BE979" t="s">
        <v>37</v>
      </c>
      <c r="BF979" t="s">
        <v>9613</v>
      </c>
      <c r="BG979" t="s">
        <v>6723</v>
      </c>
      <c r="BH979" t="s">
        <v>9567</v>
      </c>
      <c r="BI979" t="s">
        <v>10187</v>
      </c>
      <c r="BJ979" t="s">
        <v>9079</v>
      </c>
      <c r="BK979" t="s">
        <v>9614</v>
      </c>
      <c r="BL979" t="s">
        <v>17</v>
      </c>
      <c r="BM979" s="89">
        <v>2394408</v>
      </c>
      <c r="BN979" s="89">
        <v>2394408</v>
      </c>
      <c r="BO979" t="s">
        <v>5099</v>
      </c>
      <c r="BP979" t="s">
        <v>9615</v>
      </c>
      <c r="BQ979" t="s">
        <v>17</v>
      </c>
      <c r="BR979" t="s">
        <v>17</v>
      </c>
      <c r="BS979" t="s">
        <v>17</v>
      </c>
      <c r="BT979" t="s">
        <v>5099</v>
      </c>
      <c r="BU979" t="s">
        <v>6697</v>
      </c>
      <c r="BV979" t="s">
        <v>10076</v>
      </c>
      <c r="BW979">
        <v>20</v>
      </c>
      <c r="BX979" t="s">
        <v>17</v>
      </c>
      <c r="BY979" t="s">
        <v>17</v>
      </c>
      <c r="BZ979" t="s">
        <v>10190</v>
      </c>
      <c r="CA979" t="s">
        <v>6212</v>
      </c>
      <c r="CB979">
        <v>2016</v>
      </c>
      <c r="CC979" t="s">
        <v>9617</v>
      </c>
      <c r="CD979" t="s">
        <v>10077</v>
      </c>
      <c r="CE979" t="s">
        <v>10078</v>
      </c>
      <c r="CF979" t="s">
        <v>10079</v>
      </c>
      <c r="CG979" t="s">
        <v>17</v>
      </c>
      <c r="CH979" t="s">
        <v>131</v>
      </c>
      <c r="CI979" t="s">
        <v>10080</v>
      </c>
      <c r="CJ979" t="s">
        <v>10081</v>
      </c>
      <c r="CK979" t="s">
        <v>17</v>
      </c>
      <c r="CL979" t="s">
        <v>17</v>
      </c>
      <c r="CM979" t="s">
        <v>17</v>
      </c>
      <c r="CN979" t="s">
        <v>17</v>
      </c>
      <c r="CO979" t="s">
        <v>686</v>
      </c>
      <c r="CP979" t="s">
        <v>48</v>
      </c>
      <c r="CQ979" t="s">
        <v>7025</v>
      </c>
      <c r="CR979" t="s">
        <v>17</v>
      </c>
      <c r="CS979" t="s">
        <v>10082</v>
      </c>
      <c r="CT979" t="s">
        <v>430</v>
      </c>
      <c r="CU979" t="s">
        <v>333</v>
      </c>
      <c r="CV979" t="s">
        <v>17</v>
      </c>
      <c r="CW979" t="s">
        <v>17</v>
      </c>
      <c r="CX979" t="s">
        <v>17</v>
      </c>
      <c r="CY979" t="s">
        <v>17</v>
      </c>
      <c r="CZ979" t="s">
        <v>10083</v>
      </c>
      <c r="DA979" t="s">
        <v>8549</v>
      </c>
      <c r="DB979" t="s">
        <v>10700</v>
      </c>
      <c r="DC979" t="s">
        <v>10955</v>
      </c>
      <c r="DD979" s="223">
        <v>987</v>
      </c>
    </row>
    <row r="980" spans="1:108">
      <c r="A980" s="223">
        <v>933</v>
      </c>
      <c r="B980" t="s">
        <v>9595</v>
      </c>
      <c r="C980" s="289" t="s">
        <v>9596</v>
      </c>
      <c r="D980" t="s">
        <v>3455</v>
      </c>
      <c r="E980" t="s">
        <v>10191</v>
      </c>
      <c r="F980" t="s">
        <v>9597</v>
      </c>
      <c r="G980" t="s">
        <v>9598</v>
      </c>
      <c r="H980" t="s">
        <v>9599</v>
      </c>
      <c r="I980" t="s">
        <v>9600</v>
      </c>
      <c r="J980" t="s">
        <v>9601</v>
      </c>
      <c r="K980" t="s">
        <v>10288</v>
      </c>
      <c r="L980" t="s">
        <v>9373</v>
      </c>
      <c r="M980" t="b">
        <v>0</v>
      </c>
      <c r="N980" t="s">
        <v>549</v>
      </c>
      <c r="O980" t="s">
        <v>8168</v>
      </c>
      <c r="P980" t="s">
        <v>9151</v>
      </c>
      <c r="Q980">
        <v>80</v>
      </c>
      <c r="R980">
        <v>80</v>
      </c>
      <c r="S980" t="s">
        <v>5090</v>
      </c>
      <c r="T980" t="s">
        <v>17</v>
      </c>
      <c r="U980" t="s">
        <v>17</v>
      </c>
      <c r="V980" t="s">
        <v>17</v>
      </c>
      <c r="W980" t="s">
        <v>17</v>
      </c>
      <c r="X980" t="s">
        <v>17</v>
      </c>
      <c r="Y980" t="s">
        <v>17</v>
      </c>
      <c r="Z980" t="s">
        <v>4570</v>
      </c>
      <c r="AA980" t="s">
        <v>10074</v>
      </c>
      <c r="AB980" t="s">
        <v>17</v>
      </c>
      <c r="AC980" t="s">
        <v>17</v>
      </c>
      <c r="AD980" t="s">
        <v>17</v>
      </c>
      <c r="AE980" t="s">
        <v>17</v>
      </c>
      <c r="AF980" t="s">
        <v>17</v>
      </c>
      <c r="AG980" t="s">
        <v>17</v>
      </c>
      <c r="AH980" t="s">
        <v>10084</v>
      </c>
      <c r="AI980" t="s">
        <v>9627</v>
      </c>
      <c r="AJ980" t="s">
        <v>481</v>
      </c>
      <c r="AM980" t="s">
        <v>481</v>
      </c>
      <c r="AN980" s="263" t="s">
        <v>484</v>
      </c>
      <c r="AO980" t="s">
        <v>9206</v>
      </c>
      <c r="AP980" t="s">
        <v>5090</v>
      </c>
      <c r="AQ980" t="s">
        <v>9608</v>
      </c>
      <c r="AR980" t="s">
        <v>9628</v>
      </c>
      <c r="AS980" s="264" t="s">
        <v>9041</v>
      </c>
      <c r="AT980" t="s">
        <v>17</v>
      </c>
      <c r="AU980" t="b">
        <v>0</v>
      </c>
      <c r="AV980" s="223">
        <v>8240403</v>
      </c>
      <c r="AW980" s="89">
        <v>2500000</v>
      </c>
      <c r="AX980" t="s">
        <v>17</v>
      </c>
      <c r="AY980" t="s">
        <v>17</v>
      </c>
      <c r="AZ980" t="s">
        <v>17</v>
      </c>
      <c r="BA980" t="s">
        <v>9628</v>
      </c>
      <c r="BB980" t="s">
        <v>5202</v>
      </c>
      <c r="BC980" t="s">
        <v>17</v>
      </c>
      <c r="BD980" t="s">
        <v>9612</v>
      </c>
      <c r="BE980" t="s">
        <v>37</v>
      </c>
      <c r="BF980" t="s">
        <v>9613</v>
      </c>
      <c r="BG980" t="s">
        <v>6723</v>
      </c>
      <c r="BH980" t="s">
        <v>10186</v>
      </c>
      <c r="BI980" t="s">
        <v>10188</v>
      </c>
      <c r="BJ980" t="s">
        <v>10189</v>
      </c>
      <c r="BK980" t="s">
        <v>9614</v>
      </c>
      <c r="BL980" t="s">
        <v>17</v>
      </c>
      <c r="BM980" s="89">
        <v>4202014</v>
      </c>
      <c r="BN980" s="89">
        <v>4202014</v>
      </c>
      <c r="BO980" t="s">
        <v>5099</v>
      </c>
      <c r="BP980" t="s">
        <v>9615</v>
      </c>
      <c r="BQ980" t="s">
        <v>17</v>
      </c>
      <c r="BR980" t="s">
        <v>17</v>
      </c>
      <c r="BS980" t="s">
        <v>17</v>
      </c>
      <c r="BT980" t="s">
        <v>5099</v>
      </c>
      <c r="BU980" t="s">
        <v>6697</v>
      </c>
      <c r="BV980" t="s">
        <v>10085</v>
      </c>
      <c r="BW980">
        <v>20</v>
      </c>
      <c r="BX980" t="s">
        <v>17</v>
      </c>
      <c r="BY980" t="s">
        <v>17</v>
      </c>
      <c r="BZ980" t="s">
        <v>10190</v>
      </c>
      <c r="CA980" t="s">
        <v>6212</v>
      </c>
      <c r="CB980">
        <v>2016</v>
      </c>
      <c r="CC980" t="s">
        <v>9617</v>
      </c>
      <c r="CD980" t="s">
        <v>10086</v>
      </c>
      <c r="CE980" t="s">
        <v>10087</v>
      </c>
      <c r="CF980" t="s">
        <v>10088</v>
      </c>
      <c r="CG980" t="s">
        <v>17</v>
      </c>
      <c r="CH980" t="s">
        <v>131</v>
      </c>
      <c r="CI980" t="s">
        <v>10089</v>
      </c>
      <c r="CJ980" t="s">
        <v>10090</v>
      </c>
      <c r="CK980" t="s">
        <v>17</v>
      </c>
      <c r="CL980" t="s">
        <v>17</v>
      </c>
      <c r="CM980" t="s">
        <v>17</v>
      </c>
      <c r="CN980" t="s">
        <v>17</v>
      </c>
      <c r="CO980" t="s">
        <v>686</v>
      </c>
      <c r="CP980" t="s">
        <v>49</v>
      </c>
      <c r="CQ980" t="s">
        <v>17</v>
      </c>
      <c r="CR980" t="s">
        <v>9644</v>
      </c>
      <c r="CS980" t="s">
        <v>10091</v>
      </c>
      <c r="CT980" t="s">
        <v>430</v>
      </c>
      <c r="CU980" t="s">
        <v>333</v>
      </c>
      <c r="CV980" t="s">
        <v>17</v>
      </c>
      <c r="CW980" t="s">
        <v>17</v>
      </c>
      <c r="CX980" t="s">
        <v>17</v>
      </c>
      <c r="CY980" t="s">
        <v>17</v>
      </c>
      <c r="CZ980" t="s">
        <v>10092</v>
      </c>
      <c r="DA980" t="s">
        <v>8549</v>
      </c>
      <c r="DB980" t="s">
        <v>10701</v>
      </c>
      <c r="DC980" t="s">
        <v>10956</v>
      </c>
      <c r="DD980" s="223">
        <v>988</v>
      </c>
    </row>
    <row r="981" spans="1:108">
      <c r="A981" s="223">
        <v>934</v>
      </c>
      <c r="B981" t="s">
        <v>9595</v>
      </c>
      <c r="C981" s="289" t="s">
        <v>9596</v>
      </c>
      <c r="D981" t="s">
        <v>3455</v>
      </c>
      <c r="E981" t="s">
        <v>10191</v>
      </c>
      <c r="F981" t="s">
        <v>9597</v>
      </c>
      <c r="G981" t="s">
        <v>9598</v>
      </c>
      <c r="H981" t="s">
        <v>9599</v>
      </c>
      <c r="I981" t="s">
        <v>9600</v>
      </c>
      <c r="J981" t="s">
        <v>9601</v>
      </c>
      <c r="K981" t="s">
        <v>10288</v>
      </c>
      <c r="L981" t="s">
        <v>9373</v>
      </c>
      <c r="M981" t="b">
        <v>0</v>
      </c>
      <c r="N981" t="s">
        <v>549</v>
      </c>
      <c r="O981" t="s">
        <v>8168</v>
      </c>
      <c r="P981" t="s">
        <v>9151</v>
      </c>
      <c r="Q981">
        <v>80</v>
      </c>
      <c r="R981">
        <v>80</v>
      </c>
      <c r="S981" t="s">
        <v>8797</v>
      </c>
      <c r="T981" t="s">
        <v>17</v>
      </c>
      <c r="U981" t="s">
        <v>17</v>
      </c>
      <c r="V981" t="s">
        <v>17</v>
      </c>
      <c r="W981" t="s">
        <v>17</v>
      </c>
      <c r="X981" t="s">
        <v>17</v>
      </c>
      <c r="Y981" t="s">
        <v>17</v>
      </c>
      <c r="Z981" t="s">
        <v>4570</v>
      </c>
      <c r="AA981" t="s">
        <v>10074</v>
      </c>
      <c r="AB981" t="s">
        <v>17</v>
      </c>
      <c r="AC981" t="s">
        <v>17</v>
      </c>
      <c r="AD981" t="s">
        <v>17</v>
      </c>
      <c r="AE981" t="s">
        <v>17</v>
      </c>
      <c r="AF981" t="s">
        <v>17</v>
      </c>
      <c r="AG981" t="s">
        <v>17</v>
      </c>
      <c r="AH981" t="s">
        <v>10093</v>
      </c>
      <c r="AI981" t="s">
        <v>10094</v>
      </c>
      <c r="AJ981" t="s">
        <v>9035</v>
      </c>
      <c r="AM981" t="s">
        <v>8817</v>
      </c>
      <c r="AN981" s="263" t="s">
        <v>484</v>
      </c>
      <c r="AO981" t="s">
        <v>9206</v>
      </c>
      <c r="AP981" t="s">
        <v>8797</v>
      </c>
      <c r="AQ981" t="s">
        <v>9608</v>
      </c>
      <c r="AR981" t="s">
        <v>9609</v>
      </c>
      <c r="AS981" t="s">
        <v>8816</v>
      </c>
      <c r="AT981" t="s">
        <v>17</v>
      </c>
      <c r="AU981" t="b">
        <v>0</v>
      </c>
      <c r="AV981" s="223">
        <v>2845670</v>
      </c>
      <c r="AW981">
        <v>1000000</v>
      </c>
      <c r="AX981" t="s">
        <v>9610</v>
      </c>
      <c r="AY981" t="s">
        <v>17</v>
      </c>
      <c r="AZ981" t="s">
        <v>17</v>
      </c>
      <c r="BA981" t="s">
        <v>9611</v>
      </c>
      <c r="BB981" t="s">
        <v>5202</v>
      </c>
      <c r="BC981" t="s">
        <v>17</v>
      </c>
      <c r="BD981" t="s">
        <v>9612</v>
      </c>
      <c r="BE981" t="s">
        <v>37</v>
      </c>
      <c r="BF981" t="s">
        <v>9613</v>
      </c>
      <c r="BG981" t="s">
        <v>6723</v>
      </c>
      <c r="BH981" t="s">
        <v>9567</v>
      </c>
      <c r="BI981" t="s">
        <v>10187</v>
      </c>
      <c r="BJ981" t="s">
        <v>9079</v>
      </c>
      <c r="BK981" t="s">
        <v>9614</v>
      </c>
      <c r="BL981" t="s">
        <v>17</v>
      </c>
      <c r="BM981" s="89">
        <v>1290847</v>
      </c>
      <c r="BN981" s="89">
        <v>1290847</v>
      </c>
      <c r="BO981" t="s">
        <v>5099</v>
      </c>
      <c r="BP981" t="s">
        <v>9615</v>
      </c>
      <c r="BQ981" t="s">
        <v>17</v>
      </c>
      <c r="BR981" t="s">
        <v>17</v>
      </c>
      <c r="BS981" t="s">
        <v>17</v>
      </c>
      <c r="BT981" t="s">
        <v>5099</v>
      </c>
      <c r="BU981" t="s">
        <v>6697</v>
      </c>
      <c r="BV981" t="s">
        <v>10095</v>
      </c>
      <c r="BW981">
        <v>20</v>
      </c>
      <c r="BX981" t="s">
        <v>17</v>
      </c>
      <c r="BY981" t="s">
        <v>17</v>
      </c>
      <c r="BZ981" t="s">
        <v>10190</v>
      </c>
      <c r="CA981" t="s">
        <v>6212</v>
      </c>
      <c r="CB981">
        <v>2016</v>
      </c>
      <c r="CC981" t="s">
        <v>9617</v>
      </c>
      <c r="CD981" t="s">
        <v>10096</v>
      </c>
      <c r="CE981" t="s">
        <v>10097</v>
      </c>
      <c r="CF981" t="s">
        <v>10098</v>
      </c>
      <c r="CG981" t="s">
        <v>17</v>
      </c>
      <c r="CH981" t="s">
        <v>131</v>
      </c>
      <c r="CI981" t="s">
        <v>10099</v>
      </c>
      <c r="CJ981" t="s">
        <v>10100</v>
      </c>
      <c r="CK981" t="s">
        <v>17</v>
      </c>
      <c r="CL981" t="s">
        <v>17</v>
      </c>
      <c r="CM981" t="s">
        <v>17</v>
      </c>
      <c r="CN981" t="s">
        <v>17</v>
      </c>
      <c r="CO981" t="s">
        <v>686</v>
      </c>
      <c r="CP981" t="s">
        <v>48</v>
      </c>
      <c r="CQ981" t="s">
        <v>7025</v>
      </c>
      <c r="CR981" t="s">
        <v>17</v>
      </c>
      <c r="CS981" t="s">
        <v>10101</v>
      </c>
      <c r="CT981" t="s">
        <v>430</v>
      </c>
      <c r="CU981" t="s">
        <v>333</v>
      </c>
      <c r="CV981" t="s">
        <v>17</v>
      </c>
      <c r="CW981" t="s">
        <v>17</v>
      </c>
      <c r="CX981" t="s">
        <v>17</v>
      </c>
      <c r="CY981" t="s">
        <v>17</v>
      </c>
      <c r="CZ981" t="s">
        <v>10102</v>
      </c>
      <c r="DA981" t="s">
        <v>8549</v>
      </c>
      <c r="DB981" t="s">
        <v>10702</v>
      </c>
      <c r="DC981" t="s">
        <v>10957</v>
      </c>
      <c r="DD981" s="223">
        <v>989</v>
      </c>
    </row>
    <row r="982" spans="1:108">
      <c r="A982" s="223">
        <v>935</v>
      </c>
      <c r="B982" t="s">
        <v>9595</v>
      </c>
      <c r="C982" s="289" t="s">
        <v>9596</v>
      </c>
      <c r="D982" t="s">
        <v>3455</v>
      </c>
      <c r="E982" t="s">
        <v>10191</v>
      </c>
      <c r="F982" t="s">
        <v>9597</v>
      </c>
      <c r="G982" t="s">
        <v>9598</v>
      </c>
      <c r="H982" t="s">
        <v>9599</v>
      </c>
      <c r="I982" t="s">
        <v>9600</v>
      </c>
      <c r="J982" t="s">
        <v>9601</v>
      </c>
      <c r="K982" t="s">
        <v>10288</v>
      </c>
      <c r="L982" t="s">
        <v>9373</v>
      </c>
      <c r="M982" t="b">
        <v>0</v>
      </c>
      <c r="N982" t="s">
        <v>549</v>
      </c>
      <c r="O982" t="s">
        <v>8168</v>
      </c>
      <c r="P982" t="s">
        <v>9151</v>
      </c>
      <c r="Q982">
        <v>80</v>
      </c>
      <c r="R982">
        <v>80</v>
      </c>
      <c r="S982" t="s">
        <v>8797</v>
      </c>
      <c r="T982" t="s">
        <v>17</v>
      </c>
      <c r="U982" t="s">
        <v>17</v>
      </c>
      <c r="V982" t="s">
        <v>17</v>
      </c>
      <c r="W982" t="s">
        <v>17</v>
      </c>
      <c r="X982" t="s">
        <v>17</v>
      </c>
      <c r="Y982" t="s">
        <v>17</v>
      </c>
      <c r="Z982" t="s">
        <v>4570</v>
      </c>
      <c r="AA982" t="s">
        <v>10074</v>
      </c>
      <c r="AB982" t="s">
        <v>17</v>
      </c>
      <c r="AC982" t="s">
        <v>17</v>
      </c>
      <c r="AD982" t="s">
        <v>17</v>
      </c>
      <c r="AE982" t="s">
        <v>17</v>
      </c>
      <c r="AF982" t="s">
        <v>17</v>
      </c>
      <c r="AG982" t="s">
        <v>17</v>
      </c>
      <c r="AH982" t="s">
        <v>10103</v>
      </c>
      <c r="AI982" t="s">
        <v>10094</v>
      </c>
      <c r="AJ982" t="s">
        <v>9035</v>
      </c>
      <c r="AM982" t="s">
        <v>8817</v>
      </c>
      <c r="AN982" s="263" t="s">
        <v>484</v>
      </c>
      <c r="AO982" t="s">
        <v>9206</v>
      </c>
      <c r="AP982" t="s">
        <v>8797</v>
      </c>
      <c r="AQ982" t="s">
        <v>9608</v>
      </c>
      <c r="AR982" t="s">
        <v>9609</v>
      </c>
      <c r="AS982" t="s">
        <v>8816</v>
      </c>
      <c r="AT982" t="s">
        <v>17</v>
      </c>
      <c r="AU982" t="b">
        <v>0</v>
      </c>
      <c r="AV982" s="223">
        <v>1265465</v>
      </c>
      <c r="AW982">
        <v>1000000</v>
      </c>
      <c r="AX982" t="s">
        <v>9610</v>
      </c>
      <c r="AY982" t="s">
        <v>17</v>
      </c>
      <c r="AZ982" t="s">
        <v>17</v>
      </c>
      <c r="BA982" t="s">
        <v>9611</v>
      </c>
      <c r="BB982" t="s">
        <v>5202</v>
      </c>
      <c r="BC982" t="s">
        <v>17</v>
      </c>
      <c r="BD982" t="s">
        <v>9612</v>
      </c>
      <c r="BE982" t="s">
        <v>37</v>
      </c>
      <c r="BF982" t="s">
        <v>9613</v>
      </c>
      <c r="BG982" t="s">
        <v>6723</v>
      </c>
      <c r="BH982" t="s">
        <v>10186</v>
      </c>
      <c r="BI982" t="s">
        <v>10188</v>
      </c>
      <c r="BJ982" t="s">
        <v>10189</v>
      </c>
      <c r="BK982" t="s">
        <v>9614</v>
      </c>
      <c r="BL982" t="s">
        <v>17</v>
      </c>
      <c r="BM982" s="89">
        <v>7744</v>
      </c>
      <c r="BN982" s="89">
        <v>7744</v>
      </c>
      <c r="BO982" t="s">
        <v>5099</v>
      </c>
      <c r="BP982" t="s">
        <v>9615</v>
      </c>
      <c r="BQ982" t="s">
        <v>17</v>
      </c>
      <c r="BR982" t="s">
        <v>17</v>
      </c>
      <c r="BS982" t="s">
        <v>17</v>
      </c>
      <c r="BT982" t="s">
        <v>5099</v>
      </c>
      <c r="BU982" t="s">
        <v>6697</v>
      </c>
      <c r="BV982" t="s">
        <v>10104</v>
      </c>
      <c r="BW982">
        <v>20</v>
      </c>
      <c r="BX982" t="s">
        <v>17</v>
      </c>
      <c r="BY982" t="s">
        <v>17</v>
      </c>
      <c r="BZ982" t="s">
        <v>10190</v>
      </c>
      <c r="CA982" t="s">
        <v>6212</v>
      </c>
      <c r="CB982">
        <v>2016</v>
      </c>
      <c r="CC982" t="s">
        <v>9617</v>
      </c>
      <c r="CD982" t="s">
        <v>10105</v>
      </c>
      <c r="CE982" t="s">
        <v>10106</v>
      </c>
      <c r="CF982" t="s">
        <v>10107</v>
      </c>
      <c r="CG982" t="s">
        <v>17</v>
      </c>
      <c r="CH982" t="s">
        <v>131</v>
      </c>
      <c r="CI982" t="s">
        <v>10108</v>
      </c>
      <c r="CJ982" t="s">
        <v>10109</v>
      </c>
      <c r="CK982" t="s">
        <v>17</v>
      </c>
      <c r="CL982" t="s">
        <v>17</v>
      </c>
      <c r="CM982" t="s">
        <v>17</v>
      </c>
      <c r="CN982" t="s">
        <v>17</v>
      </c>
      <c r="CO982" t="s">
        <v>686</v>
      </c>
      <c r="CP982" t="s">
        <v>49</v>
      </c>
      <c r="CQ982" t="s">
        <v>17</v>
      </c>
      <c r="CR982" t="s">
        <v>9644</v>
      </c>
      <c r="CS982" t="s">
        <v>10110</v>
      </c>
      <c r="CT982" t="s">
        <v>430</v>
      </c>
      <c r="CU982" t="s">
        <v>333</v>
      </c>
      <c r="CV982" t="s">
        <v>17</v>
      </c>
      <c r="CW982" t="s">
        <v>17</v>
      </c>
      <c r="CX982" t="s">
        <v>17</v>
      </c>
      <c r="CY982" t="s">
        <v>17</v>
      </c>
      <c r="CZ982" t="s">
        <v>10111</v>
      </c>
      <c r="DA982" t="s">
        <v>8549</v>
      </c>
      <c r="DB982" t="s">
        <v>10703</v>
      </c>
      <c r="DC982" t="s">
        <v>10958</v>
      </c>
      <c r="DD982" s="223">
        <v>990</v>
      </c>
    </row>
    <row r="983" spans="1:108">
      <c r="A983" s="223">
        <v>936</v>
      </c>
      <c r="B983" t="s">
        <v>9595</v>
      </c>
      <c r="C983" s="289" t="s">
        <v>9596</v>
      </c>
      <c r="D983" t="s">
        <v>3455</v>
      </c>
      <c r="E983" t="s">
        <v>10191</v>
      </c>
      <c r="F983" t="s">
        <v>9597</v>
      </c>
      <c r="G983" t="s">
        <v>9598</v>
      </c>
      <c r="H983" t="s">
        <v>9599</v>
      </c>
      <c r="I983" t="s">
        <v>9600</v>
      </c>
      <c r="J983" t="s">
        <v>9601</v>
      </c>
      <c r="K983" t="s">
        <v>10288</v>
      </c>
      <c r="L983" t="s">
        <v>9431</v>
      </c>
      <c r="M983" t="b">
        <v>0</v>
      </c>
      <c r="N983" t="s">
        <v>549</v>
      </c>
      <c r="O983" t="s">
        <v>8168</v>
      </c>
      <c r="P983" t="s">
        <v>9120</v>
      </c>
      <c r="Q983">
        <v>45</v>
      </c>
      <c r="R983">
        <v>45</v>
      </c>
      <c r="S983" t="s">
        <v>5090</v>
      </c>
      <c r="T983" t="s">
        <v>17</v>
      </c>
      <c r="U983" t="s">
        <v>17</v>
      </c>
      <c r="V983" t="s">
        <v>17</v>
      </c>
      <c r="W983" t="s">
        <v>17</v>
      </c>
      <c r="X983" t="s">
        <v>17</v>
      </c>
      <c r="Y983" t="s">
        <v>17</v>
      </c>
      <c r="Z983" t="s">
        <v>4570</v>
      </c>
      <c r="AA983" t="s">
        <v>10074</v>
      </c>
      <c r="AB983" t="s">
        <v>17</v>
      </c>
      <c r="AC983" t="s">
        <v>17</v>
      </c>
      <c r="AD983" t="s">
        <v>17</v>
      </c>
      <c r="AE983" t="s">
        <v>17</v>
      </c>
      <c r="AF983" t="s">
        <v>17</v>
      </c>
      <c r="AG983" t="s">
        <v>17</v>
      </c>
      <c r="AH983" t="s">
        <v>10112</v>
      </c>
      <c r="AI983" t="s">
        <v>9627</v>
      </c>
      <c r="AJ983" t="s">
        <v>481</v>
      </c>
      <c r="AM983" t="s">
        <v>481</v>
      </c>
      <c r="AN983" s="263" t="s">
        <v>484</v>
      </c>
      <c r="AO983" t="s">
        <v>9206</v>
      </c>
      <c r="AP983" t="s">
        <v>5090</v>
      </c>
      <c r="AQ983" t="s">
        <v>9608</v>
      </c>
      <c r="AR983" t="s">
        <v>9628</v>
      </c>
      <c r="AS983" s="264" t="s">
        <v>9041</v>
      </c>
      <c r="AT983" t="s">
        <v>17</v>
      </c>
      <c r="AU983" t="b">
        <v>0</v>
      </c>
      <c r="AV983" s="223">
        <v>16551768</v>
      </c>
      <c r="AW983" s="89">
        <v>2500000</v>
      </c>
      <c r="AX983" t="s">
        <v>17</v>
      </c>
      <c r="AY983" t="s">
        <v>17</v>
      </c>
      <c r="AZ983" t="s">
        <v>17</v>
      </c>
      <c r="BA983" t="s">
        <v>9628</v>
      </c>
      <c r="BB983" t="s">
        <v>5202</v>
      </c>
      <c r="BC983" t="s">
        <v>17</v>
      </c>
      <c r="BD983" t="s">
        <v>9612</v>
      </c>
      <c r="BE983" t="s">
        <v>37</v>
      </c>
      <c r="BF983" t="s">
        <v>9613</v>
      </c>
      <c r="BG983" t="s">
        <v>6723</v>
      </c>
      <c r="BH983" t="s">
        <v>9567</v>
      </c>
      <c r="BI983" t="s">
        <v>10187</v>
      </c>
      <c r="BJ983" t="s">
        <v>9079</v>
      </c>
      <c r="BK983" t="s">
        <v>9614</v>
      </c>
      <c r="BL983" t="s">
        <v>17</v>
      </c>
      <c r="BM983" s="89">
        <v>8935867</v>
      </c>
      <c r="BN983" s="89">
        <v>8935867</v>
      </c>
      <c r="BO983" t="s">
        <v>5099</v>
      </c>
      <c r="BP983" t="s">
        <v>9615</v>
      </c>
      <c r="BQ983" t="s">
        <v>17</v>
      </c>
      <c r="BR983" t="s">
        <v>17</v>
      </c>
      <c r="BS983" t="s">
        <v>17</v>
      </c>
      <c r="BT983" t="s">
        <v>5099</v>
      </c>
      <c r="BU983" t="s">
        <v>6697</v>
      </c>
      <c r="BV983" t="s">
        <v>10113</v>
      </c>
      <c r="BW983">
        <v>20</v>
      </c>
      <c r="BX983" t="s">
        <v>17</v>
      </c>
      <c r="BY983" t="s">
        <v>17</v>
      </c>
      <c r="BZ983" t="s">
        <v>10190</v>
      </c>
      <c r="CA983" t="s">
        <v>6212</v>
      </c>
      <c r="CB983">
        <v>2016</v>
      </c>
      <c r="CC983" t="s">
        <v>9617</v>
      </c>
      <c r="CD983" t="s">
        <v>10114</v>
      </c>
      <c r="CE983" t="s">
        <v>10115</v>
      </c>
      <c r="CF983" t="s">
        <v>10116</v>
      </c>
      <c r="CG983" t="s">
        <v>17</v>
      </c>
      <c r="CH983" t="s">
        <v>131</v>
      </c>
      <c r="CI983" t="s">
        <v>10117</v>
      </c>
      <c r="CJ983" t="s">
        <v>10118</v>
      </c>
      <c r="CK983" t="s">
        <v>17</v>
      </c>
      <c r="CL983" t="s">
        <v>17</v>
      </c>
      <c r="CM983" t="s">
        <v>17</v>
      </c>
      <c r="CN983" t="s">
        <v>17</v>
      </c>
      <c r="CO983" t="s">
        <v>686</v>
      </c>
      <c r="CP983" t="s">
        <v>48</v>
      </c>
      <c r="CQ983" t="s">
        <v>7025</v>
      </c>
      <c r="CR983" t="s">
        <v>17</v>
      </c>
      <c r="CS983" t="s">
        <v>10119</v>
      </c>
      <c r="CT983" t="s">
        <v>430</v>
      </c>
      <c r="CU983" t="s">
        <v>333</v>
      </c>
      <c r="CV983" t="s">
        <v>17</v>
      </c>
      <c r="CW983" t="s">
        <v>17</v>
      </c>
      <c r="CX983" t="s">
        <v>17</v>
      </c>
      <c r="CY983" t="s">
        <v>17</v>
      </c>
      <c r="CZ983" t="s">
        <v>10120</v>
      </c>
      <c r="DA983" t="s">
        <v>8549</v>
      </c>
      <c r="DB983" t="s">
        <v>10704</v>
      </c>
      <c r="DC983" t="s">
        <v>10959</v>
      </c>
      <c r="DD983" s="223">
        <v>991</v>
      </c>
    </row>
    <row r="984" spans="1:108">
      <c r="A984" s="223">
        <v>937</v>
      </c>
      <c r="B984" t="s">
        <v>9595</v>
      </c>
      <c r="C984" s="289" t="s">
        <v>9596</v>
      </c>
      <c r="D984" t="s">
        <v>3455</v>
      </c>
      <c r="E984" t="s">
        <v>10191</v>
      </c>
      <c r="F984" t="s">
        <v>9597</v>
      </c>
      <c r="G984" t="s">
        <v>9598</v>
      </c>
      <c r="H984" t="s">
        <v>9599</v>
      </c>
      <c r="I984" t="s">
        <v>9600</v>
      </c>
      <c r="J984" t="s">
        <v>9601</v>
      </c>
      <c r="K984" t="s">
        <v>10288</v>
      </c>
      <c r="L984" t="s">
        <v>9431</v>
      </c>
      <c r="M984" t="b">
        <v>0</v>
      </c>
      <c r="N984" t="s">
        <v>549</v>
      </c>
      <c r="O984" t="s">
        <v>8168</v>
      </c>
      <c r="P984" t="s">
        <v>9120</v>
      </c>
      <c r="Q984">
        <v>45</v>
      </c>
      <c r="R984">
        <v>45</v>
      </c>
      <c r="S984" t="s">
        <v>5090</v>
      </c>
      <c r="T984" t="s">
        <v>17</v>
      </c>
      <c r="U984" t="s">
        <v>17</v>
      </c>
      <c r="V984" t="s">
        <v>17</v>
      </c>
      <c r="W984" t="s">
        <v>17</v>
      </c>
      <c r="X984" t="s">
        <v>17</v>
      </c>
      <c r="Y984" t="s">
        <v>17</v>
      </c>
      <c r="Z984" t="s">
        <v>4570</v>
      </c>
      <c r="AA984" t="s">
        <v>10074</v>
      </c>
      <c r="AB984" t="s">
        <v>17</v>
      </c>
      <c r="AC984" t="s">
        <v>17</v>
      </c>
      <c r="AD984" t="s">
        <v>17</v>
      </c>
      <c r="AE984" t="s">
        <v>17</v>
      </c>
      <c r="AF984" t="s">
        <v>17</v>
      </c>
      <c r="AG984" t="s">
        <v>17</v>
      </c>
      <c r="AH984" t="s">
        <v>10121</v>
      </c>
      <c r="AI984" t="s">
        <v>9627</v>
      </c>
      <c r="AJ984" t="s">
        <v>481</v>
      </c>
      <c r="AM984" t="s">
        <v>481</v>
      </c>
      <c r="AN984" s="263" t="s">
        <v>484</v>
      </c>
      <c r="AO984" t="s">
        <v>9206</v>
      </c>
      <c r="AP984" t="s">
        <v>5090</v>
      </c>
      <c r="AQ984" t="s">
        <v>9608</v>
      </c>
      <c r="AR984" t="s">
        <v>9628</v>
      </c>
      <c r="AS984" s="264" t="s">
        <v>9041</v>
      </c>
      <c r="AT984" t="s">
        <v>17</v>
      </c>
      <c r="AU984" t="b">
        <v>0</v>
      </c>
      <c r="AV984" s="223">
        <v>21116537</v>
      </c>
      <c r="AW984" s="89">
        <v>2500000</v>
      </c>
      <c r="AX984" t="s">
        <v>17</v>
      </c>
      <c r="AY984" t="s">
        <v>17</v>
      </c>
      <c r="AZ984" t="s">
        <v>17</v>
      </c>
      <c r="BA984" t="s">
        <v>9628</v>
      </c>
      <c r="BB984" t="s">
        <v>5202</v>
      </c>
      <c r="BC984" t="s">
        <v>17</v>
      </c>
      <c r="BD984" t="s">
        <v>9612</v>
      </c>
      <c r="BE984" t="s">
        <v>37</v>
      </c>
      <c r="BF984" t="s">
        <v>9613</v>
      </c>
      <c r="BG984" t="s">
        <v>6723</v>
      </c>
      <c r="BH984" t="s">
        <v>10186</v>
      </c>
      <c r="BI984" t="s">
        <v>10188</v>
      </c>
      <c r="BJ984" t="s">
        <v>10189</v>
      </c>
      <c r="BK984" t="s">
        <v>9614</v>
      </c>
      <c r="BL984" t="s">
        <v>17</v>
      </c>
      <c r="BM984" s="89">
        <v>11700910</v>
      </c>
      <c r="BN984" s="89">
        <v>11700910</v>
      </c>
      <c r="BO984" t="s">
        <v>5099</v>
      </c>
      <c r="BP984" t="s">
        <v>9615</v>
      </c>
      <c r="BQ984" t="s">
        <v>17</v>
      </c>
      <c r="BR984" t="s">
        <v>17</v>
      </c>
      <c r="BS984" t="s">
        <v>17</v>
      </c>
      <c r="BT984" t="s">
        <v>5099</v>
      </c>
      <c r="BU984" t="s">
        <v>6697</v>
      </c>
      <c r="BV984" t="s">
        <v>10122</v>
      </c>
      <c r="BW984">
        <v>20</v>
      </c>
      <c r="BX984" t="s">
        <v>17</v>
      </c>
      <c r="BY984" t="s">
        <v>17</v>
      </c>
      <c r="BZ984" t="s">
        <v>10190</v>
      </c>
      <c r="CA984" t="s">
        <v>6212</v>
      </c>
      <c r="CB984">
        <v>2016</v>
      </c>
      <c r="CC984" t="s">
        <v>9617</v>
      </c>
      <c r="CD984" t="s">
        <v>10123</v>
      </c>
      <c r="CE984" t="s">
        <v>10124</v>
      </c>
      <c r="CF984" t="s">
        <v>10125</v>
      </c>
      <c r="CG984" t="s">
        <v>17</v>
      </c>
      <c r="CH984" t="s">
        <v>131</v>
      </c>
      <c r="CI984" t="s">
        <v>10126</v>
      </c>
      <c r="CJ984" t="s">
        <v>10127</v>
      </c>
      <c r="CK984" t="s">
        <v>17</v>
      </c>
      <c r="CL984" t="s">
        <v>17</v>
      </c>
      <c r="CM984" t="s">
        <v>17</v>
      </c>
      <c r="CN984" t="s">
        <v>17</v>
      </c>
      <c r="CO984" t="s">
        <v>686</v>
      </c>
      <c r="CP984" t="s">
        <v>49</v>
      </c>
      <c r="CQ984" t="s">
        <v>17</v>
      </c>
      <c r="CR984" t="s">
        <v>9644</v>
      </c>
      <c r="CS984" t="s">
        <v>10128</v>
      </c>
      <c r="CT984" t="s">
        <v>430</v>
      </c>
      <c r="CU984" t="s">
        <v>333</v>
      </c>
      <c r="CV984" t="s">
        <v>17</v>
      </c>
      <c r="CW984" t="s">
        <v>17</v>
      </c>
      <c r="CX984" t="s">
        <v>17</v>
      </c>
      <c r="CY984" t="s">
        <v>17</v>
      </c>
      <c r="CZ984" t="s">
        <v>10129</v>
      </c>
      <c r="DA984" t="s">
        <v>8549</v>
      </c>
      <c r="DB984" t="s">
        <v>10705</v>
      </c>
      <c r="DC984" t="s">
        <v>10960</v>
      </c>
      <c r="DD984" s="223">
        <v>992</v>
      </c>
    </row>
    <row r="985" spans="1:108">
      <c r="A985" s="223">
        <v>938</v>
      </c>
      <c r="B985" t="s">
        <v>9595</v>
      </c>
      <c r="C985" s="289" t="s">
        <v>9596</v>
      </c>
      <c r="D985" t="s">
        <v>3455</v>
      </c>
      <c r="E985" t="s">
        <v>10191</v>
      </c>
      <c r="F985" t="s">
        <v>9597</v>
      </c>
      <c r="G985" t="s">
        <v>9598</v>
      </c>
      <c r="H985" t="s">
        <v>9599</v>
      </c>
      <c r="I985" t="s">
        <v>9600</v>
      </c>
      <c r="J985" t="s">
        <v>9601</v>
      </c>
      <c r="K985" t="s">
        <v>10288</v>
      </c>
      <c r="L985" t="s">
        <v>9431</v>
      </c>
      <c r="M985" t="b">
        <v>0</v>
      </c>
      <c r="N985" t="s">
        <v>549</v>
      </c>
      <c r="O985" t="s">
        <v>8168</v>
      </c>
      <c r="P985" t="s">
        <v>9120</v>
      </c>
      <c r="Q985">
        <v>45</v>
      </c>
      <c r="R985">
        <v>45</v>
      </c>
      <c r="S985" t="s">
        <v>8797</v>
      </c>
      <c r="T985" t="s">
        <v>17</v>
      </c>
      <c r="U985" t="s">
        <v>17</v>
      </c>
      <c r="V985" t="s">
        <v>17</v>
      </c>
      <c r="W985" t="s">
        <v>17</v>
      </c>
      <c r="X985" t="s">
        <v>17</v>
      </c>
      <c r="Y985" t="s">
        <v>17</v>
      </c>
      <c r="Z985" t="s">
        <v>4570</v>
      </c>
      <c r="AA985" t="s">
        <v>10074</v>
      </c>
      <c r="AB985" t="s">
        <v>17</v>
      </c>
      <c r="AC985" t="s">
        <v>17</v>
      </c>
      <c r="AD985" t="s">
        <v>17</v>
      </c>
      <c r="AE985" t="s">
        <v>17</v>
      </c>
      <c r="AF985" t="s">
        <v>17</v>
      </c>
      <c r="AG985" t="s">
        <v>17</v>
      </c>
      <c r="AH985" t="s">
        <v>10130</v>
      </c>
      <c r="AI985" t="s">
        <v>10094</v>
      </c>
      <c r="AJ985" t="s">
        <v>9035</v>
      </c>
      <c r="AM985" t="s">
        <v>8817</v>
      </c>
      <c r="AN985" s="263" t="s">
        <v>484</v>
      </c>
      <c r="AO985" t="s">
        <v>9206</v>
      </c>
      <c r="AP985" t="s">
        <v>8797</v>
      </c>
      <c r="AQ985" t="s">
        <v>9608</v>
      </c>
      <c r="AR985" t="s">
        <v>9609</v>
      </c>
      <c r="AS985" t="s">
        <v>8816</v>
      </c>
      <c r="AT985" t="s">
        <v>17</v>
      </c>
      <c r="AU985" t="b">
        <v>0</v>
      </c>
      <c r="AV985" s="223">
        <v>1063409</v>
      </c>
      <c r="AW985">
        <v>1000000</v>
      </c>
      <c r="AX985" t="s">
        <v>9610</v>
      </c>
      <c r="AY985" t="s">
        <v>17</v>
      </c>
      <c r="AZ985" t="s">
        <v>17</v>
      </c>
      <c r="BA985" t="s">
        <v>9611</v>
      </c>
      <c r="BB985" t="s">
        <v>5202</v>
      </c>
      <c r="BC985" t="s">
        <v>17</v>
      </c>
      <c r="BD985" t="s">
        <v>9612</v>
      </c>
      <c r="BE985" t="s">
        <v>37</v>
      </c>
      <c r="BF985" t="s">
        <v>9613</v>
      </c>
      <c r="BG985" t="s">
        <v>6723</v>
      </c>
      <c r="BH985" t="s">
        <v>9567</v>
      </c>
      <c r="BI985" t="s">
        <v>10187</v>
      </c>
      <c r="BJ985" t="s">
        <v>9079</v>
      </c>
      <c r="BK985" t="s">
        <v>9614</v>
      </c>
      <c r="BL985" t="s">
        <v>17</v>
      </c>
      <c r="BM985" s="89">
        <v>304650</v>
      </c>
      <c r="BN985" s="89">
        <v>304650</v>
      </c>
      <c r="BO985" t="s">
        <v>5099</v>
      </c>
      <c r="BP985" t="s">
        <v>9615</v>
      </c>
      <c r="BQ985" t="s">
        <v>17</v>
      </c>
      <c r="BR985" t="s">
        <v>17</v>
      </c>
      <c r="BS985" t="s">
        <v>17</v>
      </c>
      <c r="BT985" t="s">
        <v>5099</v>
      </c>
      <c r="BU985" t="s">
        <v>6697</v>
      </c>
      <c r="BV985" t="s">
        <v>10131</v>
      </c>
      <c r="BW985">
        <v>20</v>
      </c>
      <c r="BX985" t="s">
        <v>17</v>
      </c>
      <c r="BY985" t="s">
        <v>17</v>
      </c>
      <c r="BZ985" t="s">
        <v>10190</v>
      </c>
      <c r="CA985" t="s">
        <v>6212</v>
      </c>
      <c r="CB985">
        <v>2016</v>
      </c>
      <c r="CC985" t="s">
        <v>9617</v>
      </c>
      <c r="CD985" t="s">
        <v>10132</v>
      </c>
      <c r="CE985" t="s">
        <v>10133</v>
      </c>
      <c r="CF985" t="s">
        <v>10134</v>
      </c>
      <c r="CG985" t="s">
        <v>17</v>
      </c>
      <c r="CH985" t="s">
        <v>131</v>
      </c>
      <c r="CI985" t="s">
        <v>10135</v>
      </c>
      <c r="CJ985" t="s">
        <v>10136</v>
      </c>
      <c r="CK985" t="s">
        <v>17</v>
      </c>
      <c r="CL985" t="s">
        <v>17</v>
      </c>
      <c r="CM985" t="s">
        <v>17</v>
      </c>
      <c r="CN985" t="s">
        <v>17</v>
      </c>
      <c r="CO985" t="s">
        <v>686</v>
      </c>
      <c r="CP985" t="s">
        <v>48</v>
      </c>
      <c r="CQ985" t="s">
        <v>7025</v>
      </c>
      <c r="CR985" t="s">
        <v>17</v>
      </c>
      <c r="CS985" t="s">
        <v>10137</v>
      </c>
      <c r="CT985" t="s">
        <v>430</v>
      </c>
      <c r="CU985" t="s">
        <v>333</v>
      </c>
      <c r="CV985" t="s">
        <v>17</v>
      </c>
      <c r="CW985" t="s">
        <v>17</v>
      </c>
      <c r="CX985" t="s">
        <v>17</v>
      </c>
      <c r="CY985" t="s">
        <v>17</v>
      </c>
      <c r="CZ985" t="s">
        <v>10138</v>
      </c>
      <c r="DA985" t="s">
        <v>8549</v>
      </c>
      <c r="DB985" t="s">
        <v>10706</v>
      </c>
      <c r="DC985" t="s">
        <v>10961</v>
      </c>
      <c r="DD985" s="223">
        <v>993</v>
      </c>
    </row>
    <row r="986" spans="1:108">
      <c r="A986" s="223">
        <v>939</v>
      </c>
      <c r="B986" t="s">
        <v>9595</v>
      </c>
      <c r="C986" s="289" t="s">
        <v>9596</v>
      </c>
      <c r="D986" t="s">
        <v>3455</v>
      </c>
      <c r="E986" t="s">
        <v>10191</v>
      </c>
      <c r="F986" t="s">
        <v>9597</v>
      </c>
      <c r="G986" t="s">
        <v>9598</v>
      </c>
      <c r="H986" t="s">
        <v>9599</v>
      </c>
      <c r="I986" t="s">
        <v>9600</v>
      </c>
      <c r="J986" t="s">
        <v>9601</v>
      </c>
      <c r="K986" t="s">
        <v>10288</v>
      </c>
      <c r="L986" t="s">
        <v>9431</v>
      </c>
      <c r="M986" t="b">
        <v>0</v>
      </c>
      <c r="N986" t="s">
        <v>549</v>
      </c>
      <c r="O986" t="s">
        <v>8168</v>
      </c>
      <c r="P986" t="s">
        <v>9120</v>
      </c>
      <c r="Q986">
        <v>45</v>
      </c>
      <c r="R986">
        <v>45</v>
      </c>
      <c r="S986" t="s">
        <v>8797</v>
      </c>
      <c r="T986" t="s">
        <v>17</v>
      </c>
      <c r="U986" t="s">
        <v>17</v>
      </c>
      <c r="V986" t="s">
        <v>17</v>
      </c>
      <c r="W986" t="s">
        <v>17</v>
      </c>
      <c r="X986" t="s">
        <v>17</v>
      </c>
      <c r="Y986" t="s">
        <v>17</v>
      </c>
      <c r="Z986" t="s">
        <v>4570</v>
      </c>
      <c r="AA986" t="s">
        <v>10074</v>
      </c>
      <c r="AB986" t="s">
        <v>17</v>
      </c>
      <c r="AC986" t="s">
        <v>17</v>
      </c>
      <c r="AD986" t="s">
        <v>17</v>
      </c>
      <c r="AE986" t="s">
        <v>17</v>
      </c>
      <c r="AF986" t="s">
        <v>17</v>
      </c>
      <c r="AG986" t="s">
        <v>17</v>
      </c>
      <c r="AH986" t="s">
        <v>10139</v>
      </c>
      <c r="AI986" t="s">
        <v>10094</v>
      </c>
      <c r="AJ986" t="s">
        <v>9035</v>
      </c>
      <c r="AM986" t="s">
        <v>8817</v>
      </c>
      <c r="AN986" s="263" t="s">
        <v>484</v>
      </c>
      <c r="AO986" t="s">
        <v>9206</v>
      </c>
      <c r="AP986" t="s">
        <v>8797</v>
      </c>
      <c r="AQ986" t="s">
        <v>9608</v>
      </c>
      <c r="AR986" t="s">
        <v>9609</v>
      </c>
      <c r="AS986" t="s">
        <v>8816</v>
      </c>
      <c r="AT986" t="s">
        <v>17</v>
      </c>
      <c r="AU986" t="b">
        <v>0</v>
      </c>
      <c r="AV986" s="223">
        <v>1264583</v>
      </c>
      <c r="AW986">
        <v>1000000</v>
      </c>
      <c r="AX986" t="s">
        <v>9610</v>
      </c>
      <c r="AY986" t="s">
        <v>17</v>
      </c>
      <c r="AZ986" t="s">
        <v>17</v>
      </c>
      <c r="BA986" t="s">
        <v>9611</v>
      </c>
      <c r="BB986" t="s">
        <v>5202</v>
      </c>
      <c r="BC986" t="s">
        <v>17</v>
      </c>
      <c r="BD986" t="s">
        <v>9612</v>
      </c>
      <c r="BE986" t="s">
        <v>37</v>
      </c>
      <c r="BF986" t="s">
        <v>9613</v>
      </c>
      <c r="BG986" t="s">
        <v>6723</v>
      </c>
      <c r="BH986" t="s">
        <v>10186</v>
      </c>
      <c r="BI986" t="s">
        <v>10188</v>
      </c>
      <c r="BJ986" t="s">
        <v>10189</v>
      </c>
      <c r="BK986" t="s">
        <v>9614</v>
      </c>
      <c r="BL986" t="s">
        <v>17</v>
      </c>
      <c r="BM986" s="89">
        <v>553891</v>
      </c>
      <c r="BN986" s="89">
        <v>553891</v>
      </c>
      <c r="BO986" t="s">
        <v>5099</v>
      </c>
      <c r="BP986" t="s">
        <v>9615</v>
      </c>
      <c r="BQ986" t="s">
        <v>17</v>
      </c>
      <c r="BR986" t="s">
        <v>17</v>
      </c>
      <c r="BS986" t="s">
        <v>17</v>
      </c>
      <c r="BT986" t="s">
        <v>5099</v>
      </c>
      <c r="BU986" t="s">
        <v>6697</v>
      </c>
      <c r="BV986" t="s">
        <v>10140</v>
      </c>
      <c r="BW986">
        <v>20</v>
      </c>
      <c r="BX986" t="s">
        <v>17</v>
      </c>
      <c r="BY986" t="s">
        <v>17</v>
      </c>
      <c r="BZ986" t="s">
        <v>10190</v>
      </c>
      <c r="CA986" t="s">
        <v>6212</v>
      </c>
      <c r="CB986">
        <v>2016</v>
      </c>
      <c r="CC986" t="s">
        <v>9617</v>
      </c>
      <c r="CD986" t="s">
        <v>10141</v>
      </c>
      <c r="CE986" t="s">
        <v>10142</v>
      </c>
      <c r="CF986" t="s">
        <v>10143</v>
      </c>
      <c r="CG986" t="s">
        <v>17</v>
      </c>
      <c r="CH986" t="s">
        <v>131</v>
      </c>
      <c r="CI986" t="s">
        <v>10144</v>
      </c>
      <c r="CJ986" t="s">
        <v>10145</v>
      </c>
      <c r="CK986" t="s">
        <v>17</v>
      </c>
      <c r="CL986" t="s">
        <v>17</v>
      </c>
      <c r="CM986" t="s">
        <v>17</v>
      </c>
      <c r="CN986" t="s">
        <v>17</v>
      </c>
      <c r="CO986" t="s">
        <v>686</v>
      </c>
      <c r="CP986" t="s">
        <v>49</v>
      </c>
      <c r="CQ986" t="s">
        <v>17</v>
      </c>
      <c r="CR986" t="s">
        <v>9644</v>
      </c>
      <c r="CS986" t="s">
        <v>10146</v>
      </c>
      <c r="CT986" t="s">
        <v>430</v>
      </c>
      <c r="CU986" t="s">
        <v>333</v>
      </c>
      <c r="CV986" t="s">
        <v>17</v>
      </c>
      <c r="CW986" t="s">
        <v>17</v>
      </c>
      <c r="CX986" t="s">
        <v>17</v>
      </c>
      <c r="CY986" t="s">
        <v>17</v>
      </c>
      <c r="CZ986" t="s">
        <v>10147</v>
      </c>
      <c r="DA986" t="s">
        <v>8549</v>
      </c>
      <c r="DB986" t="s">
        <v>10707</v>
      </c>
      <c r="DC986" t="s">
        <v>10962</v>
      </c>
      <c r="DD986" s="223">
        <v>994</v>
      </c>
    </row>
    <row r="987" spans="1:108">
      <c r="A987" s="223">
        <v>940</v>
      </c>
      <c r="B987" t="s">
        <v>9595</v>
      </c>
      <c r="C987" s="289" t="s">
        <v>9596</v>
      </c>
      <c r="D987" t="s">
        <v>3455</v>
      </c>
      <c r="E987" t="s">
        <v>10191</v>
      </c>
      <c r="F987" t="s">
        <v>9597</v>
      </c>
      <c r="G987" t="s">
        <v>9598</v>
      </c>
      <c r="H987" t="s">
        <v>9599</v>
      </c>
      <c r="I987" t="s">
        <v>9600</v>
      </c>
      <c r="J987" t="s">
        <v>9601</v>
      </c>
      <c r="K987" t="s">
        <v>10288</v>
      </c>
      <c r="L987" t="s">
        <v>8795</v>
      </c>
      <c r="M987" t="b">
        <v>0</v>
      </c>
      <c r="N987" t="s">
        <v>549</v>
      </c>
      <c r="O987" t="s">
        <v>8168</v>
      </c>
      <c r="P987" t="s">
        <v>10148</v>
      </c>
      <c r="Q987">
        <v>79</v>
      </c>
      <c r="R987">
        <v>79</v>
      </c>
      <c r="S987" t="s">
        <v>5090</v>
      </c>
      <c r="T987" t="s">
        <v>17</v>
      </c>
      <c r="U987" t="s">
        <v>17</v>
      </c>
      <c r="V987" t="s">
        <v>17</v>
      </c>
      <c r="W987" t="s">
        <v>17</v>
      </c>
      <c r="X987" t="s">
        <v>17</v>
      </c>
      <c r="Y987" t="s">
        <v>17</v>
      </c>
      <c r="Z987" t="s">
        <v>4570</v>
      </c>
      <c r="AA987" t="s">
        <v>10149</v>
      </c>
      <c r="AB987" t="s">
        <v>17</v>
      </c>
      <c r="AC987" t="s">
        <v>17</v>
      </c>
      <c r="AD987" t="s">
        <v>17</v>
      </c>
      <c r="AE987" t="s">
        <v>17</v>
      </c>
      <c r="AF987" t="s">
        <v>17</v>
      </c>
      <c r="AG987" t="s">
        <v>17</v>
      </c>
      <c r="AH987" t="s">
        <v>10150</v>
      </c>
      <c r="AI987" t="s">
        <v>9627</v>
      </c>
      <c r="AJ987" t="s">
        <v>481</v>
      </c>
      <c r="AM987" t="s">
        <v>481</v>
      </c>
      <c r="AN987" s="263" t="s">
        <v>484</v>
      </c>
      <c r="AO987" t="s">
        <v>9206</v>
      </c>
      <c r="AP987" t="s">
        <v>5090</v>
      </c>
      <c r="AQ987" t="s">
        <v>9608</v>
      </c>
      <c r="AR987" t="s">
        <v>9628</v>
      </c>
      <c r="AS987" s="264" t="s">
        <v>9041</v>
      </c>
      <c r="AT987" t="s">
        <v>17</v>
      </c>
      <c r="AU987" t="b">
        <v>0</v>
      </c>
      <c r="AV987" s="223">
        <v>13886316</v>
      </c>
      <c r="AW987" s="89">
        <v>2500000</v>
      </c>
      <c r="AX987" t="s">
        <v>17</v>
      </c>
      <c r="AY987" t="s">
        <v>17</v>
      </c>
      <c r="AZ987" t="s">
        <v>17</v>
      </c>
      <c r="BA987" t="s">
        <v>9628</v>
      </c>
      <c r="BB987" t="s">
        <v>5202</v>
      </c>
      <c r="BC987" t="s">
        <v>17</v>
      </c>
      <c r="BD987" t="s">
        <v>9612</v>
      </c>
      <c r="BE987" t="s">
        <v>37</v>
      </c>
      <c r="BF987" t="s">
        <v>9613</v>
      </c>
      <c r="BG987" t="s">
        <v>6723</v>
      </c>
      <c r="BH987" t="s">
        <v>9567</v>
      </c>
      <c r="BI987" t="s">
        <v>10187</v>
      </c>
      <c r="BJ987" t="s">
        <v>9079</v>
      </c>
      <c r="BK987" t="s">
        <v>9614</v>
      </c>
      <c r="BL987" t="s">
        <v>17</v>
      </c>
      <c r="BM987" s="89">
        <v>4236521</v>
      </c>
      <c r="BN987" s="89">
        <v>4236521</v>
      </c>
      <c r="BO987" t="s">
        <v>5099</v>
      </c>
      <c r="BP987" t="s">
        <v>9615</v>
      </c>
      <c r="BQ987" t="s">
        <v>17</v>
      </c>
      <c r="BR987" t="s">
        <v>17</v>
      </c>
      <c r="BS987" t="s">
        <v>17</v>
      </c>
      <c r="BT987" t="s">
        <v>5099</v>
      </c>
      <c r="BU987" t="s">
        <v>6697</v>
      </c>
      <c r="BV987" t="s">
        <v>10151</v>
      </c>
      <c r="BW987">
        <v>20</v>
      </c>
      <c r="BX987" t="s">
        <v>17</v>
      </c>
      <c r="BY987" t="s">
        <v>17</v>
      </c>
      <c r="BZ987" t="s">
        <v>10190</v>
      </c>
      <c r="CA987" t="s">
        <v>6212</v>
      </c>
      <c r="CB987">
        <v>2016</v>
      </c>
      <c r="CC987" t="s">
        <v>9617</v>
      </c>
      <c r="CD987" t="s">
        <v>10152</v>
      </c>
      <c r="CE987" t="s">
        <v>10153</v>
      </c>
      <c r="CF987" t="s">
        <v>10154</v>
      </c>
      <c r="CG987" t="s">
        <v>17</v>
      </c>
      <c r="CH987" t="s">
        <v>131</v>
      </c>
      <c r="CI987" t="s">
        <v>10155</v>
      </c>
      <c r="CJ987" t="s">
        <v>10156</v>
      </c>
      <c r="CK987" t="s">
        <v>17</v>
      </c>
      <c r="CL987" t="s">
        <v>17</v>
      </c>
      <c r="CM987" t="s">
        <v>17</v>
      </c>
      <c r="CN987" t="s">
        <v>17</v>
      </c>
      <c r="CO987" t="s">
        <v>686</v>
      </c>
      <c r="CP987" t="s">
        <v>48</v>
      </c>
      <c r="CQ987" t="s">
        <v>7025</v>
      </c>
      <c r="CR987" t="s">
        <v>17</v>
      </c>
      <c r="CS987" t="s">
        <v>10157</v>
      </c>
      <c r="CT987" t="s">
        <v>430</v>
      </c>
      <c r="CU987" t="s">
        <v>333</v>
      </c>
      <c r="CV987" t="s">
        <v>17</v>
      </c>
      <c r="CW987" t="s">
        <v>17</v>
      </c>
      <c r="CX987" t="s">
        <v>17</v>
      </c>
      <c r="CY987" t="s">
        <v>17</v>
      </c>
      <c r="CZ987" t="s">
        <v>10158</v>
      </c>
      <c r="DA987" t="s">
        <v>8549</v>
      </c>
      <c r="DB987" t="s">
        <v>10708</v>
      </c>
      <c r="DC987" t="s">
        <v>10964</v>
      </c>
      <c r="DD987" s="223">
        <v>995</v>
      </c>
    </row>
    <row r="988" spans="1:108">
      <c r="A988" s="223">
        <v>941</v>
      </c>
      <c r="B988" t="s">
        <v>9595</v>
      </c>
      <c r="C988" s="289" t="s">
        <v>9596</v>
      </c>
      <c r="D988" t="s">
        <v>3455</v>
      </c>
      <c r="E988" t="s">
        <v>10191</v>
      </c>
      <c r="F988" t="s">
        <v>9597</v>
      </c>
      <c r="G988" t="s">
        <v>9598</v>
      </c>
      <c r="H988" t="s">
        <v>9599</v>
      </c>
      <c r="I988" t="s">
        <v>9600</v>
      </c>
      <c r="J988" t="s">
        <v>9601</v>
      </c>
      <c r="K988" t="s">
        <v>10288</v>
      </c>
      <c r="L988" t="s">
        <v>8795</v>
      </c>
      <c r="M988" t="b">
        <v>0</v>
      </c>
      <c r="N988" t="s">
        <v>549</v>
      </c>
      <c r="O988" t="s">
        <v>8168</v>
      </c>
      <c r="P988" t="s">
        <v>10148</v>
      </c>
      <c r="Q988">
        <v>79</v>
      </c>
      <c r="R988">
        <v>79</v>
      </c>
      <c r="S988" t="s">
        <v>5090</v>
      </c>
      <c r="T988" t="s">
        <v>17</v>
      </c>
      <c r="U988" t="s">
        <v>17</v>
      </c>
      <c r="V988" t="s">
        <v>17</v>
      </c>
      <c r="W988" t="s">
        <v>17</v>
      </c>
      <c r="X988" t="s">
        <v>17</v>
      </c>
      <c r="Y988" t="s">
        <v>17</v>
      </c>
      <c r="Z988" t="s">
        <v>4570</v>
      </c>
      <c r="AA988" t="s">
        <v>10149</v>
      </c>
      <c r="AB988" t="s">
        <v>17</v>
      </c>
      <c r="AC988" t="s">
        <v>17</v>
      </c>
      <c r="AD988" t="s">
        <v>17</v>
      </c>
      <c r="AE988" t="s">
        <v>17</v>
      </c>
      <c r="AF988" t="s">
        <v>17</v>
      </c>
      <c r="AG988" t="s">
        <v>17</v>
      </c>
      <c r="AH988" t="s">
        <v>10159</v>
      </c>
      <c r="AI988" t="s">
        <v>9627</v>
      </c>
      <c r="AJ988" t="s">
        <v>481</v>
      </c>
      <c r="AM988" t="s">
        <v>481</v>
      </c>
      <c r="AN988" s="263" t="s">
        <v>484</v>
      </c>
      <c r="AO988" t="s">
        <v>9206</v>
      </c>
      <c r="AP988" t="s">
        <v>5090</v>
      </c>
      <c r="AQ988" t="s">
        <v>9608</v>
      </c>
      <c r="AR988" t="s">
        <v>9628</v>
      </c>
      <c r="AS988" s="264" t="s">
        <v>9041</v>
      </c>
      <c r="AT988" t="s">
        <v>17</v>
      </c>
      <c r="AU988" t="b">
        <v>0</v>
      </c>
      <c r="AV988" s="223">
        <v>16904798</v>
      </c>
      <c r="AW988" s="89">
        <v>2500000</v>
      </c>
      <c r="AX988" t="s">
        <v>17</v>
      </c>
      <c r="AY988" t="s">
        <v>17</v>
      </c>
      <c r="AZ988" t="s">
        <v>17</v>
      </c>
      <c r="BA988" t="s">
        <v>9628</v>
      </c>
      <c r="BB988" t="s">
        <v>5202</v>
      </c>
      <c r="BC988" t="s">
        <v>17</v>
      </c>
      <c r="BD988" t="s">
        <v>9612</v>
      </c>
      <c r="BE988" t="s">
        <v>37</v>
      </c>
      <c r="BF988" t="s">
        <v>9613</v>
      </c>
      <c r="BG988" t="s">
        <v>6723</v>
      </c>
      <c r="BH988" t="s">
        <v>10186</v>
      </c>
      <c r="BI988" t="s">
        <v>10188</v>
      </c>
      <c r="BJ988" t="s">
        <v>10189</v>
      </c>
      <c r="BK988" t="s">
        <v>9614</v>
      </c>
      <c r="BL988" t="s">
        <v>17</v>
      </c>
      <c r="BM988" s="89">
        <v>5821546</v>
      </c>
      <c r="BN988" s="89">
        <v>5821546</v>
      </c>
      <c r="BO988" t="s">
        <v>5099</v>
      </c>
      <c r="BP988" t="s">
        <v>9615</v>
      </c>
      <c r="BQ988" t="s">
        <v>17</v>
      </c>
      <c r="BR988" t="s">
        <v>17</v>
      </c>
      <c r="BS988" t="s">
        <v>17</v>
      </c>
      <c r="BT988" t="s">
        <v>5099</v>
      </c>
      <c r="BU988" t="s">
        <v>6697</v>
      </c>
      <c r="BV988" t="s">
        <v>10160</v>
      </c>
      <c r="BW988">
        <v>20</v>
      </c>
      <c r="BX988" t="s">
        <v>17</v>
      </c>
      <c r="BY988" t="s">
        <v>17</v>
      </c>
      <c r="BZ988" t="s">
        <v>10190</v>
      </c>
      <c r="CA988" t="s">
        <v>6212</v>
      </c>
      <c r="CB988">
        <v>2016</v>
      </c>
      <c r="CC988" t="s">
        <v>9617</v>
      </c>
      <c r="CD988" t="s">
        <v>10161</v>
      </c>
      <c r="CE988" t="s">
        <v>10162</v>
      </c>
      <c r="CF988" t="s">
        <v>10163</v>
      </c>
      <c r="CG988" t="s">
        <v>17</v>
      </c>
      <c r="CH988" t="s">
        <v>131</v>
      </c>
      <c r="CI988" t="s">
        <v>10164</v>
      </c>
      <c r="CJ988" t="s">
        <v>10165</v>
      </c>
      <c r="CK988" t="s">
        <v>17</v>
      </c>
      <c r="CL988" t="s">
        <v>17</v>
      </c>
      <c r="CM988" t="s">
        <v>17</v>
      </c>
      <c r="CN988" t="s">
        <v>17</v>
      </c>
      <c r="CO988" t="s">
        <v>686</v>
      </c>
      <c r="CP988" t="s">
        <v>49</v>
      </c>
      <c r="CQ988" t="s">
        <v>17</v>
      </c>
      <c r="CR988" t="s">
        <v>9644</v>
      </c>
      <c r="CS988" t="s">
        <v>10166</v>
      </c>
      <c r="CT988" t="s">
        <v>430</v>
      </c>
      <c r="CU988" t="s">
        <v>333</v>
      </c>
      <c r="CV988" t="s">
        <v>17</v>
      </c>
      <c r="CW988" t="s">
        <v>17</v>
      </c>
      <c r="CX988" t="s">
        <v>17</v>
      </c>
      <c r="CY988" t="s">
        <v>17</v>
      </c>
      <c r="CZ988" t="s">
        <v>10167</v>
      </c>
      <c r="DA988" t="s">
        <v>8549</v>
      </c>
      <c r="DB988" t="s">
        <v>10709</v>
      </c>
      <c r="DC988" t="s">
        <v>10963</v>
      </c>
      <c r="DD988" s="223">
        <v>996</v>
      </c>
    </row>
    <row r="989" spans="1:108">
      <c r="A989" s="223">
        <v>942</v>
      </c>
      <c r="B989" t="s">
        <v>9595</v>
      </c>
      <c r="C989" s="289" t="s">
        <v>9596</v>
      </c>
      <c r="D989" t="s">
        <v>3455</v>
      </c>
      <c r="E989" t="s">
        <v>10191</v>
      </c>
      <c r="F989" t="s">
        <v>9597</v>
      </c>
      <c r="G989" t="s">
        <v>9598</v>
      </c>
      <c r="H989" t="s">
        <v>9599</v>
      </c>
      <c r="I989" t="s">
        <v>9600</v>
      </c>
      <c r="J989" t="s">
        <v>9601</v>
      </c>
      <c r="K989" t="s">
        <v>10288</v>
      </c>
      <c r="L989" t="s">
        <v>8795</v>
      </c>
      <c r="M989" t="b">
        <v>0</v>
      </c>
      <c r="N989" t="s">
        <v>549</v>
      </c>
      <c r="O989" t="s">
        <v>8168</v>
      </c>
      <c r="P989" t="s">
        <v>10148</v>
      </c>
      <c r="Q989">
        <v>79</v>
      </c>
      <c r="R989">
        <v>79</v>
      </c>
      <c r="S989" t="s">
        <v>8797</v>
      </c>
      <c r="T989" t="s">
        <v>17</v>
      </c>
      <c r="U989" t="s">
        <v>17</v>
      </c>
      <c r="V989" t="s">
        <v>17</v>
      </c>
      <c r="W989" t="s">
        <v>17</v>
      </c>
      <c r="X989" t="s">
        <v>17</v>
      </c>
      <c r="Y989" t="s">
        <v>17</v>
      </c>
      <c r="Z989" t="s">
        <v>4570</v>
      </c>
      <c r="AA989" t="s">
        <v>10149</v>
      </c>
      <c r="AB989" t="s">
        <v>17</v>
      </c>
      <c r="AC989" t="s">
        <v>17</v>
      </c>
      <c r="AD989" t="s">
        <v>17</v>
      </c>
      <c r="AE989" t="s">
        <v>17</v>
      </c>
      <c r="AF989" t="s">
        <v>17</v>
      </c>
      <c r="AG989" t="s">
        <v>17</v>
      </c>
      <c r="AH989" t="s">
        <v>10168</v>
      </c>
      <c r="AI989" t="s">
        <v>10094</v>
      </c>
      <c r="AJ989" t="s">
        <v>9035</v>
      </c>
      <c r="AM989" t="s">
        <v>8817</v>
      </c>
      <c r="AN989" s="263" t="s">
        <v>484</v>
      </c>
      <c r="AO989" t="s">
        <v>9206</v>
      </c>
      <c r="AP989" t="s">
        <v>8797</v>
      </c>
      <c r="AQ989" t="s">
        <v>9608</v>
      </c>
      <c r="AR989" t="s">
        <v>9609</v>
      </c>
      <c r="AS989" t="s">
        <v>8816</v>
      </c>
      <c r="AT989" t="s">
        <v>17</v>
      </c>
      <c r="AU989" t="b">
        <v>0</v>
      </c>
      <c r="AV989" s="223">
        <v>1212208</v>
      </c>
      <c r="AW989">
        <v>1000000</v>
      </c>
      <c r="AX989" t="s">
        <v>9610</v>
      </c>
      <c r="AY989" t="s">
        <v>17</v>
      </c>
      <c r="AZ989" t="s">
        <v>17</v>
      </c>
      <c r="BA989" t="s">
        <v>9611</v>
      </c>
      <c r="BB989" t="s">
        <v>5202</v>
      </c>
      <c r="BC989" t="s">
        <v>17</v>
      </c>
      <c r="BD989" t="s">
        <v>9612</v>
      </c>
      <c r="BE989" t="s">
        <v>37</v>
      </c>
      <c r="BF989" t="s">
        <v>9613</v>
      </c>
      <c r="BG989" t="s">
        <v>6723</v>
      </c>
      <c r="BH989" t="s">
        <v>9567</v>
      </c>
      <c r="BI989" t="s">
        <v>10187</v>
      </c>
      <c r="BJ989" t="s">
        <v>9079</v>
      </c>
      <c r="BK989" t="s">
        <v>9614</v>
      </c>
      <c r="BL989" t="s">
        <v>17</v>
      </c>
      <c r="BM989" s="89">
        <v>196672</v>
      </c>
      <c r="BN989" s="89">
        <v>196672</v>
      </c>
      <c r="BO989" t="s">
        <v>5099</v>
      </c>
      <c r="BP989" t="s">
        <v>9615</v>
      </c>
      <c r="BQ989" t="s">
        <v>17</v>
      </c>
      <c r="BR989" t="s">
        <v>17</v>
      </c>
      <c r="BS989" t="s">
        <v>17</v>
      </c>
      <c r="BT989" t="s">
        <v>5099</v>
      </c>
      <c r="BU989" t="s">
        <v>6697</v>
      </c>
      <c r="BV989" t="s">
        <v>10169</v>
      </c>
      <c r="BW989">
        <v>20</v>
      </c>
      <c r="BX989" t="s">
        <v>17</v>
      </c>
      <c r="BY989" t="s">
        <v>17</v>
      </c>
      <c r="BZ989" t="s">
        <v>10190</v>
      </c>
      <c r="CA989" t="s">
        <v>6212</v>
      </c>
      <c r="CB989">
        <v>2016</v>
      </c>
      <c r="CC989" t="s">
        <v>9617</v>
      </c>
      <c r="CD989" t="s">
        <v>10170</v>
      </c>
      <c r="CE989" t="s">
        <v>10171</v>
      </c>
      <c r="CF989" t="s">
        <v>10172</v>
      </c>
      <c r="CG989" t="s">
        <v>17</v>
      </c>
      <c r="CH989" t="s">
        <v>131</v>
      </c>
      <c r="CI989" t="s">
        <v>10173</v>
      </c>
      <c r="CJ989" t="s">
        <v>10174</v>
      </c>
      <c r="CK989" t="s">
        <v>17</v>
      </c>
      <c r="CL989" t="s">
        <v>17</v>
      </c>
      <c r="CM989" t="s">
        <v>17</v>
      </c>
      <c r="CN989" t="s">
        <v>17</v>
      </c>
      <c r="CO989" t="s">
        <v>686</v>
      </c>
      <c r="CP989" t="s">
        <v>48</v>
      </c>
      <c r="CQ989" t="s">
        <v>7025</v>
      </c>
      <c r="CR989" t="s">
        <v>17</v>
      </c>
      <c r="CS989" t="s">
        <v>10175</v>
      </c>
      <c r="CT989" t="s">
        <v>430</v>
      </c>
      <c r="CU989" t="s">
        <v>333</v>
      </c>
      <c r="CV989" t="s">
        <v>17</v>
      </c>
      <c r="CW989" t="s">
        <v>17</v>
      </c>
      <c r="CX989" t="s">
        <v>17</v>
      </c>
      <c r="CY989" t="s">
        <v>17</v>
      </c>
      <c r="CZ989" t="s">
        <v>10176</v>
      </c>
      <c r="DA989" t="s">
        <v>8549</v>
      </c>
      <c r="DB989" t="s">
        <v>10710</v>
      </c>
      <c r="DC989" t="s">
        <v>10966</v>
      </c>
      <c r="DD989" s="223">
        <v>997</v>
      </c>
    </row>
    <row r="990" spans="1:108">
      <c r="A990" s="223">
        <v>943</v>
      </c>
      <c r="B990" t="s">
        <v>9595</v>
      </c>
      <c r="C990" s="289" t="s">
        <v>9596</v>
      </c>
      <c r="D990" t="s">
        <v>3455</v>
      </c>
      <c r="E990" t="s">
        <v>10191</v>
      </c>
      <c r="F990" t="s">
        <v>9597</v>
      </c>
      <c r="G990" t="s">
        <v>9598</v>
      </c>
      <c r="H990" t="s">
        <v>9599</v>
      </c>
      <c r="I990" t="s">
        <v>9600</v>
      </c>
      <c r="J990" t="s">
        <v>9601</v>
      </c>
      <c r="K990" t="s">
        <v>10288</v>
      </c>
      <c r="L990" t="s">
        <v>8795</v>
      </c>
      <c r="M990" t="b">
        <v>0</v>
      </c>
      <c r="N990" t="s">
        <v>549</v>
      </c>
      <c r="O990" t="s">
        <v>8168</v>
      </c>
      <c r="P990" t="s">
        <v>10148</v>
      </c>
      <c r="Q990">
        <v>79</v>
      </c>
      <c r="R990">
        <v>79</v>
      </c>
      <c r="S990" t="s">
        <v>8797</v>
      </c>
      <c r="T990" t="s">
        <v>17</v>
      </c>
      <c r="U990" t="s">
        <v>17</v>
      </c>
      <c r="V990" t="s">
        <v>17</v>
      </c>
      <c r="W990" t="s">
        <v>17</v>
      </c>
      <c r="X990" t="s">
        <v>17</v>
      </c>
      <c r="Y990" t="s">
        <v>17</v>
      </c>
      <c r="Z990" t="s">
        <v>4570</v>
      </c>
      <c r="AA990" t="s">
        <v>10149</v>
      </c>
      <c r="AB990" t="s">
        <v>17</v>
      </c>
      <c r="AC990" t="s">
        <v>17</v>
      </c>
      <c r="AD990" t="s">
        <v>17</v>
      </c>
      <c r="AE990" t="s">
        <v>17</v>
      </c>
      <c r="AF990" t="s">
        <v>17</v>
      </c>
      <c r="AG990" t="s">
        <v>17</v>
      </c>
      <c r="AH990" t="s">
        <v>10177</v>
      </c>
      <c r="AI990" t="s">
        <v>10094</v>
      </c>
      <c r="AJ990" t="s">
        <v>9035</v>
      </c>
      <c r="AM990" t="s">
        <v>8817</v>
      </c>
      <c r="AN990" s="263" t="s">
        <v>484</v>
      </c>
      <c r="AO990" t="s">
        <v>9206</v>
      </c>
      <c r="AP990" t="s">
        <v>8797</v>
      </c>
      <c r="AQ990" t="s">
        <v>9608</v>
      </c>
      <c r="AR990" t="s">
        <v>9609</v>
      </c>
      <c r="AS990" t="s">
        <v>8816</v>
      </c>
      <c r="AT990" t="s">
        <v>17</v>
      </c>
      <c r="AU990" t="b">
        <v>0</v>
      </c>
      <c r="AV990" s="223">
        <v>3810968</v>
      </c>
      <c r="AW990">
        <v>1000000</v>
      </c>
      <c r="AX990" t="s">
        <v>9610</v>
      </c>
      <c r="AY990" t="s">
        <v>17</v>
      </c>
      <c r="AZ990" t="s">
        <v>17</v>
      </c>
      <c r="BA990" t="s">
        <v>9611</v>
      </c>
      <c r="BB990" t="s">
        <v>5202</v>
      </c>
      <c r="BC990" t="s">
        <v>17</v>
      </c>
      <c r="BD990" t="s">
        <v>9612</v>
      </c>
      <c r="BE990" t="s">
        <v>37</v>
      </c>
      <c r="BF990" t="s">
        <v>9613</v>
      </c>
      <c r="BG990" t="s">
        <v>6723</v>
      </c>
      <c r="BH990" t="s">
        <v>10186</v>
      </c>
      <c r="BI990" t="s">
        <v>10188</v>
      </c>
      <c r="BJ990" t="s">
        <v>10189</v>
      </c>
      <c r="BK990" t="s">
        <v>9614</v>
      </c>
      <c r="BL990" t="s">
        <v>17</v>
      </c>
      <c r="BM990" s="89">
        <v>1221385</v>
      </c>
      <c r="BN990" s="89">
        <v>1221385</v>
      </c>
      <c r="BO990" t="s">
        <v>5099</v>
      </c>
      <c r="BP990" t="s">
        <v>9615</v>
      </c>
      <c r="BQ990" t="s">
        <v>17</v>
      </c>
      <c r="BR990" t="s">
        <v>17</v>
      </c>
      <c r="BS990" t="s">
        <v>17</v>
      </c>
      <c r="BT990" t="s">
        <v>5099</v>
      </c>
      <c r="BU990" t="s">
        <v>6697</v>
      </c>
      <c r="BV990" t="s">
        <v>10178</v>
      </c>
      <c r="BW990">
        <v>20</v>
      </c>
      <c r="BX990" t="s">
        <v>17</v>
      </c>
      <c r="BY990" t="s">
        <v>17</v>
      </c>
      <c r="BZ990" t="s">
        <v>10190</v>
      </c>
      <c r="CA990" t="s">
        <v>6212</v>
      </c>
      <c r="CB990">
        <v>2016</v>
      </c>
      <c r="CC990" t="s">
        <v>9617</v>
      </c>
      <c r="CD990" t="s">
        <v>10179</v>
      </c>
      <c r="CE990" t="s">
        <v>10180</v>
      </c>
      <c r="CF990" t="s">
        <v>10181</v>
      </c>
      <c r="CG990" t="s">
        <v>17</v>
      </c>
      <c r="CH990" t="s">
        <v>131</v>
      </c>
      <c r="CI990" t="s">
        <v>10182</v>
      </c>
      <c r="CJ990" t="s">
        <v>10183</v>
      </c>
      <c r="CK990" t="s">
        <v>17</v>
      </c>
      <c r="CL990" t="s">
        <v>17</v>
      </c>
      <c r="CM990" t="s">
        <v>17</v>
      </c>
      <c r="CN990" t="s">
        <v>17</v>
      </c>
      <c r="CO990" t="s">
        <v>686</v>
      </c>
      <c r="CP990" t="s">
        <v>49</v>
      </c>
      <c r="CQ990" t="s">
        <v>17</v>
      </c>
      <c r="CR990" t="s">
        <v>9644</v>
      </c>
      <c r="CS990" t="s">
        <v>10184</v>
      </c>
      <c r="CT990" t="s">
        <v>430</v>
      </c>
      <c r="CU990" t="s">
        <v>333</v>
      </c>
      <c r="CV990" t="s">
        <v>17</v>
      </c>
      <c r="CW990" t="s">
        <v>17</v>
      </c>
      <c r="CX990" t="s">
        <v>17</v>
      </c>
      <c r="CY990" t="s">
        <v>17</v>
      </c>
      <c r="CZ990" t="s">
        <v>10185</v>
      </c>
      <c r="DA990" t="s">
        <v>8549</v>
      </c>
      <c r="DB990" t="s">
        <v>10711</v>
      </c>
      <c r="DC990" t="s">
        <v>10965</v>
      </c>
      <c r="DD990" s="223">
        <v>998</v>
      </c>
    </row>
    <row r="991" spans="1:108">
      <c r="A991">
        <v>944</v>
      </c>
      <c r="B991" t="s">
        <v>10974</v>
      </c>
      <c r="C991" s="285" t="s">
        <v>10975</v>
      </c>
      <c r="D991" t="s">
        <v>10976</v>
      </c>
      <c r="E991" t="s">
        <v>10977</v>
      </c>
      <c r="F991" t="s">
        <v>10978</v>
      </c>
      <c r="G991" s="149" t="s">
        <v>10979</v>
      </c>
      <c r="H991" t="s">
        <v>10980</v>
      </c>
      <c r="I991" t="s">
        <v>10981</v>
      </c>
      <c r="J991" t="s">
        <v>10982</v>
      </c>
      <c r="K991" t="s">
        <v>12874</v>
      </c>
      <c r="L991" t="s">
        <v>10983</v>
      </c>
      <c r="M991" t="b">
        <v>0</v>
      </c>
      <c r="N991" t="s">
        <v>549</v>
      </c>
      <c r="O991" t="s">
        <v>8269</v>
      </c>
      <c r="P991">
        <v>20</v>
      </c>
      <c r="Q991">
        <v>20</v>
      </c>
      <c r="R991">
        <v>20</v>
      </c>
      <c r="S991" t="s">
        <v>10984</v>
      </c>
      <c r="T991" t="s">
        <v>17</v>
      </c>
      <c r="U991" t="s">
        <v>17</v>
      </c>
      <c r="V991" t="s">
        <v>17</v>
      </c>
      <c r="W991" t="s">
        <v>17</v>
      </c>
      <c r="X991" t="s">
        <v>10985</v>
      </c>
      <c r="Y991" t="s">
        <v>10986</v>
      </c>
      <c r="Z991" t="s">
        <v>10987</v>
      </c>
      <c r="AA991" t="s">
        <v>484</v>
      </c>
      <c r="AB991" t="s">
        <v>17</v>
      </c>
      <c r="AC991" t="s">
        <v>17</v>
      </c>
      <c r="AD991" t="s">
        <v>17</v>
      </c>
      <c r="AE991" t="s">
        <v>10988</v>
      </c>
      <c r="AF991" t="s">
        <v>17</v>
      </c>
      <c r="AG991" t="s">
        <v>17</v>
      </c>
      <c r="AH991" t="s">
        <v>10989</v>
      </c>
      <c r="AI991" t="s">
        <v>9202</v>
      </c>
      <c r="AJ991" t="s">
        <v>481</v>
      </c>
      <c r="AM991" t="s">
        <v>17</v>
      </c>
      <c r="AN991" t="s">
        <v>484</v>
      </c>
      <c r="AO991" t="s">
        <v>10990</v>
      </c>
      <c r="AP991" t="s">
        <v>10984</v>
      </c>
      <c r="AQ991" t="s">
        <v>10991</v>
      </c>
      <c r="AR991" t="s">
        <v>10992</v>
      </c>
      <c r="AS991" t="s">
        <v>9044</v>
      </c>
      <c r="AT991" t="s">
        <v>10993</v>
      </c>
      <c r="AU991" t="b">
        <v>0</v>
      </c>
      <c r="AV991" t="s">
        <v>17</v>
      </c>
      <c r="AW991" s="89">
        <v>2314365</v>
      </c>
      <c r="AX991" t="b">
        <v>0</v>
      </c>
      <c r="AY991" t="s">
        <v>17</v>
      </c>
      <c r="AZ991" t="s">
        <v>10994</v>
      </c>
      <c r="BA991" t="s">
        <v>10995</v>
      </c>
      <c r="BB991" t="s">
        <v>5202</v>
      </c>
      <c r="BC991" t="s">
        <v>17</v>
      </c>
      <c r="BD991" t="s">
        <v>17</v>
      </c>
      <c r="BE991" t="s">
        <v>37</v>
      </c>
      <c r="BF991" t="s">
        <v>36</v>
      </c>
      <c r="BG991" t="s">
        <v>17</v>
      </c>
      <c r="BH991" t="s">
        <v>9567</v>
      </c>
      <c r="BI991" t="s">
        <v>4479</v>
      </c>
      <c r="BJ991" t="s">
        <v>9079</v>
      </c>
      <c r="BK991" t="s">
        <v>9568</v>
      </c>
      <c r="BL991" t="s">
        <v>17</v>
      </c>
      <c r="BM991" s="89">
        <v>2162783</v>
      </c>
      <c r="BN991" s="89">
        <v>2162783</v>
      </c>
      <c r="BO991" t="s">
        <v>7013</v>
      </c>
      <c r="BP991" t="s">
        <v>6142</v>
      </c>
      <c r="BQ991" t="s">
        <v>17</v>
      </c>
      <c r="BR991" t="s">
        <v>17</v>
      </c>
      <c r="BS991" t="s">
        <v>17</v>
      </c>
      <c r="BT991" t="s">
        <v>7013</v>
      </c>
      <c r="BU991" t="s">
        <v>6697</v>
      </c>
      <c r="BV991" t="s">
        <v>10996</v>
      </c>
      <c r="BW991">
        <v>25</v>
      </c>
      <c r="BX991" t="s">
        <v>17</v>
      </c>
      <c r="BY991" t="s">
        <v>17</v>
      </c>
      <c r="BZ991" t="s">
        <v>10997</v>
      </c>
      <c r="CA991" t="s">
        <v>6212</v>
      </c>
      <c r="CB991">
        <v>2018</v>
      </c>
      <c r="CC991" t="s">
        <v>10998</v>
      </c>
      <c r="CD991" t="s">
        <v>10999</v>
      </c>
      <c r="CE991" t="s">
        <v>11000</v>
      </c>
      <c r="CF991" t="s">
        <v>10989</v>
      </c>
      <c r="CG991" t="s">
        <v>10989</v>
      </c>
      <c r="CH991" t="s">
        <v>131</v>
      </c>
      <c r="CI991" t="s">
        <v>10989</v>
      </c>
      <c r="CJ991" t="s">
        <v>11001</v>
      </c>
      <c r="CM991" t="s">
        <v>11002</v>
      </c>
      <c r="CO991" t="s">
        <v>686</v>
      </c>
      <c r="CP991" t="s">
        <v>48</v>
      </c>
      <c r="CQ991" t="s">
        <v>7025</v>
      </c>
      <c r="CR991" t="s">
        <v>17</v>
      </c>
      <c r="CS991" t="s">
        <v>11003</v>
      </c>
      <c r="CT991" t="s">
        <v>430</v>
      </c>
      <c r="CU991" t="s">
        <v>333</v>
      </c>
      <c r="CV991" t="s">
        <v>17</v>
      </c>
      <c r="CW991" t="s">
        <v>17</v>
      </c>
      <c r="CX991" t="s">
        <v>17</v>
      </c>
      <c r="CY991" t="s">
        <v>17</v>
      </c>
      <c r="CZ991" t="s">
        <v>11004</v>
      </c>
      <c r="DA991" t="s">
        <v>8549</v>
      </c>
      <c r="DB991" t="s">
        <v>11005</v>
      </c>
      <c r="DC991" t="s">
        <v>11006</v>
      </c>
      <c r="DD991">
        <v>999</v>
      </c>
    </row>
    <row r="992" spans="1:108">
      <c r="A992">
        <v>945</v>
      </c>
      <c r="B992" t="s">
        <v>10974</v>
      </c>
      <c r="C992" s="285" t="s">
        <v>10975</v>
      </c>
      <c r="D992" t="s">
        <v>10976</v>
      </c>
      <c r="E992" t="s">
        <v>10977</v>
      </c>
      <c r="F992" t="s">
        <v>10978</v>
      </c>
      <c r="G992" s="149" t="s">
        <v>10979</v>
      </c>
      <c r="H992" t="s">
        <v>10980</v>
      </c>
      <c r="I992" t="s">
        <v>10981</v>
      </c>
      <c r="J992" t="s">
        <v>10982</v>
      </c>
      <c r="K992" t="s">
        <v>12874</v>
      </c>
      <c r="L992" t="s">
        <v>10983</v>
      </c>
      <c r="M992" t="b">
        <v>0</v>
      </c>
      <c r="N992" t="s">
        <v>549</v>
      </c>
      <c r="O992" t="s">
        <v>8269</v>
      </c>
      <c r="P992">
        <v>20</v>
      </c>
      <c r="Q992">
        <v>20</v>
      </c>
      <c r="R992">
        <v>20</v>
      </c>
      <c r="S992" t="s">
        <v>10984</v>
      </c>
      <c r="T992" t="s">
        <v>17</v>
      </c>
      <c r="U992" t="s">
        <v>17</v>
      </c>
      <c r="V992" t="s">
        <v>17</v>
      </c>
      <c r="W992" t="s">
        <v>17</v>
      </c>
      <c r="X992" t="s">
        <v>10985</v>
      </c>
      <c r="Y992" t="s">
        <v>10986</v>
      </c>
      <c r="Z992" t="s">
        <v>10987</v>
      </c>
      <c r="AA992" t="s">
        <v>484</v>
      </c>
      <c r="AB992" t="s">
        <v>17</v>
      </c>
      <c r="AC992" t="s">
        <v>17</v>
      </c>
      <c r="AD992" t="s">
        <v>17</v>
      </c>
      <c r="AE992" t="s">
        <v>10988</v>
      </c>
      <c r="AF992" t="s">
        <v>17</v>
      </c>
      <c r="AG992" t="s">
        <v>17</v>
      </c>
      <c r="AH992" t="s">
        <v>11007</v>
      </c>
      <c r="AI992" t="s">
        <v>9202</v>
      </c>
      <c r="AJ992" t="s">
        <v>481</v>
      </c>
      <c r="AM992" t="s">
        <v>17</v>
      </c>
      <c r="AN992" t="s">
        <v>484</v>
      </c>
      <c r="AO992" t="s">
        <v>11008</v>
      </c>
      <c r="AP992" t="s">
        <v>10984</v>
      </c>
      <c r="AQ992" t="s">
        <v>10991</v>
      </c>
      <c r="AR992" t="s">
        <v>10992</v>
      </c>
      <c r="AS992" t="s">
        <v>9044</v>
      </c>
      <c r="AT992" t="s">
        <v>11009</v>
      </c>
      <c r="AU992" t="b">
        <v>0</v>
      </c>
      <c r="AV992" t="s">
        <v>17</v>
      </c>
      <c r="AW992" s="89">
        <v>2415695</v>
      </c>
      <c r="AX992" t="b">
        <v>0</v>
      </c>
      <c r="AY992" t="s">
        <v>17</v>
      </c>
      <c r="AZ992" t="s">
        <v>10994</v>
      </c>
      <c r="BA992" t="s">
        <v>10995</v>
      </c>
      <c r="BB992" t="s">
        <v>5202</v>
      </c>
      <c r="BC992" t="s">
        <v>17</v>
      </c>
      <c r="BD992" t="s">
        <v>17</v>
      </c>
      <c r="BE992" t="s">
        <v>37</v>
      </c>
      <c r="BF992" t="s">
        <v>36</v>
      </c>
      <c r="BG992" t="s">
        <v>17</v>
      </c>
      <c r="BH992" t="s">
        <v>9567</v>
      </c>
      <c r="BI992" t="s">
        <v>4479</v>
      </c>
      <c r="BJ992" t="s">
        <v>9079</v>
      </c>
      <c r="BK992" t="s">
        <v>9568</v>
      </c>
      <c r="BL992" t="s">
        <v>17</v>
      </c>
      <c r="BM992" s="89">
        <v>2290669</v>
      </c>
      <c r="BN992" s="89">
        <v>2290669</v>
      </c>
      <c r="BO992" t="s">
        <v>7013</v>
      </c>
      <c r="BP992" t="s">
        <v>6142</v>
      </c>
      <c r="BQ992" t="s">
        <v>17</v>
      </c>
      <c r="BR992" t="s">
        <v>17</v>
      </c>
      <c r="BS992" t="s">
        <v>17</v>
      </c>
      <c r="BT992" t="s">
        <v>7013</v>
      </c>
      <c r="BU992" t="s">
        <v>6697</v>
      </c>
      <c r="BV992" t="s">
        <v>11010</v>
      </c>
      <c r="BW992">
        <v>25</v>
      </c>
      <c r="BX992" t="s">
        <v>17</v>
      </c>
      <c r="BY992" t="s">
        <v>17</v>
      </c>
      <c r="BZ992" t="s">
        <v>10997</v>
      </c>
      <c r="CA992" t="s">
        <v>6212</v>
      </c>
      <c r="CB992">
        <v>2018</v>
      </c>
      <c r="CC992" t="s">
        <v>10998</v>
      </c>
      <c r="CD992" t="s">
        <v>11011</v>
      </c>
      <c r="CE992" t="s">
        <v>11012</v>
      </c>
      <c r="CF992" t="s">
        <v>11007</v>
      </c>
      <c r="CG992" t="s">
        <v>11007</v>
      </c>
      <c r="CH992" t="s">
        <v>131</v>
      </c>
      <c r="CI992" t="s">
        <v>11007</v>
      </c>
      <c r="CJ992" t="s">
        <v>11013</v>
      </c>
      <c r="CM992" t="s">
        <v>11002</v>
      </c>
      <c r="CO992" t="s">
        <v>686</v>
      </c>
      <c r="CP992" t="s">
        <v>48</v>
      </c>
      <c r="CQ992" t="s">
        <v>7025</v>
      </c>
      <c r="CR992" t="s">
        <v>17</v>
      </c>
      <c r="CS992" t="s">
        <v>11014</v>
      </c>
      <c r="CT992" t="s">
        <v>430</v>
      </c>
      <c r="CU992" t="s">
        <v>333</v>
      </c>
      <c r="CV992" t="s">
        <v>17</v>
      </c>
      <c r="CW992" t="s">
        <v>17</v>
      </c>
      <c r="CX992" t="s">
        <v>17</v>
      </c>
      <c r="CY992" t="s">
        <v>17</v>
      </c>
      <c r="CZ992" t="s">
        <v>11015</v>
      </c>
      <c r="DA992" t="s">
        <v>8549</v>
      </c>
      <c r="DB992" t="s">
        <v>11016</v>
      </c>
      <c r="DC992" t="s">
        <v>11017</v>
      </c>
      <c r="DD992">
        <v>1000</v>
      </c>
    </row>
    <row r="993" spans="1:108">
      <c r="A993">
        <v>946</v>
      </c>
      <c r="B993" t="s">
        <v>10974</v>
      </c>
      <c r="C993" s="285" t="s">
        <v>10975</v>
      </c>
      <c r="D993" t="s">
        <v>10976</v>
      </c>
      <c r="E993" t="s">
        <v>10977</v>
      </c>
      <c r="F993" t="s">
        <v>10978</v>
      </c>
      <c r="G993" s="149" t="s">
        <v>10979</v>
      </c>
      <c r="H993" t="s">
        <v>10980</v>
      </c>
      <c r="I993" t="s">
        <v>10981</v>
      </c>
      <c r="J993" t="s">
        <v>10982</v>
      </c>
      <c r="K993" t="s">
        <v>12874</v>
      </c>
      <c r="L993" t="s">
        <v>10983</v>
      </c>
      <c r="M993" t="b">
        <v>0</v>
      </c>
      <c r="N993" t="s">
        <v>549</v>
      </c>
      <c r="O993" t="s">
        <v>8269</v>
      </c>
      <c r="P993">
        <v>20</v>
      </c>
      <c r="Q993">
        <v>20</v>
      </c>
      <c r="R993">
        <v>20</v>
      </c>
      <c r="S993" t="s">
        <v>10984</v>
      </c>
      <c r="T993" t="s">
        <v>17</v>
      </c>
      <c r="U993" t="s">
        <v>17</v>
      </c>
      <c r="V993" t="s">
        <v>17</v>
      </c>
      <c r="W993" t="s">
        <v>17</v>
      </c>
      <c r="X993" t="s">
        <v>10985</v>
      </c>
      <c r="Y993" t="s">
        <v>10986</v>
      </c>
      <c r="Z993" t="s">
        <v>10987</v>
      </c>
      <c r="AA993" t="s">
        <v>484</v>
      </c>
      <c r="AB993" t="s">
        <v>17</v>
      </c>
      <c r="AC993" t="s">
        <v>17</v>
      </c>
      <c r="AD993" t="s">
        <v>17</v>
      </c>
      <c r="AE993" t="s">
        <v>10988</v>
      </c>
      <c r="AF993" t="s">
        <v>17</v>
      </c>
      <c r="AG993" t="s">
        <v>17</v>
      </c>
      <c r="AH993" t="s">
        <v>11018</v>
      </c>
      <c r="AI993" t="s">
        <v>9202</v>
      </c>
      <c r="AJ993" t="s">
        <v>481</v>
      </c>
      <c r="AM993" t="s">
        <v>17</v>
      </c>
      <c r="AN993" t="s">
        <v>484</v>
      </c>
      <c r="AO993" t="s">
        <v>11008</v>
      </c>
      <c r="AP993" t="s">
        <v>10984</v>
      </c>
      <c r="AQ993" t="s">
        <v>10991</v>
      </c>
      <c r="AR993" t="s">
        <v>10992</v>
      </c>
      <c r="AS993" t="s">
        <v>9044</v>
      </c>
      <c r="AT993" t="s">
        <v>347</v>
      </c>
      <c r="AU993" t="b">
        <v>0</v>
      </c>
      <c r="AV993" t="s">
        <v>17</v>
      </c>
      <c r="AW993" s="89">
        <v>2416423</v>
      </c>
      <c r="AX993" t="b">
        <v>0</v>
      </c>
      <c r="AY993" t="s">
        <v>17</v>
      </c>
      <c r="AZ993" t="s">
        <v>10994</v>
      </c>
      <c r="BA993" t="s">
        <v>10995</v>
      </c>
      <c r="BB993" t="s">
        <v>5202</v>
      </c>
      <c r="BC993" t="s">
        <v>17</v>
      </c>
      <c r="BD993" t="s">
        <v>17</v>
      </c>
      <c r="BE993" t="s">
        <v>37</v>
      </c>
      <c r="BF993" t="s">
        <v>36</v>
      </c>
      <c r="BG993" t="s">
        <v>17</v>
      </c>
      <c r="BH993" t="s">
        <v>9567</v>
      </c>
      <c r="BI993" t="s">
        <v>4479</v>
      </c>
      <c r="BJ993" t="s">
        <v>9079</v>
      </c>
      <c r="BK993" t="s">
        <v>9568</v>
      </c>
      <c r="BL993" t="s">
        <v>17</v>
      </c>
      <c r="BM993" s="89">
        <v>2312248</v>
      </c>
      <c r="BN993" s="89">
        <v>2312248</v>
      </c>
      <c r="BO993" t="s">
        <v>7013</v>
      </c>
      <c r="BP993" t="s">
        <v>6142</v>
      </c>
      <c r="BQ993" t="s">
        <v>17</v>
      </c>
      <c r="BR993" t="s">
        <v>17</v>
      </c>
      <c r="BS993" t="s">
        <v>17</v>
      </c>
      <c r="BT993" t="s">
        <v>7013</v>
      </c>
      <c r="BU993" t="s">
        <v>6697</v>
      </c>
      <c r="BV993" t="s">
        <v>11019</v>
      </c>
      <c r="BW993">
        <v>25</v>
      </c>
      <c r="BX993" t="s">
        <v>17</v>
      </c>
      <c r="BY993" t="s">
        <v>17</v>
      </c>
      <c r="BZ993" t="s">
        <v>10997</v>
      </c>
      <c r="CA993" t="s">
        <v>6212</v>
      </c>
      <c r="CB993">
        <v>2018</v>
      </c>
      <c r="CC993" t="s">
        <v>10998</v>
      </c>
      <c r="CD993" t="s">
        <v>11020</v>
      </c>
      <c r="CE993" t="s">
        <v>11021</v>
      </c>
      <c r="CF993" t="s">
        <v>11018</v>
      </c>
      <c r="CG993" t="s">
        <v>11018</v>
      </c>
      <c r="CH993" t="s">
        <v>131</v>
      </c>
      <c r="CI993" t="s">
        <v>11018</v>
      </c>
      <c r="CJ993" t="s">
        <v>11022</v>
      </c>
      <c r="CM993" t="s">
        <v>11002</v>
      </c>
      <c r="CO993" t="s">
        <v>686</v>
      </c>
      <c r="CP993" t="s">
        <v>48</v>
      </c>
      <c r="CQ993" t="s">
        <v>7025</v>
      </c>
      <c r="CR993" t="s">
        <v>17</v>
      </c>
      <c r="CS993" t="s">
        <v>11023</v>
      </c>
      <c r="CT993" t="s">
        <v>430</v>
      </c>
      <c r="CU993" t="s">
        <v>333</v>
      </c>
      <c r="CV993" t="s">
        <v>17</v>
      </c>
      <c r="CW993" t="s">
        <v>17</v>
      </c>
      <c r="CX993" t="s">
        <v>17</v>
      </c>
      <c r="CY993" t="s">
        <v>17</v>
      </c>
      <c r="CZ993" t="s">
        <v>11024</v>
      </c>
      <c r="DA993" t="s">
        <v>8549</v>
      </c>
      <c r="DB993" t="s">
        <v>11025</v>
      </c>
      <c r="DC993" t="s">
        <v>11026</v>
      </c>
      <c r="DD993">
        <v>1001</v>
      </c>
    </row>
    <row r="994" spans="1:108">
      <c r="A994">
        <v>947</v>
      </c>
      <c r="B994" t="s">
        <v>10974</v>
      </c>
      <c r="C994" s="285" t="s">
        <v>10975</v>
      </c>
      <c r="D994" t="s">
        <v>10976</v>
      </c>
      <c r="E994" t="s">
        <v>10977</v>
      </c>
      <c r="F994" t="s">
        <v>10978</v>
      </c>
      <c r="G994" s="149" t="s">
        <v>10979</v>
      </c>
      <c r="H994" t="s">
        <v>10980</v>
      </c>
      <c r="I994" t="s">
        <v>10981</v>
      </c>
      <c r="J994" t="s">
        <v>10982</v>
      </c>
      <c r="K994" t="s">
        <v>12874</v>
      </c>
      <c r="L994" t="s">
        <v>10983</v>
      </c>
      <c r="M994" t="b">
        <v>0</v>
      </c>
      <c r="N994" t="s">
        <v>549</v>
      </c>
      <c r="O994" t="s">
        <v>8269</v>
      </c>
      <c r="P994">
        <v>20</v>
      </c>
      <c r="Q994">
        <v>20</v>
      </c>
      <c r="R994">
        <v>20</v>
      </c>
      <c r="S994" t="s">
        <v>10984</v>
      </c>
      <c r="T994" t="s">
        <v>17</v>
      </c>
      <c r="U994" t="s">
        <v>17</v>
      </c>
      <c r="V994" t="s">
        <v>17</v>
      </c>
      <c r="W994" t="s">
        <v>17</v>
      </c>
      <c r="X994" t="s">
        <v>10985</v>
      </c>
      <c r="Y994" t="s">
        <v>10986</v>
      </c>
      <c r="Z994" t="s">
        <v>10987</v>
      </c>
      <c r="AA994" t="s">
        <v>484</v>
      </c>
      <c r="AB994" t="s">
        <v>17</v>
      </c>
      <c r="AC994" t="s">
        <v>17</v>
      </c>
      <c r="AD994" t="s">
        <v>17</v>
      </c>
      <c r="AE994" t="s">
        <v>10988</v>
      </c>
      <c r="AF994" t="s">
        <v>17</v>
      </c>
      <c r="AG994" t="s">
        <v>17</v>
      </c>
      <c r="AH994" t="s">
        <v>11027</v>
      </c>
      <c r="AI994" t="s">
        <v>9202</v>
      </c>
      <c r="AJ994" t="s">
        <v>481</v>
      </c>
      <c r="AM994" t="s">
        <v>17</v>
      </c>
      <c r="AN994" t="s">
        <v>484</v>
      </c>
      <c r="AO994" t="s">
        <v>11008</v>
      </c>
      <c r="AP994" t="s">
        <v>10984</v>
      </c>
      <c r="AQ994" t="s">
        <v>10991</v>
      </c>
      <c r="AR994" t="s">
        <v>10992</v>
      </c>
      <c r="AS994" t="s">
        <v>9044</v>
      </c>
      <c r="AT994" t="s">
        <v>10993</v>
      </c>
      <c r="AU994" t="b">
        <v>0</v>
      </c>
      <c r="AV994" t="s">
        <v>17</v>
      </c>
      <c r="AW994" s="89">
        <v>2345693</v>
      </c>
      <c r="AX994" t="b">
        <v>0</v>
      </c>
      <c r="AY994" t="s">
        <v>17</v>
      </c>
      <c r="AZ994" t="s">
        <v>10994</v>
      </c>
      <c r="BA994" t="s">
        <v>10995</v>
      </c>
      <c r="BB994" t="s">
        <v>5202</v>
      </c>
      <c r="BC994" t="s">
        <v>17</v>
      </c>
      <c r="BD994" t="s">
        <v>17</v>
      </c>
      <c r="BE994" t="s">
        <v>37</v>
      </c>
      <c r="BF994" t="s">
        <v>36</v>
      </c>
      <c r="BG994" t="s">
        <v>17</v>
      </c>
      <c r="BH994" t="s">
        <v>9567</v>
      </c>
      <c r="BI994" t="s">
        <v>4479</v>
      </c>
      <c r="BJ994" t="s">
        <v>9079</v>
      </c>
      <c r="BK994" t="s">
        <v>9568</v>
      </c>
      <c r="BL994" t="s">
        <v>17</v>
      </c>
      <c r="BM994" s="89">
        <v>2227369</v>
      </c>
      <c r="BN994" s="89">
        <v>2227369</v>
      </c>
      <c r="BO994" t="s">
        <v>7013</v>
      </c>
      <c r="BP994" t="s">
        <v>6142</v>
      </c>
      <c r="BQ994" t="s">
        <v>17</v>
      </c>
      <c r="BR994" t="s">
        <v>17</v>
      </c>
      <c r="BS994" t="s">
        <v>17</v>
      </c>
      <c r="BT994" t="s">
        <v>7013</v>
      </c>
      <c r="BU994" t="s">
        <v>6697</v>
      </c>
      <c r="BV994" t="s">
        <v>11028</v>
      </c>
      <c r="BW994">
        <v>25</v>
      </c>
      <c r="BX994" t="s">
        <v>17</v>
      </c>
      <c r="BY994" t="s">
        <v>17</v>
      </c>
      <c r="BZ994" t="s">
        <v>10997</v>
      </c>
      <c r="CA994" t="s">
        <v>6212</v>
      </c>
      <c r="CB994">
        <v>2018</v>
      </c>
      <c r="CC994" t="s">
        <v>10998</v>
      </c>
      <c r="CD994" t="s">
        <v>11029</v>
      </c>
      <c r="CE994" t="s">
        <v>11030</v>
      </c>
      <c r="CF994" t="s">
        <v>11027</v>
      </c>
      <c r="CG994" t="s">
        <v>11027</v>
      </c>
      <c r="CH994" t="s">
        <v>131</v>
      </c>
      <c r="CI994" t="s">
        <v>11027</v>
      </c>
      <c r="CJ994" t="s">
        <v>11031</v>
      </c>
      <c r="CM994" t="s">
        <v>11002</v>
      </c>
      <c r="CO994" t="s">
        <v>686</v>
      </c>
      <c r="CP994" t="s">
        <v>48</v>
      </c>
      <c r="CQ994" t="s">
        <v>7025</v>
      </c>
      <c r="CR994" t="s">
        <v>17</v>
      </c>
      <c r="CS994" t="s">
        <v>11032</v>
      </c>
      <c r="CT994" t="s">
        <v>430</v>
      </c>
      <c r="CU994" t="s">
        <v>333</v>
      </c>
      <c r="CV994" t="s">
        <v>17</v>
      </c>
      <c r="CW994" t="s">
        <v>17</v>
      </c>
      <c r="CX994" t="s">
        <v>17</v>
      </c>
      <c r="CY994" t="s">
        <v>17</v>
      </c>
      <c r="CZ994" t="s">
        <v>11033</v>
      </c>
      <c r="DA994" t="s">
        <v>8549</v>
      </c>
      <c r="DB994" t="s">
        <v>11034</v>
      </c>
      <c r="DC994" t="s">
        <v>11035</v>
      </c>
      <c r="DD994">
        <v>1002</v>
      </c>
    </row>
    <row r="995" spans="1:108">
      <c r="A995">
        <v>948</v>
      </c>
      <c r="B995" t="s">
        <v>10974</v>
      </c>
      <c r="C995" s="285" t="s">
        <v>10975</v>
      </c>
      <c r="D995" t="s">
        <v>10976</v>
      </c>
      <c r="E995" t="s">
        <v>10977</v>
      </c>
      <c r="F995" t="s">
        <v>10978</v>
      </c>
      <c r="G995" s="149" t="s">
        <v>10979</v>
      </c>
      <c r="H995" t="s">
        <v>10980</v>
      </c>
      <c r="I995" t="s">
        <v>10981</v>
      </c>
      <c r="J995" t="s">
        <v>10982</v>
      </c>
      <c r="K995" t="s">
        <v>12874</v>
      </c>
      <c r="L995" t="s">
        <v>10983</v>
      </c>
      <c r="M995" t="b">
        <v>0</v>
      </c>
      <c r="N995" t="s">
        <v>549</v>
      </c>
      <c r="O995" t="s">
        <v>8269</v>
      </c>
      <c r="P995">
        <v>20</v>
      </c>
      <c r="Q995">
        <v>20</v>
      </c>
      <c r="R995">
        <v>20</v>
      </c>
      <c r="S995" t="s">
        <v>10984</v>
      </c>
      <c r="T995" t="s">
        <v>17</v>
      </c>
      <c r="U995" t="s">
        <v>17</v>
      </c>
      <c r="V995" t="s">
        <v>17</v>
      </c>
      <c r="W995" t="s">
        <v>17</v>
      </c>
      <c r="X995" t="s">
        <v>10985</v>
      </c>
      <c r="Y995" t="s">
        <v>10986</v>
      </c>
      <c r="Z995" t="s">
        <v>10987</v>
      </c>
      <c r="AA995" t="s">
        <v>484</v>
      </c>
      <c r="AB995" t="s">
        <v>17</v>
      </c>
      <c r="AC995" t="s">
        <v>17</v>
      </c>
      <c r="AD995" t="s">
        <v>17</v>
      </c>
      <c r="AE995" t="s">
        <v>10988</v>
      </c>
      <c r="AF995" t="s">
        <v>17</v>
      </c>
      <c r="AG995" t="s">
        <v>17</v>
      </c>
      <c r="AH995" t="s">
        <v>11036</v>
      </c>
      <c r="AI995" t="s">
        <v>9202</v>
      </c>
      <c r="AJ995" t="s">
        <v>481</v>
      </c>
      <c r="AM995" t="s">
        <v>17</v>
      </c>
      <c r="AN995" t="s">
        <v>484</v>
      </c>
      <c r="AO995" t="s">
        <v>11008</v>
      </c>
      <c r="AP995" t="s">
        <v>10984</v>
      </c>
      <c r="AQ995" t="s">
        <v>10991</v>
      </c>
      <c r="AR995" t="s">
        <v>10992</v>
      </c>
      <c r="AS995" t="s">
        <v>9041</v>
      </c>
      <c r="AT995" t="s">
        <v>17</v>
      </c>
      <c r="AU995" t="b">
        <v>0</v>
      </c>
      <c r="AV995" t="s">
        <v>17</v>
      </c>
      <c r="AW995" s="89">
        <v>5003683</v>
      </c>
      <c r="AX995" t="b">
        <v>0</v>
      </c>
      <c r="AY995" t="s">
        <v>17</v>
      </c>
      <c r="AZ995" t="s">
        <v>10994</v>
      </c>
      <c r="BA995" t="s">
        <v>10995</v>
      </c>
      <c r="BB995" t="s">
        <v>5202</v>
      </c>
      <c r="BC995" t="s">
        <v>17</v>
      </c>
      <c r="BD995" t="s">
        <v>17</v>
      </c>
      <c r="BE995" t="s">
        <v>37</v>
      </c>
      <c r="BF995" t="s">
        <v>36</v>
      </c>
      <c r="BG995" t="s">
        <v>17</v>
      </c>
      <c r="BH995" t="s">
        <v>9567</v>
      </c>
      <c r="BI995" t="s">
        <v>4479</v>
      </c>
      <c r="BJ995" t="s">
        <v>9079</v>
      </c>
      <c r="BK995" t="s">
        <v>9568</v>
      </c>
      <c r="BL995" t="s">
        <v>17</v>
      </c>
      <c r="BM995" s="89">
        <v>4776592</v>
      </c>
      <c r="BN995" s="89">
        <v>4776592</v>
      </c>
      <c r="BO995" t="s">
        <v>7013</v>
      </c>
      <c r="BP995" t="s">
        <v>6142</v>
      </c>
      <c r="BQ995" t="s">
        <v>17</v>
      </c>
      <c r="BR995" t="s">
        <v>17</v>
      </c>
      <c r="BS995" t="s">
        <v>17</v>
      </c>
      <c r="BT995" t="s">
        <v>7013</v>
      </c>
      <c r="BU995" t="s">
        <v>6697</v>
      </c>
      <c r="BV995" t="s">
        <v>11037</v>
      </c>
      <c r="BW995">
        <v>25</v>
      </c>
      <c r="BX995" t="s">
        <v>17</v>
      </c>
      <c r="BY995" t="s">
        <v>17</v>
      </c>
      <c r="BZ995" t="s">
        <v>10997</v>
      </c>
      <c r="CA995" t="s">
        <v>6212</v>
      </c>
      <c r="CB995">
        <v>2018</v>
      </c>
      <c r="CC995" t="s">
        <v>10998</v>
      </c>
      <c r="CD995" t="s">
        <v>11038</v>
      </c>
      <c r="CE995" t="s">
        <v>11039</v>
      </c>
      <c r="CF995" t="s">
        <v>11036</v>
      </c>
      <c r="CG995" t="s">
        <v>11036</v>
      </c>
      <c r="CH995" t="s">
        <v>131</v>
      </c>
      <c r="CI995" t="s">
        <v>11036</v>
      </c>
      <c r="CJ995" t="s">
        <v>11040</v>
      </c>
      <c r="CM995" t="s">
        <v>11002</v>
      </c>
      <c r="CO995" t="s">
        <v>686</v>
      </c>
      <c r="CP995" t="s">
        <v>48</v>
      </c>
      <c r="CQ995" t="s">
        <v>7025</v>
      </c>
      <c r="CR995" t="s">
        <v>17</v>
      </c>
      <c r="CS995" t="s">
        <v>11041</v>
      </c>
      <c r="CT995" t="s">
        <v>430</v>
      </c>
      <c r="CU995" t="s">
        <v>333</v>
      </c>
      <c r="CV995" t="s">
        <v>17</v>
      </c>
      <c r="CW995" t="s">
        <v>17</v>
      </c>
      <c r="CX995" t="s">
        <v>17</v>
      </c>
      <c r="CY995" t="s">
        <v>17</v>
      </c>
      <c r="CZ995" t="s">
        <v>11042</v>
      </c>
      <c r="DA995" t="s">
        <v>8549</v>
      </c>
      <c r="DB995" t="s">
        <v>11043</v>
      </c>
      <c r="DC995" t="s">
        <v>11044</v>
      </c>
      <c r="DD995">
        <v>1003</v>
      </c>
    </row>
    <row r="996" spans="1:108">
      <c r="A996">
        <v>949</v>
      </c>
      <c r="B996" t="s">
        <v>10974</v>
      </c>
      <c r="C996" s="285" t="s">
        <v>10975</v>
      </c>
      <c r="D996" t="s">
        <v>10976</v>
      </c>
      <c r="E996" t="s">
        <v>10977</v>
      </c>
      <c r="F996" t="s">
        <v>10978</v>
      </c>
      <c r="G996" s="149" t="s">
        <v>10979</v>
      </c>
      <c r="H996" t="s">
        <v>10980</v>
      </c>
      <c r="I996" t="s">
        <v>10981</v>
      </c>
      <c r="J996" t="s">
        <v>10982</v>
      </c>
      <c r="K996" t="s">
        <v>12874</v>
      </c>
      <c r="L996" t="s">
        <v>10983</v>
      </c>
      <c r="M996" t="b">
        <v>0</v>
      </c>
      <c r="N996" t="s">
        <v>549</v>
      </c>
      <c r="O996" t="s">
        <v>8269</v>
      </c>
      <c r="P996">
        <v>20</v>
      </c>
      <c r="Q996">
        <v>20</v>
      </c>
      <c r="R996">
        <v>20</v>
      </c>
      <c r="S996" t="s">
        <v>10984</v>
      </c>
      <c r="T996" t="s">
        <v>17</v>
      </c>
      <c r="U996" t="s">
        <v>17</v>
      </c>
      <c r="V996" t="s">
        <v>17</v>
      </c>
      <c r="W996" t="s">
        <v>17</v>
      </c>
      <c r="X996" t="s">
        <v>10985</v>
      </c>
      <c r="Y996" t="s">
        <v>10986</v>
      </c>
      <c r="Z996" t="s">
        <v>10987</v>
      </c>
      <c r="AA996" t="s">
        <v>484</v>
      </c>
      <c r="AB996" t="s">
        <v>17</v>
      </c>
      <c r="AC996" t="s">
        <v>17</v>
      </c>
      <c r="AD996" t="s">
        <v>17</v>
      </c>
      <c r="AE996" t="s">
        <v>10988</v>
      </c>
      <c r="AF996" t="s">
        <v>17</v>
      </c>
      <c r="AG996" t="s">
        <v>17</v>
      </c>
      <c r="AH996" t="s">
        <v>11045</v>
      </c>
      <c r="AI996" t="s">
        <v>9202</v>
      </c>
      <c r="AJ996" t="s">
        <v>481</v>
      </c>
      <c r="AM996" t="s">
        <v>17</v>
      </c>
      <c r="AN996" t="s">
        <v>484</v>
      </c>
      <c r="AO996" t="s">
        <v>11008</v>
      </c>
      <c r="AP996" t="s">
        <v>10984</v>
      </c>
      <c r="AQ996" t="s">
        <v>10991</v>
      </c>
      <c r="AR996" t="s">
        <v>10992</v>
      </c>
      <c r="AS996" t="s">
        <v>9041</v>
      </c>
      <c r="AT996" t="s">
        <v>17</v>
      </c>
      <c r="AU996" t="b">
        <v>0</v>
      </c>
      <c r="AV996" t="s">
        <v>17</v>
      </c>
      <c r="AW996" s="89">
        <v>4496191</v>
      </c>
      <c r="AX996" t="b">
        <v>0</v>
      </c>
      <c r="AY996" t="s">
        <v>17</v>
      </c>
      <c r="AZ996" t="s">
        <v>10994</v>
      </c>
      <c r="BA996" t="s">
        <v>10995</v>
      </c>
      <c r="BB996" t="s">
        <v>5202</v>
      </c>
      <c r="BC996" t="s">
        <v>17</v>
      </c>
      <c r="BD996" t="s">
        <v>17</v>
      </c>
      <c r="BE996" t="s">
        <v>37</v>
      </c>
      <c r="BF996" t="s">
        <v>36</v>
      </c>
      <c r="BG996" t="s">
        <v>17</v>
      </c>
      <c r="BH996" t="s">
        <v>9567</v>
      </c>
      <c r="BI996" t="s">
        <v>4479</v>
      </c>
      <c r="BJ996" t="s">
        <v>9079</v>
      </c>
      <c r="BK996" t="s">
        <v>9568</v>
      </c>
      <c r="BL996" t="s">
        <v>17</v>
      </c>
      <c r="BM996" s="89">
        <v>4310233</v>
      </c>
      <c r="BN996" s="89">
        <v>4310233</v>
      </c>
      <c r="BO996" t="s">
        <v>7013</v>
      </c>
      <c r="BP996" t="s">
        <v>6142</v>
      </c>
      <c r="BQ996" t="s">
        <v>17</v>
      </c>
      <c r="BR996" t="s">
        <v>17</v>
      </c>
      <c r="BS996" t="s">
        <v>17</v>
      </c>
      <c r="BT996" t="s">
        <v>7013</v>
      </c>
      <c r="BU996" t="s">
        <v>6697</v>
      </c>
      <c r="BV996" t="s">
        <v>11046</v>
      </c>
      <c r="BW996">
        <v>25</v>
      </c>
      <c r="BX996" t="s">
        <v>17</v>
      </c>
      <c r="BY996" t="s">
        <v>17</v>
      </c>
      <c r="BZ996" t="s">
        <v>10997</v>
      </c>
      <c r="CA996" t="s">
        <v>6212</v>
      </c>
      <c r="CB996">
        <v>2018</v>
      </c>
      <c r="CC996" t="s">
        <v>10998</v>
      </c>
      <c r="CD996" t="s">
        <v>11047</v>
      </c>
      <c r="CE996" t="s">
        <v>11048</v>
      </c>
      <c r="CF996" t="s">
        <v>11045</v>
      </c>
      <c r="CG996" t="s">
        <v>11045</v>
      </c>
      <c r="CH996" t="s">
        <v>131</v>
      </c>
      <c r="CI996" t="s">
        <v>11045</v>
      </c>
      <c r="CJ996" t="s">
        <v>11049</v>
      </c>
      <c r="CM996" t="s">
        <v>11002</v>
      </c>
      <c r="CO996" t="s">
        <v>686</v>
      </c>
      <c r="CP996" t="s">
        <v>48</v>
      </c>
      <c r="CQ996" t="s">
        <v>7025</v>
      </c>
      <c r="CR996" t="s">
        <v>17</v>
      </c>
      <c r="CS996" t="s">
        <v>11050</v>
      </c>
      <c r="CT996" t="s">
        <v>430</v>
      </c>
      <c r="CU996" t="s">
        <v>333</v>
      </c>
      <c r="CV996" t="s">
        <v>17</v>
      </c>
      <c r="CW996" t="s">
        <v>17</v>
      </c>
      <c r="CX996" t="s">
        <v>17</v>
      </c>
      <c r="CY996" t="s">
        <v>17</v>
      </c>
      <c r="CZ996" t="s">
        <v>11051</v>
      </c>
      <c r="DA996" t="s">
        <v>8549</v>
      </c>
      <c r="DB996" t="s">
        <v>11052</v>
      </c>
      <c r="DC996" t="s">
        <v>11053</v>
      </c>
      <c r="DD996">
        <v>1004</v>
      </c>
    </row>
    <row r="997" spans="1:108">
      <c r="A997">
        <v>950</v>
      </c>
      <c r="B997" t="s">
        <v>10974</v>
      </c>
      <c r="C997" s="285" t="s">
        <v>10975</v>
      </c>
      <c r="D997" t="s">
        <v>10976</v>
      </c>
      <c r="E997" t="s">
        <v>10977</v>
      </c>
      <c r="F997" t="s">
        <v>10978</v>
      </c>
      <c r="G997" s="149" t="s">
        <v>10979</v>
      </c>
      <c r="H997" t="s">
        <v>10980</v>
      </c>
      <c r="I997" t="s">
        <v>10981</v>
      </c>
      <c r="J997" t="s">
        <v>10982</v>
      </c>
      <c r="K997" t="s">
        <v>12874</v>
      </c>
      <c r="L997" t="s">
        <v>11054</v>
      </c>
      <c r="M997" t="b">
        <v>0</v>
      </c>
      <c r="N997" t="s">
        <v>549</v>
      </c>
      <c r="O997" t="s">
        <v>8269</v>
      </c>
      <c r="P997">
        <v>23</v>
      </c>
      <c r="Q997">
        <v>23</v>
      </c>
      <c r="R997">
        <v>23</v>
      </c>
      <c r="S997" t="s">
        <v>10984</v>
      </c>
      <c r="T997" t="s">
        <v>17</v>
      </c>
      <c r="U997" t="s">
        <v>17</v>
      </c>
      <c r="V997" t="s">
        <v>17</v>
      </c>
      <c r="W997" t="s">
        <v>17</v>
      </c>
      <c r="X997" t="s">
        <v>11055</v>
      </c>
      <c r="Y997" t="s">
        <v>10986</v>
      </c>
      <c r="Z997" t="s">
        <v>10987</v>
      </c>
      <c r="AA997" t="s">
        <v>484</v>
      </c>
      <c r="AB997" t="s">
        <v>17</v>
      </c>
      <c r="AC997" t="s">
        <v>17</v>
      </c>
      <c r="AD997" t="s">
        <v>17</v>
      </c>
      <c r="AE997" t="s">
        <v>10988</v>
      </c>
      <c r="AF997" t="s">
        <v>17</v>
      </c>
      <c r="AG997" t="s">
        <v>17</v>
      </c>
      <c r="AH997" t="s">
        <v>11056</v>
      </c>
      <c r="AI997" t="s">
        <v>9202</v>
      </c>
      <c r="AJ997" t="s">
        <v>481</v>
      </c>
      <c r="AM997" t="s">
        <v>17</v>
      </c>
      <c r="AN997" t="s">
        <v>484</v>
      </c>
      <c r="AO997" t="s">
        <v>11057</v>
      </c>
      <c r="AP997" t="s">
        <v>10984</v>
      </c>
      <c r="AQ997" t="s">
        <v>10991</v>
      </c>
      <c r="AR997" t="s">
        <v>10992</v>
      </c>
      <c r="AS997" t="s">
        <v>9041</v>
      </c>
      <c r="AT997" t="s">
        <v>17</v>
      </c>
      <c r="AU997" t="b">
        <v>0</v>
      </c>
      <c r="AV997" t="s">
        <v>17</v>
      </c>
      <c r="AW997" s="89">
        <v>7108638</v>
      </c>
      <c r="AX997" t="b">
        <v>0</v>
      </c>
      <c r="AY997" t="s">
        <v>17</v>
      </c>
      <c r="AZ997" t="s">
        <v>10994</v>
      </c>
      <c r="BA997" t="s">
        <v>10995</v>
      </c>
      <c r="BB997" t="s">
        <v>5202</v>
      </c>
      <c r="BC997" t="s">
        <v>17</v>
      </c>
      <c r="BD997" t="s">
        <v>17</v>
      </c>
      <c r="BE997" t="s">
        <v>37</v>
      </c>
      <c r="BF997" t="s">
        <v>36</v>
      </c>
      <c r="BG997" t="s">
        <v>17</v>
      </c>
      <c r="BH997" t="s">
        <v>9567</v>
      </c>
      <c r="BI997" t="s">
        <v>4479</v>
      </c>
      <c r="BJ997" t="s">
        <v>9079</v>
      </c>
      <c r="BK997" t="s">
        <v>9568</v>
      </c>
      <c r="BL997" t="s">
        <v>17</v>
      </c>
      <c r="BM997" s="89">
        <v>5664881</v>
      </c>
      <c r="BN997" s="89">
        <v>5664881</v>
      </c>
      <c r="BO997" t="s">
        <v>7013</v>
      </c>
      <c r="BP997" t="s">
        <v>6142</v>
      </c>
      <c r="BQ997" t="s">
        <v>17</v>
      </c>
      <c r="BR997" t="s">
        <v>17</v>
      </c>
      <c r="BS997" t="s">
        <v>17</v>
      </c>
      <c r="BT997" t="s">
        <v>7013</v>
      </c>
      <c r="BU997" t="s">
        <v>6697</v>
      </c>
      <c r="BV997" t="s">
        <v>11058</v>
      </c>
      <c r="BW997">
        <v>25</v>
      </c>
      <c r="BX997" t="s">
        <v>17</v>
      </c>
      <c r="BY997" t="s">
        <v>17</v>
      </c>
      <c r="BZ997" t="s">
        <v>10997</v>
      </c>
      <c r="CA997" t="s">
        <v>6212</v>
      </c>
      <c r="CB997">
        <v>2018</v>
      </c>
      <c r="CC997" t="s">
        <v>10998</v>
      </c>
      <c r="CD997" t="s">
        <v>11059</v>
      </c>
      <c r="CE997" t="s">
        <v>11060</v>
      </c>
      <c r="CF997" t="s">
        <v>11056</v>
      </c>
      <c r="CG997" t="s">
        <v>11056</v>
      </c>
      <c r="CH997" t="s">
        <v>131</v>
      </c>
      <c r="CI997" t="s">
        <v>11056</v>
      </c>
      <c r="CJ997" t="s">
        <v>11061</v>
      </c>
      <c r="CM997" t="s">
        <v>11002</v>
      </c>
      <c r="CO997" t="s">
        <v>686</v>
      </c>
      <c r="CP997" t="s">
        <v>48</v>
      </c>
      <c r="CQ997" t="s">
        <v>7025</v>
      </c>
      <c r="CR997" t="s">
        <v>17</v>
      </c>
      <c r="CS997" t="s">
        <v>11062</v>
      </c>
      <c r="CT997" t="s">
        <v>430</v>
      </c>
      <c r="CU997" t="s">
        <v>333</v>
      </c>
      <c r="CV997" t="s">
        <v>17</v>
      </c>
      <c r="CW997" t="s">
        <v>17</v>
      </c>
      <c r="CX997" t="s">
        <v>17</v>
      </c>
      <c r="CY997" t="s">
        <v>17</v>
      </c>
      <c r="CZ997" t="s">
        <v>11063</v>
      </c>
      <c r="DA997" t="s">
        <v>8549</v>
      </c>
      <c r="DB997" t="s">
        <v>11064</v>
      </c>
      <c r="DC997" t="s">
        <v>11065</v>
      </c>
      <c r="DD997">
        <v>1005</v>
      </c>
    </row>
    <row r="998" spans="1:108">
      <c r="A998">
        <v>951</v>
      </c>
      <c r="B998" t="s">
        <v>10974</v>
      </c>
      <c r="C998" s="285" t="s">
        <v>10975</v>
      </c>
      <c r="D998" t="s">
        <v>10976</v>
      </c>
      <c r="E998" t="s">
        <v>10977</v>
      </c>
      <c r="F998" t="s">
        <v>10978</v>
      </c>
      <c r="G998" s="149" t="s">
        <v>10979</v>
      </c>
      <c r="H998" t="s">
        <v>10980</v>
      </c>
      <c r="I998" t="s">
        <v>10981</v>
      </c>
      <c r="J998" t="s">
        <v>10982</v>
      </c>
      <c r="K998" t="s">
        <v>12874</v>
      </c>
      <c r="L998" t="s">
        <v>11054</v>
      </c>
      <c r="M998" t="b">
        <v>0</v>
      </c>
      <c r="N998" t="s">
        <v>549</v>
      </c>
      <c r="O998" t="s">
        <v>8269</v>
      </c>
      <c r="P998">
        <v>23</v>
      </c>
      <c r="Q998">
        <v>23</v>
      </c>
      <c r="R998">
        <v>23</v>
      </c>
      <c r="S998" t="s">
        <v>10984</v>
      </c>
      <c r="T998" t="s">
        <v>17</v>
      </c>
      <c r="U998" t="s">
        <v>17</v>
      </c>
      <c r="V998" t="s">
        <v>17</v>
      </c>
      <c r="W998" t="s">
        <v>17</v>
      </c>
      <c r="X998" t="s">
        <v>11055</v>
      </c>
      <c r="Y998" t="s">
        <v>10986</v>
      </c>
      <c r="Z998" t="s">
        <v>10987</v>
      </c>
      <c r="AA998" t="s">
        <v>484</v>
      </c>
      <c r="AB998" t="s">
        <v>17</v>
      </c>
      <c r="AC998" t="s">
        <v>17</v>
      </c>
      <c r="AD998" t="s">
        <v>17</v>
      </c>
      <c r="AE998" t="s">
        <v>10988</v>
      </c>
      <c r="AF998" t="s">
        <v>17</v>
      </c>
      <c r="AG998" t="s">
        <v>17</v>
      </c>
      <c r="AH998" t="s">
        <v>11066</v>
      </c>
      <c r="AI998" t="s">
        <v>9202</v>
      </c>
      <c r="AJ998" t="s">
        <v>481</v>
      </c>
      <c r="AM998" t="s">
        <v>17</v>
      </c>
      <c r="AN998" t="s">
        <v>484</v>
      </c>
      <c r="AO998" t="s">
        <v>11067</v>
      </c>
      <c r="AP998" t="s">
        <v>10984</v>
      </c>
      <c r="AQ998" t="s">
        <v>10991</v>
      </c>
      <c r="AR998" t="s">
        <v>10992</v>
      </c>
      <c r="AS998" t="s">
        <v>9041</v>
      </c>
      <c r="AT998" t="s">
        <v>17</v>
      </c>
      <c r="AU998" t="b">
        <v>0</v>
      </c>
      <c r="AV998" t="s">
        <v>17</v>
      </c>
      <c r="AW998" s="89">
        <v>7675806</v>
      </c>
      <c r="AX998" t="b">
        <v>0</v>
      </c>
      <c r="AY998" t="s">
        <v>17</v>
      </c>
      <c r="AZ998" t="s">
        <v>10994</v>
      </c>
      <c r="BA998" t="s">
        <v>10995</v>
      </c>
      <c r="BB998" t="s">
        <v>5202</v>
      </c>
      <c r="BC998" t="s">
        <v>17</v>
      </c>
      <c r="BD998" t="s">
        <v>17</v>
      </c>
      <c r="BE998" t="s">
        <v>37</v>
      </c>
      <c r="BF998" t="s">
        <v>36</v>
      </c>
      <c r="BG998" t="s">
        <v>17</v>
      </c>
      <c r="BH998" t="s">
        <v>9567</v>
      </c>
      <c r="BI998" t="s">
        <v>4479</v>
      </c>
      <c r="BJ998" t="s">
        <v>9079</v>
      </c>
      <c r="BK998" t="s">
        <v>9568</v>
      </c>
      <c r="BL998" t="s">
        <v>17</v>
      </c>
      <c r="BM998" s="89">
        <v>6491602</v>
      </c>
      <c r="BN998" s="89">
        <v>6491602</v>
      </c>
      <c r="BO998" t="s">
        <v>7013</v>
      </c>
      <c r="BP998" t="s">
        <v>6142</v>
      </c>
      <c r="BQ998" t="s">
        <v>17</v>
      </c>
      <c r="BR998" t="s">
        <v>17</v>
      </c>
      <c r="BS998" t="s">
        <v>17</v>
      </c>
      <c r="BT998" t="s">
        <v>7013</v>
      </c>
      <c r="BU998" t="s">
        <v>6697</v>
      </c>
      <c r="BV998" t="s">
        <v>11068</v>
      </c>
      <c r="BW998">
        <v>25</v>
      </c>
      <c r="BX998" t="s">
        <v>17</v>
      </c>
      <c r="BY998" t="s">
        <v>17</v>
      </c>
      <c r="BZ998" t="s">
        <v>10997</v>
      </c>
      <c r="CA998" t="s">
        <v>6212</v>
      </c>
      <c r="CB998">
        <v>2018</v>
      </c>
      <c r="CC998" t="s">
        <v>10998</v>
      </c>
      <c r="CD998" t="s">
        <v>11069</v>
      </c>
      <c r="CE998" t="s">
        <v>11070</v>
      </c>
      <c r="CF998" t="s">
        <v>11066</v>
      </c>
      <c r="CG998" t="s">
        <v>11066</v>
      </c>
      <c r="CH998" t="s">
        <v>131</v>
      </c>
      <c r="CI998" t="s">
        <v>11066</v>
      </c>
      <c r="CJ998" t="s">
        <v>11071</v>
      </c>
      <c r="CM998" t="s">
        <v>11002</v>
      </c>
      <c r="CO998" t="s">
        <v>686</v>
      </c>
      <c r="CP998" t="s">
        <v>48</v>
      </c>
      <c r="CQ998" t="s">
        <v>7025</v>
      </c>
      <c r="CR998" t="s">
        <v>17</v>
      </c>
      <c r="CS998" t="s">
        <v>11072</v>
      </c>
      <c r="CT998" t="s">
        <v>430</v>
      </c>
      <c r="CU998" t="s">
        <v>333</v>
      </c>
      <c r="CV998" t="s">
        <v>17</v>
      </c>
      <c r="CW998" t="s">
        <v>17</v>
      </c>
      <c r="CX998" t="s">
        <v>17</v>
      </c>
      <c r="CY998" t="s">
        <v>17</v>
      </c>
      <c r="CZ998" t="s">
        <v>11073</v>
      </c>
      <c r="DA998" t="s">
        <v>8549</v>
      </c>
      <c r="DB998" t="s">
        <v>11074</v>
      </c>
      <c r="DC998" t="s">
        <v>11075</v>
      </c>
      <c r="DD998">
        <v>1006</v>
      </c>
    </row>
    <row r="999" spans="1:108">
      <c r="A999">
        <v>952</v>
      </c>
      <c r="B999" t="s">
        <v>10974</v>
      </c>
      <c r="C999" s="285" t="s">
        <v>10975</v>
      </c>
      <c r="D999" t="s">
        <v>10976</v>
      </c>
      <c r="E999" t="s">
        <v>10977</v>
      </c>
      <c r="F999" t="s">
        <v>10978</v>
      </c>
      <c r="G999" s="149" t="s">
        <v>10979</v>
      </c>
      <c r="H999" t="s">
        <v>10980</v>
      </c>
      <c r="I999" t="s">
        <v>10981</v>
      </c>
      <c r="J999" t="s">
        <v>10982</v>
      </c>
      <c r="K999" t="s">
        <v>12874</v>
      </c>
      <c r="L999" t="s">
        <v>11054</v>
      </c>
      <c r="M999" t="b">
        <v>0</v>
      </c>
      <c r="N999" t="s">
        <v>549</v>
      </c>
      <c r="O999" t="s">
        <v>8269</v>
      </c>
      <c r="P999">
        <v>23</v>
      </c>
      <c r="Q999">
        <v>23</v>
      </c>
      <c r="R999">
        <v>23</v>
      </c>
      <c r="S999" t="s">
        <v>10984</v>
      </c>
      <c r="T999" t="s">
        <v>17</v>
      </c>
      <c r="U999" t="s">
        <v>17</v>
      </c>
      <c r="V999" t="s">
        <v>17</v>
      </c>
      <c r="W999" t="s">
        <v>17</v>
      </c>
      <c r="X999" t="s">
        <v>11055</v>
      </c>
      <c r="Y999" t="s">
        <v>10986</v>
      </c>
      <c r="Z999" t="s">
        <v>10987</v>
      </c>
      <c r="AA999" t="s">
        <v>484</v>
      </c>
      <c r="AB999" t="s">
        <v>17</v>
      </c>
      <c r="AC999" t="s">
        <v>17</v>
      </c>
      <c r="AD999" t="s">
        <v>17</v>
      </c>
      <c r="AE999" t="s">
        <v>10988</v>
      </c>
      <c r="AF999" t="s">
        <v>17</v>
      </c>
      <c r="AG999" t="s">
        <v>17</v>
      </c>
      <c r="AH999" t="s">
        <v>11076</v>
      </c>
      <c r="AI999" t="s">
        <v>9202</v>
      </c>
      <c r="AJ999" t="s">
        <v>481</v>
      </c>
      <c r="AM999" t="s">
        <v>17</v>
      </c>
      <c r="AN999" t="s">
        <v>484</v>
      </c>
      <c r="AO999" t="s">
        <v>11057</v>
      </c>
      <c r="AP999" t="s">
        <v>10984</v>
      </c>
      <c r="AQ999" t="s">
        <v>10991</v>
      </c>
      <c r="AR999" t="s">
        <v>10992</v>
      </c>
      <c r="AS999" t="s">
        <v>9044</v>
      </c>
      <c r="AT999" t="s">
        <v>11009</v>
      </c>
      <c r="AU999" t="b">
        <v>0</v>
      </c>
      <c r="AV999" t="s">
        <v>17</v>
      </c>
      <c r="AW999" s="89">
        <v>3987269</v>
      </c>
      <c r="AX999" t="b">
        <v>0</v>
      </c>
      <c r="AY999" t="s">
        <v>17</v>
      </c>
      <c r="AZ999" t="s">
        <v>10994</v>
      </c>
      <c r="BA999" t="s">
        <v>10995</v>
      </c>
      <c r="BB999" t="s">
        <v>5202</v>
      </c>
      <c r="BC999" t="s">
        <v>17</v>
      </c>
      <c r="BD999" t="s">
        <v>17</v>
      </c>
      <c r="BE999" t="s">
        <v>37</v>
      </c>
      <c r="BF999" t="s">
        <v>36</v>
      </c>
      <c r="BG999" t="s">
        <v>17</v>
      </c>
      <c r="BH999" t="s">
        <v>9567</v>
      </c>
      <c r="BI999" t="s">
        <v>4479</v>
      </c>
      <c r="BJ999" t="s">
        <v>9079</v>
      </c>
      <c r="BK999" t="s">
        <v>9568</v>
      </c>
      <c r="BL999" t="s">
        <v>17</v>
      </c>
      <c r="BM999" s="89">
        <v>3383554</v>
      </c>
      <c r="BN999" s="89">
        <v>3383554</v>
      </c>
      <c r="BO999" t="s">
        <v>7013</v>
      </c>
      <c r="BP999" t="s">
        <v>6142</v>
      </c>
      <c r="BQ999" t="s">
        <v>17</v>
      </c>
      <c r="BR999" t="s">
        <v>17</v>
      </c>
      <c r="BS999" t="s">
        <v>17</v>
      </c>
      <c r="BT999" t="s">
        <v>7013</v>
      </c>
      <c r="BU999" t="s">
        <v>6697</v>
      </c>
      <c r="BV999" t="s">
        <v>11077</v>
      </c>
      <c r="BW999">
        <v>25</v>
      </c>
      <c r="BX999" t="s">
        <v>17</v>
      </c>
      <c r="BY999" t="s">
        <v>17</v>
      </c>
      <c r="BZ999" t="s">
        <v>10997</v>
      </c>
      <c r="CA999" t="s">
        <v>6212</v>
      </c>
      <c r="CB999">
        <v>2018</v>
      </c>
      <c r="CC999" t="s">
        <v>10998</v>
      </c>
      <c r="CD999" t="s">
        <v>11078</v>
      </c>
      <c r="CE999" t="s">
        <v>11079</v>
      </c>
      <c r="CF999" t="s">
        <v>11076</v>
      </c>
      <c r="CG999" t="s">
        <v>11076</v>
      </c>
      <c r="CH999" t="s">
        <v>131</v>
      </c>
      <c r="CI999" t="s">
        <v>11076</v>
      </c>
      <c r="CJ999" t="s">
        <v>11080</v>
      </c>
      <c r="CM999" t="s">
        <v>11002</v>
      </c>
      <c r="CO999" t="s">
        <v>686</v>
      </c>
      <c r="CP999" t="s">
        <v>48</v>
      </c>
      <c r="CQ999" t="s">
        <v>7025</v>
      </c>
      <c r="CR999" t="s">
        <v>17</v>
      </c>
      <c r="CS999" t="s">
        <v>11081</v>
      </c>
      <c r="CT999" t="s">
        <v>430</v>
      </c>
      <c r="CU999" t="s">
        <v>333</v>
      </c>
      <c r="CV999" t="s">
        <v>17</v>
      </c>
      <c r="CW999" t="s">
        <v>17</v>
      </c>
      <c r="CX999" t="s">
        <v>17</v>
      </c>
      <c r="CY999" t="s">
        <v>17</v>
      </c>
      <c r="CZ999" t="s">
        <v>11082</v>
      </c>
      <c r="DA999" t="s">
        <v>8549</v>
      </c>
      <c r="DB999" t="s">
        <v>11083</v>
      </c>
      <c r="DC999" t="s">
        <v>11084</v>
      </c>
      <c r="DD999">
        <v>1007</v>
      </c>
    </row>
    <row r="1000" spans="1:108">
      <c r="A1000">
        <v>953</v>
      </c>
      <c r="B1000" t="s">
        <v>10974</v>
      </c>
      <c r="C1000" s="285" t="s">
        <v>10975</v>
      </c>
      <c r="D1000" t="s">
        <v>10976</v>
      </c>
      <c r="E1000" t="s">
        <v>10977</v>
      </c>
      <c r="F1000" t="s">
        <v>10978</v>
      </c>
      <c r="G1000" s="149" t="s">
        <v>10979</v>
      </c>
      <c r="H1000" t="s">
        <v>10980</v>
      </c>
      <c r="I1000" t="s">
        <v>10981</v>
      </c>
      <c r="J1000" t="s">
        <v>10982</v>
      </c>
      <c r="K1000" t="s">
        <v>12874</v>
      </c>
      <c r="L1000" t="s">
        <v>11054</v>
      </c>
      <c r="M1000" t="b">
        <v>0</v>
      </c>
      <c r="N1000" t="s">
        <v>549</v>
      </c>
      <c r="O1000" t="s">
        <v>8269</v>
      </c>
      <c r="P1000">
        <v>23</v>
      </c>
      <c r="Q1000">
        <v>23</v>
      </c>
      <c r="R1000">
        <v>23</v>
      </c>
      <c r="S1000" t="s">
        <v>10984</v>
      </c>
      <c r="T1000" t="s">
        <v>17</v>
      </c>
      <c r="U1000" t="s">
        <v>17</v>
      </c>
      <c r="V1000" t="s">
        <v>17</v>
      </c>
      <c r="W1000" t="s">
        <v>17</v>
      </c>
      <c r="X1000" t="s">
        <v>11055</v>
      </c>
      <c r="Y1000" t="s">
        <v>10986</v>
      </c>
      <c r="Z1000" t="s">
        <v>10987</v>
      </c>
      <c r="AA1000" t="s">
        <v>484</v>
      </c>
      <c r="AB1000" t="s">
        <v>17</v>
      </c>
      <c r="AC1000" t="s">
        <v>17</v>
      </c>
      <c r="AD1000" t="s">
        <v>17</v>
      </c>
      <c r="AE1000" t="s">
        <v>10988</v>
      </c>
      <c r="AF1000" t="s">
        <v>17</v>
      </c>
      <c r="AG1000" t="s">
        <v>17</v>
      </c>
      <c r="AH1000" t="s">
        <v>11085</v>
      </c>
      <c r="AI1000" t="s">
        <v>9202</v>
      </c>
      <c r="AJ1000" t="s">
        <v>481</v>
      </c>
      <c r="AM1000" t="s">
        <v>17</v>
      </c>
      <c r="AN1000" t="s">
        <v>484</v>
      </c>
      <c r="AO1000" t="s">
        <v>11057</v>
      </c>
      <c r="AP1000" t="s">
        <v>10984</v>
      </c>
      <c r="AQ1000" t="s">
        <v>10991</v>
      </c>
      <c r="AR1000" t="s">
        <v>10992</v>
      </c>
      <c r="AS1000" t="s">
        <v>9041</v>
      </c>
      <c r="AT1000" t="s">
        <v>17</v>
      </c>
      <c r="AU1000" t="b">
        <v>0</v>
      </c>
      <c r="AV1000" t="s">
        <v>17</v>
      </c>
      <c r="AW1000" s="89">
        <v>7892712</v>
      </c>
      <c r="AX1000" t="b">
        <v>0</v>
      </c>
      <c r="AY1000" t="s">
        <v>17</v>
      </c>
      <c r="AZ1000" t="s">
        <v>10994</v>
      </c>
      <c r="BA1000" t="s">
        <v>10995</v>
      </c>
      <c r="BB1000" t="s">
        <v>5202</v>
      </c>
      <c r="BC1000" t="s">
        <v>17</v>
      </c>
      <c r="BD1000" t="s">
        <v>17</v>
      </c>
      <c r="BE1000" t="s">
        <v>37</v>
      </c>
      <c r="BF1000" t="s">
        <v>36</v>
      </c>
      <c r="BG1000" t="s">
        <v>17</v>
      </c>
      <c r="BH1000" t="s">
        <v>9567</v>
      </c>
      <c r="BI1000" t="s">
        <v>4479</v>
      </c>
      <c r="BJ1000" t="s">
        <v>9079</v>
      </c>
      <c r="BK1000" t="s">
        <v>9568</v>
      </c>
      <c r="BL1000" t="s">
        <v>17</v>
      </c>
      <c r="BM1000" s="89">
        <v>5867049</v>
      </c>
      <c r="BN1000" s="89">
        <v>5867049</v>
      </c>
      <c r="BO1000" t="s">
        <v>7013</v>
      </c>
      <c r="BP1000" t="s">
        <v>6142</v>
      </c>
      <c r="BQ1000" t="s">
        <v>17</v>
      </c>
      <c r="BR1000" t="s">
        <v>17</v>
      </c>
      <c r="BS1000" t="s">
        <v>17</v>
      </c>
      <c r="BT1000" t="s">
        <v>7013</v>
      </c>
      <c r="BU1000" t="s">
        <v>6697</v>
      </c>
      <c r="BV1000" t="s">
        <v>11086</v>
      </c>
      <c r="BW1000">
        <v>25</v>
      </c>
      <c r="BX1000" t="s">
        <v>17</v>
      </c>
      <c r="BY1000" t="s">
        <v>17</v>
      </c>
      <c r="BZ1000" t="s">
        <v>10997</v>
      </c>
      <c r="CA1000" t="s">
        <v>6212</v>
      </c>
      <c r="CB1000">
        <v>2018</v>
      </c>
      <c r="CC1000" t="s">
        <v>10998</v>
      </c>
      <c r="CD1000" t="s">
        <v>11087</v>
      </c>
      <c r="CE1000" t="s">
        <v>11088</v>
      </c>
      <c r="CF1000" t="s">
        <v>11085</v>
      </c>
      <c r="CG1000" t="s">
        <v>11085</v>
      </c>
      <c r="CH1000" t="s">
        <v>131</v>
      </c>
      <c r="CI1000" t="s">
        <v>11085</v>
      </c>
      <c r="CJ1000" t="s">
        <v>11089</v>
      </c>
      <c r="CM1000" t="s">
        <v>11002</v>
      </c>
      <c r="CO1000" t="s">
        <v>686</v>
      </c>
      <c r="CP1000" t="s">
        <v>48</v>
      </c>
      <c r="CQ1000" t="s">
        <v>7025</v>
      </c>
      <c r="CR1000" t="s">
        <v>17</v>
      </c>
      <c r="CS1000" t="s">
        <v>11090</v>
      </c>
      <c r="CT1000" t="s">
        <v>430</v>
      </c>
      <c r="CU1000" t="s">
        <v>333</v>
      </c>
      <c r="CV1000" t="s">
        <v>17</v>
      </c>
      <c r="CW1000" t="s">
        <v>17</v>
      </c>
      <c r="CX1000" t="s">
        <v>17</v>
      </c>
      <c r="CY1000" t="s">
        <v>17</v>
      </c>
      <c r="CZ1000" t="s">
        <v>11091</v>
      </c>
      <c r="DA1000" t="s">
        <v>8549</v>
      </c>
      <c r="DB1000" t="s">
        <v>11092</v>
      </c>
      <c r="DC1000" t="s">
        <v>11093</v>
      </c>
      <c r="DD1000">
        <v>1008</v>
      </c>
    </row>
    <row r="1001" spans="1:108">
      <c r="A1001">
        <v>954</v>
      </c>
      <c r="B1001" t="s">
        <v>10974</v>
      </c>
      <c r="C1001" s="285" t="s">
        <v>10975</v>
      </c>
      <c r="D1001" t="s">
        <v>10976</v>
      </c>
      <c r="E1001" t="s">
        <v>10977</v>
      </c>
      <c r="F1001" t="s">
        <v>10978</v>
      </c>
      <c r="G1001" s="149" t="s">
        <v>10979</v>
      </c>
      <c r="H1001" t="s">
        <v>10980</v>
      </c>
      <c r="I1001" t="s">
        <v>10981</v>
      </c>
      <c r="J1001" t="s">
        <v>10982</v>
      </c>
      <c r="K1001" t="s">
        <v>12874</v>
      </c>
      <c r="L1001" t="s">
        <v>11094</v>
      </c>
      <c r="M1001" t="b">
        <v>0</v>
      </c>
      <c r="N1001" t="s">
        <v>549</v>
      </c>
      <c r="O1001" t="s">
        <v>8269</v>
      </c>
      <c r="P1001">
        <v>23</v>
      </c>
      <c r="Q1001">
        <v>23</v>
      </c>
      <c r="R1001">
        <v>23</v>
      </c>
      <c r="S1001" t="s">
        <v>10984</v>
      </c>
      <c r="T1001" t="s">
        <v>17</v>
      </c>
      <c r="U1001" t="s">
        <v>17</v>
      </c>
      <c r="V1001" t="s">
        <v>17</v>
      </c>
      <c r="W1001" t="s">
        <v>17</v>
      </c>
      <c r="X1001" t="s">
        <v>11095</v>
      </c>
      <c r="Y1001" t="s">
        <v>10986</v>
      </c>
      <c r="Z1001" t="s">
        <v>10987</v>
      </c>
      <c r="AA1001" t="s">
        <v>484</v>
      </c>
      <c r="AB1001" t="s">
        <v>17</v>
      </c>
      <c r="AC1001" t="s">
        <v>17</v>
      </c>
      <c r="AD1001" t="s">
        <v>17</v>
      </c>
      <c r="AE1001" t="s">
        <v>10988</v>
      </c>
      <c r="AF1001" t="s">
        <v>17</v>
      </c>
      <c r="AG1001" t="s">
        <v>17</v>
      </c>
      <c r="AH1001" s="274" t="s">
        <v>11096</v>
      </c>
      <c r="AI1001" t="s">
        <v>9202</v>
      </c>
      <c r="AJ1001" t="s">
        <v>481</v>
      </c>
      <c r="AM1001" t="s">
        <v>17</v>
      </c>
      <c r="AN1001" t="s">
        <v>484</v>
      </c>
      <c r="AO1001" t="s">
        <v>11097</v>
      </c>
      <c r="AP1001" t="s">
        <v>10984</v>
      </c>
      <c r="AQ1001" t="s">
        <v>10991</v>
      </c>
      <c r="AR1001" t="s">
        <v>10992</v>
      </c>
      <c r="AS1001" t="s">
        <v>9044</v>
      </c>
      <c r="AT1001" t="s">
        <v>11009</v>
      </c>
      <c r="AU1001" t="b">
        <v>0</v>
      </c>
      <c r="AV1001" t="s">
        <v>17</v>
      </c>
      <c r="AW1001" s="89">
        <v>1368653</v>
      </c>
      <c r="AX1001" t="b">
        <v>0</v>
      </c>
      <c r="AY1001" t="s">
        <v>17</v>
      </c>
      <c r="AZ1001" t="s">
        <v>10994</v>
      </c>
      <c r="BA1001" t="s">
        <v>10995</v>
      </c>
      <c r="BB1001" t="s">
        <v>5202</v>
      </c>
      <c r="BC1001" t="s">
        <v>17</v>
      </c>
      <c r="BD1001" t="s">
        <v>17</v>
      </c>
      <c r="BE1001" t="s">
        <v>37</v>
      </c>
      <c r="BF1001" t="s">
        <v>36</v>
      </c>
      <c r="BG1001" t="s">
        <v>17</v>
      </c>
      <c r="BH1001" t="s">
        <v>9567</v>
      </c>
      <c r="BI1001" t="s">
        <v>4479</v>
      </c>
      <c r="BJ1001" t="s">
        <v>9079</v>
      </c>
      <c r="BK1001" t="s">
        <v>9568</v>
      </c>
      <c r="BL1001" t="s">
        <v>17</v>
      </c>
      <c r="BM1001" s="89">
        <v>1105752</v>
      </c>
      <c r="BN1001" s="89">
        <v>1105752</v>
      </c>
      <c r="BO1001" t="s">
        <v>7013</v>
      </c>
      <c r="BP1001" t="s">
        <v>6142</v>
      </c>
      <c r="BQ1001" t="s">
        <v>17</v>
      </c>
      <c r="BR1001" t="s">
        <v>17</v>
      </c>
      <c r="BS1001" t="s">
        <v>17</v>
      </c>
      <c r="BT1001" t="s">
        <v>7013</v>
      </c>
      <c r="BU1001" t="s">
        <v>6697</v>
      </c>
      <c r="BV1001" t="s">
        <v>11098</v>
      </c>
      <c r="BW1001">
        <v>25</v>
      </c>
      <c r="BX1001" t="s">
        <v>17</v>
      </c>
      <c r="BY1001" t="s">
        <v>17</v>
      </c>
      <c r="BZ1001" t="s">
        <v>10997</v>
      </c>
      <c r="CA1001" t="s">
        <v>6212</v>
      </c>
      <c r="CB1001">
        <v>2018</v>
      </c>
      <c r="CC1001" t="s">
        <v>10998</v>
      </c>
      <c r="CD1001" t="s">
        <v>11099</v>
      </c>
      <c r="CE1001" t="s">
        <v>11100</v>
      </c>
      <c r="CF1001" s="274" t="s">
        <v>11096</v>
      </c>
      <c r="CG1001" s="274" t="s">
        <v>11096</v>
      </c>
      <c r="CH1001" t="s">
        <v>131</v>
      </c>
      <c r="CI1001" s="274" t="s">
        <v>11096</v>
      </c>
      <c r="CJ1001" t="s">
        <v>11101</v>
      </c>
      <c r="CM1001" t="s">
        <v>11002</v>
      </c>
      <c r="CO1001" t="s">
        <v>686</v>
      </c>
      <c r="CP1001" t="s">
        <v>48</v>
      </c>
      <c r="CQ1001" t="s">
        <v>7025</v>
      </c>
      <c r="CR1001" t="s">
        <v>17</v>
      </c>
      <c r="CS1001" t="s">
        <v>11102</v>
      </c>
      <c r="CT1001" t="s">
        <v>430</v>
      </c>
      <c r="CU1001" t="s">
        <v>333</v>
      </c>
      <c r="CV1001" t="s">
        <v>17</v>
      </c>
      <c r="CW1001" t="s">
        <v>17</v>
      </c>
      <c r="CX1001" t="s">
        <v>17</v>
      </c>
      <c r="CY1001" t="s">
        <v>17</v>
      </c>
      <c r="CZ1001" t="s">
        <v>11103</v>
      </c>
      <c r="DA1001" t="s">
        <v>8549</v>
      </c>
      <c r="DB1001" t="s">
        <v>11104</v>
      </c>
      <c r="DC1001" t="s">
        <v>11105</v>
      </c>
      <c r="DD1001">
        <v>1009</v>
      </c>
    </row>
    <row r="1002" spans="1:108">
      <c r="A1002">
        <v>955</v>
      </c>
      <c r="B1002" t="s">
        <v>10974</v>
      </c>
      <c r="C1002" s="285" t="s">
        <v>10975</v>
      </c>
      <c r="D1002" t="s">
        <v>10976</v>
      </c>
      <c r="E1002" t="s">
        <v>10977</v>
      </c>
      <c r="F1002" t="s">
        <v>10978</v>
      </c>
      <c r="G1002" s="149" t="s">
        <v>10979</v>
      </c>
      <c r="H1002" t="s">
        <v>10980</v>
      </c>
      <c r="I1002" t="s">
        <v>10981</v>
      </c>
      <c r="J1002" t="s">
        <v>10982</v>
      </c>
      <c r="K1002" t="s">
        <v>12874</v>
      </c>
      <c r="L1002" t="s">
        <v>11094</v>
      </c>
      <c r="M1002" t="b">
        <v>0</v>
      </c>
      <c r="N1002" t="s">
        <v>549</v>
      </c>
      <c r="O1002" t="s">
        <v>8269</v>
      </c>
      <c r="P1002">
        <v>23</v>
      </c>
      <c r="Q1002">
        <v>23</v>
      </c>
      <c r="R1002">
        <v>23</v>
      </c>
      <c r="S1002" t="s">
        <v>10984</v>
      </c>
      <c r="T1002" t="s">
        <v>17</v>
      </c>
      <c r="U1002" t="s">
        <v>17</v>
      </c>
      <c r="V1002" t="s">
        <v>17</v>
      </c>
      <c r="W1002" t="s">
        <v>17</v>
      </c>
      <c r="X1002" t="s">
        <v>11095</v>
      </c>
      <c r="Y1002" t="s">
        <v>10986</v>
      </c>
      <c r="Z1002" t="s">
        <v>10987</v>
      </c>
      <c r="AA1002" t="s">
        <v>484</v>
      </c>
      <c r="AB1002" t="s">
        <v>17</v>
      </c>
      <c r="AC1002" t="s">
        <v>17</v>
      </c>
      <c r="AD1002" t="s">
        <v>17</v>
      </c>
      <c r="AE1002" t="s">
        <v>10988</v>
      </c>
      <c r="AF1002" t="s">
        <v>17</v>
      </c>
      <c r="AG1002" t="s">
        <v>17</v>
      </c>
      <c r="AH1002" t="s">
        <v>11106</v>
      </c>
      <c r="AI1002" t="s">
        <v>9202</v>
      </c>
      <c r="AJ1002" t="s">
        <v>481</v>
      </c>
      <c r="AM1002" t="s">
        <v>17</v>
      </c>
      <c r="AN1002" t="s">
        <v>484</v>
      </c>
      <c r="AO1002" t="s">
        <v>11067</v>
      </c>
      <c r="AP1002" t="s">
        <v>10984</v>
      </c>
      <c r="AQ1002" t="s">
        <v>10991</v>
      </c>
      <c r="AR1002" t="s">
        <v>10992</v>
      </c>
      <c r="AS1002" t="s">
        <v>9044</v>
      </c>
      <c r="AT1002" t="s">
        <v>10993</v>
      </c>
      <c r="AU1002" t="b">
        <v>0</v>
      </c>
      <c r="AV1002" t="s">
        <v>17</v>
      </c>
      <c r="AW1002" s="89">
        <v>1175721</v>
      </c>
      <c r="AX1002" t="b">
        <v>0</v>
      </c>
      <c r="AY1002" t="s">
        <v>17</v>
      </c>
      <c r="AZ1002" t="s">
        <v>10994</v>
      </c>
      <c r="BA1002" t="s">
        <v>10995</v>
      </c>
      <c r="BB1002" t="s">
        <v>5202</v>
      </c>
      <c r="BC1002" t="s">
        <v>17</v>
      </c>
      <c r="BD1002" t="s">
        <v>17</v>
      </c>
      <c r="BE1002" t="s">
        <v>37</v>
      </c>
      <c r="BF1002" t="s">
        <v>36</v>
      </c>
      <c r="BG1002" t="s">
        <v>17</v>
      </c>
      <c r="BH1002" t="s">
        <v>9567</v>
      </c>
      <c r="BI1002" t="s">
        <v>4479</v>
      </c>
      <c r="BJ1002" t="s">
        <v>9079</v>
      </c>
      <c r="BK1002" t="s">
        <v>9568</v>
      </c>
      <c r="BL1002" t="s">
        <v>17</v>
      </c>
      <c r="BM1002" s="89">
        <v>1107859</v>
      </c>
      <c r="BN1002" s="89">
        <v>1107859</v>
      </c>
      <c r="BO1002" t="s">
        <v>7013</v>
      </c>
      <c r="BP1002" t="s">
        <v>6142</v>
      </c>
      <c r="BQ1002" t="s">
        <v>17</v>
      </c>
      <c r="BR1002" t="s">
        <v>17</v>
      </c>
      <c r="BS1002" t="s">
        <v>17</v>
      </c>
      <c r="BT1002" t="s">
        <v>7013</v>
      </c>
      <c r="BU1002" t="s">
        <v>6697</v>
      </c>
      <c r="BV1002" t="s">
        <v>11107</v>
      </c>
      <c r="BW1002">
        <v>25</v>
      </c>
      <c r="BX1002" t="s">
        <v>17</v>
      </c>
      <c r="BY1002" t="s">
        <v>17</v>
      </c>
      <c r="BZ1002" t="s">
        <v>10997</v>
      </c>
      <c r="CA1002" t="s">
        <v>6212</v>
      </c>
      <c r="CB1002">
        <v>2018</v>
      </c>
      <c r="CC1002" t="s">
        <v>10998</v>
      </c>
      <c r="CD1002" t="s">
        <v>11108</v>
      </c>
      <c r="CE1002" t="s">
        <v>11109</v>
      </c>
      <c r="CF1002" t="s">
        <v>11106</v>
      </c>
      <c r="CG1002" t="s">
        <v>11106</v>
      </c>
      <c r="CH1002" t="s">
        <v>131</v>
      </c>
      <c r="CI1002" t="s">
        <v>11106</v>
      </c>
      <c r="CJ1002" t="s">
        <v>11110</v>
      </c>
      <c r="CM1002" t="s">
        <v>11002</v>
      </c>
      <c r="CO1002" t="s">
        <v>686</v>
      </c>
      <c r="CP1002" t="s">
        <v>48</v>
      </c>
      <c r="CQ1002" t="s">
        <v>7025</v>
      </c>
      <c r="CR1002" t="s">
        <v>17</v>
      </c>
      <c r="CS1002" t="s">
        <v>11111</v>
      </c>
      <c r="CT1002" t="s">
        <v>430</v>
      </c>
      <c r="CU1002" t="s">
        <v>333</v>
      </c>
      <c r="CV1002" t="s">
        <v>17</v>
      </c>
      <c r="CW1002" t="s">
        <v>17</v>
      </c>
      <c r="CX1002" t="s">
        <v>17</v>
      </c>
      <c r="CY1002" t="s">
        <v>17</v>
      </c>
      <c r="CZ1002" t="s">
        <v>11112</v>
      </c>
      <c r="DA1002" t="s">
        <v>8549</v>
      </c>
      <c r="DB1002" t="s">
        <v>11113</v>
      </c>
      <c r="DC1002" t="s">
        <v>11114</v>
      </c>
      <c r="DD1002">
        <v>1010</v>
      </c>
    </row>
    <row r="1003" spans="1:108">
      <c r="A1003">
        <v>956</v>
      </c>
      <c r="B1003" t="s">
        <v>10974</v>
      </c>
      <c r="C1003" s="285" t="s">
        <v>10975</v>
      </c>
      <c r="D1003" t="s">
        <v>10976</v>
      </c>
      <c r="E1003" t="s">
        <v>10977</v>
      </c>
      <c r="F1003" t="s">
        <v>10978</v>
      </c>
      <c r="G1003" s="149" t="s">
        <v>10979</v>
      </c>
      <c r="H1003" t="s">
        <v>10980</v>
      </c>
      <c r="I1003" t="s">
        <v>10981</v>
      </c>
      <c r="J1003" t="s">
        <v>10982</v>
      </c>
      <c r="K1003" t="s">
        <v>12874</v>
      </c>
      <c r="L1003" t="s">
        <v>11094</v>
      </c>
      <c r="M1003" t="b">
        <v>0</v>
      </c>
      <c r="N1003" t="s">
        <v>549</v>
      </c>
      <c r="O1003" t="s">
        <v>8269</v>
      </c>
      <c r="P1003">
        <v>23</v>
      </c>
      <c r="Q1003">
        <v>23</v>
      </c>
      <c r="R1003">
        <v>23</v>
      </c>
      <c r="S1003" t="s">
        <v>10984</v>
      </c>
      <c r="T1003" t="s">
        <v>17</v>
      </c>
      <c r="U1003" t="s">
        <v>17</v>
      </c>
      <c r="V1003" t="s">
        <v>17</v>
      </c>
      <c r="W1003" t="s">
        <v>17</v>
      </c>
      <c r="X1003" t="s">
        <v>11095</v>
      </c>
      <c r="Y1003" t="s">
        <v>10986</v>
      </c>
      <c r="Z1003" t="s">
        <v>10987</v>
      </c>
      <c r="AA1003" t="s">
        <v>484</v>
      </c>
      <c r="AB1003" t="s">
        <v>17</v>
      </c>
      <c r="AC1003" t="s">
        <v>17</v>
      </c>
      <c r="AD1003" t="s">
        <v>17</v>
      </c>
      <c r="AE1003" t="s">
        <v>10988</v>
      </c>
      <c r="AF1003" t="s">
        <v>17</v>
      </c>
      <c r="AG1003" t="s">
        <v>17</v>
      </c>
      <c r="AH1003" t="s">
        <v>11115</v>
      </c>
      <c r="AI1003" t="s">
        <v>9202</v>
      </c>
      <c r="AJ1003" t="s">
        <v>481</v>
      </c>
      <c r="AM1003" t="s">
        <v>17</v>
      </c>
      <c r="AN1003" t="s">
        <v>484</v>
      </c>
      <c r="AO1003" t="s">
        <v>11097</v>
      </c>
      <c r="AP1003" t="s">
        <v>10984</v>
      </c>
      <c r="AQ1003" t="s">
        <v>10991</v>
      </c>
      <c r="AR1003" t="s">
        <v>10992</v>
      </c>
      <c r="AS1003" t="s">
        <v>9041</v>
      </c>
      <c r="AT1003" t="s">
        <v>17</v>
      </c>
      <c r="AU1003" t="b">
        <v>0</v>
      </c>
      <c r="AV1003" t="s">
        <v>17</v>
      </c>
      <c r="AW1003" s="89">
        <v>2483369</v>
      </c>
      <c r="AX1003" t="b">
        <v>0</v>
      </c>
      <c r="AY1003" t="s">
        <v>17</v>
      </c>
      <c r="AZ1003" t="s">
        <v>10994</v>
      </c>
      <c r="BA1003" t="s">
        <v>10995</v>
      </c>
      <c r="BB1003" t="s">
        <v>5202</v>
      </c>
      <c r="BC1003" t="s">
        <v>17</v>
      </c>
      <c r="BD1003" t="s">
        <v>17</v>
      </c>
      <c r="BE1003" t="s">
        <v>37</v>
      </c>
      <c r="BF1003" t="s">
        <v>36</v>
      </c>
      <c r="BG1003" t="s">
        <v>17</v>
      </c>
      <c r="BH1003" t="s">
        <v>9567</v>
      </c>
      <c r="BI1003" t="s">
        <v>4479</v>
      </c>
      <c r="BJ1003" t="s">
        <v>9079</v>
      </c>
      <c r="BK1003" t="s">
        <v>9568</v>
      </c>
      <c r="BL1003" t="s">
        <v>17</v>
      </c>
      <c r="BM1003" s="89">
        <v>2116292</v>
      </c>
      <c r="BN1003" s="89">
        <v>2116292</v>
      </c>
      <c r="BO1003" t="s">
        <v>7013</v>
      </c>
      <c r="BP1003" t="s">
        <v>6142</v>
      </c>
      <c r="BQ1003" t="s">
        <v>17</v>
      </c>
      <c r="BR1003" t="s">
        <v>17</v>
      </c>
      <c r="BS1003" t="s">
        <v>17</v>
      </c>
      <c r="BT1003" t="s">
        <v>7013</v>
      </c>
      <c r="BU1003" t="s">
        <v>6697</v>
      </c>
      <c r="BV1003" t="s">
        <v>11116</v>
      </c>
      <c r="BW1003">
        <v>25</v>
      </c>
      <c r="BX1003" t="s">
        <v>17</v>
      </c>
      <c r="BY1003" t="s">
        <v>17</v>
      </c>
      <c r="BZ1003" t="s">
        <v>10997</v>
      </c>
      <c r="CA1003" t="s">
        <v>6212</v>
      </c>
      <c r="CB1003">
        <v>2018</v>
      </c>
      <c r="CC1003" t="s">
        <v>10998</v>
      </c>
      <c r="CD1003" t="s">
        <v>11117</v>
      </c>
      <c r="CE1003" t="s">
        <v>11118</v>
      </c>
      <c r="CF1003" t="s">
        <v>11115</v>
      </c>
      <c r="CG1003" t="s">
        <v>11115</v>
      </c>
      <c r="CH1003" t="s">
        <v>131</v>
      </c>
      <c r="CI1003" t="s">
        <v>11115</v>
      </c>
      <c r="CJ1003" t="s">
        <v>11119</v>
      </c>
      <c r="CM1003" t="s">
        <v>11002</v>
      </c>
      <c r="CO1003" t="s">
        <v>686</v>
      </c>
      <c r="CP1003" t="s">
        <v>48</v>
      </c>
      <c r="CQ1003" t="s">
        <v>7025</v>
      </c>
      <c r="CR1003" t="s">
        <v>17</v>
      </c>
      <c r="CS1003" t="s">
        <v>11120</v>
      </c>
      <c r="CT1003" t="s">
        <v>430</v>
      </c>
      <c r="CU1003" t="s">
        <v>333</v>
      </c>
      <c r="CV1003" t="s">
        <v>17</v>
      </c>
      <c r="CW1003" t="s">
        <v>17</v>
      </c>
      <c r="CX1003" t="s">
        <v>17</v>
      </c>
      <c r="CY1003" t="s">
        <v>17</v>
      </c>
      <c r="CZ1003" t="s">
        <v>11121</v>
      </c>
      <c r="DA1003" t="s">
        <v>8549</v>
      </c>
      <c r="DB1003" t="s">
        <v>11122</v>
      </c>
      <c r="DC1003" t="s">
        <v>11123</v>
      </c>
      <c r="DD1003">
        <v>1011</v>
      </c>
    </row>
    <row r="1004" spans="1:108">
      <c r="A1004">
        <v>957</v>
      </c>
      <c r="B1004" t="s">
        <v>10974</v>
      </c>
      <c r="C1004" s="285" t="s">
        <v>10975</v>
      </c>
      <c r="D1004" t="s">
        <v>10976</v>
      </c>
      <c r="E1004" t="s">
        <v>10977</v>
      </c>
      <c r="F1004" t="s">
        <v>10978</v>
      </c>
      <c r="G1004" s="149" t="s">
        <v>10979</v>
      </c>
      <c r="H1004" t="s">
        <v>10980</v>
      </c>
      <c r="I1004" t="s">
        <v>10981</v>
      </c>
      <c r="J1004" t="s">
        <v>10982</v>
      </c>
      <c r="K1004" t="s">
        <v>12874</v>
      </c>
      <c r="L1004" t="s">
        <v>11094</v>
      </c>
      <c r="M1004" t="b">
        <v>0</v>
      </c>
      <c r="N1004" t="s">
        <v>549</v>
      </c>
      <c r="O1004" t="s">
        <v>8269</v>
      </c>
      <c r="P1004">
        <v>23</v>
      </c>
      <c r="Q1004">
        <v>23</v>
      </c>
      <c r="R1004">
        <v>23</v>
      </c>
      <c r="S1004" t="s">
        <v>10984</v>
      </c>
      <c r="T1004" t="s">
        <v>17</v>
      </c>
      <c r="U1004" t="s">
        <v>17</v>
      </c>
      <c r="V1004" t="s">
        <v>17</v>
      </c>
      <c r="W1004" t="s">
        <v>17</v>
      </c>
      <c r="X1004" t="s">
        <v>11095</v>
      </c>
      <c r="Y1004" t="s">
        <v>10986</v>
      </c>
      <c r="Z1004" t="s">
        <v>10987</v>
      </c>
      <c r="AA1004" t="s">
        <v>484</v>
      </c>
      <c r="AB1004" t="s">
        <v>17</v>
      </c>
      <c r="AC1004" t="s">
        <v>17</v>
      </c>
      <c r="AD1004" t="s">
        <v>17</v>
      </c>
      <c r="AE1004" t="s">
        <v>10988</v>
      </c>
      <c r="AF1004" t="s">
        <v>17</v>
      </c>
      <c r="AG1004" t="s">
        <v>17</v>
      </c>
      <c r="AH1004" t="s">
        <v>11124</v>
      </c>
      <c r="AI1004" t="s">
        <v>9202</v>
      </c>
      <c r="AJ1004" t="s">
        <v>481</v>
      </c>
      <c r="AM1004" t="s">
        <v>17</v>
      </c>
      <c r="AN1004" t="s">
        <v>484</v>
      </c>
      <c r="AO1004" t="s">
        <v>11097</v>
      </c>
      <c r="AP1004" t="s">
        <v>10984</v>
      </c>
      <c r="AQ1004" t="s">
        <v>10991</v>
      </c>
      <c r="AR1004" t="s">
        <v>10992</v>
      </c>
      <c r="AS1004" t="s">
        <v>9041</v>
      </c>
      <c r="AT1004" t="s">
        <v>17</v>
      </c>
      <c r="AU1004" t="b">
        <v>0</v>
      </c>
      <c r="AV1004" t="s">
        <v>17</v>
      </c>
      <c r="AW1004" s="89">
        <v>2463732</v>
      </c>
      <c r="AX1004" t="b">
        <v>0</v>
      </c>
      <c r="AY1004" t="s">
        <v>17</v>
      </c>
      <c r="AZ1004" t="s">
        <v>10994</v>
      </c>
      <c r="BA1004" t="s">
        <v>10995</v>
      </c>
      <c r="BB1004" t="s">
        <v>5202</v>
      </c>
      <c r="BC1004" t="s">
        <v>17</v>
      </c>
      <c r="BD1004" t="s">
        <v>17</v>
      </c>
      <c r="BE1004" t="s">
        <v>37</v>
      </c>
      <c r="BF1004" t="s">
        <v>36</v>
      </c>
      <c r="BG1004" t="s">
        <v>17</v>
      </c>
      <c r="BH1004" t="s">
        <v>9567</v>
      </c>
      <c r="BI1004" t="s">
        <v>4479</v>
      </c>
      <c r="BJ1004" t="s">
        <v>9079</v>
      </c>
      <c r="BK1004" t="s">
        <v>9568</v>
      </c>
      <c r="BL1004" t="s">
        <v>17</v>
      </c>
      <c r="BM1004" s="89">
        <v>2145016</v>
      </c>
      <c r="BN1004" s="89">
        <v>2145016</v>
      </c>
      <c r="BO1004" t="s">
        <v>7013</v>
      </c>
      <c r="BP1004" t="s">
        <v>6142</v>
      </c>
      <c r="BQ1004" t="s">
        <v>17</v>
      </c>
      <c r="BR1004" t="s">
        <v>17</v>
      </c>
      <c r="BS1004" t="s">
        <v>17</v>
      </c>
      <c r="BT1004" t="s">
        <v>7013</v>
      </c>
      <c r="BU1004" t="s">
        <v>6697</v>
      </c>
      <c r="BV1004" t="s">
        <v>11125</v>
      </c>
      <c r="BW1004">
        <v>25</v>
      </c>
      <c r="BX1004" t="s">
        <v>17</v>
      </c>
      <c r="BY1004" t="s">
        <v>17</v>
      </c>
      <c r="BZ1004" t="s">
        <v>10997</v>
      </c>
      <c r="CA1004" t="s">
        <v>6212</v>
      </c>
      <c r="CB1004">
        <v>2018</v>
      </c>
      <c r="CC1004" t="s">
        <v>10998</v>
      </c>
      <c r="CD1004" t="s">
        <v>11126</v>
      </c>
      <c r="CE1004" t="s">
        <v>11127</v>
      </c>
      <c r="CF1004" t="s">
        <v>11124</v>
      </c>
      <c r="CG1004" t="s">
        <v>11124</v>
      </c>
      <c r="CH1004" t="s">
        <v>131</v>
      </c>
      <c r="CI1004" t="s">
        <v>11124</v>
      </c>
      <c r="CJ1004" t="s">
        <v>11128</v>
      </c>
      <c r="CM1004" t="s">
        <v>11002</v>
      </c>
      <c r="CO1004" t="s">
        <v>686</v>
      </c>
      <c r="CP1004" t="s">
        <v>48</v>
      </c>
      <c r="CQ1004" t="s">
        <v>7025</v>
      </c>
      <c r="CR1004" t="s">
        <v>17</v>
      </c>
      <c r="CS1004" t="s">
        <v>11129</v>
      </c>
      <c r="CT1004" t="s">
        <v>430</v>
      </c>
      <c r="CU1004" t="s">
        <v>333</v>
      </c>
      <c r="CV1004" t="s">
        <v>17</v>
      </c>
      <c r="CW1004" t="s">
        <v>17</v>
      </c>
      <c r="CX1004" t="s">
        <v>17</v>
      </c>
      <c r="CY1004" t="s">
        <v>17</v>
      </c>
      <c r="CZ1004" t="s">
        <v>11130</v>
      </c>
      <c r="DA1004" t="s">
        <v>8549</v>
      </c>
      <c r="DB1004" t="s">
        <v>11131</v>
      </c>
      <c r="DC1004" t="s">
        <v>11132</v>
      </c>
      <c r="DD1004">
        <v>1012</v>
      </c>
    </row>
    <row r="1005" spans="1:108">
      <c r="A1005">
        <v>958</v>
      </c>
      <c r="B1005" t="s">
        <v>10974</v>
      </c>
      <c r="C1005" s="285" t="s">
        <v>10975</v>
      </c>
      <c r="D1005" t="s">
        <v>10976</v>
      </c>
      <c r="E1005" t="s">
        <v>10977</v>
      </c>
      <c r="F1005" t="s">
        <v>10978</v>
      </c>
      <c r="G1005" s="149" t="s">
        <v>10979</v>
      </c>
      <c r="H1005" t="s">
        <v>10980</v>
      </c>
      <c r="I1005" t="s">
        <v>10981</v>
      </c>
      <c r="J1005" t="s">
        <v>10982</v>
      </c>
      <c r="K1005" t="s">
        <v>12874</v>
      </c>
      <c r="L1005" t="s">
        <v>11094</v>
      </c>
      <c r="M1005" t="b">
        <v>0</v>
      </c>
      <c r="N1005" t="s">
        <v>549</v>
      </c>
      <c r="O1005" t="s">
        <v>8269</v>
      </c>
      <c r="P1005">
        <v>23</v>
      </c>
      <c r="Q1005">
        <v>23</v>
      </c>
      <c r="R1005">
        <v>23</v>
      </c>
      <c r="S1005" t="s">
        <v>10984</v>
      </c>
      <c r="T1005" t="s">
        <v>17</v>
      </c>
      <c r="U1005" t="s">
        <v>17</v>
      </c>
      <c r="V1005" t="s">
        <v>17</v>
      </c>
      <c r="W1005" t="s">
        <v>17</v>
      </c>
      <c r="X1005" t="s">
        <v>11095</v>
      </c>
      <c r="Y1005" t="s">
        <v>10986</v>
      </c>
      <c r="Z1005" t="s">
        <v>10987</v>
      </c>
      <c r="AA1005" t="s">
        <v>484</v>
      </c>
      <c r="AB1005" t="s">
        <v>17</v>
      </c>
      <c r="AC1005" t="s">
        <v>17</v>
      </c>
      <c r="AD1005" t="s">
        <v>17</v>
      </c>
      <c r="AE1005" t="s">
        <v>10988</v>
      </c>
      <c r="AF1005" t="s">
        <v>17</v>
      </c>
      <c r="AG1005" t="s">
        <v>17</v>
      </c>
      <c r="AH1005" t="s">
        <v>11133</v>
      </c>
      <c r="AI1005" t="s">
        <v>9202</v>
      </c>
      <c r="AJ1005" t="s">
        <v>481</v>
      </c>
      <c r="AM1005" t="s">
        <v>17</v>
      </c>
      <c r="AN1005" t="s">
        <v>484</v>
      </c>
      <c r="AO1005" t="s">
        <v>11097</v>
      </c>
      <c r="AP1005" t="s">
        <v>10984</v>
      </c>
      <c r="AQ1005" t="s">
        <v>10991</v>
      </c>
      <c r="AR1005" t="s">
        <v>10992</v>
      </c>
      <c r="AS1005" t="s">
        <v>9044</v>
      </c>
      <c r="AT1005" t="s">
        <v>10993</v>
      </c>
      <c r="AU1005" t="b">
        <v>0</v>
      </c>
      <c r="AV1005" t="s">
        <v>17</v>
      </c>
      <c r="AW1005" s="89">
        <v>1226346</v>
      </c>
      <c r="AX1005" t="b">
        <v>0</v>
      </c>
      <c r="AY1005" t="s">
        <v>17</v>
      </c>
      <c r="AZ1005" t="s">
        <v>10994</v>
      </c>
      <c r="BA1005" t="s">
        <v>10995</v>
      </c>
      <c r="BB1005" t="s">
        <v>5202</v>
      </c>
      <c r="BC1005" t="s">
        <v>17</v>
      </c>
      <c r="BD1005" t="s">
        <v>17</v>
      </c>
      <c r="BE1005" t="s">
        <v>37</v>
      </c>
      <c r="BF1005" t="s">
        <v>36</v>
      </c>
      <c r="BG1005" t="s">
        <v>17</v>
      </c>
      <c r="BH1005" t="s">
        <v>9567</v>
      </c>
      <c r="BI1005" t="s">
        <v>4479</v>
      </c>
      <c r="BJ1005" t="s">
        <v>9079</v>
      </c>
      <c r="BK1005" t="s">
        <v>9568</v>
      </c>
      <c r="BL1005" t="s">
        <v>17</v>
      </c>
      <c r="BM1005" s="89">
        <v>1092157</v>
      </c>
      <c r="BN1005" s="89">
        <v>1092157</v>
      </c>
      <c r="BO1005" t="s">
        <v>7013</v>
      </c>
      <c r="BP1005" t="s">
        <v>6142</v>
      </c>
      <c r="BQ1005" t="s">
        <v>17</v>
      </c>
      <c r="BR1005" t="s">
        <v>17</v>
      </c>
      <c r="BS1005" t="s">
        <v>17</v>
      </c>
      <c r="BT1005" t="s">
        <v>7013</v>
      </c>
      <c r="BU1005" t="s">
        <v>6697</v>
      </c>
      <c r="BV1005" t="s">
        <v>11134</v>
      </c>
      <c r="BW1005">
        <v>25</v>
      </c>
      <c r="BX1005" t="s">
        <v>17</v>
      </c>
      <c r="BY1005" t="s">
        <v>17</v>
      </c>
      <c r="BZ1005" t="s">
        <v>10997</v>
      </c>
      <c r="CA1005" t="s">
        <v>6212</v>
      </c>
      <c r="CB1005">
        <v>2018</v>
      </c>
      <c r="CC1005" t="s">
        <v>10998</v>
      </c>
      <c r="CD1005" t="s">
        <v>11135</v>
      </c>
      <c r="CE1005" t="s">
        <v>11136</v>
      </c>
      <c r="CF1005" t="s">
        <v>11133</v>
      </c>
      <c r="CG1005" t="s">
        <v>11133</v>
      </c>
      <c r="CH1005" t="s">
        <v>131</v>
      </c>
      <c r="CI1005" t="s">
        <v>11133</v>
      </c>
      <c r="CJ1005" t="s">
        <v>11137</v>
      </c>
      <c r="CM1005" t="s">
        <v>11002</v>
      </c>
      <c r="CO1005" t="s">
        <v>686</v>
      </c>
      <c r="CP1005" t="s">
        <v>48</v>
      </c>
      <c r="CQ1005" t="s">
        <v>7025</v>
      </c>
      <c r="CR1005" t="s">
        <v>17</v>
      </c>
      <c r="CS1005" t="s">
        <v>11138</v>
      </c>
      <c r="CT1005" t="s">
        <v>430</v>
      </c>
      <c r="CU1005" t="s">
        <v>333</v>
      </c>
      <c r="CV1005" t="s">
        <v>17</v>
      </c>
      <c r="CW1005" t="s">
        <v>17</v>
      </c>
      <c r="CX1005" t="s">
        <v>17</v>
      </c>
      <c r="CY1005" t="s">
        <v>17</v>
      </c>
      <c r="CZ1005" t="s">
        <v>11139</v>
      </c>
      <c r="DA1005" t="s">
        <v>8549</v>
      </c>
      <c r="DB1005" t="s">
        <v>11140</v>
      </c>
      <c r="DC1005" t="s">
        <v>11141</v>
      </c>
      <c r="DD1005">
        <v>1013</v>
      </c>
    </row>
    <row r="1006" spans="1:108">
      <c r="A1006">
        <v>959</v>
      </c>
      <c r="B1006" t="s">
        <v>10974</v>
      </c>
      <c r="C1006" s="285" t="s">
        <v>10975</v>
      </c>
      <c r="D1006" t="s">
        <v>10976</v>
      </c>
      <c r="E1006" t="s">
        <v>10977</v>
      </c>
      <c r="F1006" t="s">
        <v>10978</v>
      </c>
      <c r="G1006" s="149" t="s">
        <v>10979</v>
      </c>
      <c r="H1006" t="s">
        <v>10980</v>
      </c>
      <c r="I1006" t="s">
        <v>10981</v>
      </c>
      <c r="J1006" t="s">
        <v>10982</v>
      </c>
      <c r="K1006" t="s">
        <v>12874</v>
      </c>
      <c r="L1006" t="s">
        <v>11094</v>
      </c>
      <c r="M1006" t="b">
        <v>0</v>
      </c>
      <c r="N1006" t="s">
        <v>549</v>
      </c>
      <c r="O1006" t="s">
        <v>8269</v>
      </c>
      <c r="P1006">
        <v>23</v>
      </c>
      <c r="Q1006">
        <v>23</v>
      </c>
      <c r="R1006">
        <v>23</v>
      </c>
      <c r="S1006" t="s">
        <v>10984</v>
      </c>
      <c r="T1006" t="s">
        <v>17</v>
      </c>
      <c r="U1006" t="s">
        <v>17</v>
      </c>
      <c r="V1006" t="s">
        <v>17</v>
      </c>
      <c r="W1006" t="s">
        <v>17</v>
      </c>
      <c r="X1006" t="s">
        <v>11095</v>
      </c>
      <c r="Y1006" t="s">
        <v>10986</v>
      </c>
      <c r="Z1006" t="s">
        <v>10987</v>
      </c>
      <c r="AA1006" t="s">
        <v>484</v>
      </c>
      <c r="AB1006" t="s">
        <v>17</v>
      </c>
      <c r="AC1006" t="s">
        <v>17</v>
      </c>
      <c r="AD1006" t="s">
        <v>17</v>
      </c>
      <c r="AE1006" t="s">
        <v>10988</v>
      </c>
      <c r="AF1006" t="s">
        <v>17</v>
      </c>
      <c r="AG1006" t="s">
        <v>17</v>
      </c>
      <c r="AH1006" t="s">
        <v>11142</v>
      </c>
      <c r="AI1006" t="s">
        <v>9202</v>
      </c>
      <c r="AJ1006" t="s">
        <v>481</v>
      </c>
      <c r="AM1006" t="s">
        <v>17</v>
      </c>
      <c r="AN1006" t="s">
        <v>484</v>
      </c>
      <c r="AO1006" t="s">
        <v>11097</v>
      </c>
      <c r="AP1006" t="s">
        <v>10984</v>
      </c>
      <c r="AQ1006" t="s">
        <v>10991</v>
      </c>
      <c r="AR1006" t="s">
        <v>10992</v>
      </c>
      <c r="AS1006" t="s">
        <v>9044</v>
      </c>
      <c r="AT1006" t="s">
        <v>347</v>
      </c>
      <c r="AU1006" t="b">
        <v>0</v>
      </c>
      <c r="AV1006" t="s">
        <v>17</v>
      </c>
      <c r="AW1006" s="89">
        <v>1263840</v>
      </c>
      <c r="AX1006" t="b">
        <v>0</v>
      </c>
      <c r="AY1006" t="s">
        <v>17</v>
      </c>
      <c r="AZ1006" t="s">
        <v>10994</v>
      </c>
      <c r="BA1006" t="s">
        <v>10995</v>
      </c>
      <c r="BB1006" t="s">
        <v>5202</v>
      </c>
      <c r="BC1006" t="s">
        <v>17</v>
      </c>
      <c r="BD1006" t="s">
        <v>17</v>
      </c>
      <c r="BE1006" t="s">
        <v>37</v>
      </c>
      <c r="BF1006" t="s">
        <v>36</v>
      </c>
      <c r="BG1006" t="s">
        <v>17</v>
      </c>
      <c r="BH1006" t="s">
        <v>9567</v>
      </c>
      <c r="BI1006" t="s">
        <v>4479</v>
      </c>
      <c r="BJ1006" t="s">
        <v>9079</v>
      </c>
      <c r="BK1006" t="s">
        <v>9568</v>
      </c>
      <c r="BL1006" t="s">
        <v>17</v>
      </c>
      <c r="BM1006" s="89">
        <v>1075414</v>
      </c>
      <c r="BN1006" s="89">
        <v>1075414</v>
      </c>
      <c r="BO1006" t="s">
        <v>7013</v>
      </c>
      <c r="BP1006" t="s">
        <v>6142</v>
      </c>
      <c r="BQ1006" t="s">
        <v>17</v>
      </c>
      <c r="BR1006" t="s">
        <v>17</v>
      </c>
      <c r="BS1006" t="s">
        <v>17</v>
      </c>
      <c r="BT1006" t="s">
        <v>7013</v>
      </c>
      <c r="BU1006" t="s">
        <v>6697</v>
      </c>
      <c r="BV1006" t="s">
        <v>11143</v>
      </c>
      <c r="BW1006">
        <v>25</v>
      </c>
      <c r="BX1006" t="s">
        <v>17</v>
      </c>
      <c r="BY1006" t="s">
        <v>17</v>
      </c>
      <c r="BZ1006" t="s">
        <v>10997</v>
      </c>
      <c r="CA1006" t="s">
        <v>6212</v>
      </c>
      <c r="CB1006">
        <v>2018</v>
      </c>
      <c r="CC1006" t="s">
        <v>10998</v>
      </c>
      <c r="CD1006" t="s">
        <v>11144</v>
      </c>
      <c r="CE1006" t="s">
        <v>11145</v>
      </c>
      <c r="CF1006" t="s">
        <v>11142</v>
      </c>
      <c r="CG1006" t="s">
        <v>11142</v>
      </c>
      <c r="CH1006" t="s">
        <v>131</v>
      </c>
      <c r="CI1006" t="s">
        <v>11142</v>
      </c>
      <c r="CJ1006" t="s">
        <v>11146</v>
      </c>
      <c r="CM1006" t="s">
        <v>11002</v>
      </c>
      <c r="CO1006" t="s">
        <v>686</v>
      </c>
      <c r="CP1006" t="s">
        <v>48</v>
      </c>
      <c r="CQ1006" t="s">
        <v>7025</v>
      </c>
      <c r="CR1006" t="s">
        <v>17</v>
      </c>
      <c r="CS1006" t="s">
        <v>11147</v>
      </c>
      <c r="CT1006" t="s">
        <v>430</v>
      </c>
      <c r="CU1006" t="s">
        <v>333</v>
      </c>
      <c r="CV1006" t="s">
        <v>17</v>
      </c>
      <c r="CW1006" t="s">
        <v>17</v>
      </c>
      <c r="CX1006" t="s">
        <v>17</v>
      </c>
      <c r="CY1006" t="s">
        <v>17</v>
      </c>
      <c r="CZ1006" t="s">
        <v>11148</v>
      </c>
      <c r="DA1006" t="s">
        <v>8549</v>
      </c>
      <c r="DB1006" t="s">
        <v>11149</v>
      </c>
      <c r="DC1006" t="s">
        <v>11150</v>
      </c>
      <c r="DD1006">
        <v>1014</v>
      </c>
    </row>
    <row r="1007" spans="1:108">
      <c r="A1007">
        <v>960</v>
      </c>
      <c r="B1007" t="s">
        <v>10974</v>
      </c>
      <c r="C1007" s="285" t="s">
        <v>10975</v>
      </c>
      <c r="D1007" t="s">
        <v>10976</v>
      </c>
      <c r="E1007" t="s">
        <v>10977</v>
      </c>
      <c r="F1007" t="s">
        <v>10978</v>
      </c>
      <c r="G1007" s="149" t="s">
        <v>10979</v>
      </c>
      <c r="H1007" t="s">
        <v>10980</v>
      </c>
      <c r="I1007" t="s">
        <v>10981</v>
      </c>
      <c r="J1007" t="s">
        <v>10982</v>
      </c>
      <c r="K1007" t="s">
        <v>12874</v>
      </c>
      <c r="L1007" t="s">
        <v>11094</v>
      </c>
      <c r="M1007" t="b">
        <v>0</v>
      </c>
      <c r="N1007" t="s">
        <v>549</v>
      </c>
      <c r="O1007" t="s">
        <v>8269</v>
      </c>
      <c r="P1007">
        <v>23</v>
      </c>
      <c r="Q1007">
        <v>23</v>
      </c>
      <c r="R1007">
        <v>23</v>
      </c>
      <c r="S1007" t="s">
        <v>10984</v>
      </c>
      <c r="T1007" t="s">
        <v>17</v>
      </c>
      <c r="U1007" t="s">
        <v>17</v>
      </c>
      <c r="V1007" t="s">
        <v>17</v>
      </c>
      <c r="W1007" t="s">
        <v>17</v>
      </c>
      <c r="X1007" t="s">
        <v>11095</v>
      </c>
      <c r="Y1007" t="s">
        <v>10986</v>
      </c>
      <c r="Z1007" t="s">
        <v>10987</v>
      </c>
      <c r="AA1007" t="s">
        <v>484</v>
      </c>
      <c r="AB1007" t="s">
        <v>17</v>
      </c>
      <c r="AC1007" t="s">
        <v>17</v>
      </c>
      <c r="AD1007" t="s">
        <v>17</v>
      </c>
      <c r="AE1007" t="s">
        <v>10988</v>
      </c>
      <c r="AF1007" t="s">
        <v>17</v>
      </c>
      <c r="AG1007" t="s">
        <v>17</v>
      </c>
      <c r="AH1007" t="s">
        <v>11151</v>
      </c>
      <c r="AI1007" t="s">
        <v>9202</v>
      </c>
      <c r="AJ1007" t="s">
        <v>481</v>
      </c>
      <c r="AM1007" t="s">
        <v>17</v>
      </c>
      <c r="AN1007" t="s">
        <v>484</v>
      </c>
      <c r="AO1007" t="s">
        <v>10990</v>
      </c>
      <c r="AP1007" t="s">
        <v>10984</v>
      </c>
      <c r="AQ1007" t="s">
        <v>10991</v>
      </c>
      <c r="AR1007" t="s">
        <v>10992</v>
      </c>
      <c r="AS1007" t="s">
        <v>9041</v>
      </c>
      <c r="AT1007" t="s">
        <v>17</v>
      </c>
      <c r="AU1007" t="b">
        <v>0</v>
      </c>
      <c r="AV1007" t="s">
        <v>17</v>
      </c>
      <c r="AW1007" s="89">
        <v>2314849</v>
      </c>
      <c r="AX1007" t="b">
        <v>0</v>
      </c>
      <c r="AY1007" t="s">
        <v>17</v>
      </c>
      <c r="AZ1007" t="s">
        <v>10994</v>
      </c>
      <c r="BA1007" t="s">
        <v>10995</v>
      </c>
      <c r="BB1007" t="s">
        <v>5202</v>
      </c>
      <c r="BC1007" t="s">
        <v>17</v>
      </c>
      <c r="BD1007" t="s">
        <v>17</v>
      </c>
      <c r="BE1007" t="s">
        <v>37</v>
      </c>
      <c r="BF1007" t="s">
        <v>36</v>
      </c>
      <c r="BG1007" t="s">
        <v>17</v>
      </c>
      <c r="BH1007" t="s">
        <v>9567</v>
      </c>
      <c r="BI1007" t="s">
        <v>4479</v>
      </c>
      <c r="BJ1007" t="s">
        <v>9079</v>
      </c>
      <c r="BK1007" t="s">
        <v>9568</v>
      </c>
      <c r="BL1007" t="s">
        <v>17</v>
      </c>
      <c r="BM1007" s="89">
        <v>2051634</v>
      </c>
      <c r="BN1007" s="89">
        <v>2051634</v>
      </c>
      <c r="BO1007" t="s">
        <v>7013</v>
      </c>
      <c r="BP1007" t="s">
        <v>6142</v>
      </c>
      <c r="BQ1007" t="s">
        <v>17</v>
      </c>
      <c r="BR1007" t="s">
        <v>17</v>
      </c>
      <c r="BS1007" t="s">
        <v>17</v>
      </c>
      <c r="BT1007" t="s">
        <v>7013</v>
      </c>
      <c r="BU1007" t="s">
        <v>6697</v>
      </c>
      <c r="BV1007" t="s">
        <v>11152</v>
      </c>
      <c r="BW1007">
        <v>25</v>
      </c>
      <c r="BX1007" t="s">
        <v>17</v>
      </c>
      <c r="BY1007" t="s">
        <v>17</v>
      </c>
      <c r="BZ1007" t="s">
        <v>10997</v>
      </c>
      <c r="CA1007" t="s">
        <v>6212</v>
      </c>
      <c r="CB1007">
        <v>2018</v>
      </c>
      <c r="CC1007" t="s">
        <v>10998</v>
      </c>
      <c r="CD1007" t="s">
        <v>11153</v>
      </c>
      <c r="CE1007" t="s">
        <v>11154</v>
      </c>
      <c r="CF1007" t="s">
        <v>11151</v>
      </c>
      <c r="CG1007" t="s">
        <v>11151</v>
      </c>
      <c r="CH1007" t="s">
        <v>131</v>
      </c>
      <c r="CI1007" t="s">
        <v>11151</v>
      </c>
      <c r="CJ1007" t="s">
        <v>11155</v>
      </c>
      <c r="CM1007" t="s">
        <v>11002</v>
      </c>
      <c r="CO1007" t="s">
        <v>686</v>
      </c>
      <c r="CP1007" t="s">
        <v>48</v>
      </c>
      <c r="CQ1007" t="s">
        <v>7025</v>
      </c>
      <c r="CR1007" t="s">
        <v>17</v>
      </c>
      <c r="CS1007" t="s">
        <v>11156</v>
      </c>
      <c r="CT1007" t="s">
        <v>430</v>
      </c>
      <c r="CU1007" t="s">
        <v>333</v>
      </c>
      <c r="CV1007" t="s">
        <v>17</v>
      </c>
      <c r="CW1007" t="s">
        <v>17</v>
      </c>
      <c r="CX1007" t="s">
        <v>17</v>
      </c>
      <c r="CY1007" t="s">
        <v>17</v>
      </c>
      <c r="CZ1007" t="s">
        <v>11157</v>
      </c>
      <c r="DA1007" t="s">
        <v>8549</v>
      </c>
      <c r="DB1007" t="s">
        <v>11158</v>
      </c>
      <c r="DC1007" t="s">
        <v>11159</v>
      </c>
      <c r="DD1007">
        <v>1015</v>
      </c>
    </row>
    <row r="1008" spans="1:108">
      <c r="A1008">
        <v>961</v>
      </c>
      <c r="B1008" t="s">
        <v>10974</v>
      </c>
      <c r="C1008" s="285" t="s">
        <v>10975</v>
      </c>
      <c r="D1008" t="s">
        <v>10976</v>
      </c>
      <c r="E1008" t="s">
        <v>10977</v>
      </c>
      <c r="F1008" t="s">
        <v>10978</v>
      </c>
      <c r="G1008" s="149" t="s">
        <v>10979</v>
      </c>
      <c r="H1008" t="s">
        <v>10980</v>
      </c>
      <c r="I1008" t="s">
        <v>10981</v>
      </c>
      <c r="J1008" t="s">
        <v>10982</v>
      </c>
      <c r="K1008" t="s">
        <v>12874</v>
      </c>
      <c r="L1008" t="s">
        <v>11094</v>
      </c>
      <c r="M1008" t="b">
        <v>0</v>
      </c>
      <c r="N1008" t="s">
        <v>549</v>
      </c>
      <c r="O1008" t="s">
        <v>8269</v>
      </c>
      <c r="P1008">
        <v>23</v>
      </c>
      <c r="Q1008">
        <v>23</v>
      </c>
      <c r="R1008">
        <v>23</v>
      </c>
      <c r="S1008" t="s">
        <v>10984</v>
      </c>
      <c r="T1008" t="s">
        <v>17</v>
      </c>
      <c r="U1008" t="s">
        <v>17</v>
      </c>
      <c r="V1008" t="s">
        <v>17</v>
      </c>
      <c r="W1008" t="s">
        <v>17</v>
      </c>
      <c r="X1008" t="s">
        <v>11095</v>
      </c>
      <c r="Y1008" t="s">
        <v>10986</v>
      </c>
      <c r="Z1008" t="s">
        <v>10987</v>
      </c>
      <c r="AA1008" t="s">
        <v>484</v>
      </c>
      <c r="AB1008" t="s">
        <v>17</v>
      </c>
      <c r="AC1008" t="s">
        <v>17</v>
      </c>
      <c r="AD1008" t="s">
        <v>17</v>
      </c>
      <c r="AE1008" t="s">
        <v>10988</v>
      </c>
      <c r="AF1008" t="s">
        <v>17</v>
      </c>
      <c r="AG1008" t="s">
        <v>17</v>
      </c>
      <c r="AH1008" t="s">
        <v>11160</v>
      </c>
      <c r="AI1008" t="s">
        <v>9202</v>
      </c>
      <c r="AJ1008" t="s">
        <v>481</v>
      </c>
      <c r="AM1008" t="s">
        <v>17</v>
      </c>
      <c r="AN1008" t="s">
        <v>484</v>
      </c>
      <c r="AO1008" t="s">
        <v>10990</v>
      </c>
      <c r="AP1008" t="s">
        <v>10984</v>
      </c>
      <c r="AQ1008" t="s">
        <v>10991</v>
      </c>
      <c r="AR1008" t="s">
        <v>10992</v>
      </c>
      <c r="AS1008" t="s">
        <v>9041</v>
      </c>
      <c r="AT1008" t="s">
        <v>17</v>
      </c>
      <c r="AU1008" t="b">
        <v>0</v>
      </c>
      <c r="AV1008" t="s">
        <v>17</v>
      </c>
      <c r="AW1008" s="89">
        <v>2405289</v>
      </c>
      <c r="AX1008" t="b">
        <v>0</v>
      </c>
      <c r="AY1008" t="s">
        <v>17</v>
      </c>
      <c r="AZ1008" t="s">
        <v>10994</v>
      </c>
      <c r="BA1008" t="s">
        <v>10995</v>
      </c>
      <c r="BB1008" t="s">
        <v>5202</v>
      </c>
      <c r="BC1008" t="s">
        <v>17</v>
      </c>
      <c r="BD1008" t="s">
        <v>17</v>
      </c>
      <c r="BE1008" t="s">
        <v>37</v>
      </c>
      <c r="BF1008" t="s">
        <v>36</v>
      </c>
      <c r="BG1008" t="s">
        <v>17</v>
      </c>
      <c r="BH1008" t="s">
        <v>9567</v>
      </c>
      <c r="BI1008" t="s">
        <v>4479</v>
      </c>
      <c r="BJ1008" t="s">
        <v>9079</v>
      </c>
      <c r="BK1008" t="s">
        <v>9568</v>
      </c>
      <c r="BL1008" t="s">
        <v>17</v>
      </c>
      <c r="BM1008" s="89">
        <v>2071569</v>
      </c>
      <c r="BN1008" s="89">
        <v>2071569</v>
      </c>
      <c r="BO1008" t="s">
        <v>7013</v>
      </c>
      <c r="BP1008" t="s">
        <v>6142</v>
      </c>
      <c r="BQ1008" t="s">
        <v>17</v>
      </c>
      <c r="BR1008" t="s">
        <v>17</v>
      </c>
      <c r="BS1008" t="s">
        <v>17</v>
      </c>
      <c r="BT1008" t="s">
        <v>7013</v>
      </c>
      <c r="BU1008" t="s">
        <v>6697</v>
      </c>
      <c r="BV1008" t="s">
        <v>11161</v>
      </c>
      <c r="BW1008">
        <v>25</v>
      </c>
      <c r="BX1008" t="s">
        <v>17</v>
      </c>
      <c r="BY1008" t="s">
        <v>17</v>
      </c>
      <c r="BZ1008" t="s">
        <v>10997</v>
      </c>
      <c r="CA1008" t="s">
        <v>6212</v>
      </c>
      <c r="CB1008">
        <v>2018</v>
      </c>
      <c r="CC1008" t="s">
        <v>10998</v>
      </c>
      <c r="CD1008" t="s">
        <v>11162</v>
      </c>
      <c r="CE1008" t="s">
        <v>11163</v>
      </c>
      <c r="CF1008" t="s">
        <v>11160</v>
      </c>
      <c r="CG1008" t="s">
        <v>11160</v>
      </c>
      <c r="CH1008" t="s">
        <v>131</v>
      </c>
      <c r="CI1008" t="s">
        <v>11160</v>
      </c>
      <c r="CJ1008" t="s">
        <v>11164</v>
      </c>
      <c r="CM1008" t="s">
        <v>11002</v>
      </c>
      <c r="CO1008" t="s">
        <v>686</v>
      </c>
      <c r="CP1008" t="s">
        <v>48</v>
      </c>
      <c r="CQ1008" t="s">
        <v>7025</v>
      </c>
      <c r="CR1008" t="s">
        <v>17</v>
      </c>
      <c r="CS1008" t="s">
        <v>11165</v>
      </c>
      <c r="CT1008" t="s">
        <v>430</v>
      </c>
      <c r="CU1008" t="s">
        <v>333</v>
      </c>
      <c r="CV1008" t="s">
        <v>17</v>
      </c>
      <c r="CW1008" t="s">
        <v>17</v>
      </c>
      <c r="CX1008" t="s">
        <v>17</v>
      </c>
      <c r="CY1008" t="s">
        <v>17</v>
      </c>
      <c r="CZ1008" t="s">
        <v>11166</v>
      </c>
      <c r="DA1008" t="s">
        <v>8549</v>
      </c>
      <c r="DB1008" t="s">
        <v>11167</v>
      </c>
      <c r="DC1008" t="s">
        <v>11168</v>
      </c>
      <c r="DD1008">
        <v>1016</v>
      </c>
    </row>
    <row r="1009" spans="1:108">
      <c r="A1009">
        <v>962</v>
      </c>
      <c r="B1009" t="s">
        <v>10974</v>
      </c>
      <c r="C1009" s="285" t="s">
        <v>10975</v>
      </c>
      <c r="D1009" t="s">
        <v>10976</v>
      </c>
      <c r="E1009" t="s">
        <v>10977</v>
      </c>
      <c r="F1009" t="s">
        <v>10978</v>
      </c>
      <c r="G1009" s="149" t="s">
        <v>10979</v>
      </c>
      <c r="H1009" t="s">
        <v>10980</v>
      </c>
      <c r="I1009" t="s">
        <v>10981</v>
      </c>
      <c r="J1009" t="s">
        <v>10982</v>
      </c>
      <c r="K1009" t="s">
        <v>12874</v>
      </c>
      <c r="L1009" t="s">
        <v>11094</v>
      </c>
      <c r="M1009" t="b">
        <v>0</v>
      </c>
      <c r="N1009" t="s">
        <v>549</v>
      </c>
      <c r="O1009" t="s">
        <v>8269</v>
      </c>
      <c r="P1009">
        <v>23</v>
      </c>
      <c r="Q1009">
        <v>23</v>
      </c>
      <c r="R1009">
        <v>23</v>
      </c>
      <c r="S1009" t="s">
        <v>10984</v>
      </c>
      <c r="T1009" t="s">
        <v>17</v>
      </c>
      <c r="U1009" t="s">
        <v>17</v>
      </c>
      <c r="V1009" t="s">
        <v>17</v>
      </c>
      <c r="W1009" t="s">
        <v>17</v>
      </c>
      <c r="X1009" t="s">
        <v>11095</v>
      </c>
      <c r="Y1009" t="s">
        <v>10986</v>
      </c>
      <c r="Z1009" t="s">
        <v>10987</v>
      </c>
      <c r="AA1009" t="s">
        <v>484</v>
      </c>
      <c r="AB1009" t="s">
        <v>17</v>
      </c>
      <c r="AC1009" t="s">
        <v>17</v>
      </c>
      <c r="AD1009" t="s">
        <v>17</v>
      </c>
      <c r="AE1009" t="s">
        <v>10988</v>
      </c>
      <c r="AF1009" t="s">
        <v>17</v>
      </c>
      <c r="AG1009" t="s">
        <v>17</v>
      </c>
      <c r="AH1009" t="s">
        <v>11169</v>
      </c>
      <c r="AI1009" t="s">
        <v>9202</v>
      </c>
      <c r="AJ1009" t="s">
        <v>481</v>
      </c>
      <c r="AM1009" t="s">
        <v>17</v>
      </c>
      <c r="AN1009" t="s">
        <v>484</v>
      </c>
      <c r="AO1009" t="s">
        <v>10990</v>
      </c>
      <c r="AP1009" t="s">
        <v>10984</v>
      </c>
      <c r="AQ1009" t="s">
        <v>10991</v>
      </c>
      <c r="AR1009" t="s">
        <v>10992</v>
      </c>
      <c r="AS1009" t="s">
        <v>9044</v>
      </c>
      <c r="AT1009" t="s">
        <v>10993</v>
      </c>
      <c r="AU1009" t="b">
        <v>0</v>
      </c>
      <c r="AV1009" t="s">
        <v>17</v>
      </c>
      <c r="AW1009" s="89">
        <v>1281468</v>
      </c>
      <c r="AX1009" t="b">
        <v>0</v>
      </c>
      <c r="AY1009" t="s">
        <v>17</v>
      </c>
      <c r="AZ1009" t="s">
        <v>10994</v>
      </c>
      <c r="BA1009" t="s">
        <v>10995</v>
      </c>
      <c r="BB1009" t="s">
        <v>5202</v>
      </c>
      <c r="BC1009" t="s">
        <v>17</v>
      </c>
      <c r="BD1009" t="s">
        <v>17</v>
      </c>
      <c r="BE1009" t="s">
        <v>37</v>
      </c>
      <c r="BF1009" t="s">
        <v>36</v>
      </c>
      <c r="BG1009" t="s">
        <v>17</v>
      </c>
      <c r="BH1009" t="s">
        <v>9567</v>
      </c>
      <c r="BI1009" t="s">
        <v>4479</v>
      </c>
      <c r="BJ1009" t="s">
        <v>9079</v>
      </c>
      <c r="BK1009" t="s">
        <v>9568</v>
      </c>
      <c r="BL1009" t="s">
        <v>17</v>
      </c>
      <c r="BM1009" s="89">
        <v>1093781</v>
      </c>
      <c r="BN1009" s="89">
        <v>1093781</v>
      </c>
      <c r="BO1009" t="s">
        <v>7013</v>
      </c>
      <c r="BP1009" t="s">
        <v>6142</v>
      </c>
      <c r="BQ1009" t="s">
        <v>17</v>
      </c>
      <c r="BR1009" t="s">
        <v>17</v>
      </c>
      <c r="BS1009" t="s">
        <v>17</v>
      </c>
      <c r="BT1009" t="s">
        <v>7013</v>
      </c>
      <c r="BU1009" t="s">
        <v>6697</v>
      </c>
      <c r="BV1009" t="s">
        <v>11170</v>
      </c>
      <c r="BW1009">
        <v>25</v>
      </c>
      <c r="BX1009" t="s">
        <v>17</v>
      </c>
      <c r="BY1009" t="s">
        <v>17</v>
      </c>
      <c r="BZ1009" t="s">
        <v>10997</v>
      </c>
      <c r="CA1009" t="s">
        <v>6212</v>
      </c>
      <c r="CB1009">
        <v>2018</v>
      </c>
      <c r="CC1009" t="s">
        <v>10998</v>
      </c>
      <c r="CD1009" t="s">
        <v>11171</v>
      </c>
      <c r="CE1009" t="s">
        <v>11172</v>
      </c>
      <c r="CF1009" t="s">
        <v>11169</v>
      </c>
      <c r="CG1009" t="s">
        <v>11169</v>
      </c>
      <c r="CH1009" t="s">
        <v>131</v>
      </c>
      <c r="CI1009" t="s">
        <v>11169</v>
      </c>
      <c r="CJ1009" t="s">
        <v>11173</v>
      </c>
      <c r="CM1009" t="s">
        <v>11002</v>
      </c>
      <c r="CO1009" t="s">
        <v>686</v>
      </c>
      <c r="CP1009" t="s">
        <v>48</v>
      </c>
      <c r="CQ1009" t="s">
        <v>7025</v>
      </c>
      <c r="CR1009" t="s">
        <v>17</v>
      </c>
      <c r="CS1009" t="s">
        <v>11174</v>
      </c>
      <c r="CT1009" t="s">
        <v>430</v>
      </c>
      <c r="CU1009" t="s">
        <v>333</v>
      </c>
      <c r="CV1009" t="s">
        <v>17</v>
      </c>
      <c r="CW1009" t="s">
        <v>17</v>
      </c>
      <c r="CX1009" t="s">
        <v>17</v>
      </c>
      <c r="CY1009" t="s">
        <v>17</v>
      </c>
      <c r="CZ1009" t="s">
        <v>11175</v>
      </c>
      <c r="DA1009" t="s">
        <v>8549</v>
      </c>
      <c r="DB1009" t="s">
        <v>11176</v>
      </c>
      <c r="DC1009" t="s">
        <v>11177</v>
      </c>
      <c r="DD1009">
        <v>1017</v>
      </c>
    </row>
    <row r="1010" spans="1:108">
      <c r="A1010">
        <v>963</v>
      </c>
      <c r="B1010" t="s">
        <v>10974</v>
      </c>
      <c r="C1010" s="285" t="s">
        <v>10975</v>
      </c>
      <c r="D1010" t="s">
        <v>10976</v>
      </c>
      <c r="E1010" t="s">
        <v>10977</v>
      </c>
      <c r="F1010" t="s">
        <v>10978</v>
      </c>
      <c r="G1010" s="149" t="s">
        <v>10979</v>
      </c>
      <c r="H1010" t="s">
        <v>10980</v>
      </c>
      <c r="I1010" t="s">
        <v>10981</v>
      </c>
      <c r="J1010" t="s">
        <v>10982</v>
      </c>
      <c r="K1010" t="s">
        <v>12874</v>
      </c>
      <c r="L1010" t="s">
        <v>11094</v>
      </c>
      <c r="M1010" t="b">
        <v>0</v>
      </c>
      <c r="N1010" t="s">
        <v>549</v>
      </c>
      <c r="O1010" t="s">
        <v>8269</v>
      </c>
      <c r="P1010">
        <v>23</v>
      </c>
      <c r="Q1010">
        <v>23</v>
      </c>
      <c r="R1010">
        <v>23</v>
      </c>
      <c r="S1010" t="s">
        <v>10984</v>
      </c>
      <c r="T1010" t="s">
        <v>17</v>
      </c>
      <c r="U1010" t="s">
        <v>17</v>
      </c>
      <c r="V1010" t="s">
        <v>17</v>
      </c>
      <c r="W1010" t="s">
        <v>17</v>
      </c>
      <c r="X1010" t="s">
        <v>11095</v>
      </c>
      <c r="Y1010" t="s">
        <v>10986</v>
      </c>
      <c r="Z1010" t="s">
        <v>10987</v>
      </c>
      <c r="AA1010" t="s">
        <v>484</v>
      </c>
      <c r="AB1010" t="s">
        <v>17</v>
      </c>
      <c r="AC1010" t="s">
        <v>17</v>
      </c>
      <c r="AD1010" t="s">
        <v>17</v>
      </c>
      <c r="AE1010" t="s">
        <v>10988</v>
      </c>
      <c r="AF1010" t="s">
        <v>17</v>
      </c>
      <c r="AG1010" t="s">
        <v>17</v>
      </c>
      <c r="AH1010" t="s">
        <v>11178</v>
      </c>
      <c r="AI1010" t="s">
        <v>9202</v>
      </c>
      <c r="AJ1010" t="s">
        <v>481</v>
      </c>
      <c r="AM1010" t="s">
        <v>17</v>
      </c>
      <c r="AN1010" t="s">
        <v>484</v>
      </c>
      <c r="AO1010" t="s">
        <v>10990</v>
      </c>
      <c r="AP1010" t="s">
        <v>10984</v>
      </c>
      <c r="AQ1010" t="s">
        <v>10991</v>
      </c>
      <c r="AR1010" t="s">
        <v>10992</v>
      </c>
      <c r="AS1010" t="s">
        <v>9044</v>
      </c>
      <c r="AT1010" t="s">
        <v>347</v>
      </c>
      <c r="AU1010" t="b">
        <v>0</v>
      </c>
      <c r="AV1010" t="s">
        <v>17</v>
      </c>
      <c r="AW1010" s="89">
        <v>1211547</v>
      </c>
      <c r="AX1010" t="b">
        <v>0</v>
      </c>
      <c r="AY1010" t="s">
        <v>17</v>
      </c>
      <c r="AZ1010" t="s">
        <v>10994</v>
      </c>
      <c r="BA1010" t="s">
        <v>10995</v>
      </c>
      <c r="BB1010" t="s">
        <v>5202</v>
      </c>
      <c r="BC1010" t="s">
        <v>17</v>
      </c>
      <c r="BD1010" t="s">
        <v>17</v>
      </c>
      <c r="BE1010" t="s">
        <v>37</v>
      </c>
      <c r="BF1010" t="s">
        <v>36</v>
      </c>
      <c r="BG1010" t="s">
        <v>17</v>
      </c>
      <c r="BH1010" t="s">
        <v>9567</v>
      </c>
      <c r="BI1010" t="s">
        <v>4479</v>
      </c>
      <c r="BJ1010" t="s">
        <v>9079</v>
      </c>
      <c r="BK1010" t="s">
        <v>9568</v>
      </c>
      <c r="BL1010" t="s">
        <v>17</v>
      </c>
      <c r="BM1010" s="89">
        <v>1008208</v>
      </c>
      <c r="BN1010" s="89">
        <v>1008208</v>
      </c>
      <c r="BO1010" t="s">
        <v>7013</v>
      </c>
      <c r="BP1010" t="s">
        <v>6142</v>
      </c>
      <c r="BQ1010" t="s">
        <v>17</v>
      </c>
      <c r="BR1010" t="s">
        <v>17</v>
      </c>
      <c r="BS1010" t="s">
        <v>17</v>
      </c>
      <c r="BT1010" t="s">
        <v>7013</v>
      </c>
      <c r="BU1010" t="s">
        <v>6697</v>
      </c>
      <c r="BV1010" t="s">
        <v>11179</v>
      </c>
      <c r="BW1010">
        <v>25</v>
      </c>
      <c r="BX1010" t="s">
        <v>17</v>
      </c>
      <c r="BY1010" t="s">
        <v>17</v>
      </c>
      <c r="BZ1010" t="s">
        <v>10997</v>
      </c>
      <c r="CA1010" t="s">
        <v>6212</v>
      </c>
      <c r="CB1010">
        <v>2018</v>
      </c>
      <c r="CC1010" t="s">
        <v>10998</v>
      </c>
      <c r="CD1010" t="s">
        <v>11180</v>
      </c>
      <c r="CE1010" t="s">
        <v>11181</v>
      </c>
      <c r="CF1010" t="s">
        <v>11178</v>
      </c>
      <c r="CG1010" t="s">
        <v>11178</v>
      </c>
      <c r="CH1010" t="s">
        <v>131</v>
      </c>
      <c r="CI1010" t="s">
        <v>11178</v>
      </c>
      <c r="CJ1010" t="s">
        <v>11182</v>
      </c>
      <c r="CM1010" t="s">
        <v>11002</v>
      </c>
      <c r="CO1010" t="s">
        <v>686</v>
      </c>
      <c r="CP1010" t="s">
        <v>48</v>
      </c>
      <c r="CQ1010" t="s">
        <v>7025</v>
      </c>
      <c r="CR1010" t="s">
        <v>17</v>
      </c>
      <c r="CS1010" t="s">
        <v>11183</v>
      </c>
      <c r="CT1010" t="s">
        <v>430</v>
      </c>
      <c r="CU1010" t="s">
        <v>333</v>
      </c>
      <c r="CV1010" t="s">
        <v>17</v>
      </c>
      <c r="CW1010" t="s">
        <v>17</v>
      </c>
      <c r="CX1010" t="s">
        <v>17</v>
      </c>
      <c r="CY1010" t="s">
        <v>17</v>
      </c>
      <c r="CZ1010" t="s">
        <v>11184</v>
      </c>
      <c r="DA1010" t="s">
        <v>8549</v>
      </c>
      <c r="DB1010" t="s">
        <v>11185</v>
      </c>
      <c r="DC1010" t="s">
        <v>11186</v>
      </c>
      <c r="DD1010">
        <v>1018</v>
      </c>
    </row>
    <row r="1011" spans="1:108">
      <c r="A1011">
        <v>964</v>
      </c>
      <c r="B1011" t="s">
        <v>10974</v>
      </c>
      <c r="C1011" s="285" t="s">
        <v>10975</v>
      </c>
      <c r="D1011" t="s">
        <v>10976</v>
      </c>
      <c r="E1011" t="s">
        <v>10977</v>
      </c>
      <c r="F1011" t="s">
        <v>10978</v>
      </c>
      <c r="G1011" s="149" t="s">
        <v>10979</v>
      </c>
      <c r="H1011" t="s">
        <v>10980</v>
      </c>
      <c r="I1011" t="s">
        <v>10981</v>
      </c>
      <c r="J1011" t="s">
        <v>10982</v>
      </c>
      <c r="K1011" t="s">
        <v>12874</v>
      </c>
      <c r="L1011" t="s">
        <v>10983</v>
      </c>
      <c r="M1011" t="b">
        <v>0</v>
      </c>
      <c r="N1011" t="s">
        <v>549</v>
      </c>
      <c r="O1011" t="s">
        <v>8269</v>
      </c>
      <c r="P1011">
        <v>20</v>
      </c>
      <c r="Q1011">
        <v>20</v>
      </c>
      <c r="R1011">
        <v>20</v>
      </c>
      <c r="S1011" t="s">
        <v>10984</v>
      </c>
      <c r="T1011" t="s">
        <v>17</v>
      </c>
      <c r="U1011" t="s">
        <v>17</v>
      </c>
      <c r="V1011" t="s">
        <v>17</v>
      </c>
      <c r="W1011" t="s">
        <v>17</v>
      </c>
      <c r="X1011" t="s">
        <v>10985</v>
      </c>
      <c r="Y1011" t="s">
        <v>10986</v>
      </c>
      <c r="Z1011" t="s">
        <v>10987</v>
      </c>
      <c r="AA1011" t="s">
        <v>484</v>
      </c>
      <c r="AB1011" t="s">
        <v>17</v>
      </c>
      <c r="AC1011" t="s">
        <v>17</v>
      </c>
      <c r="AD1011" t="s">
        <v>17</v>
      </c>
      <c r="AE1011" t="s">
        <v>10988</v>
      </c>
      <c r="AF1011" t="s">
        <v>17</v>
      </c>
      <c r="AG1011" t="s">
        <v>17</v>
      </c>
      <c r="AH1011" t="s">
        <v>11187</v>
      </c>
      <c r="AI1011" t="s">
        <v>9202</v>
      </c>
      <c r="AJ1011" t="s">
        <v>481</v>
      </c>
      <c r="AM1011" t="s">
        <v>17</v>
      </c>
      <c r="AN1011" t="s">
        <v>484</v>
      </c>
      <c r="AO1011" t="s">
        <v>11067</v>
      </c>
      <c r="AP1011" t="s">
        <v>10984</v>
      </c>
      <c r="AQ1011" t="s">
        <v>10991</v>
      </c>
      <c r="AR1011" t="s">
        <v>10992</v>
      </c>
      <c r="AS1011" t="s">
        <v>9044</v>
      </c>
      <c r="AT1011" t="s">
        <v>10993</v>
      </c>
      <c r="AU1011" t="b">
        <v>0</v>
      </c>
      <c r="AV1011" t="s">
        <v>17</v>
      </c>
      <c r="AW1011" s="89">
        <v>2328865</v>
      </c>
      <c r="AX1011" t="b">
        <v>0</v>
      </c>
      <c r="AY1011" t="s">
        <v>17</v>
      </c>
      <c r="AZ1011" t="s">
        <v>10994</v>
      </c>
      <c r="BA1011" t="s">
        <v>10995</v>
      </c>
      <c r="BB1011" t="s">
        <v>5202</v>
      </c>
      <c r="BC1011" t="s">
        <v>17</v>
      </c>
      <c r="BD1011" t="s">
        <v>17</v>
      </c>
      <c r="BE1011" t="s">
        <v>37</v>
      </c>
      <c r="BF1011" t="s">
        <v>36</v>
      </c>
      <c r="BG1011" t="s">
        <v>17</v>
      </c>
      <c r="BH1011" t="s">
        <v>9567</v>
      </c>
      <c r="BI1011" t="s">
        <v>4479</v>
      </c>
      <c r="BJ1011" t="s">
        <v>9079</v>
      </c>
      <c r="BK1011" t="s">
        <v>9568</v>
      </c>
      <c r="BL1011" t="s">
        <v>17</v>
      </c>
      <c r="BM1011" s="89">
        <v>2136648</v>
      </c>
      <c r="BN1011" s="89">
        <v>2136648</v>
      </c>
      <c r="BO1011" t="s">
        <v>7013</v>
      </c>
      <c r="BP1011" t="s">
        <v>6142</v>
      </c>
      <c r="BQ1011" t="s">
        <v>17</v>
      </c>
      <c r="BR1011" t="s">
        <v>17</v>
      </c>
      <c r="BS1011" t="s">
        <v>17</v>
      </c>
      <c r="BT1011" t="s">
        <v>7013</v>
      </c>
      <c r="BU1011" t="s">
        <v>6697</v>
      </c>
      <c r="BV1011" t="s">
        <v>11188</v>
      </c>
      <c r="BW1011">
        <v>25</v>
      </c>
      <c r="BX1011" t="s">
        <v>17</v>
      </c>
      <c r="BY1011" t="s">
        <v>17</v>
      </c>
      <c r="BZ1011" t="s">
        <v>10997</v>
      </c>
      <c r="CA1011" t="s">
        <v>6212</v>
      </c>
      <c r="CB1011">
        <v>2018</v>
      </c>
      <c r="CC1011" t="s">
        <v>10998</v>
      </c>
      <c r="CD1011" t="s">
        <v>11189</v>
      </c>
      <c r="CE1011" t="s">
        <v>11190</v>
      </c>
      <c r="CF1011" t="s">
        <v>11187</v>
      </c>
      <c r="CG1011" t="s">
        <v>11187</v>
      </c>
      <c r="CH1011" t="s">
        <v>131</v>
      </c>
      <c r="CI1011" t="s">
        <v>11187</v>
      </c>
      <c r="CJ1011" t="s">
        <v>11191</v>
      </c>
      <c r="CM1011" t="s">
        <v>11002</v>
      </c>
      <c r="CO1011" t="s">
        <v>686</v>
      </c>
      <c r="CP1011" t="s">
        <v>48</v>
      </c>
      <c r="CQ1011" t="s">
        <v>7025</v>
      </c>
      <c r="CR1011" t="s">
        <v>17</v>
      </c>
      <c r="CS1011" t="s">
        <v>11192</v>
      </c>
      <c r="CT1011" t="s">
        <v>430</v>
      </c>
      <c r="CU1011" t="s">
        <v>333</v>
      </c>
      <c r="CV1011" t="s">
        <v>17</v>
      </c>
      <c r="CW1011" t="s">
        <v>17</v>
      </c>
      <c r="CX1011" t="s">
        <v>17</v>
      </c>
      <c r="CY1011" t="s">
        <v>17</v>
      </c>
      <c r="CZ1011" t="s">
        <v>11193</v>
      </c>
      <c r="DA1011" t="s">
        <v>8549</v>
      </c>
      <c r="DB1011" t="s">
        <v>11194</v>
      </c>
      <c r="DC1011" t="s">
        <v>11195</v>
      </c>
      <c r="DD1011">
        <v>1019</v>
      </c>
    </row>
    <row r="1012" spans="1:108">
      <c r="A1012">
        <v>965</v>
      </c>
      <c r="B1012" t="s">
        <v>10974</v>
      </c>
      <c r="C1012" s="285" t="s">
        <v>10975</v>
      </c>
      <c r="D1012" t="s">
        <v>10976</v>
      </c>
      <c r="E1012" t="s">
        <v>10977</v>
      </c>
      <c r="F1012" t="s">
        <v>10978</v>
      </c>
      <c r="G1012" s="149" t="s">
        <v>10979</v>
      </c>
      <c r="H1012" t="s">
        <v>10980</v>
      </c>
      <c r="I1012" t="s">
        <v>10981</v>
      </c>
      <c r="J1012" t="s">
        <v>10982</v>
      </c>
      <c r="K1012" t="s">
        <v>12874</v>
      </c>
      <c r="L1012" t="s">
        <v>10983</v>
      </c>
      <c r="M1012" t="b">
        <v>0</v>
      </c>
      <c r="N1012" t="s">
        <v>549</v>
      </c>
      <c r="O1012" t="s">
        <v>8269</v>
      </c>
      <c r="P1012">
        <v>20</v>
      </c>
      <c r="Q1012">
        <v>20</v>
      </c>
      <c r="R1012">
        <v>20</v>
      </c>
      <c r="S1012" t="s">
        <v>10984</v>
      </c>
      <c r="T1012" t="s">
        <v>17</v>
      </c>
      <c r="U1012" t="s">
        <v>17</v>
      </c>
      <c r="V1012" t="s">
        <v>17</v>
      </c>
      <c r="W1012" t="s">
        <v>17</v>
      </c>
      <c r="X1012" t="s">
        <v>10985</v>
      </c>
      <c r="Y1012" t="s">
        <v>10986</v>
      </c>
      <c r="Z1012" t="s">
        <v>10987</v>
      </c>
      <c r="AA1012" t="s">
        <v>484</v>
      </c>
      <c r="AB1012" t="s">
        <v>17</v>
      </c>
      <c r="AC1012" t="s">
        <v>17</v>
      </c>
      <c r="AD1012" t="s">
        <v>17</v>
      </c>
      <c r="AE1012" t="s">
        <v>10988</v>
      </c>
      <c r="AF1012" t="s">
        <v>17</v>
      </c>
      <c r="AG1012" t="s">
        <v>17</v>
      </c>
      <c r="AH1012" t="s">
        <v>11196</v>
      </c>
      <c r="AI1012" t="s">
        <v>9202</v>
      </c>
      <c r="AJ1012" t="s">
        <v>481</v>
      </c>
      <c r="AM1012" t="s">
        <v>17</v>
      </c>
      <c r="AN1012" t="s">
        <v>484</v>
      </c>
      <c r="AO1012" t="s">
        <v>11067</v>
      </c>
      <c r="AP1012" t="s">
        <v>10984</v>
      </c>
      <c r="AQ1012" t="s">
        <v>10991</v>
      </c>
      <c r="AR1012" t="s">
        <v>10992</v>
      </c>
      <c r="AS1012" t="s">
        <v>9044</v>
      </c>
      <c r="AT1012" t="s">
        <v>347</v>
      </c>
      <c r="AU1012" t="b">
        <v>0</v>
      </c>
      <c r="AV1012" t="s">
        <v>17</v>
      </c>
      <c r="AW1012" s="89">
        <v>3969938</v>
      </c>
      <c r="AX1012" t="b">
        <v>0</v>
      </c>
      <c r="AY1012" t="s">
        <v>17</v>
      </c>
      <c r="AZ1012" t="s">
        <v>10994</v>
      </c>
      <c r="BA1012" t="s">
        <v>10995</v>
      </c>
      <c r="BB1012" t="s">
        <v>5202</v>
      </c>
      <c r="BC1012" t="s">
        <v>17</v>
      </c>
      <c r="BD1012" t="s">
        <v>17</v>
      </c>
      <c r="BE1012" t="s">
        <v>37</v>
      </c>
      <c r="BF1012" t="s">
        <v>36</v>
      </c>
      <c r="BG1012" t="s">
        <v>17</v>
      </c>
      <c r="BH1012" t="s">
        <v>9567</v>
      </c>
      <c r="BI1012" t="s">
        <v>4479</v>
      </c>
      <c r="BJ1012" t="s">
        <v>9079</v>
      </c>
      <c r="BK1012" t="s">
        <v>9568</v>
      </c>
      <c r="BL1012" t="s">
        <v>17</v>
      </c>
      <c r="BM1012" s="89">
        <v>2233794</v>
      </c>
      <c r="BN1012" s="89">
        <v>2233794</v>
      </c>
      <c r="BO1012" t="s">
        <v>7013</v>
      </c>
      <c r="BP1012" t="s">
        <v>6142</v>
      </c>
      <c r="BQ1012" t="s">
        <v>17</v>
      </c>
      <c r="BR1012" t="s">
        <v>17</v>
      </c>
      <c r="BS1012" t="s">
        <v>17</v>
      </c>
      <c r="BT1012" t="s">
        <v>7013</v>
      </c>
      <c r="BU1012" t="s">
        <v>6697</v>
      </c>
      <c r="BV1012" t="s">
        <v>11197</v>
      </c>
      <c r="BW1012">
        <v>25</v>
      </c>
      <c r="BX1012" t="s">
        <v>17</v>
      </c>
      <c r="BY1012" t="s">
        <v>17</v>
      </c>
      <c r="BZ1012" t="s">
        <v>10997</v>
      </c>
      <c r="CA1012" t="s">
        <v>6212</v>
      </c>
      <c r="CB1012">
        <v>2018</v>
      </c>
      <c r="CC1012" t="s">
        <v>10998</v>
      </c>
      <c r="CD1012" t="s">
        <v>11198</v>
      </c>
      <c r="CE1012" t="s">
        <v>11199</v>
      </c>
      <c r="CF1012" t="s">
        <v>11196</v>
      </c>
      <c r="CG1012" t="s">
        <v>11196</v>
      </c>
      <c r="CH1012" t="s">
        <v>131</v>
      </c>
      <c r="CI1012" t="s">
        <v>11196</v>
      </c>
      <c r="CJ1012" t="s">
        <v>11200</v>
      </c>
      <c r="CM1012" t="s">
        <v>11002</v>
      </c>
      <c r="CO1012" t="s">
        <v>686</v>
      </c>
      <c r="CP1012" t="s">
        <v>48</v>
      </c>
      <c r="CQ1012" t="s">
        <v>7025</v>
      </c>
      <c r="CR1012" t="s">
        <v>17</v>
      </c>
      <c r="CS1012" t="s">
        <v>11201</v>
      </c>
      <c r="CT1012" t="s">
        <v>430</v>
      </c>
      <c r="CU1012" t="s">
        <v>333</v>
      </c>
      <c r="CV1012" t="s">
        <v>17</v>
      </c>
      <c r="CW1012" t="s">
        <v>17</v>
      </c>
      <c r="CX1012" t="s">
        <v>17</v>
      </c>
      <c r="CY1012" t="s">
        <v>17</v>
      </c>
      <c r="CZ1012" t="s">
        <v>11202</v>
      </c>
      <c r="DA1012" t="s">
        <v>8549</v>
      </c>
      <c r="DB1012" t="s">
        <v>11203</v>
      </c>
      <c r="DC1012" t="s">
        <v>11204</v>
      </c>
      <c r="DD1012">
        <v>1020</v>
      </c>
    </row>
    <row r="1013" spans="1:108">
      <c r="A1013">
        <v>966</v>
      </c>
      <c r="B1013" t="s">
        <v>10974</v>
      </c>
      <c r="C1013" s="285" t="s">
        <v>10975</v>
      </c>
      <c r="D1013" t="s">
        <v>10976</v>
      </c>
      <c r="E1013" t="s">
        <v>10977</v>
      </c>
      <c r="F1013" t="s">
        <v>10978</v>
      </c>
      <c r="G1013" s="149" t="s">
        <v>10979</v>
      </c>
      <c r="H1013" t="s">
        <v>10980</v>
      </c>
      <c r="I1013" t="s">
        <v>10981</v>
      </c>
      <c r="J1013" t="s">
        <v>10982</v>
      </c>
      <c r="K1013" t="s">
        <v>12874</v>
      </c>
      <c r="L1013" t="s">
        <v>10983</v>
      </c>
      <c r="M1013" t="b">
        <v>0</v>
      </c>
      <c r="N1013" t="s">
        <v>549</v>
      </c>
      <c r="O1013" t="s">
        <v>8269</v>
      </c>
      <c r="P1013">
        <v>20</v>
      </c>
      <c r="Q1013">
        <v>20</v>
      </c>
      <c r="R1013">
        <v>20</v>
      </c>
      <c r="S1013" t="s">
        <v>10984</v>
      </c>
      <c r="T1013" t="s">
        <v>17</v>
      </c>
      <c r="U1013" t="s">
        <v>17</v>
      </c>
      <c r="V1013" t="s">
        <v>17</v>
      </c>
      <c r="W1013" t="s">
        <v>17</v>
      </c>
      <c r="X1013" t="s">
        <v>10985</v>
      </c>
      <c r="Y1013" t="s">
        <v>10986</v>
      </c>
      <c r="Z1013" t="s">
        <v>10987</v>
      </c>
      <c r="AA1013" t="s">
        <v>484</v>
      </c>
      <c r="AB1013" t="s">
        <v>17</v>
      </c>
      <c r="AC1013" t="s">
        <v>17</v>
      </c>
      <c r="AD1013" t="s">
        <v>17</v>
      </c>
      <c r="AE1013" t="s">
        <v>10988</v>
      </c>
      <c r="AF1013" t="s">
        <v>17</v>
      </c>
      <c r="AG1013" t="s">
        <v>17</v>
      </c>
      <c r="AH1013" t="s">
        <v>11205</v>
      </c>
      <c r="AI1013" t="s">
        <v>9202</v>
      </c>
      <c r="AJ1013" t="s">
        <v>481</v>
      </c>
      <c r="AM1013" t="s">
        <v>17</v>
      </c>
      <c r="AN1013" t="s">
        <v>484</v>
      </c>
      <c r="AO1013" t="s">
        <v>11097</v>
      </c>
      <c r="AP1013" t="s">
        <v>10984</v>
      </c>
      <c r="AQ1013" t="s">
        <v>10991</v>
      </c>
      <c r="AR1013" t="s">
        <v>10992</v>
      </c>
      <c r="AS1013" t="s">
        <v>9041</v>
      </c>
      <c r="AT1013" t="s">
        <v>17</v>
      </c>
      <c r="AU1013" t="b">
        <v>0</v>
      </c>
      <c r="AV1013" t="s">
        <v>17</v>
      </c>
      <c r="AW1013" s="89">
        <v>4611167</v>
      </c>
      <c r="AX1013" t="b">
        <v>0</v>
      </c>
      <c r="AY1013" t="s">
        <v>17</v>
      </c>
      <c r="AZ1013" t="s">
        <v>10994</v>
      </c>
      <c r="BA1013" t="s">
        <v>10995</v>
      </c>
      <c r="BB1013" t="s">
        <v>5202</v>
      </c>
      <c r="BC1013" t="s">
        <v>17</v>
      </c>
      <c r="BD1013" t="s">
        <v>17</v>
      </c>
      <c r="BE1013" t="s">
        <v>37</v>
      </c>
      <c r="BF1013" t="s">
        <v>36</v>
      </c>
      <c r="BG1013" t="s">
        <v>17</v>
      </c>
      <c r="BH1013" t="s">
        <v>9567</v>
      </c>
      <c r="BI1013" t="s">
        <v>4479</v>
      </c>
      <c r="BJ1013" t="s">
        <v>9079</v>
      </c>
      <c r="BK1013" t="s">
        <v>9568</v>
      </c>
      <c r="BL1013" t="s">
        <v>17</v>
      </c>
      <c r="BM1013" s="89">
        <v>4253595</v>
      </c>
      <c r="BN1013" s="89">
        <v>4253595</v>
      </c>
      <c r="BO1013" t="s">
        <v>7013</v>
      </c>
      <c r="BP1013" t="s">
        <v>6142</v>
      </c>
      <c r="BQ1013" t="s">
        <v>17</v>
      </c>
      <c r="BR1013" t="s">
        <v>17</v>
      </c>
      <c r="BS1013" t="s">
        <v>17</v>
      </c>
      <c r="BT1013" t="s">
        <v>7013</v>
      </c>
      <c r="BU1013" t="s">
        <v>6697</v>
      </c>
      <c r="BV1013" t="s">
        <v>11206</v>
      </c>
      <c r="BW1013">
        <v>25</v>
      </c>
      <c r="BX1013" t="s">
        <v>17</v>
      </c>
      <c r="BY1013" t="s">
        <v>17</v>
      </c>
      <c r="BZ1013" t="s">
        <v>10997</v>
      </c>
      <c r="CA1013" t="s">
        <v>6212</v>
      </c>
      <c r="CB1013">
        <v>2018</v>
      </c>
      <c r="CC1013" t="s">
        <v>10998</v>
      </c>
      <c r="CD1013" t="s">
        <v>11207</v>
      </c>
      <c r="CE1013" t="s">
        <v>11208</v>
      </c>
      <c r="CF1013" t="s">
        <v>11205</v>
      </c>
      <c r="CG1013" t="s">
        <v>11205</v>
      </c>
      <c r="CH1013" t="s">
        <v>131</v>
      </c>
      <c r="CI1013" t="s">
        <v>11205</v>
      </c>
      <c r="CJ1013" t="s">
        <v>11209</v>
      </c>
      <c r="CM1013" t="s">
        <v>11002</v>
      </c>
      <c r="CO1013" t="s">
        <v>686</v>
      </c>
      <c r="CP1013" t="s">
        <v>48</v>
      </c>
      <c r="CQ1013" t="s">
        <v>7025</v>
      </c>
      <c r="CR1013" t="s">
        <v>17</v>
      </c>
      <c r="CS1013" t="s">
        <v>11210</v>
      </c>
      <c r="CT1013" t="s">
        <v>430</v>
      </c>
      <c r="CU1013" t="s">
        <v>333</v>
      </c>
      <c r="CV1013" t="s">
        <v>17</v>
      </c>
      <c r="CW1013" t="s">
        <v>17</v>
      </c>
      <c r="CX1013" t="s">
        <v>17</v>
      </c>
      <c r="CY1013" t="s">
        <v>17</v>
      </c>
      <c r="CZ1013" t="s">
        <v>11211</v>
      </c>
      <c r="DA1013" t="s">
        <v>8549</v>
      </c>
      <c r="DB1013" t="s">
        <v>11212</v>
      </c>
      <c r="DC1013" t="s">
        <v>11213</v>
      </c>
      <c r="DD1013">
        <v>1021</v>
      </c>
    </row>
    <row r="1014" spans="1:108">
      <c r="A1014">
        <v>967</v>
      </c>
      <c r="B1014" t="s">
        <v>10974</v>
      </c>
      <c r="C1014" s="285" t="s">
        <v>10975</v>
      </c>
      <c r="D1014" t="s">
        <v>10976</v>
      </c>
      <c r="E1014" t="s">
        <v>10977</v>
      </c>
      <c r="F1014" t="s">
        <v>10978</v>
      </c>
      <c r="G1014" s="149" t="s">
        <v>10979</v>
      </c>
      <c r="H1014" t="s">
        <v>10980</v>
      </c>
      <c r="I1014" t="s">
        <v>10981</v>
      </c>
      <c r="J1014" t="s">
        <v>10982</v>
      </c>
      <c r="K1014" t="s">
        <v>12874</v>
      </c>
      <c r="L1014" t="s">
        <v>10983</v>
      </c>
      <c r="M1014" t="b">
        <v>0</v>
      </c>
      <c r="N1014" t="s">
        <v>549</v>
      </c>
      <c r="O1014" t="s">
        <v>8269</v>
      </c>
      <c r="P1014">
        <v>20</v>
      </c>
      <c r="Q1014">
        <v>20</v>
      </c>
      <c r="R1014">
        <v>20</v>
      </c>
      <c r="S1014" t="s">
        <v>10984</v>
      </c>
      <c r="T1014" t="s">
        <v>17</v>
      </c>
      <c r="U1014" t="s">
        <v>17</v>
      </c>
      <c r="V1014" t="s">
        <v>17</v>
      </c>
      <c r="W1014" t="s">
        <v>17</v>
      </c>
      <c r="X1014" t="s">
        <v>10985</v>
      </c>
      <c r="Y1014" t="s">
        <v>10986</v>
      </c>
      <c r="Z1014" t="s">
        <v>10987</v>
      </c>
      <c r="AA1014" t="s">
        <v>484</v>
      </c>
      <c r="AB1014" t="s">
        <v>17</v>
      </c>
      <c r="AC1014" t="s">
        <v>17</v>
      </c>
      <c r="AD1014" t="s">
        <v>17</v>
      </c>
      <c r="AE1014" t="s">
        <v>10988</v>
      </c>
      <c r="AF1014" t="s">
        <v>17</v>
      </c>
      <c r="AG1014" t="s">
        <v>17</v>
      </c>
      <c r="AH1014" t="s">
        <v>11214</v>
      </c>
      <c r="AI1014" t="s">
        <v>9202</v>
      </c>
      <c r="AJ1014" t="s">
        <v>481</v>
      </c>
      <c r="AM1014" t="s">
        <v>17</v>
      </c>
      <c r="AN1014" t="s">
        <v>484</v>
      </c>
      <c r="AO1014" t="s">
        <v>11097</v>
      </c>
      <c r="AP1014" t="s">
        <v>10984</v>
      </c>
      <c r="AQ1014" t="s">
        <v>10991</v>
      </c>
      <c r="AR1014" t="s">
        <v>10992</v>
      </c>
      <c r="AS1014" t="s">
        <v>9044</v>
      </c>
      <c r="AT1014" t="s">
        <v>11009</v>
      </c>
      <c r="AU1014" t="b">
        <v>0</v>
      </c>
      <c r="AV1014" t="s">
        <v>17</v>
      </c>
      <c r="AW1014" s="89">
        <v>2307249</v>
      </c>
      <c r="AX1014" t="b">
        <v>0</v>
      </c>
      <c r="AY1014" t="s">
        <v>17</v>
      </c>
      <c r="AZ1014" t="s">
        <v>10994</v>
      </c>
      <c r="BA1014" t="s">
        <v>10995</v>
      </c>
      <c r="BB1014" t="s">
        <v>5202</v>
      </c>
      <c r="BC1014" t="s">
        <v>17</v>
      </c>
      <c r="BD1014" t="s">
        <v>17</v>
      </c>
      <c r="BE1014" t="s">
        <v>37</v>
      </c>
      <c r="BF1014" t="s">
        <v>36</v>
      </c>
      <c r="BG1014" t="s">
        <v>17</v>
      </c>
      <c r="BH1014" t="s">
        <v>9567</v>
      </c>
      <c r="BI1014" t="s">
        <v>4479</v>
      </c>
      <c r="BJ1014" t="s">
        <v>9079</v>
      </c>
      <c r="BK1014" t="s">
        <v>9568</v>
      </c>
      <c r="BL1014" t="s">
        <v>17</v>
      </c>
      <c r="BM1014" s="89">
        <v>2146077</v>
      </c>
      <c r="BN1014" s="89">
        <v>2146077</v>
      </c>
      <c r="BO1014" t="s">
        <v>7013</v>
      </c>
      <c r="BP1014" t="s">
        <v>6142</v>
      </c>
      <c r="BQ1014" t="s">
        <v>17</v>
      </c>
      <c r="BR1014" t="s">
        <v>17</v>
      </c>
      <c r="BS1014" t="s">
        <v>17</v>
      </c>
      <c r="BT1014" t="s">
        <v>7013</v>
      </c>
      <c r="BU1014" t="s">
        <v>6697</v>
      </c>
      <c r="BV1014" t="s">
        <v>11215</v>
      </c>
      <c r="BW1014">
        <v>25</v>
      </c>
      <c r="BX1014" t="s">
        <v>17</v>
      </c>
      <c r="BY1014" t="s">
        <v>17</v>
      </c>
      <c r="BZ1014" t="s">
        <v>10997</v>
      </c>
      <c r="CA1014" t="s">
        <v>6212</v>
      </c>
      <c r="CB1014">
        <v>2018</v>
      </c>
      <c r="CC1014" t="s">
        <v>10998</v>
      </c>
      <c r="CD1014" t="s">
        <v>11216</v>
      </c>
      <c r="CE1014" t="s">
        <v>11217</v>
      </c>
      <c r="CF1014" t="s">
        <v>11214</v>
      </c>
      <c r="CG1014" t="s">
        <v>11214</v>
      </c>
      <c r="CH1014" t="s">
        <v>131</v>
      </c>
      <c r="CI1014" t="s">
        <v>11214</v>
      </c>
      <c r="CJ1014" t="s">
        <v>11200</v>
      </c>
      <c r="CM1014" t="s">
        <v>11002</v>
      </c>
      <c r="CO1014" t="s">
        <v>686</v>
      </c>
      <c r="CP1014" t="s">
        <v>48</v>
      </c>
      <c r="CQ1014" t="s">
        <v>7025</v>
      </c>
      <c r="CR1014" t="s">
        <v>17</v>
      </c>
      <c r="CS1014" t="s">
        <v>11218</v>
      </c>
      <c r="CT1014" t="s">
        <v>430</v>
      </c>
      <c r="CU1014" t="s">
        <v>333</v>
      </c>
      <c r="CV1014" t="s">
        <v>17</v>
      </c>
      <c r="CW1014" t="s">
        <v>17</v>
      </c>
      <c r="CX1014" t="s">
        <v>17</v>
      </c>
      <c r="CY1014" t="s">
        <v>17</v>
      </c>
      <c r="CZ1014" t="s">
        <v>11219</v>
      </c>
      <c r="DA1014" t="s">
        <v>8549</v>
      </c>
      <c r="DB1014" t="s">
        <v>11220</v>
      </c>
      <c r="DC1014" t="s">
        <v>11221</v>
      </c>
      <c r="DD1014">
        <v>1022</v>
      </c>
    </row>
    <row r="1015" spans="1:108">
      <c r="A1015">
        <v>968</v>
      </c>
      <c r="B1015" t="s">
        <v>10974</v>
      </c>
      <c r="C1015" s="285" t="s">
        <v>10975</v>
      </c>
      <c r="D1015" t="s">
        <v>10976</v>
      </c>
      <c r="E1015" t="s">
        <v>10977</v>
      </c>
      <c r="F1015" t="s">
        <v>10978</v>
      </c>
      <c r="G1015" s="149" t="s">
        <v>10979</v>
      </c>
      <c r="H1015" t="s">
        <v>10980</v>
      </c>
      <c r="I1015" t="s">
        <v>10981</v>
      </c>
      <c r="J1015" t="s">
        <v>10982</v>
      </c>
      <c r="K1015" t="s">
        <v>12874</v>
      </c>
      <c r="L1015" t="s">
        <v>10983</v>
      </c>
      <c r="M1015" t="b">
        <v>0</v>
      </c>
      <c r="N1015" t="s">
        <v>549</v>
      </c>
      <c r="O1015" t="s">
        <v>8269</v>
      </c>
      <c r="P1015">
        <v>20</v>
      </c>
      <c r="Q1015">
        <v>20</v>
      </c>
      <c r="R1015">
        <v>20</v>
      </c>
      <c r="S1015" t="s">
        <v>10984</v>
      </c>
      <c r="T1015" t="s">
        <v>17</v>
      </c>
      <c r="U1015" t="s">
        <v>17</v>
      </c>
      <c r="V1015" t="s">
        <v>17</v>
      </c>
      <c r="W1015" t="s">
        <v>17</v>
      </c>
      <c r="X1015" t="s">
        <v>10985</v>
      </c>
      <c r="Y1015" t="s">
        <v>10986</v>
      </c>
      <c r="Z1015" t="s">
        <v>10987</v>
      </c>
      <c r="AA1015" t="s">
        <v>484</v>
      </c>
      <c r="AB1015" t="s">
        <v>17</v>
      </c>
      <c r="AC1015" t="s">
        <v>17</v>
      </c>
      <c r="AD1015" t="s">
        <v>17</v>
      </c>
      <c r="AE1015" t="s">
        <v>10988</v>
      </c>
      <c r="AF1015" t="s">
        <v>17</v>
      </c>
      <c r="AG1015" t="s">
        <v>17</v>
      </c>
      <c r="AH1015" t="s">
        <v>11222</v>
      </c>
      <c r="AI1015" t="s">
        <v>9202</v>
      </c>
      <c r="AJ1015" t="s">
        <v>481</v>
      </c>
      <c r="AM1015" t="s">
        <v>17</v>
      </c>
      <c r="AN1015" t="s">
        <v>484</v>
      </c>
      <c r="AO1015" t="s">
        <v>11097</v>
      </c>
      <c r="AP1015" t="s">
        <v>10984</v>
      </c>
      <c r="AQ1015" t="s">
        <v>10991</v>
      </c>
      <c r="AR1015" t="s">
        <v>10992</v>
      </c>
      <c r="AS1015" t="s">
        <v>9044</v>
      </c>
      <c r="AT1015" t="s">
        <v>347</v>
      </c>
      <c r="AU1015" t="b">
        <v>0</v>
      </c>
      <c r="AV1015" t="s">
        <v>17</v>
      </c>
      <c r="AW1015" s="89">
        <v>2357034</v>
      </c>
      <c r="AX1015" t="b">
        <v>0</v>
      </c>
      <c r="AY1015" t="s">
        <v>17</v>
      </c>
      <c r="AZ1015" t="s">
        <v>10994</v>
      </c>
      <c r="BA1015" t="s">
        <v>10995</v>
      </c>
      <c r="BB1015" t="s">
        <v>5202</v>
      </c>
      <c r="BC1015" t="s">
        <v>17</v>
      </c>
      <c r="BD1015" t="s">
        <v>17</v>
      </c>
      <c r="BE1015" t="s">
        <v>37</v>
      </c>
      <c r="BF1015" t="s">
        <v>36</v>
      </c>
      <c r="BG1015" t="s">
        <v>17</v>
      </c>
      <c r="BH1015" t="s">
        <v>9567</v>
      </c>
      <c r="BI1015" t="s">
        <v>4479</v>
      </c>
      <c r="BJ1015" t="s">
        <v>9079</v>
      </c>
      <c r="BK1015" t="s">
        <v>9568</v>
      </c>
      <c r="BL1015" t="s">
        <v>17</v>
      </c>
      <c r="BM1015" s="89">
        <v>2186717</v>
      </c>
      <c r="BN1015" s="89">
        <v>2186717</v>
      </c>
      <c r="BO1015" t="s">
        <v>7013</v>
      </c>
      <c r="BP1015" t="s">
        <v>6142</v>
      </c>
      <c r="BQ1015" t="s">
        <v>17</v>
      </c>
      <c r="BR1015" t="s">
        <v>17</v>
      </c>
      <c r="BS1015" t="s">
        <v>17</v>
      </c>
      <c r="BT1015" t="s">
        <v>7013</v>
      </c>
      <c r="BU1015" t="s">
        <v>6697</v>
      </c>
      <c r="BV1015" t="s">
        <v>11223</v>
      </c>
      <c r="BW1015">
        <v>25</v>
      </c>
      <c r="BX1015" t="s">
        <v>17</v>
      </c>
      <c r="BY1015" t="s">
        <v>17</v>
      </c>
      <c r="BZ1015" t="s">
        <v>10997</v>
      </c>
      <c r="CA1015" t="s">
        <v>6212</v>
      </c>
      <c r="CB1015">
        <v>2018</v>
      </c>
      <c r="CC1015" t="s">
        <v>10998</v>
      </c>
      <c r="CD1015" t="s">
        <v>11224</v>
      </c>
      <c r="CE1015" t="s">
        <v>11225</v>
      </c>
      <c r="CF1015" t="s">
        <v>11222</v>
      </c>
      <c r="CG1015" t="s">
        <v>11222</v>
      </c>
      <c r="CH1015" t="s">
        <v>131</v>
      </c>
      <c r="CI1015" t="s">
        <v>11222</v>
      </c>
      <c r="CJ1015" t="s">
        <v>11226</v>
      </c>
      <c r="CM1015" t="s">
        <v>11002</v>
      </c>
      <c r="CO1015" t="s">
        <v>686</v>
      </c>
      <c r="CP1015" t="s">
        <v>48</v>
      </c>
      <c r="CQ1015" t="s">
        <v>7025</v>
      </c>
      <c r="CR1015" t="s">
        <v>17</v>
      </c>
      <c r="CS1015" t="s">
        <v>11227</v>
      </c>
      <c r="CT1015" t="s">
        <v>430</v>
      </c>
      <c r="CU1015" t="s">
        <v>333</v>
      </c>
      <c r="CV1015" t="s">
        <v>17</v>
      </c>
      <c r="CW1015" t="s">
        <v>17</v>
      </c>
      <c r="CX1015" t="s">
        <v>17</v>
      </c>
      <c r="CY1015" t="s">
        <v>17</v>
      </c>
      <c r="CZ1015" t="s">
        <v>11228</v>
      </c>
      <c r="DA1015" t="s">
        <v>8549</v>
      </c>
      <c r="DB1015" t="s">
        <v>11229</v>
      </c>
      <c r="DC1015" t="s">
        <v>11230</v>
      </c>
      <c r="DD1015">
        <v>1023</v>
      </c>
    </row>
    <row r="1016" spans="1:108">
      <c r="A1016">
        <v>969</v>
      </c>
      <c r="B1016" t="s">
        <v>10974</v>
      </c>
      <c r="C1016" s="285" t="s">
        <v>10975</v>
      </c>
      <c r="D1016" t="s">
        <v>10976</v>
      </c>
      <c r="E1016" t="s">
        <v>10977</v>
      </c>
      <c r="F1016" t="s">
        <v>10978</v>
      </c>
      <c r="G1016" s="149" t="s">
        <v>10979</v>
      </c>
      <c r="H1016" t="s">
        <v>10980</v>
      </c>
      <c r="I1016" t="s">
        <v>10981</v>
      </c>
      <c r="J1016" t="s">
        <v>10982</v>
      </c>
      <c r="K1016" t="s">
        <v>12874</v>
      </c>
      <c r="L1016" t="s">
        <v>10983</v>
      </c>
      <c r="M1016" t="b">
        <v>0</v>
      </c>
      <c r="N1016" t="s">
        <v>549</v>
      </c>
      <c r="O1016" t="s">
        <v>8269</v>
      </c>
      <c r="P1016">
        <v>20</v>
      </c>
      <c r="Q1016">
        <v>20</v>
      </c>
      <c r="R1016">
        <v>20</v>
      </c>
      <c r="S1016" t="s">
        <v>10984</v>
      </c>
      <c r="T1016" t="s">
        <v>17</v>
      </c>
      <c r="U1016" t="s">
        <v>17</v>
      </c>
      <c r="V1016" t="s">
        <v>17</v>
      </c>
      <c r="W1016" t="s">
        <v>17</v>
      </c>
      <c r="X1016" t="s">
        <v>10985</v>
      </c>
      <c r="Y1016" t="s">
        <v>10986</v>
      </c>
      <c r="Z1016" t="s">
        <v>10987</v>
      </c>
      <c r="AA1016" t="s">
        <v>484</v>
      </c>
      <c r="AB1016" t="s">
        <v>17</v>
      </c>
      <c r="AC1016" t="s">
        <v>17</v>
      </c>
      <c r="AD1016" t="s">
        <v>17</v>
      </c>
      <c r="AE1016" t="s">
        <v>10988</v>
      </c>
      <c r="AF1016" t="s">
        <v>17</v>
      </c>
      <c r="AG1016" t="s">
        <v>17</v>
      </c>
      <c r="AH1016" t="s">
        <v>11231</v>
      </c>
      <c r="AI1016" t="s">
        <v>9202</v>
      </c>
      <c r="AJ1016" t="s">
        <v>481</v>
      </c>
      <c r="AM1016" t="s">
        <v>17</v>
      </c>
      <c r="AN1016" t="s">
        <v>484</v>
      </c>
      <c r="AO1016" t="s">
        <v>11097</v>
      </c>
      <c r="AP1016" t="s">
        <v>10984</v>
      </c>
      <c r="AQ1016" t="s">
        <v>10991</v>
      </c>
      <c r="AR1016" t="s">
        <v>10992</v>
      </c>
      <c r="AS1016" t="s">
        <v>9041</v>
      </c>
      <c r="AT1016" t="s">
        <v>17</v>
      </c>
      <c r="AU1016" t="b">
        <v>0</v>
      </c>
      <c r="AV1016" t="s">
        <v>17</v>
      </c>
      <c r="AW1016" s="89">
        <v>4760519</v>
      </c>
      <c r="AX1016" t="b">
        <v>0</v>
      </c>
      <c r="AY1016" t="s">
        <v>17</v>
      </c>
      <c r="AZ1016" t="s">
        <v>10994</v>
      </c>
      <c r="BA1016" t="s">
        <v>10995</v>
      </c>
      <c r="BB1016" t="s">
        <v>5202</v>
      </c>
      <c r="BC1016" t="s">
        <v>17</v>
      </c>
      <c r="BD1016" t="s">
        <v>17</v>
      </c>
      <c r="BE1016" t="s">
        <v>37</v>
      </c>
      <c r="BF1016" t="s">
        <v>36</v>
      </c>
      <c r="BG1016" t="s">
        <v>17</v>
      </c>
      <c r="BH1016" t="s">
        <v>9567</v>
      </c>
      <c r="BI1016" t="s">
        <v>4479</v>
      </c>
      <c r="BJ1016" t="s">
        <v>9079</v>
      </c>
      <c r="BK1016" t="s">
        <v>9568</v>
      </c>
      <c r="BL1016" t="s">
        <v>17</v>
      </c>
      <c r="BM1016" s="89">
        <v>4378992</v>
      </c>
      <c r="BN1016" s="89">
        <v>4378992</v>
      </c>
      <c r="BO1016" t="s">
        <v>7013</v>
      </c>
      <c r="BP1016" t="s">
        <v>6142</v>
      </c>
      <c r="BQ1016" t="s">
        <v>17</v>
      </c>
      <c r="BR1016" t="s">
        <v>17</v>
      </c>
      <c r="BS1016" t="s">
        <v>17</v>
      </c>
      <c r="BT1016" t="s">
        <v>7013</v>
      </c>
      <c r="BU1016" t="s">
        <v>6697</v>
      </c>
      <c r="BV1016" t="s">
        <v>11232</v>
      </c>
      <c r="BW1016">
        <v>25</v>
      </c>
      <c r="BX1016" t="s">
        <v>17</v>
      </c>
      <c r="BY1016" t="s">
        <v>17</v>
      </c>
      <c r="BZ1016" t="s">
        <v>10997</v>
      </c>
      <c r="CA1016" t="s">
        <v>6212</v>
      </c>
      <c r="CB1016">
        <v>2018</v>
      </c>
      <c r="CC1016" t="s">
        <v>10998</v>
      </c>
      <c r="CD1016" t="s">
        <v>11233</v>
      </c>
      <c r="CE1016" t="s">
        <v>11234</v>
      </c>
      <c r="CF1016" t="s">
        <v>11231</v>
      </c>
      <c r="CG1016" t="s">
        <v>11231</v>
      </c>
      <c r="CH1016" t="s">
        <v>131</v>
      </c>
      <c r="CI1016" t="s">
        <v>11231</v>
      </c>
      <c r="CJ1016" t="s">
        <v>11235</v>
      </c>
      <c r="CM1016" t="s">
        <v>11002</v>
      </c>
      <c r="CO1016" t="s">
        <v>686</v>
      </c>
      <c r="CP1016" t="s">
        <v>48</v>
      </c>
      <c r="CQ1016" t="s">
        <v>7025</v>
      </c>
      <c r="CR1016" t="s">
        <v>17</v>
      </c>
      <c r="CS1016" t="s">
        <v>11236</v>
      </c>
      <c r="CT1016" t="s">
        <v>430</v>
      </c>
      <c r="CU1016" t="s">
        <v>333</v>
      </c>
      <c r="CV1016" t="s">
        <v>17</v>
      </c>
      <c r="CW1016" t="s">
        <v>17</v>
      </c>
      <c r="CX1016" t="s">
        <v>17</v>
      </c>
      <c r="CY1016" t="s">
        <v>17</v>
      </c>
      <c r="CZ1016" t="s">
        <v>11237</v>
      </c>
      <c r="DA1016" t="s">
        <v>8549</v>
      </c>
      <c r="DB1016" t="s">
        <v>11238</v>
      </c>
      <c r="DC1016" t="s">
        <v>11239</v>
      </c>
      <c r="DD1016">
        <v>1024</v>
      </c>
    </row>
    <row r="1017" spans="1:108">
      <c r="A1017">
        <v>970</v>
      </c>
      <c r="B1017" t="s">
        <v>10974</v>
      </c>
      <c r="C1017" s="285" t="s">
        <v>10975</v>
      </c>
      <c r="D1017" t="s">
        <v>10976</v>
      </c>
      <c r="E1017" t="s">
        <v>10977</v>
      </c>
      <c r="F1017" t="s">
        <v>10978</v>
      </c>
      <c r="G1017" s="149" t="s">
        <v>10979</v>
      </c>
      <c r="H1017" t="s">
        <v>10980</v>
      </c>
      <c r="I1017" t="s">
        <v>10981</v>
      </c>
      <c r="J1017" t="s">
        <v>10982</v>
      </c>
      <c r="K1017" t="s">
        <v>12874</v>
      </c>
      <c r="L1017" t="s">
        <v>10983</v>
      </c>
      <c r="M1017" t="b">
        <v>0</v>
      </c>
      <c r="N1017" t="s">
        <v>549</v>
      </c>
      <c r="O1017" t="s">
        <v>8269</v>
      </c>
      <c r="P1017">
        <v>20</v>
      </c>
      <c r="Q1017">
        <v>20</v>
      </c>
      <c r="R1017">
        <v>20</v>
      </c>
      <c r="S1017" t="s">
        <v>10984</v>
      </c>
      <c r="T1017" t="s">
        <v>17</v>
      </c>
      <c r="U1017" t="s">
        <v>17</v>
      </c>
      <c r="V1017" t="s">
        <v>17</v>
      </c>
      <c r="W1017" t="s">
        <v>17</v>
      </c>
      <c r="X1017" t="s">
        <v>10985</v>
      </c>
      <c r="Y1017" t="s">
        <v>10986</v>
      </c>
      <c r="Z1017" t="s">
        <v>10987</v>
      </c>
      <c r="AA1017" t="s">
        <v>484</v>
      </c>
      <c r="AB1017" t="s">
        <v>17</v>
      </c>
      <c r="AC1017" t="s">
        <v>17</v>
      </c>
      <c r="AD1017" t="s">
        <v>17</v>
      </c>
      <c r="AE1017" t="s">
        <v>10988</v>
      </c>
      <c r="AF1017" t="s">
        <v>17</v>
      </c>
      <c r="AG1017" t="s">
        <v>17</v>
      </c>
      <c r="AH1017" t="s">
        <v>11240</v>
      </c>
      <c r="AI1017" t="s">
        <v>9202</v>
      </c>
      <c r="AJ1017" t="s">
        <v>481</v>
      </c>
      <c r="AM1017" t="s">
        <v>17</v>
      </c>
      <c r="AN1017" t="s">
        <v>484</v>
      </c>
      <c r="AO1017" t="s">
        <v>10990</v>
      </c>
      <c r="AP1017" t="s">
        <v>10984</v>
      </c>
      <c r="AQ1017" t="s">
        <v>10991</v>
      </c>
      <c r="AR1017" t="s">
        <v>10992</v>
      </c>
      <c r="AS1017" t="s">
        <v>9041</v>
      </c>
      <c r="AT1017" t="s">
        <v>17</v>
      </c>
      <c r="AU1017" t="b">
        <v>0</v>
      </c>
      <c r="AV1017" t="s">
        <v>17</v>
      </c>
      <c r="AW1017" s="89">
        <v>4805887</v>
      </c>
      <c r="AX1017" t="b">
        <v>0</v>
      </c>
      <c r="AY1017" t="s">
        <v>17</v>
      </c>
      <c r="AZ1017" t="s">
        <v>10994</v>
      </c>
      <c r="BA1017" t="s">
        <v>10995</v>
      </c>
      <c r="BB1017" t="s">
        <v>5202</v>
      </c>
      <c r="BC1017" t="s">
        <v>17</v>
      </c>
      <c r="BD1017" t="s">
        <v>17</v>
      </c>
      <c r="BE1017" t="s">
        <v>37</v>
      </c>
      <c r="BF1017" t="s">
        <v>36</v>
      </c>
      <c r="BG1017" t="s">
        <v>17</v>
      </c>
      <c r="BH1017" t="s">
        <v>9567</v>
      </c>
      <c r="BI1017" t="s">
        <v>4479</v>
      </c>
      <c r="BJ1017" t="s">
        <v>9079</v>
      </c>
      <c r="BK1017" t="s">
        <v>9568</v>
      </c>
      <c r="BL1017" t="s">
        <v>17</v>
      </c>
      <c r="BM1017" s="89">
        <v>4481270</v>
      </c>
      <c r="BN1017" s="89">
        <v>4481270</v>
      </c>
      <c r="BO1017" t="s">
        <v>7013</v>
      </c>
      <c r="BP1017" t="s">
        <v>6142</v>
      </c>
      <c r="BQ1017" t="s">
        <v>17</v>
      </c>
      <c r="BR1017" t="s">
        <v>17</v>
      </c>
      <c r="BS1017" t="s">
        <v>17</v>
      </c>
      <c r="BT1017" t="s">
        <v>7013</v>
      </c>
      <c r="BU1017" t="s">
        <v>6697</v>
      </c>
      <c r="BV1017" t="s">
        <v>11241</v>
      </c>
      <c r="BW1017">
        <v>25</v>
      </c>
      <c r="BX1017" t="s">
        <v>17</v>
      </c>
      <c r="BY1017" t="s">
        <v>17</v>
      </c>
      <c r="BZ1017" t="s">
        <v>10997</v>
      </c>
      <c r="CA1017" t="s">
        <v>6212</v>
      </c>
      <c r="CB1017">
        <v>2018</v>
      </c>
      <c r="CC1017" t="s">
        <v>10998</v>
      </c>
      <c r="CD1017" t="s">
        <v>11242</v>
      </c>
      <c r="CE1017" t="s">
        <v>11243</v>
      </c>
      <c r="CF1017" t="s">
        <v>11240</v>
      </c>
      <c r="CG1017" t="s">
        <v>11240</v>
      </c>
      <c r="CH1017" t="s">
        <v>131</v>
      </c>
      <c r="CI1017" t="s">
        <v>11240</v>
      </c>
      <c r="CJ1017" t="s">
        <v>11244</v>
      </c>
      <c r="CM1017" t="s">
        <v>11002</v>
      </c>
      <c r="CO1017" t="s">
        <v>686</v>
      </c>
      <c r="CP1017" t="s">
        <v>48</v>
      </c>
      <c r="CQ1017" t="s">
        <v>7025</v>
      </c>
      <c r="CR1017" t="s">
        <v>17</v>
      </c>
      <c r="CS1017" t="s">
        <v>11245</v>
      </c>
      <c r="CT1017" t="s">
        <v>430</v>
      </c>
      <c r="CU1017" t="s">
        <v>333</v>
      </c>
      <c r="CV1017" t="s">
        <v>17</v>
      </c>
      <c r="CW1017" t="s">
        <v>17</v>
      </c>
      <c r="CX1017" t="s">
        <v>17</v>
      </c>
      <c r="CY1017" t="s">
        <v>17</v>
      </c>
      <c r="CZ1017" t="s">
        <v>11246</v>
      </c>
      <c r="DA1017" t="s">
        <v>8549</v>
      </c>
      <c r="DB1017" t="s">
        <v>11247</v>
      </c>
      <c r="DC1017" t="s">
        <v>11248</v>
      </c>
      <c r="DD1017">
        <v>1025</v>
      </c>
    </row>
    <row r="1018" spans="1:108">
      <c r="A1018">
        <v>971</v>
      </c>
      <c r="B1018" t="s">
        <v>10974</v>
      </c>
      <c r="C1018" s="285" t="s">
        <v>10975</v>
      </c>
      <c r="D1018" t="s">
        <v>10976</v>
      </c>
      <c r="E1018" t="s">
        <v>10977</v>
      </c>
      <c r="F1018" t="s">
        <v>10978</v>
      </c>
      <c r="G1018" s="149" t="s">
        <v>10979</v>
      </c>
      <c r="H1018" t="s">
        <v>10980</v>
      </c>
      <c r="I1018" t="s">
        <v>10981</v>
      </c>
      <c r="J1018" t="s">
        <v>10982</v>
      </c>
      <c r="K1018" t="s">
        <v>12874</v>
      </c>
      <c r="L1018" t="s">
        <v>10983</v>
      </c>
      <c r="M1018" t="b">
        <v>0</v>
      </c>
      <c r="N1018" t="s">
        <v>549</v>
      </c>
      <c r="O1018" t="s">
        <v>8269</v>
      </c>
      <c r="P1018">
        <v>20</v>
      </c>
      <c r="Q1018">
        <v>20</v>
      </c>
      <c r="R1018">
        <v>20</v>
      </c>
      <c r="S1018" t="s">
        <v>10984</v>
      </c>
      <c r="T1018" t="s">
        <v>17</v>
      </c>
      <c r="U1018" t="s">
        <v>17</v>
      </c>
      <c r="V1018" t="s">
        <v>17</v>
      </c>
      <c r="W1018" t="s">
        <v>17</v>
      </c>
      <c r="X1018" t="s">
        <v>10985</v>
      </c>
      <c r="Y1018" t="s">
        <v>10986</v>
      </c>
      <c r="Z1018" t="s">
        <v>10987</v>
      </c>
      <c r="AA1018" t="s">
        <v>484</v>
      </c>
      <c r="AB1018" t="s">
        <v>17</v>
      </c>
      <c r="AC1018" t="s">
        <v>17</v>
      </c>
      <c r="AD1018" t="s">
        <v>17</v>
      </c>
      <c r="AE1018" t="s">
        <v>10988</v>
      </c>
      <c r="AF1018" t="s">
        <v>17</v>
      </c>
      <c r="AG1018" t="s">
        <v>17</v>
      </c>
      <c r="AH1018" t="s">
        <v>11249</v>
      </c>
      <c r="AI1018" t="s">
        <v>9202</v>
      </c>
      <c r="AJ1018" t="s">
        <v>481</v>
      </c>
      <c r="AM1018" t="s">
        <v>17</v>
      </c>
      <c r="AN1018" t="s">
        <v>484</v>
      </c>
      <c r="AO1018" t="s">
        <v>11097</v>
      </c>
      <c r="AP1018" t="s">
        <v>10984</v>
      </c>
      <c r="AQ1018" t="s">
        <v>10991</v>
      </c>
      <c r="AR1018" t="s">
        <v>10992</v>
      </c>
      <c r="AS1018" t="s">
        <v>9044</v>
      </c>
      <c r="AT1018" t="s">
        <v>10993</v>
      </c>
      <c r="AU1018" t="b">
        <v>0</v>
      </c>
      <c r="AV1018" t="s">
        <v>17</v>
      </c>
      <c r="AW1018" s="89">
        <v>2239515</v>
      </c>
      <c r="AX1018" t="b">
        <v>0</v>
      </c>
      <c r="AY1018" t="s">
        <v>17</v>
      </c>
      <c r="AZ1018" t="s">
        <v>10994</v>
      </c>
      <c r="BA1018" t="s">
        <v>10995</v>
      </c>
      <c r="BB1018" t="s">
        <v>5202</v>
      </c>
      <c r="BC1018" t="s">
        <v>17</v>
      </c>
      <c r="BD1018" t="s">
        <v>17</v>
      </c>
      <c r="BE1018" t="s">
        <v>37</v>
      </c>
      <c r="BF1018" t="s">
        <v>36</v>
      </c>
      <c r="BG1018" t="s">
        <v>17</v>
      </c>
      <c r="BH1018" t="s">
        <v>9567</v>
      </c>
      <c r="BI1018" t="s">
        <v>4479</v>
      </c>
      <c r="BJ1018" t="s">
        <v>9079</v>
      </c>
      <c r="BK1018" t="s">
        <v>9568</v>
      </c>
      <c r="BL1018" t="s">
        <v>17</v>
      </c>
      <c r="BM1018" s="89">
        <v>2098601</v>
      </c>
      <c r="BN1018" s="89">
        <v>2098601</v>
      </c>
      <c r="BO1018" t="s">
        <v>7013</v>
      </c>
      <c r="BP1018" t="s">
        <v>6142</v>
      </c>
      <c r="BQ1018" t="s">
        <v>17</v>
      </c>
      <c r="BR1018" t="s">
        <v>17</v>
      </c>
      <c r="BS1018" t="s">
        <v>17</v>
      </c>
      <c r="BT1018" t="s">
        <v>7013</v>
      </c>
      <c r="BU1018" t="s">
        <v>6697</v>
      </c>
      <c r="BV1018" t="s">
        <v>11250</v>
      </c>
      <c r="BW1018">
        <v>25</v>
      </c>
      <c r="BX1018" t="s">
        <v>17</v>
      </c>
      <c r="BY1018" t="s">
        <v>17</v>
      </c>
      <c r="BZ1018" t="s">
        <v>10997</v>
      </c>
      <c r="CA1018" t="s">
        <v>6212</v>
      </c>
      <c r="CB1018">
        <v>2018</v>
      </c>
      <c r="CC1018" t="s">
        <v>10998</v>
      </c>
      <c r="CD1018" t="s">
        <v>11251</v>
      </c>
      <c r="CE1018" t="s">
        <v>11252</v>
      </c>
      <c r="CF1018" t="s">
        <v>11249</v>
      </c>
      <c r="CG1018" t="s">
        <v>11249</v>
      </c>
      <c r="CH1018" t="s">
        <v>131</v>
      </c>
      <c r="CI1018" t="s">
        <v>11249</v>
      </c>
      <c r="CJ1018" t="s">
        <v>11253</v>
      </c>
      <c r="CM1018" t="s">
        <v>11002</v>
      </c>
      <c r="CO1018" t="s">
        <v>686</v>
      </c>
      <c r="CP1018" t="s">
        <v>48</v>
      </c>
      <c r="CQ1018" t="s">
        <v>7025</v>
      </c>
      <c r="CR1018" t="s">
        <v>17</v>
      </c>
      <c r="CS1018" t="s">
        <v>11254</v>
      </c>
      <c r="CT1018" t="s">
        <v>430</v>
      </c>
      <c r="CU1018" t="s">
        <v>333</v>
      </c>
      <c r="CV1018" t="s">
        <v>17</v>
      </c>
      <c r="CW1018" t="s">
        <v>17</v>
      </c>
      <c r="CX1018" t="s">
        <v>17</v>
      </c>
      <c r="CY1018" t="s">
        <v>17</v>
      </c>
      <c r="CZ1018" t="s">
        <v>11255</v>
      </c>
      <c r="DA1018" t="s">
        <v>8549</v>
      </c>
      <c r="DB1018" t="s">
        <v>11256</v>
      </c>
      <c r="DC1018" t="s">
        <v>11257</v>
      </c>
      <c r="DD1018">
        <v>1026</v>
      </c>
    </row>
    <row r="1019" spans="1:108">
      <c r="A1019">
        <v>972</v>
      </c>
      <c r="B1019" t="s">
        <v>10974</v>
      </c>
      <c r="C1019" s="285" t="s">
        <v>10975</v>
      </c>
      <c r="D1019" t="s">
        <v>10976</v>
      </c>
      <c r="E1019" t="s">
        <v>10977</v>
      </c>
      <c r="F1019" t="s">
        <v>10978</v>
      </c>
      <c r="G1019" s="149" t="s">
        <v>10979</v>
      </c>
      <c r="H1019" t="s">
        <v>10980</v>
      </c>
      <c r="I1019" t="s">
        <v>10981</v>
      </c>
      <c r="J1019" t="s">
        <v>10982</v>
      </c>
      <c r="K1019" t="s">
        <v>12874</v>
      </c>
      <c r="L1019" t="s">
        <v>10983</v>
      </c>
      <c r="M1019" t="b">
        <v>0</v>
      </c>
      <c r="N1019" t="s">
        <v>549</v>
      </c>
      <c r="O1019" t="s">
        <v>8269</v>
      </c>
      <c r="P1019">
        <v>20</v>
      </c>
      <c r="Q1019">
        <v>20</v>
      </c>
      <c r="R1019">
        <v>20</v>
      </c>
      <c r="S1019" t="s">
        <v>10984</v>
      </c>
      <c r="T1019" t="s">
        <v>17</v>
      </c>
      <c r="U1019" t="s">
        <v>17</v>
      </c>
      <c r="V1019" t="s">
        <v>17</v>
      </c>
      <c r="W1019" t="s">
        <v>17</v>
      </c>
      <c r="X1019" t="s">
        <v>10985</v>
      </c>
      <c r="Y1019" t="s">
        <v>10986</v>
      </c>
      <c r="Z1019" t="s">
        <v>10987</v>
      </c>
      <c r="AA1019" t="s">
        <v>484</v>
      </c>
      <c r="AB1019" t="s">
        <v>17</v>
      </c>
      <c r="AC1019" t="s">
        <v>17</v>
      </c>
      <c r="AD1019" t="s">
        <v>17</v>
      </c>
      <c r="AE1019" t="s">
        <v>10988</v>
      </c>
      <c r="AF1019" t="s">
        <v>17</v>
      </c>
      <c r="AG1019" t="s">
        <v>17</v>
      </c>
      <c r="AH1019" t="s">
        <v>11258</v>
      </c>
      <c r="AI1019" t="s">
        <v>9202</v>
      </c>
      <c r="AJ1019" t="s">
        <v>481</v>
      </c>
      <c r="AM1019" t="s">
        <v>17</v>
      </c>
      <c r="AN1019" t="s">
        <v>484</v>
      </c>
      <c r="AO1019" t="s">
        <v>10990</v>
      </c>
      <c r="AP1019" t="s">
        <v>10984</v>
      </c>
      <c r="AQ1019" t="s">
        <v>10991</v>
      </c>
      <c r="AR1019" t="s">
        <v>10992</v>
      </c>
      <c r="AS1019" t="s">
        <v>9044</v>
      </c>
      <c r="AT1019" t="s">
        <v>347</v>
      </c>
      <c r="AU1019" t="b">
        <v>0</v>
      </c>
      <c r="AV1019" t="s">
        <v>17</v>
      </c>
      <c r="AW1019" s="89">
        <v>2495966</v>
      </c>
      <c r="AX1019" t="b">
        <v>0</v>
      </c>
      <c r="AY1019" t="s">
        <v>17</v>
      </c>
      <c r="AZ1019" t="s">
        <v>10994</v>
      </c>
      <c r="BA1019" t="s">
        <v>10995</v>
      </c>
      <c r="BB1019" t="s">
        <v>5202</v>
      </c>
      <c r="BC1019" t="s">
        <v>17</v>
      </c>
      <c r="BD1019" t="s">
        <v>17</v>
      </c>
      <c r="BE1019" t="s">
        <v>37</v>
      </c>
      <c r="BF1019" t="s">
        <v>36</v>
      </c>
      <c r="BG1019" t="s">
        <v>17</v>
      </c>
      <c r="BH1019" t="s">
        <v>9567</v>
      </c>
      <c r="BI1019" t="s">
        <v>4479</v>
      </c>
      <c r="BJ1019" t="s">
        <v>9079</v>
      </c>
      <c r="BK1019" t="s">
        <v>9568</v>
      </c>
      <c r="BL1019" t="s">
        <v>17</v>
      </c>
      <c r="BM1019" s="89">
        <v>2338352</v>
      </c>
      <c r="BN1019" s="89">
        <v>2338352</v>
      </c>
      <c r="BO1019" t="s">
        <v>7013</v>
      </c>
      <c r="BP1019" t="s">
        <v>6142</v>
      </c>
      <c r="BQ1019" t="s">
        <v>17</v>
      </c>
      <c r="BR1019" t="s">
        <v>17</v>
      </c>
      <c r="BS1019" t="s">
        <v>17</v>
      </c>
      <c r="BT1019" t="s">
        <v>7013</v>
      </c>
      <c r="BU1019" t="s">
        <v>6697</v>
      </c>
      <c r="BV1019" t="s">
        <v>11259</v>
      </c>
      <c r="BW1019">
        <v>25</v>
      </c>
      <c r="BX1019" t="s">
        <v>17</v>
      </c>
      <c r="BY1019" t="s">
        <v>17</v>
      </c>
      <c r="BZ1019" t="s">
        <v>10997</v>
      </c>
      <c r="CA1019" t="s">
        <v>6212</v>
      </c>
      <c r="CB1019">
        <v>2018</v>
      </c>
      <c r="CC1019" t="s">
        <v>10998</v>
      </c>
      <c r="CD1019" t="s">
        <v>11260</v>
      </c>
      <c r="CE1019" t="s">
        <v>11261</v>
      </c>
      <c r="CF1019" t="s">
        <v>11258</v>
      </c>
      <c r="CG1019" t="s">
        <v>11258</v>
      </c>
      <c r="CH1019" t="s">
        <v>131</v>
      </c>
      <c r="CI1019" t="s">
        <v>11258</v>
      </c>
      <c r="CJ1019" t="s">
        <v>11262</v>
      </c>
      <c r="CM1019" t="s">
        <v>11002</v>
      </c>
      <c r="CO1019" t="s">
        <v>686</v>
      </c>
      <c r="CP1019" t="s">
        <v>48</v>
      </c>
      <c r="CQ1019" t="s">
        <v>7025</v>
      </c>
      <c r="CR1019" t="s">
        <v>17</v>
      </c>
      <c r="CS1019" t="s">
        <v>11263</v>
      </c>
      <c r="CT1019" t="s">
        <v>430</v>
      </c>
      <c r="CU1019" t="s">
        <v>333</v>
      </c>
      <c r="CV1019" t="s">
        <v>17</v>
      </c>
      <c r="CW1019" t="s">
        <v>17</v>
      </c>
      <c r="CX1019" t="s">
        <v>17</v>
      </c>
      <c r="CY1019" t="s">
        <v>17</v>
      </c>
      <c r="CZ1019" t="s">
        <v>11264</v>
      </c>
      <c r="DA1019" t="s">
        <v>8549</v>
      </c>
      <c r="DB1019" t="s">
        <v>11265</v>
      </c>
      <c r="DC1019" t="s">
        <v>11266</v>
      </c>
      <c r="DD1019">
        <v>1027</v>
      </c>
    </row>
    <row r="1020" spans="1:108">
      <c r="A1020">
        <v>973</v>
      </c>
      <c r="B1020" t="s">
        <v>10974</v>
      </c>
      <c r="C1020" s="285" t="s">
        <v>10975</v>
      </c>
      <c r="D1020" t="s">
        <v>10976</v>
      </c>
      <c r="E1020" t="s">
        <v>10977</v>
      </c>
      <c r="F1020" t="s">
        <v>10978</v>
      </c>
      <c r="G1020" s="149" t="s">
        <v>10979</v>
      </c>
      <c r="H1020" t="s">
        <v>10980</v>
      </c>
      <c r="I1020" t="s">
        <v>10981</v>
      </c>
      <c r="J1020" t="s">
        <v>10982</v>
      </c>
      <c r="K1020" t="s">
        <v>12874</v>
      </c>
      <c r="L1020" t="s">
        <v>10983</v>
      </c>
      <c r="M1020" t="b">
        <v>0</v>
      </c>
      <c r="N1020" t="s">
        <v>549</v>
      </c>
      <c r="O1020" t="s">
        <v>8269</v>
      </c>
      <c r="P1020">
        <v>20</v>
      </c>
      <c r="Q1020">
        <v>20</v>
      </c>
      <c r="R1020">
        <v>20</v>
      </c>
      <c r="S1020" t="s">
        <v>10984</v>
      </c>
      <c r="T1020" t="s">
        <v>17</v>
      </c>
      <c r="U1020" t="s">
        <v>17</v>
      </c>
      <c r="V1020" t="s">
        <v>17</v>
      </c>
      <c r="W1020" t="s">
        <v>17</v>
      </c>
      <c r="X1020" t="s">
        <v>10985</v>
      </c>
      <c r="Y1020" t="s">
        <v>10986</v>
      </c>
      <c r="Z1020" t="s">
        <v>10987</v>
      </c>
      <c r="AA1020" t="s">
        <v>484</v>
      </c>
      <c r="AB1020" t="s">
        <v>17</v>
      </c>
      <c r="AC1020" t="s">
        <v>17</v>
      </c>
      <c r="AD1020" t="s">
        <v>17</v>
      </c>
      <c r="AE1020" t="s">
        <v>10988</v>
      </c>
      <c r="AF1020" t="s">
        <v>17</v>
      </c>
      <c r="AG1020" t="s">
        <v>17</v>
      </c>
      <c r="AH1020" t="s">
        <v>11267</v>
      </c>
      <c r="AI1020" t="s">
        <v>9202</v>
      </c>
      <c r="AJ1020" t="s">
        <v>481</v>
      </c>
      <c r="AM1020" t="s">
        <v>17</v>
      </c>
      <c r="AN1020" t="s">
        <v>484</v>
      </c>
      <c r="AO1020" t="s">
        <v>10990</v>
      </c>
      <c r="AP1020" t="s">
        <v>10984</v>
      </c>
      <c r="AQ1020" t="s">
        <v>10991</v>
      </c>
      <c r="AR1020" t="s">
        <v>10992</v>
      </c>
      <c r="AS1020" t="s">
        <v>9041</v>
      </c>
      <c r="AT1020" t="s">
        <v>17</v>
      </c>
      <c r="AU1020" t="b">
        <v>0</v>
      </c>
      <c r="AV1020" t="s">
        <v>17</v>
      </c>
      <c r="AW1020" s="89">
        <v>4946928</v>
      </c>
      <c r="AX1020" t="b">
        <v>0</v>
      </c>
      <c r="AY1020" t="s">
        <v>17</v>
      </c>
      <c r="AZ1020" t="s">
        <v>10994</v>
      </c>
      <c r="BA1020" t="s">
        <v>10995</v>
      </c>
      <c r="BB1020" t="s">
        <v>5202</v>
      </c>
      <c r="BC1020" t="s">
        <v>17</v>
      </c>
      <c r="BD1020" t="s">
        <v>17</v>
      </c>
      <c r="BE1020" t="s">
        <v>37</v>
      </c>
      <c r="BF1020" t="s">
        <v>36</v>
      </c>
      <c r="BG1020" t="s">
        <v>17</v>
      </c>
      <c r="BH1020" t="s">
        <v>9567</v>
      </c>
      <c r="BI1020" t="s">
        <v>4479</v>
      </c>
      <c r="BJ1020" t="s">
        <v>9079</v>
      </c>
      <c r="BK1020" t="s">
        <v>9568</v>
      </c>
      <c r="BL1020" t="s">
        <v>17</v>
      </c>
      <c r="BM1020" s="89">
        <v>4628051</v>
      </c>
      <c r="BN1020" s="89">
        <v>4628051</v>
      </c>
      <c r="BO1020" t="s">
        <v>7013</v>
      </c>
      <c r="BP1020" t="s">
        <v>6142</v>
      </c>
      <c r="BQ1020" t="s">
        <v>17</v>
      </c>
      <c r="BR1020" t="s">
        <v>17</v>
      </c>
      <c r="BS1020" t="s">
        <v>17</v>
      </c>
      <c r="BT1020" t="s">
        <v>7013</v>
      </c>
      <c r="BU1020" t="s">
        <v>6697</v>
      </c>
      <c r="BV1020" t="s">
        <v>11268</v>
      </c>
      <c r="BW1020">
        <v>25</v>
      </c>
      <c r="BX1020" t="s">
        <v>17</v>
      </c>
      <c r="BY1020" t="s">
        <v>17</v>
      </c>
      <c r="BZ1020" t="s">
        <v>10997</v>
      </c>
      <c r="CA1020" t="s">
        <v>6212</v>
      </c>
      <c r="CB1020">
        <v>2018</v>
      </c>
      <c r="CC1020" t="s">
        <v>10998</v>
      </c>
      <c r="CD1020" t="s">
        <v>11269</v>
      </c>
      <c r="CE1020" t="s">
        <v>11270</v>
      </c>
      <c r="CF1020" t="s">
        <v>11267</v>
      </c>
      <c r="CG1020" t="s">
        <v>11267</v>
      </c>
      <c r="CH1020" t="s">
        <v>131</v>
      </c>
      <c r="CI1020" t="s">
        <v>11267</v>
      </c>
      <c r="CJ1020" t="s">
        <v>11271</v>
      </c>
      <c r="CM1020" t="s">
        <v>11002</v>
      </c>
      <c r="CO1020" t="s">
        <v>686</v>
      </c>
      <c r="CP1020" t="s">
        <v>48</v>
      </c>
      <c r="CQ1020" t="s">
        <v>7025</v>
      </c>
      <c r="CR1020" t="s">
        <v>17</v>
      </c>
      <c r="CS1020" t="s">
        <v>11272</v>
      </c>
      <c r="CT1020" t="s">
        <v>430</v>
      </c>
      <c r="CU1020" t="s">
        <v>333</v>
      </c>
      <c r="CV1020" t="s">
        <v>17</v>
      </c>
      <c r="CW1020" t="s">
        <v>17</v>
      </c>
      <c r="CX1020" t="s">
        <v>17</v>
      </c>
      <c r="CY1020" t="s">
        <v>17</v>
      </c>
      <c r="CZ1020" t="s">
        <v>11273</v>
      </c>
      <c r="DA1020" t="s">
        <v>8549</v>
      </c>
      <c r="DB1020" t="s">
        <v>11274</v>
      </c>
      <c r="DC1020" t="s">
        <v>11275</v>
      </c>
      <c r="DD1020">
        <v>1028</v>
      </c>
    </row>
    <row r="1021" spans="1:108">
      <c r="A1021">
        <v>974</v>
      </c>
      <c r="B1021" t="s">
        <v>10974</v>
      </c>
      <c r="C1021" s="285" t="s">
        <v>10975</v>
      </c>
      <c r="D1021" t="s">
        <v>10976</v>
      </c>
      <c r="E1021" t="s">
        <v>10977</v>
      </c>
      <c r="F1021" t="s">
        <v>10978</v>
      </c>
      <c r="G1021" s="149" t="s">
        <v>10979</v>
      </c>
      <c r="H1021" t="s">
        <v>10980</v>
      </c>
      <c r="I1021" t="s">
        <v>10981</v>
      </c>
      <c r="J1021" t="s">
        <v>10982</v>
      </c>
      <c r="K1021" t="s">
        <v>12874</v>
      </c>
      <c r="L1021" t="s">
        <v>11095</v>
      </c>
      <c r="M1021" t="b">
        <v>0</v>
      </c>
      <c r="N1021" t="s">
        <v>549</v>
      </c>
      <c r="O1021" t="s">
        <v>8269</v>
      </c>
      <c r="P1021">
        <v>23</v>
      </c>
      <c r="Q1021">
        <v>23</v>
      </c>
      <c r="R1021">
        <v>23</v>
      </c>
      <c r="S1021" t="s">
        <v>10984</v>
      </c>
      <c r="T1021" t="s">
        <v>17</v>
      </c>
      <c r="U1021" t="s">
        <v>17</v>
      </c>
      <c r="V1021" t="s">
        <v>17</v>
      </c>
      <c r="W1021" t="s">
        <v>17</v>
      </c>
      <c r="X1021" t="s">
        <v>11094</v>
      </c>
      <c r="Y1021" t="s">
        <v>10986</v>
      </c>
      <c r="Z1021" t="s">
        <v>10987</v>
      </c>
      <c r="AA1021" t="s">
        <v>484</v>
      </c>
      <c r="AB1021" t="s">
        <v>17</v>
      </c>
      <c r="AC1021" t="s">
        <v>17</v>
      </c>
      <c r="AD1021" t="s">
        <v>17</v>
      </c>
      <c r="AE1021" t="s">
        <v>10988</v>
      </c>
      <c r="AF1021" t="s">
        <v>17</v>
      </c>
      <c r="AG1021" t="s">
        <v>17</v>
      </c>
      <c r="AH1021" t="s">
        <v>11276</v>
      </c>
      <c r="AI1021" t="s">
        <v>9202</v>
      </c>
      <c r="AJ1021" t="s">
        <v>481</v>
      </c>
      <c r="AM1021" t="s">
        <v>17</v>
      </c>
      <c r="AN1021" t="s">
        <v>484</v>
      </c>
      <c r="AO1021" t="s">
        <v>11067</v>
      </c>
      <c r="AP1021" t="s">
        <v>10984</v>
      </c>
      <c r="AQ1021" t="s">
        <v>10991</v>
      </c>
      <c r="AR1021" t="s">
        <v>10992</v>
      </c>
      <c r="AS1021" t="s">
        <v>9041</v>
      </c>
      <c r="AT1021" t="s">
        <v>17</v>
      </c>
      <c r="AU1021" t="b">
        <v>0</v>
      </c>
      <c r="AV1021" t="s">
        <v>17</v>
      </c>
      <c r="AW1021" s="89">
        <v>6102478</v>
      </c>
      <c r="AX1021" t="b">
        <v>0</v>
      </c>
      <c r="AY1021" t="s">
        <v>17</v>
      </c>
      <c r="AZ1021" t="s">
        <v>10994</v>
      </c>
      <c r="BA1021" t="s">
        <v>10995</v>
      </c>
      <c r="BB1021" t="s">
        <v>5202</v>
      </c>
      <c r="BC1021" t="s">
        <v>17</v>
      </c>
      <c r="BD1021" t="s">
        <v>17</v>
      </c>
      <c r="BE1021" t="s">
        <v>37</v>
      </c>
      <c r="BF1021" t="s">
        <v>36</v>
      </c>
      <c r="BG1021" t="s">
        <v>17</v>
      </c>
      <c r="BH1021" t="s">
        <v>9567</v>
      </c>
      <c r="BI1021" t="s">
        <v>4479</v>
      </c>
      <c r="BJ1021" t="s">
        <v>9079</v>
      </c>
      <c r="BK1021" t="s">
        <v>9568</v>
      </c>
      <c r="BL1021" t="s">
        <v>17</v>
      </c>
      <c r="BM1021" s="89">
        <v>5640575</v>
      </c>
      <c r="BN1021" s="89">
        <v>5640575</v>
      </c>
      <c r="BO1021" t="s">
        <v>7013</v>
      </c>
      <c r="BP1021" t="s">
        <v>6142</v>
      </c>
      <c r="BQ1021" t="s">
        <v>17</v>
      </c>
      <c r="BR1021" t="s">
        <v>17</v>
      </c>
      <c r="BS1021" t="s">
        <v>17</v>
      </c>
      <c r="BT1021" t="s">
        <v>7013</v>
      </c>
      <c r="BU1021" t="s">
        <v>6697</v>
      </c>
      <c r="BV1021" t="s">
        <v>11277</v>
      </c>
      <c r="BW1021">
        <v>25</v>
      </c>
      <c r="BX1021" t="s">
        <v>17</v>
      </c>
      <c r="BY1021" t="s">
        <v>17</v>
      </c>
      <c r="BZ1021" t="s">
        <v>10997</v>
      </c>
      <c r="CA1021" t="s">
        <v>6212</v>
      </c>
      <c r="CB1021">
        <v>2018</v>
      </c>
      <c r="CC1021" t="s">
        <v>10998</v>
      </c>
      <c r="CD1021" t="s">
        <v>11278</v>
      </c>
      <c r="CE1021" t="s">
        <v>11279</v>
      </c>
      <c r="CF1021" t="s">
        <v>11276</v>
      </c>
      <c r="CG1021" t="s">
        <v>11276</v>
      </c>
      <c r="CH1021" t="s">
        <v>131</v>
      </c>
      <c r="CI1021" t="s">
        <v>11276</v>
      </c>
      <c r="CJ1021" t="s">
        <v>11280</v>
      </c>
      <c r="CM1021" t="s">
        <v>11002</v>
      </c>
      <c r="CO1021" t="s">
        <v>686</v>
      </c>
      <c r="CP1021" t="s">
        <v>48</v>
      </c>
      <c r="CQ1021" t="s">
        <v>7025</v>
      </c>
      <c r="CR1021" t="s">
        <v>17</v>
      </c>
      <c r="CS1021" t="s">
        <v>11281</v>
      </c>
      <c r="CT1021" t="s">
        <v>430</v>
      </c>
      <c r="CU1021" t="s">
        <v>333</v>
      </c>
      <c r="CV1021" t="s">
        <v>17</v>
      </c>
      <c r="CW1021" t="s">
        <v>17</v>
      </c>
      <c r="CX1021" t="s">
        <v>17</v>
      </c>
      <c r="CY1021" t="s">
        <v>17</v>
      </c>
      <c r="CZ1021" t="s">
        <v>11282</v>
      </c>
      <c r="DA1021" t="s">
        <v>8549</v>
      </c>
      <c r="DB1021" t="s">
        <v>11283</v>
      </c>
      <c r="DC1021" t="s">
        <v>11284</v>
      </c>
      <c r="DD1021">
        <v>1029</v>
      </c>
    </row>
    <row r="1022" spans="1:108">
      <c r="A1022">
        <v>975</v>
      </c>
      <c r="B1022" t="s">
        <v>10974</v>
      </c>
      <c r="C1022" s="285" t="s">
        <v>10975</v>
      </c>
      <c r="D1022" t="s">
        <v>10976</v>
      </c>
      <c r="E1022" t="s">
        <v>10977</v>
      </c>
      <c r="F1022" t="s">
        <v>10978</v>
      </c>
      <c r="G1022" s="149" t="s">
        <v>10979</v>
      </c>
      <c r="H1022" t="s">
        <v>10980</v>
      </c>
      <c r="I1022" t="s">
        <v>10981</v>
      </c>
      <c r="J1022" t="s">
        <v>10982</v>
      </c>
      <c r="K1022" t="s">
        <v>12874</v>
      </c>
      <c r="L1022" t="s">
        <v>11095</v>
      </c>
      <c r="M1022" t="b">
        <v>0</v>
      </c>
      <c r="N1022" t="s">
        <v>549</v>
      </c>
      <c r="O1022" t="s">
        <v>8269</v>
      </c>
      <c r="P1022">
        <v>23</v>
      </c>
      <c r="Q1022">
        <v>23</v>
      </c>
      <c r="R1022">
        <v>23</v>
      </c>
      <c r="S1022" t="s">
        <v>10984</v>
      </c>
      <c r="T1022" t="s">
        <v>17</v>
      </c>
      <c r="U1022" t="s">
        <v>17</v>
      </c>
      <c r="V1022" t="s">
        <v>17</v>
      </c>
      <c r="W1022" t="s">
        <v>17</v>
      </c>
      <c r="X1022" t="s">
        <v>11094</v>
      </c>
      <c r="Y1022" t="s">
        <v>10986</v>
      </c>
      <c r="Z1022" t="s">
        <v>10987</v>
      </c>
      <c r="AA1022" t="s">
        <v>484</v>
      </c>
      <c r="AB1022" t="s">
        <v>17</v>
      </c>
      <c r="AC1022" t="s">
        <v>17</v>
      </c>
      <c r="AD1022" t="s">
        <v>17</v>
      </c>
      <c r="AE1022" t="s">
        <v>10988</v>
      </c>
      <c r="AF1022" t="s">
        <v>17</v>
      </c>
      <c r="AG1022" t="s">
        <v>17</v>
      </c>
      <c r="AH1022" t="s">
        <v>11285</v>
      </c>
      <c r="AI1022" t="s">
        <v>9202</v>
      </c>
      <c r="AJ1022" t="s">
        <v>481</v>
      </c>
      <c r="AM1022" t="s">
        <v>17</v>
      </c>
      <c r="AN1022" t="s">
        <v>484</v>
      </c>
      <c r="AO1022" t="s">
        <v>11067</v>
      </c>
      <c r="AP1022" t="s">
        <v>10984</v>
      </c>
      <c r="AQ1022" t="s">
        <v>10991</v>
      </c>
      <c r="AR1022" t="s">
        <v>10992</v>
      </c>
      <c r="AS1022" t="s">
        <v>9041</v>
      </c>
      <c r="AT1022" t="s">
        <v>17</v>
      </c>
      <c r="AU1022" t="b">
        <v>0</v>
      </c>
      <c r="AV1022" t="s">
        <v>17</v>
      </c>
      <c r="AW1022" s="89">
        <v>6221448</v>
      </c>
      <c r="AX1022" t="b">
        <v>0</v>
      </c>
      <c r="AY1022" t="s">
        <v>17</v>
      </c>
      <c r="AZ1022" t="s">
        <v>10994</v>
      </c>
      <c r="BA1022" t="s">
        <v>10995</v>
      </c>
      <c r="BB1022" t="s">
        <v>5202</v>
      </c>
      <c r="BC1022" t="s">
        <v>17</v>
      </c>
      <c r="BD1022" t="s">
        <v>17</v>
      </c>
      <c r="BE1022" t="s">
        <v>37</v>
      </c>
      <c r="BF1022" t="s">
        <v>36</v>
      </c>
      <c r="BG1022" t="s">
        <v>17</v>
      </c>
      <c r="BH1022" t="s">
        <v>9567</v>
      </c>
      <c r="BI1022" t="s">
        <v>4479</v>
      </c>
      <c r="BJ1022" t="s">
        <v>9079</v>
      </c>
      <c r="BK1022" t="s">
        <v>9568</v>
      </c>
      <c r="BL1022" t="s">
        <v>17</v>
      </c>
      <c r="BM1022" s="89">
        <v>5691524</v>
      </c>
      <c r="BN1022" s="89">
        <v>5691524</v>
      </c>
      <c r="BO1022" t="s">
        <v>7013</v>
      </c>
      <c r="BP1022" t="s">
        <v>6142</v>
      </c>
      <c r="BQ1022" t="s">
        <v>17</v>
      </c>
      <c r="BR1022" t="s">
        <v>17</v>
      </c>
      <c r="BS1022" t="s">
        <v>17</v>
      </c>
      <c r="BT1022" t="s">
        <v>7013</v>
      </c>
      <c r="BU1022" t="s">
        <v>6697</v>
      </c>
      <c r="BV1022" t="s">
        <v>11286</v>
      </c>
      <c r="BW1022">
        <v>25</v>
      </c>
      <c r="BX1022" t="s">
        <v>17</v>
      </c>
      <c r="BY1022" t="s">
        <v>17</v>
      </c>
      <c r="BZ1022" t="s">
        <v>10997</v>
      </c>
      <c r="CA1022" t="s">
        <v>6212</v>
      </c>
      <c r="CB1022">
        <v>2018</v>
      </c>
      <c r="CC1022" t="s">
        <v>10998</v>
      </c>
      <c r="CD1022" t="s">
        <v>11287</v>
      </c>
      <c r="CE1022" t="s">
        <v>11288</v>
      </c>
      <c r="CF1022" t="s">
        <v>11285</v>
      </c>
      <c r="CG1022" t="s">
        <v>11285</v>
      </c>
      <c r="CH1022" t="s">
        <v>131</v>
      </c>
      <c r="CI1022" t="s">
        <v>11285</v>
      </c>
      <c r="CJ1022" t="s">
        <v>11289</v>
      </c>
      <c r="CM1022" t="s">
        <v>11002</v>
      </c>
      <c r="CO1022" t="s">
        <v>686</v>
      </c>
      <c r="CP1022" t="s">
        <v>48</v>
      </c>
      <c r="CQ1022" t="s">
        <v>7025</v>
      </c>
      <c r="CR1022" t="s">
        <v>17</v>
      </c>
      <c r="CS1022" t="s">
        <v>11290</v>
      </c>
      <c r="CT1022" t="s">
        <v>430</v>
      </c>
      <c r="CU1022" t="s">
        <v>333</v>
      </c>
      <c r="CV1022" t="s">
        <v>17</v>
      </c>
      <c r="CW1022" t="s">
        <v>17</v>
      </c>
      <c r="CX1022" t="s">
        <v>17</v>
      </c>
      <c r="CY1022" t="s">
        <v>17</v>
      </c>
      <c r="CZ1022" t="s">
        <v>11291</v>
      </c>
      <c r="DA1022" t="s">
        <v>8549</v>
      </c>
      <c r="DB1022" t="s">
        <v>11292</v>
      </c>
      <c r="DC1022" t="s">
        <v>11293</v>
      </c>
      <c r="DD1022">
        <v>1030</v>
      </c>
    </row>
    <row r="1023" spans="1:108">
      <c r="A1023">
        <v>976</v>
      </c>
      <c r="B1023" t="s">
        <v>10974</v>
      </c>
      <c r="C1023" s="285" t="s">
        <v>10975</v>
      </c>
      <c r="D1023" t="s">
        <v>10976</v>
      </c>
      <c r="E1023" t="s">
        <v>10977</v>
      </c>
      <c r="F1023" t="s">
        <v>10978</v>
      </c>
      <c r="G1023" s="149" t="s">
        <v>10979</v>
      </c>
      <c r="H1023" t="s">
        <v>10980</v>
      </c>
      <c r="I1023" t="s">
        <v>10981</v>
      </c>
      <c r="J1023" t="s">
        <v>10982</v>
      </c>
      <c r="K1023" t="s">
        <v>12874</v>
      </c>
      <c r="L1023" t="s">
        <v>11095</v>
      </c>
      <c r="M1023" t="b">
        <v>0</v>
      </c>
      <c r="N1023" t="s">
        <v>549</v>
      </c>
      <c r="O1023" t="s">
        <v>8269</v>
      </c>
      <c r="P1023">
        <v>23</v>
      </c>
      <c r="Q1023">
        <v>23</v>
      </c>
      <c r="R1023">
        <v>23</v>
      </c>
      <c r="S1023" t="s">
        <v>10984</v>
      </c>
      <c r="T1023" t="s">
        <v>17</v>
      </c>
      <c r="U1023" t="s">
        <v>17</v>
      </c>
      <c r="V1023" t="s">
        <v>17</v>
      </c>
      <c r="W1023" t="s">
        <v>17</v>
      </c>
      <c r="X1023" t="s">
        <v>11094</v>
      </c>
      <c r="Y1023" t="s">
        <v>10986</v>
      </c>
      <c r="Z1023" t="s">
        <v>10987</v>
      </c>
      <c r="AA1023" t="s">
        <v>484</v>
      </c>
      <c r="AB1023" t="s">
        <v>17</v>
      </c>
      <c r="AC1023" t="s">
        <v>17</v>
      </c>
      <c r="AD1023" t="s">
        <v>17</v>
      </c>
      <c r="AE1023" t="s">
        <v>10988</v>
      </c>
      <c r="AF1023" t="s">
        <v>17</v>
      </c>
      <c r="AG1023" t="s">
        <v>17</v>
      </c>
      <c r="AH1023" t="s">
        <v>11294</v>
      </c>
      <c r="AI1023" t="s">
        <v>9202</v>
      </c>
      <c r="AJ1023" t="s">
        <v>481</v>
      </c>
      <c r="AM1023" t="s">
        <v>17</v>
      </c>
      <c r="AN1023" t="s">
        <v>484</v>
      </c>
      <c r="AO1023" t="s">
        <v>11067</v>
      </c>
      <c r="AP1023" t="s">
        <v>10984</v>
      </c>
      <c r="AQ1023" t="s">
        <v>10991</v>
      </c>
      <c r="AR1023" t="s">
        <v>10992</v>
      </c>
      <c r="AS1023" t="s">
        <v>9044</v>
      </c>
      <c r="AT1023" t="s">
        <v>10993</v>
      </c>
      <c r="AU1023" t="b">
        <v>0</v>
      </c>
      <c r="AV1023" t="s">
        <v>17</v>
      </c>
      <c r="AW1023" s="89">
        <v>3400663</v>
      </c>
      <c r="AX1023" t="b">
        <v>0</v>
      </c>
      <c r="AY1023" t="s">
        <v>17</v>
      </c>
      <c r="AZ1023" t="s">
        <v>10994</v>
      </c>
      <c r="BA1023" t="s">
        <v>10995</v>
      </c>
      <c r="BB1023" t="s">
        <v>5202</v>
      </c>
      <c r="BC1023" t="s">
        <v>17</v>
      </c>
      <c r="BD1023" t="s">
        <v>17</v>
      </c>
      <c r="BE1023" t="s">
        <v>37</v>
      </c>
      <c r="BF1023" t="s">
        <v>36</v>
      </c>
      <c r="BG1023" t="s">
        <v>17</v>
      </c>
      <c r="BH1023" t="s">
        <v>9567</v>
      </c>
      <c r="BI1023" t="s">
        <v>4479</v>
      </c>
      <c r="BJ1023" t="s">
        <v>9079</v>
      </c>
      <c r="BK1023" t="s">
        <v>9568</v>
      </c>
      <c r="BL1023" t="s">
        <v>17</v>
      </c>
      <c r="BM1023" s="89">
        <v>3147610</v>
      </c>
      <c r="BN1023" s="89">
        <v>3147610</v>
      </c>
      <c r="BO1023" t="s">
        <v>7013</v>
      </c>
      <c r="BP1023" t="s">
        <v>6142</v>
      </c>
      <c r="BQ1023" t="s">
        <v>17</v>
      </c>
      <c r="BR1023" t="s">
        <v>17</v>
      </c>
      <c r="BS1023" t="s">
        <v>17</v>
      </c>
      <c r="BT1023" t="s">
        <v>7013</v>
      </c>
      <c r="BU1023" t="s">
        <v>6697</v>
      </c>
      <c r="BV1023" t="s">
        <v>11295</v>
      </c>
      <c r="BW1023">
        <v>25</v>
      </c>
      <c r="BX1023" t="s">
        <v>17</v>
      </c>
      <c r="BY1023" t="s">
        <v>17</v>
      </c>
      <c r="BZ1023" t="s">
        <v>10997</v>
      </c>
      <c r="CA1023" t="s">
        <v>6212</v>
      </c>
      <c r="CB1023">
        <v>2018</v>
      </c>
      <c r="CC1023" t="s">
        <v>10998</v>
      </c>
      <c r="CD1023" t="s">
        <v>11296</v>
      </c>
      <c r="CE1023" t="s">
        <v>11297</v>
      </c>
      <c r="CF1023" t="s">
        <v>11294</v>
      </c>
      <c r="CG1023" t="s">
        <v>11294</v>
      </c>
      <c r="CH1023" t="s">
        <v>131</v>
      </c>
      <c r="CI1023" t="s">
        <v>11294</v>
      </c>
      <c r="CJ1023" t="s">
        <v>11298</v>
      </c>
      <c r="CM1023" t="s">
        <v>11002</v>
      </c>
      <c r="CO1023" t="s">
        <v>686</v>
      </c>
      <c r="CP1023" t="s">
        <v>48</v>
      </c>
      <c r="CQ1023" t="s">
        <v>7025</v>
      </c>
      <c r="CR1023" t="s">
        <v>17</v>
      </c>
      <c r="CS1023" t="s">
        <v>11299</v>
      </c>
      <c r="CT1023" t="s">
        <v>430</v>
      </c>
      <c r="CU1023" t="s">
        <v>333</v>
      </c>
      <c r="CV1023" t="s">
        <v>17</v>
      </c>
      <c r="CW1023" t="s">
        <v>17</v>
      </c>
      <c r="CX1023" t="s">
        <v>17</v>
      </c>
      <c r="CY1023" t="s">
        <v>17</v>
      </c>
      <c r="CZ1023" t="s">
        <v>11300</v>
      </c>
      <c r="DA1023" t="s">
        <v>8549</v>
      </c>
      <c r="DB1023" t="s">
        <v>11301</v>
      </c>
      <c r="DC1023" t="s">
        <v>11302</v>
      </c>
      <c r="DD1023">
        <v>1031</v>
      </c>
    </row>
    <row r="1024" spans="1:108">
      <c r="A1024">
        <v>977</v>
      </c>
      <c r="B1024" t="s">
        <v>10974</v>
      </c>
      <c r="C1024" s="285" t="s">
        <v>10975</v>
      </c>
      <c r="D1024" t="s">
        <v>10976</v>
      </c>
      <c r="E1024" t="s">
        <v>10977</v>
      </c>
      <c r="F1024" t="s">
        <v>10978</v>
      </c>
      <c r="G1024" s="149" t="s">
        <v>10979</v>
      </c>
      <c r="H1024" t="s">
        <v>10980</v>
      </c>
      <c r="I1024" t="s">
        <v>10981</v>
      </c>
      <c r="J1024" t="s">
        <v>10982</v>
      </c>
      <c r="K1024" t="s">
        <v>12874</v>
      </c>
      <c r="L1024" t="s">
        <v>11095</v>
      </c>
      <c r="M1024" t="b">
        <v>0</v>
      </c>
      <c r="N1024" t="s">
        <v>549</v>
      </c>
      <c r="O1024" t="s">
        <v>8269</v>
      </c>
      <c r="P1024">
        <v>23</v>
      </c>
      <c r="Q1024">
        <v>23</v>
      </c>
      <c r="R1024">
        <v>23</v>
      </c>
      <c r="S1024" t="s">
        <v>10984</v>
      </c>
      <c r="T1024" t="s">
        <v>17</v>
      </c>
      <c r="U1024" t="s">
        <v>17</v>
      </c>
      <c r="V1024" t="s">
        <v>17</v>
      </c>
      <c r="W1024" t="s">
        <v>17</v>
      </c>
      <c r="X1024" t="s">
        <v>11094</v>
      </c>
      <c r="Y1024" t="s">
        <v>10986</v>
      </c>
      <c r="Z1024" t="s">
        <v>10987</v>
      </c>
      <c r="AA1024" t="s">
        <v>484</v>
      </c>
      <c r="AB1024" t="s">
        <v>17</v>
      </c>
      <c r="AC1024" t="s">
        <v>17</v>
      </c>
      <c r="AD1024" t="s">
        <v>17</v>
      </c>
      <c r="AE1024" t="s">
        <v>10988</v>
      </c>
      <c r="AF1024" t="s">
        <v>17</v>
      </c>
      <c r="AG1024" t="s">
        <v>17</v>
      </c>
      <c r="AH1024" t="s">
        <v>11303</v>
      </c>
      <c r="AI1024" t="s">
        <v>9202</v>
      </c>
      <c r="AJ1024" t="s">
        <v>481</v>
      </c>
      <c r="AM1024" t="s">
        <v>17</v>
      </c>
      <c r="AN1024" t="s">
        <v>484</v>
      </c>
      <c r="AO1024" t="s">
        <v>11067</v>
      </c>
      <c r="AP1024" t="s">
        <v>10984</v>
      </c>
      <c r="AQ1024" t="s">
        <v>10991</v>
      </c>
      <c r="AR1024" t="s">
        <v>10992</v>
      </c>
      <c r="AS1024" t="s">
        <v>9044</v>
      </c>
      <c r="AT1024" t="s">
        <v>347</v>
      </c>
      <c r="AU1024" t="b">
        <v>0</v>
      </c>
      <c r="AV1024" t="s">
        <v>17</v>
      </c>
      <c r="AW1024" s="89">
        <v>3236328</v>
      </c>
      <c r="AX1024" t="b">
        <v>0</v>
      </c>
      <c r="AY1024" t="s">
        <v>17</v>
      </c>
      <c r="AZ1024" t="s">
        <v>10994</v>
      </c>
      <c r="BA1024" t="s">
        <v>10995</v>
      </c>
      <c r="BB1024" t="s">
        <v>5202</v>
      </c>
      <c r="BC1024" t="s">
        <v>17</v>
      </c>
      <c r="BD1024" t="s">
        <v>17</v>
      </c>
      <c r="BE1024" t="s">
        <v>37</v>
      </c>
      <c r="BF1024" t="s">
        <v>36</v>
      </c>
      <c r="BG1024" t="s">
        <v>17</v>
      </c>
      <c r="BH1024" t="s">
        <v>9567</v>
      </c>
      <c r="BI1024" t="s">
        <v>4479</v>
      </c>
      <c r="BJ1024" t="s">
        <v>9079</v>
      </c>
      <c r="BK1024" t="s">
        <v>9568</v>
      </c>
      <c r="BL1024" t="s">
        <v>17</v>
      </c>
      <c r="BM1024" s="89">
        <v>2960579</v>
      </c>
      <c r="BN1024" s="89">
        <v>2960579</v>
      </c>
      <c r="BO1024" t="s">
        <v>7013</v>
      </c>
      <c r="BP1024" t="s">
        <v>6142</v>
      </c>
      <c r="BQ1024" t="s">
        <v>17</v>
      </c>
      <c r="BR1024" t="s">
        <v>17</v>
      </c>
      <c r="BS1024" t="s">
        <v>17</v>
      </c>
      <c r="BT1024" t="s">
        <v>7013</v>
      </c>
      <c r="BU1024" t="s">
        <v>6697</v>
      </c>
      <c r="BV1024" t="s">
        <v>11304</v>
      </c>
      <c r="BW1024">
        <v>25</v>
      </c>
      <c r="BX1024" t="s">
        <v>17</v>
      </c>
      <c r="BY1024" t="s">
        <v>17</v>
      </c>
      <c r="BZ1024" t="s">
        <v>10997</v>
      </c>
      <c r="CA1024" t="s">
        <v>6212</v>
      </c>
      <c r="CB1024">
        <v>2018</v>
      </c>
      <c r="CC1024" t="s">
        <v>10998</v>
      </c>
      <c r="CD1024" t="s">
        <v>11305</v>
      </c>
      <c r="CE1024" t="s">
        <v>11306</v>
      </c>
      <c r="CF1024" t="s">
        <v>11303</v>
      </c>
      <c r="CG1024" t="s">
        <v>11303</v>
      </c>
      <c r="CH1024" t="s">
        <v>131</v>
      </c>
      <c r="CI1024" t="s">
        <v>11303</v>
      </c>
      <c r="CJ1024" t="s">
        <v>11307</v>
      </c>
      <c r="CM1024" t="s">
        <v>11002</v>
      </c>
      <c r="CO1024" t="s">
        <v>686</v>
      </c>
      <c r="CP1024" t="s">
        <v>48</v>
      </c>
      <c r="CQ1024" t="s">
        <v>7025</v>
      </c>
      <c r="CR1024" t="s">
        <v>17</v>
      </c>
      <c r="CS1024" t="s">
        <v>11308</v>
      </c>
      <c r="CT1024" t="s">
        <v>430</v>
      </c>
      <c r="CU1024" t="s">
        <v>333</v>
      </c>
      <c r="CV1024" t="s">
        <v>17</v>
      </c>
      <c r="CW1024" t="s">
        <v>17</v>
      </c>
      <c r="CX1024" t="s">
        <v>17</v>
      </c>
      <c r="CY1024" t="s">
        <v>17</v>
      </c>
      <c r="CZ1024" t="s">
        <v>11309</v>
      </c>
      <c r="DA1024" t="s">
        <v>8549</v>
      </c>
      <c r="DB1024" t="s">
        <v>11310</v>
      </c>
      <c r="DC1024" t="s">
        <v>11311</v>
      </c>
      <c r="DD1024">
        <v>1032</v>
      </c>
    </row>
    <row r="1025" spans="1:108">
      <c r="A1025">
        <v>978</v>
      </c>
      <c r="B1025" t="s">
        <v>10974</v>
      </c>
      <c r="C1025" s="285" t="s">
        <v>10975</v>
      </c>
      <c r="D1025" t="s">
        <v>10976</v>
      </c>
      <c r="E1025" t="s">
        <v>10977</v>
      </c>
      <c r="F1025" t="s">
        <v>10978</v>
      </c>
      <c r="G1025" s="149" t="s">
        <v>10979</v>
      </c>
      <c r="H1025" t="s">
        <v>10980</v>
      </c>
      <c r="I1025" t="s">
        <v>10981</v>
      </c>
      <c r="J1025" t="s">
        <v>10982</v>
      </c>
      <c r="K1025" t="s">
        <v>12874</v>
      </c>
      <c r="L1025" t="s">
        <v>11095</v>
      </c>
      <c r="M1025" t="b">
        <v>0</v>
      </c>
      <c r="N1025" t="s">
        <v>549</v>
      </c>
      <c r="O1025" t="s">
        <v>8269</v>
      </c>
      <c r="P1025">
        <v>23</v>
      </c>
      <c r="Q1025">
        <v>23</v>
      </c>
      <c r="R1025">
        <v>23</v>
      </c>
      <c r="S1025" t="s">
        <v>10984</v>
      </c>
      <c r="T1025" t="s">
        <v>17</v>
      </c>
      <c r="U1025" t="s">
        <v>17</v>
      </c>
      <c r="V1025" t="s">
        <v>17</v>
      </c>
      <c r="W1025" t="s">
        <v>17</v>
      </c>
      <c r="X1025" t="s">
        <v>11094</v>
      </c>
      <c r="Y1025" t="s">
        <v>10986</v>
      </c>
      <c r="Z1025" t="s">
        <v>10987</v>
      </c>
      <c r="AA1025" t="s">
        <v>484</v>
      </c>
      <c r="AB1025" t="s">
        <v>17</v>
      </c>
      <c r="AC1025" t="s">
        <v>17</v>
      </c>
      <c r="AD1025" t="s">
        <v>17</v>
      </c>
      <c r="AE1025" t="s">
        <v>10988</v>
      </c>
      <c r="AF1025" t="s">
        <v>17</v>
      </c>
      <c r="AG1025" t="s">
        <v>17</v>
      </c>
      <c r="AH1025" t="s">
        <v>11312</v>
      </c>
      <c r="AI1025" t="s">
        <v>9202</v>
      </c>
      <c r="AJ1025" t="s">
        <v>481</v>
      </c>
      <c r="AM1025" t="s">
        <v>17</v>
      </c>
      <c r="AN1025" t="s">
        <v>484</v>
      </c>
      <c r="AO1025" t="s">
        <v>11097</v>
      </c>
      <c r="AP1025" t="s">
        <v>10984</v>
      </c>
      <c r="AQ1025" t="s">
        <v>10991</v>
      </c>
      <c r="AR1025" t="s">
        <v>10992</v>
      </c>
      <c r="AS1025" t="s">
        <v>9041</v>
      </c>
      <c r="AT1025" t="s">
        <v>17</v>
      </c>
      <c r="AU1025" t="b">
        <v>0</v>
      </c>
      <c r="AV1025" t="s">
        <v>17</v>
      </c>
      <c r="AW1025" s="89">
        <v>6812911</v>
      </c>
      <c r="AX1025" t="b">
        <v>0</v>
      </c>
      <c r="AY1025" t="s">
        <v>17</v>
      </c>
      <c r="AZ1025" t="s">
        <v>10994</v>
      </c>
      <c r="BA1025" t="s">
        <v>10995</v>
      </c>
      <c r="BB1025" t="s">
        <v>5202</v>
      </c>
      <c r="BC1025" t="s">
        <v>17</v>
      </c>
      <c r="BD1025" t="s">
        <v>17</v>
      </c>
      <c r="BE1025" t="s">
        <v>37</v>
      </c>
      <c r="BF1025" t="s">
        <v>36</v>
      </c>
      <c r="BG1025" t="s">
        <v>17</v>
      </c>
      <c r="BH1025" t="s">
        <v>9567</v>
      </c>
      <c r="BI1025" t="s">
        <v>4479</v>
      </c>
      <c r="BJ1025" t="s">
        <v>9079</v>
      </c>
      <c r="BK1025" t="s">
        <v>9568</v>
      </c>
      <c r="BL1025" t="s">
        <v>17</v>
      </c>
      <c r="BM1025" s="89">
        <v>6288022</v>
      </c>
      <c r="BN1025" s="89">
        <v>6288022</v>
      </c>
      <c r="BO1025" t="s">
        <v>7013</v>
      </c>
      <c r="BP1025" t="s">
        <v>6142</v>
      </c>
      <c r="BQ1025" t="s">
        <v>17</v>
      </c>
      <c r="BR1025" t="s">
        <v>17</v>
      </c>
      <c r="BS1025" t="s">
        <v>17</v>
      </c>
      <c r="BT1025" t="s">
        <v>7013</v>
      </c>
      <c r="BU1025" t="s">
        <v>6697</v>
      </c>
      <c r="BV1025" t="s">
        <v>11313</v>
      </c>
      <c r="BW1025">
        <v>25</v>
      </c>
      <c r="BX1025" t="s">
        <v>17</v>
      </c>
      <c r="BY1025" t="s">
        <v>17</v>
      </c>
      <c r="BZ1025" t="s">
        <v>10997</v>
      </c>
      <c r="CA1025" t="s">
        <v>6212</v>
      </c>
      <c r="CB1025">
        <v>2018</v>
      </c>
      <c r="CC1025" t="s">
        <v>10998</v>
      </c>
      <c r="CD1025" t="s">
        <v>11314</v>
      </c>
      <c r="CE1025" t="s">
        <v>11315</v>
      </c>
      <c r="CF1025" t="s">
        <v>11312</v>
      </c>
      <c r="CG1025" t="s">
        <v>11312</v>
      </c>
      <c r="CH1025" t="s">
        <v>131</v>
      </c>
      <c r="CI1025" t="s">
        <v>11312</v>
      </c>
      <c r="CJ1025" t="s">
        <v>11316</v>
      </c>
      <c r="CM1025" t="s">
        <v>11002</v>
      </c>
      <c r="CO1025" t="s">
        <v>686</v>
      </c>
      <c r="CP1025" t="s">
        <v>48</v>
      </c>
      <c r="CQ1025" t="s">
        <v>7025</v>
      </c>
      <c r="CR1025" t="s">
        <v>17</v>
      </c>
      <c r="CS1025" t="s">
        <v>11317</v>
      </c>
      <c r="CT1025" t="s">
        <v>430</v>
      </c>
      <c r="CU1025" t="s">
        <v>333</v>
      </c>
      <c r="CV1025" t="s">
        <v>17</v>
      </c>
      <c r="CW1025" t="s">
        <v>17</v>
      </c>
      <c r="CX1025" t="s">
        <v>17</v>
      </c>
      <c r="CY1025" t="s">
        <v>17</v>
      </c>
      <c r="CZ1025" t="s">
        <v>11318</v>
      </c>
      <c r="DA1025" t="s">
        <v>8549</v>
      </c>
      <c r="DB1025" t="s">
        <v>11319</v>
      </c>
      <c r="DC1025" t="s">
        <v>11320</v>
      </c>
      <c r="DD1025">
        <v>1033</v>
      </c>
    </row>
    <row r="1026" spans="1:108">
      <c r="A1026">
        <v>979</v>
      </c>
      <c r="B1026" t="s">
        <v>10974</v>
      </c>
      <c r="C1026" s="285" t="s">
        <v>10975</v>
      </c>
      <c r="D1026" t="s">
        <v>10976</v>
      </c>
      <c r="E1026" t="s">
        <v>10977</v>
      </c>
      <c r="F1026" t="s">
        <v>10978</v>
      </c>
      <c r="G1026" s="149" t="s">
        <v>10979</v>
      </c>
      <c r="H1026" t="s">
        <v>10980</v>
      </c>
      <c r="I1026" t="s">
        <v>10981</v>
      </c>
      <c r="J1026" t="s">
        <v>10982</v>
      </c>
      <c r="K1026" t="s">
        <v>12874</v>
      </c>
      <c r="L1026" t="s">
        <v>11095</v>
      </c>
      <c r="M1026" t="b">
        <v>0</v>
      </c>
      <c r="N1026" t="s">
        <v>549</v>
      </c>
      <c r="O1026" t="s">
        <v>8269</v>
      </c>
      <c r="P1026">
        <v>23</v>
      </c>
      <c r="Q1026">
        <v>23</v>
      </c>
      <c r="R1026">
        <v>23</v>
      </c>
      <c r="S1026" t="s">
        <v>10984</v>
      </c>
      <c r="T1026" t="s">
        <v>17</v>
      </c>
      <c r="U1026" t="s">
        <v>17</v>
      </c>
      <c r="V1026" t="s">
        <v>17</v>
      </c>
      <c r="W1026" t="s">
        <v>17</v>
      </c>
      <c r="X1026" t="s">
        <v>11094</v>
      </c>
      <c r="Y1026" t="s">
        <v>10986</v>
      </c>
      <c r="Z1026" t="s">
        <v>10987</v>
      </c>
      <c r="AA1026" t="s">
        <v>484</v>
      </c>
      <c r="AB1026" t="s">
        <v>17</v>
      </c>
      <c r="AC1026" t="s">
        <v>17</v>
      </c>
      <c r="AD1026" t="s">
        <v>17</v>
      </c>
      <c r="AE1026" t="s">
        <v>10988</v>
      </c>
      <c r="AF1026" t="s">
        <v>17</v>
      </c>
      <c r="AG1026" t="s">
        <v>17</v>
      </c>
      <c r="AH1026" t="s">
        <v>11321</v>
      </c>
      <c r="AI1026" t="s">
        <v>9202</v>
      </c>
      <c r="AJ1026" t="s">
        <v>481</v>
      </c>
      <c r="AM1026" t="s">
        <v>17</v>
      </c>
      <c r="AN1026" t="s">
        <v>484</v>
      </c>
      <c r="AO1026" t="s">
        <v>11097</v>
      </c>
      <c r="AP1026" t="s">
        <v>10984</v>
      </c>
      <c r="AQ1026" t="s">
        <v>10991</v>
      </c>
      <c r="AR1026" t="s">
        <v>10992</v>
      </c>
      <c r="AS1026" t="s">
        <v>9044</v>
      </c>
      <c r="AT1026" t="s">
        <v>11009</v>
      </c>
      <c r="AU1026" t="b">
        <v>0</v>
      </c>
      <c r="AV1026" t="s">
        <v>17</v>
      </c>
      <c r="AW1026" s="89">
        <v>3264784</v>
      </c>
      <c r="AX1026" t="b">
        <v>0</v>
      </c>
      <c r="AY1026" t="s">
        <v>17</v>
      </c>
      <c r="AZ1026" t="s">
        <v>10994</v>
      </c>
      <c r="BA1026" t="s">
        <v>10995</v>
      </c>
      <c r="BB1026" t="s">
        <v>5202</v>
      </c>
      <c r="BC1026" t="s">
        <v>17</v>
      </c>
      <c r="BD1026" t="s">
        <v>17</v>
      </c>
      <c r="BE1026" t="s">
        <v>37</v>
      </c>
      <c r="BF1026" t="s">
        <v>36</v>
      </c>
      <c r="BG1026" t="s">
        <v>17</v>
      </c>
      <c r="BH1026" t="s">
        <v>9567</v>
      </c>
      <c r="BI1026" t="s">
        <v>4479</v>
      </c>
      <c r="BJ1026" t="s">
        <v>9079</v>
      </c>
      <c r="BK1026" t="s">
        <v>9568</v>
      </c>
      <c r="BL1026" t="s">
        <v>17</v>
      </c>
      <c r="BM1026" s="89">
        <v>3062779</v>
      </c>
      <c r="BN1026" s="89">
        <v>3062779</v>
      </c>
      <c r="BO1026" t="s">
        <v>7013</v>
      </c>
      <c r="BP1026" t="s">
        <v>6142</v>
      </c>
      <c r="BQ1026" t="s">
        <v>17</v>
      </c>
      <c r="BR1026" t="s">
        <v>17</v>
      </c>
      <c r="BS1026" t="s">
        <v>17</v>
      </c>
      <c r="BT1026" t="s">
        <v>7013</v>
      </c>
      <c r="BU1026" t="s">
        <v>6697</v>
      </c>
      <c r="BV1026" t="s">
        <v>11322</v>
      </c>
      <c r="BW1026">
        <v>25</v>
      </c>
      <c r="BX1026" t="s">
        <v>17</v>
      </c>
      <c r="BY1026" t="s">
        <v>17</v>
      </c>
      <c r="BZ1026" t="s">
        <v>10997</v>
      </c>
      <c r="CA1026" t="s">
        <v>6212</v>
      </c>
      <c r="CB1026">
        <v>2018</v>
      </c>
      <c r="CC1026" t="s">
        <v>10998</v>
      </c>
      <c r="CD1026" t="s">
        <v>11323</v>
      </c>
      <c r="CE1026" t="s">
        <v>11324</v>
      </c>
      <c r="CF1026" t="s">
        <v>11321</v>
      </c>
      <c r="CG1026" t="s">
        <v>11321</v>
      </c>
      <c r="CH1026" t="s">
        <v>131</v>
      </c>
      <c r="CI1026" t="s">
        <v>11321</v>
      </c>
      <c r="CJ1026" t="s">
        <v>11325</v>
      </c>
      <c r="CM1026" t="s">
        <v>11002</v>
      </c>
      <c r="CO1026" t="s">
        <v>686</v>
      </c>
      <c r="CP1026" t="s">
        <v>48</v>
      </c>
      <c r="CQ1026" t="s">
        <v>7025</v>
      </c>
      <c r="CR1026" t="s">
        <v>17</v>
      </c>
      <c r="CS1026" t="s">
        <v>11326</v>
      </c>
      <c r="CT1026" t="s">
        <v>430</v>
      </c>
      <c r="CU1026" t="s">
        <v>333</v>
      </c>
      <c r="CV1026" t="s">
        <v>17</v>
      </c>
      <c r="CW1026" t="s">
        <v>17</v>
      </c>
      <c r="CX1026" t="s">
        <v>17</v>
      </c>
      <c r="CY1026" t="s">
        <v>17</v>
      </c>
      <c r="CZ1026" t="s">
        <v>11327</v>
      </c>
      <c r="DA1026" t="s">
        <v>8549</v>
      </c>
      <c r="DB1026" t="s">
        <v>11328</v>
      </c>
      <c r="DC1026" t="s">
        <v>11329</v>
      </c>
      <c r="DD1026">
        <v>1034</v>
      </c>
    </row>
    <row r="1027" spans="1:108">
      <c r="A1027">
        <v>980</v>
      </c>
      <c r="B1027" t="s">
        <v>10974</v>
      </c>
      <c r="C1027" s="285" t="s">
        <v>10975</v>
      </c>
      <c r="D1027" t="s">
        <v>10976</v>
      </c>
      <c r="E1027" t="s">
        <v>10977</v>
      </c>
      <c r="F1027" t="s">
        <v>10978</v>
      </c>
      <c r="G1027" s="149" t="s">
        <v>10979</v>
      </c>
      <c r="H1027" t="s">
        <v>10980</v>
      </c>
      <c r="I1027" t="s">
        <v>10981</v>
      </c>
      <c r="J1027" t="s">
        <v>10982</v>
      </c>
      <c r="K1027" t="s">
        <v>12874</v>
      </c>
      <c r="L1027" t="s">
        <v>11095</v>
      </c>
      <c r="M1027" t="b">
        <v>0</v>
      </c>
      <c r="N1027" t="s">
        <v>549</v>
      </c>
      <c r="O1027" t="s">
        <v>8269</v>
      </c>
      <c r="P1027">
        <v>23</v>
      </c>
      <c r="Q1027">
        <v>23</v>
      </c>
      <c r="R1027">
        <v>23</v>
      </c>
      <c r="S1027" t="s">
        <v>10984</v>
      </c>
      <c r="T1027" t="s">
        <v>17</v>
      </c>
      <c r="U1027" t="s">
        <v>17</v>
      </c>
      <c r="V1027" t="s">
        <v>17</v>
      </c>
      <c r="W1027" t="s">
        <v>17</v>
      </c>
      <c r="X1027" t="s">
        <v>11094</v>
      </c>
      <c r="Y1027" t="s">
        <v>10986</v>
      </c>
      <c r="Z1027" t="s">
        <v>10987</v>
      </c>
      <c r="AA1027" t="s">
        <v>484</v>
      </c>
      <c r="AB1027" t="s">
        <v>17</v>
      </c>
      <c r="AC1027" t="s">
        <v>17</v>
      </c>
      <c r="AD1027" t="s">
        <v>17</v>
      </c>
      <c r="AE1027" t="s">
        <v>10988</v>
      </c>
      <c r="AF1027" t="s">
        <v>17</v>
      </c>
      <c r="AG1027" t="s">
        <v>17</v>
      </c>
      <c r="AH1027" t="s">
        <v>11330</v>
      </c>
      <c r="AI1027" t="s">
        <v>9202</v>
      </c>
      <c r="AJ1027" t="s">
        <v>481</v>
      </c>
      <c r="AM1027" t="s">
        <v>17</v>
      </c>
      <c r="AN1027" t="s">
        <v>484</v>
      </c>
      <c r="AO1027" t="s">
        <v>11097</v>
      </c>
      <c r="AP1027" t="s">
        <v>10984</v>
      </c>
      <c r="AQ1027" t="s">
        <v>10991</v>
      </c>
      <c r="AR1027" t="s">
        <v>10992</v>
      </c>
      <c r="AS1027" t="s">
        <v>9044</v>
      </c>
      <c r="AT1027" t="s">
        <v>347</v>
      </c>
      <c r="AU1027" t="b">
        <v>0</v>
      </c>
      <c r="AV1027" t="s">
        <v>17</v>
      </c>
      <c r="AW1027" s="89">
        <v>3566552</v>
      </c>
      <c r="AX1027" t="b">
        <v>0</v>
      </c>
      <c r="AY1027" t="s">
        <v>17</v>
      </c>
      <c r="AZ1027" t="s">
        <v>10994</v>
      </c>
      <c r="BA1027" t="s">
        <v>10995</v>
      </c>
      <c r="BB1027" t="s">
        <v>5202</v>
      </c>
      <c r="BC1027" t="s">
        <v>17</v>
      </c>
      <c r="BD1027" t="s">
        <v>17</v>
      </c>
      <c r="BE1027" t="s">
        <v>37</v>
      </c>
      <c r="BF1027" t="s">
        <v>36</v>
      </c>
      <c r="BG1027" t="s">
        <v>17</v>
      </c>
      <c r="BH1027" t="s">
        <v>9567</v>
      </c>
      <c r="BI1027" t="s">
        <v>4479</v>
      </c>
      <c r="BJ1027" t="s">
        <v>9079</v>
      </c>
      <c r="BK1027" t="s">
        <v>9568</v>
      </c>
      <c r="BL1027" t="s">
        <v>17</v>
      </c>
      <c r="BM1027" s="89">
        <v>3321739</v>
      </c>
      <c r="BN1027" s="89">
        <v>3321739</v>
      </c>
      <c r="BO1027" t="s">
        <v>7013</v>
      </c>
      <c r="BP1027" t="s">
        <v>6142</v>
      </c>
      <c r="BQ1027" t="s">
        <v>17</v>
      </c>
      <c r="BR1027" t="s">
        <v>17</v>
      </c>
      <c r="BS1027" t="s">
        <v>17</v>
      </c>
      <c r="BT1027" t="s">
        <v>7013</v>
      </c>
      <c r="BU1027" t="s">
        <v>6697</v>
      </c>
      <c r="BV1027" t="s">
        <v>11331</v>
      </c>
      <c r="BW1027">
        <v>25</v>
      </c>
      <c r="BX1027" t="s">
        <v>17</v>
      </c>
      <c r="BY1027" t="s">
        <v>17</v>
      </c>
      <c r="BZ1027" t="s">
        <v>10997</v>
      </c>
      <c r="CA1027" t="s">
        <v>6212</v>
      </c>
      <c r="CB1027">
        <v>2018</v>
      </c>
      <c r="CC1027" t="s">
        <v>10998</v>
      </c>
      <c r="CD1027" t="s">
        <v>11332</v>
      </c>
      <c r="CE1027" t="s">
        <v>11333</v>
      </c>
      <c r="CF1027" t="s">
        <v>11330</v>
      </c>
      <c r="CG1027" t="s">
        <v>11330</v>
      </c>
      <c r="CH1027" t="s">
        <v>131</v>
      </c>
      <c r="CI1027" t="s">
        <v>11330</v>
      </c>
      <c r="CJ1027" t="s">
        <v>11334</v>
      </c>
      <c r="CM1027" t="s">
        <v>11002</v>
      </c>
      <c r="CO1027" t="s">
        <v>686</v>
      </c>
      <c r="CP1027" t="s">
        <v>48</v>
      </c>
      <c r="CQ1027" t="s">
        <v>7025</v>
      </c>
      <c r="CR1027" t="s">
        <v>17</v>
      </c>
      <c r="CS1027" t="s">
        <v>11335</v>
      </c>
      <c r="CT1027" t="s">
        <v>430</v>
      </c>
      <c r="CU1027" t="s">
        <v>333</v>
      </c>
      <c r="CV1027" t="s">
        <v>17</v>
      </c>
      <c r="CW1027" t="s">
        <v>17</v>
      </c>
      <c r="CX1027" t="s">
        <v>17</v>
      </c>
      <c r="CY1027" t="s">
        <v>17</v>
      </c>
      <c r="CZ1027" t="s">
        <v>11336</v>
      </c>
      <c r="DA1027" t="s">
        <v>8549</v>
      </c>
      <c r="DB1027" t="s">
        <v>11337</v>
      </c>
      <c r="DC1027" t="s">
        <v>11338</v>
      </c>
      <c r="DD1027">
        <v>1035</v>
      </c>
    </row>
    <row r="1028" spans="1:108">
      <c r="A1028">
        <v>981</v>
      </c>
      <c r="B1028" t="s">
        <v>10974</v>
      </c>
      <c r="C1028" s="285" t="s">
        <v>10975</v>
      </c>
      <c r="D1028" t="s">
        <v>10976</v>
      </c>
      <c r="E1028" t="s">
        <v>10977</v>
      </c>
      <c r="F1028" t="s">
        <v>10978</v>
      </c>
      <c r="G1028" s="149" t="s">
        <v>10979</v>
      </c>
      <c r="H1028" t="s">
        <v>10980</v>
      </c>
      <c r="I1028" t="s">
        <v>10981</v>
      </c>
      <c r="J1028" t="s">
        <v>10982</v>
      </c>
      <c r="K1028" t="s">
        <v>12874</v>
      </c>
      <c r="L1028" t="s">
        <v>11095</v>
      </c>
      <c r="M1028" t="b">
        <v>0</v>
      </c>
      <c r="N1028" t="s">
        <v>549</v>
      </c>
      <c r="O1028" t="s">
        <v>8269</v>
      </c>
      <c r="P1028">
        <v>23</v>
      </c>
      <c r="Q1028">
        <v>23</v>
      </c>
      <c r="R1028">
        <v>23</v>
      </c>
      <c r="S1028" t="s">
        <v>10984</v>
      </c>
      <c r="T1028" t="s">
        <v>17</v>
      </c>
      <c r="U1028" t="s">
        <v>17</v>
      </c>
      <c r="V1028" t="s">
        <v>17</v>
      </c>
      <c r="W1028" t="s">
        <v>17</v>
      </c>
      <c r="X1028" t="s">
        <v>11094</v>
      </c>
      <c r="Y1028" t="s">
        <v>10986</v>
      </c>
      <c r="Z1028" t="s">
        <v>10987</v>
      </c>
      <c r="AA1028" t="s">
        <v>484</v>
      </c>
      <c r="AB1028" t="s">
        <v>17</v>
      </c>
      <c r="AC1028" t="s">
        <v>17</v>
      </c>
      <c r="AD1028" t="s">
        <v>17</v>
      </c>
      <c r="AE1028" t="s">
        <v>10988</v>
      </c>
      <c r="AF1028" t="s">
        <v>17</v>
      </c>
      <c r="AG1028" t="s">
        <v>17</v>
      </c>
      <c r="AH1028" t="s">
        <v>11339</v>
      </c>
      <c r="AI1028" t="s">
        <v>9202</v>
      </c>
      <c r="AJ1028" t="s">
        <v>481</v>
      </c>
      <c r="AM1028" t="s">
        <v>17</v>
      </c>
      <c r="AN1028" t="s">
        <v>484</v>
      </c>
      <c r="AO1028" t="s">
        <v>11097</v>
      </c>
      <c r="AP1028" t="s">
        <v>10984</v>
      </c>
      <c r="AQ1028" t="s">
        <v>10991</v>
      </c>
      <c r="AR1028" t="s">
        <v>10992</v>
      </c>
      <c r="AS1028" t="s">
        <v>9041</v>
      </c>
      <c r="AT1028" t="s">
        <v>17</v>
      </c>
      <c r="AU1028" t="b">
        <v>0</v>
      </c>
      <c r="AV1028" t="s">
        <v>17</v>
      </c>
      <c r="AW1028" s="89">
        <v>6626267</v>
      </c>
      <c r="AX1028" t="b">
        <v>0</v>
      </c>
      <c r="AY1028" t="s">
        <v>17</v>
      </c>
      <c r="AZ1028" t="s">
        <v>10994</v>
      </c>
      <c r="BA1028" t="s">
        <v>10995</v>
      </c>
      <c r="BB1028" t="s">
        <v>5202</v>
      </c>
      <c r="BC1028" t="s">
        <v>17</v>
      </c>
      <c r="BD1028" t="s">
        <v>17</v>
      </c>
      <c r="BE1028" t="s">
        <v>37</v>
      </c>
      <c r="BF1028" t="s">
        <v>36</v>
      </c>
      <c r="BG1028" t="s">
        <v>17</v>
      </c>
      <c r="BH1028" t="s">
        <v>9567</v>
      </c>
      <c r="BI1028" t="s">
        <v>4479</v>
      </c>
      <c r="BJ1028" t="s">
        <v>9079</v>
      </c>
      <c r="BK1028" t="s">
        <v>9568</v>
      </c>
      <c r="BL1028" t="s">
        <v>17</v>
      </c>
      <c r="BM1028" s="89">
        <v>6050699</v>
      </c>
      <c r="BN1028" s="89">
        <v>6050699</v>
      </c>
      <c r="BO1028" t="s">
        <v>7013</v>
      </c>
      <c r="BP1028" t="s">
        <v>6142</v>
      </c>
      <c r="BQ1028" t="s">
        <v>17</v>
      </c>
      <c r="BR1028" t="s">
        <v>17</v>
      </c>
      <c r="BS1028" t="s">
        <v>17</v>
      </c>
      <c r="BT1028" t="s">
        <v>7013</v>
      </c>
      <c r="BU1028" t="s">
        <v>6697</v>
      </c>
      <c r="BV1028" t="s">
        <v>11340</v>
      </c>
      <c r="BW1028">
        <v>25</v>
      </c>
      <c r="BX1028" t="s">
        <v>17</v>
      </c>
      <c r="BY1028" t="s">
        <v>17</v>
      </c>
      <c r="BZ1028" t="s">
        <v>10997</v>
      </c>
      <c r="CA1028" t="s">
        <v>6212</v>
      </c>
      <c r="CB1028">
        <v>2018</v>
      </c>
      <c r="CC1028" t="s">
        <v>10998</v>
      </c>
      <c r="CD1028" t="s">
        <v>11341</v>
      </c>
      <c r="CE1028" t="s">
        <v>11342</v>
      </c>
      <c r="CF1028" t="s">
        <v>11339</v>
      </c>
      <c r="CG1028" t="s">
        <v>11339</v>
      </c>
      <c r="CH1028" t="s">
        <v>131</v>
      </c>
      <c r="CI1028" t="s">
        <v>11339</v>
      </c>
      <c r="CJ1028" t="s">
        <v>11343</v>
      </c>
      <c r="CM1028" t="s">
        <v>11002</v>
      </c>
      <c r="CO1028" t="s">
        <v>686</v>
      </c>
      <c r="CP1028" t="s">
        <v>48</v>
      </c>
      <c r="CQ1028" t="s">
        <v>7025</v>
      </c>
      <c r="CR1028" t="s">
        <v>17</v>
      </c>
      <c r="CS1028" t="s">
        <v>11344</v>
      </c>
      <c r="CT1028" t="s">
        <v>430</v>
      </c>
      <c r="CU1028" t="s">
        <v>333</v>
      </c>
      <c r="CV1028" t="s">
        <v>17</v>
      </c>
      <c r="CW1028" t="s">
        <v>17</v>
      </c>
      <c r="CX1028" t="s">
        <v>17</v>
      </c>
      <c r="CY1028" t="s">
        <v>17</v>
      </c>
      <c r="CZ1028" t="s">
        <v>11345</v>
      </c>
      <c r="DA1028" t="s">
        <v>8549</v>
      </c>
      <c r="DB1028" t="s">
        <v>11346</v>
      </c>
      <c r="DC1028" t="s">
        <v>11347</v>
      </c>
      <c r="DD1028">
        <v>1036</v>
      </c>
    </row>
    <row r="1029" spans="1:108">
      <c r="A1029">
        <v>982</v>
      </c>
      <c r="B1029" t="s">
        <v>10974</v>
      </c>
      <c r="C1029" s="285" t="s">
        <v>10975</v>
      </c>
      <c r="D1029" t="s">
        <v>10976</v>
      </c>
      <c r="E1029" t="s">
        <v>10977</v>
      </c>
      <c r="F1029" t="s">
        <v>10978</v>
      </c>
      <c r="G1029" s="149" t="s">
        <v>10979</v>
      </c>
      <c r="H1029" t="s">
        <v>10980</v>
      </c>
      <c r="I1029" t="s">
        <v>10981</v>
      </c>
      <c r="J1029" t="s">
        <v>10982</v>
      </c>
      <c r="K1029" t="s">
        <v>12874</v>
      </c>
      <c r="L1029" t="s">
        <v>11095</v>
      </c>
      <c r="M1029" t="b">
        <v>0</v>
      </c>
      <c r="N1029" t="s">
        <v>549</v>
      </c>
      <c r="O1029" t="s">
        <v>8269</v>
      </c>
      <c r="P1029">
        <v>23</v>
      </c>
      <c r="Q1029">
        <v>23</v>
      </c>
      <c r="R1029">
        <v>23</v>
      </c>
      <c r="S1029" t="s">
        <v>10984</v>
      </c>
      <c r="T1029" t="s">
        <v>17</v>
      </c>
      <c r="U1029" t="s">
        <v>17</v>
      </c>
      <c r="V1029" t="s">
        <v>17</v>
      </c>
      <c r="W1029" t="s">
        <v>17</v>
      </c>
      <c r="X1029" t="s">
        <v>11094</v>
      </c>
      <c r="Y1029" t="s">
        <v>10986</v>
      </c>
      <c r="Z1029" t="s">
        <v>10987</v>
      </c>
      <c r="AA1029" t="s">
        <v>484</v>
      </c>
      <c r="AB1029" t="s">
        <v>17</v>
      </c>
      <c r="AC1029" t="s">
        <v>17</v>
      </c>
      <c r="AD1029" t="s">
        <v>17</v>
      </c>
      <c r="AE1029" t="s">
        <v>10988</v>
      </c>
      <c r="AF1029" t="s">
        <v>17</v>
      </c>
      <c r="AG1029" t="s">
        <v>17</v>
      </c>
      <c r="AH1029" t="s">
        <v>11348</v>
      </c>
      <c r="AI1029" t="s">
        <v>9202</v>
      </c>
      <c r="AJ1029" t="s">
        <v>481</v>
      </c>
      <c r="AM1029" t="s">
        <v>17</v>
      </c>
      <c r="AN1029" t="s">
        <v>484</v>
      </c>
      <c r="AO1029" t="s">
        <v>11057</v>
      </c>
      <c r="AP1029" t="s">
        <v>10984</v>
      </c>
      <c r="AQ1029" t="s">
        <v>10991</v>
      </c>
      <c r="AR1029" t="s">
        <v>10992</v>
      </c>
      <c r="AS1029" t="s">
        <v>9041</v>
      </c>
      <c r="AT1029" t="s">
        <v>17</v>
      </c>
      <c r="AU1029" t="b">
        <v>0</v>
      </c>
      <c r="AV1029" t="s">
        <v>17</v>
      </c>
      <c r="AW1029" s="89">
        <v>5603159</v>
      </c>
      <c r="AX1029" t="b">
        <v>0</v>
      </c>
      <c r="AY1029" t="s">
        <v>17</v>
      </c>
      <c r="AZ1029" t="s">
        <v>10994</v>
      </c>
      <c r="BA1029" t="s">
        <v>10995</v>
      </c>
      <c r="BB1029" t="s">
        <v>5202</v>
      </c>
      <c r="BC1029" t="s">
        <v>17</v>
      </c>
      <c r="BD1029" t="s">
        <v>17</v>
      </c>
      <c r="BE1029" t="s">
        <v>37</v>
      </c>
      <c r="BF1029" t="s">
        <v>36</v>
      </c>
      <c r="BG1029" t="s">
        <v>17</v>
      </c>
      <c r="BH1029" t="s">
        <v>9567</v>
      </c>
      <c r="BI1029" t="s">
        <v>4479</v>
      </c>
      <c r="BJ1029" t="s">
        <v>9079</v>
      </c>
      <c r="BK1029" t="s">
        <v>9568</v>
      </c>
      <c r="BL1029" t="s">
        <v>17</v>
      </c>
      <c r="BM1029" s="89">
        <v>5251466</v>
      </c>
      <c r="BN1029" s="89">
        <v>5251466</v>
      </c>
      <c r="BO1029" t="s">
        <v>7013</v>
      </c>
      <c r="BP1029" t="s">
        <v>6142</v>
      </c>
      <c r="BQ1029" t="s">
        <v>17</v>
      </c>
      <c r="BR1029" t="s">
        <v>17</v>
      </c>
      <c r="BS1029" t="s">
        <v>17</v>
      </c>
      <c r="BT1029" t="s">
        <v>7013</v>
      </c>
      <c r="BU1029" t="s">
        <v>6697</v>
      </c>
      <c r="BV1029" t="s">
        <v>11349</v>
      </c>
      <c r="BW1029">
        <v>25</v>
      </c>
      <c r="BX1029" t="s">
        <v>17</v>
      </c>
      <c r="BY1029" t="s">
        <v>17</v>
      </c>
      <c r="BZ1029" t="s">
        <v>10997</v>
      </c>
      <c r="CA1029" t="s">
        <v>6212</v>
      </c>
      <c r="CB1029">
        <v>2018</v>
      </c>
      <c r="CC1029" t="s">
        <v>10998</v>
      </c>
      <c r="CD1029" t="s">
        <v>11350</v>
      </c>
      <c r="CE1029" t="s">
        <v>11351</v>
      </c>
      <c r="CF1029" t="s">
        <v>11348</v>
      </c>
      <c r="CG1029" t="s">
        <v>11348</v>
      </c>
      <c r="CH1029" t="s">
        <v>131</v>
      </c>
      <c r="CI1029" t="s">
        <v>11348</v>
      </c>
      <c r="CJ1029" t="s">
        <v>11352</v>
      </c>
      <c r="CM1029" t="s">
        <v>11002</v>
      </c>
      <c r="CO1029" t="s">
        <v>686</v>
      </c>
      <c r="CP1029" t="s">
        <v>48</v>
      </c>
      <c r="CQ1029" t="s">
        <v>7025</v>
      </c>
      <c r="CR1029" t="s">
        <v>17</v>
      </c>
      <c r="CS1029" t="s">
        <v>11353</v>
      </c>
      <c r="CT1029" t="s">
        <v>430</v>
      </c>
      <c r="CU1029" t="s">
        <v>333</v>
      </c>
      <c r="CV1029" t="s">
        <v>17</v>
      </c>
      <c r="CW1029" t="s">
        <v>17</v>
      </c>
      <c r="CX1029" t="s">
        <v>17</v>
      </c>
      <c r="CY1029" t="s">
        <v>17</v>
      </c>
      <c r="CZ1029" t="s">
        <v>11354</v>
      </c>
      <c r="DA1029" t="s">
        <v>8549</v>
      </c>
      <c r="DB1029" t="s">
        <v>11355</v>
      </c>
      <c r="DC1029" t="s">
        <v>11356</v>
      </c>
      <c r="DD1029">
        <v>1037</v>
      </c>
    </row>
    <row r="1030" spans="1:108">
      <c r="A1030">
        <v>983</v>
      </c>
      <c r="B1030" t="s">
        <v>10974</v>
      </c>
      <c r="C1030" s="285" t="s">
        <v>10975</v>
      </c>
      <c r="D1030" t="s">
        <v>10976</v>
      </c>
      <c r="E1030" t="s">
        <v>10977</v>
      </c>
      <c r="F1030" t="s">
        <v>10978</v>
      </c>
      <c r="G1030" s="149" t="s">
        <v>10979</v>
      </c>
      <c r="H1030" t="s">
        <v>10980</v>
      </c>
      <c r="I1030" t="s">
        <v>10981</v>
      </c>
      <c r="J1030" t="s">
        <v>10982</v>
      </c>
      <c r="K1030" t="s">
        <v>12874</v>
      </c>
      <c r="L1030" t="s">
        <v>11095</v>
      </c>
      <c r="M1030" t="b">
        <v>0</v>
      </c>
      <c r="N1030" t="s">
        <v>549</v>
      </c>
      <c r="O1030" t="s">
        <v>8269</v>
      </c>
      <c r="P1030">
        <v>23</v>
      </c>
      <c r="Q1030">
        <v>23</v>
      </c>
      <c r="R1030">
        <v>23</v>
      </c>
      <c r="S1030" t="s">
        <v>10984</v>
      </c>
      <c r="T1030" t="s">
        <v>17</v>
      </c>
      <c r="U1030" t="s">
        <v>17</v>
      </c>
      <c r="V1030" t="s">
        <v>17</v>
      </c>
      <c r="W1030" t="s">
        <v>17</v>
      </c>
      <c r="X1030" t="s">
        <v>11094</v>
      </c>
      <c r="Y1030" t="s">
        <v>10986</v>
      </c>
      <c r="Z1030" t="s">
        <v>10987</v>
      </c>
      <c r="AA1030" t="s">
        <v>484</v>
      </c>
      <c r="AB1030" t="s">
        <v>17</v>
      </c>
      <c r="AC1030" t="s">
        <v>17</v>
      </c>
      <c r="AD1030" t="s">
        <v>17</v>
      </c>
      <c r="AE1030" t="s">
        <v>10988</v>
      </c>
      <c r="AF1030" t="s">
        <v>17</v>
      </c>
      <c r="AG1030" t="s">
        <v>17</v>
      </c>
      <c r="AH1030" t="s">
        <v>11357</v>
      </c>
      <c r="AI1030" t="s">
        <v>9202</v>
      </c>
      <c r="AJ1030" t="s">
        <v>481</v>
      </c>
      <c r="AM1030" t="s">
        <v>17</v>
      </c>
      <c r="AN1030" t="s">
        <v>484</v>
      </c>
      <c r="AO1030" t="s">
        <v>11057</v>
      </c>
      <c r="AP1030" t="s">
        <v>10984</v>
      </c>
      <c r="AQ1030" t="s">
        <v>10991</v>
      </c>
      <c r="AR1030" t="s">
        <v>10992</v>
      </c>
      <c r="AS1030" t="s">
        <v>9041</v>
      </c>
      <c r="AT1030" t="s">
        <v>17</v>
      </c>
      <c r="AU1030" t="b">
        <v>0</v>
      </c>
      <c r="AV1030" t="s">
        <v>17</v>
      </c>
      <c r="AW1030" s="89">
        <v>6036587</v>
      </c>
      <c r="AX1030" t="b">
        <v>0</v>
      </c>
      <c r="AY1030" t="s">
        <v>17</v>
      </c>
      <c r="AZ1030" t="s">
        <v>10994</v>
      </c>
      <c r="BA1030" t="s">
        <v>10995</v>
      </c>
      <c r="BB1030" t="s">
        <v>5202</v>
      </c>
      <c r="BC1030" t="s">
        <v>17</v>
      </c>
      <c r="BD1030" t="s">
        <v>17</v>
      </c>
      <c r="BE1030" t="s">
        <v>37</v>
      </c>
      <c r="BF1030" t="s">
        <v>36</v>
      </c>
      <c r="BG1030" t="s">
        <v>17</v>
      </c>
      <c r="BH1030" t="s">
        <v>9567</v>
      </c>
      <c r="BI1030" t="s">
        <v>4479</v>
      </c>
      <c r="BJ1030" t="s">
        <v>9079</v>
      </c>
      <c r="BK1030" t="s">
        <v>9568</v>
      </c>
      <c r="BL1030" t="s">
        <v>17</v>
      </c>
      <c r="BM1030" s="89">
        <v>5608095</v>
      </c>
      <c r="BN1030" s="89">
        <v>5608095</v>
      </c>
      <c r="BO1030" t="s">
        <v>7013</v>
      </c>
      <c r="BP1030" t="s">
        <v>6142</v>
      </c>
      <c r="BQ1030" t="s">
        <v>17</v>
      </c>
      <c r="BR1030" t="s">
        <v>17</v>
      </c>
      <c r="BS1030" t="s">
        <v>17</v>
      </c>
      <c r="BT1030" t="s">
        <v>7013</v>
      </c>
      <c r="BU1030" t="s">
        <v>6697</v>
      </c>
      <c r="BV1030" t="s">
        <v>11358</v>
      </c>
      <c r="BW1030">
        <v>25</v>
      </c>
      <c r="BX1030" t="s">
        <v>17</v>
      </c>
      <c r="BY1030" t="s">
        <v>17</v>
      </c>
      <c r="BZ1030" t="s">
        <v>10997</v>
      </c>
      <c r="CA1030" t="s">
        <v>6212</v>
      </c>
      <c r="CB1030">
        <v>2018</v>
      </c>
      <c r="CC1030" t="s">
        <v>10998</v>
      </c>
      <c r="CD1030" t="s">
        <v>11359</v>
      </c>
      <c r="CE1030" t="s">
        <v>11360</v>
      </c>
      <c r="CF1030" t="s">
        <v>11357</v>
      </c>
      <c r="CG1030" t="s">
        <v>11357</v>
      </c>
      <c r="CH1030" t="s">
        <v>131</v>
      </c>
      <c r="CI1030" t="s">
        <v>11357</v>
      </c>
      <c r="CJ1030" t="s">
        <v>11361</v>
      </c>
      <c r="CM1030" t="s">
        <v>11002</v>
      </c>
      <c r="CO1030" t="s">
        <v>686</v>
      </c>
      <c r="CP1030" t="s">
        <v>48</v>
      </c>
      <c r="CQ1030" t="s">
        <v>7025</v>
      </c>
      <c r="CR1030" t="s">
        <v>17</v>
      </c>
      <c r="CS1030" t="s">
        <v>11362</v>
      </c>
      <c r="CT1030" t="s">
        <v>430</v>
      </c>
      <c r="CU1030" t="s">
        <v>333</v>
      </c>
      <c r="CV1030" t="s">
        <v>17</v>
      </c>
      <c r="CW1030" t="s">
        <v>17</v>
      </c>
      <c r="CX1030" t="s">
        <v>17</v>
      </c>
      <c r="CY1030" t="s">
        <v>17</v>
      </c>
      <c r="CZ1030" t="s">
        <v>11363</v>
      </c>
      <c r="DA1030" t="s">
        <v>8549</v>
      </c>
      <c r="DB1030" t="s">
        <v>11364</v>
      </c>
      <c r="DC1030" t="s">
        <v>11365</v>
      </c>
      <c r="DD1030">
        <v>1038</v>
      </c>
    </row>
    <row r="1031" spans="1:108">
      <c r="A1031">
        <v>984</v>
      </c>
      <c r="B1031" t="s">
        <v>10974</v>
      </c>
      <c r="C1031" s="285" t="s">
        <v>10975</v>
      </c>
      <c r="D1031" t="s">
        <v>10976</v>
      </c>
      <c r="E1031" t="s">
        <v>10977</v>
      </c>
      <c r="F1031" t="s">
        <v>10978</v>
      </c>
      <c r="G1031" s="149" t="s">
        <v>10979</v>
      </c>
      <c r="H1031" t="s">
        <v>10980</v>
      </c>
      <c r="I1031" t="s">
        <v>10981</v>
      </c>
      <c r="J1031" t="s">
        <v>10982</v>
      </c>
      <c r="K1031" t="s">
        <v>12874</v>
      </c>
      <c r="L1031" t="s">
        <v>11094</v>
      </c>
      <c r="M1031" t="b">
        <v>0</v>
      </c>
      <c r="N1031" t="s">
        <v>549</v>
      </c>
      <c r="O1031" t="s">
        <v>8269</v>
      </c>
      <c r="P1031">
        <v>23</v>
      </c>
      <c r="Q1031">
        <v>23</v>
      </c>
      <c r="R1031">
        <v>23</v>
      </c>
      <c r="S1031" t="s">
        <v>10984</v>
      </c>
      <c r="T1031" t="s">
        <v>17</v>
      </c>
      <c r="U1031" t="s">
        <v>17</v>
      </c>
      <c r="V1031" t="s">
        <v>17</v>
      </c>
      <c r="W1031" t="s">
        <v>17</v>
      </c>
      <c r="X1031" t="s">
        <v>11095</v>
      </c>
      <c r="Y1031" t="s">
        <v>10986</v>
      </c>
      <c r="Z1031" t="s">
        <v>10987</v>
      </c>
      <c r="AA1031" t="s">
        <v>484</v>
      </c>
      <c r="AB1031" t="s">
        <v>17</v>
      </c>
      <c r="AC1031" t="s">
        <v>17</v>
      </c>
      <c r="AD1031" t="s">
        <v>17</v>
      </c>
      <c r="AE1031" t="s">
        <v>10988</v>
      </c>
      <c r="AF1031" t="s">
        <v>17</v>
      </c>
      <c r="AG1031" t="s">
        <v>17</v>
      </c>
      <c r="AH1031" t="s">
        <v>11366</v>
      </c>
      <c r="AI1031" t="s">
        <v>9202</v>
      </c>
      <c r="AJ1031" t="s">
        <v>481</v>
      </c>
      <c r="AM1031" t="s">
        <v>17</v>
      </c>
      <c r="AN1031" t="s">
        <v>484</v>
      </c>
      <c r="AO1031" t="s">
        <v>11008</v>
      </c>
      <c r="AP1031" t="s">
        <v>10984</v>
      </c>
      <c r="AQ1031" t="s">
        <v>10991</v>
      </c>
      <c r="AR1031" t="s">
        <v>10992</v>
      </c>
      <c r="AS1031" t="s">
        <v>9044</v>
      </c>
      <c r="AT1031" t="s">
        <v>11009</v>
      </c>
      <c r="AU1031" t="b">
        <v>0</v>
      </c>
      <c r="AV1031" t="s">
        <v>17</v>
      </c>
      <c r="AW1031" s="89">
        <v>2848644</v>
      </c>
      <c r="AX1031" t="b">
        <v>0</v>
      </c>
      <c r="AY1031" t="s">
        <v>17</v>
      </c>
      <c r="AZ1031" t="s">
        <v>10994</v>
      </c>
      <c r="BA1031" t="s">
        <v>10995</v>
      </c>
      <c r="BB1031" t="s">
        <v>5202</v>
      </c>
      <c r="BC1031" t="s">
        <v>17</v>
      </c>
      <c r="BD1031" t="s">
        <v>17</v>
      </c>
      <c r="BE1031" t="s">
        <v>37</v>
      </c>
      <c r="BF1031" t="s">
        <v>36</v>
      </c>
      <c r="BG1031" t="s">
        <v>17</v>
      </c>
      <c r="BH1031" t="s">
        <v>9567</v>
      </c>
      <c r="BI1031" t="s">
        <v>4479</v>
      </c>
      <c r="BJ1031" t="s">
        <v>9079</v>
      </c>
      <c r="BK1031" t="s">
        <v>9568</v>
      </c>
      <c r="BL1031" t="s">
        <v>17</v>
      </c>
      <c r="BM1031" s="89">
        <v>2696276</v>
      </c>
      <c r="BN1031" s="89">
        <v>2696276</v>
      </c>
      <c r="BO1031" t="s">
        <v>7013</v>
      </c>
      <c r="BP1031" t="s">
        <v>6142</v>
      </c>
      <c r="BQ1031" t="s">
        <v>17</v>
      </c>
      <c r="BR1031" t="s">
        <v>17</v>
      </c>
      <c r="BS1031" t="s">
        <v>17</v>
      </c>
      <c r="BT1031" t="s">
        <v>7013</v>
      </c>
      <c r="BU1031" t="s">
        <v>6697</v>
      </c>
      <c r="BV1031" t="s">
        <v>11367</v>
      </c>
      <c r="BW1031">
        <v>25</v>
      </c>
      <c r="BX1031" t="s">
        <v>17</v>
      </c>
      <c r="BY1031" t="s">
        <v>17</v>
      </c>
      <c r="BZ1031" t="s">
        <v>10997</v>
      </c>
      <c r="CA1031" t="s">
        <v>6212</v>
      </c>
      <c r="CB1031">
        <v>2018</v>
      </c>
      <c r="CC1031" t="s">
        <v>10998</v>
      </c>
      <c r="CD1031" t="s">
        <v>11368</v>
      </c>
      <c r="CE1031" t="s">
        <v>11369</v>
      </c>
      <c r="CF1031" t="s">
        <v>11366</v>
      </c>
      <c r="CG1031" t="s">
        <v>11366</v>
      </c>
      <c r="CH1031" t="s">
        <v>131</v>
      </c>
      <c r="CI1031" t="s">
        <v>11366</v>
      </c>
      <c r="CJ1031" t="s">
        <v>11370</v>
      </c>
      <c r="CM1031" t="s">
        <v>11002</v>
      </c>
      <c r="CO1031" t="s">
        <v>686</v>
      </c>
      <c r="CP1031" t="s">
        <v>48</v>
      </c>
      <c r="CQ1031" t="s">
        <v>7025</v>
      </c>
      <c r="CR1031" t="s">
        <v>17</v>
      </c>
      <c r="CS1031" t="s">
        <v>11371</v>
      </c>
      <c r="CT1031" t="s">
        <v>430</v>
      </c>
      <c r="CU1031" t="s">
        <v>333</v>
      </c>
      <c r="CV1031" t="s">
        <v>17</v>
      </c>
      <c r="CW1031" t="s">
        <v>17</v>
      </c>
      <c r="CX1031" t="s">
        <v>17</v>
      </c>
      <c r="CY1031" t="s">
        <v>17</v>
      </c>
      <c r="CZ1031" t="s">
        <v>11372</v>
      </c>
      <c r="DA1031" t="s">
        <v>8549</v>
      </c>
      <c r="DB1031" t="s">
        <v>11373</v>
      </c>
      <c r="DC1031" t="s">
        <v>11374</v>
      </c>
      <c r="DD1031">
        <v>1039</v>
      </c>
    </row>
    <row r="1032" spans="1:108">
      <c r="A1032">
        <v>985</v>
      </c>
      <c r="B1032" t="s">
        <v>10974</v>
      </c>
      <c r="C1032" s="285" t="s">
        <v>10975</v>
      </c>
      <c r="D1032" t="s">
        <v>10976</v>
      </c>
      <c r="E1032" t="s">
        <v>10977</v>
      </c>
      <c r="F1032" t="s">
        <v>10978</v>
      </c>
      <c r="G1032" s="149" t="s">
        <v>10979</v>
      </c>
      <c r="H1032" t="s">
        <v>10980</v>
      </c>
      <c r="I1032" t="s">
        <v>10981</v>
      </c>
      <c r="J1032" t="s">
        <v>10982</v>
      </c>
      <c r="K1032" t="s">
        <v>12874</v>
      </c>
      <c r="L1032" t="s">
        <v>11094</v>
      </c>
      <c r="M1032" t="b">
        <v>0</v>
      </c>
      <c r="N1032" t="s">
        <v>549</v>
      </c>
      <c r="O1032" t="s">
        <v>8269</v>
      </c>
      <c r="P1032">
        <v>23</v>
      </c>
      <c r="Q1032">
        <v>23</v>
      </c>
      <c r="R1032">
        <v>23</v>
      </c>
      <c r="S1032" t="s">
        <v>10984</v>
      </c>
      <c r="T1032" t="s">
        <v>17</v>
      </c>
      <c r="U1032" t="s">
        <v>17</v>
      </c>
      <c r="V1032" t="s">
        <v>17</v>
      </c>
      <c r="W1032" t="s">
        <v>17</v>
      </c>
      <c r="X1032" t="s">
        <v>11095</v>
      </c>
      <c r="Y1032" t="s">
        <v>10986</v>
      </c>
      <c r="Z1032" t="s">
        <v>10987</v>
      </c>
      <c r="AA1032" t="s">
        <v>484</v>
      </c>
      <c r="AB1032" t="s">
        <v>17</v>
      </c>
      <c r="AC1032" t="s">
        <v>17</v>
      </c>
      <c r="AD1032" t="s">
        <v>17</v>
      </c>
      <c r="AE1032" t="s">
        <v>10988</v>
      </c>
      <c r="AF1032" t="s">
        <v>17</v>
      </c>
      <c r="AG1032" t="s">
        <v>17</v>
      </c>
      <c r="AH1032" t="s">
        <v>11375</v>
      </c>
      <c r="AI1032" t="s">
        <v>9202</v>
      </c>
      <c r="AJ1032" t="s">
        <v>481</v>
      </c>
      <c r="AM1032" t="s">
        <v>17</v>
      </c>
      <c r="AN1032" t="s">
        <v>484</v>
      </c>
      <c r="AO1032" t="s">
        <v>11008</v>
      </c>
      <c r="AP1032" t="s">
        <v>10984</v>
      </c>
      <c r="AQ1032" t="s">
        <v>10991</v>
      </c>
      <c r="AR1032" t="s">
        <v>10992</v>
      </c>
      <c r="AS1032" t="s">
        <v>9041</v>
      </c>
      <c r="AT1032" t="s">
        <v>17</v>
      </c>
      <c r="AU1032" t="b">
        <v>0</v>
      </c>
      <c r="AV1032" t="s">
        <v>17</v>
      </c>
      <c r="AW1032" s="89">
        <v>7016163</v>
      </c>
      <c r="AX1032" t="b">
        <v>0</v>
      </c>
      <c r="AY1032" t="s">
        <v>17</v>
      </c>
      <c r="AZ1032" t="s">
        <v>10994</v>
      </c>
      <c r="BA1032" t="s">
        <v>10995</v>
      </c>
      <c r="BB1032" t="s">
        <v>5202</v>
      </c>
      <c r="BC1032" t="s">
        <v>17</v>
      </c>
      <c r="BD1032" t="s">
        <v>17</v>
      </c>
      <c r="BE1032" t="s">
        <v>37</v>
      </c>
      <c r="BF1032" t="s">
        <v>36</v>
      </c>
      <c r="BG1032" t="s">
        <v>17</v>
      </c>
      <c r="BH1032" t="s">
        <v>9567</v>
      </c>
      <c r="BI1032" t="s">
        <v>4479</v>
      </c>
      <c r="BJ1032" t="s">
        <v>9079</v>
      </c>
      <c r="BK1032" t="s">
        <v>9568</v>
      </c>
      <c r="BL1032" t="s">
        <v>17</v>
      </c>
      <c r="BM1032" s="89">
        <v>6548901</v>
      </c>
      <c r="BN1032" s="89">
        <v>6548901</v>
      </c>
      <c r="BO1032" t="s">
        <v>7013</v>
      </c>
      <c r="BP1032" t="s">
        <v>6142</v>
      </c>
      <c r="BQ1032" t="s">
        <v>17</v>
      </c>
      <c r="BR1032" t="s">
        <v>17</v>
      </c>
      <c r="BS1032" t="s">
        <v>17</v>
      </c>
      <c r="BT1032" t="s">
        <v>7013</v>
      </c>
      <c r="BU1032" t="s">
        <v>6697</v>
      </c>
      <c r="BV1032" t="s">
        <v>11376</v>
      </c>
      <c r="BW1032">
        <v>25</v>
      </c>
      <c r="BX1032" t="s">
        <v>17</v>
      </c>
      <c r="BY1032" t="s">
        <v>17</v>
      </c>
      <c r="BZ1032" t="s">
        <v>10997</v>
      </c>
      <c r="CA1032" t="s">
        <v>6212</v>
      </c>
      <c r="CB1032">
        <v>2018</v>
      </c>
      <c r="CC1032" t="s">
        <v>10998</v>
      </c>
      <c r="CD1032" t="s">
        <v>11377</v>
      </c>
      <c r="CE1032" t="s">
        <v>11378</v>
      </c>
      <c r="CF1032" t="s">
        <v>11375</v>
      </c>
      <c r="CG1032" t="s">
        <v>11375</v>
      </c>
      <c r="CH1032" t="s">
        <v>131</v>
      </c>
      <c r="CI1032" t="s">
        <v>11375</v>
      </c>
      <c r="CJ1032" t="s">
        <v>11379</v>
      </c>
      <c r="CM1032" t="s">
        <v>11002</v>
      </c>
      <c r="CO1032" t="s">
        <v>686</v>
      </c>
      <c r="CP1032" t="s">
        <v>48</v>
      </c>
      <c r="CQ1032" t="s">
        <v>7025</v>
      </c>
      <c r="CR1032" t="s">
        <v>17</v>
      </c>
      <c r="CS1032" t="s">
        <v>11380</v>
      </c>
      <c r="CT1032" t="s">
        <v>430</v>
      </c>
      <c r="CU1032" t="s">
        <v>333</v>
      </c>
      <c r="CV1032" t="s">
        <v>17</v>
      </c>
      <c r="CW1032" t="s">
        <v>17</v>
      </c>
      <c r="CX1032" t="s">
        <v>17</v>
      </c>
      <c r="CY1032" t="s">
        <v>17</v>
      </c>
      <c r="CZ1032" t="s">
        <v>11381</v>
      </c>
      <c r="DA1032" t="s">
        <v>8549</v>
      </c>
      <c r="DB1032" t="s">
        <v>11382</v>
      </c>
      <c r="DC1032" t="s">
        <v>11383</v>
      </c>
      <c r="DD1032">
        <v>1040</v>
      </c>
    </row>
    <row r="1033" spans="1:108">
      <c r="A1033">
        <v>986</v>
      </c>
      <c r="B1033" t="s">
        <v>10974</v>
      </c>
      <c r="C1033" s="285" t="s">
        <v>10975</v>
      </c>
      <c r="D1033" t="s">
        <v>10976</v>
      </c>
      <c r="E1033" t="s">
        <v>10977</v>
      </c>
      <c r="F1033" t="s">
        <v>10978</v>
      </c>
      <c r="G1033" s="149" t="s">
        <v>10979</v>
      </c>
      <c r="H1033" t="s">
        <v>10980</v>
      </c>
      <c r="I1033" t="s">
        <v>10981</v>
      </c>
      <c r="J1033" t="s">
        <v>10982</v>
      </c>
      <c r="K1033" t="s">
        <v>12874</v>
      </c>
      <c r="L1033" t="s">
        <v>11095</v>
      </c>
      <c r="M1033" t="b">
        <v>0</v>
      </c>
      <c r="N1033" t="s">
        <v>549</v>
      </c>
      <c r="O1033" t="s">
        <v>8269</v>
      </c>
      <c r="P1033">
        <v>23</v>
      </c>
      <c r="Q1033">
        <v>23</v>
      </c>
      <c r="R1033">
        <v>23</v>
      </c>
      <c r="S1033" t="s">
        <v>10984</v>
      </c>
      <c r="T1033" t="s">
        <v>17</v>
      </c>
      <c r="U1033" t="s">
        <v>17</v>
      </c>
      <c r="V1033" t="s">
        <v>17</v>
      </c>
      <c r="W1033" t="s">
        <v>17</v>
      </c>
      <c r="X1033" t="s">
        <v>11094</v>
      </c>
      <c r="Y1033" t="s">
        <v>10986</v>
      </c>
      <c r="Z1033" t="s">
        <v>10987</v>
      </c>
      <c r="AA1033" t="s">
        <v>484</v>
      </c>
      <c r="AB1033" t="s">
        <v>17</v>
      </c>
      <c r="AC1033" t="s">
        <v>17</v>
      </c>
      <c r="AD1033" t="s">
        <v>17</v>
      </c>
      <c r="AE1033" t="s">
        <v>10988</v>
      </c>
      <c r="AF1033" t="s">
        <v>17</v>
      </c>
      <c r="AG1033" t="s">
        <v>17</v>
      </c>
      <c r="AH1033" t="s">
        <v>11384</v>
      </c>
      <c r="AI1033" t="s">
        <v>9202</v>
      </c>
      <c r="AJ1033" t="s">
        <v>481</v>
      </c>
      <c r="AM1033" t="s">
        <v>17</v>
      </c>
      <c r="AN1033" t="s">
        <v>484</v>
      </c>
      <c r="AO1033" t="s">
        <v>10990</v>
      </c>
      <c r="AP1033" t="s">
        <v>10984</v>
      </c>
      <c r="AQ1033" t="s">
        <v>10991</v>
      </c>
      <c r="AR1033" t="s">
        <v>10992</v>
      </c>
      <c r="AS1033" t="s">
        <v>9041</v>
      </c>
      <c r="AT1033" t="s">
        <v>17</v>
      </c>
      <c r="AU1033" t="b">
        <v>0</v>
      </c>
      <c r="AV1033" t="s">
        <v>17</v>
      </c>
      <c r="AW1033" s="89">
        <v>6602726</v>
      </c>
      <c r="AX1033" t="b">
        <v>0</v>
      </c>
      <c r="AY1033" t="s">
        <v>17</v>
      </c>
      <c r="AZ1033" t="s">
        <v>10994</v>
      </c>
      <c r="BA1033" t="s">
        <v>10995</v>
      </c>
      <c r="BB1033" t="s">
        <v>5202</v>
      </c>
      <c r="BC1033" t="s">
        <v>17</v>
      </c>
      <c r="BD1033" t="s">
        <v>17</v>
      </c>
      <c r="BE1033" t="s">
        <v>37</v>
      </c>
      <c r="BF1033" t="s">
        <v>36</v>
      </c>
      <c r="BG1033" t="s">
        <v>17</v>
      </c>
      <c r="BH1033" t="s">
        <v>9567</v>
      </c>
      <c r="BI1033" t="s">
        <v>4479</v>
      </c>
      <c r="BJ1033" t="s">
        <v>9079</v>
      </c>
      <c r="BK1033" t="s">
        <v>9568</v>
      </c>
      <c r="BL1033" t="s">
        <v>17</v>
      </c>
      <c r="BM1033" s="89">
        <v>5788842</v>
      </c>
      <c r="BN1033" s="89">
        <v>5788842</v>
      </c>
      <c r="BO1033" t="s">
        <v>7013</v>
      </c>
      <c r="BP1033" t="s">
        <v>6142</v>
      </c>
      <c r="BQ1033" t="s">
        <v>17</v>
      </c>
      <c r="BR1033" t="s">
        <v>17</v>
      </c>
      <c r="BS1033" t="s">
        <v>17</v>
      </c>
      <c r="BT1033" t="s">
        <v>7013</v>
      </c>
      <c r="BU1033" t="s">
        <v>6697</v>
      </c>
      <c r="BV1033" t="s">
        <v>11385</v>
      </c>
      <c r="BW1033">
        <v>25</v>
      </c>
      <c r="BX1033" t="s">
        <v>17</v>
      </c>
      <c r="BY1033" t="s">
        <v>17</v>
      </c>
      <c r="BZ1033" t="s">
        <v>10997</v>
      </c>
      <c r="CA1033" t="s">
        <v>6212</v>
      </c>
      <c r="CB1033">
        <v>2018</v>
      </c>
      <c r="CC1033" t="s">
        <v>10998</v>
      </c>
      <c r="CD1033" t="s">
        <v>11386</v>
      </c>
      <c r="CE1033" t="s">
        <v>11387</v>
      </c>
      <c r="CF1033" t="s">
        <v>11384</v>
      </c>
      <c r="CG1033" t="s">
        <v>11384</v>
      </c>
      <c r="CH1033" t="s">
        <v>131</v>
      </c>
      <c r="CI1033" t="s">
        <v>11384</v>
      </c>
      <c r="CJ1033" t="s">
        <v>11388</v>
      </c>
      <c r="CM1033" t="s">
        <v>11002</v>
      </c>
      <c r="CO1033" t="s">
        <v>686</v>
      </c>
      <c r="CP1033" t="s">
        <v>48</v>
      </c>
      <c r="CQ1033" t="s">
        <v>7025</v>
      </c>
      <c r="CR1033" t="s">
        <v>17</v>
      </c>
      <c r="CS1033" t="s">
        <v>11389</v>
      </c>
      <c r="CT1033" t="s">
        <v>430</v>
      </c>
      <c r="CU1033" t="s">
        <v>333</v>
      </c>
      <c r="CV1033" t="s">
        <v>17</v>
      </c>
      <c r="CW1033" t="s">
        <v>17</v>
      </c>
      <c r="CX1033" t="s">
        <v>17</v>
      </c>
      <c r="CY1033" t="s">
        <v>17</v>
      </c>
      <c r="CZ1033" t="s">
        <v>11390</v>
      </c>
      <c r="DA1033" t="s">
        <v>8549</v>
      </c>
      <c r="DB1033" t="s">
        <v>11391</v>
      </c>
      <c r="DC1033" t="s">
        <v>11392</v>
      </c>
      <c r="DD1033">
        <v>1041</v>
      </c>
    </row>
    <row r="1034" spans="1:108">
      <c r="A1034">
        <v>987</v>
      </c>
      <c r="B1034" t="s">
        <v>10974</v>
      </c>
      <c r="C1034" s="285" t="s">
        <v>10975</v>
      </c>
      <c r="D1034" t="s">
        <v>10976</v>
      </c>
      <c r="E1034" t="s">
        <v>10977</v>
      </c>
      <c r="F1034" t="s">
        <v>10978</v>
      </c>
      <c r="G1034" s="149" t="s">
        <v>10979</v>
      </c>
      <c r="H1034" t="s">
        <v>10980</v>
      </c>
      <c r="I1034" t="s">
        <v>10981</v>
      </c>
      <c r="J1034" t="s">
        <v>10982</v>
      </c>
      <c r="K1034" t="s">
        <v>12874</v>
      </c>
      <c r="L1034" t="s">
        <v>11095</v>
      </c>
      <c r="M1034" t="b">
        <v>0</v>
      </c>
      <c r="N1034" t="s">
        <v>549</v>
      </c>
      <c r="O1034" t="s">
        <v>8269</v>
      </c>
      <c r="P1034">
        <v>23</v>
      </c>
      <c r="Q1034">
        <v>23</v>
      </c>
      <c r="R1034">
        <v>23</v>
      </c>
      <c r="S1034" t="s">
        <v>10984</v>
      </c>
      <c r="T1034" t="s">
        <v>17</v>
      </c>
      <c r="U1034" t="s">
        <v>17</v>
      </c>
      <c r="V1034" t="s">
        <v>17</v>
      </c>
      <c r="W1034" t="s">
        <v>17</v>
      </c>
      <c r="X1034" t="s">
        <v>11094</v>
      </c>
      <c r="Y1034" t="s">
        <v>10986</v>
      </c>
      <c r="Z1034" t="s">
        <v>10987</v>
      </c>
      <c r="AA1034" t="s">
        <v>484</v>
      </c>
      <c r="AB1034" t="s">
        <v>17</v>
      </c>
      <c r="AC1034" t="s">
        <v>17</v>
      </c>
      <c r="AD1034" t="s">
        <v>17</v>
      </c>
      <c r="AE1034" t="s">
        <v>10988</v>
      </c>
      <c r="AF1034" t="s">
        <v>17</v>
      </c>
      <c r="AG1034" t="s">
        <v>17</v>
      </c>
      <c r="AH1034" t="s">
        <v>11393</v>
      </c>
      <c r="AI1034" t="s">
        <v>9202</v>
      </c>
      <c r="AJ1034" t="s">
        <v>481</v>
      </c>
      <c r="AM1034" t="s">
        <v>17</v>
      </c>
      <c r="AN1034" t="s">
        <v>484</v>
      </c>
      <c r="AO1034" t="s">
        <v>11097</v>
      </c>
      <c r="AP1034" t="s">
        <v>10984</v>
      </c>
      <c r="AQ1034" t="s">
        <v>10991</v>
      </c>
      <c r="AR1034" t="s">
        <v>10992</v>
      </c>
      <c r="AS1034" t="s">
        <v>9044</v>
      </c>
      <c r="AT1034" t="s">
        <v>10993</v>
      </c>
      <c r="AU1034" t="b">
        <v>0</v>
      </c>
      <c r="AV1034" t="s">
        <v>17</v>
      </c>
      <c r="AW1034" s="89">
        <v>2977679</v>
      </c>
      <c r="AX1034" t="b">
        <v>0</v>
      </c>
      <c r="AY1034" t="s">
        <v>17</v>
      </c>
      <c r="AZ1034" t="s">
        <v>10994</v>
      </c>
      <c r="BA1034" t="s">
        <v>10995</v>
      </c>
      <c r="BB1034" t="s">
        <v>5202</v>
      </c>
      <c r="BC1034" t="s">
        <v>17</v>
      </c>
      <c r="BD1034" t="s">
        <v>17</v>
      </c>
      <c r="BE1034" t="s">
        <v>37</v>
      </c>
      <c r="BF1034" t="s">
        <v>36</v>
      </c>
      <c r="BG1034" t="s">
        <v>17</v>
      </c>
      <c r="BH1034" t="s">
        <v>9567</v>
      </c>
      <c r="BI1034" t="s">
        <v>4479</v>
      </c>
      <c r="BJ1034" t="s">
        <v>9079</v>
      </c>
      <c r="BK1034" t="s">
        <v>9568</v>
      </c>
      <c r="BL1034" t="s">
        <v>17</v>
      </c>
      <c r="BM1034" s="89">
        <v>2766482</v>
      </c>
      <c r="BN1034" s="89">
        <v>2766482</v>
      </c>
      <c r="BO1034" t="s">
        <v>7013</v>
      </c>
      <c r="BP1034" t="s">
        <v>6142</v>
      </c>
      <c r="BQ1034" t="s">
        <v>17</v>
      </c>
      <c r="BR1034" t="s">
        <v>17</v>
      </c>
      <c r="BS1034" t="s">
        <v>17</v>
      </c>
      <c r="BT1034" t="s">
        <v>7013</v>
      </c>
      <c r="BU1034" t="s">
        <v>6697</v>
      </c>
      <c r="BV1034" t="s">
        <v>11394</v>
      </c>
      <c r="BW1034">
        <v>25</v>
      </c>
      <c r="BX1034" t="s">
        <v>17</v>
      </c>
      <c r="BY1034" t="s">
        <v>17</v>
      </c>
      <c r="BZ1034" t="s">
        <v>10997</v>
      </c>
      <c r="CA1034" t="s">
        <v>6212</v>
      </c>
      <c r="CB1034">
        <v>2018</v>
      </c>
      <c r="CC1034" t="s">
        <v>10998</v>
      </c>
      <c r="CD1034" t="s">
        <v>11395</v>
      </c>
      <c r="CE1034" t="s">
        <v>11396</v>
      </c>
      <c r="CF1034" t="s">
        <v>11393</v>
      </c>
      <c r="CG1034" t="s">
        <v>11393</v>
      </c>
      <c r="CH1034" t="s">
        <v>131</v>
      </c>
      <c r="CI1034" t="s">
        <v>11393</v>
      </c>
      <c r="CJ1034" t="s">
        <v>11397</v>
      </c>
      <c r="CM1034" t="s">
        <v>11002</v>
      </c>
      <c r="CO1034" t="s">
        <v>686</v>
      </c>
      <c r="CP1034" t="s">
        <v>48</v>
      </c>
      <c r="CQ1034" t="s">
        <v>7025</v>
      </c>
      <c r="CR1034" t="s">
        <v>17</v>
      </c>
      <c r="CS1034" t="s">
        <v>11398</v>
      </c>
      <c r="CT1034" t="s">
        <v>430</v>
      </c>
      <c r="CU1034" t="s">
        <v>333</v>
      </c>
      <c r="CV1034" t="s">
        <v>17</v>
      </c>
      <c r="CW1034" t="s">
        <v>17</v>
      </c>
      <c r="CX1034" t="s">
        <v>17</v>
      </c>
      <c r="CY1034" t="s">
        <v>17</v>
      </c>
      <c r="CZ1034" t="s">
        <v>11399</v>
      </c>
      <c r="DA1034" t="s">
        <v>8549</v>
      </c>
      <c r="DB1034" t="s">
        <v>11400</v>
      </c>
      <c r="DC1034" t="s">
        <v>11401</v>
      </c>
      <c r="DD1034">
        <v>1042</v>
      </c>
    </row>
    <row r="1035" spans="1:108">
      <c r="A1035">
        <v>988</v>
      </c>
      <c r="B1035" t="s">
        <v>10974</v>
      </c>
      <c r="C1035" s="285" t="s">
        <v>10975</v>
      </c>
      <c r="D1035" t="s">
        <v>10976</v>
      </c>
      <c r="E1035" t="s">
        <v>10977</v>
      </c>
      <c r="F1035" t="s">
        <v>10978</v>
      </c>
      <c r="G1035" s="149" t="s">
        <v>10979</v>
      </c>
      <c r="H1035" t="s">
        <v>10980</v>
      </c>
      <c r="I1035" t="s">
        <v>10981</v>
      </c>
      <c r="J1035" t="s">
        <v>10982</v>
      </c>
      <c r="K1035" t="s">
        <v>12874</v>
      </c>
      <c r="L1035" t="s">
        <v>11094</v>
      </c>
      <c r="M1035" t="b">
        <v>0</v>
      </c>
      <c r="N1035" t="s">
        <v>549</v>
      </c>
      <c r="O1035" t="s">
        <v>8269</v>
      </c>
      <c r="P1035">
        <v>23</v>
      </c>
      <c r="Q1035">
        <v>23</v>
      </c>
      <c r="R1035">
        <v>23</v>
      </c>
      <c r="S1035" t="s">
        <v>10984</v>
      </c>
      <c r="T1035" t="s">
        <v>17</v>
      </c>
      <c r="U1035" t="s">
        <v>17</v>
      </c>
      <c r="V1035" t="s">
        <v>17</v>
      </c>
      <c r="W1035" t="s">
        <v>17</v>
      </c>
      <c r="X1035" t="s">
        <v>11095</v>
      </c>
      <c r="Y1035" t="s">
        <v>10986</v>
      </c>
      <c r="Z1035" t="s">
        <v>10987</v>
      </c>
      <c r="AA1035" t="s">
        <v>484</v>
      </c>
      <c r="AB1035" t="s">
        <v>17</v>
      </c>
      <c r="AC1035" t="s">
        <v>17</v>
      </c>
      <c r="AD1035" t="s">
        <v>17</v>
      </c>
      <c r="AE1035" t="s">
        <v>10988</v>
      </c>
      <c r="AF1035" t="s">
        <v>17</v>
      </c>
      <c r="AG1035" t="s">
        <v>17</v>
      </c>
      <c r="AH1035" t="s">
        <v>11402</v>
      </c>
      <c r="AI1035" t="s">
        <v>9202</v>
      </c>
      <c r="AJ1035" t="s">
        <v>481</v>
      </c>
      <c r="AM1035" t="s">
        <v>17</v>
      </c>
      <c r="AN1035" t="s">
        <v>484</v>
      </c>
      <c r="AO1035" t="s">
        <v>11008</v>
      </c>
      <c r="AP1035" t="s">
        <v>10984</v>
      </c>
      <c r="AQ1035" t="s">
        <v>10991</v>
      </c>
      <c r="AR1035" t="s">
        <v>10992</v>
      </c>
      <c r="AS1035" t="s">
        <v>9044</v>
      </c>
      <c r="AT1035" t="s">
        <v>10993</v>
      </c>
      <c r="AU1035" t="b">
        <v>0</v>
      </c>
      <c r="AV1035" t="s">
        <v>17</v>
      </c>
      <c r="AW1035" s="89">
        <v>4034384</v>
      </c>
      <c r="AX1035" t="b">
        <v>0</v>
      </c>
      <c r="AY1035" t="s">
        <v>17</v>
      </c>
      <c r="AZ1035" t="s">
        <v>10994</v>
      </c>
      <c r="BA1035" t="s">
        <v>10995</v>
      </c>
      <c r="BB1035" t="s">
        <v>5202</v>
      </c>
      <c r="BC1035" t="s">
        <v>17</v>
      </c>
      <c r="BD1035" t="s">
        <v>17</v>
      </c>
      <c r="BE1035" t="s">
        <v>37</v>
      </c>
      <c r="BF1035" t="s">
        <v>36</v>
      </c>
      <c r="BG1035" t="s">
        <v>17</v>
      </c>
      <c r="BH1035" t="s">
        <v>9567</v>
      </c>
      <c r="BI1035" t="s">
        <v>4479</v>
      </c>
      <c r="BJ1035" t="s">
        <v>9079</v>
      </c>
      <c r="BK1035" t="s">
        <v>9568</v>
      </c>
      <c r="BL1035" t="s">
        <v>17</v>
      </c>
      <c r="BM1035" s="89">
        <v>3803404</v>
      </c>
      <c r="BN1035" s="89">
        <v>3803404</v>
      </c>
      <c r="BO1035" t="s">
        <v>7013</v>
      </c>
      <c r="BP1035" t="s">
        <v>6142</v>
      </c>
      <c r="BQ1035" t="s">
        <v>17</v>
      </c>
      <c r="BR1035" t="s">
        <v>17</v>
      </c>
      <c r="BS1035" t="s">
        <v>17</v>
      </c>
      <c r="BT1035" t="s">
        <v>7013</v>
      </c>
      <c r="BU1035" t="s">
        <v>6697</v>
      </c>
      <c r="BV1035" t="s">
        <v>11403</v>
      </c>
      <c r="BW1035">
        <v>25</v>
      </c>
      <c r="BX1035" t="s">
        <v>17</v>
      </c>
      <c r="BY1035" t="s">
        <v>17</v>
      </c>
      <c r="BZ1035" t="s">
        <v>10997</v>
      </c>
      <c r="CA1035" t="s">
        <v>6212</v>
      </c>
      <c r="CB1035">
        <v>2018</v>
      </c>
      <c r="CC1035" t="s">
        <v>10998</v>
      </c>
      <c r="CD1035" t="s">
        <v>11404</v>
      </c>
      <c r="CE1035" t="s">
        <v>11405</v>
      </c>
      <c r="CF1035" t="s">
        <v>11402</v>
      </c>
      <c r="CG1035" t="s">
        <v>11402</v>
      </c>
      <c r="CH1035" t="s">
        <v>131</v>
      </c>
      <c r="CI1035" t="s">
        <v>11402</v>
      </c>
      <c r="CJ1035" t="s">
        <v>11406</v>
      </c>
      <c r="CM1035" t="s">
        <v>11002</v>
      </c>
      <c r="CO1035" t="s">
        <v>686</v>
      </c>
      <c r="CP1035" t="s">
        <v>48</v>
      </c>
      <c r="CQ1035" t="s">
        <v>7025</v>
      </c>
      <c r="CR1035" t="s">
        <v>17</v>
      </c>
      <c r="CS1035" t="s">
        <v>11407</v>
      </c>
      <c r="CT1035" t="s">
        <v>430</v>
      </c>
      <c r="CU1035" t="s">
        <v>333</v>
      </c>
      <c r="CV1035" t="s">
        <v>17</v>
      </c>
      <c r="CW1035" t="s">
        <v>17</v>
      </c>
      <c r="CX1035" t="s">
        <v>17</v>
      </c>
      <c r="CY1035" t="s">
        <v>17</v>
      </c>
      <c r="CZ1035" t="s">
        <v>11408</v>
      </c>
      <c r="DA1035" t="s">
        <v>8549</v>
      </c>
      <c r="DB1035" t="s">
        <v>11409</v>
      </c>
      <c r="DC1035" t="s">
        <v>11410</v>
      </c>
      <c r="DD1035">
        <v>1043</v>
      </c>
    </row>
    <row r="1036" spans="1:108">
      <c r="A1036">
        <v>989</v>
      </c>
      <c r="B1036" t="s">
        <v>10974</v>
      </c>
      <c r="C1036" s="285" t="s">
        <v>10975</v>
      </c>
      <c r="D1036" t="s">
        <v>10976</v>
      </c>
      <c r="E1036" t="s">
        <v>10977</v>
      </c>
      <c r="F1036" t="s">
        <v>10978</v>
      </c>
      <c r="G1036" s="149" t="s">
        <v>10979</v>
      </c>
      <c r="H1036" t="s">
        <v>10980</v>
      </c>
      <c r="I1036" t="s">
        <v>10981</v>
      </c>
      <c r="J1036" t="s">
        <v>10982</v>
      </c>
      <c r="K1036" t="s">
        <v>12874</v>
      </c>
      <c r="L1036" t="s">
        <v>10983</v>
      </c>
      <c r="M1036" t="b">
        <v>0</v>
      </c>
      <c r="N1036" t="s">
        <v>549</v>
      </c>
      <c r="O1036" t="s">
        <v>8269</v>
      </c>
      <c r="P1036">
        <v>20</v>
      </c>
      <c r="Q1036">
        <v>20</v>
      </c>
      <c r="R1036">
        <v>20</v>
      </c>
      <c r="S1036" t="s">
        <v>10984</v>
      </c>
      <c r="T1036" t="s">
        <v>17</v>
      </c>
      <c r="U1036" t="s">
        <v>17</v>
      </c>
      <c r="V1036" t="s">
        <v>17</v>
      </c>
      <c r="W1036" t="s">
        <v>17</v>
      </c>
      <c r="X1036" t="s">
        <v>10985</v>
      </c>
      <c r="Y1036" t="s">
        <v>10986</v>
      </c>
      <c r="Z1036" t="s">
        <v>10987</v>
      </c>
      <c r="AA1036" t="s">
        <v>484</v>
      </c>
      <c r="AB1036" t="s">
        <v>17</v>
      </c>
      <c r="AC1036" t="s">
        <v>17</v>
      </c>
      <c r="AD1036" t="s">
        <v>17</v>
      </c>
      <c r="AE1036" t="s">
        <v>10988</v>
      </c>
      <c r="AF1036" t="s">
        <v>17</v>
      </c>
      <c r="AG1036" t="s">
        <v>17</v>
      </c>
      <c r="AH1036" t="s">
        <v>11411</v>
      </c>
      <c r="AI1036" t="s">
        <v>9202</v>
      </c>
      <c r="AJ1036" t="s">
        <v>481</v>
      </c>
      <c r="AM1036" t="s">
        <v>17</v>
      </c>
      <c r="AN1036" t="s">
        <v>484</v>
      </c>
      <c r="AO1036" t="s">
        <v>11057</v>
      </c>
      <c r="AP1036" t="s">
        <v>10984</v>
      </c>
      <c r="AQ1036" t="s">
        <v>10991</v>
      </c>
      <c r="AR1036" t="s">
        <v>10992</v>
      </c>
      <c r="AS1036" t="s">
        <v>9044</v>
      </c>
      <c r="AT1036" t="s">
        <v>11009</v>
      </c>
      <c r="AU1036" t="b">
        <v>0</v>
      </c>
      <c r="AV1036" t="s">
        <v>17</v>
      </c>
      <c r="AW1036" s="89">
        <v>4632103</v>
      </c>
      <c r="AX1036" t="b">
        <v>0</v>
      </c>
      <c r="AY1036" t="s">
        <v>17</v>
      </c>
      <c r="AZ1036" t="s">
        <v>10994</v>
      </c>
      <c r="BA1036" t="s">
        <v>10995</v>
      </c>
      <c r="BB1036" t="s">
        <v>5202</v>
      </c>
      <c r="BC1036" t="s">
        <v>17</v>
      </c>
      <c r="BD1036" t="s">
        <v>17</v>
      </c>
      <c r="BE1036" t="s">
        <v>37</v>
      </c>
      <c r="BF1036" t="s">
        <v>36</v>
      </c>
      <c r="BG1036" t="s">
        <v>17</v>
      </c>
      <c r="BH1036" t="s">
        <v>9567</v>
      </c>
      <c r="BI1036" t="s">
        <v>4479</v>
      </c>
      <c r="BJ1036" t="s">
        <v>9079</v>
      </c>
      <c r="BK1036" t="s">
        <v>9568</v>
      </c>
      <c r="BL1036" t="s">
        <v>17</v>
      </c>
      <c r="BM1036" s="89">
        <v>4384903</v>
      </c>
      <c r="BN1036" s="89">
        <v>4384903</v>
      </c>
      <c r="BO1036" t="s">
        <v>7013</v>
      </c>
      <c r="BP1036" t="s">
        <v>6142</v>
      </c>
      <c r="BQ1036" t="s">
        <v>17</v>
      </c>
      <c r="BR1036" t="s">
        <v>17</v>
      </c>
      <c r="BS1036" t="s">
        <v>17</v>
      </c>
      <c r="BT1036" t="s">
        <v>7013</v>
      </c>
      <c r="BU1036" t="s">
        <v>6697</v>
      </c>
      <c r="BV1036" t="s">
        <v>11412</v>
      </c>
      <c r="BW1036">
        <v>25</v>
      </c>
      <c r="BX1036" t="s">
        <v>17</v>
      </c>
      <c r="BY1036" t="s">
        <v>17</v>
      </c>
      <c r="BZ1036" t="s">
        <v>10997</v>
      </c>
      <c r="CA1036" t="s">
        <v>6212</v>
      </c>
      <c r="CB1036">
        <v>2018</v>
      </c>
      <c r="CC1036" t="s">
        <v>10998</v>
      </c>
      <c r="CD1036" t="s">
        <v>11413</v>
      </c>
      <c r="CE1036" t="s">
        <v>11414</v>
      </c>
      <c r="CF1036" t="s">
        <v>11411</v>
      </c>
      <c r="CG1036" t="s">
        <v>11411</v>
      </c>
      <c r="CH1036" t="s">
        <v>131</v>
      </c>
      <c r="CI1036" t="s">
        <v>11411</v>
      </c>
      <c r="CJ1036" t="s">
        <v>11415</v>
      </c>
      <c r="CM1036" t="s">
        <v>11002</v>
      </c>
      <c r="CO1036" t="s">
        <v>686</v>
      </c>
      <c r="CP1036" t="s">
        <v>48</v>
      </c>
      <c r="CQ1036" t="s">
        <v>7025</v>
      </c>
      <c r="CR1036" t="s">
        <v>17</v>
      </c>
      <c r="CS1036" t="s">
        <v>11416</v>
      </c>
      <c r="CT1036" t="s">
        <v>430</v>
      </c>
      <c r="CU1036" t="s">
        <v>333</v>
      </c>
      <c r="CV1036" t="s">
        <v>17</v>
      </c>
      <c r="CW1036" t="s">
        <v>17</v>
      </c>
      <c r="CX1036" t="s">
        <v>17</v>
      </c>
      <c r="CY1036" t="s">
        <v>17</v>
      </c>
      <c r="CZ1036" t="s">
        <v>11417</v>
      </c>
      <c r="DA1036" t="s">
        <v>8549</v>
      </c>
      <c r="DB1036" t="s">
        <v>11418</v>
      </c>
      <c r="DC1036" t="s">
        <v>11419</v>
      </c>
      <c r="DD1036">
        <v>1044</v>
      </c>
    </row>
    <row r="1037" spans="1:108">
      <c r="A1037">
        <v>990</v>
      </c>
      <c r="B1037" t="s">
        <v>10974</v>
      </c>
      <c r="C1037" s="285" t="s">
        <v>10975</v>
      </c>
      <c r="D1037" t="s">
        <v>10976</v>
      </c>
      <c r="E1037" t="s">
        <v>10977</v>
      </c>
      <c r="F1037" t="s">
        <v>10978</v>
      </c>
      <c r="G1037" s="149" t="s">
        <v>10979</v>
      </c>
      <c r="H1037" t="s">
        <v>10980</v>
      </c>
      <c r="I1037" t="s">
        <v>10981</v>
      </c>
      <c r="J1037" t="s">
        <v>10982</v>
      </c>
      <c r="K1037" t="s">
        <v>12874</v>
      </c>
      <c r="L1037" t="s">
        <v>11094</v>
      </c>
      <c r="M1037" t="b">
        <v>0</v>
      </c>
      <c r="N1037" t="s">
        <v>549</v>
      </c>
      <c r="O1037" t="s">
        <v>8269</v>
      </c>
      <c r="P1037">
        <v>23</v>
      </c>
      <c r="Q1037">
        <v>23</v>
      </c>
      <c r="R1037">
        <v>23</v>
      </c>
      <c r="S1037" t="s">
        <v>10984</v>
      </c>
      <c r="T1037" t="s">
        <v>17</v>
      </c>
      <c r="U1037" t="s">
        <v>17</v>
      </c>
      <c r="V1037" t="s">
        <v>17</v>
      </c>
      <c r="W1037" t="s">
        <v>17</v>
      </c>
      <c r="X1037" t="s">
        <v>11095</v>
      </c>
      <c r="Y1037" t="s">
        <v>10986</v>
      </c>
      <c r="Z1037" t="s">
        <v>10987</v>
      </c>
      <c r="AA1037" t="s">
        <v>484</v>
      </c>
      <c r="AB1037" t="s">
        <v>17</v>
      </c>
      <c r="AC1037" t="s">
        <v>17</v>
      </c>
      <c r="AD1037" t="s">
        <v>17</v>
      </c>
      <c r="AE1037" t="s">
        <v>10988</v>
      </c>
      <c r="AF1037" t="s">
        <v>17</v>
      </c>
      <c r="AG1037" t="s">
        <v>17</v>
      </c>
      <c r="AH1037" t="s">
        <v>11420</v>
      </c>
      <c r="AI1037" t="s">
        <v>9202</v>
      </c>
      <c r="AJ1037" t="s">
        <v>481</v>
      </c>
      <c r="AM1037" t="s">
        <v>17</v>
      </c>
      <c r="AN1037" t="s">
        <v>484</v>
      </c>
      <c r="AO1037" t="s">
        <v>11008</v>
      </c>
      <c r="AP1037" t="s">
        <v>10984</v>
      </c>
      <c r="AQ1037" t="s">
        <v>10991</v>
      </c>
      <c r="AR1037" t="s">
        <v>10992</v>
      </c>
      <c r="AS1037" t="s">
        <v>9041</v>
      </c>
      <c r="AT1037" t="s">
        <v>17</v>
      </c>
      <c r="AU1037" t="b">
        <v>0</v>
      </c>
      <c r="AV1037" t="s">
        <v>17</v>
      </c>
      <c r="AW1037" s="89">
        <v>7093628</v>
      </c>
      <c r="AX1037" t="b">
        <v>0</v>
      </c>
      <c r="AY1037" t="s">
        <v>17</v>
      </c>
      <c r="AZ1037" t="s">
        <v>10994</v>
      </c>
      <c r="BA1037" t="s">
        <v>10995</v>
      </c>
      <c r="BB1037" t="s">
        <v>5202</v>
      </c>
      <c r="BC1037" t="s">
        <v>17</v>
      </c>
      <c r="BD1037" t="s">
        <v>17</v>
      </c>
      <c r="BE1037" t="s">
        <v>37</v>
      </c>
      <c r="BF1037" t="s">
        <v>36</v>
      </c>
      <c r="BG1037" t="s">
        <v>17</v>
      </c>
      <c r="BH1037" t="s">
        <v>9567</v>
      </c>
      <c r="BI1037" t="s">
        <v>4479</v>
      </c>
      <c r="BJ1037" t="s">
        <v>9079</v>
      </c>
      <c r="BK1037" t="s">
        <v>9568</v>
      </c>
      <c r="BL1037" t="s">
        <v>17</v>
      </c>
      <c r="BM1037" s="89">
        <v>6673263</v>
      </c>
      <c r="BN1037" s="89">
        <v>6673263</v>
      </c>
      <c r="BO1037" t="s">
        <v>7013</v>
      </c>
      <c r="BP1037" t="s">
        <v>6142</v>
      </c>
      <c r="BQ1037" t="s">
        <v>17</v>
      </c>
      <c r="BR1037" t="s">
        <v>17</v>
      </c>
      <c r="BS1037" t="s">
        <v>17</v>
      </c>
      <c r="BT1037" t="s">
        <v>7013</v>
      </c>
      <c r="BU1037" t="s">
        <v>6697</v>
      </c>
      <c r="BV1037" t="s">
        <v>11421</v>
      </c>
      <c r="BW1037">
        <v>25</v>
      </c>
      <c r="BX1037" t="s">
        <v>17</v>
      </c>
      <c r="BY1037" t="s">
        <v>17</v>
      </c>
      <c r="BZ1037" t="s">
        <v>10997</v>
      </c>
      <c r="CA1037" t="s">
        <v>6212</v>
      </c>
      <c r="CB1037">
        <v>2018</v>
      </c>
      <c r="CC1037" t="s">
        <v>10998</v>
      </c>
      <c r="CD1037" t="s">
        <v>11422</v>
      </c>
      <c r="CE1037" t="s">
        <v>11423</v>
      </c>
      <c r="CF1037" t="s">
        <v>11420</v>
      </c>
      <c r="CG1037" t="s">
        <v>11420</v>
      </c>
      <c r="CH1037" t="s">
        <v>131</v>
      </c>
      <c r="CI1037" t="s">
        <v>11420</v>
      </c>
      <c r="CJ1037" t="s">
        <v>11424</v>
      </c>
      <c r="CM1037" t="s">
        <v>11002</v>
      </c>
      <c r="CO1037" t="s">
        <v>686</v>
      </c>
      <c r="CP1037" t="s">
        <v>48</v>
      </c>
      <c r="CQ1037" t="s">
        <v>7025</v>
      </c>
      <c r="CR1037" t="s">
        <v>17</v>
      </c>
      <c r="CS1037" t="s">
        <v>11425</v>
      </c>
      <c r="CT1037" t="s">
        <v>430</v>
      </c>
      <c r="CU1037" t="s">
        <v>333</v>
      </c>
      <c r="CV1037" t="s">
        <v>17</v>
      </c>
      <c r="CW1037" t="s">
        <v>17</v>
      </c>
      <c r="CX1037" t="s">
        <v>17</v>
      </c>
      <c r="CY1037" t="s">
        <v>17</v>
      </c>
      <c r="CZ1037" t="s">
        <v>11426</v>
      </c>
      <c r="DA1037" t="s">
        <v>8549</v>
      </c>
      <c r="DB1037" t="s">
        <v>11427</v>
      </c>
      <c r="DC1037" t="s">
        <v>11428</v>
      </c>
      <c r="DD1037">
        <v>1045</v>
      </c>
    </row>
    <row r="1038" spans="1:108">
      <c r="A1038">
        <v>991</v>
      </c>
      <c r="B1038" t="s">
        <v>10974</v>
      </c>
      <c r="C1038" s="285" t="s">
        <v>10975</v>
      </c>
      <c r="D1038" t="s">
        <v>10976</v>
      </c>
      <c r="E1038" t="s">
        <v>10977</v>
      </c>
      <c r="F1038" t="s">
        <v>10978</v>
      </c>
      <c r="G1038" s="149" t="s">
        <v>10979</v>
      </c>
      <c r="H1038" t="s">
        <v>10980</v>
      </c>
      <c r="I1038" t="s">
        <v>10981</v>
      </c>
      <c r="J1038" t="s">
        <v>10982</v>
      </c>
      <c r="K1038" t="s">
        <v>12874</v>
      </c>
      <c r="L1038" t="s">
        <v>11094</v>
      </c>
      <c r="M1038" t="b">
        <v>0</v>
      </c>
      <c r="N1038" t="s">
        <v>549</v>
      </c>
      <c r="O1038" t="s">
        <v>8269</v>
      </c>
      <c r="P1038">
        <v>23</v>
      </c>
      <c r="Q1038">
        <v>23</v>
      </c>
      <c r="R1038">
        <v>23</v>
      </c>
      <c r="S1038" t="s">
        <v>10984</v>
      </c>
      <c r="T1038" t="s">
        <v>17</v>
      </c>
      <c r="U1038" t="s">
        <v>17</v>
      </c>
      <c r="V1038" t="s">
        <v>17</v>
      </c>
      <c r="W1038" t="s">
        <v>17</v>
      </c>
      <c r="X1038" t="s">
        <v>11095</v>
      </c>
      <c r="Y1038" t="s">
        <v>10986</v>
      </c>
      <c r="Z1038" t="s">
        <v>10987</v>
      </c>
      <c r="AA1038" t="s">
        <v>484</v>
      </c>
      <c r="AB1038" t="s">
        <v>17</v>
      </c>
      <c r="AC1038" t="s">
        <v>17</v>
      </c>
      <c r="AD1038" t="s">
        <v>17</v>
      </c>
      <c r="AE1038" t="s">
        <v>10988</v>
      </c>
      <c r="AF1038" t="s">
        <v>17</v>
      </c>
      <c r="AG1038" t="s">
        <v>17</v>
      </c>
      <c r="AH1038" t="s">
        <v>11429</v>
      </c>
      <c r="AI1038" t="s">
        <v>9202</v>
      </c>
      <c r="AJ1038" t="s">
        <v>481</v>
      </c>
      <c r="AM1038" t="s">
        <v>17</v>
      </c>
      <c r="AN1038" t="s">
        <v>484</v>
      </c>
      <c r="AO1038" t="s">
        <v>11008</v>
      </c>
      <c r="AP1038" t="s">
        <v>10984</v>
      </c>
      <c r="AQ1038" t="s">
        <v>10991</v>
      </c>
      <c r="AR1038" t="s">
        <v>10992</v>
      </c>
      <c r="AS1038" t="s">
        <v>9044</v>
      </c>
      <c r="AT1038" t="s">
        <v>347</v>
      </c>
      <c r="AU1038" t="b">
        <v>0</v>
      </c>
      <c r="AV1038" t="s">
        <v>17</v>
      </c>
      <c r="AW1038" s="89">
        <v>4267632</v>
      </c>
      <c r="AX1038" t="b">
        <v>0</v>
      </c>
      <c r="AY1038" t="s">
        <v>17</v>
      </c>
      <c r="AZ1038" t="s">
        <v>10994</v>
      </c>
      <c r="BA1038" t="s">
        <v>10995</v>
      </c>
      <c r="BB1038" t="s">
        <v>5202</v>
      </c>
      <c r="BC1038" t="s">
        <v>17</v>
      </c>
      <c r="BD1038" t="s">
        <v>17</v>
      </c>
      <c r="BE1038" t="s">
        <v>37</v>
      </c>
      <c r="BF1038" t="s">
        <v>36</v>
      </c>
      <c r="BG1038" t="s">
        <v>17</v>
      </c>
      <c r="BH1038" t="s">
        <v>9567</v>
      </c>
      <c r="BI1038" t="s">
        <v>4479</v>
      </c>
      <c r="BJ1038" t="s">
        <v>9079</v>
      </c>
      <c r="BK1038" t="s">
        <v>9568</v>
      </c>
      <c r="BL1038" t="s">
        <v>17</v>
      </c>
      <c r="BM1038" s="89">
        <v>4025394</v>
      </c>
      <c r="BN1038" s="89">
        <v>4025394</v>
      </c>
      <c r="BO1038" t="s">
        <v>7013</v>
      </c>
      <c r="BP1038" t="s">
        <v>6142</v>
      </c>
      <c r="BQ1038" t="s">
        <v>17</v>
      </c>
      <c r="BR1038" t="s">
        <v>17</v>
      </c>
      <c r="BS1038" t="s">
        <v>17</v>
      </c>
      <c r="BT1038" t="s">
        <v>7013</v>
      </c>
      <c r="BU1038" t="s">
        <v>6697</v>
      </c>
      <c r="BV1038" t="s">
        <v>11430</v>
      </c>
      <c r="BW1038">
        <v>25</v>
      </c>
      <c r="BX1038" t="s">
        <v>17</v>
      </c>
      <c r="BY1038" t="s">
        <v>17</v>
      </c>
      <c r="BZ1038" t="s">
        <v>10997</v>
      </c>
      <c r="CA1038" t="s">
        <v>6212</v>
      </c>
      <c r="CB1038">
        <v>2018</v>
      </c>
      <c r="CC1038" t="s">
        <v>10998</v>
      </c>
      <c r="CD1038" t="s">
        <v>11431</v>
      </c>
      <c r="CE1038" t="s">
        <v>11432</v>
      </c>
      <c r="CF1038" t="s">
        <v>11429</v>
      </c>
      <c r="CG1038" t="s">
        <v>11429</v>
      </c>
      <c r="CH1038" t="s">
        <v>131</v>
      </c>
      <c r="CI1038" t="s">
        <v>11429</v>
      </c>
      <c r="CJ1038" t="s">
        <v>11433</v>
      </c>
      <c r="CM1038" t="s">
        <v>11002</v>
      </c>
      <c r="CO1038" t="s">
        <v>686</v>
      </c>
      <c r="CP1038" t="s">
        <v>48</v>
      </c>
      <c r="CQ1038" t="s">
        <v>7025</v>
      </c>
      <c r="CR1038" t="s">
        <v>17</v>
      </c>
      <c r="CS1038" t="s">
        <v>11434</v>
      </c>
      <c r="CT1038" t="s">
        <v>430</v>
      </c>
      <c r="CU1038" t="s">
        <v>333</v>
      </c>
      <c r="CV1038" t="s">
        <v>17</v>
      </c>
      <c r="CW1038" t="s">
        <v>17</v>
      </c>
      <c r="CX1038" t="s">
        <v>17</v>
      </c>
      <c r="CY1038" t="s">
        <v>17</v>
      </c>
      <c r="CZ1038" t="s">
        <v>11435</v>
      </c>
      <c r="DA1038" t="s">
        <v>8549</v>
      </c>
      <c r="DB1038" t="s">
        <v>11436</v>
      </c>
      <c r="DC1038" t="s">
        <v>11437</v>
      </c>
      <c r="DD1038">
        <v>1046</v>
      </c>
    </row>
    <row r="1039" spans="1:108">
      <c r="A1039">
        <v>992</v>
      </c>
      <c r="B1039" t="s">
        <v>10974</v>
      </c>
      <c r="C1039" s="285" t="s">
        <v>10975</v>
      </c>
      <c r="D1039" t="s">
        <v>10976</v>
      </c>
      <c r="E1039" t="s">
        <v>10977</v>
      </c>
      <c r="F1039" t="s">
        <v>10978</v>
      </c>
      <c r="G1039" s="149" t="s">
        <v>10979</v>
      </c>
      <c r="H1039" t="s">
        <v>10980</v>
      </c>
      <c r="I1039" t="s">
        <v>10981</v>
      </c>
      <c r="J1039" t="s">
        <v>10982</v>
      </c>
      <c r="K1039" t="s">
        <v>12874</v>
      </c>
      <c r="L1039" t="s">
        <v>10983</v>
      </c>
      <c r="M1039" t="b">
        <v>0</v>
      </c>
      <c r="N1039" t="s">
        <v>549</v>
      </c>
      <c r="O1039" t="s">
        <v>8269</v>
      </c>
      <c r="P1039">
        <v>20</v>
      </c>
      <c r="Q1039">
        <v>20</v>
      </c>
      <c r="R1039">
        <v>20</v>
      </c>
      <c r="S1039" t="s">
        <v>10984</v>
      </c>
      <c r="T1039" t="s">
        <v>17</v>
      </c>
      <c r="U1039" t="s">
        <v>17</v>
      </c>
      <c r="V1039" t="s">
        <v>17</v>
      </c>
      <c r="W1039" t="s">
        <v>17</v>
      </c>
      <c r="X1039" t="s">
        <v>10985</v>
      </c>
      <c r="Y1039" t="s">
        <v>10986</v>
      </c>
      <c r="Z1039" t="s">
        <v>10987</v>
      </c>
      <c r="AA1039" t="s">
        <v>484</v>
      </c>
      <c r="AB1039" t="s">
        <v>17</v>
      </c>
      <c r="AC1039" t="s">
        <v>17</v>
      </c>
      <c r="AD1039" t="s">
        <v>17</v>
      </c>
      <c r="AE1039" t="s">
        <v>10988</v>
      </c>
      <c r="AF1039" t="s">
        <v>17</v>
      </c>
      <c r="AG1039" t="s">
        <v>17</v>
      </c>
      <c r="AH1039" t="s">
        <v>11438</v>
      </c>
      <c r="AI1039" t="s">
        <v>9202</v>
      </c>
      <c r="AJ1039" t="s">
        <v>481</v>
      </c>
      <c r="AM1039" t="s">
        <v>17</v>
      </c>
      <c r="AN1039" t="s">
        <v>484</v>
      </c>
      <c r="AO1039" t="s">
        <v>11067</v>
      </c>
      <c r="AP1039" t="s">
        <v>10984</v>
      </c>
      <c r="AQ1039" t="s">
        <v>10991</v>
      </c>
      <c r="AR1039" t="s">
        <v>10992</v>
      </c>
      <c r="AS1039" t="s">
        <v>9041</v>
      </c>
      <c r="AT1039" t="s">
        <v>17</v>
      </c>
      <c r="AU1039" t="b">
        <v>0</v>
      </c>
      <c r="AV1039" t="s">
        <v>17</v>
      </c>
      <c r="AW1039" s="89">
        <v>4593468</v>
      </c>
      <c r="AX1039" t="b">
        <v>0</v>
      </c>
      <c r="AY1039" t="s">
        <v>17</v>
      </c>
      <c r="AZ1039" t="s">
        <v>10994</v>
      </c>
      <c r="BA1039" t="s">
        <v>10995</v>
      </c>
      <c r="BB1039" t="s">
        <v>5202</v>
      </c>
      <c r="BC1039" t="s">
        <v>17</v>
      </c>
      <c r="BD1039" t="s">
        <v>17</v>
      </c>
      <c r="BE1039" t="s">
        <v>37</v>
      </c>
      <c r="BF1039" t="s">
        <v>36</v>
      </c>
      <c r="BG1039" t="s">
        <v>17</v>
      </c>
      <c r="BH1039" t="s">
        <v>9567</v>
      </c>
      <c r="BI1039" t="s">
        <v>4479</v>
      </c>
      <c r="BJ1039" t="s">
        <v>9079</v>
      </c>
      <c r="BK1039" t="s">
        <v>9568</v>
      </c>
      <c r="BL1039" t="s">
        <v>17</v>
      </c>
      <c r="BM1039" s="89">
        <v>4128020</v>
      </c>
      <c r="BN1039" s="89">
        <v>4128020</v>
      </c>
      <c r="BO1039" t="s">
        <v>7013</v>
      </c>
      <c r="BP1039" t="s">
        <v>6142</v>
      </c>
      <c r="BQ1039" t="s">
        <v>17</v>
      </c>
      <c r="BR1039" t="s">
        <v>17</v>
      </c>
      <c r="BS1039" t="s">
        <v>17</v>
      </c>
      <c r="BT1039" t="s">
        <v>7013</v>
      </c>
      <c r="BU1039" t="s">
        <v>6697</v>
      </c>
      <c r="BV1039" t="s">
        <v>11439</v>
      </c>
      <c r="BW1039">
        <v>25</v>
      </c>
      <c r="BX1039" t="s">
        <v>17</v>
      </c>
      <c r="BY1039" t="s">
        <v>17</v>
      </c>
      <c r="BZ1039" t="s">
        <v>10997</v>
      </c>
      <c r="CA1039" t="s">
        <v>6212</v>
      </c>
      <c r="CB1039">
        <v>2018</v>
      </c>
      <c r="CC1039" t="s">
        <v>10998</v>
      </c>
      <c r="CD1039" t="s">
        <v>11440</v>
      </c>
      <c r="CE1039" t="s">
        <v>11441</v>
      </c>
      <c r="CF1039" t="s">
        <v>11438</v>
      </c>
      <c r="CG1039" t="s">
        <v>11438</v>
      </c>
      <c r="CH1039" t="s">
        <v>131</v>
      </c>
      <c r="CI1039" t="s">
        <v>11438</v>
      </c>
      <c r="CJ1039" t="s">
        <v>11442</v>
      </c>
      <c r="CM1039" t="s">
        <v>11002</v>
      </c>
      <c r="CO1039" t="s">
        <v>686</v>
      </c>
      <c r="CP1039" t="s">
        <v>48</v>
      </c>
      <c r="CQ1039" t="s">
        <v>7025</v>
      </c>
      <c r="CR1039" t="s">
        <v>17</v>
      </c>
      <c r="CS1039" t="s">
        <v>11443</v>
      </c>
      <c r="CT1039" t="s">
        <v>430</v>
      </c>
      <c r="CU1039" t="s">
        <v>333</v>
      </c>
      <c r="CV1039" t="s">
        <v>17</v>
      </c>
      <c r="CW1039" t="s">
        <v>17</v>
      </c>
      <c r="CX1039" t="s">
        <v>17</v>
      </c>
      <c r="CY1039" t="s">
        <v>17</v>
      </c>
      <c r="CZ1039" t="s">
        <v>11444</v>
      </c>
      <c r="DA1039" t="s">
        <v>8549</v>
      </c>
      <c r="DB1039" t="s">
        <v>11445</v>
      </c>
      <c r="DC1039" t="s">
        <v>11446</v>
      </c>
      <c r="DD1039">
        <v>1047</v>
      </c>
    </row>
    <row r="1040" spans="1:108">
      <c r="A1040">
        <v>993</v>
      </c>
      <c r="B1040" t="s">
        <v>10974</v>
      </c>
      <c r="C1040" s="285" t="s">
        <v>10975</v>
      </c>
      <c r="D1040" t="s">
        <v>10976</v>
      </c>
      <c r="E1040" t="s">
        <v>10977</v>
      </c>
      <c r="F1040" t="s">
        <v>10978</v>
      </c>
      <c r="G1040" s="149" t="s">
        <v>10979</v>
      </c>
      <c r="H1040" t="s">
        <v>10980</v>
      </c>
      <c r="I1040" t="s">
        <v>10981</v>
      </c>
      <c r="J1040" t="s">
        <v>10982</v>
      </c>
      <c r="K1040" t="s">
        <v>12874</v>
      </c>
      <c r="L1040" t="s">
        <v>10983</v>
      </c>
      <c r="M1040" t="b">
        <v>0</v>
      </c>
      <c r="N1040" t="s">
        <v>549</v>
      </c>
      <c r="O1040" t="s">
        <v>8269</v>
      </c>
      <c r="P1040">
        <v>20</v>
      </c>
      <c r="Q1040">
        <v>20</v>
      </c>
      <c r="R1040">
        <v>20</v>
      </c>
      <c r="S1040" t="s">
        <v>10984</v>
      </c>
      <c r="T1040" t="s">
        <v>17</v>
      </c>
      <c r="U1040" t="s">
        <v>17</v>
      </c>
      <c r="V1040" t="s">
        <v>17</v>
      </c>
      <c r="W1040" t="s">
        <v>17</v>
      </c>
      <c r="X1040" t="s">
        <v>10985</v>
      </c>
      <c r="Y1040" t="s">
        <v>10986</v>
      </c>
      <c r="Z1040" t="s">
        <v>10987</v>
      </c>
      <c r="AA1040" t="s">
        <v>484</v>
      </c>
      <c r="AB1040" t="s">
        <v>17</v>
      </c>
      <c r="AC1040" t="s">
        <v>17</v>
      </c>
      <c r="AD1040" t="s">
        <v>17</v>
      </c>
      <c r="AE1040" t="s">
        <v>10988</v>
      </c>
      <c r="AF1040" t="s">
        <v>17</v>
      </c>
      <c r="AG1040" t="s">
        <v>17</v>
      </c>
      <c r="AH1040" t="s">
        <v>11447</v>
      </c>
      <c r="AI1040" t="s">
        <v>9202</v>
      </c>
      <c r="AJ1040" t="s">
        <v>481</v>
      </c>
      <c r="AM1040" t="s">
        <v>17</v>
      </c>
      <c r="AN1040" t="s">
        <v>484</v>
      </c>
      <c r="AO1040" t="s">
        <v>11067</v>
      </c>
      <c r="AP1040" t="s">
        <v>10984</v>
      </c>
      <c r="AQ1040" t="s">
        <v>10991</v>
      </c>
      <c r="AR1040" t="s">
        <v>10992</v>
      </c>
      <c r="AS1040" t="s">
        <v>9041</v>
      </c>
      <c r="AT1040" t="s">
        <v>17</v>
      </c>
      <c r="AU1040" t="b">
        <v>0</v>
      </c>
      <c r="AV1040" t="s">
        <v>17</v>
      </c>
      <c r="AW1040" s="89">
        <v>4634443</v>
      </c>
      <c r="AX1040" t="b">
        <v>0</v>
      </c>
      <c r="AY1040" t="s">
        <v>17</v>
      </c>
      <c r="AZ1040" t="s">
        <v>10994</v>
      </c>
      <c r="BA1040" t="s">
        <v>10995</v>
      </c>
      <c r="BB1040" t="s">
        <v>5202</v>
      </c>
      <c r="BC1040" t="s">
        <v>17</v>
      </c>
      <c r="BD1040" t="s">
        <v>17</v>
      </c>
      <c r="BE1040" t="s">
        <v>37</v>
      </c>
      <c r="BF1040" t="s">
        <v>36</v>
      </c>
      <c r="BG1040" t="s">
        <v>17</v>
      </c>
      <c r="BH1040" t="s">
        <v>9567</v>
      </c>
      <c r="BI1040" t="s">
        <v>4479</v>
      </c>
      <c r="BJ1040" t="s">
        <v>9079</v>
      </c>
      <c r="BK1040" t="s">
        <v>9568</v>
      </c>
      <c r="BL1040" t="s">
        <v>17</v>
      </c>
      <c r="BM1040" s="89">
        <v>4278148</v>
      </c>
      <c r="BN1040" s="89">
        <v>4278148</v>
      </c>
      <c r="BO1040" t="s">
        <v>7013</v>
      </c>
      <c r="BP1040" t="s">
        <v>6142</v>
      </c>
      <c r="BQ1040" t="s">
        <v>17</v>
      </c>
      <c r="BR1040" t="s">
        <v>17</v>
      </c>
      <c r="BS1040" t="s">
        <v>17</v>
      </c>
      <c r="BT1040" t="s">
        <v>7013</v>
      </c>
      <c r="BU1040" t="s">
        <v>6697</v>
      </c>
      <c r="BV1040" t="s">
        <v>11448</v>
      </c>
      <c r="BW1040">
        <v>25</v>
      </c>
      <c r="BX1040" t="s">
        <v>17</v>
      </c>
      <c r="BY1040" t="s">
        <v>17</v>
      </c>
      <c r="BZ1040" t="s">
        <v>10997</v>
      </c>
      <c r="CA1040" t="s">
        <v>6212</v>
      </c>
      <c r="CB1040">
        <v>2018</v>
      </c>
      <c r="CC1040" t="s">
        <v>10998</v>
      </c>
      <c r="CD1040" t="s">
        <v>11449</v>
      </c>
      <c r="CE1040" t="s">
        <v>11450</v>
      </c>
      <c r="CF1040" t="s">
        <v>11447</v>
      </c>
      <c r="CG1040" t="s">
        <v>11447</v>
      </c>
      <c r="CH1040" t="s">
        <v>131</v>
      </c>
      <c r="CI1040" t="s">
        <v>11447</v>
      </c>
      <c r="CJ1040" t="s">
        <v>11451</v>
      </c>
      <c r="CM1040" t="s">
        <v>11002</v>
      </c>
      <c r="CO1040" t="s">
        <v>686</v>
      </c>
      <c r="CP1040" t="s">
        <v>48</v>
      </c>
      <c r="CQ1040" t="s">
        <v>7025</v>
      </c>
      <c r="CR1040" t="s">
        <v>17</v>
      </c>
      <c r="CS1040" t="s">
        <v>11452</v>
      </c>
      <c r="CT1040" t="s">
        <v>430</v>
      </c>
      <c r="CU1040" t="s">
        <v>333</v>
      </c>
      <c r="CV1040" t="s">
        <v>17</v>
      </c>
      <c r="CW1040" t="s">
        <v>17</v>
      </c>
      <c r="CX1040" t="s">
        <v>17</v>
      </c>
      <c r="CY1040" t="s">
        <v>17</v>
      </c>
      <c r="CZ1040" t="s">
        <v>11453</v>
      </c>
      <c r="DA1040" t="s">
        <v>8549</v>
      </c>
      <c r="DB1040" t="s">
        <v>11454</v>
      </c>
      <c r="DC1040" t="s">
        <v>11455</v>
      </c>
      <c r="DD1040">
        <v>1048</v>
      </c>
    </row>
    <row r="1041" spans="1:108">
      <c r="A1041">
        <v>994</v>
      </c>
      <c r="B1041" t="s">
        <v>10974</v>
      </c>
      <c r="C1041" s="285" t="s">
        <v>10975</v>
      </c>
      <c r="D1041" t="s">
        <v>10976</v>
      </c>
      <c r="E1041" t="s">
        <v>10977</v>
      </c>
      <c r="F1041" t="s">
        <v>10978</v>
      </c>
      <c r="G1041" s="149" t="s">
        <v>10979</v>
      </c>
      <c r="H1041" t="s">
        <v>10980</v>
      </c>
      <c r="I1041" t="s">
        <v>10981</v>
      </c>
      <c r="J1041" t="s">
        <v>10982</v>
      </c>
      <c r="K1041" t="s">
        <v>12874</v>
      </c>
      <c r="L1041" t="s">
        <v>11095</v>
      </c>
      <c r="M1041" t="b">
        <v>0</v>
      </c>
      <c r="N1041" t="s">
        <v>549</v>
      </c>
      <c r="O1041" t="s">
        <v>8269</v>
      </c>
      <c r="P1041">
        <v>23</v>
      </c>
      <c r="Q1041">
        <v>23</v>
      </c>
      <c r="R1041">
        <v>23</v>
      </c>
      <c r="S1041" t="s">
        <v>10984</v>
      </c>
      <c r="T1041" t="s">
        <v>17</v>
      </c>
      <c r="U1041" t="s">
        <v>17</v>
      </c>
      <c r="V1041" t="s">
        <v>17</v>
      </c>
      <c r="W1041" t="s">
        <v>17</v>
      </c>
      <c r="X1041" t="s">
        <v>11094</v>
      </c>
      <c r="Y1041" t="s">
        <v>10986</v>
      </c>
      <c r="Z1041" t="s">
        <v>10987</v>
      </c>
      <c r="AA1041" t="s">
        <v>484</v>
      </c>
      <c r="AB1041" t="s">
        <v>17</v>
      </c>
      <c r="AC1041" t="s">
        <v>17</v>
      </c>
      <c r="AD1041" t="s">
        <v>17</v>
      </c>
      <c r="AE1041" t="s">
        <v>10988</v>
      </c>
      <c r="AF1041" t="s">
        <v>17</v>
      </c>
      <c r="AG1041" t="s">
        <v>17</v>
      </c>
      <c r="AH1041" t="s">
        <v>11456</v>
      </c>
      <c r="AI1041" t="s">
        <v>9202</v>
      </c>
      <c r="AJ1041" t="s">
        <v>481</v>
      </c>
      <c r="AM1041" t="s">
        <v>17</v>
      </c>
      <c r="AN1041" t="s">
        <v>484</v>
      </c>
      <c r="AO1041" t="s">
        <v>11008</v>
      </c>
      <c r="AP1041" t="s">
        <v>10984</v>
      </c>
      <c r="AQ1041" t="s">
        <v>10991</v>
      </c>
      <c r="AR1041" t="s">
        <v>10992</v>
      </c>
      <c r="AS1041" t="s">
        <v>9044</v>
      </c>
      <c r="AT1041" t="s">
        <v>10993</v>
      </c>
      <c r="AU1041" t="b">
        <v>0</v>
      </c>
      <c r="AV1041" t="s">
        <v>17</v>
      </c>
      <c r="AW1041" s="89">
        <v>3510759</v>
      </c>
      <c r="AX1041" t="b">
        <v>0</v>
      </c>
      <c r="AY1041" t="s">
        <v>17</v>
      </c>
      <c r="AZ1041" t="s">
        <v>10994</v>
      </c>
      <c r="BA1041" t="s">
        <v>10995</v>
      </c>
      <c r="BB1041" t="s">
        <v>5202</v>
      </c>
      <c r="BC1041" t="s">
        <v>17</v>
      </c>
      <c r="BD1041" t="s">
        <v>17</v>
      </c>
      <c r="BE1041" t="s">
        <v>37</v>
      </c>
      <c r="BF1041" t="s">
        <v>36</v>
      </c>
      <c r="BG1041" t="s">
        <v>17</v>
      </c>
      <c r="BH1041" t="s">
        <v>9567</v>
      </c>
      <c r="BI1041" t="s">
        <v>4479</v>
      </c>
      <c r="BJ1041" t="s">
        <v>9079</v>
      </c>
      <c r="BK1041" t="s">
        <v>9568</v>
      </c>
      <c r="BL1041" t="s">
        <v>17</v>
      </c>
      <c r="BM1041" s="89">
        <v>3320961</v>
      </c>
      <c r="BN1041" s="89">
        <v>3320961</v>
      </c>
      <c r="BO1041" t="s">
        <v>7013</v>
      </c>
      <c r="BP1041" t="s">
        <v>6142</v>
      </c>
      <c r="BQ1041" t="s">
        <v>17</v>
      </c>
      <c r="BR1041" t="s">
        <v>17</v>
      </c>
      <c r="BS1041" t="s">
        <v>17</v>
      </c>
      <c r="BT1041" t="s">
        <v>7013</v>
      </c>
      <c r="BU1041" t="s">
        <v>6697</v>
      </c>
      <c r="BV1041" t="s">
        <v>11457</v>
      </c>
      <c r="BW1041">
        <v>25</v>
      </c>
      <c r="BX1041" t="s">
        <v>17</v>
      </c>
      <c r="BY1041" t="s">
        <v>17</v>
      </c>
      <c r="BZ1041" t="s">
        <v>10997</v>
      </c>
      <c r="CA1041" t="s">
        <v>6212</v>
      </c>
      <c r="CB1041">
        <v>2018</v>
      </c>
      <c r="CC1041" t="s">
        <v>10998</v>
      </c>
      <c r="CD1041" t="s">
        <v>11458</v>
      </c>
      <c r="CE1041" t="s">
        <v>11459</v>
      </c>
      <c r="CF1041" t="s">
        <v>11456</v>
      </c>
      <c r="CG1041" t="s">
        <v>11456</v>
      </c>
      <c r="CH1041" t="s">
        <v>131</v>
      </c>
      <c r="CI1041" t="s">
        <v>11456</v>
      </c>
      <c r="CJ1041" t="s">
        <v>11460</v>
      </c>
      <c r="CM1041" t="s">
        <v>11002</v>
      </c>
      <c r="CO1041" t="s">
        <v>686</v>
      </c>
      <c r="CP1041" t="s">
        <v>48</v>
      </c>
      <c r="CQ1041" t="s">
        <v>7025</v>
      </c>
      <c r="CR1041" t="s">
        <v>17</v>
      </c>
      <c r="CS1041" t="s">
        <v>11461</v>
      </c>
      <c r="CT1041" t="s">
        <v>430</v>
      </c>
      <c r="CU1041" t="s">
        <v>333</v>
      </c>
      <c r="CV1041" t="s">
        <v>17</v>
      </c>
      <c r="CW1041" t="s">
        <v>17</v>
      </c>
      <c r="CX1041" t="s">
        <v>17</v>
      </c>
      <c r="CY1041" t="s">
        <v>17</v>
      </c>
      <c r="CZ1041" t="s">
        <v>11462</v>
      </c>
      <c r="DA1041" t="s">
        <v>8549</v>
      </c>
      <c r="DB1041" t="s">
        <v>11463</v>
      </c>
      <c r="DC1041" t="s">
        <v>11464</v>
      </c>
      <c r="DD1041">
        <v>1049</v>
      </c>
    </row>
    <row r="1042" spans="1:108">
      <c r="A1042">
        <v>995</v>
      </c>
      <c r="B1042" t="s">
        <v>10974</v>
      </c>
      <c r="C1042" s="285" t="s">
        <v>10975</v>
      </c>
      <c r="D1042" t="s">
        <v>10976</v>
      </c>
      <c r="E1042" t="s">
        <v>10977</v>
      </c>
      <c r="F1042" t="s">
        <v>10978</v>
      </c>
      <c r="G1042" s="149" t="s">
        <v>10979</v>
      </c>
      <c r="H1042" t="s">
        <v>10980</v>
      </c>
      <c r="I1042" t="s">
        <v>10981</v>
      </c>
      <c r="J1042" t="s">
        <v>10982</v>
      </c>
      <c r="K1042" t="s">
        <v>12874</v>
      </c>
      <c r="L1042" t="s">
        <v>11095</v>
      </c>
      <c r="M1042" t="b">
        <v>0</v>
      </c>
      <c r="N1042" t="s">
        <v>549</v>
      </c>
      <c r="O1042" t="s">
        <v>8269</v>
      </c>
      <c r="P1042">
        <v>23</v>
      </c>
      <c r="Q1042">
        <v>23</v>
      </c>
      <c r="R1042">
        <v>23</v>
      </c>
      <c r="S1042" t="s">
        <v>10984</v>
      </c>
      <c r="T1042" t="s">
        <v>17</v>
      </c>
      <c r="U1042" t="s">
        <v>17</v>
      </c>
      <c r="V1042" t="s">
        <v>17</v>
      </c>
      <c r="W1042" t="s">
        <v>17</v>
      </c>
      <c r="X1042" t="s">
        <v>11094</v>
      </c>
      <c r="Y1042" t="s">
        <v>10986</v>
      </c>
      <c r="Z1042" t="s">
        <v>10987</v>
      </c>
      <c r="AA1042" t="s">
        <v>484</v>
      </c>
      <c r="AB1042" t="s">
        <v>17</v>
      </c>
      <c r="AC1042" t="s">
        <v>17</v>
      </c>
      <c r="AD1042" t="s">
        <v>17</v>
      </c>
      <c r="AE1042" t="s">
        <v>10988</v>
      </c>
      <c r="AF1042" t="s">
        <v>17</v>
      </c>
      <c r="AG1042" t="s">
        <v>17</v>
      </c>
      <c r="AH1042" t="s">
        <v>11465</v>
      </c>
      <c r="AI1042" t="s">
        <v>9202</v>
      </c>
      <c r="AJ1042" t="s">
        <v>481</v>
      </c>
      <c r="AM1042" t="s">
        <v>17</v>
      </c>
      <c r="AN1042" t="s">
        <v>484</v>
      </c>
      <c r="AO1042" t="s">
        <v>11008</v>
      </c>
      <c r="AP1042" t="s">
        <v>10984</v>
      </c>
      <c r="AQ1042" t="s">
        <v>10991</v>
      </c>
      <c r="AR1042" t="s">
        <v>10992</v>
      </c>
      <c r="AS1042" t="s">
        <v>9044</v>
      </c>
      <c r="AT1042" t="s">
        <v>347</v>
      </c>
      <c r="AU1042" t="b">
        <v>0</v>
      </c>
      <c r="AV1042" t="s">
        <v>17</v>
      </c>
      <c r="AW1042" s="89">
        <v>3162597</v>
      </c>
      <c r="AX1042" t="b">
        <v>0</v>
      </c>
      <c r="AY1042" t="s">
        <v>17</v>
      </c>
      <c r="AZ1042" t="s">
        <v>10994</v>
      </c>
      <c r="BA1042" t="s">
        <v>10995</v>
      </c>
      <c r="BB1042" t="s">
        <v>5202</v>
      </c>
      <c r="BC1042" t="s">
        <v>17</v>
      </c>
      <c r="BD1042" t="s">
        <v>17</v>
      </c>
      <c r="BE1042" t="s">
        <v>37</v>
      </c>
      <c r="BF1042" t="s">
        <v>36</v>
      </c>
      <c r="BG1042" t="s">
        <v>17</v>
      </c>
      <c r="BH1042" t="s">
        <v>9567</v>
      </c>
      <c r="BI1042" t="s">
        <v>4479</v>
      </c>
      <c r="BJ1042" t="s">
        <v>9079</v>
      </c>
      <c r="BK1042" t="s">
        <v>9568</v>
      </c>
      <c r="BL1042" t="s">
        <v>17</v>
      </c>
      <c r="BM1042" s="89">
        <v>2977259</v>
      </c>
      <c r="BN1042" s="89">
        <v>2977259</v>
      </c>
      <c r="BO1042" t="s">
        <v>7013</v>
      </c>
      <c r="BP1042" t="s">
        <v>6142</v>
      </c>
      <c r="BQ1042" t="s">
        <v>17</v>
      </c>
      <c r="BR1042" t="s">
        <v>17</v>
      </c>
      <c r="BS1042" t="s">
        <v>17</v>
      </c>
      <c r="BT1042" t="s">
        <v>7013</v>
      </c>
      <c r="BU1042" t="s">
        <v>6697</v>
      </c>
      <c r="BV1042" t="s">
        <v>11466</v>
      </c>
      <c r="BW1042">
        <v>25</v>
      </c>
      <c r="BX1042" t="s">
        <v>17</v>
      </c>
      <c r="BY1042" t="s">
        <v>17</v>
      </c>
      <c r="BZ1042" t="s">
        <v>10997</v>
      </c>
      <c r="CA1042" t="s">
        <v>6212</v>
      </c>
      <c r="CB1042">
        <v>2018</v>
      </c>
      <c r="CC1042" t="s">
        <v>10998</v>
      </c>
      <c r="CD1042" t="s">
        <v>11467</v>
      </c>
      <c r="CE1042" t="s">
        <v>11468</v>
      </c>
      <c r="CF1042" t="s">
        <v>11465</v>
      </c>
      <c r="CG1042" t="s">
        <v>11465</v>
      </c>
      <c r="CH1042" t="s">
        <v>131</v>
      </c>
      <c r="CI1042" t="s">
        <v>11465</v>
      </c>
      <c r="CJ1042" t="s">
        <v>11469</v>
      </c>
      <c r="CM1042" t="s">
        <v>11002</v>
      </c>
      <c r="CO1042" t="s">
        <v>686</v>
      </c>
      <c r="CP1042" t="s">
        <v>48</v>
      </c>
      <c r="CQ1042" t="s">
        <v>7025</v>
      </c>
      <c r="CR1042" t="s">
        <v>17</v>
      </c>
      <c r="CS1042" t="s">
        <v>11470</v>
      </c>
      <c r="CT1042" t="s">
        <v>430</v>
      </c>
      <c r="CU1042" t="s">
        <v>333</v>
      </c>
      <c r="CV1042" t="s">
        <v>17</v>
      </c>
      <c r="CW1042" t="s">
        <v>17</v>
      </c>
      <c r="CX1042" t="s">
        <v>17</v>
      </c>
      <c r="CY1042" t="s">
        <v>17</v>
      </c>
      <c r="CZ1042" t="s">
        <v>11471</v>
      </c>
      <c r="DA1042" t="s">
        <v>8549</v>
      </c>
      <c r="DB1042" t="s">
        <v>11472</v>
      </c>
      <c r="DC1042" t="s">
        <v>11473</v>
      </c>
      <c r="DD1042">
        <v>1050</v>
      </c>
    </row>
    <row r="1043" spans="1:108">
      <c r="A1043">
        <v>996</v>
      </c>
      <c r="B1043" t="s">
        <v>10974</v>
      </c>
      <c r="C1043" s="285" t="s">
        <v>10975</v>
      </c>
      <c r="D1043" t="s">
        <v>10976</v>
      </c>
      <c r="E1043" t="s">
        <v>10977</v>
      </c>
      <c r="F1043" t="s">
        <v>10978</v>
      </c>
      <c r="G1043" s="149" t="s">
        <v>10979</v>
      </c>
      <c r="H1043" t="s">
        <v>10980</v>
      </c>
      <c r="I1043" t="s">
        <v>10981</v>
      </c>
      <c r="J1043" t="s">
        <v>10982</v>
      </c>
      <c r="K1043" t="s">
        <v>12874</v>
      </c>
      <c r="L1043" t="s">
        <v>11054</v>
      </c>
      <c r="M1043" t="b">
        <v>0</v>
      </c>
      <c r="N1043" t="s">
        <v>549</v>
      </c>
      <c r="O1043" t="s">
        <v>8269</v>
      </c>
      <c r="P1043">
        <v>23</v>
      </c>
      <c r="Q1043">
        <v>23</v>
      </c>
      <c r="R1043">
        <v>23</v>
      </c>
      <c r="S1043" t="s">
        <v>10984</v>
      </c>
      <c r="T1043" t="s">
        <v>17</v>
      </c>
      <c r="U1043" t="s">
        <v>17</v>
      </c>
      <c r="V1043" t="s">
        <v>17</v>
      </c>
      <c r="W1043" t="s">
        <v>17</v>
      </c>
      <c r="X1043" t="s">
        <v>11055</v>
      </c>
      <c r="Y1043" t="s">
        <v>10986</v>
      </c>
      <c r="Z1043" t="s">
        <v>10987</v>
      </c>
      <c r="AA1043" t="s">
        <v>484</v>
      </c>
      <c r="AB1043" t="s">
        <v>17</v>
      </c>
      <c r="AC1043" t="s">
        <v>17</v>
      </c>
      <c r="AD1043" t="s">
        <v>17</v>
      </c>
      <c r="AE1043" t="s">
        <v>10988</v>
      </c>
      <c r="AF1043" t="s">
        <v>17</v>
      </c>
      <c r="AG1043" t="s">
        <v>17</v>
      </c>
      <c r="AH1043" t="s">
        <v>11474</v>
      </c>
      <c r="AI1043" t="s">
        <v>9202</v>
      </c>
      <c r="AJ1043" t="s">
        <v>481</v>
      </c>
      <c r="AM1043" t="s">
        <v>17</v>
      </c>
      <c r="AN1043" t="s">
        <v>484</v>
      </c>
      <c r="AO1043" t="s">
        <v>11008</v>
      </c>
      <c r="AP1043" t="s">
        <v>10984</v>
      </c>
      <c r="AQ1043" t="s">
        <v>10991</v>
      </c>
      <c r="AR1043" t="s">
        <v>10992</v>
      </c>
      <c r="AS1043" t="s">
        <v>9044</v>
      </c>
      <c r="AT1043" t="s">
        <v>10993</v>
      </c>
      <c r="AU1043" t="b">
        <v>0</v>
      </c>
      <c r="AV1043" t="s">
        <v>17</v>
      </c>
      <c r="AW1043" s="89">
        <v>3757755</v>
      </c>
      <c r="AX1043" t="b">
        <v>0</v>
      </c>
      <c r="AY1043" t="s">
        <v>17</v>
      </c>
      <c r="AZ1043" t="s">
        <v>10994</v>
      </c>
      <c r="BA1043" t="s">
        <v>10995</v>
      </c>
      <c r="BB1043" t="s">
        <v>5202</v>
      </c>
      <c r="BC1043" t="s">
        <v>17</v>
      </c>
      <c r="BD1043" t="s">
        <v>17</v>
      </c>
      <c r="BE1043" t="s">
        <v>37</v>
      </c>
      <c r="BF1043" t="s">
        <v>36</v>
      </c>
      <c r="BG1043" t="s">
        <v>17</v>
      </c>
      <c r="BH1043" t="s">
        <v>9567</v>
      </c>
      <c r="BI1043" t="s">
        <v>4479</v>
      </c>
      <c r="BJ1043" t="s">
        <v>9079</v>
      </c>
      <c r="BK1043" t="s">
        <v>9568</v>
      </c>
      <c r="BL1043" t="s">
        <v>17</v>
      </c>
      <c r="BM1043" s="89">
        <v>3566884</v>
      </c>
      <c r="BN1043" s="89">
        <v>3566884</v>
      </c>
      <c r="BO1043" t="s">
        <v>7013</v>
      </c>
      <c r="BP1043" t="s">
        <v>6142</v>
      </c>
      <c r="BQ1043" t="s">
        <v>17</v>
      </c>
      <c r="BR1043" t="s">
        <v>17</v>
      </c>
      <c r="BS1043" t="s">
        <v>17</v>
      </c>
      <c r="BT1043" t="s">
        <v>7013</v>
      </c>
      <c r="BU1043" t="s">
        <v>6697</v>
      </c>
      <c r="BV1043" t="s">
        <v>11475</v>
      </c>
      <c r="BW1043">
        <v>25</v>
      </c>
      <c r="BX1043" t="s">
        <v>17</v>
      </c>
      <c r="BY1043" t="s">
        <v>17</v>
      </c>
      <c r="BZ1043" t="s">
        <v>10997</v>
      </c>
      <c r="CA1043" t="s">
        <v>6212</v>
      </c>
      <c r="CB1043">
        <v>2018</v>
      </c>
      <c r="CC1043" t="s">
        <v>10998</v>
      </c>
      <c r="CD1043" t="s">
        <v>11476</v>
      </c>
      <c r="CE1043" t="s">
        <v>11477</v>
      </c>
      <c r="CF1043" t="s">
        <v>11474</v>
      </c>
      <c r="CG1043" t="s">
        <v>11474</v>
      </c>
      <c r="CH1043" t="s">
        <v>131</v>
      </c>
      <c r="CI1043" t="s">
        <v>11474</v>
      </c>
      <c r="CJ1043" t="s">
        <v>11478</v>
      </c>
      <c r="CM1043" t="s">
        <v>11002</v>
      </c>
      <c r="CO1043" t="s">
        <v>686</v>
      </c>
      <c r="CP1043" t="s">
        <v>48</v>
      </c>
      <c r="CQ1043" t="s">
        <v>7025</v>
      </c>
      <c r="CR1043" t="s">
        <v>17</v>
      </c>
      <c r="CS1043" t="s">
        <v>11479</v>
      </c>
      <c r="CT1043" t="s">
        <v>430</v>
      </c>
      <c r="CU1043" t="s">
        <v>333</v>
      </c>
      <c r="CV1043" t="s">
        <v>17</v>
      </c>
      <c r="CW1043" t="s">
        <v>17</v>
      </c>
      <c r="CX1043" t="s">
        <v>17</v>
      </c>
      <c r="CY1043" t="s">
        <v>17</v>
      </c>
      <c r="CZ1043" t="s">
        <v>11480</v>
      </c>
      <c r="DA1043" t="s">
        <v>8549</v>
      </c>
      <c r="DB1043" t="s">
        <v>11481</v>
      </c>
      <c r="DC1043" t="s">
        <v>11482</v>
      </c>
      <c r="DD1043">
        <v>1051</v>
      </c>
    </row>
    <row r="1044" spans="1:108">
      <c r="A1044">
        <v>997</v>
      </c>
      <c r="B1044" t="s">
        <v>10974</v>
      </c>
      <c r="C1044" s="285" t="s">
        <v>10975</v>
      </c>
      <c r="D1044" t="s">
        <v>10976</v>
      </c>
      <c r="E1044" t="s">
        <v>10977</v>
      </c>
      <c r="F1044" t="s">
        <v>10978</v>
      </c>
      <c r="G1044" s="149" t="s">
        <v>10979</v>
      </c>
      <c r="H1044" t="s">
        <v>10980</v>
      </c>
      <c r="I1044" t="s">
        <v>10981</v>
      </c>
      <c r="J1044" t="s">
        <v>10982</v>
      </c>
      <c r="K1044" t="s">
        <v>12874</v>
      </c>
      <c r="L1044" t="s">
        <v>10985</v>
      </c>
      <c r="M1044" t="b">
        <v>0</v>
      </c>
      <c r="N1044" t="s">
        <v>549</v>
      </c>
      <c r="O1044" t="s">
        <v>8269</v>
      </c>
      <c r="P1044">
        <v>20</v>
      </c>
      <c r="Q1044">
        <v>20</v>
      </c>
      <c r="R1044">
        <v>20</v>
      </c>
      <c r="S1044" t="s">
        <v>10984</v>
      </c>
      <c r="T1044" t="s">
        <v>17</v>
      </c>
      <c r="U1044" t="s">
        <v>17</v>
      </c>
      <c r="V1044" t="s">
        <v>17</v>
      </c>
      <c r="W1044" t="s">
        <v>17</v>
      </c>
      <c r="X1044" t="s">
        <v>10983</v>
      </c>
      <c r="Y1044" t="s">
        <v>10986</v>
      </c>
      <c r="Z1044" t="s">
        <v>10987</v>
      </c>
      <c r="AA1044" t="s">
        <v>484</v>
      </c>
      <c r="AB1044" t="s">
        <v>17</v>
      </c>
      <c r="AC1044" t="s">
        <v>17</v>
      </c>
      <c r="AD1044" t="s">
        <v>17</v>
      </c>
      <c r="AE1044" t="s">
        <v>10988</v>
      </c>
      <c r="AF1044" t="s">
        <v>17</v>
      </c>
      <c r="AG1044" t="s">
        <v>17</v>
      </c>
      <c r="AH1044" t="s">
        <v>11483</v>
      </c>
      <c r="AI1044" t="s">
        <v>9202</v>
      </c>
      <c r="AJ1044" t="s">
        <v>481</v>
      </c>
      <c r="AM1044" t="s">
        <v>17</v>
      </c>
      <c r="AN1044" t="s">
        <v>484</v>
      </c>
      <c r="AO1044" t="s">
        <v>11057</v>
      </c>
      <c r="AP1044" t="s">
        <v>10984</v>
      </c>
      <c r="AQ1044" t="s">
        <v>10991</v>
      </c>
      <c r="AR1044" t="s">
        <v>10992</v>
      </c>
      <c r="AS1044" t="s">
        <v>9044</v>
      </c>
      <c r="AT1044" t="s">
        <v>11009</v>
      </c>
      <c r="AU1044" t="b">
        <v>0</v>
      </c>
      <c r="AV1044" t="s">
        <v>17</v>
      </c>
      <c r="AW1044" s="89">
        <v>1050538</v>
      </c>
      <c r="AX1044" t="b">
        <v>0</v>
      </c>
      <c r="AY1044" t="s">
        <v>17</v>
      </c>
      <c r="AZ1044" t="s">
        <v>10994</v>
      </c>
      <c r="BA1044" t="s">
        <v>10995</v>
      </c>
      <c r="BB1044" t="s">
        <v>5202</v>
      </c>
      <c r="BC1044" t="s">
        <v>17</v>
      </c>
      <c r="BD1044" t="s">
        <v>17</v>
      </c>
      <c r="BE1044" t="s">
        <v>37</v>
      </c>
      <c r="BF1044" t="s">
        <v>36</v>
      </c>
      <c r="BG1044" t="s">
        <v>17</v>
      </c>
      <c r="BH1044" t="s">
        <v>9567</v>
      </c>
      <c r="BI1044" t="s">
        <v>4479</v>
      </c>
      <c r="BJ1044" t="s">
        <v>9079</v>
      </c>
      <c r="BK1044" t="s">
        <v>9568</v>
      </c>
      <c r="BL1044" t="s">
        <v>17</v>
      </c>
      <c r="BM1044" s="89">
        <v>988174</v>
      </c>
      <c r="BN1044" s="89">
        <v>988174</v>
      </c>
      <c r="BO1044" t="s">
        <v>7013</v>
      </c>
      <c r="BP1044" t="s">
        <v>6142</v>
      </c>
      <c r="BQ1044" t="s">
        <v>17</v>
      </c>
      <c r="BR1044" t="s">
        <v>17</v>
      </c>
      <c r="BS1044" t="s">
        <v>17</v>
      </c>
      <c r="BT1044" t="s">
        <v>7013</v>
      </c>
      <c r="BU1044" t="s">
        <v>6697</v>
      </c>
      <c r="BV1044" t="s">
        <v>11484</v>
      </c>
      <c r="BW1044">
        <v>25</v>
      </c>
      <c r="BX1044" t="s">
        <v>17</v>
      </c>
      <c r="BY1044" t="s">
        <v>17</v>
      </c>
      <c r="BZ1044" t="s">
        <v>10997</v>
      </c>
      <c r="CA1044" t="s">
        <v>6212</v>
      </c>
      <c r="CB1044">
        <v>2018</v>
      </c>
      <c r="CC1044" t="s">
        <v>10998</v>
      </c>
      <c r="CD1044" t="s">
        <v>11485</v>
      </c>
      <c r="CE1044" t="s">
        <v>11486</v>
      </c>
      <c r="CF1044" t="s">
        <v>11483</v>
      </c>
      <c r="CG1044" t="s">
        <v>11483</v>
      </c>
      <c r="CH1044" t="s">
        <v>131</v>
      </c>
      <c r="CI1044" t="s">
        <v>11483</v>
      </c>
      <c r="CJ1044" t="s">
        <v>11487</v>
      </c>
      <c r="CM1044" t="s">
        <v>11002</v>
      </c>
      <c r="CO1044" t="s">
        <v>686</v>
      </c>
      <c r="CP1044" t="s">
        <v>48</v>
      </c>
      <c r="CQ1044" t="s">
        <v>7025</v>
      </c>
      <c r="CR1044" t="s">
        <v>17</v>
      </c>
      <c r="CS1044" t="s">
        <v>11488</v>
      </c>
      <c r="CT1044" t="s">
        <v>430</v>
      </c>
      <c r="CU1044" t="s">
        <v>333</v>
      </c>
      <c r="CV1044" t="s">
        <v>17</v>
      </c>
      <c r="CW1044" t="s">
        <v>17</v>
      </c>
      <c r="CX1044" t="s">
        <v>17</v>
      </c>
      <c r="CY1044" t="s">
        <v>17</v>
      </c>
      <c r="CZ1044" t="s">
        <v>11489</v>
      </c>
      <c r="DA1044" t="s">
        <v>8549</v>
      </c>
      <c r="DB1044" t="s">
        <v>11490</v>
      </c>
      <c r="DC1044" t="s">
        <v>11491</v>
      </c>
      <c r="DD1044">
        <v>1052</v>
      </c>
    </row>
    <row r="1045" spans="1:108">
      <c r="A1045">
        <v>998</v>
      </c>
      <c r="B1045" t="s">
        <v>10974</v>
      </c>
      <c r="C1045" s="285" t="s">
        <v>10975</v>
      </c>
      <c r="D1045" t="s">
        <v>10976</v>
      </c>
      <c r="E1045" t="s">
        <v>10977</v>
      </c>
      <c r="F1045" t="s">
        <v>10978</v>
      </c>
      <c r="G1045" s="149" t="s">
        <v>10979</v>
      </c>
      <c r="H1045" t="s">
        <v>10980</v>
      </c>
      <c r="I1045" t="s">
        <v>10981</v>
      </c>
      <c r="J1045" t="s">
        <v>10982</v>
      </c>
      <c r="K1045" t="s">
        <v>12874</v>
      </c>
      <c r="L1045" t="s">
        <v>10985</v>
      </c>
      <c r="M1045" t="b">
        <v>0</v>
      </c>
      <c r="N1045" t="s">
        <v>549</v>
      </c>
      <c r="O1045" t="s">
        <v>8269</v>
      </c>
      <c r="P1045">
        <v>20</v>
      </c>
      <c r="Q1045">
        <v>20</v>
      </c>
      <c r="R1045">
        <v>20</v>
      </c>
      <c r="S1045" t="s">
        <v>10984</v>
      </c>
      <c r="T1045" t="s">
        <v>17</v>
      </c>
      <c r="U1045" t="s">
        <v>17</v>
      </c>
      <c r="V1045" t="s">
        <v>17</v>
      </c>
      <c r="W1045" t="s">
        <v>17</v>
      </c>
      <c r="X1045" t="s">
        <v>10983</v>
      </c>
      <c r="Y1045" t="s">
        <v>10986</v>
      </c>
      <c r="Z1045" t="s">
        <v>10987</v>
      </c>
      <c r="AA1045" t="s">
        <v>484</v>
      </c>
      <c r="AB1045" t="s">
        <v>17</v>
      </c>
      <c r="AC1045" t="s">
        <v>17</v>
      </c>
      <c r="AD1045" t="s">
        <v>17</v>
      </c>
      <c r="AE1045" t="s">
        <v>10988</v>
      </c>
      <c r="AF1045" t="s">
        <v>17</v>
      </c>
      <c r="AG1045" t="s">
        <v>17</v>
      </c>
      <c r="AH1045" t="s">
        <v>11492</v>
      </c>
      <c r="AI1045" t="s">
        <v>9202</v>
      </c>
      <c r="AJ1045" t="s">
        <v>481</v>
      </c>
      <c r="AM1045" t="s">
        <v>17</v>
      </c>
      <c r="AN1045" t="s">
        <v>484</v>
      </c>
      <c r="AO1045" t="s">
        <v>11057</v>
      </c>
      <c r="AP1045" t="s">
        <v>10984</v>
      </c>
      <c r="AQ1045" t="s">
        <v>10991</v>
      </c>
      <c r="AR1045" t="s">
        <v>10992</v>
      </c>
      <c r="AS1045" t="s">
        <v>9041</v>
      </c>
      <c r="AT1045" t="s">
        <v>17</v>
      </c>
      <c r="AU1045" t="b">
        <v>0</v>
      </c>
      <c r="AV1045" t="s">
        <v>17</v>
      </c>
      <c r="AW1045" s="89">
        <v>2308003</v>
      </c>
      <c r="AX1045" t="b">
        <v>0</v>
      </c>
      <c r="AY1045" t="s">
        <v>17</v>
      </c>
      <c r="AZ1045" t="s">
        <v>10994</v>
      </c>
      <c r="BA1045" t="s">
        <v>10995</v>
      </c>
      <c r="BB1045" t="s">
        <v>5202</v>
      </c>
      <c r="BC1045" t="s">
        <v>17</v>
      </c>
      <c r="BD1045" t="s">
        <v>17</v>
      </c>
      <c r="BE1045" t="s">
        <v>37</v>
      </c>
      <c r="BF1045" t="s">
        <v>36</v>
      </c>
      <c r="BG1045" t="s">
        <v>17</v>
      </c>
      <c r="BH1045" t="s">
        <v>9567</v>
      </c>
      <c r="BI1045" t="s">
        <v>4479</v>
      </c>
      <c r="BJ1045" t="s">
        <v>9079</v>
      </c>
      <c r="BK1045" t="s">
        <v>9568</v>
      </c>
      <c r="BL1045" t="s">
        <v>17</v>
      </c>
      <c r="BM1045" s="89">
        <v>2118198</v>
      </c>
      <c r="BN1045" s="89">
        <v>2118198</v>
      </c>
      <c r="BO1045" t="s">
        <v>7013</v>
      </c>
      <c r="BP1045" t="s">
        <v>6142</v>
      </c>
      <c r="BQ1045" t="s">
        <v>17</v>
      </c>
      <c r="BR1045" t="s">
        <v>17</v>
      </c>
      <c r="BS1045" t="s">
        <v>17</v>
      </c>
      <c r="BT1045" t="s">
        <v>7013</v>
      </c>
      <c r="BU1045" t="s">
        <v>6697</v>
      </c>
      <c r="BV1045" t="s">
        <v>11493</v>
      </c>
      <c r="BW1045">
        <v>25</v>
      </c>
      <c r="BX1045" t="s">
        <v>17</v>
      </c>
      <c r="BY1045" t="s">
        <v>17</v>
      </c>
      <c r="BZ1045" t="s">
        <v>10997</v>
      </c>
      <c r="CA1045" t="s">
        <v>6212</v>
      </c>
      <c r="CB1045">
        <v>2018</v>
      </c>
      <c r="CC1045" t="s">
        <v>10998</v>
      </c>
      <c r="CD1045" t="s">
        <v>11494</v>
      </c>
      <c r="CE1045" t="s">
        <v>11495</v>
      </c>
      <c r="CF1045" t="s">
        <v>11492</v>
      </c>
      <c r="CG1045" t="s">
        <v>11492</v>
      </c>
      <c r="CH1045" t="s">
        <v>131</v>
      </c>
      <c r="CI1045" t="s">
        <v>11492</v>
      </c>
      <c r="CJ1045" t="s">
        <v>11496</v>
      </c>
      <c r="CM1045" t="s">
        <v>11002</v>
      </c>
      <c r="CO1045" t="s">
        <v>686</v>
      </c>
      <c r="CP1045" t="s">
        <v>48</v>
      </c>
      <c r="CQ1045" t="s">
        <v>7025</v>
      </c>
      <c r="CR1045" t="s">
        <v>17</v>
      </c>
      <c r="CS1045" t="s">
        <v>11497</v>
      </c>
      <c r="CT1045" t="s">
        <v>430</v>
      </c>
      <c r="CU1045" t="s">
        <v>333</v>
      </c>
      <c r="CV1045" t="s">
        <v>17</v>
      </c>
      <c r="CW1045" t="s">
        <v>17</v>
      </c>
      <c r="CX1045" t="s">
        <v>17</v>
      </c>
      <c r="CY1045" t="s">
        <v>17</v>
      </c>
      <c r="CZ1045" t="s">
        <v>11498</v>
      </c>
      <c r="DA1045" t="s">
        <v>8549</v>
      </c>
      <c r="DB1045" t="s">
        <v>11499</v>
      </c>
      <c r="DC1045" t="s">
        <v>11500</v>
      </c>
      <c r="DD1045">
        <v>1053</v>
      </c>
    </row>
    <row r="1046" spans="1:108">
      <c r="A1046">
        <v>999</v>
      </c>
      <c r="B1046" t="s">
        <v>10974</v>
      </c>
      <c r="C1046" s="285" t="s">
        <v>10975</v>
      </c>
      <c r="D1046" t="s">
        <v>10976</v>
      </c>
      <c r="E1046" t="s">
        <v>10977</v>
      </c>
      <c r="F1046" t="s">
        <v>10978</v>
      </c>
      <c r="G1046" s="149" t="s">
        <v>10979</v>
      </c>
      <c r="H1046" t="s">
        <v>10980</v>
      </c>
      <c r="I1046" t="s">
        <v>10981</v>
      </c>
      <c r="J1046" t="s">
        <v>10982</v>
      </c>
      <c r="K1046" t="s">
        <v>12874</v>
      </c>
      <c r="L1046" t="s">
        <v>10985</v>
      </c>
      <c r="M1046" t="b">
        <v>0</v>
      </c>
      <c r="N1046" t="s">
        <v>549</v>
      </c>
      <c r="O1046" t="s">
        <v>8269</v>
      </c>
      <c r="P1046">
        <v>20</v>
      </c>
      <c r="Q1046">
        <v>20</v>
      </c>
      <c r="R1046">
        <v>20</v>
      </c>
      <c r="S1046" t="s">
        <v>10984</v>
      </c>
      <c r="T1046" t="s">
        <v>17</v>
      </c>
      <c r="U1046" t="s">
        <v>17</v>
      </c>
      <c r="V1046" t="s">
        <v>17</v>
      </c>
      <c r="W1046" t="s">
        <v>17</v>
      </c>
      <c r="X1046" t="s">
        <v>10983</v>
      </c>
      <c r="Y1046" t="s">
        <v>10986</v>
      </c>
      <c r="Z1046" t="s">
        <v>10987</v>
      </c>
      <c r="AA1046" t="s">
        <v>484</v>
      </c>
      <c r="AB1046" t="s">
        <v>17</v>
      </c>
      <c r="AC1046" t="s">
        <v>17</v>
      </c>
      <c r="AD1046" t="s">
        <v>17</v>
      </c>
      <c r="AE1046" t="s">
        <v>10988</v>
      </c>
      <c r="AF1046" t="s">
        <v>17</v>
      </c>
      <c r="AG1046" t="s">
        <v>17</v>
      </c>
      <c r="AH1046" t="s">
        <v>11501</v>
      </c>
      <c r="AI1046" t="s">
        <v>9202</v>
      </c>
      <c r="AJ1046" t="s">
        <v>481</v>
      </c>
      <c r="AM1046" t="s">
        <v>17</v>
      </c>
      <c r="AN1046" t="s">
        <v>484</v>
      </c>
      <c r="AO1046" t="s">
        <v>11057</v>
      </c>
      <c r="AP1046" t="s">
        <v>10984</v>
      </c>
      <c r="AQ1046" t="s">
        <v>10991</v>
      </c>
      <c r="AR1046" t="s">
        <v>10992</v>
      </c>
      <c r="AS1046" t="s">
        <v>9041</v>
      </c>
      <c r="AT1046" t="s">
        <v>17</v>
      </c>
      <c r="AU1046" t="b">
        <v>0</v>
      </c>
      <c r="AV1046" t="s">
        <v>17</v>
      </c>
      <c r="AW1046" s="89">
        <v>2202373</v>
      </c>
      <c r="AX1046" t="b">
        <v>0</v>
      </c>
      <c r="AY1046" t="s">
        <v>17</v>
      </c>
      <c r="AZ1046" t="s">
        <v>10994</v>
      </c>
      <c r="BA1046" t="s">
        <v>10995</v>
      </c>
      <c r="BB1046" t="s">
        <v>5202</v>
      </c>
      <c r="BC1046" t="s">
        <v>17</v>
      </c>
      <c r="BD1046" t="s">
        <v>17</v>
      </c>
      <c r="BE1046" t="s">
        <v>37</v>
      </c>
      <c r="BF1046" t="s">
        <v>36</v>
      </c>
      <c r="BG1046" t="s">
        <v>17</v>
      </c>
      <c r="BH1046" t="s">
        <v>9567</v>
      </c>
      <c r="BI1046" t="s">
        <v>4479</v>
      </c>
      <c r="BJ1046" t="s">
        <v>9079</v>
      </c>
      <c r="BK1046" t="s">
        <v>9568</v>
      </c>
      <c r="BL1046" t="s">
        <v>17</v>
      </c>
      <c r="BM1046" s="89">
        <v>2001887</v>
      </c>
      <c r="BN1046" s="89">
        <v>2001887</v>
      </c>
      <c r="BO1046" t="s">
        <v>7013</v>
      </c>
      <c r="BP1046" t="s">
        <v>6142</v>
      </c>
      <c r="BQ1046" t="s">
        <v>17</v>
      </c>
      <c r="BR1046" t="s">
        <v>17</v>
      </c>
      <c r="BS1046" t="s">
        <v>17</v>
      </c>
      <c r="BT1046" t="s">
        <v>7013</v>
      </c>
      <c r="BU1046" t="s">
        <v>6697</v>
      </c>
      <c r="BV1046" t="s">
        <v>11502</v>
      </c>
      <c r="BW1046">
        <v>25</v>
      </c>
      <c r="BX1046" t="s">
        <v>17</v>
      </c>
      <c r="BY1046" t="s">
        <v>17</v>
      </c>
      <c r="BZ1046" t="s">
        <v>10997</v>
      </c>
      <c r="CA1046" t="s">
        <v>6212</v>
      </c>
      <c r="CB1046">
        <v>2018</v>
      </c>
      <c r="CC1046" t="s">
        <v>10998</v>
      </c>
      <c r="CD1046" t="s">
        <v>11503</v>
      </c>
      <c r="CE1046" t="s">
        <v>11504</v>
      </c>
      <c r="CF1046" t="s">
        <v>11501</v>
      </c>
      <c r="CG1046" t="s">
        <v>11501</v>
      </c>
      <c r="CH1046" t="s">
        <v>131</v>
      </c>
      <c r="CI1046" t="s">
        <v>11501</v>
      </c>
      <c r="CJ1046" t="s">
        <v>11505</v>
      </c>
      <c r="CM1046" t="s">
        <v>11002</v>
      </c>
      <c r="CO1046" t="s">
        <v>686</v>
      </c>
      <c r="CP1046" t="s">
        <v>48</v>
      </c>
      <c r="CQ1046" t="s">
        <v>7025</v>
      </c>
      <c r="CR1046" t="s">
        <v>17</v>
      </c>
      <c r="CS1046" t="s">
        <v>11506</v>
      </c>
      <c r="CT1046" t="s">
        <v>430</v>
      </c>
      <c r="CU1046" t="s">
        <v>333</v>
      </c>
      <c r="CV1046" t="s">
        <v>17</v>
      </c>
      <c r="CW1046" t="s">
        <v>17</v>
      </c>
      <c r="CX1046" t="s">
        <v>17</v>
      </c>
      <c r="CY1046" t="s">
        <v>17</v>
      </c>
      <c r="CZ1046" t="s">
        <v>11507</v>
      </c>
      <c r="DA1046" t="s">
        <v>8549</v>
      </c>
      <c r="DB1046" t="s">
        <v>11508</v>
      </c>
      <c r="DC1046" t="s">
        <v>11509</v>
      </c>
      <c r="DD1046">
        <v>1054</v>
      </c>
    </row>
    <row r="1047" spans="1:108">
      <c r="A1047">
        <v>1000</v>
      </c>
      <c r="B1047" t="s">
        <v>10974</v>
      </c>
      <c r="C1047" s="285" t="s">
        <v>10975</v>
      </c>
      <c r="D1047" t="s">
        <v>10976</v>
      </c>
      <c r="E1047" t="s">
        <v>10977</v>
      </c>
      <c r="F1047" t="s">
        <v>10978</v>
      </c>
      <c r="G1047" s="149" t="s">
        <v>10979</v>
      </c>
      <c r="H1047" t="s">
        <v>10980</v>
      </c>
      <c r="I1047" t="s">
        <v>10981</v>
      </c>
      <c r="J1047" t="s">
        <v>10982</v>
      </c>
      <c r="K1047" t="s">
        <v>12874</v>
      </c>
      <c r="L1047" t="s">
        <v>11054</v>
      </c>
      <c r="M1047" t="b">
        <v>0</v>
      </c>
      <c r="N1047" t="s">
        <v>549</v>
      </c>
      <c r="O1047" t="s">
        <v>8269</v>
      </c>
      <c r="P1047">
        <v>23</v>
      </c>
      <c r="Q1047">
        <v>23</v>
      </c>
      <c r="R1047">
        <v>23</v>
      </c>
      <c r="S1047" t="s">
        <v>10984</v>
      </c>
      <c r="T1047" t="s">
        <v>17</v>
      </c>
      <c r="U1047" t="s">
        <v>17</v>
      </c>
      <c r="V1047" t="s">
        <v>17</v>
      </c>
      <c r="W1047" t="s">
        <v>17</v>
      </c>
      <c r="X1047" t="s">
        <v>11055</v>
      </c>
      <c r="Y1047" t="s">
        <v>10986</v>
      </c>
      <c r="Z1047" t="s">
        <v>10987</v>
      </c>
      <c r="AA1047" t="s">
        <v>484</v>
      </c>
      <c r="AB1047" t="s">
        <v>17</v>
      </c>
      <c r="AC1047" t="s">
        <v>17</v>
      </c>
      <c r="AD1047" t="s">
        <v>17</v>
      </c>
      <c r="AE1047" t="s">
        <v>10988</v>
      </c>
      <c r="AF1047" t="s">
        <v>17</v>
      </c>
      <c r="AG1047" t="s">
        <v>17</v>
      </c>
      <c r="AH1047" t="s">
        <v>11510</v>
      </c>
      <c r="AI1047" t="s">
        <v>9202</v>
      </c>
      <c r="AJ1047" t="s">
        <v>481</v>
      </c>
      <c r="AM1047" t="s">
        <v>17</v>
      </c>
      <c r="AN1047" t="s">
        <v>484</v>
      </c>
      <c r="AO1047" t="s">
        <v>11008</v>
      </c>
      <c r="AP1047" t="s">
        <v>10984</v>
      </c>
      <c r="AQ1047" t="s">
        <v>10991</v>
      </c>
      <c r="AR1047" t="s">
        <v>10992</v>
      </c>
      <c r="AS1047" t="s">
        <v>9044</v>
      </c>
      <c r="AT1047" t="s">
        <v>11009</v>
      </c>
      <c r="AU1047" t="b">
        <v>0</v>
      </c>
      <c r="AV1047" t="s">
        <v>17</v>
      </c>
      <c r="AW1047" s="89">
        <v>4036708</v>
      </c>
      <c r="AX1047" t="b">
        <v>0</v>
      </c>
      <c r="AY1047" t="s">
        <v>17</v>
      </c>
      <c r="AZ1047" t="s">
        <v>10994</v>
      </c>
      <c r="BA1047" t="s">
        <v>10995</v>
      </c>
      <c r="BB1047" t="s">
        <v>5202</v>
      </c>
      <c r="BC1047" t="s">
        <v>17</v>
      </c>
      <c r="BD1047" t="s">
        <v>17</v>
      </c>
      <c r="BE1047" t="s">
        <v>37</v>
      </c>
      <c r="BF1047" t="s">
        <v>36</v>
      </c>
      <c r="BG1047" t="s">
        <v>17</v>
      </c>
      <c r="BH1047" t="s">
        <v>9567</v>
      </c>
      <c r="BI1047" t="s">
        <v>4479</v>
      </c>
      <c r="BJ1047" t="s">
        <v>9079</v>
      </c>
      <c r="BK1047" t="s">
        <v>9568</v>
      </c>
      <c r="BL1047" t="s">
        <v>17</v>
      </c>
      <c r="BM1047" s="89">
        <v>3846617</v>
      </c>
      <c r="BN1047" s="89">
        <v>3846617</v>
      </c>
      <c r="BO1047" t="s">
        <v>7013</v>
      </c>
      <c r="BP1047" t="s">
        <v>6142</v>
      </c>
      <c r="BQ1047" t="s">
        <v>17</v>
      </c>
      <c r="BR1047" t="s">
        <v>17</v>
      </c>
      <c r="BS1047" t="s">
        <v>17</v>
      </c>
      <c r="BT1047" t="s">
        <v>7013</v>
      </c>
      <c r="BU1047" t="s">
        <v>6697</v>
      </c>
      <c r="BV1047" t="s">
        <v>11511</v>
      </c>
      <c r="BW1047">
        <v>25</v>
      </c>
      <c r="BX1047" t="s">
        <v>17</v>
      </c>
      <c r="BY1047" t="s">
        <v>17</v>
      </c>
      <c r="BZ1047" t="s">
        <v>10997</v>
      </c>
      <c r="CA1047" t="s">
        <v>6212</v>
      </c>
      <c r="CB1047">
        <v>2018</v>
      </c>
      <c r="CC1047" t="s">
        <v>10998</v>
      </c>
      <c r="CD1047" t="s">
        <v>11512</v>
      </c>
      <c r="CE1047" t="s">
        <v>11513</v>
      </c>
      <c r="CF1047" t="s">
        <v>11510</v>
      </c>
      <c r="CG1047" t="s">
        <v>11510</v>
      </c>
      <c r="CH1047" t="s">
        <v>131</v>
      </c>
      <c r="CI1047" t="s">
        <v>11510</v>
      </c>
      <c r="CJ1047" t="s">
        <v>11514</v>
      </c>
      <c r="CM1047" t="s">
        <v>11002</v>
      </c>
      <c r="CO1047" t="s">
        <v>686</v>
      </c>
      <c r="CP1047" t="s">
        <v>48</v>
      </c>
      <c r="CQ1047" t="s">
        <v>7025</v>
      </c>
      <c r="CR1047" t="s">
        <v>17</v>
      </c>
      <c r="CS1047" t="s">
        <v>11515</v>
      </c>
      <c r="CT1047" t="s">
        <v>430</v>
      </c>
      <c r="CU1047" t="s">
        <v>333</v>
      </c>
      <c r="CV1047" t="s">
        <v>17</v>
      </c>
      <c r="CW1047" t="s">
        <v>17</v>
      </c>
      <c r="CX1047" t="s">
        <v>17</v>
      </c>
      <c r="CY1047" t="s">
        <v>17</v>
      </c>
      <c r="CZ1047" t="s">
        <v>11516</v>
      </c>
      <c r="DA1047" t="s">
        <v>8549</v>
      </c>
      <c r="DB1047" t="s">
        <v>11517</v>
      </c>
      <c r="DC1047" t="s">
        <v>11518</v>
      </c>
      <c r="DD1047">
        <v>1055</v>
      </c>
    </row>
    <row r="1048" spans="1:108">
      <c r="A1048">
        <v>1001</v>
      </c>
      <c r="B1048" t="s">
        <v>10974</v>
      </c>
      <c r="C1048" s="285" t="s">
        <v>10975</v>
      </c>
      <c r="D1048" t="s">
        <v>10976</v>
      </c>
      <c r="E1048" t="s">
        <v>10977</v>
      </c>
      <c r="F1048" t="s">
        <v>10978</v>
      </c>
      <c r="G1048" s="149" t="s">
        <v>10979</v>
      </c>
      <c r="H1048" t="s">
        <v>10980</v>
      </c>
      <c r="I1048" t="s">
        <v>10981</v>
      </c>
      <c r="J1048" t="s">
        <v>10982</v>
      </c>
      <c r="K1048" t="s">
        <v>12874</v>
      </c>
      <c r="L1048" t="s">
        <v>11054</v>
      </c>
      <c r="M1048" t="b">
        <v>0</v>
      </c>
      <c r="N1048" t="s">
        <v>549</v>
      </c>
      <c r="O1048" t="s">
        <v>8269</v>
      </c>
      <c r="P1048">
        <v>23</v>
      </c>
      <c r="Q1048">
        <v>23</v>
      </c>
      <c r="R1048">
        <v>23</v>
      </c>
      <c r="S1048" t="s">
        <v>10984</v>
      </c>
      <c r="T1048" t="s">
        <v>17</v>
      </c>
      <c r="U1048" t="s">
        <v>17</v>
      </c>
      <c r="V1048" t="s">
        <v>17</v>
      </c>
      <c r="W1048" t="s">
        <v>17</v>
      </c>
      <c r="X1048" t="s">
        <v>11055</v>
      </c>
      <c r="Y1048" t="s">
        <v>10986</v>
      </c>
      <c r="Z1048" t="s">
        <v>10987</v>
      </c>
      <c r="AA1048" t="s">
        <v>484</v>
      </c>
      <c r="AB1048" t="s">
        <v>17</v>
      </c>
      <c r="AC1048" t="s">
        <v>17</v>
      </c>
      <c r="AD1048" t="s">
        <v>17</v>
      </c>
      <c r="AE1048" t="s">
        <v>10988</v>
      </c>
      <c r="AF1048" t="s">
        <v>17</v>
      </c>
      <c r="AG1048" t="s">
        <v>17</v>
      </c>
      <c r="AH1048" t="s">
        <v>11519</v>
      </c>
      <c r="AI1048" t="s">
        <v>9202</v>
      </c>
      <c r="AJ1048" t="s">
        <v>481</v>
      </c>
      <c r="AM1048" t="s">
        <v>17</v>
      </c>
      <c r="AN1048" t="s">
        <v>484</v>
      </c>
      <c r="AO1048" t="s">
        <v>11008</v>
      </c>
      <c r="AP1048" t="s">
        <v>10984</v>
      </c>
      <c r="AQ1048" t="s">
        <v>10991</v>
      </c>
      <c r="AR1048" t="s">
        <v>10992</v>
      </c>
      <c r="AS1048" t="s">
        <v>9041</v>
      </c>
      <c r="AT1048" t="s">
        <v>17</v>
      </c>
      <c r="AU1048" t="b">
        <v>0</v>
      </c>
      <c r="AV1048" t="s">
        <v>17</v>
      </c>
      <c r="AW1048" s="89">
        <v>7223690</v>
      </c>
      <c r="AX1048" t="b">
        <v>0</v>
      </c>
      <c r="AY1048" t="s">
        <v>17</v>
      </c>
      <c r="AZ1048" t="s">
        <v>10994</v>
      </c>
      <c r="BA1048" t="s">
        <v>10995</v>
      </c>
      <c r="BB1048" t="s">
        <v>5202</v>
      </c>
      <c r="BC1048" t="s">
        <v>17</v>
      </c>
      <c r="BD1048" t="s">
        <v>17</v>
      </c>
      <c r="BE1048" t="s">
        <v>37</v>
      </c>
      <c r="BF1048" t="s">
        <v>36</v>
      </c>
      <c r="BG1048" t="s">
        <v>17</v>
      </c>
      <c r="BH1048" t="s">
        <v>9567</v>
      </c>
      <c r="BI1048" t="s">
        <v>4479</v>
      </c>
      <c r="BJ1048" t="s">
        <v>9079</v>
      </c>
      <c r="BK1048" t="s">
        <v>9568</v>
      </c>
      <c r="BL1048" t="s">
        <v>17</v>
      </c>
      <c r="BM1048" s="89">
        <v>6844310</v>
      </c>
      <c r="BN1048" s="89">
        <v>6844310</v>
      </c>
      <c r="BO1048" t="s">
        <v>7013</v>
      </c>
      <c r="BP1048" t="s">
        <v>6142</v>
      </c>
      <c r="BQ1048" t="s">
        <v>17</v>
      </c>
      <c r="BR1048" t="s">
        <v>17</v>
      </c>
      <c r="BS1048" t="s">
        <v>17</v>
      </c>
      <c r="BT1048" t="s">
        <v>7013</v>
      </c>
      <c r="BU1048" t="s">
        <v>6697</v>
      </c>
      <c r="BV1048" t="s">
        <v>11520</v>
      </c>
      <c r="BW1048">
        <v>25</v>
      </c>
      <c r="BX1048" t="s">
        <v>17</v>
      </c>
      <c r="BY1048" t="s">
        <v>17</v>
      </c>
      <c r="BZ1048" t="s">
        <v>10997</v>
      </c>
      <c r="CA1048" t="s">
        <v>6212</v>
      </c>
      <c r="CB1048">
        <v>2018</v>
      </c>
      <c r="CC1048" t="s">
        <v>10998</v>
      </c>
      <c r="CD1048" t="s">
        <v>11521</v>
      </c>
      <c r="CE1048" t="s">
        <v>11522</v>
      </c>
      <c r="CF1048" t="s">
        <v>11519</v>
      </c>
      <c r="CG1048" t="s">
        <v>11519</v>
      </c>
      <c r="CH1048" t="s">
        <v>131</v>
      </c>
      <c r="CI1048" t="s">
        <v>11519</v>
      </c>
      <c r="CJ1048" t="s">
        <v>11523</v>
      </c>
      <c r="CM1048" t="s">
        <v>11002</v>
      </c>
      <c r="CO1048" t="s">
        <v>686</v>
      </c>
      <c r="CP1048" t="s">
        <v>48</v>
      </c>
      <c r="CQ1048" t="s">
        <v>7025</v>
      </c>
      <c r="CR1048" t="s">
        <v>17</v>
      </c>
      <c r="CS1048" t="s">
        <v>11524</v>
      </c>
      <c r="CT1048" t="s">
        <v>430</v>
      </c>
      <c r="CU1048" t="s">
        <v>333</v>
      </c>
      <c r="CV1048" t="s">
        <v>17</v>
      </c>
      <c r="CW1048" t="s">
        <v>17</v>
      </c>
      <c r="CX1048" t="s">
        <v>17</v>
      </c>
      <c r="CY1048" t="s">
        <v>17</v>
      </c>
      <c r="CZ1048" t="s">
        <v>11525</v>
      </c>
      <c r="DA1048" t="s">
        <v>8549</v>
      </c>
      <c r="DB1048" t="s">
        <v>11526</v>
      </c>
      <c r="DC1048" t="s">
        <v>11527</v>
      </c>
      <c r="DD1048">
        <v>1056</v>
      </c>
    </row>
    <row r="1049" spans="1:108">
      <c r="A1049">
        <v>1002</v>
      </c>
      <c r="B1049" t="s">
        <v>10974</v>
      </c>
      <c r="C1049" s="285" t="s">
        <v>10975</v>
      </c>
      <c r="D1049" t="s">
        <v>10976</v>
      </c>
      <c r="E1049" t="s">
        <v>10977</v>
      </c>
      <c r="F1049" t="s">
        <v>10978</v>
      </c>
      <c r="G1049" s="149" t="s">
        <v>10979</v>
      </c>
      <c r="H1049" t="s">
        <v>10980</v>
      </c>
      <c r="I1049" t="s">
        <v>10981</v>
      </c>
      <c r="J1049" t="s">
        <v>10982</v>
      </c>
      <c r="K1049" t="s">
        <v>12874</v>
      </c>
      <c r="L1049" t="s">
        <v>11054</v>
      </c>
      <c r="M1049" t="b">
        <v>0</v>
      </c>
      <c r="N1049" t="s">
        <v>549</v>
      </c>
      <c r="O1049" t="s">
        <v>8269</v>
      </c>
      <c r="P1049">
        <v>23</v>
      </c>
      <c r="Q1049">
        <v>23</v>
      </c>
      <c r="R1049">
        <v>23</v>
      </c>
      <c r="S1049" t="s">
        <v>10984</v>
      </c>
      <c r="T1049" t="s">
        <v>17</v>
      </c>
      <c r="U1049" t="s">
        <v>17</v>
      </c>
      <c r="V1049" t="s">
        <v>17</v>
      </c>
      <c r="W1049" t="s">
        <v>17</v>
      </c>
      <c r="X1049" t="s">
        <v>11055</v>
      </c>
      <c r="Y1049" t="s">
        <v>10986</v>
      </c>
      <c r="Z1049" t="s">
        <v>10987</v>
      </c>
      <c r="AA1049" t="s">
        <v>484</v>
      </c>
      <c r="AB1049" t="s">
        <v>17</v>
      </c>
      <c r="AC1049" t="s">
        <v>17</v>
      </c>
      <c r="AD1049" t="s">
        <v>17</v>
      </c>
      <c r="AE1049" t="s">
        <v>10988</v>
      </c>
      <c r="AF1049" t="s">
        <v>17</v>
      </c>
      <c r="AG1049" t="s">
        <v>17</v>
      </c>
      <c r="AH1049" t="s">
        <v>11528</v>
      </c>
      <c r="AI1049" t="s">
        <v>9202</v>
      </c>
      <c r="AJ1049" t="s">
        <v>481</v>
      </c>
      <c r="AM1049" t="s">
        <v>17</v>
      </c>
      <c r="AN1049" t="s">
        <v>484</v>
      </c>
      <c r="AO1049" t="s">
        <v>11008</v>
      </c>
      <c r="AP1049" t="s">
        <v>10984</v>
      </c>
      <c r="AQ1049" t="s">
        <v>10991</v>
      </c>
      <c r="AR1049" t="s">
        <v>10992</v>
      </c>
      <c r="AS1049" t="s">
        <v>9041</v>
      </c>
      <c r="AT1049" t="s">
        <v>17</v>
      </c>
      <c r="AU1049" t="b">
        <v>0</v>
      </c>
      <c r="AV1049" t="s">
        <v>17</v>
      </c>
      <c r="AW1049" s="89">
        <v>7429601</v>
      </c>
      <c r="AX1049" t="b">
        <v>0</v>
      </c>
      <c r="AY1049" t="s">
        <v>17</v>
      </c>
      <c r="AZ1049" t="s">
        <v>10994</v>
      </c>
      <c r="BA1049" t="s">
        <v>10995</v>
      </c>
      <c r="BB1049" t="s">
        <v>5202</v>
      </c>
      <c r="BC1049" t="s">
        <v>17</v>
      </c>
      <c r="BD1049" t="s">
        <v>17</v>
      </c>
      <c r="BE1049" t="s">
        <v>37</v>
      </c>
      <c r="BF1049" t="s">
        <v>36</v>
      </c>
      <c r="BG1049" t="s">
        <v>17</v>
      </c>
      <c r="BH1049" t="s">
        <v>9567</v>
      </c>
      <c r="BI1049" t="s">
        <v>4479</v>
      </c>
      <c r="BJ1049" t="s">
        <v>9079</v>
      </c>
      <c r="BK1049" t="s">
        <v>9568</v>
      </c>
      <c r="BL1049" t="s">
        <v>17</v>
      </c>
      <c r="BM1049" s="89">
        <v>7075716</v>
      </c>
      <c r="BN1049" s="89">
        <v>7075716</v>
      </c>
      <c r="BO1049" t="s">
        <v>7013</v>
      </c>
      <c r="BP1049" t="s">
        <v>6142</v>
      </c>
      <c r="BQ1049" t="s">
        <v>17</v>
      </c>
      <c r="BR1049" t="s">
        <v>17</v>
      </c>
      <c r="BS1049" t="s">
        <v>17</v>
      </c>
      <c r="BT1049" t="s">
        <v>7013</v>
      </c>
      <c r="BU1049" t="s">
        <v>6697</v>
      </c>
      <c r="BV1049" t="s">
        <v>11529</v>
      </c>
      <c r="BW1049">
        <v>25</v>
      </c>
      <c r="BX1049" t="s">
        <v>17</v>
      </c>
      <c r="BY1049" t="s">
        <v>17</v>
      </c>
      <c r="BZ1049" t="s">
        <v>10997</v>
      </c>
      <c r="CA1049" t="s">
        <v>6212</v>
      </c>
      <c r="CB1049">
        <v>2018</v>
      </c>
      <c r="CC1049" t="s">
        <v>10998</v>
      </c>
      <c r="CD1049" t="s">
        <v>11530</v>
      </c>
      <c r="CE1049" t="s">
        <v>11531</v>
      </c>
      <c r="CF1049" t="s">
        <v>11528</v>
      </c>
      <c r="CG1049" t="s">
        <v>11528</v>
      </c>
      <c r="CH1049" t="s">
        <v>131</v>
      </c>
      <c r="CI1049" t="s">
        <v>11528</v>
      </c>
      <c r="CJ1049" t="s">
        <v>11532</v>
      </c>
      <c r="CM1049" t="s">
        <v>11002</v>
      </c>
      <c r="CO1049" t="s">
        <v>686</v>
      </c>
      <c r="CP1049" t="s">
        <v>48</v>
      </c>
      <c r="CQ1049" t="s">
        <v>7025</v>
      </c>
      <c r="CR1049" t="s">
        <v>17</v>
      </c>
      <c r="CS1049" t="s">
        <v>11533</v>
      </c>
      <c r="CT1049" t="s">
        <v>430</v>
      </c>
      <c r="CU1049" t="s">
        <v>333</v>
      </c>
      <c r="CV1049" t="s">
        <v>17</v>
      </c>
      <c r="CW1049" t="s">
        <v>17</v>
      </c>
      <c r="CX1049" t="s">
        <v>17</v>
      </c>
      <c r="CY1049" t="s">
        <v>17</v>
      </c>
      <c r="CZ1049" t="s">
        <v>11534</v>
      </c>
      <c r="DA1049" t="s">
        <v>8549</v>
      </c>
      <c r="DB1049" t="s">
        <v>11535</v>
      </c>
      <c r="DC1049" t="s">
        <v>11536</v>
      </c>
      <c r="DD1049">
        <v>1057</v>
      </c>
    </row>
    <row r="1050" spans="1:108">
      <c r="A1050">
        <v>1003</v>
      </c>
      <c r="B1050" t="s">
        <v>10974</v>
      </c>
      <c r="C1050" s="285" t="s">
        <v>10975</v>
      </c>
      <c r="D1050" t="s">
        <v>10976</v>
      </c>
      <c r="E1050" t="s">
        <v>10977</v>
      </c>
      <c r="F1050" t="s">
        <v>10978</v>
      </c>
      <c r="G1050" s="149" t="s">
        <v>10979</v>
      </c>
      <c r="H1050" t="s">
        <v>10980</v>
      </c>
      <c r="I1050" t="s">
        <v>10981</v>
      </c>
      <c r="J1050" t="s">
        <v>10982</v>
      </c>
      <c r="K1050" t="s">
        <v>12874</v>
      </c>
      <c r="L1050" t="s">
        <v>11054</v>
      </c>
      <c r="M1050" t="b">
        <v>0</v>
      </c>
      <c r="N1050" t="s">
        <v>549</v>
      </c>
      <c r="O1050" t="s">
        <v>8269</v>
      </c>
      <c r="P1050">
        <v>23</v>
      </c>
      <c r="Q1050">
        <v>23</v>
      </c>
      <c r="R1050">
        <v>23</v>
      </c>
      <c r="S1050" t="s">
        <v>10984</v>
      </c>
      <c r="T1050" t="s">
        <v>17</v>
      </c>
      <c r="U1050" t="s">
        <v>17</v>
      </c>
      <c r="V1050" t="s">
        <v>17</v>
      </c>
      <c r="W1050" t="s">
        <v>17</v>
      </c>
      <c r="X1050" t="s">
        <v>11055</v>
      </c>
      <c r="Y1050" t="s">
        <v>10986</v>
      </c>
      <c r="Z1050" t="s">
        <v>10987</v>
      </c>
      <c r="AA1050" t="s">
        <v>484</v>
      </c>
      <c r="AB1050" t="s">
        <v>17</v>
      </c>
      <c r="AC1050" t="s">
        <v>17</v>
      </c>
      <c r="AD1050" t="s">
        <v>17</v>
      </c>
      <c r="AE1050" t="s">
        <v>10988</v>
      </c>
      <c r="AF1050" t="s">
        <v>17</v>
      </c>
      <c r="AG1050" t="s">
        <v>17</v>
      </c>
      <c r="AH1050" t="s">
        <v>11537</v>
      </c>
      <c r="AI1050" t="s">
        <v>9202</v>
      </c>
      <c r="AJ1050" t="s">
        <v>481</v>
      </c>
      <c r="AM1050" t="s">
        <v>17</v>
      </c>
      <c r="AN1050" t="s">
        <v>484</v>
      </c>
      <c r="AO1050" t="s">
        <v>11008</v>
      </c>
      <c r="AP1050" t="s">
        <v>10984</v>
      </c>
      <c r="AQ1050" t="s">
        <v>10991</v>
      </c>
      <c r="AR1050" t="s">
        <v>10992</v>
      </c>
      <c r="AS1050" t="s">
        <v>9044</v>
      </c>
      <c r="AT1050" t="s">
        <v>347</v>
      </c>
      <c r="AU1050" t="b">
        <v>0</v>
      </c>
      <c r="AV1050" t="s">
        <v>17</v>
      </c>
      <c r="AW1050" s="89">
        <v>3565384</v>
      </c>
      <c r="AX1050" t="b">
        <v>0</v>
      </c>
      <c r="AY1050" t="s">
        <v>17</v>
      </c>
      <c r="AZ1050" t="s">
        <v>10994</v>
      </c>
      <c r="BA1050" t="s">
        <v>10995</v>
      </c>
      <c r="BB1050" t="s">
        <v>5202</v>
      </c>
      <c r="BC1050" t="s">
        <v>17</v>
      </c>
      <c r="BD1050" t="s">
        <v>17</v>
      </c>
      <c r="BE1050" t="s">
        <v>37</v>
      </c>
      <c r="BF1050" t="s">
        <v>36</v>
      </c>
      <c r="BG1050" t="s">
        <v>17</v>
      </c>
      <c r="BH1050" t="s">
        <v>9567</v>
      </c>
      <c r="BI1050" t="s">
        <v>4479</v>
      </c>
      <c r="BJ1050" t="s">
        <v>9079</v>
      </c>
      <c r="BK1050" t="s">
        <v>9568</v>
      </c>
      <c r="BL1050" t="s">
        <v>17</v>
      </c>
      <c r="BM1050" s="89">
        <v>3351260</v>
      </c>
      <c r="BN1050" s="89">
        <v>3351260</v>
      </c>
      <c r="BO1050" t="s">
        <v>7013</v>
      </c>
      <c r="BP1050" t="s">
        <v>6142</v>
      </c>
      <c r="BQ1050" t="s">
        <v>17</v>
      </c>
      <c r="BR1050" t="s">
        <v>17</v>
      </c>
      <c r="BS1050" t="s">
        <v>17</v>
      </c>
      <c r="BT1050" t="s">
        <v>7013</v>
      </c>
      <c r="BU1050" t="s">
        <v>6697</v>
      </c>
      <c r="BV1050" t="s">
        <v>11538</v>
      </c>
      <c r="BW1050">
        <v>25</v>
      </c>
      <c r="BX1050" t="s">
        <v>17</v>
      </c>
      <c r="BY1050" t="s">
        <v>17</v>
      </c>
      <c r="BZ1050" t="s">
        <v>10997</v>
      </c>
      <c r="CA1050" t="s">
        <v>6212</v>
      </c>
      <c r="CB1050">
        <v>2018</v>
      </c>
      <c r="CC1050" t="s">
        <v>10998</v>
      </c>
      <c r="CD1050" t="s">
        <v>11539</v>
      </c>
      <c r="CE1050" t="s">
        <v>11540</v>
      </c>
      <c r="CF1050" t="s">
        <v>11537</v>
      </c>
      <c r="CG1050" t="s">
        <v>11537</v>
      </c>
      <c r="CH1050" t="s">
        <v>131</v>
      </c>
      <c r="CI1050" t="s">
        <v>11537</v>
      </c>
      <c r="CJ1050" t="s">
        <v>11541</v>
      </c>
      <c r="CM1050" t="s">
        <v>11002</v>
      </c>
      <c r="CO1050" t="s">
        <v>686</v>
      </c>
      <c r="CP1050" t="s">
        <v>48</v>
      </c>
      <c r="CQ1050" t="s">
        <v>7025</v>
      </c>
      <c r="CR1050" t="s">
        <v>17</v>
      </c>
      <c r="CS1050" t="s">
        <v>11542</v>
      </c>
      <c r="CT1050" t="s">
        <v>430</v>
      </c>
      <c r="CU1050" t="s">
        <v>333</v>
      </c>
      <c r="CV1050" t="s">
        <v>17</v>
      </c>
      <c r="CW1050" t="s">
        <v>17</v>
      </c>
      <c r="CX1050" t="s">
        <v>17</v>
      </c>
      <c r="CY1050" t="s">
        <v>17</v>
      </c>
      <c r="CZ1050" t="s">
        <v>11543</v>
      </c>
      <c r="DA1050" t="s">
        <v>8549</v>
      </c>
      <c r="DB1050" t="s">
        <v>11544</v>
      </c>
      <c r="DC1050" t="s">
        <v>11545</v>
      </c>
      <c r="DD1050">
        <v>1058</v>
      </c>
    </row>
    <row r="1051" spans="1:108">
      <c r="A1051">
        <v>1004</v>
      </c>
      <c r="B1051" t="s">
        <v>10974</v>
      </c>
      <c r="C1051" s="285" t="s">
        <v>10975</v>
      </c>
      <c r="D1051" t="s">
        <v>10976</v>
      </c>
      <c r="E1051" t="s">
        <v>10977</v>
      </c>
      <c r="F1051" t="s">
        <v>10978</v>
      </c>
      <c r="G1051" s="149" t="s">
        <v>10979</v>
      </c>
      <c r="H1051" t="s">
        <v>10980</v>
      </c>
      <c r="I1051" t="s">
        <v>10981</v>
      </c>
      <c r="J1051" t="s">
        <v>10982</v>
      </c>
      <c r="K1051" t="s">
        <v>12874</v>
      </c>
      <c r="L1051" t="s">
        <v>11054</v>
      </c>
      <c r="M1051" t="b">
        <v>0</v>
      </c>
      <c r="N1051" t="s">
        <v>549</v>
      </c>
      <c r="O1051" t="s">
        <v>8269</v>
      </c>
      <c r="P1051">
        <v>23</v>
      </c>
      <c r="Q1051">
        <v>23</v>
      </c>
      <c r="R1051">
        <v>23</v>
      </c>
      <c r="S1051" t="s">
        <v>10984</v>
      </c>
      <c r="T1051" t="s">
        <v>17</v>
      </c>
      <c r="U1051" t="s">
        <v>17</v>
      </c>
      <c r="V1051" t="s">
        <v>17</v>
      </c>
      <c r="W1051" t="s">
        <v>17</v>
      </c>
      <c r="X1051" t="s">
        <v>11055</v>
      </c>
      <c r="Y1051" t="s">
        <v>10986</v>
      </c>
      <c r="Z1051" t="s">
        <v>10987</v>
      </c>
      <c r="AA1051" t="s">
        <v>484</v>
      </c>
      <c r="AB1051" t="s">
        <v>17</v>
      </c>
      <c r="AC1051" t="s">
        <v>17</v>
      </c>
      <c r="AD1051" t="s">
        <v>17</v>
      </c>
      <c r="AE1051" t="s">
        <v>10988</v>
      </c>
      <c r="AF1051" t="s">
        <v>17</v>
      </c>
      <c r="AG1051" t="s">
        <v>17</v>
      </c>
      <c r="AH1051" t="s">
        <v>11546</v>
      </c>
      <c r="AI1051" t="s">
        <v>9202</v>
      </c>
      <c r="AJ1051" t="s">
        <v>481</v>
      </c>
      <c r="AM1051" t="s">
        <v>17</v>
      </c>
      <c r="AN1051" t="s">
        <v>484</v>
      </c>
      <c r="AO1051" t="s">
        <v>10990</v>
      </c>
      <c r="AP1051" t="s">
        <v>10984</v>
      </c>
      <c r="AQ1051" t="s">
        <v>10991</v>
      </c>
      <c r="AR1051" t="s">
        <v>10992</v>
      </c>
      <c r="AS1051" t="s">
        <v>9044</v>
      </c>
      <c r="AT1051" t="s">
        <v>347</v>
      </c>
      <c r="AU1051" t="b">
        <v>0</v>
      </c>
      <c r="AV1051" t="s">
        <v>17</v>
      </c>
      <c r="AW1051" s="89">
        <v>3353530</v>
      </c>
      <c r="AX1051" t="b">
        <v>0</v>
      </c>
      <c r="AY1051" t="s">
        <v>17</v>
      </c>
      <c r="AZ1051" t="s">
        <v>10994</v>
      </c>
      <c r="BA1051" t="s">
        <v>10995</v>
      </c>
      <c r="BB1051" t="s">
        <v>5202</v>
      </c>
      <c r="BC1051" t="s">
        <v>17</v>
      </c>
      <c r="BD1051" t="s">
        <v>17</v>
      </c>
      <c r="BE1051" t="s">
        <v>37</v>
      </c>
      <c r="BF1051" t="s">
        <v>36</v>
      </c>
      <c r="BG1051" t="s">
        <v>17</v>
      </c>
      <c r="BH1051" t="s">
        <v>9567</v>
      </c>
      <c r="BI1051" t="s">
        <v>4479</v>
      </c>
      <c r="BJ1051" t="s">
        <v>9079</v>
      </c>
      <c r="BK1051" t="s">
        <v>9568</v>
      </c>
      <c r="BL1051" t="s">
        <v>17</v>
      </c>
      <c r="BM1051" s="89">
        <v>3156233</v>
      </c>
      <c r="BN1051" s="89">
        <v>3156233</v>
      </c>
      <c r="BO1051" t="s">
        <v>7013</v>
      </c>
      <c r="BP1051" t="s">
        <v>6142</v>
      </c>
      <c r="BQ1051" t="s">
        <v>17</v>
      </c>
      <c r="BR1051" t="s">
        <v>17</v>
      </c>
      <c r="BS1051" t="s">
        <v>17</v>
      </c>
      <c r="BT1051" t="s">
        <v>7013</v>
      </c>
      <c r="BU1051" t="s">
        <v>6697</v>
      </c>
      <c r="BV1051" t="s">
        <v>11547</v>
      </c>
      <c r="BW1051">
        <v>25</v>
      </c>
      <c r="BX1051" t="s">
        <v>17</v>
      </c>
      <c r="BY1051" t="s">
        <v>17</v>
      </c>
      <c r="BZ1051" t="s">
        <v>10997</v>
      </c>
      <c r="CA1051" t="s">
        <v>6212</v>
      </c>
      <c r="CB1051">
        <v>2018</v>
      </c>
      <c r="CC1051" t="s">
        <v>10998</v>
      </c>
      <c r="CD1051" t="s">
        <v>11548</v>
      </c>
      <c r="CE1051" t="s">
        <v>11549</v>
      </c>
      <c r="CF1051" t="s">
        <v>11546</v>
      </c>
      <c r="CG1051" t="s">
        <v>11546</v>
      </c>
      <c r="CH1051" t="s">
        <v>131</v>
      </c>
      <c r="CI1051" t="s">
        <v>11546</v>
      </c>
      <c r="CJ1051" t="s">
        <v>11550</v>
      </c>
      <c r="CM1051" t="s">
        <v>11002</v>
      </c>
      <c r="CO1051" t="s">
        <v>686</v>
      </c>
      <c r="CP1051" t="s">
        <v>48</v>
      </c>
      <c r="CQ1051" t="s">
        <v>7025</v>
      </c>
      <c r="CR1051" t="s">
        <v>17</v>
      </c>
      <c r="CS1051" t="s">
        <v>11551</v>
      </c>
      <c r="CT1051" t="s">
        <v>430</v>
      </c>
      <c r="CU1051" t="s">
        <v>333</v>
      </c>
      <c r="CV1051" t="s">
        <v>17</v>
      </c>
      <c r="CW1051" t="s">
        <v>17</v>
      </c>
      <c r="CX1051" t="s">
        <v>17</v>
      </c>
      <c r="CY1051" t="s">
        <v>17</v>
      </c>
      <c r="CZ1051" t="s">
        <v>11552</v>
      </c>
      <c r="DA1051" t="s">
        <v>8549</v>
      </c>
      <c r="DB1051" t="s">
        <v>11553</v>
      </c>
      <c r="DC1051" t="s">
        <v>11554</v>
      </c>
      <c r="DD1051">
        <v>1059</v>
      </c>
    </row>
    <row r="1052" spans="1:108">
      <c r="A1052">
        <v>1005</v>
      </c>
      <c r="B1052" t="s">
        <v>10974</v>
      </c>
      <c r="C1052" s="285" t="s">
        <v>10975</v>
      </c>
      <c r="D1052" t="s">
        <v>10976</v>
      </c>
      <c r="E1052" t="s">
        <v>10977</v>
      </c>
      <c r="F1052" t="s">
        <v>10978</v>
      </c>
      <c r="G1052" s="149" t="s">
        <v>10979</v>
      </c>
      <c r="H1052" t="s">
        <v>10980</v>
      </c>
      <c r="I1052" t="s">
        <v>10981</v>
      </c>
      <c r="J1052" t="s">
        <v>10982</v>
      </c>
      <c r="K1052" t="s">
        <v>12874</v>
      </c>
      <c r="L1052" t="s">
        <v>11054</v>
      </c>
      <c r="M1052" t="b">
        <v>0</v>
      </c>
      <c r="N1052" t="s">
        <v>549</v>
      </c>
      <c r="O1052" t="s">
        <v>8269</v>
      </c>
      <c r="P1052">
        <v>23</v>
      </c>
      <c r="Q1052">
        <v>23</v>
      </c>
      <c r="R1052">
        <v>23</v>
      </c>
      <c r="S1052" t="s">
        <v>10984</v>
      </c>
      <c r="T1052" t="s">
        <v>17</v>
      </c>
      <c r="U1052" t="s">
        <v>17</v>
      </c>
      <c r="V1052" t="s">
        <v>17</v>
      </c>
      <c r="W1052" t="s">
        <v>17</v>
      </c>
      <c r="X1052" t="s">
        <v>11055</v>
      </c>
      <c r="Y1052" t="s">
        <v>10986</v>
      </c>
      <c r="Z1052" t="s">
        <v>10987</v>
      </c>
      <c r="AA1052" t="s">
        <v>484</v>
      </c>
      <c r="AB1052" t="s">
        <v>17</v>
      </c>
      <c r="AC1052" t="s">
        <v>17</v>
      </c>
      <c r="AD1052" t="s">
        <v>17</v>
      </c>
      <c r="AE1052" t="s">
        <v>10988</v>
      </c>
      <c r="AF1052" t="s">
        <v>17</v>
      </c>
      <c r="AG1052" t="s">
        <v>17</v>
      </c>
      <c r="AH1052" t="s">
        <v>11555</v>
      </c>
      <c r="AI1052" t="s">
        <v>9202</v>
      </c>
      <c r="AJ1052" t="s">
        <v>481</v>
      </c>
      <c r="AM1052" t="s">
        <v>17</v>
      </c>
      <c r="AN1052" t="s">
        <v>484</v>
      </c>
      <c r="AO1052" t="s">
        <v>10990</v>
      </c>
      <c r="AP1052" t="s">
        <v>10984</v>
      </c>
      <c r="AQ1052" t="s">
        <v>10991</v>
      </c>
      <c r="AR1052" t="s">
        <v>10992</v>
      </c>
      <c r="AS1052" t="s">
        <v>9044</v>
      </c>
      <c r="AT1052" t="s">
        <v>10993</v>
      </c>
      <c r="AU1052" t="b">
        <v>0</v>
      </c>
      <c r="AV1052" t="s">
        <v>17</v>
      </c>
      <c r="AW1052" s="89">
        <v>3414293</v>
      </c>
      <c r="AX1052" t="b">
        <v>0</v>
      </c>
      <c r="AY1052" t="s">
        <v>17</v>
      </c>
      <c r="AZ1052" t="s">
        <v>10994</v>
      </c>
      <c r="BA1052" t="s">
        <v>10995</v>
      </c>
      <c r="BB1052" t="s">
        <v>5202</v>
      </c>
      <c r="BC1052" t="s">
        <v>17</v>
      </c>
      <c r="BD1052" t="s">
        <v>17</v>
      </c>
      <c r="BE1052" t="s">
        <v>37</v>
      </c>
      <c r="BF1052" t="s">
        <v>36</v>
      </c>
      <c r="BG1052" t="s">
        <v>17</v>
      </c>
      <c r="BH1052" t="s">
        <v>9567</v>
      </c>
      <c r="BI1052" t="s">
        <v>4479</v>
      </c>
      <c r="BJ1052" t="s">
        <v>9079</v>
      </c>
      <c r="BK1052" t="s">
        <v>9568</v>
      </c>
      <c r="BL1052" t="s">
        <v>17</v>
      </c>
      <c r="BM1052" s="89">
        <v>3156616</v>
      </c>
      <c r="BN1052" s="89">
        <v>3156616</v>
      </c>
      <c r="BO1052" t="s">
        <v>7013</v>
      </c>
      <c r="BP1052" t="s">
        <v>6142</v>
      </c>
      <c r="BQ1052" t="s">
        <v>17</v>
      </c>
      <c r="BR1052" t="s">
        <v>17</v>
      </c>
      <c r="BS1052" t="s">
        <v>17</v>
      </c>
      <c r="BT1052" t="s">
        <v>7013</v>
      </c>
      <c r="BU1052" t="s">
        <v>6697</v>
      </c>
      <c r="BV1052" t="s">
        <v>11556</v>
      </c>
      <c r="BW1052">
        <v>25</v>
      </c>
      <c r="BX1052" t="s">
        <v>17</v>
      </c>
      <c r="BY1052" t="s">
        <v>17</v>
      </c>
      <c r="BZ1052" t="s">
        <v>10997</v>
      </c>
      <c r="CA1052" t="s">
        <v>6212</v>
      </c>
      <c r="CB1052">
        <v>2018</v>
      </c>
      <c r="CC1052" t="s">
        <v>10998</v>
      </c>
      <c r="CD1052" t="s">
        <v>11557</v>
      </c>
      <c r="CE1052" t="s">
        <v>11558</v>
      </c>
      <c r="CF1052" t="s">
        <v>11555</v>
      </c>
      <c r="CG1052" t="s">
        <v>11555</v>
      </c>
      <c r="CH1052" t="s">
        <v>131</v>
      </c>
      <c r="CI1052" t="s">
        <v>11555</v>
      </c>
      <c r="CJ1052" t="s">
        <v>11559</v>
      </c>
      <c r="CM1052" t="s">
        <v>11002</v>
      </c>
      <c r="CO1052" t="s">
        <v>686</v>
      </c>
      <c r="CP1052" t="s">
        <v>48</v>
      </c>
      <c r="CQ1052" t="s">
        <v>7025</v>
      </c>
      <c r="CR1052" t="s">
        <v>17</v>
      </c>
      <c r="CS1052" t="s">
        <v>11560</v>
      </c>
      <c r="CT1052" t="s">
        <v>430</v>
      </c>
      <c r="CU1052" t="s">
        <v>333</v>
      </c>
      <c r="CV1052" t="s">
        <v>17</v>
      </c>
      <c r="CW1052" t="s">
        <v>17</v>
      </c>
      <c r="CX1052" t="s">
        <v>17</v>
      </c>
      <c r="CY1052" t="s">
        <v>17</v>
      </c>
      <c r="CZ1052" t="s">
        <v>11561</v>
      </c>
      <c r="DA1052" t="s">
        <v>8549</v>
      </c>
      <c r="DB1052" t="s">
        <v>11562</v>
      </c>
      <c r="DC1052" t="s">
        <v>11563</v>
      </c>
      <c r="DD1052">
        <v>1060</v>
      </c>
    </row>
    <row r="1053" spans="1:108">
      <c r="A1053">
        <v>1006</v>
      </c>
      <c r="B1053" t="s">
        <v>10974</v>
      </c>
      <c r="C1053" s="285" t="s">
        <v>10975</v>
      </c>
      <c r="D1053" t="s">
        <v>10976</v>
      </c>
      <c r="E1053" t="s">
        <v>10977</v>
      </c>
      <c r="F1053" t="s">
        <v>10978</v>
      </c>
      <c r="G1053" s="149" t="s">
        <v>10979</v>
      </c>
      <c r="H1053" t="s">
        <v>10980</v>
      </c>
      <c r="I1053" t="s">
        <v>10981</v>
      </c>
      <c r="J1053" t="s">
        <v>10982</v>
      </c>
      <c r="K1053" t="s">
        <v>12874</v>
      </c>
      <c r="L1053" t="s">
        <v>11095</v>
      </c>
      <c r="M1053" t="b">
        <v>0</v>
      </c>
      <c r="N1053" t="s">
        <v>549</v>
      </c>
      <c r="O1053" t="s">
        <v>8269</v>
      </c>
      <c r="P1053">
        <v>23</v>
      </c>
      <c r="Q1053">
        <v>23</v>
      </c>
      <c r="R1053">
        <v>23</v>
      </c>
      <c r="S1053" t="s">
        <v>10984</v>
      </c>
      <c r="T1053" t="s">
        <v>17</v>
      </c>
      <c r="U1053" t="s">
        <v>17</v>
      </c>
      <c r="V1053" t="s">
        <v>17</v>
      </c>
      <c r="W1053" t="s">
        <v>17</v>
      </c>
      <c r="X1053" t="s">
        <v>11094</v>
      </c>
      <c r="Y1053" t="s">
        <v>10986</v>
      </c>
      <c r="Z1053" t="s">
        <v>10987</v>
      </c>
      <c r="AA1053" t="s">
        <v>484</v>
      </c>
      <c r="AB1053" t="s">
        <v>17</v>
      </c>
      <c r="AC1053" t="s">
        <v>17</v>
      </c>
      <c r="AD1053" t="s">
        <v>17</v>
      </c>
      <c r="AE1053" t="s">
        <v>10988</v>
      </c>
      <c r="AF1053" t="s">
        <v>17</v>
      </c>
      <c r="AG1053" t="s">
        <v>17</v>
      </c>
      <c r="AH1053" t="s">
        <v>11564</v>
      </c>
      <c r="AI1053" t="s">
        <v>9202</v>
      </c>
      <c r="AJ1053" t="s">
        <v>481</v>
      </c>
      <c r="AM1053" t="s">
        <v>17</v>
      </c>
      <c r="AN1053" t="s">
        <v>484</v>
      </c>
      <c r="AO1053" t="s">
        <v>10990</v>
      </c>
      <c r="AP1053" t="s">
        <v>10984</v>
      </c>
      <c r="AQ1053" t="s">
        <v>10991</v>
      </c>
      <c r="AR1053" t="s">
        <v>10992</v>
      </c>
      <c r="AS1053" t="s">
        <v>9044</v>
      </c>
      <c r="AT1053" t="s">
        <v>347</v>
      </c>
      <c r="AU1053" t="b">
        <v>0</v>
      </c>
      <c r="AV1053" t="s">
        <v>17</v>
      </c>
      <c r="AW1053" s="89">
        <v>3586337</v>
      </c>
      <c r="AX1053" t="b">
        <v>0</v>
      </c>
      <c r="AY1053" t="s">
        <v>17</v>
      </c>
      <c r="AZ1053" t="s">
        <v>10994</v>
      </c>
      <c r="BA1053" t="s">
        <v>10995</v>
      </c>
      <c r="BB1053" t="s">
        <v>5202</v>
      </c>
      <c r="BC1053" t="s">
        <v>17</v>
      </c>
      <c r="BD1053" t="s">
        <v>17</v>
      </c>
      <c r="BE1053" t="s">
        <v>37</v>
      </c>
      <c r="BF1053" t="s">
        <v>36</v>
      </c>
      <c r="BG1053" t="s">
        <v>17</v>
      </c>
      <c r="BH1053" t="s">
        <v>9567</v>
      </c>
      <c r="BI1053" t="s">
        <v>4479</v>
      </c>
      <c r="BJ1053" t="s">
        <v>9079</v>
      </c>
      <c r="BK1053" t="s">
        <v>9568</v>
      </c>
      <c r="BL1053" t="s">
        <v>17</v>
      </c>
      <c r="BM1053" s="89">
        <v>3235841</v>
      </c>
      <c r="BN1053" s="89">
        <v>3235841</v>
      </c>
      <c r="BO1053" t="s">
        <v>7013</v>
      </c>
      <c r="BP1053" t="s">
        <v>6142</v>
      </c>
      <c r="BQ1053" t="s">
        <v>17</v>
      </c>
      <c r="BR1053" t="s">
        <v>17</v>
      </c>
      <c r="BS1053" t="s">
        <v>17</v>
      </c>
      <c r="BT1053" t="s">
        <v>7013</v>
      </c>
      <c r="BU1053" t="s">
        <v>6697</v>
      </c>
      <c r="BV1053" t="s">
        <v>11565</v>
      </c>
      <c r="BW1053">
        <v>25</v>
      </c>
      <c r="BX1053" t="s">
        <v>17</v>
      </c>
      <c r="BY1053" t="s">
        <v>17</v>
      </c>
      <c r="BZ1053" t="s">
        <v>10997</v>
      </c>
      <c r="CA1053" t="s">
        <v>6212</v>
      </c>
      <c r="CB1053">
        <v>2018</v>
      </c>
      <c r="CC1053" t="s">
        <v>10998</v>
      </c>
      <c r="CD1053" t="s">
        <v>11566</v>
      </c>
      <c r="CE1053" t="s">
        <v>11567</v>
      </c>
      <c r="CF1053" t="s">
        <v>11564</v>
      </c>
      <c r="CG1053" t="s">
        <v>11564</v>
      </c>
      <c r="CH1053" t="s">
        <v>131</v>
      </c>
      <c r="CI1053" t="s">
        <v>11564</v>
      </c>
      <c r="CJ1053" t="s">
        <v>11568</v>
      </c>
      <c r="CM1053" t="s">
        <v>11002</v>
      </c>
      <c r="CO1053" t="s">
        <v>686</v>
      </c>
      <c r="CP1053" t="s">
        <v>48</v>
      </c>
      <c r="CQ1053" t="s">
        <v>7025</v>
      </c>
      <c r="CR1053" t="s">
        <v>17</v>
      </c>
      <c r="CS1053" t="s">
        <v>11569</v>
      </c>
      <c r="CT1053" t="s">
        <v>430</v>
      </c>
      <c r="CU1053" t="s">
        <v>333</v>
      </c>
      <c r="CV1053" t="s">
        <v>17</v>
      </c>
      <c r="CW1053" t="s">
        <v>17</v>
      </c>
      <c r="CX1053" t="s">
        <v>17</v>
      </c>
      <c r="CY1053" t="s">
        <v>17</v>
      </c>
      <c r="CZ1053" t="s">
        <v>11570</v>
      </c>
      <c r="DA1053" t="s">
        <v>8549</v>
      </c>
      <c r="DB1053" t="s">
        <v>11571</v>
      </c>
      <c r="DC1053" t="s">
        <v>11572</v>
      </c>
      <c r="DD1053">
        <v>1061</v>
      </c>
    </row>
    <row r="1054" spans="1:108">
      <c r="A1054">
        <v>1007</v>
      </c>
      <c r="B1054" t="s">
        <v>10974</v>
      </c>
      <c r="C1054" s="285" t="s">
        <v>10975</v>
      </c>
      <c r="D1054" t="s">
        <v>10976</v>
      </c>
      <c r="E1054" t="s">
        <v>10977</v>
      </c>
      <c r="F1054" t="s">
        <v>10978</v>
      </c>
      <c r="G1054" s="149" t="s">
        <v>10979</v>
      </c>
      <c r="H1054" t="s">
        <v>10980</v>
      </c>
      <c r="I1054" t="s">
        <v>10981</v>
      </c>
      <c r="J1054" t="s">
        <v>10982</v>
      </c>
      <c r="K1054" t="s">
        <v>12874</v>
      </c>
      <c r="L1054" t="s">
        <v>11054</v>
      </c>
      <c r="M1054" t="b">
        <v>0</v>
      </c>
      <c r="N1054" t="s">
        <v>549</v>
      </c>
      <c r="O1054" t="s">
        <v>8269</v>
      </c>
      <c r="P1054">
        <v>23</v>
      </c>
      <c r="Q1054">
        <v>23</v>
      </c>
      <c r="R1054">
        <v>23</v>
      </c>
      <c r="S1054" t="s">
        <v>10984</v>
      </c>
      <c r="T1054" t="s">
        <v>17</v>
      </c>
      <c r="U1054" t="s">
        <v>17</v>
      </c>
      <c r="V1054" t="s">
        <v>17</v>
      </c>
      <c r="W1054" t="s">
        <v>17</v>
      </c>
      <c r="X1054" t="s">
        <v>11055</v>
      </c>
      <c r="Y1054" t="s">
        <v>10986</v>
      </c>
      <c r="Z1054" t="s">
        <v>10987</v>
      </c>
      <c r="AA1054" t="s">
        <v>484</v>
      </c>
      <c r="AB1054" t="s">
        <v>17</v>
      </c>
      <c r="AC1054" t="s">
        <v>17</v>
      </c>
      <c r="AD1054" t="s">
        <v>17</v>
      </c>
      <c r="AE1054" t="s">
        <v>10988</v>
      </c>
      <c r="AF1054" t="s">
        <v>17</v>
      </c>
      <c r="AG1054" t="s">
        <v>17</v>
      </c>
      <c r="AH1054" t="s">
        <v>11573</v>
      </c>
      <c r="AI1054" t="s">
        <v>9202</v>
      </c>
      <c r="AJ1054" t="s">
        <v>481</v>
      </c>
      <c r="AM1054" t="s">
        <v>17</v>
      </c>
      <c r="AN1054" t="s">
        <v>484</v>
      </c>
      <c r="AO1054" t="s">
        <v>11067</v>
      </c>
      <c r="AP1054" t="s">
        <v>10984</v>
      </c>
      <c r="AQ1054" t="s">
        <v>10991</v>
      </c>
      <c r="AR1054" t="s">
        <v>10992</v>
      </c>
      <c r="AS1054" t="s">
        <v>9041</v>
      </c>
      <c r="AT1054" t="s">
        <v>17</v>
      </c>
      <c r="AU1054" t="b">
        <v>0</v>
      </c>
      <c r="AV1054" t="s">
        <v>17</v>
      </c>
      <c r="AW1054" s="89">
        <v>7237222</v>
      </c>
      <c r="AX1054" t="b">
        <v>0</v>
      </c>
      <c r="AY1054" t="s">
        <v>17</v>
      </c>
      <c r="AZ1054" t="s">
        <v>10994</v>
      </c>
      <c r="BA1054" t="s">
        <v>10995</v>
      </c>
      <c r="BB1054" t="s">
        <v>5202</v>
      </c>
      <c r="BC1054" t="s">
        <v>17</v>
      </c>
      <c r="BD1054" t="s">
        <v>17</v>
      </c>
      <c r="BE1054" t="s">
        <v>37</v>
      </c>
      <c r="BF1054" t="s">
        <v>36</v>
      </c>
      <c r="BG1054" t="s">
        <v>17</v>
      </c>
      <c r="BH1054" t="s">
        <v>9567</v>
      </c>
      <c r="BI1054" t="s">
        <v>4479</v>
      </c>
      <c r="BJ1054" t="s">
        <v>9079</v>
      </c>
      <c r="BK1054" t="s">
        <v>9568</v>
      </c>
      <c r="BL1054" t="s">
        <v>17</v>
      </c>
      <c r="BM1054" s="89">
        <v>6085263</v>
      </c>
      <c r="BN1054" s="89">
        <v>6085263</v>
      </c>
      <c r="BO1054" t="s">
        <v>7013</v>
      </c>
      <c r="BP1054" t="s">
        <v>6142</v>
      </c>
      <c r="BQ1054" t="s">
        <v>17</v>
      </c>
      <c r="BR1054" t="s">
        <v>17</v>
      </c>
      <c r="BS1054" t="s">
        <v>17</v>
      </c>
      <c r="BT1054" t="s">
        <v>7013</v>
      </c>
      <c r="BU1054" t="s">
        <v>6697</v>
      </c>
      <c r="BV1054" t="s">
        <v>11574</v>
      </c>
      <c r="BW1054">
        <v>25</v>
      </c>
      <c r="BX1054" t="s">
        <v>17</v>
      </c>
      <c r="BY1054" t="s">
        <v>17</v>
      </c>
      <c r="BZ1054" t="s">
        <v>10997</v>
      </c>
      <c r="CA1054" t="s">
        <v>6212</v>
      </c>
      <c r="CB1054">
        <v>2018</v>
      </c>
      <c r="CC1054" t="s">
        <v>10998</v>
      </c>
      <c r="CD1054" t="s">
        <v>11575</v>
      </c>
      <c r="CE1054" t="s">
        <v>11576</v>
      </c>
      <c r="CF1054" t="s">
        <v>11573</v>
      </c>
      <c r="CG1054" t="s">
        <v>11573</v>
      </c>
      <c r="CH1054" t="s">
        <v>131</v>
      </c>
      <c r="CI1054" t="s">
        <v>11573</v>
      </c>
      <c r="CJ1054" t="s">
        <v>11577</v>
      </c>
      <c r="CM1054" t="s">
        <v>11002</v>
      </c>
      <c r="CO1054" t="s">
        <v>686</v>
      </c>
      <c r="CP1054" t="s">
        <v>48</v>
      </c>
      <c r="CQ1054" t="s">
        <v>7025</v>
      </c>
      <c r="CR1054" t="s">
        <v>17</v>
      </c>
      <c r="CS1054" t="s">
        <v>11578</v>
      </c>
      <c r="CT1054" t="s">
        <v>430</v>
      </c>
      <c r="CU1054" t="s">
        <v>333</v>
      </c>
      <c r="CV1054" t="s">
        <v>17</v>
      </c>
      <c r="CW1054" t="s">
        <v>17</v>
      </c>
      <c r="CX1054" t="s">
        <v>17</v>
      </c>
      <c r="CY1054" t="s">
        <v>17</v>
      </c>
      <c r="CZ1054" t="s">
        <v>11579</v>
      </c>
      <c r="DA1054" t="s">
        <v>8549</v>
      </c>
      <c r="DB1054" t="s">
        <v>11580</v>
      </c>
      <c r="DC1054" t="s">
        <v>11581</v>
      </c>
      <c r="DD1054">
        <v>1062</v>
      </c>
    </row>
    <row r="1055" spans="1:108">
      <c r="A1055">
        <v>1008</v>
      </c>
      <c r="B1055" t="s">
        <v>10974</v>
      </c>
      <c r="C1055" s="285" t="s">
        <v>10975</v>
      </c>
      <c r="D1055" t="s">
        <v>10976</v>
      </c>
      <c r="E1055" t="s">
        <v>10977</v>
      </c>
      <c r="F1055" t="s">
        <v>10978</v>
      </c>
      <c r="G1055" s="149" t="s">
        <v>10979</v>
      </c>
      <c r="H1055" t="s">
        <v>10980</v>
      </c>
      <c r="I1055" t="s">
        <v>10981</v>
      </c>
      <c r="J1055" t="s">
        <v>10982</v>
      </c>
      <c r="K1055" t="s">
        <v>12874</v>
      </c>
      <c r="L1055" t="s">
        <v>11054</v>
      </c>
      <c r="M1055" t="b">
        <v>0</v>
      </c>
      <c r="N1055" t="s">
        <v>549</v>
      </c>
      <c r="O1055" t="s">
        <v>8269</v>
      </c>
      <c r="P1055">
        <v>23</v>
      </c>
      <c r="Q1055">
        <v>23</v>
      </c>
      <c r="R1055">
        <v>23</v>
      </c>
      <c r="S1055" t="s">
        <v>10984</v>
      </c>
      <c r="T1055" t="s">
        <v>17</v>
      </c>
      <c r="U1055" t="s">
        <v>17</v>
      </c>
      <c r="V1055" t="s">
        <v>17</v>
      </c>
      <c r="W1055" t="s">
        <v>17</v>
      </c>
      <c r="X1055" t="s">
        <v>11055</v>
      </c>
      <c r="Y1055" t="s">
        <v>10986</v>
      </c>
      <c r="Z1055" t="s">
        <v>10987</v>
      </c>
      <c r="AA1055" t="s">
        <v>484</v>
      </c>
      <c r="AB1055" t="s">
        <v>17</v>
      </c>
      <c r="AC1055" t="s">
        <v>17</v>
      </c>
      <c r="AD1055" t="s">
        <v>17</v>
      </c>
      <c r="AE1055" t="s">
        <v>10988</v>
      </c>
      <c r="AF1055" t="s">
        <v>17</v>
      </c>
      <c r="AG1055" t="s">
        <v>17</v>
      </c>
      <c r="AH1055" t="s">
        <v>11582</v>
      </c>
      <c r="AI1055" t="s">
        <v>9202</v>
      </c>
      <c r="AJ1055" t="s">
        <v>481</v>
      </c>
      <c r="AM1055" t="s">
        <v>17</v>
      </c>
      <c r="AN1055" t="s">
        <v>484</v>
      </c>
      <c r="AO1055" t="s">
        <v>11097</v>
      </c>
      <c r="AP1055" t="s">
        <v>10984</v>
      </c>
      <c r="AQ1055" t="s">
        <v>10991</v>
      </c>
      <c r="AR1055" t="s">
        <v>10992</v>
      </c>
      <c r="AS1055" t="s">
        <v>9041</v>
      </c>
      <c r="AT1055" t="s">
        <v>17</v>
      </c>
      <c r="AU1055" t="b">
        <v>0</v>
      </c>
      <c r="AV1055" t="s">
        <v>17</v>
      </c>
      <c r="AW1055" s="89">
        <v>6528782</v>
      </c>
      <c r="AX1055" t="b">
        <v>0</v>
      </c>
      <c r="AY1055" t="s">
        <v>17</v>
      </c>
      <c r="AZ1055" t="s">
        <v>10994</v>
      </c>
      <c r="BA1055" t="s">
        <v>10995</v>
      </c>
      <c r="BB1055" t="s">
        <v>5202</v>
      </c>
      <c r="BC1055" t="s">
        <v>17</v>
      </c>
      <c r="BD1055" t="s">
        <v>17</v>
      </c>
      <c r="BE1055" t="s">
        <v>37</v>
      </c>
      <c r="BF1055" t="s">
        <v>36</v>
      </c>
      <c r="BG1055" t="s">
        <v>17</v>
      </c>
      <c r="BH1055" t="s">
        <v>9567</v>
      </c>
      <c r="BI1055" t="s">
        <v>4479</v>
      </c>
      <c r="BJ1055" t="s">
        <v>9079</v>
      </c>
      <c r="BK1055" t="s">
        <v>9568</v>
      </c>
      <c r="BL1055" t="s">
        <v>17</v>
      </c>
      <c r="BM1055" s="89">
        <v>6123587</v>
      </c>
      <c r="BN1055" s="89">
        <v>6123587</v>
      </c>
      <c r="BO1055" t="s">
        <v>7013</v>
      </c>
      <c r="BP1055" t="s">
        <v>6142</v>
      </c>
      <c r="BQ1055" t="s">
        <v>17</v>
      </c>
      <c r="BR1055" t="s">
        <v>17</v>
      </c>
      <c r="BS1055" t="s">
        <v>17</v>
      </c>
      <c r="BT1055" t="s">
        <v>7013</v>
      </c>
      <c r="BU1055" t="s">
        <v>6697</v>
      </c>
      <c r="BV1055" t="s">
        <v>11583</v>
      </c>
      <c r="BW1055">
        <v>25</v>
      </c>
      <c r="BX1055" t="s">
        <v>17</v>
      </c>
      <c r="BY1055" t="s">
        <v>17</v>
      </c>
      <c r="BZ1055" t="s">
        <v>10997</v>
      </c>
      <c r="CA1055" t="s">
        <v>6212</v>
      </c>
      <c r="CB1055">
        <v>2018</v>
      </c>
      <c r="CC1055" t="s">
        <v>10998</v>
      </c>
      <c r="CD1055" t="s">
        <v>11584</v>
      </c>
      <c r="CE1055" t="s">
        <v>11585</v>
      </c>
      <c r="CF1055" t="s">
        <v>11582</v>
      </c>
      <c r="CG1055" t="s">
        <v>11582</v>
      </c>
      <c r="CH1055" t="s">
        <v>131</v>
      </c>
      <c r="CI1055" t="s">
        <v>11582</v>
      </c>
      <c r="CJ1055" t="s">
        <v>11586</v>
      </c>
      <c r="CM1055" t="s">
        <v>11002</v>
      </c>
      <c r="CO1055" t="s">
        <v>686</v>
      </c>
      <c r="CP1055" t="s">
        <v>48</v>
      </c>
      <c r="CQ1055" t="s">
        <v>7025</v>
      </c>
      <c r="CR1055" t="s">
        <v>17</v>
      </c>
      <c r="CS1055" t="s">
        <v>11587</v>
      </c>
      <c r="CT1055" t="s">
        <v>430</v>
      </c>
      <c r="CU1055" t="s">
        <v>333</v>
      </c>
      <c r="CV1055" t="s">
        <v>17</v>
      </c>
      <c r="CW1055" t="s">
        <v>17</v>
      </c>
      <c r="CX1055" t="s">
        <v>17</v>
      </c>
      <c r="CY1055" t="s">
        <v>17</v>
      </c>
      <c r="CZ1055" t="s">
        <v>11588</v>
      </c>
      <c r="DA1055" t="s">
        <v>8549</v>
      </c>
      <c r="DB1055" t="s">
        <v>11589</v>
      </c>
      <c r="DC1055" t="s">
        <v>11590</v>
      </c>
      <c r="DD1055">
        <v>1063</v>
      </c>
    </row>
    <row r="1056" spans="1:108">
      <c r="A1056">
        <v>1009</v>
      </c>
      <c r="B1056" t="s">
        <v>10974</v>
      </c>
      <c r="C1056" s="285" t="s">
        <v>10975</v>
      </c>
      <c r="D1056" t="s">
        <v>10976</v>
      </c>
      <c r="E1056" t="s">
        <v>10977</v>
      </c>
      <c r="F1056" t="s">
        <v>10978</v>
      </c>
      <c r="G1056" s="149" t="s">
        <v>10979</v>
      </c>
      <c r="H1056" t="s">
        <v>10980</v>
      </c>
      <c r="I1056" t="s">
        <v>10981</v>
      </c>
      <c r="J1056" t="s">
        <v>10982</v>
      </c>
      <c r="K1056" t="s">
        <v>12874</v>
      </c>
      <c r="L1056" t="s">
        <v>11054</v>
      </c>
      <c r="M1056" t="b">
        <v>0</v>
      </c>
      <c r="N1056" t="s">
        <v>549</v>
      </c>
      <c r="O1056" t="s">
        <v>8269</v>
      </c>
      <c r="P1056">
        <v>23</v>
      </c>
      <c r="Q1056">
        <v>23</v>
      </c>
      <c r="R1056">
        <v>23</v>
      </c>
      <c r="S1056" t="s">
        <v>10984</v>
      </c>
      <c r="T1056" t="s">
        <v>17</v>
      </c>
      <c r="U1056" t="s">
        <v>17</v>
      </c>
      <c r="V1056" t="s">
        <v>17</v>
      </c>
      <c r="W1056" t="s">
        <v>17</v>
      </c>
      <c r="X1056" t="s">
        <v>11055</v>
      </c>
      <c r="Y1056" t="s">
        <v>10986</v>
      </c>
      <c r="Z1056" t="s">
        <v>10987</v>
      </c>
      <c r="AA1056" t="s">
        <v>484</v>
      </c>
      <c r="AB1056" t="s">
        <v>17</v>
      </c>
      <c r="AC1056" t="s">
        <v>17</v>
      </c>
      <c r="AD1056" t="s">
        <v>17</v>
      </c>
      <c r="AE1056" t="s">
        <v>10988</v>
      </c>
      <c r="AF1056" t="s">
        <v>17</v>
      </c>
      <c r="AG1056" t="s">
        <v>17</v>
      </c>
      <c r="AH1056" t="s">
        <v>11591</v>
      </c>
      <c r="AI1056" t="s">
        <v>9202</v>
      </c>
      <c r="AJ1056" t="s">
        <v>481</v>
      </c>
      <c r="AM1056" t="s">
        <v>17</v>
      </c>
      <c r="AN1056" t="s">
        <v>484</v>
      </c>
      <c r="AO1056" t="s">
        <v>11097</v>
      </c>
      <c r="AP1056" t="s">
        <v>10984</v>
      </c>
      <c r="AQ1056" t="s">
        <v>10991</v>
      </c>
      <c r="AR1056" t="s">
        <v>10992</v>
      </c>
      <c r="AS1056" t="s">
        <v>9041</v>
      </c>
      <c r="AT1056" t="s">
        <v>17</v>
      </c>
      <c r="AU1056" t="b">
        <v>0</v>
      </c>
      <c r="AV1056" t="s">
        <v>17</v>
      </c>
      <c r="AW1056" s="89">
        <v>6639059</v>
      </c>
      <c r="AX1056" t="b">
        <v>0</v>
      </c>
      <c r="AY1056" t="s">
        <v>17</v>
      </c>
      <c r="AZ1056" t="s">
        <v>10994</v>
      </c>
      <c r="BA1056" t="s">
        <v>10995</v>
      </c>
      <c r="BB1056" t="s">
        <v>5202</v>
      </c>
      <c r="BC1056" t="s">
        <v>17</v>
      </c>
      <c r="BD1056" t="s">
        <v>17</v>
      </c>
      <c r="BE1056" t="s">
        <v>37</v>
      </c>
      <c r="BF1056" t="s">
        <v>36</v>
      </c>
      <c r="BG1056" t="s">
        <v>17</v>
      </c>
      <c r="BH1056" t="s">
        <v>9567</v>
      </c>
      <c r="BI1056" t="s">
        <v>4479</v>
      </c>
      <c r="BJ1056" t="s">
        <v>9079</v>
      </c>
      <c r="BK1056" t="s">
        <v>9568</v>
      </c>
      <c r="BL1056" t="s">
        <v>17</v>
      </c>
      <c r="BM1056" s="89">
        <v>6183367</v>
      </c>
      <c r="BN1056" s="89">
        <v>6183367</v>
      </c>
      <c r="BO1056" t="s">
        <v>7013</v>
      </c>
      <c r="BP1056" t="s">
        <v>6142</v>
      </c>
      <c r="BQ1056" t="s">
        <v>17</v>
      </c>
      <c r="BR1056" t="s">
        <v>17</v>
      </c>
      <c r="BS1056" t="s">
        <v>17</v>
      </c>
      <c r="BT1056" t="s">
        <v>7013</v>
      </c>
      <c r="BU1056" t="s">
        <v>6697</v>
      </c>
      <c r="BV1056" t="s">
        <v>11592</v>
      </c>
      <c r="BW1056">
        <v>25</v>
      </c>
      <c r="BX1056" t="s">
        <v>17</v>
      </c>
      <c r="BY1056" t="s">
        <v>17</v>
      </c>
      <c r="BZ1056" t="s">
        <v>10997</v>
      </c>
      <c r="CA1056" t="s">
        <v>6212</v>
      </c>
      <c r="CB1056">
        <v>2018</v>
      </c>
      <c r="CC1056" t="s">
        <v>10998</v>
      </c>
      <c r="CD1056" t="s">
        <v>11593</v>
      </c>
      <c r="CE1056" t="s">
        <v>11594</v>
      </c>
      <c r="CF1056" t="s">
        <v>11591</v>
      </c>
      <c r="CG1056" t="s">
        <v>11591</v>
      </c>
      <c r="CH1056" t="s">
        <v>131</v>
      </c>
      <c r="CI1056" t="s">
        <v>11591</v>
      </c>
      <c r="CJ1056" t="s">
        <v>11595</v>
      </c>
      <c r="CM1056" t="s">
        <v>11002</v>
      </c>
      <c r="CO1056" t="s">
        <v>686</v>
      </c>
      <c r="CP1056" t="s">
        <v>48</v>
      </c>
      <c r="CQ1056" t="s">
        <v>7025</v>
      </c>
      <c r="CR1056" t="s">
        <v>17</v>
      </c>
      <c r="CS1056" t="s">
        <v>11596</v>
      </c>
      <c r="CT1056" t="s">
        <v>430</v>
      </c>
      <c r="CU1056" t="s">
        <v>333</v>
      </c>
      <c r="CV1056" t="s">
        <v>17</v>
      </c>
      <c r="CW1056" t="s">
        <v>17</v>
      </c>
      <c r="CX1056" t="s">
        <v>17</v>
      </c>
      <c r="CY1056" t="s">
        <v>17</v>
      </c>
      <c r="CZ1056" t="s">
        <v>11597</v>
      </c>
      <c r="DA1056" t="s">
        <v>8549</v>
      </c>
      <c r="DB1056" t="s">
        <v>11598</v>
      </c>
      <c r="DC1056" t="s">
        <v>11599</v>
      </c>
      <c r="DD1056">
        <v>1064</v>
      </c>
    </row>
    <row r="1057" spans="1:108">
      <c r="A1057">
        <v>1010</v>
      </c>
      <c r="B1057" t="s">
        <v>10974</v>
      </c>
      <c r="C1057" s="285" t="s">
        <v>10975</v>
      </c>
      <c r="D1057" t="s">
        <v>10976</v>
      </c>
      <c r="E1057" t="s">
        <v>10977</v>
      </c>
      <c r="F1057" t="s">
        <v>10978</v>
      </c>
      <c r="G1057" s="149" t="s">
        <v>10979</v>
      </c>
      <c r="H1057" t="s">
        <v>10980</v>
      </c>
      <c r="I1057" t="s">
        <v>10981</v>
      </c>
      <c r="J1057" t="s">
        <v>10982</v>
      </c>
      <c r="K1057" t="s">
        <v>12874</v>
      </c>
      <c r="L1057" t="s">
        <v>11095</v>
      </c>
      <c r="M1057" t="b">
        <v>0</v>
      </c>
      <c r="N1057" t="s">
        <v>549</v>
      </c>
      <c r="O1057" t="s">
        <v>8269</v>
      </c>
      <c r="P1057">
        <v>23</v>
      </c>
      <c r="Q1057">
        <v>23</v>
      </c>
      <c r="R1057">
        <v>23</v>
      </c>
      <c r="S1057" t="s">
        <v>10984</v>
      </c>
      <c r="T1057" t="s">
        <v>17</v>
      </c>
      <c r="U1057" t="s">
        <v>17</v>
      </c>
      <c r="V1057" t="s">
        <v>17</v>
      </c>
      <c r="W1057" t="s">
        <v>17</v>
      </c>
      <c r="X1057" t="s">
        <v>11094</v>
      </c>
      <c r="Y1057" t="s">
        <v>10986</v>
      </c>
      <c r="Z1057" t="s">
        <v>10987</v>
      </c>
      <c r="AA1057" t="s">
        <v>484</v>
      </c>
      <c r="AB1057" t="s">
        <v>17</v>
      </c>
      <c r="AC1057" t="s">
        <v>17</v>
      </c>
      <c r="AD1057" t="s">
        <v>17</v>
      </c>
      <c r="AE1057" t="s">
        <v>10988</v>
      </c>
      <c r="AF1057" t="s">
        <v>17</v>
      </c>
      <c r="AG1057" t="s">
        <v>17</v>
      </c>
      <c r="AH1057" t="s">
        <v>11600</v>
      </c>
      <c r="AI1057" t="s">
        <v>9202</v>
      </c>
      <c r="AJ1057" t="s">
        <v>481</v>
      </c>
      <c r="AM1057" t="s">
        <v>17</v>
      </c>
      <c r="AN1057" t="s">
        <v>484</v>
      </c>
      <c r="AO1057" t="s">
        <v>10990</v>
      </c>
      <c r="AP1057" t="s">
        <v>10984</v>
      </c>
      <c r="AQ1057" t="s">
        <v>10991</v>
      </c>
      <c r="AR1057" t="s">
        <v>10992</v>
      </c>
      <c r="AS1057" t="s">
        <v>9041</v>
      </c>
      <c r="AT1057" t="s">
        <v>17</v>
      </c>
      <c r="AU1057" t="b">
        <v>0</v>
      </c>
      <c r="AV1057" t="s">
        <v>17</v>
      </c>
      <c r="AW1057" s="89">
        <v>6923710</v>
      </c>
      <c r="AX1057" t="b">
        <v>0</v>
      </c>
      <c r="AY1057" t="s">
        <v>17</v>
      </c>
      <c r="AZ1057" t="s">
        <v>10994</v>
      </c>
      <c r="BA1057" t="s">
        <v>10995</v>
      </c>
      <c r="BB1057" t="s">
        <v>5202</v>
      </c>
      <c r="BC1057" t="s">
        <v>17</v>
      </c>
      <c r="BD1057" t="s">
        <v>17</v>
      </c>
      <c r="BE1057" t="s">
        <v>37</v>
      </c>
      <c r="BF1057" t="s">
        <v>36</v>
      </c>
      <c r="BG1057" t="s">
        <v>17</v>
      </c>
      <c r="BH1057" t="s">
        <v>9567</v>
      </c>
      <c r="BI1057" t="s">
        <v>4479</v>
      </c>
      <c r="BJ1057" t="s">
        <v>9079</v>
      </c>
      <c r="BK1057" t="s">
        <v>9568</v>
      </c>
      <c r="BL1057" t="s">
        <v>17</v>
      </c>
      <c r="BM1057" s="89">
        <v>6194667</v>
      </c>
      <c r="BN1057" s="89">
        <v>6194667</v>
      </c>
      <c r="BO1057" t="s">
        <v>7013</v>
      </c>
      <c r="BP1057" t="s">
        <v>6142</v>
      </c>
      <c r="BQ1057" t="s">
        <v>17</v>
      </c>
      <c r="BR1057" t="s">
        <v>17</v>
      </c>
      <c r="BS1057" t="s">
        <v>17</v>
      </c>
      <c r="BT1057" t="s">
        <v>7013</v>
      </c>
      <c r="BU1057" t="s">
        <v>6697</v>
      </c>
      <c r="BV1057" t="s">
        <v>11601</v>
      </c>
      <c r="BW1057">
        <v>25</v>
      </c>
      <c r="BX1057" t="s">
        <v>17</v>
      </c>
      <c r="BY1057" t="s">
        <v>17</v>
      </c>
      <c r="BZ1057" t="s">
        <v>10997</v>
      </c>
      <c r="CA1057" t="s">
        <v>6212</v>
      </c>
      <c r="CB1057">
        <v>2018</v>
      </c>
      <c r="CC1057" t="s">
        <v>10998</v>
      </c>
      <c r="CD1057" t="s">
        <v>11602</v>
      </c>
      <c r="CE1057" t="s">
        <v>11603</v>
      </c>
      <c r="CF1057" t="s">
        <v>11600</v>
      </c>
      <c r="CG1057" t="s">
        <v>11600</v>
      </c>
      <c r="CH1057" t="s">
        <v>131</v>
      </c>
      <c r="CI1057" t="s">
        <v>11600</v>
      </c>
      <c r="CJ1057" t="s">
        <v>11604</v>
      </c>
      <c r="CM1057" t="s">
        <v>11002</v>
      </c>
      <c r="CO1057" t="s">
        <v>686</v>
      </c>
      <c r="CP1057" t="s">
        <v>48</v>
      </c>
      <c r="CQ1057" t="s">
        <v>7025</v>
      </c>
      <c r="CR1057" t="s">
        <v>17</v>
      </c>
      <c r="CS1057" t="s">
        <v>11605</v>
      </c>
      <c r="CT1057" t="s">
        <v>430</v>
      </c>
      <c r="CU1057" t="s">
        <v>333</v>
      </c>
      <c r="CV1057" t="s">
        <v>17</v>
      </c>
      <c r="CW1057" t="s">
        <v>17</v>
      </c>
      <c r="CX1057" t="s">
        <v>17</v>
      </c>
      <c r="CY1057" t="s">
        <v>17</v>
      </c>
      <c r="CZ1057" t="s">
        <v>11606</v>
      </c>
      <c r="DA1057" t="s">
        <v>8549</v>
      </c>
      <c r="DB1057" t="s">
        <v>11607</v>
      </c>
      <c r="DC1057" t="s">
        <v>11608</v>
      </c>
      <c r="DD1057">
        <v>1065</v>
      </c>
    </row>
    <row r="1058" spans="1:108">
      <c r="A1058">
        <v>1011</v>
      </c>
      <c r="B1058" t="s">
        <v>10974</v>
      </c>
      <c r="C1058" s="285" t="s">
        <v>10975</v>
      </c>
      <c r="D1058" t="s">
        <v>10976</v>
      </c>
      <c r="E1058" t="s">
        <v>10977</v>
      </c>
      <c r="F1058" t="s">
        <v>10978</v>
      </c>
      <c r="G1058" s="149" t="s">
        <v>10979</v>
      </c>
      <c r="H1058" t="s">
        <v>10980</v>
      </c>
      <c r="I1058" t="s">
        <v>10981</v>
      </c>
      <c r="J1058" t="s">
        <v>10982</v>
      </c>
      <c r="K1058" t="s">
        <v>12874</v>
      </c>
      <c r="L1058" t="s">
        <v>11054</v>
      </c>
      <c r="M1058" t="b">
        <v>0</v>
      </c>
      <c r="N1058" t="s">
        <v>549</v>
      </c>
      <c r="O1058" t="s">
        <v>8269</v>
      </c>
      <c r="P1058">
        <v>23</v>
      </c>
      <c r="Q1058">
        <v>23</v>
      </c>
      <c r="R1058">
        <v>23</v>
      </c>
      <c r="S1058" t="s">
        <v>10984</v>
      </c>
      <c r="T1058" t="s">
        <v>17</v>
      </c>
      <c r="U1058" t="s">
        <v>17</v>
      </c>
      <c r="V1058" t="s">
        <v>17</v>
      </c>
      <c r="W1058" t="s">
        <v>17</v>
      </c>
      <c r="X1058" t="s">
        <v>11055</v>
      </c>
      <c r="Y1058" t="s">
        <v>10986</v>
      </c>
      <c r="Z1058" t="s">
        <v>10987</v>
      </c>
      <c r="AA1058" t="s">
        <v>484</v>
      </c>
      <c r="AB1058" t="s">
        <v>17</v>
      </c>
      <c r="AC1058" t="s">
        <v>17</v>
      </c>
      <c r="AD1058" t="s">
        <v>17</v>
      </c>
      <c r="AE1058" t="s">
        <v>10988</v>
      </c>
      <c r="AF1058" t="s">
        <v>17</v>
      </c>
      <c r="AG1058" t="s">
        <v>17</v>
      </c>
      <c r="AH1058" t="s">
        <v>11609</v>
      </c>
      <c r="AI1058" t="s">
        <v>9202</v>
      </c>
      <c r="AJ1058" t="s">
        <v>481</v>
      </c>
      <c r="AM1058" t="s">
        <v>17</v>
      </c>
      <c r="AN1058" t="s">
        <v>484</v>
      </c>
      <c r="AO1058" t="s">
        <v>11067</v>
      </c>
      <c r="AP1058" t="s">
        <v>10984</v>
      </c>
      <c r="AQ1058" t="s">
        <v>10991</v>
      </c>
      <c r="AR1058" t="s">
        <v>10992</v>
      </c>
      <c r="AS1058" t="s">
        <v>9044</v>
      </c>
      <c r="AT1058" t="s">
        <v>10993</v>
      </c>
      <c r="AU1058" t="b">
        <v>0</v>
      </c>
      <c r="AV1058" t="s">
        <v>17</v>
      </c>
      <c r="AW1058" s="89">
        <v>3749384</v>
      </c>
      <c r="AX1058" t="b">
        <v>0</v>
      </c>
      <c r="AY1058" t="s">
        <v>17</v>
      </c>
      <c r="AZ1058" t="s">
        <v>10994</v>
      </c>
      <c r="BA1058" t="s">
        <v>10995</v>
      </c>
      <c r="BB1058" t="s">
        <v>5202</v>
      </c>
      <c r="BC1058" t="s">
        <v>17</v>
      </c>
      <c r="BD1058" t="s">
        <v>17</v>
      </c>
      <c r="BE1058" t="s">
        <v>37</v>
      </c>
      <c r="BF1058" t="s">
        <v>36</v>
      </c>
      <c r="BG1058" t="s">
        <v>17</v>
      </c>
      <c r="BH1058" t="s">
        <v>9567</v>
      </c>
      <c r="BI1058" t="s">
        <v>4479</v>
      </c>
      <c r="BJ1058" t="s">
        <v>9079</v>
      </c>
      <c r="BK1058" t="s">
        <v>9568</v>
      </c>
      <c r="BL1058" t="s">
        <v>17</v>
      </c>
      <c r="BM1058" s="89">
        <v>3279519</v>
      </c>
      <c r="BN1058" s="89">
        <v>3279519</v>
      </c>
      <c r="BO1058" t="s">
        <v>7013</v>
      </c>
      <c r="BP1058" t="s">
        <v>6142</v>
      </c>
      <c r="BQ1058" t="s">
        <v>17</v>
      </c>
      <c r="BR1058" t="s">
        <v>17</v>
      </c>
      <c r="BS1058" t="s">
        <v>17</v>
      </c>
      <c r="BT1058" t="s">
        <v>7013</v>
      </c>
      <c r="BU1058" t="s">
        <v>6697</v>
      </c>
      <c r="BV1058" t="s">
        <v>11610</v>
      </c>
      <c r="BW1058">
        <v>25</v>
      </c>
      <c r="BX1058" t="s">
        <v>17</v>
      </c>
      <c r="BY1058" t="s">
        <v>17</v>
      </c>
      <c r="BZ1058" t="s">
        <v>10997</v>
      </c>
      <c r="CA1058" t="s">
        <v>6212</v>
      </c>
      <c r="CB1058">
        <v>2018</v>
      </c>
      <c r="CC1058" t="s">
        <v>10998</v>
      </c>
      <c r="CD1058" t="s">
        <v>11611</v>
      </c>
      <c r="CE1058" t="s">
        <v>11612</v>
      </c>
      <c r="CF1058" t="s">
        <v>11609</v>
      </c>
      <c r="CG1058" t="s">
        <v>11609</v>
      </c>
      <c r="CH1058" t="s">
        <v>131</v>
      </c>
      <c r="CI1058" t="s">
        <v>11609</v>
      </c>
      <c r="CJ1058" t="s">
        <v>11613</v>
      </c>
      <c r="CM1058" t="s">
        <v>11002</v>
      </c>
      <c r="CO1058" t="s">
        <v>686</v>
      </c>
      <c r="CP1058" t="s">
        <v>48</v>
      </c>
      <c r="CQ1058" t="s">
        <v>7025</v>
      </c>
      <c r="CR1058" t="s">
        <v>17</v>
      </c>
      <c r="CS1058" t="s">
        <v>11614</v>
      </c>
      <c r="CT1058" t="s">
        <v>430</v>
      </c>
      <c r="CU1058" t="s">
        <v>333</v>
      </c>
      <c r="CV1058" t="s">
        <v>17</v>
      </c>
      <c r="CW1058" t="s">
        <v>17</v>
      </c>
      <c r="CX1058" t="s">
        <v>17</v>
      </c>
      <c r="CY1058" t="s">
        <v>17</v>
      </c>
      <c r="CZ1058" t="s">
        <v>11615</v>
      </c>
      <c r="DA1058" t="s">
        <v>8549</v>
      </c>
      <c r="DB1058" t="s">
        <v>11616</v>
      </c>
      <c r="DC1058" t="s">
        <v>11617</v>
      </c>
      <c r="DD1058">
        <v>1066</v>
      </c>
    </row>
    <row r="1059" spans="1:108">
      <c r="A1059">
        <v>1012</v>
      </c>
      <c r="B1059" t="s">
        <v>10974</v>
      </c>
      <c r="C1059" s="285" t="s">
        <v>10975</v>
      </c>
      <c r="D1059" t="s">
        <v>10976</v>
      </c>
      <c r="E1059" t="s">
        <v>10977</v>
      </c>
      <c r="F1059" t="s">
        <v>10978</v>
      </c>
      <c r="G1059" s="149" t="s">
        <v>10979</v>
      </c>
      <c r="H1059" t="s">
        <v>10980</v>
      </c>
      <c r="I1059" t="s">
        <v>10981</v>
      </c>
      <c r="J1059" t="s">
        <v>10982</v>
      </c>
      <c r="K1059" t="s">
        <v>12874</v>
      </c>
      <c r="L1059" t="s">
        <v>11054</v>
      </c>
      <c r="M1059" t="b">
        <v>0</v>
      </c>
      <c r="N1059" t="s">
        <v>549</v>
      </c>
      <c r="O1059" t="s">
        <v>8269</v>
      </c>
      <c r="P1059">
        <v>23</v>
      </c>
      <c r="Q1059">
        <v>23</v>
      </c>
      <c r="R1059">
        <v>23</v>
      </c>
      <c r="S1059" t="s">
        <v>10984</v>
      </c>
      <c r="T1059" t="s">
        <v>17</v>
      </c>
      <c r="U1059" t="s">
        <v>17</v>
      </c>
      <c r="V1059" t="s">
        <v>17</v>
      </c>
      <c r="W1059" t="s">
        <v>17</v>
      </c>
      <c r="X1059" t="s">
        <v>11055</v>
      </c>
      <c r="Y1059" t="s">
        <v>10986</v>
      </c>
      <c r="Z1059" t="s">
        <v>10987</v>
      </c>
      <c r="AA1059" t="s">
        <v>484</v>
      </c>
      <c r="AB1059" t="s">
        <v>17</v>
      </c>
      <c r="AC1059" t="s">
        <v>17</v>
      </c>
      <c r="AD1059" t="s">
        <v>17</v>
      </c>
      <c r="AE1059" t="s">
        <v>10988</v>
      </c>
      <c r="AF1059" t="s">
        <v>17</v>
      </c>
      <c r="AG1059" t="s">
        <v>17</v>
      </c>
      <c r="AH1059" t="s">
        <v>11618</v>
      </c>
      <c r="AI1059" t="s">
        <v>9202</v>
      </c>
      <c r="AJ1059" t="s">
        <v>481</v>
      </c>
      <c r="AM1059" t="s">
        <v>17</v>
      </c>
      <c r="AN1059" t="s">
        <v>484</v>
      </c>
      <c r="AO1059" t="s">
        <v>10990</v>
      </c>
      <c r="AP1059" t="s">
        <v>10984</v>
      </c>
      <c r="AQ1059" t="s">
        <v>10991</v>
      </c>
      <c r="AR1059" t="s">
        <v>10992</v>
      </c>
      <c r="AS1059" t="s">
        <v>9041</v>
      </c>
      <c r="AT1059" t="s">
        <v>17</v>
      </c>
      <c r="AU1059" t="b">
        <v>0</v>
      </c>
      <c r="AV1059" t="s">
        <v>17</v>
      </c>
      <c r="AW1059" s="89">
        <v>6588012</v>
      </c>
      <c r="AX1059" t="b">
        <v>0</v>
      </c>
      <c r="AY1059" t="s">
        <v>17</v>
      </c>
      <c r="AZ1059" t="s">
        <v>10994</v>
      </c>
      <c r="BA1059" t="s">
        <v>10995</v>
      </c>
      <c r="BB1059" t="s">
        <v>5202</v>
      </c>
      <c r="BC1059" t="s">
        <v>17</v>
      </c>
      <c r="BD1059" t="s">
        <v>17</v>
      </c>
      <c r="BE1059" t="s">
        <v>37</v>
      </c>
      <c r="BF1059" t="s">
        <v>36</v>
      </c>
      <c r="BG1059" t="s">
        <v>17</v>
      </c>
      <c r="BH1059" t="s">
        <v>9567</v>
      </c>
      <c r="BI1059" t="s">
        <v>4479</v>
      </c>
      <c r="BJ1059" t="s">
        <v>9079</v>
      </c>
      <c r="BK1059" t="s">
        <v>9568</v>
      </c>
      <c r="BL1059" t="s">
        <v>17</v>
      </c>
      <c r="BM1059" s="89">
        <v>5752368</v>
      </c>
      <c r="BN1059" s="89">
        <v>5752368</v>
      </c>
      <c r="BO1059" t="s">
        <v>7013</v>
      </c>
      <c r="BP1059" t="s">
        <v>6142</v>
      </c>
      <c r="BQ1059" t="s">
        <v>17</v>
      </c>
      <c r="BR1059" t="s">
        <v>17</v>
      </c>
      <c r="BS1059" t="s">
        <v>17</v>
      </c>
      <c r="BT1059" t="s">
        <v>7013</v>
      </c>
      <c r="BU1059" t="s">
        <v>6697</v>
      </c>
      <c r="BV1059" t="s">
        <v>11619</v>
      </c>
      <c r="BW1059">
        <v>25</v>
      </c>
      <c r="BX1059" t="s">
        <v>17</v>
      </c>
      <c r="BY1059" t="s">
        <v>17</v>
      </c>
      <c r="BZ1059" t="s">
        <v>10997</v>
      </c>
      <c r="CA1059" t="s">
        <v>6212</v>
      </c>
      <c r="CB1059">
        <v>2018</v>
      </c>
      <c r="CC1059" t="s">
        <v>10998</v>
      </c>
      <c r="CD1059" t="s">
        <v>11620</v>
      </c>
      <c r="CE1059" t="s">
        <v>11621</v>
      </c>
      <c r="CF1059" t="s">
        <v>11618</v>
      </c>
      <c r="CG1059" t="s">
        <v>11618</v>
      </c>
      <c r="CH1059" t="s">
        <v>131</v>
      </c>
      <c r="CI1059" t="s">
        <v>11618</v>
      </c>
      <c r="CJ1059" t="s">
        <v>11622</v>
      </c>
      <c r="CM1059" t="s">
        <v>11002</v>
      </c>
      <c r="CO1059" t="s">
        <v>686</v>
      </c>
      <c r="CP1059" t="s">
        <v>48</v>
      </c>
      <c r="CQ1059" t="s">
        <v>7025</v>
      </c>
      <c r="CR1059" t="s">
        <v>17</v>
      </c>
      <c r="CS1059" t="s">
        <v>11623</v>
      </c>
      <c r="CT1059" t="s">
        <v>430</v>
      </c>
      <c r="CU1059" t="s">
        <v>333</v>
      </c>
      <c r="CV1059" t="s">
        <v>17</v>
      </c>
      <c r="CW1059" t="s">
        <v>17</v>
      </c>
      <c r="CX1059" t="s">
        <v>17</v>
      </c>
      <c r="CY1059" t="s">
        <v>17</v>
      </c>
      <c r="CZ1059" t="s">
        <v>11624</v>
      </c>
      <c r="DA1059" t="s">
        <v>8549</v>
      </c>
      <c r="DB1059" t="s">
        <v>11625</v>
      </c>
      <c r="DC1059" t="s">
        <v>11626</v>
      </c>
      <c r="DD1059">
        <v>1067</v>
      </c>
    </row>
    <row r="1060" spans="1:108">
      <c r="A1060">
        <v>1013</v>
      </c>
      <c r="B1060" t="s">
        <v>10974</v>
      </c>
      <c r="C1060" s="285" t="s">
        <v>10975</v>
      </c>
      <c r="D1060" t="s">
        <v>10976</v>
      </c>
      <c r="E1060" t="s">
        <v>10977</v>
      </c>
      <c r="F1060" t="s">
        <v>10978</v>
      </c>
      <c r="G1060" s="149" t="s">
        <v>10979</v>
      </c>
      <c r="H1060" t="s">
        <v>10980</v>
      </c>
      <c r="I1060" t="s">
        <v>10981</v>
      </c>
      <c r="J1060" t="s">
        <v>10982</v>
      </c>
      <c r="K1060" t="s">
        <v>12874</v>
      </c>
      <c r="L1060" t="s">
        <v>11054</v>
      </c>
      <c r="M1060" t="b">
        <v>0</v>
      </c>
      <c r="N1060" t="s">
        <v>549</v>
      </c>
      <c r="O1060" t="s">
        <v>8269</v>
      </c>
      <c r="P1060">
        <v>23</v>
      </c>
      <c r="Q1060">
        <v>23</v>
      </c>
      <c r="R1060">
        <v>23</v>
      </c>
      <c r="S1060" t="s">
        <v>10984</v>
      </c>
      <c r="T1060" t="s">
        <v>17</v>
      </c>
      <c r="U1060" t="s">
        <v>17</v>
      </c>
      <c r="V1060" t="s">
        <v>17</v>
      </c>
      <c r="W1060" t="s">
        <v>17</v>
      </c>
      <c r="X1060" t="s">
        <v>11055</v>
      </c>
      <c r="Y1060" t="s">
        <v>10986</v>
      </c>
      <c r="Z1060" t="s">
        <v>10987</v>
      </c>
      <c r="AA1060" t="s">
        <v>484</v>
      </c>
      <c r="AB1060" t="s">
        <v>17</v>
      </c>
      <c r="AC1060" t="s">
        <v>17</v>
      </c>
      <c r="AD1060" t="s">
        <v>17</v>
      </c>
      <c r="AE1060" t="s">
        <v>10988</v>
      </c>
      <c r="AF1060" t="s">
        <v>17</v>
      </c>
      <c r="AG1060" t="s">
        <v>17</v>
      </c>
      <c r="AH1060" t="s">
        <v>11627</v>
      </c>
      <c r="AI1060" t="s">
        <v>9202</v>
      </c>
      <c r="AJ1060" t="s">
        <v>481</v>
      </c>
      <c r="AM1060" t="s">
        <v>17</v>
      </c>
      <c r="AN1060" t="s">
        <v>484</v>
      </c>
      <c r="AO1060" t="s">
        <v>10990</v>
      </c>
      <c r="AP1060" t="s">
        <v>10984</v>
      </c>
      <c r="AQ1060" t="s">
        <v>10991</v>
      </c>
      <c r="AR1060" t="s">
        <v>10992</v>
      </c>
      <c r="AS1060" t="s">
        <v>9041</v>
      </c>
      <c r="AT1060" t="s">
        <v>17</v>
      </c>
      <c r="AU1060" t="b">
        <v>0</v>
      </c>
      <c r="AV1060" t="s">
        <v>17</v>
      </c>
      <c r="AW1060" s="89">
        <v>7243381</v>
      </c>
      <c r="AX1060" t="b">
        <v>0</v>
      </c>
      <c r="AY1060" t="s">
        <v>17</v>
      </c>
      <c r="AZ1060" t="s">
        <v>10994</v>
      </c>
      <c r="BA1060" t="s">
        <v>10995</v>
      </c>
      <c r="BB1060" t="s">
        <v>5202</v>
      </c>
      <c r="BC1060" t="s">
        <v>17</v>
      </c>
      <c r="BD1060" t="s">
        <v>17</v>
      </c>
      <c r="BE1060" t="s">
        <v>37</v>
      </c>
      <c r="BF1060" t="s">
        <v>36</v>
      </c>
      <c r="BG1060" t="s">
        <v>17</v>
      </c>
      <c r="BH1060" t="s">
        <v>9567</v>
      </c>
      <c r="BI1060" t="s">
        <v>4479</v>
      </c>
      <c r="BJ1060" t="s">
        <v>9079</v>
      </c>
      <c r="BK1060" t="s">
        <v>9568</v>
      </c>
      <c r="BL1060" t="s">
        <v>17</v>
      </c>
      <c r="BM1060" s="89">
        <v>6026429</v>
      </c>
      <c r="BN1060" s="89">
        <v>6026429</v>
      </c>
      <c r="BO1060" t="s">
        <v>7013</v>
      </c>
      <c r="BP1060" t="s">
        <v>6142</v>
      </c>
      <c r="BQ1060" t="s">
        <v>17</v>
      </c>
      <c r="BR1060" t="s">
        <v>17</v>
      </c>
      <c r="BS1060" t="s">
        <v>17</v>
      </c>
      <c r="BT1060" t="s">
        <v>7013</v>
      </c>
      <c r="BU1060" t="s">
        <v>6697</v>
      </c>
      <c r="BV1060" t="s">
        <v>11628</v>
      </c>
      <c r="BW1060">
        <v>25</v>
      </c>
      <c r="BX1060" t="s">
        <v>17</v>
      </c>
      <c r="BY1060" t="s">
        <v>17</v>
      </c>
      <c r="BZ1060" t="s">
        <v>10997</v>
      </c>
      <c r="CA1060" t="s">
        <v>6212</v>
      </c>
      <c r="CB1060">
        <v>2018</v>
      </c>
      <c r="CC1060" t="s">
        <v>10998</v>
      </c>
      <c r="CD1060" t="s">
        <v>11629</v>
      </c>
      <c r="CE1060" t="s">
        <v>11630</v>
      </c>
      <c r="CF1060" t="s">
        <v>11627</v>
      </c>
      <c r="CG1060" t="s">
        <v>11627</v>
      </c>
      <c r="CH1060" t="s">
        <v>131</v>
      </c>
      <c r="CI1060" t="s">
        <v>11627</v>
      </c>
      <c r="CJ1060" t="s">
        <v>11631</v>
      </c>
      <c r="CM1060" t="s">
        <v>11002</v>
      </c>
      <c r="CO1060" t="s">
        <v>686</v>
      </c>
      <c r="CP1060" t="s">
        <v>48</v>
      </c>
      <c r="CQ1060" t="s">
        <v>7025</v>
      </c>
      <c r="CR1060" t="s">
        <v>17</v>
      </c>
      <c r="CS1060" t="s">
        <v>11632</v>
      </c>
      <c r="CT1060" t="s">
        <v>430</v>
      </c>
      <c r="CU1060" t="s">
        <v>333</v>
      </c>
      <c r="CV1060" t="s">
        <v>17</v>
      </c>
      <c r="CW1060" t="s">
        <v>17</v>
      </c>
      <c r="CX1060" t="s">
        <v>17</v>
      </c>
      <c r="CY1060" t="s">
        <v>17</v>
      </c>
      <c r="CZ1060" t="s">
        <v>11633</v>
      </c>
      <c r="DA1060" t="s">
        <v>8549</v>
      </c>
      <c r="DB1060" t="s">
        <v>11634</v>
      </c>
      <c r="DC1060" t="s">
        <v>11635</v>
      </c>
      <c r="DD1060">
        <v>1068</v>
      </c>
    </row>
    <row r="1061" spans="1:108">
      <c r="A1061">
        <v>1014</v>
      </c>
      <c r="B1061" t="s">
        <v>10974</v>
      </c>
      <c r="C1061" s="285" t="s">
        <v>10975</v>
      </c>
      <c r="D1061" t="s">
        <v>10976</v>
      </c>
      <c r="E1061" t="s">
        <v>10977</v>
      </c>
      <c r="F1061" t="s">
        <v>10978</v>
      </c>
      <c r="G1061" s="149" t="s">
        <v>10979</v>
      </c>
      <c r="H1061" t="s">
        <v>10980</v>
      </c>
      <c r="I1061" t="s">
        <v>10981</v>
      </c>
      <c r="J1061" t="s">
        <v>10982</v>
      </c>
      <c r="K1061" t="s">
        <v>12874</v>
      </c>
      <c r="L1061" t="s">
        <v>11054</v>
      </c>
      <c r="M1061" t="b">
        <v>0</v>
      </c>
      <c r="N1061" t="s">
        <v>549</v>
      </c>
      <c r="O1061" t="s">
        <v>8269</v>
      </c>
      <c r="P1061">
        <v>23</v>
      </c>
      <c r="Q1061">
        <v>23</v>
      </c>
      <c r="R1061">
        <v>23</v>
      </c>
      <c r="S1061" t="s">
        <v>10984</v>
      </c>
      <c r="T1061" t="s">
        <v>17</v>
      </c>
      <c r="U1061" t="s">
        <v>17</v>
      </c>
      <c r="V1061" t="s">
        <v>17</v>
      </c>
      <c r="W1061" t="s">
        <v>17</v>
      </c>
      <c r="X1061" t="s">
        <v>11055</v>
      </c>
      <c r="Y1061" t="s">
        <v>10986</v>
      </c>
      <c r="Z1061" t="s">
        <v>10987</v>
      </c>
      <c r="AA1061" t="s">
        <v>484</v>
      </c>
      <c r="AB1061" t="s">
        <v>17</v>
      </c>
      <c r="AC1061" t="s">
        <v>17</v>
      </c>
      <c r="AD1061" t="s">
        <v>17</v>
      </c>
      <c r="AE1061" t="s">
        <v>10988</v>
      </c>
      <c r="AF1061" t="s">
        <v>17</v>
      </c>
      <c r="AG1061" t="s">
        <v>17</v>
      </c>
      <c r="AH1061" t="s">
        <v>11636</v>
      </c>
      <c r="AI1061" t="s">
        <v>9202</v>
      </c>
      <c r="AJ1061" t="s">
        <v>481</v>
      </c>
      <c r="AM1061" t="s">
        <v>17</v>
      </c>
      <c r="AN1061" t="s">
        <v>484</v>
      </c>
      <c r="AO1061" t="s">
        <v>11097</v>
      </c>
      <c r="AP1061" t="s">
        <v>10984</v>
      </c>
      <c r="AQ1061" t="s">
        <v>10991</v>
      </c>
      <c r="AR1061" t="s">
        <v>10992</v>
      </c>
      <c r="AS1061" t="s">
        <v>9044</v>
      </c>
      <c r="AT1061" t="s">
        <v>10993</v>
      </c>
      <c r="AU1061" t="b">
        <v>0</v>
      </c>
      <c r="AV1061" t="s">
        <v>17</v>
      </c>
      <c r="AW1061" s="89">
        <v>3208347</v>
      </c>
      <c r="AX1061" t="b">
        <v>0</v>
      </c>
      <c r="AY1061" t="s">
        <v>17</v>
      </c>
      <c r="AZ1061" t="s">
        <v>10994</v>
      </c>
      <c r="BA1061" t="s">
        <v>10995</v>
      </c>
      <c r="BB1061" t="s">
        <v>5202</v>
      </c>
      <c r="BC1061" t="s">
        <v>17</v>
      </c>
      <c r="BD1061" t="s">
        <v>17</v>
      </c>
      <c r="BE1061" t="s">
        <v>37</v>
      </c>
      <c r="BF1061" t="s">
        <v>36</v>
      </c>
      <c r="BG1061" t="s">
        <v>17</v>
      </c>
      <c r="BH1061" t="s">
        <v>9567</v>
      </c>
      <c r="BI1061" t="s">
        <v>4479</v>
      </c>
      <c r="BJ1061" t="s">
        <v>9079</v>
      </c>
      <c r="BK1061" t="s">
        <v>9568</v>
      </c>
      <c r="BL1061" t="s">
        <v>17</v>
      </c>
      <c r="BM1061" s="89">
        <v>2987213</v>
      </c>
      <c r="BN1061" s="89">
        <v>2987213</v>
      </c>
      <c r="BO1061" t="s">
        <v>7013</v>
      </c>
      <c r="BP1061" t="s">
        <v>6142</v>
      </c>
      <c r="BQ1061" t="s">
        <v>17</v>
      </c>
      <c r="BR1061" t="s">
        <v>17</v>
      </c>
      <c r="BS1061" t="s">
        <v>17</v>
      </c>
      <c r="BT1061" t="s">
        <v>7013</v>
      </c>
      <c r="BU1061" t="s">
        <v>6697</v>
      </c>
      <c r="BV1061" t="s">
        <v>11637</v>
      </c>
      <c r="BW1061">
        <v>25</v>
      </c>
      <c r="BX1061" t="s">
        <v>17</v>
      </c>
      <c r="BY1061" t="s">
        <v>17</v>
      </c>
      <c r="BZ1061" t="s">
        <v>10997</v>
      </c>
      <c r="CA1061" t="s">
        <v>6212</v>
      </c>
      <c r="CB1061">
        <v>2018</v>
      </c>
      <c r="CC1061" t="s">
        <v>10998</v>
      </c>
      <c r="CD1061" t="s">
        <v>11638</v>
      </c>
      <c r="CE1061" t="s">
        <v>11639</v>
      </c>
      <c r="CF1061" t="s">
        <v>11636</v>
      </c>
      <c r="CG1061" t="s">
        <v>11636</v>
      </c>
      <c r="CH1061" t="s">
        <v>131</v>
      </c>
      <c r="CI1061" t="s">
        <v>11636</v>
      </c>
      <c r="CJ1061" t="s">
        <v>11640</v>
      </c>
      <c r="CM1061" t="s">
        <v>11002</v>
      </c>
      <c r="CO1061" t="s">
        <v>686</v>
      </c>
      <c r="CP1061" t="s">
        <v>48</v>
      </c>
      <c r="CQ1061" t="s">
        <v>7025</v>
      </c>
      <c r="CR1061" t="s">
        <v>17</v>
      </c>
      <c r="CS1061" t="s">
        <v>11641</v>
      </c>
      <c r="CT1061" t="s">
        <v>430</v>
      </c>
      <c r="CU1061" t="s">
        <v>333</v>
      </c>
      <c r="CV1061" t="s">
        <v>17</v>
      </c>
      <c r="CW1061" t="s">
        <v>17</v>
      </c>
      <c r="CX1061" t="s">
        <v>17</v>
      </c>
      <c r="CY1061" t="s">
        <v>17</v>
      </c>
      <c r="CZ1061" t="s">
        <v>11642</v>
      </c>
      <c r="DA1061" t="s">
        <v>8549</v>
      </c>
      <c r="DB1061" t="s">
        <v>11643</v>
      </c>
      <c r="DC1061" t="s">
        <v>11644</v>
      </c>
      <c r="DD1061">
        <v>1069</v>
      </c>
    </row>
    <row r="1062" spans="1:108">
      <c r="A1062">
        <v>1015</v>
      </c>
      <c r="B1062" t="s">
        <v>10974</v>
      </c>
      <c r="C1062" s="285" t="s">
        <v>10975</v>
      </c>
      <c r="D1062" t="s">
        <v>10976</v>
      </c>
      <c r="E1062" t="s">
        <v>10977</v>
      </c>
      <c r="F1062" t="s">
        <v>10978</v>
      </c>
      <c r="G1062" s="149" t="s">
        <v>10979</v>
      </c>
      <c r="H1062" t="s">
        <v>10980</v>
      </c>
      <c r="I1062" t="s">
        <v>10981</v>
      </c>
      <c r="J1062" t="s">
        <v>10982</v>
      </c>
      <c r="K1062" t="s">
        <v>12874</v>
      </c>
      <c r="L1062" t="s">
        <v>11054</v>
      </c>
      <c r="M1062" t="b">
        <v>0</v>
      </c>
      <c r="N1062" t="s">
        <v>549</v>
      </c>
      <c r="O1062" t="s">
        <v>8269</v>
      </c>
      <c r="P1062">
        <v>23</v>
      </c>
      <c r="Q1062">
        <v>23</v>
      </c>
      <c r="R1062">
        <v>23</v>
      </c>
      <c r="S1062" t="s">
        <v>10984</v>
      </c>
      <c r="T1062" t="s">
        <v>17</v>
      </c>
      <c r="U1062" t="s">
        <v>17</v>
      </c>
      <c r="V1062" t="s">
        <v>17</v>
      </c>
      <c r="W1062" t="s">
        <v>17</v>
      </c>
      <c r="X1062" t="s">
        <v>11055</v>
      </c>
      <c r="Y1062" t="s">
        <v>10986</v>
      </c>
      <c r="Z1062" t="s">
        <v>10987</v>
      </c>
      <c r="AA1062" t="s">
        <v>484</v>
      </c>
      <c r="AB1062" t="s">
        <v>17</v>
      </c>
      <c r="AC1062" t="s">
        <v>17</v>
      </c>
      <c r="AD1062" t="s">
        <v>17</v>
      </c>
      <c r="AE1062" t="s">
        <v>10988</v>
      </c>
      <c r="AF1062" t="s">
        <v>17</v>
      </c>
      <c r="AG1062" t="s">
        <v>17</v>
      </c>
      <c r="AH1062" t="s">
        <v>11645</v>
      </c>
      <c r="AI1062" t="s">
        <v>9202</v>
      </c>
      <c r="AJ1062" t="s">
        <v>481</v>
      </c>
      <c r="AM1062" t="s">
        <v>17</v>
      </c>
      <c r="AN1062" t="s">
        <v>484</v>
      </c>
      <c r="AO1062" t="s">
        <v>11097</v>
      </c>
      <c r="AP1062" t="s">
        <v>10984</v>
      </c>
      <c r="AQ1062" t="s">
        <v>10991</v>
      </c>
      <c r="AR1062" t="s">
        <v>10992</v>
      </c>
      <c r="AS1062" t="s">
        <v>9044</v>
      </c>
      <c r="AT1062" t="s">
        <v>347</v>
      </c>
      <c r="AU1062" t="b">
        <v>0</v>
      </c>
      <c r="AV1062" t="s">
        <v>17</v>
      </c>
      <c r="AW1062" s="89">
        <v>3183881</v>
      </c>
      <c r="AX1062" t="b">
        <v>0</v>
      </c>
      <c r="AY1062" t="s">
        <v>17</v>
      </c>
      <c r="AZ1062" t="s">
        <v>10994</v>
      </c>
      <c r="BA1062" t="s">
        <v>10995</v>
      </c>
      <c r="BB1062" t="s">
        <v>5202</v>
      </c>
      <c r="BC1062" t="s">
        <v>17</v>
      </c>
      <c r="BD1062" t="s">
        <v>17</v>
      </c>
      <c r="BE1062" t="s">
        <v>37</v>
      </c>
      <c r="BF1062" t="s">
        <v>36</v>
      </c>
      <c r="BG1062" t="s">
        <v>17</v>
      </c>
      <c r="BH1062" t="s">
        <v>9567</v>
      </c>
      <c r="BI1062" t="s">
        <v>4479</v>
      </c>
      <c r="BJ1062" t="s">
        <v>9079</v>
      </c>
      <c r="BK1062" t="s">
        <v>9568</v>
      </c>
      <c r="BL1062" t="s">
        <v>17</v>
      </c>
      <c r="BM1062" s="89">
        <v>2971324</v>
      </c>
      <c r="BN1062" s="89">
        <v>2971324</v>
      </c>
      <c r="BO1062" t="s">
        <v>7013</v>
      </c>
      <c r="BP1062" t="s">
        <v>6142</v>
      </c>
      <c r="BQ1062" t="s">
        <v>17</v>
      </c>
      <c r="BR1062" t="s">
        <v>17</v>
      </c>
      <c r="BS1062" t="s">
        <v>17</v>
      </c>
      <c r="BT1062" t="s">
        <v>7013</v>
      </c>
      <c r="BU1062" t="s">
        <v>6697</v>
      </c>
      <c r="BV1062" t="s">
        <v>11646</v>
      </c>
      <c r="BW1062">
        <v>25</v>
      </c>
      <c r="BX1062" t="s">
        <v>17</v>
      </c>
      <c r="BY1062" t="s">
        <v>17</v>
      </c>
      <c r="BZ1062" t="s">
        <v>10997</v>
      </c>
      <c r="CA1062" t="s">
        <v>6212</v>
      </c>
      <c r="CB1062">
        <v>2018</v>
      </c>
      <c r="CC1062" t="s">
        <v>10998</v>
      </c>
      <c r="CD1062" t="s">
        <v>11647</v>
      </c>
      <c r="CE1062" t="s">
        <v>11648</v>
      </c>
      <c r="CF1062" t="s">
        <v>11645</v>
      </c>
      <c r="CG1062" t="s">
        <v>11645</v>
      </c>
      <c r="CH1062" t="s">
        <v>131</v>
      </c>
      <c r="CI1062" t="s">
        <v>11645</v>
      </c>
      <c r="CJ1062" t="s">
        <v>11649</v>
      </c>
      <c r="CM1062" t="s">
        <v>11002</v>
      </c>
      <c r="CO1062" t="s">
        <v>686</v>
      </c>
      <c r="CP1062" t="s">
        <v>48</v>
      </c>
      <c r="CQ1062" t="s">
        <v>7025</v>
      </c>
      <c r="CR1062" t="s">
        <v>17</v>
      </c>
      <c r="CS1062" t="s">
        <v>11650</v>
      </c>
      <c r="CT1062" t="s">
        <v>430</v>
      </c>
      <c r="CU1062" t="s">
        <v>333</v>
      </c>
      <c r="CV1062" t="s">
        <v>17</v>
      </c>
      <c r="CW1062" t="s">
        <v>17</v>
      </c>
      <c r="CX1062" t="s">
        <v>17</v>
      </c>
      <c r="CY1062" t="s">
        <v>17</v>
      </c>
      <c r="CZ1062" t="s">
        <v>11651</v>
      </c>
      <c r="DA1062" t="s">
        <v>8549</v>
      </c>
      <c r="DB1062" t="s">
        <v>11652</v>
      </c>
      <c r="DC1062" t="s">
        <v>11653</v>
      </c>
      <c r="DD1062">
        <v>1070</v>
      </c>
    </row>
    <row r="1063" spans="1:108">
      <c r="A1063">
        <v>1016</v>
      </c>
      <c r="B1063" t="s">
        <v>10974</v>
      </c>
      <c r="C1063" s="285" t="s">
        <v>10975</v>
      </c>
      <c r="D1063" t="s">
        <v>10976</v>
      </c>
      <c r="E1063" t="s">
        <v>10977</v>
      </c>
      <c r="F1063" t="s">
        <v>10978</v>
      </c>
      <c r="G1063" s="149" t="s">
        <v>10979</v>
      </c>
      <c r="H1063" t="s">
        <v>10980</v>
      </c>
      <c r="I1063" t="s">
        <v>10981</v>
      </c>
      <c r="J1063" t="s">
        <v>10982</v>
      </c>
      <c r="K1063" t="s">
        <v>12874</v>
      </c>
      <c r="L1063" t="s">
        <v>11095</v>
      </c>
      <c r="M1063" t="b">
        <v>0</v>
      </c>
      <c r="N1063" t="s">
        <v>549</v>
      </c>
      <c r="O1063" t="s">
        <v>8269</v>
      </c>
      <c r="P1063">
        <v>23</v>
      </c>
      <c r="Q1063">
        <v>23</v>
      </c>
      <c r="R1063">
        <v>23</v>
      </c>
      <c r="S1063" t="s">
        <v>10984</v>
      </c>
      <c r="T1063" t="s">
        <v>17</v>
      </c>
      <c r="U1063" t="s">
        <v>17</v>
      </c>
      <c r="V1063" t="s">
        <v>17</v>
      </c>
      <c r="W1063" t="s">
        <v>17</v>
      </c>
      <c r="X1063" t="s">
        <v>11094</v>
      </c>
      <c r="Y1063" t="s">
        <v>10986</v>
      </c>
      <c r="Z1063" t="s">
        <v>10987</v>
      </c>
      <c r="AA1063" t="s">
        <v>484</v>
      </c>
      <c r="AB1063" t="s">
        <v>17</v>
      </c>
      <c r="AC1063" t="s">
        <v>17</v>
      </c>
      <c r="AD1063" t="s">
        <v>17</v>
      </c>
      <c r="AE1063" t="s">
        <v>10988</v>
      </c>
      <c r="AF1063" t="s">
        <v>17</v>
      </c>
      <c r="AG1063" t="s">
        <v>17</v>
      </c>
      <c r="AH1063" t="s">
        <v>11654</v>
      </c>
      <c r="AI1063" t="s">
        <v>9202</v>
      </c>
      <c r="AJ1063" t="s">
        <v>481</v>
      </c>
      <c r="AM1063" t="s">
        <v>17</v>
      </c>
      <c r="AN1063" t="s">
        <v>484</v>
      </c>
      <c r="AO1063" t="s">
        <v>11008</v>
      </c>
      <c r="AP1063" t="s">
        <v>10984</v>
      </c>
      <c r="AQ1063" t="s">
        <v>10991</v>
      </c>
      <c r="AR1063" t="s">
        <v>10992</v>
      </c>
      <c r="AS1063" t="s">
        <v>9044</v>
      </c>
      <c r="AT1063" t="s">
        <v>11009</v>
      </c>
      <c r="AU1063" t="b">
        <v>0</v>
      </c>
      <c r="AV1063" t="s">
        <v>17</v>
      </c>
      <c r="AW1063" s="89">
        <v>3363725</v>
      </c>
      <c r="AX1063" t="b">
        <v>0</v>
      </c>
      <c r="AY1063" t="s">
        <v>17</v>
      </c>
      <c r="AZ1063" t="s">
        <v>10994</v>
      </c>
      <c r="BA1063" t="s">
        <v>10995</v>
      </c>
      <c r="BB1063" t="s">
        <v>5202</v>
      </c>
      <c r="BC1063" t="s">
        <v>17</v>
      </c>
      <c r="BD1063" t="s">
        <v>17</v>
      </c>
      <c r="BE1063" t="s">
        <v>37</v>
      </c>
      <c r="BF1063" t="s">
        <v>36</v>
      </c>
      <c r="BG1063" t="s">
        <v>17</v>
      </c>
      <c r="BH1063" t="s">
        <v>9567</v>
      </c>
      <c r="BI1063" t="s">
        <v>4479</v>
      </c>
      <c r="BJ1063" t="s">
        <v>9079</v>
      </c>
      <c r="BK1063" t="s">
        <v>9568</v>
      </c>
      <c r="BL1063" t="s">
        <v>17</v>
      </c>
      <c r="BM1063" s="89">
        <v>3210466</v>
      </c>
      <c r="BN1063" s="89">
        <v>3210466</v>
      </c>
      <c r="BO1063" t="s">
        <v>7013</v>
      </c>
      <c r="BP1063" t="s">
        <v>6142</v>
      </c>
      <c r="BQ1063" t="s">
        <v>17</v>
      </c>
      <c r="BR1063" t="s">
        <v>17</v>
      </c>
      <c r="BS1063" t="s">
        <v>17</v>
      </c>
      <c r="BT1063" t="s">
        <v>7013</v>
      </c>
      <c r="BU1063" t="s">
        <v>6697</v>
      </c>
      <c r="BV1063" t="s">
        <v>11655</v>
      </c>
      <c r="BW1063">
        <v>25</v>
      </c>
      <c r="BX1063" t="s">
        <v>17</v>
      </c>
      <c r="BY1063" t="s">
        <v>17</v>
      </c>
      <c r="BZ1063" t="s">
        <v>10997</v>
      </c>
      <c r="CA1063" t="s">
        <v>6212</v>
      </c>
      <c r="CB1063">
        <v>2018</v>
      </c>
      <c r="CC1063" t="s">
        <v>10998</v>
      </c>
      <c r="CD1063" t="s">
        <v>11656</v>
      </c>
      <c r="CE1063" t="s">
        <v>11657</v>
      </c>
      <c r="CF1063" t="s">
        <v>11654</v>
      </c>
      <c r="CG1063" t="s">
        <v>11654</v>
      </c>
      <c r="CH1063" t="s">
        <v>131</v>
      </c>
      <c r="CI1063" t="s">
        <v>11654</v>
      </c>
      <c r="CJ1063" t="s">
        <v>11658</v>
      </c>
      <c r="CM1063" t="s">
        <v>11002</v>
      </c>
      <c r="CO1063" t="s">
        <v>686</v>
      </c>
      <c r="CP1063" t="s">
        <v>48</v>
      </c>
      <c r="CQ1063" t="s">
        <v>7025</v>
      </c>
      <c r="CR1063" t="s">
        <v>17</v>
      </c>
      <c r="CS1063" t="s">
        <v>11659</v>
      </c>
      <c r="CT1063" t="s">
        <v>430</v>
      </c>
      <c r="CU1063" t="s">
        <v>333</v>
      </c>
      <c r="CV1063" t="s">
        <v>17</v>
      </c>
      <c r="CW1063" t="s">
        <v>17</v>
      </c>
      <c r="CX1063" t="s">
        <v>17</v>
      </c>
      <c r="CY1063" t="s">
        <v>17</v>
      </c>
      <c r="CZ1063" t="s">
        <v>11660</v>
      </c>
      <c r="DA1063" t="s">
        <v>8549</v>
      </c>
      <c r="DB1063" t="s">
        <v>11661</v>
      </c>
      <c r="DC1063" t="s">
        <v>11662</v>
      </c>
      <c r="DD1063">
        <v>1071</v>
      </c>
    </row>
    <row r="1064" spans="1:108">
      <c r="A1064">
        <v>1017</v>
      </c>
      <c r="B1064" t="s">
        <v>10974</v>
      </c>
      <c r="C1064" s="285" t="s">
        <v>10975</v>
      </c>
      <c r="D1064" t="s">
        <v>10976</v>
      </c>
      <c r="E1064" t="s">
        <v>10977</v>
      </c>
      <c r="F1064" t="s">
        <v>10978</v>
      </c>
      <c r="G1064" s="149" t="s">
        <v>10979</v>
      </c>
      <c r="H1064" t="s">
        <v>10980</v>
      </c>
      <c r="I1064" t="s">
        <v>10981</v>
      </c>
      <c r="J1064" t="s">
        <v>10982</v>
      </c>
      <c r="K1064" t="s">
        <v>12874</v>
      </c>
      <c r="L1064" t="s">
        <v>11095</v>
      </c>
      <c r="M1064" t="b">
        <v>0</v>
      </c>
      <c r="N1064" t="s">
        <v>549</v>
      </c>
      <c r="O1064" t="s">
        <v>8269</v>
      </c>
      <c r="P1064">
        <v>23</v>
      </c>
      <c r="Q1064">
        <v>23</v>
      </c>
      <c r="R1064">
        <v>23</v>
      </c>
      <c r="S1064" t="s">
        <v>10984</v>
      </c>
      <c r="T1064" t="s">
        <v>17</v>
      </c>
      <c r="U1064" t="s">
        <v>17</v>
      </c>
      <c r="V1064" t="s">
        <v>17</v>
      </c>
      <c r="W1064" t="s">
        <v>17</v>
      </c>
      <c r="X1064" t="s">
        <v>11094</v>
      </c>
      <c r="Y1064" t="s">
        <v>10986</v>
      </c>
      <c r="Z1064" t="s">
        <v>10987</v>
      </c>
      <c r="AA1064" t="s">
        <v>484</v>
      </c>
      <c r="AB1064" t="s">
        <v>17</v>
      </c>
      <c r="AC1064" t="s">
        <v>17</v>
      </c>
      <c r="AD1064" t="s">
        <v>17</v>
      </c>
      <c r="AE1064" t="s">
        <v>10988</v>
      </c>
      <c r="AF1064" t="s">
        <v>17</v>
      </c>
      <c r="AG1064" t="s">
        <v>17</v>
      </c>
      <c r="AH1064" t="s">
        <v>11663</v>
      </c>
      <c r="AI1064" t="s">
        <v>9202</v>
      </c>
      <c r="AJ1064" t="s">
        <v>481</v>
      </c>
      <c r="AM1064" t="s">
        <v>17</v>
      </c>
      <c r="AN1064" t="s">
        <v>484</v>
      </c>
      <c r="AO1064" t="s">
        <v>10990</v>
      </c>
      <c r="AP1064" t="s">
        <v>10984</v>
      </c>
      <c r="AQ1064" t="s">
        <v>10991</v>
      </c>
      <c r="AR1064" t="s">
        <v>10992</v>
      </c>
      <c r="AS1064" t="s">
        <v>9044</v>
      </c>
      <c r="AT1064" t="s">
        <v>10993</v>
      </c>
      <c r="AU1064" t="b">
        <v>0</v>
      </c>
      <c r="AV1064" t="s">
        <v>17</v>
      </c>
      <c r="AW1064" s="89">
        <v>3479790</v>
      </c>
      <c r="AX1064" t="b">
        <v>0</v>
      </c>
      <c r="AY1064" t="s">
        <v>17</v>
      </c>
      <c r="AZ1064" t="s">
        <v>10994</v>
      </c>
      <c r="BA1064" t="s">
        <v>10995</v>
      </c>
      <c r="BB1064" t="s">
        <v>5202</v>
      </c>
      <c r="BC1064" t="s">
        <v>17</v>
      </c>
      <c r="BD1064" t="s">
        <v>17</v>
      </c>
      <c r="BE1064" t="s">
        <v>37</v>
      </c>
      <c r="BF1064" t="s">
        <v>36</v>
      </c>
      <c r="BG1064" t="s">
        <v>17</v>
      </c>
      <c r="BH1064" t="s">
        <v>9567</v>
      </c>
      <c r="BI1064" t="s">
        <v>4479</v>
      </c>
      <c r="BJ1064" t="s">
        <v>9079</v>
      </c>
      <c r="BK1064" t="s">
        <v>9568</v>
      </c>
      <c r="BL1064" t="s">
        <v>17</v>
      </c>
      <c r="BM1064" s="89">
        <v>3156843</v>
      </c>
      <c r="BN1064" s="89">
        <v>3156843</v>
      </c>
      <c r="BO1064" t="s">
        <v>7013</v>
      </c>
      <c r="BP1064" t="s">
        <v>6142</v>
      </c>
      <c r="BQ1064" t="s">
        <v>17</v>
      </c>
      <c r="BR1064" t="s">
        <v>17</v>
      </c>
      <c r="BS1064" t="s">
        <v>17</v>
      </c>
      <c r="BT1064" t="s">
        <v>7013</v>
      </c>
      <c r="BU1064" t="s">
        <v>6697</v>
      </c>
      <c r="BV1064" t="s">
        <v>11664</v>
      </c>
      <c r="BW1064">
        <v>25</v>
      </c>
      <c r="BX1064" t="s">
        <v>17</v>
      </c>
      <c r="BY1064" t="s">
        <v>17</v>
      </c>
      <c r="BZ1064" t="s">
        <v>10997</v>
      </c>
      <c r="CA1064" t="s">
        <v>6212</v>
      </c>
      <c r="CB1064">
        <v>2018</v>
      </c>
      <c r="CC1064" t="s">
        <v>10998</v>
      </c>
      <c r="CD1064" t="s">
        <v>11665</v>
      </c>
      <c r="CE1064" t="s">
        <v>11666</v>
      </c>
      <c r="CF1064" t="s">
        <v>11663</v>
      </c>
      <c r="CG1064" t="s">
        <v>11663</v>
      </c>
      <c r="CH1064" t="s">
        <v>131</v>
      </c>
      <c r="CI1064" t="s">
        <v>11663</v>
      </c>
      <c r="CJ1064" t="s">
        <v>11667</v>
      </c>
      <c r="CM1064" t="s">
        <v>11002</v>
      </c>
      <c r="CO1064" t="s">
        <v>686</v>
      </c>
      <c r="CP1064" t="s">
        <v>48</v>
      </c>
      <c r="CQ1064" t="s">
        <v>7025</v>
      </c>
      <c r="CR1064" t="s">
        <v>17</v>
      </c>
      <c r="CS1064" t="s">
        <v>11668</v>
      </c>
      <c r="CT1064" t="s">
        <v>430</v>
      </c>
      <c r="CU1064" t="s">
        <v>333</v>
      </c>
      <c r="CV1064" t="s">
        <v>17</v>
      </c>
      <c r="CW1064" t="s">
        <v>17</v>
      </c>
      <c r="CX1064" t="s">
        <v>17</v>
      </c>
      <c r="CY1064" t="s">
        <v>17</v>
      </c>
      <c r="CZ1064" t="s">
        <v>11669</v>
      </c>
      <c r="DA1064" t="s">
        <v>8549</v>
      </c>
      <c r="DB1064" t="s">
        <v>11670</v>
      </c>
      <c r="DC1064" t="s">
        <v>11671</v>
      </c>
      <c r="DD1064">
        <v>1072</v>
      </c>
    </row>
    <row r="1065" spans="1:108">
      <c r="A1065">
        <v>1018</v>
      </c>
      <c r="B1065" t="s">
        <v>10974</v>
      </c>
      <c r="C1065" s="285" t="s">
        <v>10975</v>
      </c>
      <c r="D1065" t="s">
        <v>10976</v>
      </c>
      <c r="E1065" t="s">
        <v>10977</v>
      </c>
      <c r="F1065" t="s">
        <v>10978</v>
      </c>
      <c r="G1065" s="149" t="s">
        <v>10979</v>
      </c>
      <c r="H1065" t="s">
        <v>10980</v>
      </c>
      <c r="I1065" t="s">
        <v>10981</v>
      </c>
      <c r="J1065" t="s">
        <v>10982</v>
      </c>
      <c r="K1065" t="s">
        <v>12874</v>
      </c>
      <c r="L1065" t="s">
        <v>11095</v>
      </c>
      <c r="M1065" t="b">
        <v>0</v>
      </c>
      <c r="N1065" t="s">
        <v>549</v>
      </c>
      <c r="O1065" t="s">
        <v>8269</v>
      </c>
      <c r="P1065">
        <v>23</v>
      </c>
      <c r="Q1065">
        <v>23</v>
      </c>
      <c r="R1065">
        <v>23</v>
      </c>
      <c r="S1065" t="s">
        <v>10984</v>
      </c>
      <c r="T1065" t="s">
        <v>17</v>
      </c>
      <c r="U1065" t="s">
        <v>17</v>
      </c>
      <c r="V1065" t="s">
        <v>17</v>
      </c>
      <c r="W1065" t="s">
        <v>17</v>
      </c>
      <c r="X1065" t="s">
        <v>11094</v>
      </c>
      <c r="Y1065" t="s">
        <v>10986</v>
      </c>
      <c r="Z1065" t="s">
        <v>10987</v>
      </c>
      <c r="AA1065" t="s">
        <v>484</v>
      </c>
      <c r="AB1065" t="s">
        <v>17</v>
      </c>
      <c r="AC1065" t="s">
        <v>17</v>
      </c>
      <c r="AD1065" t="s">
        <v>17</v>
      </c>
      <c r="AE1065" t="s">
        <v>10988</v>
      </c>
      <c r="AF1065" t="s">
        <v>17</v>
      </c>
      <c r="AG1065" t="s">
        <v>17</v>
      </c>
      <c r="AH1065" t="s">
        <v>11672</v>
      </c>
      <c r="AI1065" t="s">
        <v>9202</v>
      </c>
      <c r="AJ1065" t="s">
        <v>481</v>
      </c>
      <c r="AM1065" t="s">
        <v>17</v>
      </c>
      <c r="AN1065" t="s">
        <v>484</v>
      </c>
      <c r="AO1065" t="s">
        <v>11008</v>
      </c>
      <c r="AP1065" t="s">
        <v>10984</v>
      </c>
      <c r="AQ1065" t="s">
        <v>10991</v>
      </c>
      <c r="AR1065" t="s">
        <v>10992</v>
      </c>
      <c r="AS1065" t="s">
        <v>9041</v>
      </c>
      <c r="AT1065" t="s">
        <v>17</v>
      </c>
      <c r="AU1065" t="b">
        <v>0</v>
      </c>
      <c r="AV1065" t="s">
        <v>17</v>
      </c>
      <c r="AW1065" s="89">
        <v>7019324</v>
      </c>
      <c r="AX1065" t="b">
        <v>0</v>
      </c>
      <c r="AY1065" t="s">
        <v>17</v>
      </c>
      <c r="AZ1065" t="s">
        <v>10994</v>
      </c>
      <c r="BA1065" t="s">
        <v>10995</v>
      </c>
      <c r="BB1065" t="s">
        <v>5202</v>
      </c>
      <c r="BC1065" t="s">
        <v>17</v>
      </c>
      <c r="BD1065" t="s">
        <v>17</v>
      </c>
      <c r="BE1065" t="s">
        <v>37</v>
      </c>
      <c r="BF1065" t="s">
        <v>36</v>
      </c>
      <c r="BG1065" t="s">
        <v>17</v>
      </c>
      <c r="BH1065" t="s">
        <v>9567</v>
      </c>
      <c r="BI1065" t="s">
        <v>4479</v>
      </c>
      <c r="BJ1065" t="s">
        <v>9079</v>
      </c>
      <c r="BK1065" t="s">
        <v>9568</v>
      </c>
      <c r="BL1065" t="s">
        <v>17</v>
      </c>
      <c r="BM1065" s="89">
        <v>6666720</v>
      </c>
      <c r="BN1065" s="89">
        <v>6666720</v>
      </c>
      <c r="BO1065" t="s">
        <v>7013</v>
      </c>
      <c r="BP1065" t="s">
        <v>6142</v>
      </c>
      <c r="BQ1065" t="s">
        <v>17</v>
      </c>
      <c r="BR1065" t="s">
        <v>17</v>
      </c>
      <c r="BS1065" t="s">
        <v>17</v>
      </c>
      <c r="BT1065" t="s">
        <v>7013</v>
      </c>
      <c r="BU1065" t="s">
        <v>6697</v>
      </c>
      <c r="BV1065" t="s">
        <v>11673</v>
      </c>
      <c r="BW1065">
        <v>25</v>
      </c>
      <c r="BX1065" t="s">
        <v>17</v>
      </c>
      <c r="BY1065" t="s">
        <v>17</v>
      </c>
      <c r="BZ1065" t="s">
        <v>10997</v>
      </c>
      <c r="CA1065" t="s">
        <v>6212</v>
      </c>
      <c r="CB1065">
        <v>2018</v>
      </c>
      <c r="CC1065" t="s">
        <v>10998</v>
      </c>
      <c r="CD1065" t="s">
        <v>11674</v>
      </c>
      <c r="CE1065" t="s">
        <v>11675</v>
      </c>
      <c r="CF1065" t="s">
        <v>11672</v>
      </c>
      <c r="CG1065" t="s">
        <v>11672</v>
      </c>
      <c r="CH1065" t="s">
        <v>131</v>
      </c>
      <c r="CI1065" t="s">
        <v>11672</v>
      </c>
      <c r="CJ1065" t="s">
        <v>11676</v>
      </c>
      <c r="CM1065" t="s">
        <v>11002</v>
      </c>
      <c r="CO1065" t="s">
        <v>686</v>
      </c>
      <c r="CP1065" t="s">
        <v>48</v>
      </c>
      <c r="CQ1065" t="s">
        <v>7025</v>
      </c>
      <c r="CR1065" t="s">
        <v>17</v>
      </c>
      <c r="CS1065" t="s">
        <v>11677</v>
      </c>
      <c r="CT1065" t="s">
        <v>430</v>
      </c>
      <c r="CU1065" t="s">
        <v>333</v>
      </c>
      <c r="CV1065" t="s">
        <v>17</v>
      </c>
      <c r="CW1065" t="s">
        <v>17</v>
      </c>
      <c r="CX1065" t="s">
        <v>17</v>
      </c>
      <c r="CY1065" t="s">
        <v>17</v>
      </c>
      <c r="CZ1065" t="s">
        <v>11678</v>
      </c>
      <c r="DA1065" t="s">
        <v>8549</v>
      </c>
      <c r="DB1065" t="s">
        <v>11679</v>
      </c>
      <c r="DC1065" t="s">
        <v>11680</v>
      </c>
      <c r="DD1065">
        <v>1073</v>
      </c>
    </row>
    <row r="1066" spans="1:108">
      <c r="A1066">
        <v>1019</v>
      </c>
      <c r="B1066" t="s">
        <v>10974</v>
      </c>
      <c r="C1066" s="285" t="s">
        <v>10975</v>
      </c>
      <c r="D1066" t="s">
        <v>10976</v>
      </c>
      <c r="E1066" t="s">
        <v>10977</v>
      </c>
      <c r="F1066" t="s">
        <v>10978</v>
      </c>
      <c r="G1066" s="149" t="s">
        <v>10979</v>
      </c>
      <c r="H1066" t="s">
        <v>10980</v>
      </c>
      <c r="I1066" t="s">
        <v>10981</v>
      </c>
      <c r="J1066" t="s">
        <v>10982</v>
      </c>
      <c r="K1066" t="s">
        <v>12874</v>
      </c>
      <c r="L1066" t="s">
        <v>11095</v>
      </c>
      <c r="M1066" t="b">
        <v>0</v>
      </c>
      <c r="N1066" t="s">
        <v>549</v>
      </c>
      <c r="O1066" t="s">
        <v>8269</v>
      </c>
      <c r="P1066">
        <v>23</v>
      </c>
      <c r="Q1066">
        <v>23</v>
      </c>
      <c r="R1066">
        <v>23</v>
      </c>
      <c r="S1066" t="s">
        <v>10984</v>
      </c>
      <c r="T1066" t="s">
        <v>17</v>
      </c>
      <c r="U1066" t="s">
        <v>17</v>
      </c>
      <c r="V1066" t="s">
        <v>17</v>
      </c>
      <c r="W1066" t="s">
        <v>17</v>
      </c>
      <c r="X1066" t="s">
        <v>11094</v>
      </c>
      <c r="Y1066" t="s">
        <v>10986</v>
      </c>
      <c r="Z1066" t="s">
        <v>10987</v>
      </c>
      <c r="AA1066" t="s">
        <v>484</v>
      </c>
      <c r="AB1066" t="s">
        <v>17</v>
      </c>
      <c r="AC1066" t="s">
        <v>17</v>
      </c>
      <c r="AD1066" t="s">
        <v>17</v>
      </c>
      <c r="AE1066" t="s">
        <v>10988</v>
      </c>
      <c r="AF1066" t="s">
        <v>17</v>
      </c>
      <c r="AG1066" t="s">
        <v>17</v>
      </c>
      <c r="AH1066" t="s">
        <v>11681</v>
      </c>
      <c r="AI1066" t="s">
        <v>9202</v>
      </c>
      <c r="AJ1066" t="s">
        <v>481</v>
      </c>
      <c r="AM1066" t="s">
        <v>17</v>
      </c>
      <c r="AN1066" t="s">
        <v>484</v>
      </c>
      <c r="AO1066" t="s">
        <v>11008</v>
      </c>
      <c r="AP1066" t="s">
        <v>10984</v>
      </c>
      <c r="AQ1066" t="s">
        <v>10991</v>
      </c>
      <c r="AR1066" t="s">
        <v>10992</v>
      </c>
      <c r="AS1066" t="s">
        <v>9041</v>
      </c>
      <c r="AT1066" t="s">
        <v>17</v>
      </c>
      <c r="AU1066" t="b">
        <v>0</v>
      </c>
      <c r="AV1066" t="s">
        <v>17</v>
      </c>
      <c r="AW1066" s="89">
        <v>6381033</v>
      </c>
      <c r="AX1066" t="b">
        <v>0</v>
      </c>
      <c r="AY1066" t="s">
        <v>17</v>
      </c>
      <c r="AZ1066" t="s">
        <v>10994</v>
      </c>
      <c r="BA1066" t="s">
        <v>10995</v>
      </c>
      <c r="BB1066" t="s">
        <v>5202</v>
      </c>
      <c r="BC1066" t="s">
        <v>17</v>
      </c>
      <c r="BD1066" t="s">
        <v>17</v>
      </c>
      <c r="BE1066" t="s">
        <v>37</v>
      </c>
      <c r="BF1066" t="s">
        <v>36</v>
      </c>
      <c r="BG1066" t="s">
        <v>17</v>
      </c>
      <c r="BH1066" t="s">
        <v>9567</v>
      </c>
      <c r="BI1066" t="s">
        <v>4479</v>
      </c>
      <c r="BJ1066" t="s">
        <v>9079</v>
      </c>
      <c r="BK1066" t="s">
        <v>9568</v>
      </c>
      <c r="BL1066" t="s">
        <v>17</v>
      </c>
      <c r="BM1066" s="89">
        <v>5940450</v>
      </c>
      <c r="BN1066" s="89">
        <v>5940450</v>
      </c>
      <c r="BO1066" t="s">
        <v>7013</v>
      </c>
      <c r="BP1066" t="s">
        <v>6142</v>
      </c>
      <c r="BQ1066" t="s">
        <v>17</v>
      </c>
      <c r="BR1066" t="s">
        <v>17</v>
      </c>
      <c r="BS1066" t="s">
        <v>17</v>
      </c>
      <c r="BT1066" t="s">
        <v>7013</v>
      </c>
      <c r="BU1066" t="s">
        <v>6697</v>
      </c>
      <c r="BV1066" t="s">
        <v>11682</v>
      </c>
      <c r="BW1066">
        <v>25</v>
      </c>
      <c r="BX1066" t="s">
        <v>17</v>
      </c>
      <c r="BY1066" t="s">
        <v>17</v>
      </c>
      <c r="BZ1066" t="s">
        <v>10997</v>
      </c>
      <c r="CA1066" t="s">
        <v>6212</v>
      </c>
      <c r="CB1066">
        <v>2018</v>
      </c>
      <c r="CC1066" t="s">
        <v>10998</v>
      </c>
      <c r="CD1066" t="s">
        <v>11683</v>
      </c>
      <c r="CE1066" t="s">
        <v>11684</v>
      </c>
      <c r="CF1066" t="s">
        <v>11681</v>
      </c>
      <c r="CG1066" t="s">
        <v>11681</v>
      </c>
      <c r="CH1066" t="s">
        <v>131</v>
      </c>
      <c r="CI1066" t="s">
        <v>11681</v>
      </c>
      <c r="CJ1066" t="s">
        <v>11685</v>
      </c>
      <c r="CM1066" t="s">
        <v>11002</v>
      </c>
      <c r="CO1066" t="s">
        <v>686</v>
      </c>
      <c r="CP1066" t="s">
        <v>48</v>
      </c>
      <c r="CQ1066" t="s">
        <v>7025</v>
      </c>
      <c r="CR1066" t="s">
        <v>17</v>
      </c>
      <c r="CS1066" t="s">
        <v>11686</v>
      </c>
      <c r="CT1066" t="s">
        <v>430</v>
      </c>
      <c r="CU1066" t="s">
        <v>333</v>
      </c>
      <c r="CV1066" t="s">
        <v>17</v>
      </c>
      <c r="CW1066" t="s">
        <v>17</v>
      </c>
      <c r="CX1066" t="s">
        <v>17</v>
      </c>
      <c r="CY1066" t="s">
        <v>17</v>
      </c>
      <c r="CZ1066" t="s">
        <v>11687</v>
      </c>
      <c r="DA1066" t="s">
        <v>8549</v>
      </c>
      <c r="DB1066" t="s">
        <v>11688</v>
      </c>
      <c r="DC1066" t="s">
        <v>11689</v>
      </c>
      <c r="DD1066">
        <v>1074</v>
      </c>
    </row>
    <row r="1067" spans="1:108">
      <c r="A1067">
        <v>1020</v>
      </c>
      <c r="B1067" t="s">
        <v>10974</v>
      </c>
      <c r="C1067" s="285" t="s">
        <v>10975</v>
      </c>
      <c r="D1067" t="s">
        <v>10976</v>
      </c>
      <c r="E1067" t="s">
        <v>10977</v>
      </c>
      <c r="F1067" t="s">
        <v>10978</v>
      </c>
      <c r="G1067" s="149" t="s">
        <v>10979</v>
      </c>
      <c r="H1067" t="s">
        <v>10980</v>
      </c>
      <c r="I1067" t="s">
        <v>10981</v>
      </c>
      <c r="J1067" t="s">
        <v>10982</v>
      </c>
      <c r="K1067" t="s">
        <v>12874</v>
      </c>
      <c r="L1067" t="s">
        <v>10983</v>
      </c>
      <c r="M1067" t="b">
        <v>0</v>
      </c>
      <c r="N1067" t="s">
        <v>549</v>
      </c>
      <c r="O1067" t="s">
        <v>8269</v>
      </c>
      <c r="P1067">
        <v>20</v>
      </c>
      <c r="Q1067">
        <v>20</v>
      </c>
      <c r="R1067">
        <v>20</v>
      </c>
      <c r="S1067" t="s">
        <v>10984</v>
      </c>
      <c r="T1067" t="s">
        <v>17</v>
      </c>
      <c r="U1067" t="s">
        <v>17</v>
      </c>
      <c r="V1067" t="s">
        <v>17</v>
      </c>
      <c r="W1067" t="s">
        <v>17</v>
      </c>
      <c r="X1067" t="s">
        <v>10985</v>
      </c>
      <c r="Y1067" t="s">
        <v>10986</v>
      </c>
      <c r="Z1067" t="s">
        <v>10987</v>
      </c>
      <c r="AA1067" t="s">
        <v>484</v>
      </c>
      <c r="AB1067" t="s">
        <v>17</v>
      </c>
      <c r="AC1067" t="s">
        <v>17</v>
      </c>
      <c r="AD1067" t="s">
        <v>17</v>
      </c>
      <c r="AE1067" t="s">
        <v>10988</v>
      </c>
      <c r="AF1067" t="s">
        <v>17</v>
      </c>
      <c r="AG1067" t="s">
        <v>17</v>
      </c>
      <c r="AH1067" t="s">
        <v>11690</v>
      </c>
      <c r="AI1067" t="s">
        <v>9202</v>
      </c>
      <c r="AJ1067" t="s">
        <v>481</v>
      </c>
      <c r="AM1067" t="s">
        <v>17</v>
      </c>
      <c r="AN1067" t="s">
        <v>484</v>
      </c>
      <c r="AO1067" t="s">
        <v>11057</v>
      </c>
      <c r="AP1067" t="s">
        <v>10984</v>
      </c>
      <c r="AQ1067" t="s">
        <v>10991</v>
      </c>
      <c r="AR1067" t="s">
        <v>10992</v>
      </c>
      <c r="AS1067" t="s">
        <v>9041</v>
      </c>
      <c r="AT1067" t="s">
        <v>17</v>
      </c>
      <c r="AU1067" t="b">
        <v>0</v>
      </c>
      <c r="AV1067" t="s">
        <v>17</v>
      </c>
      <c r="AW1067" s="89">
        <v>4486132</v>
      </c>
      <c r="AX1067" t="b">
        <v>0</v>
      </c>
      <c r="AY1067" t="s">
        <v>17</v>
      </c>
      <c r="AZ1067" t="s">
        <v>10994</v>
      </c>
      <c r="BA1067" t="s">
        <v>10995</v>
      </c>
      <c r="BB1067" t="s">
        <v>5202</v>
      </c>
      <c r="BC1067" t="s">
        <v>17</v>
      </c>
      <c r="BD1067" t="s">
        <v>17</v>
      </c>
      <c r="BE1067" t="s">
        <v>37</v>
      </c>
      <c r="BF1067" t="s">
        <v>36</v>
      </c>
      <c r="BG1067" t="s">
        <v>17</v>
      </c>
      <c r="BH1067" t="s">
        <v>9567</v>
      </c>
      <c r="BI1067" t="s">
        <v>4479</v>
      </c>
      <c r="BJ1067" t="s">
        <v>9079</v>
      </c>
      <c r="BK1067" t="s">
        <v>9568</v>
      </c>
      <c r="BL1067" t="s">
        <v>17</v>
      </c>
      <c r="BM1067" s="89">
        <v>4279743</v>
      </c>
      <c r="BN1067" s="89">
        <v>4279743</v>
      </c>
      <c r="BO1067" t="s">
        <v>7013</v>
      </c>
      <c r="BP1067" t="s">
        <v>6142</v>
      </c>
      <c r="BQ1067" t="s">
        <v>17</v>
      </c>
      <c r="BR1067" t="s">
        <v>17</v>
      </c>
      <c r="BS1067" t="s">
        <v>17</v>
      </c>
      <c r="BT1067" t="s">
        <v>7013</v>
      </c>
      <c r="BU1067" t="s">
        <v>6697</v>
      </c>
      <c r="BV1067" t="s">
        <v>11691</v>
      </c>
      <c r="BW1067">
        <v>25</v>
      </c>
      <c r="BX1067" t="s">
        <v>17</v>
      </c>
      <c r="BY1067" t="s">
        <v>17</v>
      </c>
      <c r="BZ1067" t="s">
        <v>10997</v>
      </c>
      <c r="CA1067" t="s">
        <v>6212</v>
      </c>
      <c r="CB1067">
        <v>2018</v>
      </c>
      <c r="CC1067" t="s">
        <v>10998</v>
      </c>
      <c r="CD1067" t="s">
        <v>11692</v>
      </c>
      <c r="CE1067" t="s">
        <v>11693</v>
      </c>
      <c r="CF1067" t="s">
        <v>11690</v>
      </c>
      <c r="CG1067" t="s">
        <v>11690</v>
      </c>
      <c r="CH1067" t="s">
        <v>131</v>
      </c>
      <c r="CI1067" t="s">
        <v>11690</v>
      </c>
      <c r="CJ1067" t="s">
        <v>11694</v>
      </c>
      <c r="CM1067" t="s">
        <v>11002</v>
      </c>
      <c r="CO1067" t="s">
        <v>686</v>
      </c>
      <c r="CP1067" t="s">
        <v>48</v>
      </c>
      <c r="CQ1067" t="s">
        <v>7025</v>
      </c>
      <c r="CR1067" t="s">
        <v>17</v>
      </c>
      <c r="CS1067" t="s">
        <v>11695</v>
      </c>
      <c r="CT1067" t="s">
        <v>430</v>
      </c>
      <c r="CU1067" t="s">
        <v>333</v>
      </c>
      <c r="CV1067" t="s">
        <v>17</v>
      </c>
      <c r="CW1067" t="s">
        <v>17</v>
      </c>
      <c r="CX1067" t="s">
        <v>17</v>
      </c>
      <c r="CY1067" t="s">
        <v>17</v>
      </c>
      <c r="CZ1067" t="s">
        <v>11696</v>
      </c>
      <c r="DA1067" t="s">
        <v>8549</v>
      </c>
      <c r="DB1067" t="s">
        <v>11697</v>
      </c>
      <c r="DC1067" t="s">
        <v>11698</v>
      </c>
      <c r="DD1067">
        <v>1075</v>
      </c>
    </row>
    <row r="1068" spans="1:108">
      <c r="A1068">
        <v>1021</v>
      </c>
      <c r="B1068" t="s">
        <v>10974</v>
      </c>
      <c r="C1068" s="285" t="s">
        <v>10975</v>
      </c>
      <c r="D1068" t="s">
        <v>10976</v>
      </c>
      <c r="E1068" t="s">
        <v>10977</v>
      </c>
      <c r="F1068" t="s">
        <v>10978</v>
      </c>
      <c r="G1068" s="149" t="s">
        <v>10979</v>
      </c>
      <c r="H1068" t="s">
        <v>10980</v>
      </c>
      <c r="I1068" t="s">
        <v>10981</v>
      </c>
      <c r="J1068" t="s">
        <v>10982</v>
      </c>
      <c r="K1068" t="s">
        <v>12874</v>
      </c>
      <c r="L1068" t="s">
        <v>11054</v>
      </c>
      <c r="M1068" t="b">
        <v>0</v>
      </c>
      <c r="N1068" t="s">
        <v>549</v>
      </c>
      <c r="O1068" t="s">
        <v>8269</v>
      </c>
      <c r="P1068">
        <v>23</v>
      </c>
      <c r="Q1068">
        <v>23</v>
      </c>
      <c r="R1068">
        <v>23</v>
      </c>
      <c r="S1068" t="s">
        <v>10984</v>
      </c>
      <c r="T1068" t="s">
        <v>17</v>
      </c>
      <c r="U1068" t="s">
        <v>17</v>
      </c>
      <c r="V1068" t="s">
        <v>17</v>
      </c>
      <c r="W1068" t="s">
        <v>17</v>
      </c>
      <c r="X1068" t="s">
        <v>11055</v>
      </c>
      <c r="Y1068" t="s">
        <v>10986</v>
      </c>
      <c r="Z1068" t="s">
        <v>10987</v>
      </c>
      <c r="AA1068" t="s">
        <v>484</v>
      </c>
      <c r="AB1068" t="s">
        <v>17</v>
      </c>
      <c r="AC1068" t="s">
        <v>17</v>
      </c>
      <c r="AD1068" t="s">
        <v>17</v>
      </c>
      <c r="AE1068" t="s">
        <v>10988</v>
      </c>
      <c r="AF1068" t="s">
        <v>17</v>
      </c>
      <c r="AG1068" t="s">
        <v>17</v>
      </c>
      <c r="AH1068" t="s">
        <v>11699</v>
      </c>
      <c r="AI1068" t="s">
        <v>9202</v>
      </c>
      <c r="AJ1068" t="s">
        <v>481</v>
      </c>
      <c r="AM1068" t="s">
        <v>17</v>
      </c>
      <c r="AN1068" t="s">
        <v>484</v>
      </c>
      <c r="AO1068" t="s">
        <v>11067</v>
      </c>
      <c r="AP1068" t="s">
        <v>10984</v>
      </c>
      <c r="AQ1068" t="s">
        <v>10991</v>
      </c>
      <c r="AR1068" t="s">
        <v>10992</v>
      </c>
      <c r="AS1068" t="s">
        <v>9044</v>
      </c>
      <c r="AT1068" t="s">
        <v>347</v>
      </c>
      <c r="AU1068" t="b">
        <v>0</v>
      </c>
      <c r="AV1068" t="s">
        <v>17</v>
      </c>
      <c r="AW1068" s="89">
        <v>3625544</v>
      </c>
      <c r="AX1068" t="b">
        <v>0</v>
      </c>
      <c r="AY1068" t="s">
        <v>17</v>
      </c>
      <c r="AZ1068" t="s">
        <v>10994</v>
      </c>
      <c r="BA1068" t="s">
        <v>10995</v>
      </c>
      <c r="BB1068" t="s">
        <v>5202</v>
      </c>
      <c r="BC1068" t="s">
        <v>17</v>
      </c>
      <c r="BD1068" t="s">
        <v>17</v>
      </c>
      <c r="BE1068" t="s">
        <v>37</v>
      </c>
      <c r="BF1068" t="s">
        <v>36</v>
      </c>
      <c r="BG1068" t="s">
        <v>17</v>
      </c>
      <c r="BH1068" t="s">
        <v>9567</v>
      </c>
      <c r="BI1068" t="s">
        <v>4479</v>
      </c>
      <c r="BJ1068" t="s">
        <v>9079</v>
      </c>
      <c r="BK1068" t="s">
        <v>9568</v>
      </c>
      <c r="BL1068" t="s">
        <v>17</v>
      </c>
      <c r="BM1068" s="89">
        <v>3211212</v>
      </c>
      <c r="BN1068" s="89">
        <v>3211212</v>
      </c>
      <c r="BO1068" t="s">
        <v>7013</v>
      </c>
      <c r="BP1068" t="s">
        <v>6142</v>
      </c>
      <c r="BQ1068" t="s">
        <v>17</v>
      </c>
      <c r="BR1068" t="s">
        <v>17</v>
      </c>
      <c r="BS1068" t="s">
        <v>17</v>
      </c>
      <c r="BT1068" t="s">
        <v>7013</v>
      </c>
      <c r="BU1068" t="s">
        <v>6697</v>
      </c>
      <c r="BV1068" t="s">
        <v>11700</v>
      </c>
      <c r="BW1068">
        <v>25</v>
      </c>
      <c r="BX1068" t="s">
        <v>17</v>
      </c>
      <c r="BY1068" t="s">
        <v>17</v>
      </c>
      <c r="BZ1068" t="s">
        <v>10997</v>
      </c>
      <c r="CA1068" t="s">
        <v>6212</v>
      </c>
      <c r="CB1068">
        <v>2018</v>
      </c>
      <c r="CC1068" t="s">
        <v>10998</v>
      </c>
      <c r="CD1068" t="s">
        <v>11701</v>
      </c>
      <c r="CE1068" t="s">
        <v>11702</v>
      </c>
      <c r="CF1068" t="s">
        <v>11699</v>
      </c>
      <c r="CG1068" t="s">
        <v>11699</v>
      </c>
      <c r="CH1068" t="s">
        <v>11699</v>
      </c>
      <c r="CI1068" t="s">
        <v>11699</v>
      </c>
      <c r="CJ1068" t="s">
        <v>11703</v>
      </c>
      <c r="CM1068" t="s">
        <v>11002</v>
      </c>
      <c r="CO1068" t="s">
        <v>686</v>
      </c>
      <c r="CP1068" t="s">
        <v>48</v>
      </c>
      <c r="CQ1068" t="s">
        <v>7025</v>
      </c>
      <c r="CR1068" t="s">
        <v>17</v>
      </c>
      <c r="CS1068" t="s">
        <v>11704</v>
      </c>
      <c r="CT1068" t="s">
        <v>430</v>
      </c>
      <c r="CU1068" t="s">
        <v>333</v>
      </c>
      <c r="CV1068" t="s">
        <v>17</v>
      </c>
      <c r="CW1068" t="s">
        <v>17</v>
      </c>
      <c r="CX1068" t="s">
        <v>17</v>
      </c>
      <c r="CY1068" t="s">
        <v>17</v>
      </c>
      <c r="CZ1068" t="s">
        <v>11705</v>
      </c>
      <c r="DA1068" t="s">
        <v>8549</v>
      </c>
      <c r="DB1068" t="s">
        <v>11706</v>
      </c>
      <c r="DC1068" t="s">
        <v>11707</v>
      </c>
      <c r="DD1068">
        <v>1076</v>
      </c>
    </row>
    <row r="1069" spans="1:108">
      <c r="A1069">
        <v>1022</v>
      </c>
      <c r="B1069" t="s">
        <v>10974</v>
      </c>
      <c r="C1069" s="285" t="s">
        <v>10975</v>
      </c>
      <c r="D1069" t="s">
        <v>10976</v>
      </c>
      <c r="E1069" t="s">
        <v>10977</v>
      </c>
      <c r="F1069" t="s">
        <v>10978</v>
      </c>
      <c r="G1069" s="149" t="s">
        <v>10979</v>
      </c>
      <c r="H1069" t="s">
        <v>10980</v>
      </c>
      <c r="I1069" t="s">
        <v>10981</v>
      </c>
      <c r="J1069" t="s">
        <v>10982</v>
      </c>
      <c r="K1069" t="s">
        <v>12874</v>
      </c>
      <c r="L1069" t="s">
        <v>10983</v>
      </c>
      <c r="M1069" t="b">
        <v>0</v>
      </c>
      <c r="N1069" t="s">
        <v>549</v>
      </c>
      <c r="O1069" t="s">
        <v>8269</v>
      </c>
      <c r="P1069">
        <v>20</v>
      </c>
      <c r="Q1069">
        <v>20</v>
      </c>
      <c r="R1069">
        <v>20</v>
      </c>
      <c r="S1069" t="s">
        <v>10984</v>
      </c>
      <c r="T1069" t="s">
        <v>17</v>
      </c>
      <c r="U1069" t="s">
        <v>17</v>
      </c>
      <c r="V1069" t="s">
        <v>17</v>
      </c>
      <c r="W1069" t="s">
        <v>17</v>
      </c>
      <c r="X1069" t="s">
        <v>10985</v>
      </c>
      <c r="Y1069" t="s">
        <v>10986</v>
      </c>
      <c r="Z1069" t="s">
        <v>10987</v>
      </c>
      <c r="AA1069" t="s">
        <v>484</v>
      </c>
      <c r="AB1069" t="s">
        <v>17</v>
      </c>
      <c r="AC1069" t="s">
        <v>17</v>
      </c>
      <c r="AD1069" t="s">
        <v>17</v>
      </c>
      <c r="AE1069" t="s">
        <v>10988</v>
      </c>
      <c r="AF1069" t="s">
        <v>17</v>
      </c>
      <c r="AG1069" t="s">
        <v>17</v>
      </c>
      <c r="AH1069" t="s">
        <v>11708</v>
      </c>
      <c r="AI1069" t="s">
        <v>9202</v>
      </c>
      <c r="AJ1069" t="s">
        <v>481</v>
      </c>
      <c r="AM1069" t="s">
        <v>17</v>
      </c>
      <c r="AN1069" t="s">
        <v>484</v>
      </c>
      <c r="AO1069" t="s">
        <v>11057</v>
      </c>
      <c r="AP1069" t="s">
        <v>10984</v>
      </c>
      <c r="AQ1069" t="s">
        <v>10991</v>
      </c>
      <c r="AR1069" t="s">
        <v>10992</v>
      </c>
      <c r="AS1069" t="s">
        <v>9041</v>
      </c>
      <c r="AT1069" t="s">
        <v>17</v>
      </c>
      <c r="AU1069" t="b">
        <v>0</v>
      </c>
      <c r="AV1069" t="s">
        <v>17</v>
      </c>
      <c r="AW1069" s="89">
        <v>6384162</v>
      </c>
      <c r="AX1069" t="b">
        <v>0</v>
      </c>
      <c r="AY1069" t="s">
        <v>17</v>
      </c>
      <c r="AZ1069" t="s">
        <v>10994</v>
      </c>
      <c r="BA1069" t="s">
        <v>10995</v>
      </c>
      <c r="BB1069" t="s">
        <v>5202</v>
      </c>
      <c r="BC1069" t="s">
        <v>17</v>
      </c>
      <c r="BD1069" t="s">
        <v>17</v>
      </c>
      <c r="BE1069" t="s">
        <v>37</v>
      </c>
      <c r="BF1069" t="s">
        <v>36</v>
      </c>
      <c r="BG1069" t="s">
        <v>17</v>
      </c>
      <c r="BH1069" t="s">
        <v>9567</v>
      </c>
      <c r="BI1069" t="s">
        <v>4479</v>
      </c>
      <c r="BJ1069" t="s">
        <v>9079</v>
      </c>
      <c r="BK1069" t="s">
        <v>9568</v>
      </c>
      <c r="BL1069" t="s">
        <v>17</v>
      </c>
      <c r="BM1069" s="89">
        <v>4357391</v>
      </c>
      <c r="BN1069" s="89">
        <v>4357391</v>
      </c>
      <c r="BO1069" t="s">
        <v>7013</v>
      </c>
      <c r="BP1069" t="s">
        <v>6142</v>
      </c>
      <c r="BQ1069" t="s">
        <v>17</v>
      </c>
      <c r="BR1069" t="s">
        <v>17</v>
      </c>
      <c r="BS1069" t="s">
        <v>17</v>
      </c>
      <c r="BT1069" t="s">
        <v>7013</v>
      </c>
      <c r="BU1069" t="s">
        <v>6697</v>
      </c>
      <c r="BV1069" t="s">
        <v>11709</v>
      </c>
      <c r="BW1069">
        <v>25</v>
      </c>
      <c r="BX1069" t="s">
        <v>17</v>
      </c>
      <c r="BY1069" t="s">
        <v>17</v>
      </c>
      <c r="BZ1069" t="s">
        <v>10997</v>
      </c>
      <c r="CA1069" t="s">
        <v>6212</v>
      </c>
      <c r="CB1069">
        <v>2018</v>
      </c>
      <c r="CC1069" t="s">
        <v>10998</v>
      </c>
      <c r="CD1069" t="s">
        <v>11710</v>
      </c>
      <c r="CE1069" t="s">
        <v>11711</v>
      </c>
      <c r="CF1069" t="s">
        <v>11708</v>
      </c>
      <c r="CG1069" t="s">
        <v>11708</v>
      </c>
      <c r="CH1069" t="s">
        <v>131</v>
      </c>
      <c r="CI1069" t="s">
        <v>11708</v>
      </c>
      <c r="CJ1069" t="s">
        <v>11712</v>
      </c>
      <c r="CM1069" t="s">
        <v>11002</v>
      </c>
      <c r="CO1069" t="s">
        <v>686</v>
      </c>
      <c r="CP1069" t="s">
        <v>48</v>
      </c>
      <c r="CQ1069" t="s">
        <v>7025</v>
      </c>
      <c r="CR1069" t="s">
        <v>17</v>
      </c>
      <c r="CS1069" t="s">
        <v>11713</v>
      </c>
      <c r="CT1069" t="s">
        <v>430</v>
      </c>
      <c r="CU1069" t="s">
        <v>333</v>
      </c>
      <c r="CV1069" t="s">
        <v>17</v>
      </c>
      <c r="CW1069" t="s">
        <v>17</v>
      </c>
      <c r="CX1069" t="s">
        <v>17</v>
      </c>
      <c r="CY1069" t="s">
        <v>17</v>
      </c>
      <c r="CZ1069" t="s">
        <v>11714</v>
      </c>
      <c r="DA1069" t="s">
        <v>8549</v>
      </c>
      <c r="DB1069" t="s">
        <v>11715</v>
      </c>
      <c r="DC1069" t="s">
        <v>11716</v>
      </c>
      <c r="DD1069">
        <v>1077</v>
      </c>
    </row>
    <row r="1070" spans="1:108">
      <c r="A1070">
        <v>1023</v>
      </c>
      <c r="B1070" t="s">
        <v>10974</v>
      </c>
      <c r="C1070" s="285" t="s">
        <v>10975</v>
      </c>
      <c r="D1070" t="s">
        <v>10976</v>
      </c>
      <c r="E1070" t="s">
        <v>10977</v>
      </c>
      <c r="F1070" t="s">
        <v>10978</v>
      </c>
      <c r="G1070" s="149" t="s">
        <v>10979</v>
      </c>
      <c r="H1070" t="s">
        <v>10980</v>
      </c>
      <c r="I1070" t="s">
        <v>10981</v>
      </c>
      <c r="J1070" t="s">
        <v>10982</v>
      </c>
      <c r="K1070" t="s">
        <v>12874</v>
      </c>
      <c r="L1070" t="s">
        <v>10985</v>
      </c>
      <c r="M1070" t="b">
        <v>0</v>
      </c>
      <c r="N1070" t="s">
        <v>549</v>
      </c>
      <c r="O1070" t="s">
        <v>8269</v>
      </c>
      <c r="P1070">
        <v>20</v>
      </c>
      <c r="Q1070">
        <v>20</v>
      </c>
      <c r="R1070">
        <v>20</v>
      </c>
      <c r="S1070" t="s">
        <v>10984</v>
      </c>
      <c r="T1070" t="s">
        <v>17</v>
      </c>
      <c r="U1070" t="s">
        <v>17</v>
      </c>
      <c r="V1070" t="s">
        <v>17</v>
      </c>
      <c r="W1070" t="s">
        <v>17</v>
      </c>
      <c r="X1070" t="s">
        <v>10983</v>
      </c>
      <c r="Y1070" t="s">
        <v>10986</v>
      </c>
      <c r="Z1070" t="s">
        <v>10987</v>
      </c>
      <c r="AA1070" t="s">
        <v>484</v>
      </c>
      <c r="AB1070" t="s">
        <v>17</v>
      </c>
      <c r="AC1070" t="s">
        <v>17</v>
      </c>
      <c r="AD1070" t="s">
        <v>17</v>
      </c>
      <c r="AE1070" t="s">
        <v>10988</v>
      </c>
      <c r="AF1070" t="s">
        <v>17</v>
      </c>
      <c r="AG1070" t="s">
        <v>17</v>
      </c>
      <c r="AH1070" t="s">
        <v>11717</v>
      </c>
      <c r="AI1070" t="s">
        <v>9202</v>
      </c>
      <c r="AJ1070" t="s">
        <v>481</v>
      </c>
      <c r="AM1070" t="s">
        <v>17</v>
      </c>
      <c r="AN1070" t="s">
        <v>484</v>
      </c>
      <c r="AO1070" t="s">
        <v>10990</v>
      </c>
      <c r="AP1070" t="s">
        <v>10984</v>
      </c>
      <c r="AQ1070" t="s">
        <v>10991</v>
      </c>
      <c r="AR1070" t="s">
        <v>10992</v>
      </c>
      <c r="AS1070" t="s">
        <v>9041</v>
      </c>
      <c r="AT1070" t="s">
        <v>17</v>
      </c>
      <c r="AU1070" t="b">
        <v>0</v>
      </c>
      <c r="AV1070" t="s">
        <v>17</v>
      </c>
      <c r="AW1070" s="89">
        <v>2449916</v>
      </c>
      <c r="AX1070" t="b">
        <v>0</v>
      </c>
      <c r="AY1070" t="s">
        <v>17</v>
      </c>
      <c r="AZ1070" t="s">
        <v>10994</v>
      </c>
      <c r="BA1070" t="s">
        <v>10995</v>
      </c>
      <c r="BB1070" t="s">
        <v>5202</v>
      </c>
      <c r="BC1070" t="s">
        <v>17</v>
      </c>
      <c r="BD1070" t="s">
        <v>17</v>
      </c>
      <c r="BE1070" t="s">
        <v>37</v>
      </c>
      <c r="BF1070" t="s">
        <v>36</v>
      </c>
      <c r="BG1070" t="s">
        <v>17</v>
      </c>
      <c r="BH1070" t="s">
        <v>9567</v>
      </c>
      <c r="BI1070" t="s">
        <v>4479</v>
      </c>
      <c r="BJ1070" t="s">
        <v>9079</v>
      </c>
      <c r="BK1070" t="s">
        <v>9568</v>
      </c>
      <c r="BL1070" t="s">
        <v>17</v>
      </c>
      <c r="BM1070" s="89">
        <v>2270870</v>
      </c>
      <c r="BN1070" s="89">
        <v>2270870</v>
      </c>
      <c r="BO1070" t="s">
        <v>7013</v>
      </c>
      <c r="BP1070" t="s">
        <v>6142</v>
      </c>
      <c r="BQ1070" t="s">
        <v>17</v>
      </c>
      <c r="BR1070" t="s">
        <v>17</v>
      </c>
      <c r="BS1070" t="s">
        <v>17</v>
      </c>
      <c r="BT1070" t="s">
        <v>7013</v>
      </c>
      <c r="BU1070" t="s">
        <v>6697</v>
      </c>
      <c r="BV1070" t="s">
        <v>11718</v>
      </c>
      <c r="BW1070">
        <v>25</v>
      </c>
      <c r="BX1070" t="s">
        <v>17</v>
      </c>
      <c r="BY1070" t="s">
        <v>17</v>
      </c>
      <c r="BZ1070" t="s">
        <v>10997</v>
      </c>
      <c r="CA1070" t="s">
        <v>6212</v>
      </c>
      <c r="CB1070">
        <v>2018</v>
      </c>
      <c r="CC1070" t="s">
        <v>10998</v>
      </c>
      <c r="CD1070" t="s">
        <v>11719</v>
      </c>
      <c r="CE1070" t="s">
        <v>11720</v>
      </c>
      <c r="CF1070" t="s">
        <v>11717</v>
      </c>
      <c r="CG1070" t="s">
        <v>11717</v>
      </c>
      <c r="CH1070" t="s">
        <v>131</v>
      </c>
      <c r="CI1070" t="s">
        <v>11717</v>
      </c>
      <c r="CJ1070" t="s">
        <v>11721</v>
      </c>
      <c r="CM1070" t="s">
        <v>11002</v>
      </c>
      <c r="CO1070" t="s">
        <v>686</v>
      </c>
      <c r="CP1070" t="s">
        <v>48</v>
      </c>
      <c r="CQ1070" t="s">
        <v>7025</v>
      </c>
      <c r="CR1070" t="s">
        <v>17</v>
      </c>
      <c r="CS1070" t="s">
        <v>11722</v>
      </c>
      <c r="CT1070" t="s">
        <v>430</v>
      </c>
      <c r="CU1070" t="s">
        <v>333</v>
      </c>
      <c r="CV1070" t="s">
        <v>17</v>
      </c>
      <c r="CW1070" t="s">
        <v>17</v>
      </c>
      <c r="CX1070" t="s">
        <v>17</v>
      </c>
      <c r="CY1070" t="s">
        <v>17</v>
      </c>
      <c r="CZ1070" t="s">
        <v>11723</v>
      </c>
      <c r="DA1070" t="s">
        <v>8549</v>
      </c>
      <c r="DB1070" t="s">
        <v>11724</v>
      </c>
      <c r="DC1070" t="s">
        <v>11725</v>
      </c>
      <c r="DD1070">
        <v>1078</v>
      </c>
    </row>
    <row r="1071" spans="1:108">
      <c r="A1071">
        <v>1024</v>
      </c>
      <c r="B1071" t="s">
        <v>10974</v>
      </c>
      <c r="C1071" s="285" t="s">
        <v>10975</v>
      </c>
      <c r="D1071" t="s">
        <v>10976</v>
      </c>
      <c r="E1071" t="s">
        <v>10977</v>
      </c>
      <c r="F1071" t="s">
        <v>10978</v>
      </c>
      <c r="G1071" s="149" t="s">
        <v>10979</v>
      </c>
      <c r="H1071" t="s">
        <v>10980</v>
      </c>
      <c r="I1071" t="s">
        <v>10981</v>
      </c>
      <c r="J1071" t="s">
        <v>10982</v>
      </c>
      <c r="K1071" t="s">
        <v>12874</v>
      </c>
      <c r="L1071" t="s">
        <v>10985</v>
      </c>
      <c r="M1071" t="b">
        <v>0</v>
      </c>
      <c r="N1071" t="s">
        <v>549</v>
      </c>
      <c r="O1071" t="s">
        <v>8269</v>
      </c>
      <c r="P1071">
        <v>20</v>
      </c>
      <c r="Q1071">
        <v>20</v>
      </c>
      <c r="R1071">
        <v>20</v>
      </c>
      <c r="S1071" t="s">
        <v>10984</v>
      </c>
      <c r="T1071" t="s">
        <v>17</v>
      </c>
      <c r="U1071" t="s">
        <v>17</v>
      </c>
      <c r="V1071" t="s">
        <v>17</v>
      </c>
      <c r="W1071" t="s">
        <v>17</v>
      </c>
      <c r="X1071" t="s">
        <v>10983</v>
      </c>
      <c r="Y1071" t="s">
        <v>10986</v>
      </c>
      <c r="Z1071" t="s">
        <v>10987</v>
      </c>
      <c r="AA1071" t="s">
        <v>484</v>
      </c>
      <c r="AB1071" t="s">
        <v>17</v>
      </c>
      <c r="AC1071" t="s">
        <v>17</v>
      </c>
      <c r="AD1071" t="s">
        <v>17</v>
      </c>
      <c r="AE1071" t="s">
        <v>10988</v>
      </c>
      <c r="AF1071" t="s">
        <v>17</v>
      </c>
      <c r="AG1071" t="s">
        <v>17</v>
      </c>
      <c r="AH1071" t="s">
        <v>11726</v>
      </c>
      <c r="AI1071" t="s">
        <v>9202</v>
      </c>
      <c r="AJ1071" t="s">
        <v>481</v>
      </c>
      <c r="AM1071" t="s">
        <v>17</v>
      </c>
      <c r="AN1071" t="s">
        <v>484</v>
      </c>
      <c r="AO1071" t="s">
        <v>10990</v>
      </c>
      <c r="AP1071" t="s">
        <v>10984</v>
      </c>
      <c r="AQ1071" t="s">
        <v>10991</v>
      </c>
      <c r="AR1071" t="s">
        <v>10992</v>
      </c>
      <c r="AS1071" t="s">
        <v>9044</v>
      </c>
      <c r="AT1071" t="s">
        <v>347</v>
      </c>
      <c r="AU1071" t="b">
        <v>0</v>
      </c>
      <c r="AV1071" t="s">
        <v>17</v>
      </c>
      <c r="AW1071" s="89">
        <v>1189119</v>
      </c>
      <c r="AX1071" t="b">
        <v>0</v>
      </c>
      <c r="AY1071" t="s">
        <v>17</v>
      </c>
      <c r="AZ1071" t="s">
        <v>10994</v>
      </c>
      <c r="BA1071" t="s">
        <v>10995</v>
      </c>
      <c r="BB1071" t="s">
        <v>5202</v>
      </c>
      <c r="BC1071" t="s">
        <v>17</v>
      </c>
      <c r="BD1071" t="s">
        <v>17</v>
      </c>
      <c r="BE1071" t="s">
        <v>37</v>
      </c>
      <c r="BF1071" t="s">
        <v>36</v>
      </c>
      <c r="BG1071" t="s">
        <v>17</v>
      </c>
      <c r="BH1071" t="s">
        <v>9567</v>
      </c>
      <c r="BI1071" t="s">
        <v>4479</v>
      </c>
      <c r="BJ1071" t="s">
        <v>9079</v>
      </c>
      <c r="BK1071" t="s">
        <v>9568</v>
      </c>
      <c r="BL1071" t="s">
        <v>17</v>
      </c>
      <c r="BM1071" s="89">
        <v>1079267</v>
      </c>
      <c r="BN1071" s="89">
        <v>1079267</v>
      </c>
      <c r="BO1071" t="s">
        <v>7013</v>
      </c>
      <c r="BP1071" t="s">
        <v>6142</v>
      </c>
      <c r="BQ1071" t="s">
        <v>17</v>
      </c>
      <c r="BR1071" t="s">
        <v>17</v>
      </c>
      <c r="BS1071" t="s">
        <v>17</v>
      </c>
      <c r="BT1071" t="s">
        <v>7013</v>
      </c>
      <c r="BU1071" t="s">
        <v>6697</v>
      </c>
      <c r="BV1071" t="s">
        <v>11727</v>
      </c>
      <c r="BW1071">
        <v>25</v>
      </c>
      <c r="BX1071" t="s">
        <v>17</v>
      </c>
      <c r="BY1071" t="s">
        <v>17</v>
      </c>
      <c r="BZ1071" t="s">
        <v>10997</v>
      </c>
      <c r="CA1071" t="s">
        <v>6212</v>
      </c>
      <c r="CB1071">
        <v>2018</v>
      </c>
      <c r="CC1071" t="s">
        <v>10998</v>
      </c>
      <c r="CD1071" t="s">
        <v>11728</v>
      </c>
      <c r="CE1071" t="s">
        <v>11729</v>
      </c>
      <c r="CF1071" t="s">
        <v>11726</v>
      </c>
      <c r="CG1071" t="s">
        <v>11726</v>
      </c>
      <c r="CH1071" t="s">
        <v>131</v>
      </c>
      <c r="CI1071" t="s">
        <v>11726</v>
      </c>
      <c r="CJ1071" t="s">
        <v>11730</v>
      </c>
      <c r="CM1071" t="s">
        <v>11002</v>
      </c>
      <c r="CO1071" t="s">
        <v>686</v>
      </c>
      <c r="CP1071" t="s">
        <v>48</v>
      </c>
      <c r="CQ1071" t="s">
        <v>7025</v>
      </c>
      <c r="CR1071" t="s">
        <v>17</v>
      </c>
      <c r="CS1071" t="s">
        <v>11731</v>
      </c>
      <c r="CT1071" t="s">
        <v>430</v>
      </c>
      <c r="CU1071" t="s">
        <v>333</v>
      </c>
      <c r="CV1071" t="s">
        <v>17</v>
      </c>
      <c r="CW1071" t="s">
        <v>17</v>
      </c>
      <c r="CX1071" t="s">
        <v>17</v>
      </c>
      <c r="CY1071" t="s">
        <v>17</v>
      </c>
      <c r="CZ1071" t="s">
        <v>11732</v>
      </c>
      <c r="DA1071" t="s">
        <v>8549</v>
      </c>
      <c r="DB1071" t="s">
        <v>11733</v>
      </c>
      <c r="DC1071" t="s">
        <v>11734</v>
      </c>
      <c r="DD1071">
        <v>1079</v>
      </c>
    </row>
    <row r="1072" spans="1:108">
      <c r="A1072">
        <v>1025</v>
      </c>
      <c r="B1072" t="s">
        <v>10974</v>
      </c>
      <c r="C1072" s="285" t="s">
        <v>10975</v>
      </c>
      <c r="D1072" t="s">
        <v>10976</v>
      </c>
      <c r="E1072" t="s">
        <v>10977</v>
      </c>
      <c r="F1072" t="s">
        <v>10978</v>
      </c>
      <c r="G1072" s="149" t="s">
        <v>10979</v>
      </c>
      <c r="H1072" t="s">
        <v>10980</v>
      </c>
      <c r="I1072" t="s">
        <v>10981</v>
      </c>
      <c r="J1072" t="s">
        <v>10982</v>
      </c>
      <c r="K1072" t="s">
        <v>12874</v>
      </c>
      <c r="L1072" t="s">
        <v>11055</v>
      </c>
      <c r="M1072" t="b">
        <v>0</v>
      </c>
      <c r="N1072" t="s">
        <v>549</v>
      </c>
      <c r="O1072" t="s">
        <v>8269</v>
      </c>
      <c r="P1072">
        <v>23</v>
      </c>
      <c r="Q1072">
        <v>23</v>
      </c>
      <c r="R1072">
        <v>23</v>
      </c>
      <c r="S1072" t="s">
        <v>10984</v>
      </c>
      <c r="T1072" t="s">
        <v>17</v>
      </c>
      <c r="U1072" t="s">
        <v>17</v>
      </c>
      <c r="V1072" t="s">
        <v>17</v>
      </c>
      <c r="W1072" t="s">
        <v>17</v>
      </c>
      <c r="X1072" t="s">
        <v>11054</v>
      </c>
      <c r="Y1072" t="s">
        <v>10986</v>
      </c>
      <c r="Z1072" t="s">
        <v>10987</v>
      </c>
      <c r="AA1072" t="s">
        <v>484</v>
      </c>
      <c r="AB1072" t="s">
        <v>17</v>
      </c>
      <c r="AC1072" t="s">
        <v>17</v>
      </c>
      <c r="AD1072" t="s">
        <v>17</v>
      </c>
      <c r="AE1072" t="s">
        <v>10988</v>
      </c>
      <c r="AF1072" t="s">
        <v>17</v>
      </c>
      <c r="AG1072" t="s">
        <v>17</v>
      </c>
      <c r="AH1072" t="s">
        <v>11735</v>
      </c>
      <c r="AI1072" t="s">
        <v>9202</v>
      </c>
      <c r="AJ1072" t="s">
        <v>481</v>
      </c>
      <c r="AM1072" t="s">
        <v>17</v>
      </c>
      <c r="AN1072" t="s">
        <v>484</v>
      </c>
      <c r="AO1072" t="s">
        <v>11057</v>
      </c>
      <c r="AP1072" t="s">
        <v>10984</v>
      </c>
      <c r="AQ1072" t="s">
        <v>10991</v>
      </c>
      <c r="AR1072" t="s">
        <v>10992</v>
      </c>
      <c r="AS1072" t="s">
        <v>9044</v>
      </c>
      <c r="AT1072" t="s">
        <v>11009</v>
      </c>
      <c r="AU1072" t="b">
        <v>0</v>
      </c>
      <c r="AV1072" t="s">
        <v>17</v>
      </c>
      <c r="AW1072" s="89">
        <v>2094379</v>
      </c>
      <c r="AX1072" t="b">
        <v>0</v>
      </c>
      <c r="AY1072" t="s">
        <v>17</v>
      </c>
      <c r="AZ1072" t="s">
        <v>10994</v>
      </c>
      <c r="BA1072" t="s">
        <v>10995</v>
      </c>
      <c r="BB1072" t="s">
        <v>5202</v>
      </c>
      <c r="BC1072" t="s">
        <v>17</v>
      </c>
      <c r="BD1072" t="s">
        <v>17</v>
      </c>
      <c r="BE1072" t="s">
        <v>37</v>
      </c>
      <c r="BF1072" t="s">
        <v>36</v>
      </c>
      <c r="BG1072" t="s">
        <v>17</v>
      </c>
      <c r="BH1072" t="s">
        <v>9567</v>
      </c>
      <c r="BI1072" t="s">
        <v>4479</v>
      </c>
      <c r="BJ1072" t="s">
        <v>9079</v>
      </c>
      <c r="BK1072" t="s">
        <v>9568</v>
      </c>
      <c r="BL1072" t="s">
        <v>17</v>
      </c>
      <c r="BM1072" s="89">
        <v>1874128</v>
      </c>
      <c r="BN1072" s="89">
        <v>1874128</v>
      </c>
      <c r="BO1072" t="s">
        <v>7013</v>
      </c>
      <c r="BP1072" t="s">
        <v>6142</v>
      </c>
      <c r="BQ1072" t="s">
        <v>17</v>
      </c>
      <c r="BR1072" t="s">
        <v>17</v>
      </c>
      <c r="BS1072" t="s">
        <v>17</v>
      </c>
      <c r="BT1072" t="s">
        <v>7013</v>
      </c>
      <c r="BU1072" t="s">
        <v>6697</v>
      </c>
      <c r="BV1072" t="s">
        <v>11736</v>
      </c>
      <c r="BW1072">
        <v>25</v>
      </c>
      <c r="BX1072" t="s">
        <v>17</v>
      </c>
      <c r="BY1072" t="s">
        <v>17</v>
      </c>
      <c r="BZ1072" t="s">
        <v>10997</v>
      </c>
      <c r="CA1072" t="s">
        <v>6212</v>
      </c>
      <c r="CB1072">
        <v>2018</v>
      </c>
      <c r="CC1072" t="s">
        <v>10998</v>
      </c>
      <c r="CD1072" t="s">
        <v>11737</v>
      </c>
      <c r="CE1072" t="s">
        <v>11738</v>
      </c>
      <c r="CF1072" t="s">
        <v>11735</v>
      </c>
      <c r="CG1072" t="s">
        <v>11735</v>
      </c>
      <c r="CH1072" t="s">
        <v>131</v>
      </c>
      <c r="CI1072" t="s">
        <v>11735</v>
      </c>
      <c r="CJ1072" t="s">
        <v>11739</v>
      </c>
      <c r="CM1072" t="s">
        <v>11002</v>
      </c>
      <c r="CO1072" t="s">
        <v>686</v>
      </c>
      <c r="CP1072" t="s">
        <v>48</v>
      </c>
      <c r="CQ1072" t="s">
        <v>7025</v>
      </c>
      <c r="CR1072" t="s">
        <v>17</v>
      </c>
      <c r="CS1072" t="s">
        <v>11740</v>
      </c>
      <c r="CT1072" t="s">
        <v>430</v>
      </c>
      <c r="CU1072" t="s">
        <v>333</v>
      </c>
      <c r="CV1072" t="s">
        <v>17</v>
      </c>
      <c r="CW1072" t="s">
        <v>17</v>
      </c>
      <c r="CX1072" t="s">
        <v>17</v>
      </c>
      <c r="CY1072" t="s">
        <v>17</v>
      </c>
      <c r="CZ1072" t="s">
        <v>11741</v>
      </c>
      <c r="DA1072" t="s">
        <v>8549</v>
      </c>
      <c r="DB1072" t="s">
        <v>11742</v>
      </c>
      <c r="DC1072" t="s">
        <v>11743</v>
      </c>
      <c r="DD1072">
        <v>1080</v>
      </c>
    </row>
    <row r="1073" spans="1:108">
      <c r="A1073">
        <v>1026</v>
      </c>
      <c r="B1073" t="s">
        <v>10974</v>
      </c>
      <c r="C1073" s="285" t="s">
        <v>10975</v>
      </c>
      <c r="D1073" t="s">
        <v>10976</v>
      </c>
      <c r="E1073" t="s">
        <v>10977</v>
      </c>
      <c r="F1073" t="s">
        <v>10978</v>
      </c>
      <c r="G1073" s="149" t="s">
        <v>10979</v>
      </c>
      <c r="H1073" t="s">
        <v>10980</v>
      </c>
      <c r="I1073" t="s">
        <v>10981</v>
      </c>
      <c r="J1073" t="s">
        <v>10982</v>
      </c>
      <c r="K1073" t="s">
        <v>12874</v>
      </c>
      <c r="L1073" t="s">
        <v>11055</v>
      </c>
      <c r="M1073" t="b">
        <v>0</v>
      </c>
      <c r="N1073" t="s">
        <v>549</v>
      </c>
      <c r="O1073" t="s">
        <v>8269</v>
      </c>
      <c r="P1073">
        <v>23</v>
      </c>
      <c r="Q1073">
        <v>23</v>
      </c>
      <c r="R1073">
        <v>23</v>
      </c>
      <c r="S1073" t="s">
        <v>10984</v>
      </c>
      <c r="T1073" t="s">
        <v>17</v>
      </c>
      <c r="U1073" t="s">
        <v>17</v>
      </c>
      <c r="V1073" t="s">
        <v>17</v>
      </c>
      <c r="W1073" t="s">
        <v>17</v>
      </c>
      <c r="X1073" t="s">
        <v>11054</v>
      </c>
      <c r="Y1073" t="s">
        <v>10986</v>
      </c>
      <c r="Z1073" t="s">
        <v>10987</v>
      </c>
      <c r="AA1073" t="s">
        <v>484</v>
      </c>
      <c r="AB1073" t="s">
        <v>17</v>
      </c>
      <c r="AC1073" t="s">
        <v>17</v>
      </c>
      <c r="AD1073" t="s">
        <v>17</v>
      </c>
      <c r="AE1073" t="s">
        <v>10988</v>
      </c>
      <c r="AF1073" t="s">
        <v>17</v>
      </c>
      <c r="AG1073" t="s">
        <v>17</v>
      </c>
      <c r="AH1073" t="s">
        <v>11744</v>
      </c>
      <c r="AI1073" t="s">
        <v>9202</v>
      </c>
      <c r="AJ1073" t="s">
        <v>481</v>
      </c>
      <c r="AM1073" t="s">
        <v>17</v>
      </c>
      <c r="AN1073" t="s">
        <v>484</v>
      </c>
      <c r="AO1073" t="s">
        <v>11057</v>
      </c>
      <c r="AP1073" t="s">
        <v>10984</v>
      </c>
      <c r="AQ1073" t="s">
        <v>10991</v>
      </c>
      <c r="AR1073" t="s">
        <v>10992</v>
      </c>
      <c r="AS1073" t="s">
        <v>9041</v>
      </c>
      <c r="AT1073" t="s">
        <v>17</v>
      </c>
      <c r="AU1073" t="b">
        <v>0</v>
      </c>
      <c r="AV1073" t="s">
        <v>17</v>
      </c>
      <c r="AW1073" s="89">
        <v>4325027</v>
      </c>
      <c r="AX1073" t="b">
        <v>0</v>
      </c>
      <c r="AY1073" t="s">
        <v>17</v>
      </c>
      <c r="AZ1073" t="s">
        <v>10994</v>
      </c>
      <c r="BA1073" t="s">
        <v>10995</v>
      </c>
      <c r="BB1073" t="s">
        <v>5202</v>
      </c>
      <c r="BC1073" t="s">
        <v>17</v>
      </c>
      <c r="BD1073" t="s">
        <v>17</v>
      </c>
      <c r="BE1073" t="s">
        <v>37</v>
      </c>
      <c r="BF1073" t="s">
        <v>36</v>
      </c>
      <c r="BG1073" t="s">
        <v>17</v>
      </c>
      <c r="BH1073" t="s">
        <v>9567</v>
      </c>
      <c r="BI1073" t="s">
        <v>4479</v>
      </c>
      <c r="BJ1073" t="s">
        <v>9079</v>
      </c>
      <c r="BK1073" t="s">
        <v>9568</v>
      </c>
      <c r="BL1073" t="s">
        <v>17</v>
      </c>
      <c r="BM1073" s="89">
        <v>3822737</v>
      </c>
      <c r="BN1073" s="89">
        <v>3822737</v>
      </c>
      <c r="BO1073" t="s">
        <v>7013</v>
      </c>
      <c r="BP1073" t="s">
        <v>6142</v>
      </c>
      <c r="BQ1073" t="s">
        <v>17</v>
      </c>
      <c r="BR1073" t="s">
        <v>17</v>
      </c>
      <c r="BS1073" t="s">
        <v>17</v>
      </c>
      <c r="BT1073" t="s">
        <v>7013</v>
      </c>
      <c r="BU1073" t="s">
        <v>6697</v>
      </c>
      <c r="BV1073" t="s">
        <v>11745</v>
      </c>
      <c r="BW1073">
        <v>25</v>
      </c>
      <c r="BX1073" t="s">
        <v>17</v>
      </c>
      <c r="BY1073" t="s">
        <v>17</v>
      </c>
      <c r="BZ1073" t="s">
        <v>10997</v>
      </c>
      <c r="CA1073" t="s">
        <v>6212</v>
      </c>
      <c r="CB1073">
        <v>2018</v>
      </c>
      <c r="CC1073" t="s">
        <v>10998</v>
      </c>
      <c r="CD1073" t="s">
        <v>11746</v>
      </c>
      <c r="CE1073" t="s">
        <v>11747</v>
      </c>
      <c r="CF1073" t="s">
        <v>11744</v>
      </c>
      <c r="CG1073" t="s">
        <v>11744</v>
      </c>
      <c r="CH1073" t="s">
        <v>131</v>
      </c>
      <c r="CI1073" t="s">
        <v>11744</v>
      </c>
      <c r="CJ1073" t="s">
        <v>11748</v>
      </c>
      <c r="CM1073" t="s">
        <v>11002</v>
      </c>
      <c r="CO1073" t="s">
        <v>686</v>
      </c>
      <c r="CP1073" t="s">
        <v>48</v>
      </c>
      <c r="CQ1073" t="s">
        <v>7025</v>
      </c>
      <c r="CR1073" t="s">
        <v>17</v>
      </c>
      <c r="CS1073" t="s">
        <v>11749</v>
      </c>
      <c r="CT1073" t="s">
        <v>430</v>
      </c>
      <c r="CU1073" t="s">
        <v>333</v>
      </c>
      <c r="CV1073" t="s">
        <v>17</v>
      </c>
      <c r="CW1073" t="s">
        <v>17</v>
      </c>
      <c r="CX1073" t="s">
        <v>17</v>
      </c>
      <c r="CY1073" t="s">
        <v>17</v>
      </c>
      <c r="CZ1073" t="s">
        <v>11750</v>
      </c>
      <c r="DA1073" t="s">
        <v>8549</v>
      </c>
      <c r="DB1073" t="s">
        <v>11751</v>
      </c>
      <c r="DC1073" t="s">
        <v>11752</v>
      </c>
      <c r="DD1073">
        <v>1081</v>
      </c>
    </row>
    <row r="1074" spans="1:108">
      <c r="A1074">
        <v>1027</v>
      </c>
      <c r="B1074" t="s">
        <v>10974</v>
      </c>
      <c r="C1074" s="285" t="s">
        <v>10975</v>
      </c>
      <c r="D1074" t="s">
        <v>10976</v>
      </c>
      <c r="E1074" t="s">
        <v>10977</v>
      </c>
      <c r="F1074" t="s">
        <v>10978</v>
      </c>
      <c r="G1074" s="149" t="s">
        <v>10979</v>
      </c>
      <c r="H1074" t="s">
        <v>10980</v>
      </c>
      <c r="I1074" t="s">
        <v>10981</v>
      </c>
      <c r="J1074" t="s">
        <v>10982</v>
      </c>
      <c r="K1074" t="s">
        <v>12874</v>
      </c>
      <c r="L1074" t="s">
        <v>10985</v>
      </c>
      <c r="M1074" t="b">
        <v>0</v>
      </c>
      <c r="N1074" t="s">
        <v>549</v>
      </c>
      <c r="O1074" t="s">
        <v>8269</v>
      </c>
      <c r="P1074">
        <v>20</v>
      </c>
      <c r="Q1074">
        <v>20</v>
      </c>
      <c r="R1074">
        <v>20</v>
      </c>
      <c r="S1074" t="s">
        <v>10984</v>
      </c>
      <c r="T1074" t="s">
        <v>17</v>
      </c>
      <c r="U1074" t="s">
        <v>17</v>
      </c>
      <c r="V1074" t="s">
        <v>17</v>
      </c>
      <c r="W1074" t="s">
        <v>17</v>
      </c>
      <c r="X1074" t="s">
        <v>10983</v>
      </c>
      <c r="Y1074" t="s">
        <v>10986</v>
      </c>
      <c r="Z1074" t="s">
        <v>10987</v>
      </c>
      <c r="AA1074" t="s">
        <v>484</v>
      </c>
      <c r="AB1074" t="s">
        <v>17</v>
      </c>
      <c r="AC1074" t="s">
        <v>17</v>
      </c>
      <c r="AD1074" t="s">
        <v>17</v>
      </c>
      <c r="AE1074" t="s">
        <v>10988</v>
      </c>
      <c r="AF1074" t="s">
        <v>17</v>
      </c>
      <c r="AG1074" t="s">
        <v>17</v>
      </c>
      <c r="AH1074" t="s">
        <v>11753</v>
      </c>
      <c r="AI1074" t="s">
        <v>9202</v>
      </c>
      <c r="AJ1074" t="s">
        <v>481</v>
      </c>
      <c r="AM1074" t="s">
        <v>17</v>
      </c>
      <c r="AN1074" t="s">
        <v>484</v>
      </c>
      <c r="AO1074" t="s">
        <v>11008</v>
      </c>
      <c r="AP1074" t="s">
        <v>10984</v>
      </c>
      <c r="AQ1074" t="s">
        <v>10991</v>
      </c>
      <c r="AR1074" t="s">
        <v>10992</v>
      </c>
      <c r="AS1074" t="s">
        <v>9044</v>
      </c>
      <c r="AT1074" t="s">
        <v>347</v>
      </c>
      <c r="AU1074" t="b">
        <v>0</v>
      </c>
      <c r="AV1074" t="s">
        <v>17</v>
      </c>
      <c r="AW1074" s="89">
        <v>1164866</v>
      </c>
      <c r="AX1074" t="b">
        <v>0</v>
      </c>
      <c r="AY1074" t="s">
        <v>17</v>
      </c>
      <c r="AZ1074" t="s">
        <v>10994</v>
      </c>
      <c r="BA1074" t="s">
        <v>10995</v>
      </c>
      <c r="BB1074" t="s">
        <v>5202</v>
      </c>
      <c r="BC1074" t="s">
        <v>17</v>
      </c>
      <c r="BD1074" t="s">
        <v>17</v>
      </c>
      <c r="BE1074" t="s">
        <v>37</v>
      </c>
      <c r="BF1074" t="s">
        <v>36</v>
      </c>
      <c r="BG1074" t="s">
        <v>17</v>
      </c>
      <c r="BH1074" t="s">
        <v>9567</v>
      </c>
      <c r="BI1074" t="s">
        <v>4479</v>
      </c>
      <c r="BJ1074" t="s">
        <v>9079</v>
      </c>
      <c r="BK1074" t="s">
        <v>9568</v>
      </c>
      <c r="BL1074" t="s">
        <v>17</v>
      </c>
      <c r="BM1074" s="89">
        <v>1059029</v>
      </c>
      <c r="BN1074" s="89">
        <v>1059029</v>
      </c>
      <c r="BO1074" t="s">
        <v>7013</v>
      </c>
      <c r="BP1074" t="s">
        <v>6142</v>
      </c>
      <c r="BQ1074" t="s">
        <v>17</v>
      </c>
      <c r="BR1074" t="s">
        <v>17</v>
      </c>
      <c r="BS1074" t="s">
        <v>17</v>
      </c>
      <c r="BT1074" t="s">
        <v>7013</v>
      </c>
      <c r="BU1074" t="s">
        <v>6697</v>
      </c>
      <c r="BV1074" t="s">
        <v>11754</v>
      </c>
      <c r="BW1074">
        <v>25</v>
      </c>
      <c r="BX1074" t="s">
        <v>17</v>
      </c>
      <c r="BY1074" t="s">
        <v>17</v>
      </c>
      <c r="BZ1074" t="s">
        <v>10997</v>
      </c>
      <c r="CA1074" t="s">
        <v>6212</v>
      </c>
      <c r="CB1074">
        <v>2018</v>
      </c>
      <c r="CC1074" t="s">
        <v>10998</v>
      </c>
      <c r="CD1074" t="s">
        <v>11755</v>
      </c>
      <c r="CE1074" t="s">
        <v>11756</v>
      </c>
      <c r="CF1074" t="s">
        <v>11753</v>
      </c>
      <c r="CG1074" t="s">
        <v>11753</v>
      </c>
      <c r="CH1074" t="s">
        <v>131</v>
      </c>
      <c r="CI1074" t="s">
        <v>11753</v>
      </c>
      <c r="CJ1074" t="s">
        <v>11757</v>
      </c>
      <c r="CM1074" t="s">
        <v>11002</v>
      </c>
      <c r="CO1074" t="s">
        <v>686</v>
      </c>
      <c r="CP1074" t="s">
        <v>48</v>
      </c>
      <c r="CQ1074" t="s">
        <v>7025</v>
      </c>
      <c r="CR1074" t="s">
        <v>17</v>
      </c>
      <c r="CS1074" t="s">
        <v>11758</v>
      </c>
      <c r="CT1074" t="s">
        <v>430</v>
      </c>
      <c r="CU1074" t="s">
        <v>333</v>
      </c>
      <c r="CV1074" t="s">
        <v>17</v>
      </c>
      <c r="CW1074" t="s">
        <v>17</v>
      </c>
      <c r="CX1074" t="s">
        <v>17</v>
      </c>
      <c r="CY1074" t="s">
        <v>17</v>
      </c>
      <c r="CZ1074" t="s">
        <v>11759</v>
      </c>
      <c r="DA1074" t="s">
        <v>8549</v>
      </c>
      <c r="DB1074" t="s">
        <v>11760</v>
      </c>
      <c r="DC1074" t="s">
        <v>11761</v>
      </c>
      <c r="DD1074">
        <v>1082</v>
      </c>
    </row>
    <row r="1075" spans="1:108">
      <c r="A1075">
        <v>1028</v>
      </c>
      <c r="B1075" t="s">
        <v>10974</v>
      </c>
      <c r="C1075" s="285" t="s">
        <v>10975</v>
      </c>
      <c r="D1075" t="s">
        <v>10976</v>
      </c>
      <c r="E1075" t="s">
        <v>10977</v>
      </c>
      <c r="F1075" t="s">
        <v>10978</v>
      </c>
      <c r="G1075" s="149" t="s">
        <v>10979</v>
      </c>
      <c r="H1075" t="s">
        <v>10980</v>
      </c>
      <c r="I1075" t="s">
        <v>10981</v>
      </c>
      <c r="J1075" t="s">
        <v>10982</v>
      </c>
      <c r="K1075" t="s">
        <v>12874</v>
      </c>
      <c r="L1075" t="s">
        <v>10985</v>
      </c>
      <c r="M1075" t="b">
        <v>0</v>
      </c>
      <c r="N1075" t="s">
        <v>549</v>
      </c>
      <c r="O1075" t="s">
        <v>8269</v>
      </c>
      <c r="P1075">
        <v>20</v>
      </c>
      <c r="Q1075">
        <v>20</v>
      </c>
      <c r="R1075">
        <v>20</v>
      </c>
      <c r="S1075" t="s">
        <v>10984</v>
      </c>
      <c r="T1075" t="s">
        <v>17</v>
      </c>
      <c r="U1075" t="s">
        <v>17</v>
      </c>
      <c r="V1075" t="s">
        <v>17</v>
      </c>
      <c r="W1075" t="s">
        <v>17</v>
      </c>
      <c r="X1075" t="s">
        <v>10983</v>
      </c>
      <c r="Y1075" t="s">
        <v>10986</v>
      </c>
      <c r="Z1075" t="s">
        <v>10987</v>
      </c>
      <c r="AA1075" t="s">
        <v>484</v>
      </c>
      <c r="AB1075" t="s">
        <v>17</v>
      </c>
      <c r="AC1075" t="s">
        <v>17</v>
      </c>
      <c r="AD1075" t="s">
        <v>17</v>
      </c>
      <c r="AE1075" t="s">
        <v>10988</v>
      </c>
      <c r="AF1075" t="s">
        <v>17</v>
      </c>
      <c r="AG1075" t="s">
        <v>17</v>
      </c>
      <c r="AH1075" t="s">
        <v>11762</v>
      </c>
      <c r="AI1075" t="s">
        <v>9202</v>
      </c>
      <c r="AJ1075" t="s">
        <v>481</v>
      </c>
      <c r="AM1075" t="s">
        <v>17</v>
      </c>
      <c r="AN1075" t="s">
        <v>484</v>
      </c>
      <c r="AO1075" t="s">
        <v>11008</v>
      </c>
      <c r="AP1075" t="s">
        <v>10984</v>
      </c>
      <c r="AQ1075" t="s">
        <v>10991</v>
      </c>
      <c r="AR1075" t="s">
        <v>10992</v>
      </c>
      <c r="AS1075" t="s">
        <v>9044</v>
      </c>
      <c r="AT1075" t="s">
        <v>10993</v>
      </c>
      <c r="AU1075" t="b">
        <v>0</v>
      </c>
      <c r="AV1075" t="s">
        <v>17</v>
      </c>
      <c r="AW1075" s="89">
        <v>1078548</v>
      </c>
      <c r="AX1075" t="b">
        <v>0</v>
      </c>
      <c r="AY1075" t="s">
        <v>17</v>
      </c>
      <c r="AZ1075" t="s">
        <v>10994</v>
      </c>
      <c r="BA1075" t="s">
        <v>10995</v>
      </c>
      <c r="BB1075" t="s">
        <v>5202</v>
      </c>
      <c r="BC1075" t="s">
        <v>17</v>
      </c>
      <c r="BD1075" t="s">
        <v>17</v>
      </c>
      <c r="BE1075" t="s">
        <v>37</v>
      </c>
      <c r="BF1075" t="s">
        <v>36</v>
      </c>
      <c r="BG1075" t="s">
        <v>17</v>
      </c>
      <c r="BH1075" t="s">
        <v>9567</v>
      </c>
      <c r="BI1075" t="s">
        <v>4479</v>
      </c>
      <c r="BJ1075" t="s">
        <v>9079</v>
      </c>
      <c r="BK1075" t="s">
        <v>9568</v>
      </c>
      <c r="BL1075" t="s">
        <v>17</v>
      </c>
      <c r="BM1075" s="89">
        <v>956873</v>
      </c>
      <c r="BN1075" s="89">
        <v>956873</v>
      </c>
      <c r="BO1075" t="s">
        <v>7013</v>
      </c>
      <c r="BP1075" t="s">
        <v>6142</v>
      </c>
      <c r="BQ1075" t="s">
        <v>17</v>
      </c>
      <c r="BR1075" t="s">
        <v>17</v>
      </c>
      <c r="BS1075" t="s">
        <v>17</v>
      </c>
      <c r="BT1075" t="s">
        <v>7013</v>
      </c>
      <c r="BU1075" t="s">
        <v>6697</v>
      </c>
      <c r="BV1075" t="s">
        <v>11763</v>
      </c>
      <c r="BW1075">
        <v>25</v>
      </c>
      <c r="BX1075" t="s">
        <v>17</v>
      </c>
      <c r="BY1075" t="s">
        <v>17</v>
      </c>
      <c r="BZ1075" t="s">
        <v>10997</v>
      </c>
      <c r="CA1075" t="s">
        <v>6212</v>
      </c>
      <c r="CB1075">
        <v>2018</v>
      </c>
      <c r="CC1075" t="s">
        <v>10998</v>
      </c>
      <c r="CD1075" t="s">
        <v>11764</v>
      </c>
      <c r="CE1075" t="s">
        <v>11765</v>
      </c>
      <c r="CF1075" t="s">
        <v>11762</v>
      </c>
      <c r="CG1075" t="s">
        <v>11762</v>
      </c>
      <c r="CH1075" t="s">
        <v>131</v>
      </c>
      <c r="CI1075" t="s">
        <v>11762</v>
      </c>
      <c r="CJ1075" t="s">
        <v>11766</v>
      </c>
      <c r="CM1075" t="s">
        <v>11002</v>
      </c>
      <c r="CO1075" t="s">
        <v>686</v>
      </c>
      <c r="CP1075" t="s">
        <v>48</v>
      </c>
      <c r="CQ1075" t="s">
        <v>7025</v>
      </c>
      <c r="CR1075" t="s">
        <v>17</v>
      </c>
      <c r="CS1075" t="s">
        <v>11767</v>
      </c>
      <c r="CT1075" t="s">
        <v>430</v>
      </c>
      <c r="CU1075" t="s">
        <v>333</v>
      </c>
      <c r="CV1075" t="s">
        <v>17</v>
      </c>
      <c r="CW1075" t="s">
        <v>17</v>
      </c>
      <c r="CX1075" t="s">
        <v>17</v>
      </c>
      <c r="CY1075" t="s">
        <v>17</v>
      </c>
      <c r="CZ1075" t="s">
        <v>11768</v>
      </c>
      <c r="DA1075" t="s">
        <v>8549</v>
      </c>
      <c r="DB1075" t="s">
        <v>11769</v>
      </c>
      <c r="DC1075" t="s">
        <v>11770</v>
      </c>
      <c r="DD1075">
        <v>1083</v>
      </c>
    </row>
    <row r="1076" spans="1:108">
      <c r="A1076">
        <v>1029</v>
      </c>
      <c r="B1076" t="s">
        <v>10974</v>
      </c>
      <c r="C1076" s="285" t="s">
        <v>10975</v>
      </c>
      <c r="D1076" t="s">
        <v>10976</v>
      </c>
      <c r="E1076" t="s">
        <v>10977</v>
      </c>
      <c r="F1076" t="s">
        <v>10978</v>
      </c>
      <c r="G1076" s="149" t="s">
        <v>10979</v>
      </c>
      <c r="H1076" t="s">
        <v>10980</v>
      </c>
      <c r="I1076" t="s">
        <v>10981</v>
      </c>
      <c r="J1076" t="s">
        <v>10982</v>
      </c>
      <c r="K1076" t="s">
        <v>12874</v>
      </c>
      <c r="L1076" t="s">
        <v>10985</v>
      </c>
      <c r="M1076" t="b">
        <v>0</v>
      </c>
      <c r="N1076" t="s">
        <v>549</v>
      </c>
      <c r="O1076" t="s">
        <v>8269</v>
      </c>
      <c r="P1076">
        <v>20</v>
      </c>
      <c r="Q1076">
        <v>20</v>
      </c>
      <c r="R1076">
        <v>20</v>
      </c>
      <c r="S1076" t="s">
        <v>10984</v>
      </c>
      <c r="T1076" t="s">
        <v>17</v>
      </c>
      <c r="U1076" t="s">
        <v>17</v>
      </c>
      <c r="V1076" t="s">
        <v>17</v>
      </c>
      <c r="W1076" t="s">
        <v>17</v>
      </c>
      <c r="X1076" t="s">
        <v>10983</v>
      </c>
      <c r="Y1076" t="s">
        <v>10986</v>
      </c>
      <c r="Z1076" t="s">
        <v>10987</v>
      </c>
      <c r="AA1076" t="s">
        <v>484</v>
      </c>
      <c r="AB1076" t="s">
        <v>17</v>
      </c>
      <c r="AC1076" t="s">
        <v>17</v>
      </c>
      <c r="AD1076" t="s">
        <v>17</v>
      </c>
      <c r="AE1076" t="s">
        <v>10988</v>
      </c>
      <c r="AF1076" t="s">
        <v>17</v>
      </c>
      <c r="AG1076" t="s">
        <v>17</v>
      </c>
      <c r="AH1076" t="s">
        <v>11771</v>
      </c>
      <c r="AI1076" t="s">
        <v>9202</v>
      </c>
      <c r="AJ1076" t="s">
        <v>481</v>
      </c>
      <c r="AM1076" t="s">
        <v>17</v>
      </c>
      <c r="AN1076" t="s">
        <v>484</v>
      </c>
      <c r="AO1076" t="s">
        <v>11008</v>
      </c>
      <c r="AP1076" t="s">
        <v>10984</v>
      </c>
      <c r="AQ1076" t="s">
        <v>10991</v>
      </c>
      <c r="AR1076" t="s">
        <v>10992</v>
      </c>
      <c r="AS1076" t="s">
        <v>9041</v>
      </c>
      <c r="AT1076" t="s">
        <v>17</v>
      </c>
      <c r="AU1076" t="b">
        <v>0</v>
      </c>
      <c r="AV1076" t="s">
        <v>17</v>
      </c>
      <c r="AW1076" s="89">
        <v>2283561</v>
      </c>
      <c r="AX1076" t="b">
        <v>0</v>
      </c>
      <c r="AY1076" t="s">
        <v>17</v>
      </c>
      <c r="AZ1076" t="s">
        <v>10994</v>
      </c>
      <c r="BA1076" t="s">
        <v>10995</v>
      </c>
      <c r="BB1076" t="s">
        <v>5202</v>
      </c>
      <c r="BC1076" t="s">
        <v>17</v>
      </c>
      <c r="BD1076" t="s">
        <v>17</v>
      </c>
      <c r="BE1076" t="s">
        <v>37</v>
      </c>
      <c r="BF1076" t="s">
        <v>36</v>
      </c>
      <c r="BG1076" t="s">
        <v>17</v>
      </c>
      <c r="BH1076" t="s">
        <v>9567</v>
      </c>
      <c r="BI1076" t="s">
        <v>4479</v>
      </c>
      <c r="BJ1076" t="s">
        <v>9079</v>
      </c>
      <c r="BK1076" t="s">
        <v>9568</v>
      </c>
      <c r="BL1076" t="s">
        <v>17</v>
      </c>
      <c r="BM1076" s="89">
        <v>2043585</v>
      </c>
      <c r="BN1076" s="89">
        <v>2043585</v>
      </c>
      <c r="BO1076" t="s">
        <v>7013</v>
      </c>
      <c r="BP1076" t="s">
        <v>6142</v>
      </c>
      <c r="BQ1076" t="s">
        <v>17</v>
      </c>
      <c r="BR1076" t="s">
        <v>17</v>
      </c>
      <c r="BS1076" t="s">
        <v>17</v>
      </c>
      <c r="BT1076" t="s">
        <v>7013</v>
      </c>
      <c r="BU1076" t="s">
        <v>6697</v>
      </c>
      <c r="BV1076" t="s">
        <v>11772</v>
      </c>
      <c r="BW1076">
        <v>25</v>
      </c>
      <c r="BX1076" t="s">
        <v>17</v>
      </c>
      <c r="BY1076" t="s">
        <v>17</v>
      </c>
      <c r="BZ1076" t="s">
        <v>10997</v>
      </c>
      <c r="CA1076" t="s">
        <v>6212</v>
      </c>
      <c r="CB1076">
        <v>2018</v>
      </c>
      <c r="CC1076" t="s">
        <v>10998</v>
      </c>
      <c r="CD1076" t="s">
        <v>11773</v>
      </c>
      <c r="CE1076" t="s">
        <v>11774</v>
      </c>
      <c r="CF1076" t="s">
        <v>11771</v>
      </c>
      <c r="CG1076" t="s">
        <v>11771</v>
      </c>
      <c r="CH1076" t="s">
        <v>131</v>
      </c>
      <c r="CI1076" t="s">
        <v>11771</v>
      </c>
      <c r="CJ1076" t="s">
        <v>11775</v>
      </c>
      <c r="CM1076" t="s">
        <v>11002</v>
      </c>
      <c r="CO1076" t="s">
        <v>686</v>
      </c>
      <c r="CP1076" t="s">
        <v>48</v>
      </c>
      <c r="CQ1076" t="s">
        <v>7025</v>
      </c>
      <c r="CR1076" t="s">
        <v>17</v>
      </c>
      <c r="CS1076" t="s">
        <v>11776</v>
      </c>
      <c r="CT1076" t="s">
        <v>430</v>
      </c>
      <c r="CU1076" t="s">
        <v>333</v>
      </c>
      <c r="CV1076" t="s">
        <v>17</v>
      </c>
      <c r="CW1076" t="s">
        <v>17</v>
      </c>
      <c r="CX1076" t="s">
        <v>17</v>
      </c>
      <c r="CY1076" t="s">
        <v>17</v>
      </c>
      <c r="CZ1076" t="s">
        <v>11777</v>
      </c>
      <c r="DA1076" t="s">
        <v>8549</v>
      </c>
      <c r="DB1076" t="s">
        <v>11778</v>
      </c>
      <c r="DC1076" t="s">
        <v>11779</v>
      </c>
      <c r="DD1076">
        <v>1084</v>
      </c>
    </row>
    <row r="1077" spans="1:108">
      <c r="A1077">
        <v>1030</v>
      </c>
      <c r="B1077" t="s">
        <v>10974</v>
      </c>
      <c r="C1077" s="285" t="s">
        <v>10975</v>
      </c>
      <c r="D1077" t="s">
        <v>10976</v>
      </c>
      <c r="E1077" t="s">
        <v>10977</v>
      </c>
      <c r="F1077" t="s">
        <v>10978</v>
      </c>
      <c r="G1077" s="149" t="s">
        <v>10979</v>
      </c>
      <c r="H1077" t="s">
        <v>10980</v>
      </c>
      <c r="I1077" t="s">
        <v>10981</v>
      </c>
      <c r="J1077" t="s">
        <v>10982</v>
      </c>
      <c r="K1077" t="s">
        <v>12874</v>
      </c>
      <c r="L1077" t="s">
        <v>10985</v>
      </c>
      <c r="M1077" t="b">
        <v>0</v>
      </c>
      <c r="N1077" t="s">
        <v>549</v>
      </c>
      <c r="O1077" t="s">
        <v>8269</v>
      </c>
      <c r="P1077">
        <v>20</v>
      </c>
      <c r="Q1077">
        <v>20</v>
      </c>
      <c r="R1077">
        <v>20</v>
      </c>
      <c r="S1077" t="s">
        <v>10984</v>
      </c>
      <c r="T1077" t="s">
        <v>17</v>
      </c>
      <c r="U1077" t="s">
        <v>17</v>
      </c>
      <c r="V1077" t="s">
        <v>17</v>
      </c>
      <c r="W1077" t="s">
        <v>17</v>
      </c>
      <c r="X1077" t="s">
        <v>10983</v>
      </c>
      <c r="Y1077" t="s">
        <v>10986</v>
      </c>
      <c r="Z1077" t="s">
        <v>10987</v>
      </c>
      <c r="AA1077" t="s">
        <v>484</v>
      </c>
      <c r="AB1077" t="s">
        <v>17</v>
      </c>
      <c r="AC1077" t="s">
        <v>17</v>
      </c>
      <c r="AD1077" t="s">
        <v>17</v>
      </c>
      <c r="AE1077" t="s">
        <v>10988</v>
      </c>
      <c r="AF1077" t="s">
        <v>17</v>
      </c>
      <c r="AG1077" t="s">
        <v>17</v>
      </c>
      <c r="AH1077" t="s">
        <v>11780</v>
      </c>
      <c r="AI1077" t="s">
        <v>9202</v>
      </c>
      <c r="AJ1077" t="s">
        <v>481</v>
      </c>
      <c r="AM1077" t="s">
        <v>17</v>
      </c>
      <c r="AN1077" t="s">
        <v>484</v>
      </c>
      <c r="AO1077" t="s">
        <v>11008</v>
      </c>
      <c r="AP1077" t="s">
        <v>10984</v>
      </c>
      <c r="AQ1077" t="s">
        <v>10991</v>
      </c>
      <c r="AR1077" t="s">
        <v>10992</v>
      </c>
      <c r="AS1077" t="s">
        <v>9041</v>
      </c>
      <c r="AT1077" t="s">
        <v>17</v>
      </c>
      <c r="AU1077" t="b">
        <v>0</v>
      </c>
      <c r="AV1077" t="s">
        <v>17</v>
      </c>
      <c r="AW1077" s="89">
        <v>2107910</v>
      </c>
      <c r="AX1077" t="b">
        <v>0</v>
      </c>
      <c r="AY1077" t="s">
        <v>17</v>
      </c>
      <c r="AZ1077" t="s">
        <v>10994</v>
      </c>
      <c r="BA1077" t="s">
        <v>10995</v>
      </c>
      <c r="BB1077" t="s">
        <v>5202</v>
      </c>
      <c r="BC1077" t="s">
        <v>17</v>
      </c>
      <c r="BD1077" t="s">
        <v>17</v>
      </c>
      <c r="BE1077" t="s">
        <v>37</v>
      </c>
      <c r="BF1077" t="s">
        <v>36</v>
      </c>
      <c r="BG1077" t="s">
        <v>17</v>
      </c>
      <c r="BH1077" t="s">
        <v>9567</v>
      </c>
      <c r="BI1077" t="s">
        <v>4479</v>
      </c>
      <c r="BJ1077" t="s">
        <v>9079</v>
      </c>
      <c r="BK1077" t="s">
        <v>9568</v>
      </c>
      <c r="BL1077" t="s">
        <v>17</v>
      </c>
      <c r="BM1077" s="89">
        <v>1940993</v>
      </c>
      <c r="BN1077" s="89">
        <v>1940993</v>
      </c>
      <c r="BO1077" t="s">
        <v>7013</v>
      </c>
      <c r="BP1077" t="s">
        <v>6142</v>
      </c>
      <c r="BQ1077" t="s">
        <v>17</v>
      </c>
      <c r="BR1077" t="s">
        <v>17</v>
      </c>
      <c r="BS1077" t="s">
        <v>17</v>
      </c>
      <c r="BT1077" t="s">
        <v>7013</v>
      </c>
      <c r="BU1077" t="s">
        <v>6697</v>
      </c>
      <c r="BV1077" t="s">
        <v>11781</v>
      </c>
      <c r="BW1077">
        <v>25</v>
      </c>
      <c r="BX1077" t="s">
        <v>17</v>
      </c>
      <c r="BY1077" t="s">
        <v>17</v>
      </c>
      <c r="BZ1077" t="s">
        <v>10997</v>
      </c>
      <c r="CA1077" t="s">
        <v>6212</v>
      </c>
      <c r="CB1077">
        <v>2018</v>
      </c>
      <c r="CC1077" t="s">
        <v>10998</v>
      </c>
      <c r="CD1077" t="s">
        <v>11782</v>
      </c>
      <c r="CE1077" t="s">
        <v>11783</v>
      </c>
      <c r="CF1077" t="s">
        <v>11780</v>
      </c>
      <c r="CG1077" t="s">
        <v>11780</v>
      </c>
      <c r="CH1077" t="s">
        <v>131</v>
      </c>
      <c r="CI1077" t="s">
        <v>11780</v>
      </c>
      <c r="CJ1077" t="s">
        <v>11784</v>
      </c>
      <c r="CM1077" t="s">
        <v>11002</v>
      </c>
      <c r="CO1077" t="s">
        <v>686</v>
      </c>
      <c r="CP1077" t="s">
        <v>48</v>
      </c>
      <c r="CQ1077" t="s">
        <v>7025</v>
      </c>
      <c r="CR1077" t="s">
        <v>17</v>
      </c>
      <c r="CS1077" t="s">
        <v>11785</v>
      </c>
      <c r="CT1077" t="s">
        <v>430</v>
      </c>
      <c r="CU1077" t="s">
        <v>333</v>
      </c>
      <c r="CV1077" t="s">
        <v>17</v>
      </c>
      <c r="CW1077" t="s">
        <v>17</v>
      </c>
      <c r="CX1077" t="s">
        <v>17</v>
      </c>
      <c r="CY1077" t="s">
        <v>17</v>
      </c>
      <c r="CZ1077" t="s">
        <v>11786</v>
      </c>
      <c r="DA1077" t="s">
        <v>8549</v>
      </c>
      <c r="DB1077" t="s">
        <v>11787</v>
      </c>
      <c r="DC1077" t="s">
        <v>11788</v>
      </c>
      <c r="DD1077">
        <v>1085</v>
      </c>
    </row>
    <row r="1078" spans="1:108">
      <c r="A1078">
        <v>1031</v>
      </c>
      <c r="B1078" t="s">
        <v>10974</v>
      </c>
      <c r="C1078" s="285" t="s">
        <v>10975</v>
      </c>
      <c r="D1078" t="s">
        <v>10976</v>
      </c>
      <c r="E1078" t="s">
        <v>10977</v>
      </c>
      <c r="F1078" t="s">
        <v>10978</v>
      </c>
      <c r="G1078" s="149" t="s">
        <v>10979</v>
      </c>
      <c r="H1078" t="s">
        <v>10980</v>
      </c>
      <c r="I1078" t="s">
        <v>10981</v>
      </c>
      <c r="J1078" t="s">
        <v>10982</v>
      </c>
      <c r="K1078" t="s">
        <v>12874</v>
      </c>
      <c r="L1078" t="s">
        <v>10985</v>
      </c>
      <c r="M1078" t="b">
        <v>0</v>
      </c>
      <c r="N1078" t="s">
        <v>549</v>
      </c>
      <c r="O1078" t="s">
        <v>8269</v>
      </c>
      <c r="P1078">
        <v>20</v>
      </c>
      <c r="Q1078">
        <v>20</v>
      </c>
      <c r="R1078">
        <v>20</v>
      </c>
      <c r="S1078" t="s">
        <v>10984</v>
      </c>
      <c r="T1078" t="s">
        <v>17</v>
      </c>
      <c r="U1078" t="s">
        <v>17</v>
      </c>
      <c r="V1078" t="s">
        <v>17</v>
      </c>
      <c r="W1078" t="s">
        <v>17</v>
      </c>
      <c r="X1078" t="s">
        <v>10983</v>
      </c>
      <c r="Y1078" t="s">
        <v>10986</v>
      </c>
      <c r="Z1078" t="s">
        <v>10987</v>
      </c>
      <c r="AA1078" t="s">
        <v>484</v>
      </c>
      <c r="AB1078" t="s">
        <v>17</v>
      </c>
      <c r="AC1078" t="s">
        <v>17</v>
      </c>
      <c r="AD1078" t="s">
        <v>17</v>
      </c>
      <c r="AE1078" t="s">
        <v>10988</v>
      </c>
      <c r="AF1078" t="s">
        <v>17</v>
      </c>
      <c r="AG1078" t="s">
        <v>17</v>
      </c>
      <c r="AH1078" t="s">
        <v>11789</v>
      </c>
      <c r="AI1078" t="s">
        <v>9202</v>
      </c>
      <c r="AJ1078" t="s">
        <v>481</v>
      </c>
      <c r="AM1078" t="s">
        <v>17</v>
      </c>
      <c r="AN1078" t="s">
        <v>484</v>
      </c>
      <c r="AO1078" t="s">
        <v>10990</v>
      </c>
      <c r="AP1078" t="s">
        <v>10984</v>
      </c>
      <c r="AQ1078" t="s">
        <v>10991</v>
      </c>
      <c r="AR1078" t="s">
        <v>10992</v>
      </c>
      <c r="AS1078" t="s">
        <v>9044</v>
      </c>
      <c r="AT1078" t="s">
        <v>10993</v>
      </c>
      <c r="AU1078" t="b">
        <v>0</v>
      </c>
      <c r="AV1078" t="s">
        <v>17</v>
      </c>
      <c r="AW1078" s="89">
        <v>1133182</v>
      </c>
      <c r="AX1078" t="b">
        <v>0</v>
      </c>
      <c r="AY1078" t="s">
        <v>17</v>
      </c>
      <c r="AZ1078" t="s">
        <v>10994</v>
      </c>
      <c r="BA1078" t="s">
        <v>10995</v>
      </c>
      <c r="BB1078" t="s">
        <v>5202</v>
      </c>
      <c r="BC1078" t="s">
        <v>17</v>
      </c>
      <c r="BD1078" t="s">
        <v>17</v>
      </c>
      <c r="BE1078" t="s">
        <v>37</v>
      </c>
      <c r="BF1078" t="s">
        <v>36</v>
      </c>
      <c r="BG1078" t="s">
        <v>17</v>
      </c>
      <c r="BH1078" t="s">
        <v>9567</v>
      </c>
      <c r="BI1078" t="s">
        <v>4479</v>
      </c>
      <c r="BJ1078" t="s">
        <v>9079</v>
      </c>
      <c r="BK1078" t="s">
        <v>9568</v>
      </c>
      <c r="BL1078" t="s">
        <v>17</v>
      </c>
      <c r="BM1078" s="89">
        <v>1058070</v>
      </c>
      <c r="BN1078" s="89">
        <v>1058070</v>
      </c>
      <c r="BO1078" t="s">
        <v>7013</v>
      </c>
      <c r="BP1078" t="s">
        <v>6142</v>
      </c>
      <c r="BQ1078" t="s">
        <v>17</v>
      </c>
      <c r="BR1078" t="s">
        <v>17</v>
      </c>
      <c r="BS1078" t="s">
        <v>17</v>
      </c>
      <c r="BT1078" t="s">
        <v>7013</v>
      </c>
      <c r="BU1078" t="s">
        <v>6697</v>
      </c>
      <c r="BV1078" t="s">
        <v>11790</v>
      </c>
      <c r="BW1078">
        <v>25</v>
      </c>
      <c r="BX1078" t="s">
        <v>17</v>
      </c>
      <c r="BY1078" t="s">
        <v>17</v>
      </c>
      <c r="BZ1078" t="s">
        <v>10997</v>
      </c>
      <c r="CA1078" t="s">
        <v>6212</v>
      </c>
      <c r="CB1078">
        <v>2018</v>
      </c>
      <c r="CC1078" t="s">
        <v>10998</v>
      </c>
      <c r="CD1078" t="s">
        <v>11791</v>
      </c>
      <c r="CE1078" t="s">
        <v>11792</v>
      </c>
      <c r="CF1078" t="s">
        <v>11789</v>
      </c>
      <c r="CG1078" t="s">
        <v>11789</v>
      </c>
      <c r="CH1078" t="s">
        <v>131</v>
      </c>
      <c r="CI1078" t="s">
        <v>11789</v>
      </c>
      <c r="CJ1078" t="s">
        <v>11793</v>
      </c>
      <c r="CM1078" t="s">
        <v>11002</v>
      </c>
      <c r="CO1078" t="s">
        <v>686</v>
      </c>
      <c r="CP1078" t="s">
        <v>48</v>
      </c>
      <c r="CQ1078" t="s">
        <v>7025</v>
      </c>
      <c r="CR1078" t="s">
        <v>17</v>
      </c>
      <c r="CS1078" t="s">
        <v>11794</v>
      </c>
      <c r="CT1078" t="s">
        <v>430</v>
      </c>
      <c r="CU1078" t="s">
        <v>333</v>
      </c>
      <c r="CV1078" t="s">
        <v>17</v>
      </c>
      <c r="CW1078" t="s">
        <v>17</v>
      </c>
      <c r="CX1078" t="s">
        <v>17</v>
      </c>
      <c r="CY1078" t="s">
        <v>17</v>
      </c>
      <c r="CZ1078" t="s">
        <v>11795</v>
      </c>
      <c r="DA1078" t="s">
        <v>8549</v>
      </c>
      <c r="DB1078" t="s">
        <v>11796</v>
      </c>
      <c r="DC1078" t="s">
        <v>11797</v>
      </c>
      <c r="DD1078">
        <v>1086</v>
      </c>
    </row>
    <row r="1079" spans="1:108">
      <c r="A1079">
        <v>1032</v>
      </c>
      <c r="B1079" t="s">
        <v>10974</v>
      </c>
      <c r="C1079" s="285" t="s">
        <v>10975</v>
      </c>
      <c r="D1079" t="s">
        <v>10976</v>
      </c>
      <c r="E1079" t="s">
        <v>10977</v>
      </c>
      <c r="F1079" t="s">
        <v>10978</v>
      </c>
      <c r="G1079" s="149" t="s">
        <v>10979</v>
      </c>
      <c r="H1079" t="s">
        <v>10980</v>
      </c>
      <c r="I1079" t="s">
        <v>10981</v>
      </c>
      <c r="J1079" t="s">
        <v>10982</v>
      </c>
      <c r="K1079" t="s">
        <v>12874</v>
      </c>
      <c r="L1079" t="s">
        <v>10985</v>
      </c>
      <c r="M1079" t="b">
        <v>0</v>
      </c>
      <c r="N1079" t="s">
        <v>549</v>
      </c>
      <c r="O1079" t="s">
        <v>8269</v>
      </c>
      <c r="P1079">
        <v>20</v>
      </c>
      <c r="Q1079">
        <v>20</v>
      </c>
      <c r="R1079">
        <v>20</v>
      </c>
      <c r="S1079" t="s">
        <v>10984</v>
      </c>
      <c r="T1079" t="s">
        <v>17</v>
      </c>
      <c r="U1079" t="s">
        <v>17</v>
      </c>
      <c r="V1079" t="s">
        <v>17</v>
      </c>
      <c r="W1079" t="s">
        <v>17</v>
      </c>
      <c r="X1079" t="s">
        <v>10983</v>
      </c>
      <c r="Y1079" t="s">
        <v>10986</v>
      </c>
      <c r="Z1079" t="s">
        <v>10987</v>
      </c>
      <c r="AA1079" t="s">
        <v>484</v>
      </c>
      <c r="AB1079" t="s">
        <v>17</v>
      </c>
      <c r="AC1079" t="s">
        <v>17</v>
      </c>
      <c r="AD1079" t="s">
        <v>17</v>
      </c>
      <c r="AE1079" t="s">
        <v>10988</v>
      </c>
      <c r="AF1079" t="s">
        <v>17</v>
      </c>
      <c r="AG1079" t="s">
        <v>17</v>
      </c>
      <c r="AH1079" t="s">
        <v>11798</v>
      </c>
      <c r="AI1079" t="s">
        <v>9202</v>
      </c>
      <c r="AJ1079" t="s">
        <v>481</v>
      </c>
      <c r="AM1079" t="s">
        <v>17</v>
      </c>
      <c r="AN1079" t="s">
        <v>484</v>
      </c>
      <c r="AO1079" t="s">
        <v>11008</v>
      </c>
      <c r="AP1079" t="s">
        <v>10984</v>
      </c>
      <c r="AQ1079" t="s">
        <v>10991</v>
      </c>
      <c r="AR1079" t="s">
        <v>10992</v>
      </c>
      <c r="AS1079" t="s">
        <v>9044</v>
      </c>
      <c r="AT1079" t="s">
        <v>11009</v>
      </c>
      <c r="AU1079" t="b">
        <v>0</v>
      </c>
      <c r="AV1079" t="s">
        <v>17</v>
      </c>
      <c r="AW1079" s="89">
        <v>885427</v>
      </c>
      <c r="AX1079" t="b">
        <v>0</v>
      </c>
      <c r="AY1079" t="s">
        <v>17</v>
      </c>
      <c r="AZ1079" t="s">
        <v>10994</v>
      </c>
      <c r="BA1079" t="s">
        <v>10995</v>
      </c>
      <c r="BB1079" t="s">
        <v>5202</v>
      </c>
      <c r="BC1079" t="s">
        <v>17</v>
      </c>
      <c r="BD1079" t="s">
        <v>17</v>
      </c>
      <c r="BE1079" t="s">
        <v>37</v>
      </c>
      <c r="BF1079" t="s">
        <v>36</v>
      </c>
      <c r="BG1079" t="s">
        <v>17</v>
      </c>
      <c r="BH1079" t="s">
        <v>9567</v>
      </c>
      <c r="BI1079" t="s">
        <v>4479</v>
      </c>
      <c r="BJ1079" t="s">
        <v>9079</v>
      </c>
      <c r="BK1079" t="s">
        <v>9568</v>
      </c>
      <c r="BL1079" t="s">
        <v>17</v>
      </c>
      <c r="BM1079" s="89">
        <v>840281</v>
      </c>
      <c r="BN1079" s="89">
        <v>840281</v>
      </c>
      <c r="BO1079" t="s">
        <v>7013</v>
      </c>
      <c r="BP1079" t="s">
        <v>6142</v>
      </c>
      <c r="BQ1079" t="s">
        <v>17</v>
      </c>
      <c r="BR1079" t="s">
        <v>17</v>
      </c>
      <c r="BS1079" t="s">
        <v>17</v>
      </c>
      <c r="BT1079" t="s">
        <v>7013</v>
      </c>
      <c r="BU1079" t="s">
        <v>6697</v>
      </c>
      <c r="BV1079" t="s">
        <v>11799</v>
      </c>
      <c r="BW1079">
        <v>25</v>
      </c>
      <c r="BX1079" t="s">
        <v>17</v>
      </c>
      <c r="BY1079" t="s">
        <v>17</v>
      </c>
      <c r="BZ1079" t="s">
        <v>10997</v>
      </c>
      <c r="CA1079" t="s">
        <v>6212</v>
      </c>
      <c r="CB1079">
        <v>2018</v>
      </c>
      <c r="CC1079" t="s">
        <v>10998</v>
      </c>
      <c r="CD1079" t="s">
        <v>11800</v>
      </c>
      <c r="CE1079" t="s">
        <v>11801</v>
      </c>
      <c r="CF1079" t="s">
        <v>11798</v>
      </c>
      <c r="CG1079" t="s">
        <v>11798</v>
      </c>
      <c r="CH1079" t="s">
        <v>131</v>
      </c>
      <c r="CI1079" t="s">
        <v>11798</v>
      </c>
      <c r="CJ1079" t="s">
        <v>11802</v>
      </c>
      <c r="CM1079" t="s">
        <v>11002</v>
      </c>
      <c r="CO1079" t="s">
        <v>686</v>
      </c>
      <c r="CP1079" t="s">
        <v>48</v>
      </c>
      <c r="CQ1079" t="s">
        <v>7025</v>
      </c>
      <c r="CR1079" t="s">
        <v>17</v>
      </c>
      <c r="CS1079" t="s">
        <v>11803</v>
      </c>
      <c r="CT1079" t="s">
        <v>430</v>
      </c>
      <c r="CU1079" t="s">
        <v>333</v>
      </c>
      <c r="CV1079" t="s">
        <v>17</v>
      </c>
      <c r="CW1079" t="s">
        <v>17</v>
      </c>
      <c r="CX1079" t="s">
        <v>17</v>
      </c>
      <c r="CY1079" t="s">
        <v>17</v>
      </c>
      <c r="CZ1079" t="s">
        <v>11804</v>
      </c>
      <c r="DA1079" t="s">
        <v>8549</v>
      </c>
      <c r="DB1079" t="s">
        <v>11805</v>
      </c>
      <c r="DC1079" t="s">
        <v>11806</v>
      </c>
      <c r="DD1079">
        <v>1087</v>
      </c>
    </row>
    <row r="1080" spans="1:108">
      <c r="A1080">
        <v>1033</v>
      </c>
      <c r="B1080" t="s">
        <v>10974</v>
      </c>
      <c r="C1080" s="285" t="s">
        <v>10975</v>
      </c>
      <c r="D1080" t="s">
        <v>10976</v>
      </c>
      <c r="E1080" t="s">
        <v>10977</v>
      </c>
      <c r="F1080" t="s">
        <v>10978</v>
      </c>
      <c r="G1080" s="149" t="s">
        <v>10979</v>
      </c>
      <c r="H1080" t="s">
        <v>10980</v>
      </c>
      <c r="I1080" t="s">
        <v>10981</v>
      </c>
      <c r="J1080" t="s">
        <v>10982</v>
      </c>
      <c r="K1080" t="s">
        <v>12874</v>
      </c>
      <c r="L1080" t="s">
        <v>11054</v>
      </c>
      <c r="M1080" t="b">
        <v>0</v>
      </c>
      <c r="N1080" t="s">
        <v>549</v>
      </c>
      <c r="O1080" t="s">
        <v>8269</v>
      </c>
      <c r="P1080">
        <v>23</v>
      </c>
      <c r="Q1080">
        <v>23</v>
      </c>
      <c r="R1080">
        <v>23</v>
      </c>
      <c r="S1080" t="s">
        <v>10984</v>
      </c>
      <c r="T1080" t="s">
        <v>17</v>
      </c>
      <c r="U1080" t="s">
        <v>17</v>
      </c>
      <c r="V1080" t="s">
        <v>17</v>
      </c>
      <c r="W1080" t="s">
        <v>17</v>
      </c>
      <c r="X1080" t="s">
        <v>11055</v>
      </c>
      <c r="Y1080" t="s">
        <v>10986</v>
      </c>
      <c r="Z1080" t="s">
        <v>10987</v>
      </c>
      <c r="AA1080" t="s">
        <v>484</v>
      </c>
      <c r="AB1080" t="s">
        <v>17</v>
      </c>
      <c r="AC1080" t="s">
        <v>17</v>
      </c>
      <c r="AD1080" t="s">
        <v>17</v>
      </c>
      <c r="AE1080" t="s">
        <v>10988</v>
      </c>
      <c r="AF1080" t="s">
        <v>17</v>
      </c>
      <c r="AG1080" t="s">
        <v>17</v>
      </c>
      <c r="AH1080" t="s">
        <v>11807</v>
      </c>
      <c r="AI1080" t="s">
        <v>9202</v>
      </c>
      <c r="AJ1080" t="s">
        <v>481</v>
      </c>
      <c r="AM1080" t="s">
        <v>17</v>
      </c>
      <c r="AN1080" t="s">
        <v>484</v>
      </c>
      <c r="AO1080" t="s">
        <v>11097</v>
      </c>
      <c r="AP1080" t="s">
        <v>10984</v>
      </c>
      <c r="AQ1080" t="s">
        <v>10991</v>
      </c>
      <c r="AR1080" t="s">
        <v>10992</v>
      </c>
      <c r="AS1080" t="s">
        <v>9044</v>
      </c>
      <c r="AT1080" t="s">
        <v>11009</v>
      </c>
      <c r="AU1080" t="b">
        <v>0</v>
      </c>
      <c r="AV1080" t="s">
        <v>17</v>
      </c>
      <c r="AW1080" s="89">
        <v>3494494</v>
      </c>
      <c r="AX1080" t="b">
        <v>0</v>
      </c>
      <c r="AY1080" t="s">
        <v>17</v>
      </c>
      <c r="AZ1080" t="s">
        <v>10994</v>
      </c>
      <c r="BA1080" t="s">
        <v>10995</v>
      </c>
      <c r="BB1080" t="s">
        <v>5202</v>
      </c>
      <c r="BC1080" t="s">
        <v>17</v>
      </c>
      <c r="BD1080" t="s">
        <v>17</v>
      </c>
      <c r="BE1080" t="s">
        <v>37</v>
      </c>
      <c r="BF1080" t="s">
        <v>36</v>
      </c>
      <c r="BG1080" t="s">
        <v>17</v>
      </c>
      <c r="BH1080" t="s">
        <v>9567</v>
      </c>
      <c r="BI1080" t="s">
        <v>4479</v>
      </c>
      <c r="BJ1080" t="s">
        <v>9079</v>
      </c>
      <c r="BK1080" t="s">
        <v>9568</v>
      </c>
      <c r="BL1080" t="s">
        <v>17</v>
      </c>
      <c r="BM1080" s="89">
        <v>3261811</v>
      </c>
      <c r="BN1080" s="89">
        <v>3261811</v>
      </c>
      <c r="BO1080" t="s">
        <v>7013</v>
      </c>
      <c r="BP1080" t="s">
        <v>6142</v>
      </c>
      <c r="BQ1080" t="s">
        <v>17</v>
      </c>
      <c r="BR1080" t="s">
        <v>17</v>
      </c>
      <c r="BS1080" t="s">
        <v>17</v>
      </c>
      <c r="BT1080" t="s">
        <v>7013</v>
      </c>
      <c r="BU1080" t="s">
        <v>6697</v>
      </c>
      <c r="BV1080" t="s">
        <v>11808</v>
      </c>
      <c r="BW1080">
        <v>25</v>
      </c>
      <c r="BX1080" t="s">
        <v>17</v>
      </c>
      <c r="BY1080" t="s">
        <v>17</v>
      </c>
      <c r="BZ1080" t="s">
        <v>10997</v>
      </c>
      <c r="CA1080" t="s">
        <v>6212</v>
      </c>
      <c r="CB1080">
        <v>2018</v>
      </c>
      <c r="CC1080" t="s">
        <v>10998</v>
      </c>
      <c r="CD1080" t="s">
        <v>11809</v>
      </c>
      <c r="CE1080" t="s">
        <v>11810</v>
      </c>
      <c r="CF1080" t="s">
        <v>11807</v>
      </c>
      <c r="CG1080" t="s">
        <v>11807</v>
      </c>
      <c r="CH1080" t="s">
        <v>131</v>
      </c>
      <c r="CI1080" t="s">
        <v>11807</v>
      </c>
      <c r="CJ1080" t="s">
        <v>11811</v>
      </c>
      <c r="CM1080" t="s">
        <v>11002</v>
      </c>
      <c r="CO1080" t="s">
        <v>686</v>
      </c>
      <c r="CP1080" t="s">
        <v>48</v>
      </c>
      <c r="CQ1080" t="s">
        <v>7025</v>
      </c>
      <c r="CR1080" t="s">
        <v>17</v>
      </c>
      <c r="CS1080" t="s">
        <v>11812</v>
      </c>
      <c r="CT1080" t="s">
        <v>430</v>
      </c>
      <c r="CU1080" t="s">
        <v>333</v>
      </c>
      <c r="CV1080" t="s">
        <v>17</v>
      </c>
      <c r="CW1080" t="s">
        <v>17</v>
      </c>
      <c r="CX1080" t="s">
        <v>17</v>
      </c>
      <c r="CY1080" t="s">
        <v>17</v>
      </c>
      <c r="CZ1080" t="s">
        <v>11813</v>
      </c>
      <c r="DA1080" t="s">
        <v>8549</v>
      </c>
      <c r="DB1080" t="s">
        <v>11814</v>
      </c>
      <c r="DC1080" t="s">
        <v>11815</v>
      </c>
      <c r="DD1080">
        <v>1088</v>
      </c>
    </row>
    <row r="1081" spans="1:108">
      <c r="A1081">
        <v>1034</v>
      </c>
      <c r="B1081" t="s">
        <v>10974</v>
      </c>
      <c r="C1081" s="285" t="s">
        <v>10975</v>
      </c>
      <c r="D1081" t="s">
        <v>10976</v>
      </c>
      <c r="E1081" t="s">
        <v>10977</v>
      </c>
      <c r="F1081" t="s">
        <v>10978</v>
      </c>
      <c r="G1081" s="149" t="s">
        <v>10979</v>
      </c>
      <c r="H1081" t="s">
        <v>10980</v>
      </c>
      <c r="I1081" t="s">
        <v>10981</v>
      </c>
      <c r="J1081" t="s">
        <v>10982</v>
      </c>
      <c r="K1081" t="s">
        <v>12874</v>
      </c>
      <c r="L1081" t="s">
        <v>10985</v>
      </c>
      <c r="M1081" t="b">
        <v>0</v>
      </c>
      <c r="N1081" t="s">
        <v>549</v>
      </c>
      <c r="O1081" t="s">
        <v>8269</v>
      </c>
      <c r="P1081">
        <v>20</v>
      </c>
      <c r="Q1081">
        <v>20</v>
      </c>
      <c r="R1081">
        <v>20</v>
      </c>
      <c r="S1081" t="s">
        <v>10984</v>
      </c>
      <c r="T1081" t="s">
        <v>17</v>
      </c>
      <c r="U1081" t="s">
        <v>17</v>
      </c>
      <c r="V1081" t="s">
        <v>17</v>
      </c>
      <c r="W1081" t="s">
        <v>17</v>
      </c>
      <c r="X1081" t="s">
        <v>10983</v>
      </c>
      <c r="Y1081" t="s">
        <v>10986</v>
      </c>
      <c r="Z1081" t="s">
        <v>10987</v>
      </c>
      <c r="AA1081" t="s">
        <v>484</v>
      </c>
      <c r="AB1081" t="s">
        <v>17</v>
      </c>
      <c r="AC1081" t="s">
        <v>17</v>
      </c>
      <c r="AD1081" t="s">
        <v>17</v>
      </c>
      <c r="AE1081" t="s">
        <v>10988</v>
      </c>
      <c r="AF1081" t="s">
        <v>17</v>
      </c>
      <c r="AG1081" t="s">
        <v>17</v>
      </c>
      <c r="AH1081" t="s">
        <v>11816</v>
      </c>
      <c r="AI1081" t="s">
        <v>9202</v>
      </c>
      <c r="AJ1081" t="s">
        <v>481</v>
      </c>
      <c r="AM1081" t="s">
        <v>17</v>
      </c>
      <c r="AN1081" t="s">
        <v>484</v>
      </c>
      <c r="AO1081" t="s">
        <v>11067</v>
      </c>
      <c r="AP1081" t="s">
        <v>10984</v>
      </c>
      <c r="AQ1081" t="s">
        <v>10991</v>
      </c>
      <c r="AR1081" t="s">
        <v>10992</v>
      </c>
      <c r="AS1081" t="s">
        <v>9041</v>
      </c>
      <c r="AT1081" t="s">
        <v>17</v>
      </c>
      <c r="AU1081" t="b">
        <v>0</v>
      </c>
      <c r="AV1081" t="s">
        <v>17</v>
      </c>
      <c r="AW1081" s="89">
        <v>2408764</v>
      </c>
      <c r="AX1081" t="b">
        <v>0</v>
      </c>
      <c r="AY1081" t="s">
        <v>17</v>
      </c>
      <c r="AZ1081" t="s">
        <v>10994</v>
      </c>
      <c r="BA1081" t="s">
        <v>10995</v>
      </c>
      <c r="BB1081" t="s">
        <v>5202</v>
      </c>
      <c r="BC1081" t="s">
        <v>17</v>
      </c>
      <c r="BD1081" t="s">
        <v>17</v>
      </c>
      <c r="BE1081" t="s">
        <v>37</v>
      </c>
      <c r="BF1081" t="s">
        <v>36</v>
      </c>
      <c r="BG1081" t="s">
        <v>17</v>
      </c>
      <c r="BH1081" t="s">
        <v>9567</v>
      </c>
      <c r="BI1081" t="s">
        <v>4479</v>
      </c>
      <c r="BJ1081" t="s">
        <v>9079</v>
      </c>
      <c r="BK1081" t="s">
        <v>9568</v>
      </c>
      <c r="BL1081" t="s">
        <v>17</v>
      </c>
      <c r="BM1081" s="89">
        <v>2205830</v>
      </c>
      <c r="BN1081" s="89">
        <v>2205830</v>
      </c>
      <c r="BO1081" t="s">
        <v>7013</v>
      </c>
      <c r="BP1081" t="s">
        <v>6142</v>
      </c>
      <c r="BQ1081" t="s">
        <v>17</v>
      </c>
      <c r="BR1081" t="s">
        <v>17</v>
      </c>
      <c r="BS1081" t="s">
        <v>17</v>
      </c>
      <c r="BT1081" t="s">
        <v>7013</v>
      </c>
      <c r="BU1081" t="s">
        <v>6697</v>
      </c>
      <c r="BV1081" t="s">
        <v>11817</v>
      </c>
      <c r="BW1081">
        <v>25</v>
      </c>
      <c r="BX1081" t="s">
        <v>17</v>
      </c>
      <c r="BY1081" t="s">
        <v>17</v>
      </c>
      <c r="BZ1081" t="s">
        <v>10997</v>
      </c>
      <c r="CA1081" t="s">
        <v>6212</v>
      </c>
      <c r="CB1081">
        <v>2018</v>
      </c>
      <c r="CC1081" t="s">
        <v>10998</v>
      </c>
      <c r="CD1081" t="s">
        <v>11818</v>
      </c>
      <c r="CE1081" t="s">
        <v>11819</v>
      </c>
      <c r="CF1081" t="s">
        <v>11816</v>
      </c>
      <c r="CG1081" t="s">
        <v>11816</v>
      </c>
      <c r="CH1081" t="s">
        <v>131</v>
      </c>
      <c r="CI1081" t="s">
        <v>11816</v>
      </c>
      <c r="CJ1081" t="s">
        <v>11820</v>
      </c>
      <c r="CM1081" t="s">
        <v>11002</v>
      </c>
      <c r="CO1081" t="s">
        <v>686</v>
      </c>
      <c r="CP1081" t="s">
        <v>48</v>
      </c>
      <c r="CQ1081" t="s">
        <v>7025</v>
      </c>
      <c r="CR1081" t="s">
        <v>17</v>
      </c>
      <c r="CS1081" t="s">
        <v>11821</v>
      </c>
      <c r="CT1081" t="s">
        <v>430</v>
      </c>
      <c r="CU1081" t="s">
        <v>333</v>
      </c>
      <c r="CV1081" t="s">
        <v>17</v>
      </c>
      <c r="CW1081" t="s">
        <v>17</v>
      </c>
      <c r="CX1081" t="s">
        <v>17</v>
      </c>
      <c r="CY1081" t="s">
        <v>17</v>
      </c>
      <c r="CZ1081" t="s">
        <v>11822</v>
      </c>
      <c r="DA1081" t="s">
        <v>8549</v>
      </c>
      <c r="DB1081" t="s">
        <v>11823</v>
      </c>
      <c r="DC1081" t="s">
        <v>11824</v>
      </c>
      <c r="DD1081">
        <v>1089</v>
      </c>
    </row>
    <row r="1082" spans="1:108">
      <c r="A1082">
        <v>1035</v>
      </c>
      <c r="B1082" t="s">
        <v>10974</v>
      </c>
      <c r="C1082" s="285" t="s">
        <v>10975</v>
      </c>
      <c r="D1082" t="s">
        <v>10976</v>
      </c>
      <c r="E1082" t="s">
        <v>10977</v>
      </c>
      <c r="F1082" t="s">
        <v>10978</v>
      </c>
      <c r="G1082" s="149" t="s">
        <v>10979</v>
      </c>
      <c r="H1082" t="s">
        <v>10980</v>
      </c>
      <c r="I1082" t="s">
        <v>10981</v>
      </c>
      <c r="J1082" t="s">
        <v>10982</v>
      </c>
      <c r="K1082" t="s">
        <v>12874</v>
      </c>
      <c r="L1082" t="s">
        <v>10985</v>
      </c>
      <c r="M1082" t="b">
        <v>0</v>
      </c>
      <c r="N1082" t="s">
        <v>549</v>
      </c>
      <c r="O1082" t="s">
        <v>8269</v>
      </c>
      <c r="P1082">
        <v>20</v>
      </c>
      <c r="Q1082">
        <v>20</v>
      </c>
      <c r="R1082">
        <v>20</v>
      </c>
      <c r="S1082" t="s">
        <v>10984</v>
      </c>
      <c r="T1082" t="s">
        <v>17</v>
      </c>
      <c r="U1082" t="s">
        <v>17</v>
      </c>
      <c r="V1082" t="s">
        <v>17</v>
      </c>
      <c r="W1082" t="s">
        <v>17</v>
      </c>
      <c r="X1082" t="s">
        <v>10983</v>
      </c>
      <c r="Y1082" t="s">
        <v>10986</v>
      </c>
      <c r="Z1082" t="s">
        <v>10987</v>
      </c>
      <c r="AA1082" t="s">
        <v>484</v>
      </c>
      <c r="AB1082" t="s">
        <v>17</v>
      </c>
      <c r="AC1082" t="s">
        <v>17</v>
      </c>
      <c r="AD1082" t="s">
        <v>17</v>
      </c>
      <c r="AE1082" t="s">
        <v>10988</v>
      </c>
      <c r="AF1082" t="s">
        <v>17</v>
      </c>
      <c r="AG1082" t="s">
        <v>17</v>
      </c>
      <c r="AH1082" t="s">
        <v>11825</v>
      </c>
      <c r="AI1082" t="s">
        <v>9202</v>
      </c>
      <c r="AJ1082" t="s">
        <v>481</v>
      </c>
      <c r="AM1082" t="s">
        <v>17</v>
      </c>
      <c r="AN1082" t="s">
        <v>484</v>
      </c>
      <c r="AO1082" t="s">
        <v>11067</v>
      </c>
      <c r="AP1082" t="s">
        <v>10984</v>
      </c>
      <c r="AQ1082" t="s">
        <v>10991</v>
      </c>
      <c r="AR1082" t="s">
        <v>10992</v>
      </c>
      <c r="AS1082" t="s">
        <v>9041</v>
      </c>
      <c r="AT1082" t="s">
        <v>17</v>
      </c>
      <c r="AU1082" t="b">
        <v>0</v>
      </c>
      <c r="AV1082" t="s">
        <v>17</v>
      </c>
      <c r="AW1082" s="89">
        <v>2461781</v>
      </c>
      <c r="AX1082" t="b">
        <v>0</v>
      </c>
      <c r="AY1082" t="s">
        <v>17</v>
      </c>
      <c r="AZ1082" t="s">
        <v>10994</v>
      </c>
      <c r="BA1082" t="s">
        <v>10995</v>
      </c>
      <c r="BB1082" t="s">
        <v>5202</v>
      </c>
      <c r="BC1082" t="s">
        <v>17</v>
      </c>
      <c r="BD1082" t="s">
        <v>17</v>
      </c>
      <c r="BE1082" t="s">
        <v>37</v>
      </c>
      <c r="BF1082" t="s">
        <v>36</v>
      </c>
      <c r="BG1082" t="s">
        <v>17</v>
      </c>
      <c r="BH1082" t="s">
        <v>9567</v>
      </c>
      <c r="BI1082" t="s">
        <v>4479</v>
      </c>
      <c r="BJ1082" t="s">
        <v>9079</v>
      </c>
      <c r="BK1082" t="s">
        <v>9568</v>
      </c>
      <c r="BL1082" t="s">
        <v>17</v>
      </c>
      <c r="BM1082" s="89">
        <v>2232931</v>
      </c>
      <c r="BN1082" s="89">
        <v>2232931</v>
      </c>
      <c r="BO1082" t="s">
        <v>7013</v>
      </c>
      <c r="BP1082" t="s">
        <v>6142</v>
      </c>
      <c r="BQ1082" t="s">
        <v>17</v>
      </c>
      <c r="BR1082" t="s">
        <v>17</v>
      </c>
      <c r="BS1082" t="s">
        <v>17</v>
      </c>
      <c r="BT1082" t="s">
        <v>7013</v>
      </c>
      <c r="BU1082" t="s">
        <v>6697</v>
      </c>
      <c r="BV1082" t="s">
        <v>11826</v>
      </c>
      <c r="BW1082">
        <v>25</v>
      </c>
      <c r="BX1082" t="s">
        <v>17</v>
      </c>
      <c r="BY1082" t="s">
        <v>17</v>
      </c>
      <c r="BZ1082" t="s">
        <v>10997</v>
      </c>
      <c r="CA1082" t="s">
        <v>6212</v>
      </c>
      <c r="CB1082">
        <v>2018</v>
      </c>
      <c r="CC1082" t="s">
        <v>10998</v>
      </c>
      <c r="CD1082" t="s">
        <v>11827</v>
      </c>
      <c r="CE1082" t="s">
        <v>11828</v>
      </c>
      <c r="CF1082" t="s">
        <v>11825</v>
      </c>
      <c r="CG1082" t="s">
        <v>11825</v>
      </c>
      <c r="CH1082" t="s">
        <v>131</v>
      </c>
      <c r="CI1082" t="s">
        <v>11825</v>
      </c>
      <c r="CJ1082" t="s">
        <v>11829</v>
      </c>
      <c r="CM1082" t="s">
        <v>11002</v>
      </c>
      <c r="CO1082" t="s">
        <v>686</v>
      </c>
      <c r="CP1082" t="s">
        <v>48</v>
      </c>
      <c r="CQ1082" t="s">
        <v>7025</v>
      </c>
      <c r="CR1082" t="s">
        <v>17</v>
      </c>
      <c r="CS1082" t="s">
        <v>11830</v>
      </c>
      <c r="CT1082" t="s">
        <v>430</v>
      </c>
      <c r="CU1082" t="s">
        <v>333</v>
      </c>
      <c r="CV1082" t="s">
        <v>17</v>
      </c>
      <c r="CW1082" t="s">
        <v>17</v>
      </c>
      <c r="CX1082" t="s">
        <v>17</v>
      </c>
      <c r="CY1082" t="s">
        <v>17</v>
      </c>
      <c r="CZ1082" t="s">
        <v>11831</v>
      </c>
      <c r="DA1082" t="s">
        <v>8549</v>
      </c>
      <c r="DB1082" t="s">
        <v>11832</v>
      </c>
      <c r="DC1082" t="s">
        <v>11833</v>
      </c>
      <c r="DD1082">
        <v>1090</v>
      </c>
    </row>
    <row r="1083" spans="1:108">
      <c r="A1083">
        <v>1036</v>
      </c>
      <c r="B1083" t="s">
        <v>10974</v>
      </c>
      <c r="C1083" s="285" t="s">
        <v>10975</v>
      </c>
      <c r="D1083" t="s">
        <v>10976</v>
      </c>
      <c r="E1083" t="s">
        <v>10977</v>
      </c>
      <c r="F1083" t="s">
        <v>10978</v>
      </c>
      <c r="G1083" s="149" t="s">
        <v>10979</v>
      </c>
      <c r="H1083" t="s">
        <v>10980</v>
      </c>
      <c r="I1083" t="s">
        <v>10981</v>
      </c>
      <c r="J1083" t="s">
        <v>10982</v>
      </c>
      <c r="K1083" t="s">
        <v>12874</v>
      </c>
      <c r="L1083" t="s">
        <v>10985</v>
      </c>
      <c r="M1083" t="b">
        <v>0</v>
      </c>
      <c r="N1083" t="s">
        <v>549</v>
      </c>
      <c r="O1083" t="s">
        <v>8269</v>
      </c>
      <c r="P1083">
        <v>20</v>
      </c>
      <c r="Q1083">
        <v>20</v>
      </c>
      <c r="R1083">
        <v>20</v>
      </c>
      <c r="S1083" t="s">
        <v>10984</v>
      </c>
      <c r="T1083" t="s">
        <v>17</v>
      </c>
      <c r="U1083" t="s">
        <v>17</v>
      </c>
      <c r="V1083" t="s">
        <v>17</v>
      </c>
      <c r="W1083" t="s">
        <v>17</v>
      </c>
      <c r="X1083" t="s">
        <v>10983</v>
      </c>
      <c r="Y1083" t="s">
        <v>10986</v>
      </c>
      <c r="Z1083" t="s">
        <v>10987</v>
      </c>
      <c r="AA1083" t="s">
        <v>484</v>
      </c>
      <c r="AB1083" t="s">
        <v>17</v>
      </c>
      <c r="AC1083" t="s">
        <v>17</v>
      </c>
      <c r="AD1083" t="s">
        <v>17</v>
      </c>
      <c r="AE1083" t="s">
        <v>10988</v>
      </c>
      <c r="AF1083" t="s">
        <v>17</v>
      </c>
      <c r="AG1083" t="s">
        <v>17</v>
      </c>
      <c r="AH1083" t="s">
        <v>11834</v>
      </c>
      <c r="AI1083" t="s">
        <v>9202</v>
      </c>
      <c r="AJ1083" t="s">
        <v>481</v>
      </c>
      <c r="AM1083" t="s">
        <v>17</v>
      </c>
      <c r="AN1083" t="s">
        <v>484</v>
      </c>
      <c r="AO1083" t="s">
        <v>11097</v>
      </c>
      <c r="AP1083" t="s">
        <v>10984</v>
      </c>
      <c r="AQ1083" t="s">
        <v>10991</v>
      </c>
      <c r="AR1083" t="s">
        <v>10992</v>
      </c>
      <c r="AS1083" t="s">
        <v>9044</v>
      </c>
      <c r="AT1083" t="s">
        <v>347</v>
      </c>
      <c r="AU1083" t="b">
        <v>0</v>
      </c>
      <c r="AV1083" t="s">
        <v>17</v>
      </c>
      <c r="AW1083" s="89">
        <v>930400</v>
      </c>
      <c r="AX1083" t="b">
        <v>0</v>
      </c>
      <c r="AY1083" t="s">
        <v>17</v>
      </c>
      <c r="AZ1083" t="s">
        <v>10994</v>
      </c>
      <c r="BA1083" t="s">
        <v>10995</v>
      </c>
      <c r="BB1083" t="s">
        <v>5202</v>
      </c>
      <c r="BC1083" t="s">
        <v>17</v>
      </c>
      <c r="BD1083" t="s">
        <v>17</v>
      </c>
      <c r="BE1083" t="s">
        <v>37</v>
      </c>
      <c r="BF1083" t="s">
        <v>36</v>
      </c>
      <c r="BG1083" t="s">
        <v>17</v>
      </c>
      <c r="BH1083" t="s">
        <v>9567</v>
      </c>
      <c r="BI1083" t="s">
        <v>4479</v>
      </c>
      <c r="BJ1083" t="s">
        <v>9079</v>
      </c>
      <c r="BK1083" t="s">
        <v>9568</v>
      </c>
      <c r="BL1083" t="s">
        <v>17</v>
      </c>
      <c r="BM1083" s="89">
        <v>794660</v>
      </c>
      <c r="BN1083" s="89">
        <v>794660</v>
      </c>
      <c r="BO1083" t="s">
        <v>7013</v>
      </c>
      <c r="BP1083" t="s">
        <v>6142</v>
      </c>
      <c r="BQ1083" t="s">
        <v>17</v>
      </c>
      <c r="BR1083" t="s">
        <v>17</v>
      </c>
      <c r="BS1083" t="s">
        <v>17</v>
      </c>
      <c r="BT1083" t="s">
        <v>7013</v>
      </c>
      <c r="BU1083" t="s">
        <v>6697</v>
      </c>
      <c r="BV1083" t="s">
        <v>11835</v>
      </c>
      <c r="BW1083">
        <v>25</v>
      </c>
      <c r="BX1083" t="s">
        <v>17</v>
      </c>
      <c r="BY1083" t="s">
        <v>17</v>
      </c>
      <c r="BZ1083" t="s">
        <v>10997</v>
      </c>
      <c r="CA1083" t="s">
        <v>6212</v>
      </c>
      <c r="CB1083">
        <v>2018</v>
      </c>
      <c r="CC1083" t="s">
        <v>10998</v>
      </c>
      <c r="CD1083" t="s">
        <v>11836</v>
      </c>
      <c r="CE1083" t="s">
        <v>11837</v>
      </c>
      <c r="CF1083" t="s">
        <v>11834</v>
      </c>
      <c r="CG1083" t="s">
        <v>11834</v>
      </c>
      <c r="CH1083" t="s">
        <v>131</v>
      </c>
      <c r="CI1083" t="s">
        <v>11834</v>
      </c>
      <c r="CJ1083" t="s">
        <v>11838</v>
      </c>
      <c r="CM1083" t="s">
        <v>11002</v>
      </c>
      <c r="CO1083" t="s">
        <v>686</v>
      </c>
      <c r="CP1083" t="s">
        <v>48</v>
      </c>
      <c r="CQ1083" t="s">
        <v>7025</v>
      </c>
      <c r="CR1083" t="s">
        <v>17</v>
      </c>
      <c r="CS1083" t="s">
        <v>11839</v>
      </c>
      <c r="CT1083" t="s">
        <v>430</v>
      </c>
      <c r="CU1083" t="s">
        <v>333</v>
      </c>
      <c r="CV1083" t="s">
        <v>17</v>
      </c>
      <c r="CW1083" t="s">
        <v>17</v>
      </c>
      <c r="CX1083" t="s">
        <v>17</v>
      </c>
      <c r="CY1083" t="s">
        <v>17</v>
      </c>
      <c r="CZ1083" t="s">
        <v>11840</v>
      </c>
      <c r="DA1083" t="s">
        <v>8549</v>
      </c>
      <c r="DB1083" t="s">
        <v>11841</v>
      </c>
      <c r="DC1083" t="s">
        <v>11842</v>
      </c>
      <c r="DD1083">
        <v>1091</v>
      </c>
    </row>
    <row r="1084" spans="1:108">
      <c r="A1084">
        <v>1037</v>
      </c>
      <c r="B1084" t="s">
        <v>10974</v>
      </c>
      <c r="C1084" s="285" t="s">
        <v>10975</v>
      </c>
      <c r="D1084" t="s">
        <v>10976</v>
      </c>
      <c r="E1084" t="s">
        <v>10977</v>
      </c>
      <c r="F1084" t="s">
        <v>10978</v>
      </c>
      <c r="G1084" s="149" t="s">
        <v>10979</v>
      </c>
      <c r="H1084" t="s">
        <v>10980</v>
      </c>
      <c r="I1084" t="s">
        <v>10981</v>
      </c>
      <c r="J1084" t="s">
        <v>10982</v>
      </c>
      <c r="K1084" t="s">
        <v>12874</v>
      </c>
      <c r="L1084" t="s">
        <v>10985</v>
      </c>
      <c r="M1084" t="b">
        <v>0</v>
      </c>
      <c r="N1084" t="s">
        <v>549</v>
      </c>
      <c r="O1084" t="s">
        <v>8269</v>
      </c>
      <c r="P1084">
        <v>20</v>
      </c>
      <c r="Q1084">
        <v>20</v>
      </c>
      <c r="R1084">
        <v>20</v>
      </c>
      <c r="S1084" t="s">
        <v>10984</v>
      </c>
      <c r="T1084" t="s">
        <v>17</v>
      </c>
      <c r="U1084" t="s">
        <v>17</v>
      </c>
      <c r="V1084" t="s">
        <v>17</v>
      </c>
      <c r="W1084" t="s">
        <v>17</v>
      </c>
      <c r="X1084" t="s">
        <v>10983</v>
      </c>
      <c r="Y1084" t="s">
        <v>10986</v>
      </c>
      <c r="Z1084" t="s">
        <v>10987</v>
      </c>
      <c r="AA1084" t="s">
        <v>484</v>
      </c>
      <c r="AB1084" t="s">
        <v>17</v>
      </c>
      <c r="AC1084" t="s">
        <v>17</v>
      </c>
      <c r="AD1084" t="s">
        <v>17</v>
      </c>
      <c r="AE1084" t="s">
        <v>10988</v>
      </c>
      <c r="AF1084" t="s">
        <v>17</v>
      </c>
      <c r="AG1084" t="s">
        <v>17</v>
      </c>
      <c r="AH1084" t="s">
        <v>11843</v>
      </c>
      <c r="AI1084" t="s">
        <v>9202</v>
      </c>
      <c r="AJ1084" t="s">
        <v>481</v>
      </c>
      <c r="AM1084" t="s">
        <v>17</v>
      </c>
      <c r="AN1084" t="s">
        <v>484</v>
      </c>
      <c r="AO1084" t="s">
        <v>11097</v>
      </c>
      <c r="AP1084" t="s">
        <v>10984</v>
      </c>
      <c r="AQ1084" t="s">
        <v>10991</v>
      </c>
      <c r="AR1084" t="s">
        <v>10992</v>
      </c>
      <c r="AS1084" t="s">
        <v>9041</v>
      </c>
      <c r="AT1084" t="s">
        <v>17</v>
      </c>
      <c r="AU1084" t="b">
        <v>0</v>
      </c>
      <c r="AV1084" t="s">
        <v>17</v>
      </c>
      <c r="AW1084" s="89">
        <v>2696024</v>
      </c>
      <c r="AX1084" t="b">
        <v>0</v>
      </c>
      <c r="AY1084" t="s">
        <v>17</v>
      </c>
      <c r="AZ1084" t="s">
        <v>10994</v>
      </c>
      <c r="BA1084" t="s">
        <v>10995</v>
      </c>
      <c r="BB1084" t="s">
        <v>5202</v>
      </c>
      <c r="BC1084" t="s">
        <v>17</v>
      </c>
      <c r="BD1084" t="s">
        <v>17</v>
      </c>
      <c r="BE1084" t="s">
        <v>37</v>
      </c>
      <c r="BF1084" t="s">
        <v>36</v>
      </c>
      <c r="BG1084" t="s">
        <v>17</v>
      </c>
      <c r="BH1084" t="s">
        <v>9567</v>
      </c>
      <c r="BI1084" t="s">
        <v>4479</v>
      </c>
      <c r="BJ1084" t="s">
        <v>9079</v>
      </c>
      <c r="BK1084" t="s">
        <v>9568</v>
      </c>
      <c r="BL1084" t="s">
        <v>17</v>
      </c>
      <c r="BM1084" s="89">
        <v>2237457</v>
      </c>
      <c r="BN1084" s="89">
        <v>2237457</v>
      </c>
      <c r="BO1084" t="s">
        <v>7013</v>
      </c>
      <c r="BP1084" t="s">
        <v>6142</v>
      </c>
      <c r="BQ1084" t="s">
        <v>17</v>
      </c>
      <c r="BR1084" t="s">
        <v>17</v>
      </c>
      <c r="BS1084" t="s">
        <v>17</v>
      </c>
      <c r="BT1084" t="s">
        <v>7013</v>
      </c>
      <c r="BU1084" t="s">
        <v>6697</v>
      </c>
      <c r="BV1084" t="s">
        <v>11844</v>
      </c>
      <c r="BW1084">
        <v>25</v>
      </c>
      <c r="BX1084" t="s">
        <v>17</v>
      </c>
      <c r="BY1084" t="s">
        <v>17</v>
      </c>
      <c r="BZ1084" t="s">
        <v>10997</v>
      </c>
      <c r="CA1084" t="s">
        <v>6212</v>
      </c>
      <c r="CB1084">
        <v>2018</v>
      </c>
      <c r="CC1084" t="s">
        <v>10998</v>
      </c>
      <c r="CD1084" t="s">
        <v>11845</v>
      </c>
      <c r="CE1084" t="s">
        <v>11846</v>
      </c>
      <c r="CF1084" t="s">
        <v>11843</v>
      </c>
      <c r="CG1084" t="s">
        <v>11843</v>
      </c>
      <c r="CH1084" t="s">
        <v>131</v>
      </c>
      <c r="CI1084" t="s">
        <v>11843</v>
      </c>
      <c r="CJ1084" t="s">
        <v>11847</v>
      </c>
      <c r="CM1084" t="s">
        <v>11002</v>
      </c>
      <c r="CO1084" t="s">
        <v>686</v>
      </c>
      <c r="CP1084" t="s">
        <v>48</v>
      </c>
      <c r="CQ1084" t="s">
        <v>7025</v>
      </c>
      <c r="CR1084" t="s">
        <v>17</v>
      </c>
      <c r="CS1084" t="s">
        <v>11848</v>
      </c>
      <c r="CT1084" t="s">
        <v>430</v>
      </c>
      <c r="CU1084" t="s">
        <v>333</v>
      </c>
      <c r="CV1084" t="s">
        <v>17</v>
      </c>
      <c r="CW1084" t="s">
        <v>17</v>
      </c>
      <c r="CX1084" t="s">
        <v>17</v>
      </c>
      <c r="CY1084" t="s">
        <v>17</v>
      </c>
      <c r="CZ1084" t="s">
        <v>11849</v>
      </c>
      <c r="DA1084" t="s">
        <v>8549</v>
      </c>
      <c r="DB1084" t="s">
        <v>11850</v>
      </c>
      <c r="DC1084" t="s">
        <v>11851</v>
      </c>
      <c r="DD1084">
        <v>1092</v>
      </c>
    </row>
    <row r="1085" spans="1:108">
      <c r="A1085">
        <v>1038</v>
      </c>
      <c r="B1085" t="s">
        <v>10974</v>
      </c>
      <c r="C1085" s="285" t="s">
        <v>10975</v>
      </c>
      <c r="D1085" t="s">
        <v>10976</v>
      </c>
      <c r="E1085" t="s">
        <v>10977</v>
      </c>
      <c r="F1085" t="s">
        <v>10978</v>
      </c>
      <c r="G1085" s="149" t="s">
        <v>10979</v>
      </c>
      <c r="H1085" t="s">
        <v>10980</v>
      </c>
      <c r="I1085" t="s">
        <v>10981</v>
      </c>
      <c r="J1085" t="s">
        <v>10982</v>
      </c>
      <c r="K1085" t="s">
        <v>12874</v>
      </c>
      <c r="L1085" t="s">
        <v>10985</v>
      </c>
      <c r="M1085" t="b">
        <v>0</v>
      </c>
      <c r="N1085" t="s">
        <v>549</v>
      </c>
      <c r="O1085" t="s">
        <v>8269</v>
      </c>
      <c r="P1085">
        <v>20</v>
      </c>
      <c r="Q1085">
        <v>20</v>
      </c>
      <c r="R1085">
        <v>20</v>
      </c>
      <c r="S1085" t="s">
        <v>10984</v>
      </c>
      <c r="T1085" t="s">
        <v>17</v>
      </c>
      <c r="U1085" t="s">
        <v>17</v>
      </c>
      <c r="V1085" t="s">
        <v>17</v>
      </c>
      <c r="W1085" t="s">
        <v>17</v>
      </c>
      <c r="X1085" t="s">
        <v>10983</v>
      </c>
      <c r="Y1085" t="s">
        <v>10986</v>
      </c>
      <c r="Z1085" t="s">
        <v>10987</v>
      </c>
      <c r="AA1085" t="s">
        <v>484</v>
      </c>
      <c r="AB1085" t="s">
        <v>17</v>
      </c>
      <c r="AC1085" t="s">
        <v>17</v>
      </c>
      <c r="AD1085" t="s">
        <v>17</v>
      </c>
      <c r="AE1085" t="s">
        <v>10988</v>
      </c>
      <c r="AF1085" t="s">
        <v>17</v>
      </c>
      <c r="AG1085" t="s">
        <v>17</v>
      </c>
      <c r="AH1085" t="s">
        <v>11852</v>
      </c>
      <c r="AI1085" t="s">
        <v>9202</v>
      </c>
      <c r="AJ1085" t="s">
        <v>481</v>
      </c>
      <c r="AM1085" t="s">
        <v>17</v>
      </c>
      <c r="AN1085" t="s">
        <v>484</v>
      </c>
      <c r="AO1085" t="s">
        <v>10990</v>
      </c>
      <c r="AP1085" t="s">
        <v>10984</v>
      </c>
      <c r="AQ1085" t="s">
        <v>10991</v>
      </c>
      <c r="AR1085" t="s">
        <v>10992</v>
      </c>
      <c r="AS1085" t="s">
        <v>9041</v>
      </c>
      <c r="AT1085" t="s">
        <v>17</v>
      </c>
      <c r="AU1085" t="b">
        <v>0</v>
      </c>
      <c r="AV1085" t="s">
        <v>17</v>
      </c>
      <c r="AW1085" s="89">
        <v>2398160</v>
      </c>
      <c r="AX1085" t="b">
        <v>0</v>
      </c>
      <c r="AY1085" t="s">
        <v>17</v>
      </c>
      <c r="AZ1085" t="s">
        <v>10994</v>
      </c>
      <c r="BA1085" t="s">
        <v>10995</v>
      </c>
      <c r="BB1085" t="s">
        <v>5202</v>
      </c>
      <c r="BC1085" t="s">
        <v>17</v>
      </c>
      <c r="BD1085" t="s">
        <v>17</v>
      </c>
      <c r="BE1085" t="s">
        <v>37</v>
      </c>
      <c r="BF1085" t="s">
        <v>36</v>
      </c>
      <c r="BG1085" t="s">
        <v>17</v>
      </c>
      <c r="BH1085" t="s">
        <v>9567</v>
      </c>
      <c r="BI1085" t="s">
        <v>4479</v>
      </c>
      <c r="BJ1085" t="s">
        <v>9079</v>
      </c>
      <c r="BK1085" t="s">
        <v>9568</v>
      </c>
      <c r="BL1085" t="s">
        <v>17</v>
      </c>
      <c r="BM1085" s="89">
        <v>2218513</v>
      </c>
      <c r="BN1085" s="89">
        <v>2218513</v>
      </c>
      <c r="BO1085" t="s">
        <v>7013</v>
      </c>
      <c r="BP1085" t="s">
        <v>6142</v>
      </c>
      <c r="BQ1085" t="s">
        <v>17</v>
      </c>
      <c r="BR1085" t="s">
        <v>17</v>
      </c>
      <c r="BS1085" t="s">
        <v>17</v>
      </c>
      <c r="BT1085" t="s">
        <v>7013</v>
      </c>
      <c r="BU1085" t="s">
        <v>6697</v>
      </c>
      <c r="BV1085" t="s">
        <v>11853</v>
      </c>
      <c r="BW1085">
        <v>25</v>
      </c>
      <c r="BX1085" t="s">
        <v>17</v>
      </c>
      <c r="BY1085" t="s">
        <v>17</v>
      </c>
      <c r="BZ1085" t="s">
        <v>10997</v>
      </c>
      <c r="CA1085" t="s">
        <v>6212</v>
      </c>
      <c r="CB1085">
        <v>2018</v>
      </c>
      <c r="CC1085" t="s">
        <v>10998</v>
      </c>
      <c r="CD1085" t="s">
        <v>11854</v>
      </c>
      <c r="CE1085" t="s">
        <v>11855</v>
      </c>
      <c r="CF1085" t="s">
        <v>11852</v>
      </c>
      <c r="CG1085" t="s">
        <v>11852</v>
      </c>
      <c r="CH1085" t="s">
        <v>131</v>
      </c>
      <c r="CI1085" t="s">
        <v>11852</v>
      </c>
      <c r="CJ1085" t="s">
        <v>11856</v>
      </c>
      <c r="CM1085" t="s">
        <v>11002</v>
      </c>
      <c r="CO1085" t="s">
        <v>686</v>
      </c>
      <c r="CP1085" t="s">
        <v>48</v>
      </c>
      <c r="CQ1085" t="s">
        <v>7025</v>
      </c>
      <c r="CR1085" t="s">
        <v>17</v>
      </c>
      <c r="CS1085" t="s">
        <v>11857</v>
      </c>
      <c r="CT1085" t="s">
        <v>430</v>
      </c>
      <c r="CU1085" t="s">
        <v>333</v>
      </c>
      <c r="CV1085" t="s">
        <v>17</v>
      </c>
      <c r="CW1085" t="s">
        <v>17</v>
      </c>
      <c r="CX1085" t="s">
        <v>17</v>
      </c>
      <c r="CY1085" t="s">
        <v>17</v>
      </c>
      <c r="CZ1085" t="s">
        <v>11858</v>
      </c>
      <c r="DA1085" t="s">
        <v>8549</v>
      </c>
      <c r="DB1085" t="s">
        <v>11859</v>
      </c>
      <c r="DC1085" t="s">
        <v>11860</v>
      </c>
      <c r="DD1085">
        <v>1093</v>
      </c>
    </row>
    <row r="1086" spans="1:108">
      <c r="A1086">
        <v>1039</v>
      </c>
      <c r="B1086" t="s">
        <v>10974</v>
      </c>
      <c r="C1086" s="285" t="s">
        <v>10975</v>
      </c>
      <c r="D1086" t="s">
        <v>10976</v>
      </c>
      <c r="E1086" t="s">
        <v>10977</v>
      </c>
      <c r="F1086" t="s">
        <v>10978</v>
      </c>
      <c r="G1086" s="149" t="s">
        <v>10979</v>
      </c>
      <c r="H1086" t="s">
        <v>10980</v>
      </c>
      <c r="I1086" t="s">
        <v>10981</v>
      </c>
      <c r="J1086" t="s">
        <v>10982</v>
      </c>
      <c r="K1086" t="s">
        <v>12874</v>
      </c>
      <c r="L1086" t="s">
        <v>10985</v>
      </c>
      <c r="M1086" t="b">
        <v>0</v>
      </c>
      <c r="N1086" t="s">
        <v>549</v>
      </c>
      <c r="O1086" t="s">
        <v>8269</v>
      </c>
      <c r="P1086">
        <v>20</v>
      </c>
      <c r="Q1086">
        <v>20</v>
      </c>
      <c r="R1086">
        <v>20</v>
      </c>
      <c r="S1086" t="s">
        <v>10984</v>
      </c>
      <c r="T1086" t="s">
        <v>17</v>
      </c>
      <c r="U1086" t="s">
        <v>17</v>
      </c>
      <c r="V1086" t="s">
        <v>17</v>
      </c>
      <c r="W1086" t="s">
        <v>17</v>
      </c>
      <c r="X1086" t="s">
        <v>10983</v>
      </c>
      <c r="Y1086" t="s">
        <v>10986</v>
      </c>
      <c r="Z1086" t="s">
        <v>10987</v>
      </c>
      <c r="AA1086" t="s">
        <v>484</v>
      </c>
      <c r="AB1086" t="s">
        <v>17</v>
      </c>
      <c r="AC1086" t="s">
        <v>17</v>
      </c>
      <c r="AD1086" t="s">
        <v>17</v>
      </c>
      <c r="AE1086" t="s">
        <v>10988</v>
      </c>
      <c r="AF1086" t="s">
        <v>17</v>
      </c>
      <c r="AG1086" t="s">
        <v>17</v>
      </c>
      <c r="AH1086" t="s">
        <v>11861</v>
      </c>
      <c r="AI1086" t="s">
        <v>9202</v>
      </c>
      <c r="AJ1086" t="s">
        <v>481</v>
      </c>
      <c r="AM1086" t="s">
        <v>17</v>
      </c>
      <c r="AN1086" t="s">
        <v>484</v>
      </c>
      <c r="AO1086" t="s">
        <v>11097</v>
      </c>
      <c r="AP1086" t="s">
        <v>10984</v>
      </c>
      <c r="AQ1086" t="s">
        <v>10991</v>
      </c>
      <c r="AR1086" t="s">
        <v>10992</v>
      </c>
      <c r="AS1086" t="s">
        <v>9044</v>
      </c>
      <c r="AT1086" t="s">
        <v>10993</v>
      </c>
      <c r="AU1086" t="b">
        <v>0</v>
      </c>
      <c r="AV1086" t="s">
        <v>17</v>
      </c>
      <c r="AW1086" s="89">
        <v>1277568</v>
      </c>
      <c r="AX1086" t="b">
        <v>0</v>
      </c>
      <c r="AY1086" t="s">
        <v>17</v>
      </c>
      <c r="AZ1086" t="s">
        <v>10994</v>
      </c>
      <c r="BA1086" t="s">
        <v>10995</v>
      </c>
      <c r="BB1086" t="s">
        <v>5202</v>
      </c>
      <c r="BC1086" t="s">
        <v>17</v>
      </c>
      <c r="BD1086" t="s">
        <v>17</v>
      </c>
      <c r="BE1086" t="s">
        <v>37</v>
      </c>
      <c r="BF1086" t="s">
        <v>36</v>
      </c>
      <c r="BG1086" t="s">
        <v>17</v>
      </c>
      <c r="BH1086" t="s">
        <v>9567</v>
      </c>
      <c r="BI1086" t="s">
        <v>4479</v>
      </c>
      <c r="BJ1086" t="s">
        <v>9079</v>
      </c>
      <c r="BK1086" t="s">
        <v>9568</v>
      </c>
      <c r="BL1086" t="s">
        <v>17</v>
      </c>
      <c r="BM1086" s="89">
        <v>1131024</v>
      </c>
      <c r="BN1086" s="89">
        <v>1131024</v>
      </c>
      <c r="BO1086" t="s">
        <v>7013</v>
      </c>
      <c r="BP1086" t="s">
        <v>6142</v>
      </c>
      <c r="BQ1086" t="s">
        <v>17</v>
      </c>
      <c r="BR1086" t="s">
        <v>17</v>
      </c>
      <c r="BS1086" t="s">
        <v>17</v>
      </c>
      <c r="BT1086" t="s">
        <v>7013</v>
      </c>
      <c r="BU1086" t="s">
        <v>6697</v>
      </c>
      <c r="BV1086" t="s">
        <v>11862</v>
      </c>
      <c r="BW1086">
        <v>25</v>
      </c>
      <c r="BX1086" t="s">
        <v>17</v>
      </c>
      <c r="BY1086" t="s">
        <v>17</v>
      </c>
      <c r="BZ1086" t="s">
        <v>10997</v>
      </c>
      <c r="CA1086" t="s">
        <v>6212</v>
      </c>
      <c r="CB1086">
        <v>2018</v>
      </c>
      <c r="CC1086" t="s">
        <v>10998</v>
      </c>
      <c r="CD1086" t="s">
        <v>11863</v>
      </c>
      <c r="CE1086" t="s">
        <v>11864</v>
      </c>
      <c r="CF1086" t="s">
        <v>11861</v>
      </c>
      <c r="CG1086" t="s">
        <v>11861</v>
      </c>
      <c r="CH1086" t="s">
        <v>131</v>
      </c>
      <c r="CI1086" t="s">
        <v>11861</v>
      </c>
      <c r="CJ1086" t="s">
        <v>11865</v>
      </c>
      <c r="CM1086" t="s">
        <v>11002</v>
      </c>
      <c r="CO1086" t="s">
        <v>686</v>
      </c>
      <c r="CP1086" t="s">
        <v>48</v>
      </c>
      <c r="CQ1086" t="s">
        <v>7025</v>
      </c>
      <c r="CR1086" t="s">
        <v>17</v>
      </c>
      <c r="CS1086" t="s">
        <v>11866</v>
      </c>
      <c r="CT1086" t="s">
        <v>430</v>
      </c>
      <c r="CU1086" t="s">
        <v>333</v>
      </c>
      <c r="CV1086" t="s">
        <v>17</v>
      </c>
      <c r="CW1086" t="s">
        <v>17</v>
      </c>
      <c r="CX1086" t="s">
        <v>17</v>
      </c>
      <c r="CY1086" t="s">
        <v>17</v>
      </c>
      <c r="CZ1086" t="s">
        <v>11867</v>
      </c>
      <c r="DA1086" t="s">
        <v>8549</v>
      </c>
      <c r="DB1086" t="s">
        <v>11868</v>
      </c>
      <c r="DC1086" t="s">
        <v>11869</v>
      </c>
      <c r="DD1086">
        <v>1094</v>
      </c>
    </row>
    <row r="1087" spans="1:108">
      <c r="A1087">
        <v>1040</v>
      </c>
      <c r="B1087" t="s">
        <v>10974</v>
      </c>
      <c r="C1087" s="285" t="s">
        <v>10975</v>
      </c>
      <c r="D1087" t="s">
        <v>10976</v>
      </c>
      <c r="E1087" t="s">
        <v>10977</v>
      </c>
      <c r="F1087" t="s">
        <v>10978</v>
      </c>
      <c r="G1087" s="149" t="s">
        <v>10979</v>
      </c>
      <c r="H1087" t="s">
        <v>10980</v>
      </c>
      <c r="I1087" t="s">
        <v>10981</v>
      </c>
      <c r="J1087" t="s">
        <v>10982</v>
      </c>
      <c r="K1087" t="s">
        <v>12874</v>
      </c>
      <c r="L1087" t="s">
        <v>10985</v>
      </c>
      <c r="M1087" t="b">
        <v>0</v>
      </c>
      <c r="N1087" t="s">
        <v>549</v>
      </c>
      <c r="O1087" t="s">
        <v>8269</v>
      </c>
      <c r="P1087">
        <v>20</v>
      </c>
      <c r="Q1087">
        <v>20</v>
      </c>
      <c r="R1087">
        <v>20</v>
      </c>
      <c r="S1087" t="s">
        <v>10984</v>
      </c>
      <c r="T1087" t="s">
        <v>17</v>
      </c>
      <c r="U1087" t="s">
        <v>17</v>
      </c>
      <c r="V1087" t="s">
        <v>17</v>
      </c>
      <c r="W1087" t="s">
        <v>17</v>
      </c>
      <c r="X1087" t="s">
        <v>10983</v>
      </c>
      <c r="Y1087" t="s">
        <v>10986</v>
      </c>
      <c r="Z1087" t="s">
        <v>10987</v>
      </c>
      <c r="AA1087" t="s">
        <v>484</v>
      </c>
      <c r="AB1087" t="s">
        <v>17</v>
      </c>
      <c r="AC1087" t="s">
        <v>17</v>
      </c>
      <c r="AD1087" t="s">
        <v>17</v>
      </c>
      <c r="AE1087" t="s">
        <v>10988</v>
      </c>
      <c r="AF1087" t="s">
        <v>17</v>
      </c>
      <c r="AG1087" t="s">
        <v>17</v>
      </c>
      <c r="AH1087" t="s">
        <v>11870</v>
      </c>
      <c r="AI1087" t="s">
        <v>9202</v>
      </c>
      <c r="AJ1087" t="s">
        <v>481</v>
      </c>
      <c r="AM1087" t="s">
        <v>17</v>
      </c>
      <c r="AN1087" t="s">
        <v>484</v>
      </c>
      <c r="AO1087" t="s">
        <v>11067</v>
      </c>
      <c r="AP1087" t="s">
        <v>10984</v>
      </c>
      <c r="AQ1087" t="s">
        <v>10991</v>
      </c>
      <c r="AR1087" t="s">
        <v>10992</v>
      </c>
      <c r="AS1087" t="s">
        <v>9044</v>
      </c>
      <c r="AT1087" t="s">
        <v>10993</v>
      </c>
      <c r="AU1087" t="b">
        <v>0</v>
      </c>
      <c r="AV1087" t="s">
        <v>17</v>
      </c>
      <c r="AW1087" s="89">
        <v>1155584</v>
      </c>
      <c r="AX1087" t="b">
        <v>0</v>
      </c>
      <c r="AY1087" t="s">
        <v>17</v>
      </c>
      <c r="AZ1087" t="s">
        <v>10994</v>
      </c>
      <c r="BA1087" t="s">
        <v>10995</v>
      </c>
      <c r="BB1087" t="s">
        <v>5202</v>
      </c>
      <c r="BC1087" t="s">
        <v>17</v>
      </c>
      <c r="BD1087" t="s">
        <v>17</v>
      </c>
      <c r="BE1087" t="s">
        <v>37</v>
      </c>
      <c r="BF1087" t="s">
        <v>36</v>
      </c>
      <c r="BG1087" t="s">
        <v>17</v>
      </c>
      <c r="BH1087" t="s">
        <v>9567</v>
      </c>
      <c r="BI1087" t="s">
        <v>4479</v>
      </c>
      <c r="BJ1087" t="s">
        <v>9079</v>
      </c>
      <c r="BK1087" t="s">
        <v>9568</v>
      </c>
      <c r="BL1087" t="s">
        <v>17</v>
      </c>
      <c r="BM1087" s="89">
        <v>1059912</v>
      </c>
      <c r="BN1087" s="89">
        <v>1059912</v>
      </c>
      <c r="BO1087" t="s">
        <v>7013</v>
      </c>
      <c r="BP1087" t="s">
        <v>6142</v>
      </c>
      <c r="BQ1087" t="s">
        <v>17</v>
      </c>
      <c r="BR1087" t="s">
        <v>17</v>
      </c>
      <c r="BS1087" t="s">
        <v>17</v>
      </c>
      <c r="BT1087" t="s">
        <v>7013</v>
      </c>
      <c r="BU1087" t="s">
        <v>6697</v>
      </c>
      <c r="BV1087" t="s">
        <v>11871</v>
      </c>
      <c r="BW1087">
        <v>25</v>
      </c>
      <c r="BX1087" t="s">
        <v>17</v>
      </c>
      <c r="BY1087" t="s">
        <v>17</v>
      </c>
      <c r="BZ1087" t="s">
        <v>10997</v>
      </c>
      <c r="CA1087" t="s">
        <v>6212</v>
      </c>
      <c r="CB1087">
        <v>2018</v>
      </c>
      <c r="CC1087" t="s">
        <v>10998</v>
      </c>
      <c r="CD1087" t="s">
        <v>11872</v>
      </c>
      <c r="CE1087" t="s">
        <v>11873</v>
      </c>
      <c r="CF1087" t="s">
        <v>11870</v>
      </c>
      <c r="CG1087" t="s">
        <v>11870</v>
      </c>
      <c r="CH1087" t="s">
        <v>131</v>
      </c>
      <c r="CI1087" t="s">
        <v>11870</v>
      </c>
      <c r="CJ1087" t="s">
        <v>11874</v>
      </c>
      <c r="CM1087" t="s">
        <v>11002</v>
      </c>
      <c r="CO1087" t="s">
        <v>686</v>
      </c>
      <c r="CP1087" t="s">
        <v>48</v>
      </c>
      <c r="CQ1087" t="s">
        <v>7025</v>
      </c>
      <c r="CR1087" t="s">
        <v>17</v>
      </c>
      <c r="CS1087" t="s">
        <v>11875</v>
      </c>
      <c r="CT1087" t="s">
        <v>430</v>
      </c>
      <c r="CU1087" t="s">
        <v>333</v>
      </c>
      <c r="CV1087" t="s">
        <v>17</v>
      </c>
      <c r="CW1087" t="s">
        <v>17</v>
      </c>
      <c r="CX1087" t="s">
        <v>17</v>
      </c>
      <c r="CY1087" t="s">
        <v>17</v>
      </c>
      <c r="CZ1087" t="s">
        <v>11876</v>
      </c>
      <c r="DA1087" t="s">
        <v>8549</v>
      </c>
      <c r="DB1087" t="s">
        <v>11877</v>
      </c>
      <c r="DC1087" t="s">
        <v>11878</v>
      </c>
      <c r="DD1087">
        <v>1095</v>
      </c>
    </row>
    <row r="1088" spans="1:108">
      <c r="A1088">
        <v>1041</v>
      </c>
      <c r="B1088" t="s">
        <v>10974</v>
      </c>
      <c r="C1088" s="285" t="s">
        <v>10975</v>
      </c>
      <c r="D1088" t="s">
        <v>10976</v>
      </c>
      <c r="E1088" t="s">
        <v>10977</v>
      </c>
      <c r="F1088" t="s">
        <v>10978</v>
      </c>
      <c r="G1088" s="149" t="s">
        <v>10979</v>
      </c>
      <c r="H1088" t="s">
        <v>10980</v>
      </c>
      <c r="I1088" t="s">
        <v>10981</v>
      </c>
      <c r="J1088" t="s">
        <v>10982</v>
      </c>
      <c r="K1088" t="s">
        <v>12874</v>
      </c>
      <c r="L1088" t="s">
        <v>10985</v>
      </c>
      <c r="M1088" t="b">
        <v>0</v>
      </c>
      <c r="N1088" t="s">
        <v>549</v>
      </c>
      <c r="O1088" t="s">
        <v>8269</v>
      </c>
      <c r="P1088">
        <v>20</v>
      </c>
      <c r="Q1088">
        <v>20</v>
      </c>
      <c r="R1088">
        <v>20</v>
      </c>
      <c r="S1088" t="s">
        <v>10984</v>
      </c>
      <c r="T1088" t="s">
        <v>17</v>
      </c>
      <c r="U1088" t="s">
        <v>17</v>
      </c>
      <c r="V1088" t="s">
        <v>17</v>
      </c>
      <c r="W1088" t="s">
        <v>17</v>
      </c>
      <c r="X1088" t="s">
        <v>10983</v>
      </c>
      <c r="Y1088" t="s">
        <v>10986</v>
      </c>
      <c r="Z1088" t="s">
        <v>10987</v>
      </c>
      <c r="AA1088" t="s">
        <v>484</v>
      </c>
      <c r="AB1088" t="s">
        <v>17</v>
      </c>
      <c r="AC1088" t="s">
        <v>17</v>
      </c>
      <c r="AD1088" t="s">
        <v>17</v>
      </c>
      <c r="AE1088" t="s">
        <v>10988</v>
      </c>
      <c r="AF1088" t="s">
        <v>17</v>
      </c>
      <c r="AG1088" t="s">
        <v>17</v>
      </c>
      <c r="AH1088" t="s">
        <v>11879</v>
      </c>
      <c r="AI1088" t="s">
        <v>9202</v>
      </c>
      <c r="AJ1088" t="s">
        <v>481</v>
      </c>
      <c r="AM1088" t="s">
        <v>17</v>
      </c>
      <c r="AN1088" t="s">
        <v>484</v>
      </c>
      <c r="AO1088" t="s">
        <v>11067</v>
      </c>
      <c r="AP1088" t="s">
        <v>10984</v>
      </c>
      <c r="AQ1088" t="s">
        <v>10991</v>
      </c>
      <c r="AR1088" t="s">
        <v>10992</v>
      </c>
      <c r="AS1088" t="s">
        <v>9044</v>
      </c>
      <c r="AT1088" t="s">
        <v>347</v>
      </c>
      <c r="AU1088" t="b">
        <v>0</v>
      </c>
      <c r="AV1088" t="s">
        <v>17</v>
      </c>
      <c r="AW1088" s="89">
        <v>1225080</v>
      </c>
      <c r="AX1088" t="b">
        <v>0</v>
      </c>
      <c r="AY1088" t="s">
        <v>17</v>
      </c>
      <c r="AZ1088" t="s">
        <v>10994</v>
      </c>
      <c r="BA1088" t="s">
        <v>10995</v>
      </c>
      <c r="BB1088" t="s">
        <v>5202</v>
      </c>
      <c r="BC1088" t="s">
        <v>17</v>
      </c>
      <c r="BD1088" t="s">
        <v>17</v>
      </c>
      <c r="BE1088" t="s">
        <v>37</v>
      </c>
      <c r="BF1088" t="s">
        <v>36</v>
      </c>
      <c r="BG1088" t="s">
        <v>17</v>
      </c>
      <c r="BH1088" t="s">
        <v>9567</v>
      </c>
      <c r="BI1088" t="s">
        <v>4479</v>
      </c>
      <c r="BJ1088" t="s">
        <v>9079</v>
      </c>
      <c r="BK1088" t="s">
        <v>9568</v>
      </c>
      <c r="BL1088" t="s">
        <v>17</v>
      </c>
      <c r="BM1088" s="89">
        <v>1102925</v>
      </c>
      <c r="BN1088" s="89">
        <v>1102925</v>
      </c>
      <c r="BO1088" t="s">
        <v>7013</v>
      </c>
      <c r="BP1088" t="s">
        <v>6142</v>
      </c>
      <c r="BQ1088" t="s">
        <v>17</v>
      </c>
      <c r="BR1088" t="s">
        <v>17</v>
      </c>
      <c r="BS1088" t="s">
        <v>17</v>
      </c>
      <c r="BT1088" t="s">
        <v>7013</v>
      </c>
      <c r="BU1088" t="s">
        <v>6697</v>
      </c>
      <c r="BV1088" t="s">
        <v>11880</v>
      </c>
      <c r="BW1088">
        <v>25</v>
      </c>
      <c r="BX1088" t="s">
        <v>17</v>
      </c>
      <c r="BY1088" t="s">
        <v>17</v>
      </c>
      <c r="BZ1088" t="s">
        <v>10997</v>
      </c>
      <c r="CA1088" t="s">
        <v>6212</v>
      </c>
      <c r="CB1088">
        <v>2018</v>
      </c>
      <c r="CC1088" t="s">
        <v>10998</v>
      </c>
      <c r="CD1088" t="s">
        <v>11881</v>
      </c>
      <c r="CE1088" t="s">
        <v>11882</v>
      </c>
      <c r="CF1088" t="s">
        <v>11879</v>
      </c>
      <c r="CG1088" t="s">
        <v>11879</v>
      </c>
      <c r="CH1088" t="s">
        <v>131</v>
      </c>
      <c r="CI1088" t="s">
        <v>11879</v>
      </c>
      <c r="CJ1088" t="s">
        <v>11883</v>
      </c>
      <c r="CM1088" t="s">
        <v>11002</v>
      </c>
      <c r="CO1088" t="s">
        <v>686</v>
      </c>
      <c r="CP1088" t="s">
        <v>48</v>
      </c>
      <c r="CQ1088" t="s">
        <v>7025</v>
      </c>
      <c r="CR1088" t="s">
        <v>17</v>
      </c>
      <c r="CS1088" t="s">
        <v>11884</v>
      </c>
      <c r="CT1088" t="s">
        <v>430</v>
      </c>
      <c r="CU1088" t="s">
        <v>333</v>
      </c>
      <c r="CV1088" t="s">
        <v>17</v>
      </c>
      <c r="CW1088" t="s">
        <v>17</v>
      </c>
      <c r="CX1088" t="s">
        <v>17</v>
      </c>
      <c r="CY1088" t="s">
        <v>17</v>
      </c>
      <c r="CZ1088" t="s">
        <v>11885</v>
      </c>
      <c r="DA1088" t="s">
        <v>8549</v>
      </c>
      <c r="DB1088" t="s">
        <v>11886</v>
      </c>
      <c r="DC1088" t="s">
        <v>11887</v>
      </c>
      <c r="DD1088">
        <v>1096</v>
      </c>
    </row>
    <row r="1089" spans="1:108">
      <c r="A1089">
        <v>1042</v>
      </c>
      <c r="B1089" t="s">
        <v>10974</v>
      </c>
      <c r="C1089" s="285" t="s">
        <v>10975</v>
      </c>
      <c r="D1089" t="s">
        <v>10976</v>
      </c>
      <c r="E1089" t="s">
        <v>10977</v>
      </c>
      <c r="F1089" t="s">
        <v>10978</v>
      </c>
      <c r="G1089" s="149" t="s">
        <v>10979</v>
      </c>
      <c r="H1089" t="s">
        <v>10980</v>
      </c>
      <c r="I1089" t="s">
        <v>10981</v>
      </c>
      <c r="J1089" t="s">
        <v>10982</v>
      </c>
      <c r="K1089" t="s">
        <v>12874</v>
      </c>
      <c r="L1089" t="s">
        <v>10985</v>
      </c>
      <c r="M1089" t="b">
        <v>0</v>
      </c>
      <c r="N1089" t="s">
        <v>549</v>
      </c>
      <c r="O1089" t="s">
        <v>8269</v>
      </c>
      <c r="P1089">
        <v>20</v>
      </c>
      <c r="Q1089">
        <v>20</v>
      </c>
      <c r="R1089">
        <v>20</v>
      </c>
      <c r="S1089" t="s">
        <v>10984</v>
      </c>
      <c r="T1089" t="s">
        <v>17</v>
      </c>
      <c r="U1089" t="s">
        <v>17</v>
      </c>
      <c r="V1089" t="s">
        <v>17</v>
      </c>
      <c r="W1089" t="s">
        <v>17</v>
      </c>
      <c r="X1089" t="s">
        <v>10983</v>
      </c>
      <c r="Y1089" t="s">
        <v>10986</v>
      </c>
      <c r="Z1089" t="s">
        <v>10987</v>
      </c>
      <c r="AA1089" t="s">
        <v>484</v>
      </c>
      <c r="AB1089" t="s">
        <v>17</v>
      </c>
      <c r="AC1089" t="s">
        <v>17</v>
      </c>
      <c r="AD1089" t="s">
        <v>17</v>
      </c>
      <c r="AE1089" t="s">
        <v>10988</v>
      </c>
      <c r="AF1089" t="s">
        <v>17</v>
      </c>
      <c r="AG1089" t="s">
        <v>17</v>
      </c>
      <c r="AH1089" t="s">
        <v>11888</v>
      </c>
      <c r="AI1089" t="s">
        <v>9202</v>
      </c>
      <c r="AJ1089" t="s">
        <v>481</v>
      </c>
      <c r="AM1089" t="s">
        <v>17</v>
      </c>
      <c r="AN1089" t="s">
        <v>484</v>
      </c>
      <c r="AO1089" t="s">
        <v>11097</v>
      </c>
      <c r="AP1089" t="s">
        <v>10984</v>
      </c>
      <c r="AQ1089" t="s">
        <v>10991</v>
      </c>
      <c r="AR1089" t="s">
        <v>10992</v>
      </c>
      <c r="AS1089" t="s">
        <v>9041</v>
      </c>
      <c r="AT1089" t="s">
        <v>17</v>
      </c>
      <c r="AU1089" t="b">
        <v>0</v>
      </c>
      <c r="AV1089" t="s">
        <v>17</v>
      </c>
      <c r="AW1089" s="89">
        <v>2485191</v>
      </c>
      <c r="AX1089" t="b">
        <v>0</v>
      </c>
      <c r="AY1089" t="s">
        <v>17</v>
      </c>
      <c r="AZ1089" t="s">
        <v>10994</v>
      </c>
      <c r="BA1089" t="s">
        <v>10995</v>
      </c>
      <c r="BB1089" t="s">
        <v>5202</v>
      </c>
      <c r="BC1089" t="s">
        <v>17</v>
      </c>
      <c r="BD1089" t="s">
        <v>17</v>
      </c>
      <c r="BE1089" t="s">
        <v>37</v>
      </c>
      <c r="BF1089" t="s">
        <v>36</v>
      </c>
      <c r="BG1089" t="s">
        <v>17</v>
      </c>
      <c r="BH1089" t="s">
        <v>9567</v>
      </c>
      <c r="BI1089" t="s">
        <v>4479</v>
      </c>
      <c r="BJ1089" t="s">
        <v>9079</v>
      </c>
      <c r="BK1089" t="s">
        <v>9568</v>
      </c>
      <c r="BL1089" t="s">
        <v>17</v>
      </c>
      <c r="BM1089" s="89">
        <v>2075786</v>
      </c>
      <c r="BN1089" s="89">
        <v>2075786</v>
      </c>
      <c r="BO1089" t="s">
        <v>7013</v>
      </c>
      <c r="BP1089" t="s">
        <v>6142</v>
      </c>
      <c r="BQ1089" t="s">
        <v>17</v>
      </c>
      <c r="BR1089" t="s">
        <v>17</v>
      </c>
      <c r="BS1089" t="s">
        <v>17</v>
      </c>
      <c r="BT1089" t="s">
        <v>7013</v>
      </c>
      <c r="BU1089" t="s">
        <v>6697</v>
      </c>
      <c r="BV1089" t="s">
        <v>11889</v>
      </c>
      <c r="BW1089">
        <v>25</v>
      </c>
      <c r="BX1089" t="s">
        <v>17</v>
      </c>
      <c r="BY1089" t="s">
        <v>17</v>
      </c>
      <c r="BZ1089" t="s">
        <v>10997</v>
      </c>
      <c r="CA1089" t="s">
        <v>6212</v>
      </c>
      <c r="CB1089">
        <v>2018</v>
      </c>
      <c r="CC1089" t="s">
        <v>10998</v>
      </c>
      <c r="CD1089" t="s">
        <v>11890</v>
      </c>
      <c r="CE1089" t="s">
        <v>11891</v>
      </c>
      <c r="CF1089" t="s">
        <v>11888</v>
      </c>
      <c r="CG1089" t="s">
        <v>11888</v>
      </c>
      <c r="CH1089" t="s">
        <v>131</v>
      </c>
      <c r="CI1089" t="s">
        <v>11888</v>
      </c>
      <c r="CJ1089" t="s">
        <v>11892</v>
      </c>
      <c r="CM1089" t="s">
        <v>11002</v>
      </c>
      <c r="CO1089" t="s">
        <v>686</v>
      </c>
      <c r="CP1089" t="s">
        <v>48</v>
      </c>
      <c r="CQ1089" t="s">
        <v>7025</v>
      </c>
      <c r="CR1089" t="s">
        <v>17</v>
      </c>
      <c r="CS1089" t="s">
        <v>11893</v>
      </c>
      <c r="CT1089" t="s">
        <v>430</v>
      </c>
      <c r="CU1089" t="s">
        <v>333</v>
      </c>
      <c r="CV1089" t="s">
        <v>17</v>
      </c>
      <c r="CW1089" t="s">
        <v>17</v>
      </c>
      <c r="CX1089" t="s">
        <v>17</v>
      </c>
      <c r="CY1089" t="s">
        <v>17</v>
      </c>
      <c r="CZ1089" t="s">
        <v>11894</v>
      </c>
      <c r="DA1089" t="s">
        <v>8549</v>
      </c>
      <c r="DB1089" t="s">
        <v>11895</v>
      </c>
      <c r="DC1089" t="s">
        <v>11896</v>
      </c>
      <c r="DD1089">
        <v>1097</v>
      </c>
    </row>
    <row r="1090" spans="1:108">
      <c r="A1090">
        <v>1043</v>
      </c>
      <c r="B1090" t="s">
        <v>10974</v>
      </c>
      <c r="C1090" s="285" t="s">
        <v>10975</v>
      </c>
      <c r="D1090" t="s">
        <v>10976</v>
      </c>
      <c r="E1090" t="s">
        <v>10977</v>
      </c>
      <c r="F1090" t="s">
        <v>10978</v>
      </c>
      <c r="G1090" s="149" t="s">
        <v>10979</v>
      </c>
      <c r="H1090" t="s">
        <v>10980</v>
      </c>
      <c r="I1090" t="s">
        <v>10981</v>
      </c>
      <c r="J1090" t="s">
        <v>10982</v>
      </c>
      <c r="K1090" t="s">
        <v>12874</v>
      </c>
      <c r="L1090" t="s">
        <v>10985</v>
      </c>
      <c r="M1090" t="b">
        <v>0</v>
      </c>
      <c r="N1090" t="s">
        <v>549</v>
      </c>
      <c r="O1090" t="s">
        <v>8269</v>
      </c>
      <c r="P1090">
        <v>20</v>
      </c>
      <c r="Q1090">
        <v>20</v>
      </c>
      <c r="R1090">
        <v>20</v>
      </c>
      <c r="S1090" t="s">
        <v>10984</v>
      </c>
      <c r="T1090" t="s">
        <v>17</v>
      </c>
      <c r="U1090" t="s">
        <v>17</v>
      </c>
      <c r="V1090" t="s">
        <v>17</v>
      </c>
      <c r="W1090" t="s">
        <v>17</v>
      </c>
      <c r="X1090" t="s">
        <v>10983</v>
      </c>
      <c r="Y1090" t="s">
        <v>10986</v>
      </c>
      <c r="Z1090" t="s">
        <v>10987</v>
      </c>
      <c r="AA1090" t="s">
        <v>484</v>
      </c>
      <c r="AB1090" t="s">
        <v>17</v>
      </c>
      <c r="AC1090" t="s">
        <v>17</v>
      </c>
      <c r="AD1090" t="s">
        <v>17</v>
      </c>
      <c r="AE1090" t="s">
        <v>10988</v>
      </c>
      <c r="AF1090" t="s">
        <v>17</v>
      </c>
      <c r="AG1090" t="s">
        <v>17</v>
      </c>
      <c r="AH1090" t="s">
        <v>11897</v>
      </c>
      <c r="AI1090" t="s">
        <v>9202</v>
      </c>
      <c r="AJ1090" t="s">
        <v>481</v>
      </c>
      <c r="AM1090" t="s">
        <v>17</v>
      </c>
      <c r="AN1090" t="s">
        <v>484</v>
      </c>
      <c r="AO1090" t="s">
        <v>11097</v>
      </c>
      <c r="AP1090" t="s">
        <v>10984</v>
      </c>
      <c r="AQ1090" t="s">
        <v>10991</v>
      </c>
      <c r="AR1090" t="s">
        <v>10992</v>
      </c>
      <c r="AS1090" t="s">
        <v>9044</v>
      </c>
      <c r="AT1090" t="s">
        <v>11009</v>
      </c>
      <c r="AU1090" t="b">
        <v>0</v>
      </c>
      <c r="AV1090" t="s">
        <v>17</v>
      </c>
      <c r="AW1090" s="89">
        <v>1085069</v>
      </c>
      <c r="AX1090" t="b">
        <v>0</v>
      </c>
      <c r="AY1090" t="s">
        <v>17</v>
      </c>
      <c r="AZ1090" t="s">
        <v>10994</v>
      </c>
      <c r="BA1090" t="s">
        <v>10995</v>
      </c>
      <c r="BB1090" t="s">
        <v>5202</v>
      </c>
      <c r="BC1090" t="s">
        <v>17</v>
      </c>
      <c r="BD1090" t="s">
        <v>17</v>
      </c>
      <c r="BE1090" t="s">
        <v>37</v>
      </c>
      <c r="BF1090" t="s">
        <v>36</v>
      </c>
      <c r="BG1090" t="s">
        <v>17</v>
      </c>
      <c r="BH1090" t="s">
        <v>9567</v>
      </c>
      <c r="BI1090" t="s">
        <v>4479</v>
      </c>
      <c r="BJ1090" t="s">
        <v>9079</v>
      </c>
      <c r="BK1090" t="s">
        <v>9568</v>
      </c>
      <c r="BL1090" t="s">
        <v>17</v>
      </c>
      <c r="BM1090" s="89">
        <v>952591</v>
      </c>
      <c r="BN1090" s="89">
        <v>952591</v>
      </c>
      <c r="BO1090" t="s">
        <v>7013</v>
      </c>
      <c r="BP1090" t="s">
        <v>6142</v>
      </c>
      <c r="BQ1090" t="s">
        <v>17</v>
      </c>
      <c r="BR1090" t="s">
        <v>17</v>
      </c>
      <c r="BS1090" t="s">
        <v>17</v>
      </c>
      <c r="BT1090" t="s">
        <v>7013</v>
      </c>
      <c r="BU1090" t="s">
        <v>6697</v>
      </c>
      <c r="BV1090" t="s">
        <v>11898</v>
      </c>
      <c r="BW1090">
        <v>25</v>
      </c>
      <c r="BX1090" t="s">
        <v>17</v>
      </c>
      <c r="BY1090" t="s">
        <v>17</v>
      </c>
      <c r="BZ1090" t="s">
        <v>10997</v>
      </c>
      <c r="CA1090" t="s">
        <v>6212</v>
      </c>
      <c r="CB1090">
        <v>2018</v>
      </c>
      <c r="CC1090" t="s">
        <v>10998</v>
      </c>
      <c r="CD1090" t="s">
        <v>11899</v>
      </c>
      <c r="CE1090" t="s">
        <v>11900</v>
      </c>
      <c r="CF1090" t="s">
        <v>11897</v>
      </c>
      <c r="CG1090" t="s">
        <v>11897</v>
      </c>
      <c r="CH1090" t="s">
        <v>131</v>
      </c>
      <c r="CI1090" t="s">
        <v>11897</v>
      </c>
      <c r="CJ1090" t="s">
        <v>11901</v>
      </c>
      <c r="CM1090" t="s">
        <v>11002</v>
      </c>
      <c r="CO1090" t="s">
        <v>686</v>
      </c>
      <c r="CP1090" t="s">
        <v>48</v>
      </c>
      <c r="CQ1090" t="s">
        <v>7025</v>
      </c>
      <c r="CR1090" t="s">
        <v>17</v>
      </c>
      <c r="CS1090" t="s">
        <v>11902</v>
      </c>
      <c r="CT1090" t="s">
        <v>430</v>
      </c>
      <c r="CU1090" t="s">
        <v>333</v>
      </c>
      <c r="CV1090" t="s">
        <v>17</v>
      </c>
      <c r="CW1090" t="s">
        <v>17</v>
      </c>
      <c r="CX1090" t="s">
        <v>17</v>
      </c>
      <c r="CY1090" t="s">
        <v>17</v>
      </c>
      <c r="CZ1090" t="s">
        <v>11903</v>
      </c>
      <c r="DA1090" t="s">
        <v>8549</v>
      </c>
      <c r="DB1090" t="s">
        <v>11904</v>
      </c>
      <c r="DC1090" t="s">
        <v>11905</v>
      </c>
      <c r="DD1090">
        <v>1098</v>
      </c>
    </row>
    <row r="1091" spans="1:108">
      <c r="A1091">
        <v>1044</v>
      </c>
      <c r="B1091" t="s">
        <v>10974</v>
      </c>
      <c r="C1091" s="285" t="s">
        <v>10975</v>
      </c>
      <c r="D1091" t="s">
        <v>10976</v>
      </c>
      <c r="E1091" t="s">
        <v>10977</v>
      </c>
      <c r="F1091" t="s">
        <v>10978</v>
      </c>
      <c r="G1091" s="149" t="s">
        <v>10979</v>
      </c>
      <c r="H1091" t="s">
        <v>10980</v>
      </c>
      <c r="I1091" t="s">
        <v>10981</v>
      </c>
      <c r="J1091" t="s">
        <v>10982</v>
      </c>
      <c r="K1091" t="s">
        <v>12874</v>
      </c>
      <c r="L1091" t="s">
        <v>11094</v>
      </c>
      <c r="M1091" t="b">
        <v>0</v>
      </c>
      <c r="N1091" t="s">
        <v>549</v>
      </c>
      <c r="O1091" t="s">
        <v>8269</v>
      </c>
      <c r="P1091">
        <v>23</v>
      </c>
      <c r="Q1091">
        <v>23</v>
      </c>
      <c r="R1091">
        <v>23</v>
      </c>
      <c r="S1091" t="s">
        <v>10984</v>
      </c>
      <c r="T1091" t="s">
        <v>17</v>
      </c>
      <c r="U1091" t="s">
        <v>17</v>
      </c>
      <c r="V1091" t="s">
        <v>17</v>
      </c>
      <c r="W1091" t="s">
        <v>17</v>
      </c>
      <c r="X1091" t="s">
        <v>11095</v>
      </c>
      <c r="Y1091" t="s">
        <v>10986</v>
      </c>
      <c r="Z1091" t="s">
        <v>10987</v>
      </c>
      <c r="AA1091" t="s">
        <v>484</v>
      </c>
      <c r="AB1091" t="s">
        <v>17</v>
      </c>
      <c r="AC1091" t="s">
        <v>17</v>
      </c>
      <c r="AD1091" t="s">
        <v>17</v>
      </c>
      <c r="AE1091" t="s">
        <v>10988</v>
      </c>
      <c r="AF1091" t="s">
        <v>17</v>
      </c>
      <c r="AG1091" t="s">
        <v>17</v>
      </c>
      <c r="AH1091" t="s">
        <v>11906</v>
      </c>
      <c r="AI1091" t="s">
        <v>9202</v>
      </c>
      <c r="AJ1091" t="s">
        <v>481</v>
      </c>
      <c r="AM1091" t="s">
        <v>17</v>
      </c>
      <c r="AN1091" t="s">
        <v>484</v>
      </c>
      <c r="AO1091" t="s">
        <v>11057</v>
      </c>
      <c r="AP1091" t="s">
        <v>10984</v>
      </c>
      <c r="AQ1091" t="s">
        <v>10991</v>
      </c>
      <c r="AR1091" t="s">
        <v>10992</v>
      </c>
      <c r="AS1091" t="s">
        <v>9041</v>
      </c>
      <c r="AT1091" t="s">
        <v>17</v>
      </c>
      <c r="AU1091" t="b">
        <v>0</v>
      </c>
      <c r="AV1091" t="s">
        <v>17</v>
      </c>
      <c r="AW1091" s="89">
        <v>2319594</v>
      </c>
      <c r="AX1091" t="b">
        <v>0</v>
      </c>
      <c r="AY1091" t="s">
        <v>17</v>
      </c>
      <c r="AZ1091" t="s">
        <v>10994</v>
      </c>
      <c r="BA1091" t="s">
        <v>10995</v>
      </c>
      <c r="BB1091" t="s">
        <v>5202</v>
      </c>
      <c r="BC1091" t="s">
        <v>17</v>
      </c>
      <c r="BD1091" t="s">
        <v>17</v>
      </c>
      <c r="BE1091" t="s">
        <v>37</v>
      </c>
      <c r="BF1091" t="s">
        <v>36</v>
      </c>
      <c r="BG1091" t="s">
        <v>17</v>
      </c>
      <c r="BH1091" t="s">
        <v>9567</v>
      </c>
      <c r="BI1091" t="s">
        <v>4479</v>
      </c>
      <c r="BJ1091" t="s">
        <v>9079</v>
      </c>
      <c r="BK1091" t="s">
        <v>9568</v>
      </c>
      <c r="BL1091" t="s">
        <v>17</v>
      </c>
      <c r="BM1091" s="89">
        <v>2133567</v>
      </c>
      <c r="BN1091" s="89">
        <v>2133567</v>
      </c>
      <c r="BO1091" t="s">
        <v>7013</v>
      </c>
      <c r="BP1091" t="s">
        <v>6142</v>
      </c>
      <c r="BQ1091" t="s">
        <v>17</v>
      </c>
      <c r="BR1091" t="s">
        <v>17</v>
      </c>
      <c r="BS1091" t="s">
        <v>17</v>
      </c>
      <c r="BT1091" t="s">
        <v>7013</v>
      </c>
      <c r="BU1091" t="s">
        <v>6697</v>
      </c>
      <c r="BV1091" t="s">
        <v>11907</v>
      </c>
      <c r="BW1091">
        <v>25</v>
      </c>
      <c r="BX1091" t="s">
        <v>17</v>
      </c>
      <c r="BY1091" t="s">
        <v>17</v>
      </c>
      <c r="BZ1091" t="s">
        <v>10997</v>
      </c>
      <c r="CA1091" t="s">
        <v>6212</v>
      </c>
      <c r="CB1091">
        <v>2018</v>
      </c>
      <c r="CC1091" t="s">
        <v>10998</v>
      </c>
      <c r="CD1091" t="s">
        <v>11908</v>
      </c>
      <c r="CE1091" t="s">
        <v>11909</v>
      </c>
      <c r="CF1091" t="s">
        <v>11906</v>
      </c>
      <c r="CG1091" t="s">
        <v>11906</v>
      </c>
      <c r="CH1091" t="s">
        <v>131</v>
      </c>
      <c r="CI1091" t="s">
        <v>11906</v>
      </c>
      <c r="CJ1091" t="s">
        <v>11910</v>
      </c>
      <c r="CM1091" t="s">
        <v>11002</v>
      </c>
      <c r="CO1091" t="s">
        <v>686</v>
      </c>
      <c r="CP1091" t="s">
        <v>48</v>
      </c>
      <c r="CQ1091" t="s">
        <v>7025</v>
      </c>
      <c r="CR1091" t="s">
        <v>17</v>
      </c>
      <c r="CS1091" t="s">
        <v>11911</v>
      </c>
      <c r="CT1091" t="s">
        <v>430</v>
      </c>
      <c r="CU1091" t="s">
        <v>333</v>
      </c>
      <c r="CV1091" t="s">
        <v>17</v>
      </c>
      <c r="CW1091" t="s">
        <v>17</v>
      </c>
      <c r="CX1091" t="s">
        <v>17</v>
      </c>
      <c r="CY1091" t="s">
        <v>17</v>
      </c>
      <c r="CZ1091" t="s">
        <v>11912</v>
      </c>
      <c r="DA1091" t="s">
        <v>8549</v>
      </c>
      <c r="DB1091" t="s">
        <v>11913</v>
      </c>
      <c r="DC1091" t="s">
        <v>11914</v>
      </c>
      <c r="DD1091">
        <v>1099</v>
      </c>
    </row>
    <row r="1092" spans="1:108">
      <c r="A1092">
        <v>1045</v>
      </c>
      <c r="B1092" t="s">
        <v>10974</v>
      </c>
      <c r="C1092" s="285" t="s">
        <v>10975</v>
      </c>
      <c r="D1092" t="s">
        <v>10976</v>
      </c>
      <c r="E1092" t="s">
        <v>10977</v>
      </c>
      <c r="F1092" t="s">
        <v>10978</v>
      </c>
      <c r="G1092" s="149" t="s">
        <v>10979</v>
      </c>
      <c r="H1092" t="s">
        <v>10980</v>
      </c>
      <c r="I1092" t="s">
        <v>10981</v>
      </c>
      <c r="J1092" t="s">
        <v>10982</v>
      </c>
      <c r="K1092" t="s">
        <v>12874</v>
      </c>
      <c r="L1092" t="s">
        <v>11094</v>
      </c>
      <c r="M1092" t="b">
        <v>0</v>
      </c>
      <c r="N1092" t="s">
        <v>549</v>
      </c>
      <c r="O1092" t="s">
        <v>8269</v>
      </c>
      <c r="P1092">
        <v>23</v>
      </c>
      <c r="Q1092">
        <v>23</v>
      </c>
      <c r="R1092">
        <v>23</v>
      </c>
      <c r="S1092" t="s">
        <v>10984</v>
      </c>
      <c r="T1092" t="s">
        <v>17</v>
      </c>
      <c r="U1092" t="s">
        <v>17</v>
      </c>
      <c r="V1092" t="s">
        <v>17</v>
      </c>
      <c r="W1092" t="s">
        <v>17</v>
      </c>
      <c r="X1092" t="s">
        <v>11095</v>
      </c>
      <c r="Y1092" t="s">
        <v>10986</v>
      </c>
      <c r="Z1092" t="s">
        <v>10987</v>
      </c>
      <c r="AA1092" t="s">
        <v>484</v>
      </c>
      <c r="AB1092" t="s">
        <v>17</v>
      </c>
      <c r="AC1092" t="s">
        <v>17</v>
      </c>
      <c r="AD1092" t="s">
        <v>17</v>
      </c>
      <c r="AE1092" t="s">
        <v>10988</v>
      </c>
      <c r="AF1092" t="s">
        <v>17</v>
      </c>
      <c r="AG1092" t="s">
        <v>17</v>
      </c>
      <c r="AH1092" t="s">
        <v>11915</v>
      </c>
      <c r="AI1092" t="s">
        <v>9202</v>
      </c>
      <c r="AJ1092" t="s">
        <v>481</v>
      </c>
      <c r="AM1092" t="s">
        <v>17</v>
      </c>
      <c r="AN1092" t="s">
        <v>484</v>
      </c>
      <c r="AO1092" t="s">
        <v>11067</v>
      </c>
      <c r="AP1092" t="s">
        <v>10984</v>
      </c>
      <c r="AQ1092" t="s">
        <v>10991</v>
      </c>
      <c r="AR1092" t="s">
        <v>10992</v>
      </c>
      <c r="AS1092" t="s">
        <v>9041</v>
      </c>
      <c r="AT1092" t="s">
        <v>17</v>
      </c>
      <c r="AU1092" t="b">
        <v>0</v>
      </c>
      <c r="AV1092" t="s">
        <v>17</v>
      </c>
      <c r="AW1092" s="89">
        <v>2419772</v>
      </c>
      <c r="AX1092" t="b">
        <v>0</v>
      </c>
      <c r="AY1092" t="s">
        <v>17</v>
      </c>
      <c r="AZ1092" t="s">
        <v>10994</v>
      </c>
      <c r="BA1092" t="s">
        <v>10995</v>
      </c>
      <c r="BB1092" t="s">
        <v>5202</v>
      </c>
      <c r="BC1092" t="s">
        <v>17</v>
      </c>
      <c r="BD1092" t="s">
        <v>17</v>
      </c>
      <c r="BE1092" t="s">
        <v>37</v>
      </c>
      <c r="BF1092" t="s">
        <v>36</v>
      </c>
      <c r="BG1092" t="s">
        <v>17</v>
      </c>
      <c r="BH1092" t="s">
        <v>9567</v>
      </c>
      <c r="BI1092" t="s">
        <v>4479</v>
      </c>
      <c r="BJ1092" t="s">
        <v>9079</v>
      </c>
      <c r="BK1092" t="s">
        <v>9568</v>
      </c>
      <c r="BL1092" t="s">
        <v>17</v>
      </c>
      <c r="BM1092" s="89">
        <v>2203475</v>
      </c>
      <c r="BN1092" s="89">
        <v>2203475</v>
      </c>
      <c r="BO1092" t="s">
        <v>7013</v>
      </c>
      <c r="BP1092" t="s">
        <v>6142</v>
      </c>
      <c r="BQ1092" t="s">
        <v>17</v>
      </c>
      <c r="BR1092" t="s">
        <v>17</v>
      </c>
      <c r="BS1092" t="s">
        <v>17</v>
      </c>
      <c r="BT1092" t="s">
        <v>7013</v>
      </c>
      <c r="BU1092" t="s">
        <v>6697</v>
      </c>
      <c r="BV1092" t="s">
        <v>11916</v>
      </c>
      <c r="BW1092">
        <v>25</v>
      </c>
      <c r="BX1092" t="s">
        <v>17</v>
      </c>
      <c r="BY1092" t="s">
        <v>17</v>
      </c>
      <c r="BZ1092" t="s">
        <v>10997</v>
      </c>
      <c r="CA1092" t="s">
        <v>6212</v>
      </c>
      <c r="CB1092">
        <v>2018</v>
      </c>
      <c r="CC1092" t="s">
        <v>10998</v>
      </c>
      <c r="CD1092" t="s">
        <v>11917</v>
      </c>
      <c r="CE1092" t="s">
        <v>11918</v>
      </c>
      <c r="CF1092" t="s">
        <v>11915</v>
      </c>
      <c r="CG1092" t="s">
        <v>11915</v>
      </c>
      <c r="CH1092" t="s">
        <v>131</v>
      </c>
      <c r="CI1092" t="s">
        <v>11915</v>
      </c>
      <c r="CJ1092" t="s">
        <v>11919</v>
      </c>
      <c r="CM1092" t="s">
        <v>11002</v>
      </c>
      <c r="CO1092" t="s">
        <v>686</v>
      </c>
      <c r="CP1092" t="s">
        <v>48</v>
      </c>
      <c r="CQ1092" t="s">
        <v>7025</v>
      </c>
      <c r="CR1092" t="s">
        <v>17</v>
      </c>
      <c r="CS1092" t="s">
        <v>11920</v>
      </c>
      <c r="CT1092" t="s">
        <v>430</v>
      </c>
      <c r="CU1092" t="s">
        <v>333</v>
      </c>
      <c r="CV1092" t="s">
        <v>17</v>
      </c>
      <c r="CW1092" t="s">
        <v>17</v>
      </c>
      <c r="CX1092" t="s">
        <v>17</v>
      </c>
      <c r="CY1092" t="s">
        <v>17</v>
      </c>
      <c r="CZ1092" t="s">
        <v>11921</v>
      </c>
      <c r="DA1092" t="s">
        <v>8549</v>
      </c>
      <c r="DB1092" t="s">
        <v>11922</v>
      </c>
      <c r="DC1092" t="s">
        <v>11923</v>
      </c>
      <c r="DD1092">
        <v>1100</v>
      </c>
    </row>
    <row r="1093" spans="1:108">
      <c r="A1093">
        <v>1046</v>
      </c>
      <c r="B1093" t="s">
        <v>10974</v>
      </c>
      <c r="C1093" s="285" t="s">
        <v>10975</v>
      </c>
      <c r="D1093" t="s">
        <v>10976</v>
      </c>
      <c r="E1093" t="s">
        <v>10977</v>
      </c>
      <c r="F1093" t="s">
        <v>10978</v>
      </c>
      <c r="G1093" s="149" t="s">
        <v>10979</v>
      </c>
      <c r="H1093" t="s">
        <v>10980</v>
      </c>
      <c r="I1093" t="s">
        <v>10981</v>
      </c>
      <c r="J1093" t="s">
        <v>10982</v>
      </c>
      <c r="K1093" t="s">
        <v>12874</v>
      </c>
      <c r="L1093" t="s">
        <v>11094</v>
      </c>
      <c r="M1093" t="b">
        <v>0</v>
      </c>
      <c r="N1093" t="s">
        <v>549</v>
      </c>
      <c r="O1093" t="s">
        <v>8269</v>
      </c>
      <c r="P1093">
        <v>23</v>
      </c>
      <c r="Q1093">
        <v>23</v>
      </c>
      <c r="R1093">
        <v>23</v>
      </c>
      <c r="S1093" t="s">
        <v>10984</v>
      </c>
      <c r="T1093" t="s">
        <v>17</v>
      </c>
      <c r="U1093" t="s">
        <v>17</v>
      </c>
      <c r="V1093" t="s">
        <v>17</v>
      </c>
      <c r="W1093" t="s">
        <v>17</v>
      </c>
      <c r="X1093" t="s">
        <v>11095</v>
      </c>
      <c r="Y1093" t="s">
        <v>10986</v>
      </c>
      <c r="Z1093" t="s">
        <v>10987</v>
      </c>
      <c r="AA1093" t="s">
        <v>484</v>
      </c>
      <c r="AB1093" t="s">
        <v>17</v>
      </c>
      <c r="AC1093" t="s">
        <v>17</v>
      </c>
      <c r="AD1093" t="s">
        <v>17</v>
      </c>
      <c r="AE1093" t="s">
        <v>10988</v>
      </c>
      <c r="AF1093" t="s">
        <v>17</v>
      </c>
      <c r="AG1093" t="s">
        <v>17</v>
      </c>
      <c r="AH1093" t="s">
        <v>11924</v>
      </c>
      <c r="AI1093" t="s">
        <v>9202</v>
      </c>
      <c r="AJ1093" t="s">
        <v>481</v>
      </c>
      <c r="AM1093" t="s">
        <v>17</v>
      </c>
      <c r="AN1093" t="s">
        <v>484</v>
      </c>
      <c r="AO1093" t="s">
        <v>11067</v>
      </c>
      <c r="AP1093" t="s">
        <v>10984</v>
      </c>
      <c r="AQ1093" t="s">
        <v>10991</v>
      </c>
      <c r="AR1093" t="s">
        <v>10992</v>
      </c>
      <c r="AS1093" t="s">
        <v>9041</v>
      </c>
      <c r="AT1093" t="s">
        <v>17</v>
      </c>
      <c r="AU1093" t="b">
        <v>0</v>
      </c>
      <c r="AV1093" t="s">
        <v>17</v>
      </c>
      <c r="AW1093" s="89">
        <v>2612282</v>
      </c>
      <c r="AX1093" t="b">
        <v>0</v>
      </c>
      <c r="AY1093" t="s">
        <v>17</v>
      </c>
      <c r="AZ1093" t="s">
        <v>10994</v>
      </c>
      <c r="BA1093" t="s">
        <v>10995</v>
      </c>
      <c r="BB1093" t="s">
        <v>5202</v>
      </c>
      <c r="BC1093" t="s">
        <v>17</v>
      </c>
      <c r="BD1093" t="s">
        <v>17</v>
      </c>
      <c r="BE1093" t="s">
        <v>37</v>
      </c>
      <c r="BF1093" t="s">
        <v>36</v>
      </c>
      <c r="BG1093" t="s">
        <v>17</v>
      </c>
      <c r="BH1093" t="s">
        <v>9567</v>
      </c>
      <c r="BI1093" t="s">
        <v>4479</v>
      </c>
      <c r="BJ1093" t="s">
        <v>9079</v>
      </c>
      <c r="BK1093" t="s">
        <v>9568</v>
      </c>
      <c r="BL1093" t="s">
        <v>17</v>
      </c>
      <c r="BM1093" s="89">
        <v>2293426</v>
      </c>
      <c r="BN1093" s="89">
        <v>2293426</v>
      </c>
      <c r="BO1093" t="s">
        <v>7013</v>
      </c>
      <c r="BP1093" t="s">
        <v>6142</v>
      </c>
      <c r="BQ1093" t="s">
        <v>17</v>
      </c>
      <c r="BR1093" t="s">
        <v>17</v>
      </c>
      <c r="BS1093" t="s">
        <v>17</v>
      </c>
      <c r="BT1093" t="s">
        <v>7013</v>
      </c>
      <c r="BU1093" t="s">
        <v>6697</v>
      </c>
      <c r="BV1093" t="s">
        <v>11925</v>
      </c>
      <c r="BW1093">
        <v>25</v>
      </c>
      <c r="BX1093" t="s">
        <v>17</v>
      </c>
      <c r="BY1093" t="s">
        <v>17</v>
      </c>
      <c r="BZ1093" t="s">
        <v>10997</v>
      </c>
      <c r="CA1093" t="s">
        <v>6212</v>
      </c>
      <c r="CB1093">
        <v>2018</v>
      </c>
      <c r="CC1093" t="s">
        <v>10998</v>
      </c>
      <c r="CD1093" t="s">
        <v>11926</v>
      </c>
      <c r="CE1093" t="s">
        <v>11927</v>
      </c>
      <c r="CF1093" t="s">
        <v>11924</v>
      </c>
      <c r="CG1093" t="s">
        <v>11924</v>
      </c>
      <c r="CH1093" t="s">
        <v>131</v>
      </c>
      <c r="CI1093" t="s">
        <v>11924</v>
      </c>
      <c r="CJ1093" t="s">
        <v>11928</v>
      </c>
      <c r="CM1093" t="s">
        <v>11002</v>
      </c>
      <c r="CO1093" t="s">
        <v>686</v>
      </c>
      <c r="CP1093" t="s">
        <v>48</v>
      </c>
      <c r="CQ1093" t="s">
        <v>7025</v>
      </c>
      <c r="CR1093" t="s">
        <v>17</v>
      </c>
      <c r="CS1093" t="s">
        <v>11929</v>
      </c>
      <c r="CT1093" t="s">
        <v>430</v>
      </c>
      <c r="CU1093" t="s">
        <v>333</v>
      </c>
      <c r="CV1093" t="s">
        <v>17</v>
      </c>
      <c r="CW1093" t="s">
        <v>17</v>
      </c>
      <c r="CX1093" t="s">
        <v>17</v>
      </c>
      <c r="CY1093" t="s">
        <v>17</v>
      </c>
      <c r="CZ1093" t="s">
        <v>11930</v>
      </c>
      <c r="DA1093" t="s">
        <v>8549</v>
      </c>
      <c r="DB1093" t="s">
        <v>11931</v>
      </c>
      <c r="DC1093" t="s">
        <v>11932</v>
      </c>
      <c r="DD1093">
        <v>1101</v>
      </c>
    </row>
    <row r="1094" spans="1:108">
      <c r="A1094">
        <v>1047</v>
      </c>
      <c r="B1094" t="s">
        <v>10974</v>
      </c>
      <c r="C1094" s="285" t="s">
        <v>10975</v>
      </c>
      <c r="D1094" t="s">
        <v>10976</v>
      </c>
      <c r="E1094" t="s">
        <v>10977</v>
      </c>
      <c r="F1094" t="s">
        <v>10978</v>
      </c>
      <c r="G1094" s="149" t="s">
        <v>10979</v>
      </c>
      <c r="H1094" t="s">
        <v>10980</v>
      </c>
      <c r="I1094" t="s">
        <v>10981</v>
      </c>
      <c r="J1094" t="s">
        <v>10982</v>
      </c>
      <c r="K1094" t="s">
        <v>12874</v>
      </c>
      <c r="L1094" t="s">
        <v>11094</v>
      </c>
      <c r="M1094" t="b">
        <v>0</v>
      </c>
      <c r="N1094" t="s">
        <v>549</v>
      </c>
      <c r="O1094" t="s">
        <v>8269</v>
      </c>
      <c r="P1094">
        <v>23</v>
      </c>
      <c r="Q1094">
        <v>23</v>
      </c>
      <c r="R1094">
        <v>23</v>
      </c>
      <c r="S1094" t="s">
        <v>10984</v>
      </c>
      <c r="T1094" t="s">
        <v>17</v>
      </c>
      <c r="U1094" t="s">
        <v>17</v>
      </c>
      <c r="V1094" t="s">
        <v>17</v>
      </c>
      <c r="W1094" t="s">
        <v>17</v>
      </c>
      <c r="X1094" t="s">
        <v>11095</v>
      </c>
      <c r="Y1094" t="s">
        <v>10986</v>
      </c>
      <c r="Z1094" t="s">
        <v>10987</v>
      </c>
      <c r="AA1094" t="s">
        <v>484</v>
      </c>
      <c r="AB1094" t="s">
        <v>17</v>
      </c>
      <c r="AC1094" t="s">
        <v>17</v>
      </c>
      <c r="AD1094" t="s">
        <v>17</v>
      </c>
      <c r="AE1094" t="s">
        <v>10988</v>
      </c>
      <c r="AF1094" t="s">
        <v>17</v>
      </c>
      <c r="AG1094" t="s">
        <v>17</v>
      </c>
      <c r="AH1094" t="s">
        <v>11933</v>
      </c>
      <c r="AI1094" t="s">
        <v>9202</v>
      </c>
      <c r="AJ1094" t="s">
        <v>481</v>
      </c>
      <c r="AM1094" t="s">
        <v>17</v>
      </c>
      <c r="AN1094" t="s">
        <v>484</v>
      </c>
      <c r="AO1094" t="s">
        <v>11067</v>
      </c>
      <c r="AP1094" t="s">
        <v>10984</v>
      </c>
      <c r="AQ1094" t="s">
        <v>10991</v>
      </c>
      <c r="AR1094" t="s">
        <v>10992</v>
      </c>
      <c r="AS1094" t="s">
        <v>9044</v>
      </c>
      <c r="AT1094" t="s">
        <v>347</v>
      </c>
      <c r="AU1094" t="b">
        <v>0</v>
      </c>
      <c r="AV1094" t="s">
        <v>17</v>
      </c>
      <c r="AW1094" s="89">
        <v>1116010</v>
      </c>
      <c r="AX1094" t="b">
        <v>0</v>
      </c>
      <c r="AY1094" t="s">
        <v>17</v>
      </c>
      <c r="AZ1094" t="s">
        <v>10994</v>
      </c>
      <c r="BA1094" t="s">
        <v>10995</v>
      </c>
      <c r="BB1094" t="s">
        <v>5202</v>
      </c>
      <c r="BC1094" t="s">
        <v>17</v>
      </c>
      <c r="BD1094" t="s">
        <v>17</v>
      </c>
      <c r="BE1094" t="s">
        <v>37</v>
      </c>
      <c r="BF1094" t="s">
        <v>36</v>
      </c>
      <c r="BG1094" t="s">
        <v>17</v>
      </c>
      <c r="BH1094" t="s">
        <v>9567</v>
      </c>
      <c r="BI1094" t="s">
        <v>4479</v>
      </c>
      <c r="BJ1094" t="s">
        <v>9079</v>
      </c>
      <c r="BK1094" t="s">
        <v>9568</v>
      </c>
      <c r="BL1094" t="s">
        <v>17</v>
      </c>
      <c r="BM1094" s="89">
        <v>1059223</v>
      </c>
      <c r="BN1094" s="89">
        <v>1059223</v>
      </c>
      <c r="BO1094" t="s">
        <v>7013</v>
      </c>
      <c r="BP1094" t="s">
        <v>6142</v>
      </c>
      <c r="BQ1094" t="s">
        <v>17</v>
      </c>
      <c r="BR1094" t="s">
        <v>17</v>
      </c>
      <c r="BS1094" t="s">
        <v>17</v>
      </c>
      <c r="BT1094" t="s">
        <v>7013</v>
      </c>
      <c r="BU1094" t="s">
        <v>6697</v>
      </c>
      <c r="BV1094" t="s">
        <v>11934</v>
      </c>
      <c r="BW1094">
        <v>25</v>
      </c>
      <c r="BX1094" t="s">
        <v>17</v>
      </c>
      <c r="BY1094" t="s">
        <v>17</v>
      </c>
      <c r="BZ1094" t="s">
        <v>10997</v>
      </c>
      <c r="CA1094" t="s">
        <v>6212</v>
      </c>
      <c r="CB1094">
        <v>2018</v>
      </c>
      <c r="CC1094" t="s">
        <v>10998</v>
      </c>
      <c r="CD1094" t="s">
        <v>11935</v>
      </c>
      <c r="CE1094" t="s">
        <v>11936</v>
      </c>
      <c r="CF1094" t="s">
        <v>11933</v>
      </c>
      <c r="CG1094" t="s">
        <v>11933</v>
      </c>
      <c r="CH1094" t="s">
        <v>131</v>
      </c>
      <c r="CI1094" t="s">
        <v>11933</v>
      </c>
      <c r="CJ1094" t="s">
        <v>11937</v>
      </c>
      <c r="CM1094" t="s">
        <v>11002</v>
      </c>
      <c r="CO1094" t="s">
        <v>686</v>
      </c>
      <c r="CP1094" t="s">
        <v>48</v>
      </c>
      <c r="CQ1094" t="s">
        <v>7025</v>
      </c>
      <c r="CR1094" t="s">
        <v>17</v>
      </c>
      <c r="CS1094" t="s">
        <v>11938</v>
      </c>
      <c r="CT1094" t="s">
        <v>430</v>
      </c>
      <c r="CU1094" t="s">
        <v>333</v>
      </c>
      <c r="CV1094" t="s">
        <v>17</v>
      </c>
      <c r="CW1094" t="s">
        <v>17</v>
      </c>
      <c r="CX1094" t="s">
        <v>17</v>
      </c>
      <c r="CY1094" t="s">
        <v>17</v>
      </c>
      <c r="CZ1094" t="s">
        <v>11939</v>
      </c>
      <c r="DA1094" t="s">
        <v>8549</v>
      </c>
      <c r="DB1094" t="s">
        <v>11940</v>
      </c>
      <c r="DC1094" t="s">
        <v>11941</v>
      </c>
      <c r="DD1094">
        <v>1102</v>
      </c>
    </row>
    <row r="1095" spans="1:108">
      <c r="A1095">
        <v>1048</v>
      </c>
      <c r="B1095" t="s">
        <v>10974</v>
      </c>
      <c r="C1095" s="285" t="s">
        <v>10975</v>
      </c>
      <c r="D1095" t="s">
        <v>10976</v>
      </c>
      <c r="E1095" t="s">
        <v>10977</v>
      </c>
      <c r="F1095" t="s">
        <v>10978</v>
      </c>
      <c r="G1095" s="149" t="s">
        <v>10979</v>
      </c>
      <c r="H1095" t="s">
        <v>10980</v>
      </c>
      <c r="I1095" t="s">
        <v>10981</v>
      </c>
      <c r="J1095" t="s">
        <v>10982</v>
      </c>
      <c r="K1095" t="s">
        <v>12874</v>
      </c>
      <c r="L1095" t="s">
        <v>11094</v>
      </c>
      <c r="M1095" t="b">
        <v>0</v>
      </c>
      <c r="N1095" t="s">
        <v>549</v>
      </c>
      <c r="O1095" t="s">
        <v>8269</v>
      </c>
      <c r="P1095">
        <v>23</v>
      </c>
      <c r="Q1095">
        <v>23</v>
      </c>
      <c r="R1095">
        <v>23</v>
      </c>
      <c r="S1095" t="s">
        <v>10984</v>
      </c>
      <c r="T1095" t="s">
        <v>17</v>
      </c>
      <c r="U1095" t="s">
        <v>17</v>
      </c>
      <c r="V1095" t="s">
        <v>17</v>
      </c>
      <c r="W1095" t="s">
        <v>17</v>
      </c>
      <c r="X1095" t="s">
        <v>11095</v>
      </c>
      <c r="Y1095" t="s">
        <v>10986</v>
      </c>
      <c r="Z1095" t="s">
        <v>10987</v>
      </c>
      <c r="AA1095" t="s">
        <v>484</v>
      </c>
      <c r="AB1095" t="s">
        <v>17</v>
      </c>
      <c r="AC1095" t="s">
        <v>17</v>
      </c>
      <c r="AD1095" t="s">
        <v>17</v>
      </c>
      <c r="AE1095" t="s">
        <v>10988</v>
      </c>
      <c r="AF1095" t="s">
        <v>17</v>
      </c>
      <c r="AG1095" t="s">
        <v>17</v>
      </c>
      <c r="AH1095" t="s">
        <v>11942</v>
      </c>
      <c r="AI1095" t="s">
        <v>9202</v>
      </c>
      <c r="AJ1095" t="s">
        <v>481</v>
      </c>
      <c r="AM1095" t="s">
        <v>17</v>
      </c>
      <c r="AN1095" t="s">
        <v>484</v>
      </c>
      <c r="AO1095" t="s">
        <v>10990</v>
      </c>
      <c r="AP1095" t="s">
        <v>10984</v>
      </c>
      <c r="AQ1095" t="s">
        <v>10991</v>
      </c>
      <c r="AR1095" t="s">
        <v>10992</v>
      </c>
      <c r="AS1095" t="s">
        <v>9044</v>
      </c>
      <c r="AT1095" t="s">
        <v>11943</v>
      </c>
      <c r="AU1095" t="b">
        <v>0</v>
      </c>
      <c r="AV1095" t="s">
        <v>17</v>
      </c>
      <c r="AW1095">
        <v>3219652</v>
      </c>
      <c r="AX1095" t="b">
        <v>0</v>
      </c>
      <c r="AY1095" t="s">
        <v>17</v>
      </c>
      <c r="AZ1095" t="s">
        <v>10994</v>
      </c>
      <c r="BA1095" t="s">
        <v>10995</v>
      </c>
      <c r="BB1095" t="s">
        <v>5202</v>
      </c>
      <c r="BC1095" t="s">
        <v>17</v>
      </c>
      <c r="BD1095" t="s">
        <v>17</v>
      </c>
      <c r="BE1095" t="s">
        <v>37</v>
      </c>
      <c r="BF1095" t="s">
        <v>36</v>
      </c>
      <c r="BG1095" t="s">
        <v>17</v>
      </c>
      <c r="BH1095" t="s">
        <v>9567</v>
      </c>
      <c r="BI1095" t="s">
        <v>4479</v>
      </c>
      <c r="BJ1095" t="s">
        <v>9079</v>
      </c>
      <c r="BK1095" t="s">
        <v>9568</v>
      </c>
      <c r="BL1095" t="s">
        <v>17</v>
      </c>
      <c r="BM1095" s="89">
        <v>2597670</v>
      </c>
      <c r="BN1095" s="89">
        <v>2597670</v>
      </c>
      <c r="BO1095" t="s">
        <v>7013</v>
      </c>
      <c r="BP1095" t="s">
        <v>6142</v>
      </c>
      <c r="BQ1095" t="s">
        <v>17</v>
      </c>
      <c r="BR1095" t="s">
        <v>17</v>
      </c>
      <c r="BS1095" t="s">
        <v>17</v>
      </c>
      <c r="BT1095" t="s">
        <v>7013</v>
      </c>
      <c r="BU1095" t="s">
        <v>6697</v>
      </c>
      <c r="BV1095" t="s">
        <v>11944</v>
      </c>
      <c r="BW1095">
        <v>25</v>
      </c>
      <c r="BX1095" t="s">
        <v>17</v>
      </c>
      <c r="BY1095" t="s">
        <v>17</v>
      </c>
      <c r="BZ1095" t="s">
        <v>10997</v>
      </c>
      <c r="CA1095" t="s">
        <v>6212</v>
      </c>
      <c r="CB1095">
        <v>2018</v>
      </c>
      <c r="CC1095" t="s">
        <v>10998</v>
      </c>
      <c r="CD1095" t="s">
        <v>11945</v>
      </c>
      <c r="CE1095" t="s">
        <v>11946</v>
      </c>
      <c r="CF1095" t="s">
        <v>11942</v>
      </c>
      <c r="CG1095" t="s">
        <v>11942</v>
      </c>
      <c r="CH1095" t="s">
        <v>131</v>
      </c>
      <c r="CI1095" t="s">
        <v>11942</v>
      </c>
      <c r="CJ1095" t="s">
        <v>11947</v>
      </c>
      <c r="CM1095" t="s">
        <v>11002</v>
      </c>
      <c r="CO1095" t="s">
        <v>686</v>
      </c>
      <c r="CP1095" t="s">
        <v>48</v>
      </c>
      <c r="CQ1095" t="s">
        <v>7025</v>
      </c>
      <c r="CR1095" t="s">
        <v>17</v>
      </c>
      <c r="CS1095" t="s">
        <v>11948</v>
      </c>
      <c r="CT1095" t="s">
        <v>430</v>
      </c>
      <c r="CU1095" t="s">
        <v>333</v>
      </c>
      <c r="CV1095" t="s">
        <v>17</v>
      </c>
      <c r="CW1095" t="s">
        <v>17</v>
      </c>
      <c r="CX1095" t="s">
        <v>17</v>
      </c>
      <c r="CY1095" t="s">
        <v>17</v>
      </c>
      <c r="CZ1095" t="s">
        <v>11949</v>
      </c>
      <c r="DA1095" t="s">
        <v>8549</v>
      </c>
      <c r="DB1095" t="s">
        <v>11950</v>
      </c>
      <c r="DC1095" t="s">
        <v>11951</v>
      </c>
      <c r="DD1095">
        <v>1103</v>
      </c>
    </row>
    <row r="1096" spans="1:108">
      <c r="A1096">
        <v>1049</v>
      </c>
      <c r="B1096" t="s">
        <v>10974</v>
      </c>
      <c r="C1096" s="285" t="s">
        <v>10975</v>
      </c>
      <c r="D1096" t="s">
        <v>10976</v>
      </c>
      <c r="E1096" t="s">
        <v>10977</v>
      </c>
      <c r="F1096" t="s">
        <v>10978</v>
      </c>
      <c r="G1096" s="149" t="s">
        <v>10979</v>
      </c>
      <c r="H1096" t="s">
        <v>10980</v>
      </c>
      <c r="I1096" t="s">
        <v>10981</v>
      </c>
      <c r="J1096" t="s">
        <v>10982</v>
      </c>
      <c r="K1096" t="s">
        <v>12874</v>
      </c>
      <c r="L1096" t="s">
        <v>11094</v>
      </c>
      <c r="M1096" t="b">
        <v>0</v>
      </c>
      <c r="N1096" t="s">
        <v>549</v>
      </c>
      <c r="O1096" t="s">
        <v>8269</v>
      </c>
      <c r="P1096">
        <v>23</v>
      </c>
      <c r="Q1096">
        <v>23</v>
      </c>
      <c r="R1096">
        <v>23</v>
      </c>
      <c r="S1096" t="s">
        <v>10984</v>
      </c>
      <c r="T1096" t="s">
        <v>17</v>
      </c>
      <c r="U1096" t="s">
        <v>17</v>
      </c>
      <c r="V1096" t="s">
        <v>17</v>
      </c>
      <c r="W1096" t="s">
        <v>17</v>
      </c>
      <c r="X1096" t="s">
        <v>11095</v>
      </c>
      <c r="Y1096" t="s">
        <v>10986</v>
      </c>
      <c r="Z1096" t="s">
        <v>10987</v>
      </c>
      <c r="AA1096" t="s">
        <v>484</v>
      </c>
      <c r="AB1096" t="s">
        <v>17</v>
      </c>
      <c r="AC1096" t="s">
        <v>17</v>
      </c>
      <c r="AD1096" t="s">
        <v>17</v>
      </c>
      <c r="AE1096" t="s">
        <v>10988</v>
      </c>
      <c r="AF1096" t="s">
        <v>17</v>
      </c>
      <c r="AG1096" t="s">
        <v>17</v>
      </c>
      <c r="AH1096" t="s">
        <v>11952</v>
      </c>
      <c r="AI1096" t="s">
        <v>9202</v>
      </c>
      <c r="AJ1096" t="s">
        <v>481</v>
      </c>
      <c r="AM1096" t="s">
        <v>17</v>
      </c>
      <c r="AN1096" t="s">
        <v>484</v>
      </c>
      <c r="AO1096" t="s">
        <v>10990</v>
      </c>
      <c r="AP1096" t="s">
        <v>10984</v>
      </c>
      <c r="AQ1096" t="s">
        <v>10991</v>
      </c>
      <c r="AR1096" t="s">
        <v>10992</v>
      </c>
      <c r="AS1096" t="s">
        <v>11953</v>
      </c>
      <c r="AU1096" t="b">
        <v>0</v>
      </c>
      <c r="AV1096" t="s">
        <v>17</v>
      </c>
      <c r="AW1096">
        <v>1737128</v>
      </c>
      <c r="AX1096" t="b">
        <v>0</v>
      </c>
      <c r="AY1096" t="s">
        <v>17</v>
      </c>
      <c r="AZ1096" t="s">
        <v>10994</v>
      </c>
      <c r="BA1096" t="s">
        <v>10995</v>
      </c>
      <c r="BB1096" t="s">
        <v>5202</v>
      </c>
      <c r="BC1096" t="s">
        <v>17</v>
      </c>
      <c r="BD1096" t="s">
        <v>17</v>
      </c>
      <c r="BE1096" t="s">
        <v>37</v>
      </c>
      <c r="BF1096" t="s">
        <v>36</v>
      </c>
      <c r="BG1096" t="s">
        <v>17</v>
      </c>
      <c r="BH1096" t="s">
        <v>9567</v>
      </c>
      <c r="BI1096" t="s">
        <v>4479</v>
      </c>
      <c r="BJ1096" t="s">
        <v>9079</v>
      </c>
      <c r="BK1096" t="s">
        <v>9568</v>
      </c>
      <c r="BL1096" t="s">
        <v>17</v>
      </c>
      <c r="BM1096" s="89">
        <v>1612289</v>
      </c>
      <c r="BN1096" s="89">
        <v>1612289</v>
      </c>
      <c r="BO1096" t="s">
        <v>7013</v>
      </c>
      <c r="BP1096" t="s">
        <v>6142</v>
      </c>
      <c r="BQ1096" t="s">
        <v>17</v>
      </c>
      <c r="BR1096" t="s">
        <v>17</v>
      </c>
      <c r="BS1096" t="s">
        <v>17</v>
      </c>
      <c r="BT1096" t="s">
        <v>7013</v>
      </c>
      <c r="BU1096" t="s">
        <v>6697</v>
      </c>
      <c r="BV1096" t="s">
        <v>11954</v>
      </c>
      <c r="BW1096">
        <v>25</v>
      </c>
      <c r="BX1096" t="s">
        <v>17</v>
      </c>
      <c r="BY1096" t="s">
        <v>17</v>
      </c>
      <c r="BZ1096" t="s">
        <v>10997</v>
      </c>
      <c r="CA1096" t="s">
        <v>6212</v>
      </c>
      <c r="CB1096">
        <v>2018</v>
      </c>
      <c r="CC1096" t="s">
        <v>10998</v>
      </c>
      <c r="CD1096" t="s">
        <v>11955</v>
      </c>
      <c r="CE1096" t="s">
        <v>11956</v>
      </c>
      <c r="CF1096" t="s">
        <v>11952</v>
      </c>
      <c r="CG1096" t="s">
        <v>11952</v>
      </c>
      <c r="CH1096" t="s">
        <v>131</v>
      </c>
      <c r="CI1096" t="s">
        <v>11952</v>
      </c>
      <c r="CJ1096" t="s">
        <v>11957</v>
      </c>
      <c r="CM1096" t="s">
        <v>11002</v>
      </c>
      <c r="CO1096" t="s">
        <v>686</v>
      </c>
      <c r="CP1096" t="s">
        <v>48</v>
      </c>
      <c r="CQ1096" t="s">
        <v>7025</v>
      </c>
      <c r="CR1096" t="s">
        <v>17</v>
      </c>
      <c r="CS1096" t="s">
        <v>11958</v>
      </c>
      <c r="CT1096" t="s">
        <v>430</v>
      </c>
      <c r="CU1096" t="s">
        <v>333</v>
      </c>
      <c r="CV1096" t="s">
        <v>17</v>
      </c>
      <c r="CW1096" t="s">
        <v>17</v>
      </c>
      <c r="CX1096" t="s">
        <v>17</v>
      </c>
      <c r="CY1096" t="s">
        <v>17</v>
      </c>
      <c r="CZ1096" t="s">
        <v>11959</v>
      </c>
      <c r="DA1096" t="s">
        <v>8549</v>
      </c>
      <c r="DB1096" t="s">
        <v>11960</v>
      </c>
      <c r="DC1096" t="s">
        <v>11961</v>
      </c>
      <c r="DD1096">
        <v>1104</v>
      </c>
    </row>
    <row r="1097" spans="1:108">
      <c r="A1097">
        <v>1050</v>
      </c>
      <c r="B1097" t="s">
        <v>10974</v>
      </c>
      <c r="C1097" s="285" t="s">
        <v>10975</v>
      </c>
      <c r="D1097" t="s">
        <v>10976</v>
      </c>
      <c r="E1097" t="s">
        <v>10977</v>
      </c>
      <c r="F1097" t="s">
        <v>10978</v>
      </c>
      <c r="G1097" s="149" t="s">
        <v>10979</v>
      </c>
      <c r="H1097" t="s">
        <v>10980</v>
      </c>
      <c r="I1097" t="s">
        <v>10981</v>
      </c>
      <c r="J1097" t="s">
        <v>10982</v>
      </c>
      <c r="K1097" t="s">
        <v>12874</v>
      </c>
      <c r="L1097" t="s">
        <v>11094</v>
      </c>
      <c r="M1097" t="b">
        <v>0</v>
      </c>
      <c r="N1097" t="s">
        <v>549</v>
      </c>
      <c r="O1097" t="s">
        <v>8269</v>
      </c>
      <c r="P1097">
        <v>23</v>
      </c>
      <c r="Q1097">
        <v>23</v>
      </c>
      <c r="R1097">
        <v>23</v>
      </c>
      <c r="S1097" t="s">
        <v>10984</v>
      </c>
      <c r="T1097" t="s">
        <v>17</v>
      </c>
      <c r="U1097" t="s">
        <v>17</v>
      </c>
      <c r="V1097" t="s">
        <v>17</v>
      </c>
      <c r="W1097" t="s">
        <v>17</v>
      </c>
      <c r="X1097" t="s">
        <v>11095</v>
      </c>
      <c r="Y1097" t="s">
        <v>10986</v>
      </c>
      <c r="Z1097" t="s">
        <v>10987</v>
      </c>
      <c r="AA1097" t="s">
        <v>484</v>
      </c>
      <c r="AB1097" t="s">
        <v>17</v>
      </c>
      <c r="AC1097" t="s">
        <v>17</v>
      </c>
      <c r="AD1097" t="s">
        <v>17</v>
      </c>
      <c r="AE1097" t="s">
        <v>10988</v>
      </c>
      <c r="AF1097" t="s">
        <v>17</v>
      </c>
      <c r="AG1097" t="s">
        <v>17</v>
      </c>
      <c r="AH1097" t="s">
        <v>11962</v>
      </c>
      <c r="AI1097" t="s">
        <v>9202</v>
      </c>
      <c r="AJ1097" t="s">
        <v>481</v>
      </c>
      <c r="AM1097" t="s">
        <v>17</v>
      </c>
      <c r="AN1097" t="s">
        <v>484</v>
      </c>
      <c r="AO1097" t="s">
        <v>11963</v>
      </c>
      <c r="AP1097" t="s">
        <v>10984</v>
      </c>
      <c r="AQ1097" t="s">
        <v>10991</v>
      </c>
      <c r="AR1097" t="s">
        <v>10992</v>
      </c>
      <c r="AS1097" t="s">
        <v>11964</v>
      </c>
      <c r="AU1097" t="b">
        <v>0</v>
      </c>
      <c r="AV1097" t="s">
        <v>17</v>
      </c>
      <c r="AW1097">
        <v>305704</v>
      </c>
      <c r="AX1097" t="b">
        <v>0</v>
      </c>
      <c r="AY1097" t="s">
        <v>17</v>
      </c>
      <c r="AZ1097" t="s">
        <v>10994</v>
      </c>
      <c r="BA1097" t="s">
        <v>10995</v>
      </c>
      <c r="BB1097" t="s">
        <v>5202</v>
      </c>
      <c r="BC1097" t="s">
        <v>17</v>
      </c>
      <c r="BD1097" t="s">
        <v>17</v>
      </c>
      <c r="BE1097" t="s">
        <v>37</v>
      </c>
      <c r="BF1097" t="s">
        <v>36</v>
      </c>
      <c r="BG1097" t="s">
        <v>17</v>
      </c>
      <c r="BH1097" t="s">
        <v>9567</v>
      </c>
      <c r="BI1097" t="s">
        <v>4479</v>
      </c>
      <c r="BJ1097" t="s">
        <v>9079</v>
      </c>
      <c r="BK1097" t="s">
        <v>9568</v>
      </c>
      <c r="BL1097" t="s">
        <v>17</v>
      </c>
      <c r="BM1097" s="89">
        <v>69152</v>
      </c>
      <c r="BN1097" s="89">
        <v>69152</v>
      </c>
      <c r="BO1097" t="s">
        <v>7013</v>
      </c>
      <c r="BP1097" t="s">
        <v>6142</v>
      </c>
      <c r="BQ1097" t="s">
        <v>17</v>
      </c>
      <c r="BR1097" t="s">
        <v>17</v>
      </c>
      <c r="BS1097" t="s">
        <v>17</v>
      </c>
      <c r="BT1097" t="s">
        <v>7013</v>
      </c>
      <c r="BU1097" t="s">
        <v>6697</v>
      </c>
      <c r="BV1097" t="s">
        <v>11965</v>
      </c>
      <c r="BW1097">
        <v>25</v>
      </c>
      <c r="BX1097" t="s">
        <v>17</v>
      </c>
      <c r="BY1097" t="s">
        <v>17</v>
      </c>
      <c r="BZ1097" t="s">
        <v>10997</v>
      </c>
      <c r="CA1097" t="s">
        <v>6212</v>
      </c>
      <c r="CB1097">
        <v>2018</v>
      </c>
      <c r="CC1097" t="s">
        <v>10998</v>
      </c>
      <c r="CD1097" t="s">
        <v>11966</v>
      </c>
      <c r="CE1097" t="s">
        <v>11967</v>
      </c>
      <c r="CF1097" t="s">
        <v>11962</v>
      </c>
      <c r="CG1097" t="s">
        <v>11962</v>
      </c>
      <c r="CH1097" t="s">
        <v>131</v>
      </c>
      <c r="CI1097" t="s">
        <v>11962</v>
      </c>
      <c r="CJ1097" t="s">
        <v>11968</v>
      </c>
      <c r="CM1097" t="s">
        <v>11002</v>
      </c>
      <c r="CO1097" t="s">
        <v>686</v>
      </c>
      <c r="CP1097" t="s">
        <v>48</v>
      </c>
      <c r="CQ1097" t="s">
        <v>7025</v>
      </c>
      <c r="CR1097" t="s">
        <v>17</v>
      </c>
      <c r="CS1097" t="s">
        <v>11969</v>
      </c>
      <c r="CT1097" t="s">
        <v>430</v>
      </c>
      <c r="CU1097" t="s">
        <v>333</v>
      </c>
      <c r="CV1097" t="s">
        <v>17</v>
      </c>
      <c r="CW1097" t="s">
        <v>17</v>
      </c>
      <c r="CX1097" t="s">
        <v>17</v>
      </c>
      <c r="CY1097" t="s">
        <v>17</v>
      </c>
      <c r="CZ1097" t="s">
        <v>11970</v>
      </c>
      <c r="DA1097" t="s">
        <v>8549</v>
      </c>
      <c r="DB1097" t="s">
        <v>11971</v>
      </c>
      <c r="DC1097" t="s">
        <v>11972</v>
      </c>
      <c r="DD1097">
        <v>1105</v>
      </c>
    </row>
    <row r="1098" spans="1:108">
      <c r="A1098">
        <v>1051</v>
      </c>
      <c r="B1098" t="s">
        <v>10974</v>
      </c>
      <c r="C1098" s="285" t="s">
        <v>10975</v>
      </c>
      <c r="D1098" t="s">
        <v>10976</v>
      </c>
      <c r="E1098" t="s">
        <v>10977</v>
      </c>
      <c r="F1098" t="s">
        <v>10978</v>
      </c>
      <c r="G1098" s="149" t="s">
        <v>10979</v>
      </c>
      <c r="H1098" t="s">
        <v>10980</v>
      </c>
      <c r="I1098" t="s">
        <v>10981</v>
      </c>
      <c r="J1098" t="s">
        <v>10982</v>
      </c>
      <c r="K1098" t="s">
        <v>12874</v>
      </c>
      <c r="L1098" t="s">
        <v>11094</v>
      </c>
      <c r="M1098" t="b">
        <v>0</v>
      </c>
      <c r="N1098" t="s">
        <v>549</v>
      </c>
      <c r="O1098" t="s">
        <v>8269</v>
      </c>
      <c r="P1098">
        <v>23</v>
      </c>
      <c r="Q1098">
        <v>23</v>
      </c>
      <c r="R1098">
        <v>23</v>
      </c>
      <c r="S1098" t="s">
        <v>10984</v>
      </c>
      <c r="T1098" t="s">
        <v>17</v>
      </c>
      <c r="U1098" t="s">
        <v>17</v>
      </c>
      <c r="V1098" t="s">
        <v>17</v>
      </c>
      <c r="W1098" t="s">
        <v>17</v>
      </c>
      <c r="X1098" t="s">
        <v>11095</v>
      </c>
      <c r="Y1098" t="s">
        <v>10986</v>
      </c>
      <c r="Z1098" t="s">
        <v>10987</v>
      </c>
      <c r="AA1098" t="s">
        <v>484</v>
      </c>
      <c r="AB1098" t="s">
        <v>17</v>
      </c>
      <c r="AC1098" t="s">
        <v>17</v>
      </c>
      <c r="AD1098" t="s">
        <v>17</v>
      </c>
      <c r="AE1098" t="s">
        <v>10988</v>
      </c>
      <c r="AF1098" t="s">
        <v>17</v>
      </c>
      <c r="AG1098" t="s">
        <v>17</v>
      </c>
      <c r="AH1098" t="s">
        <v>11973</v>
      </c>
      <c r="AI1098" t="s">
        <v>9202</v>
      </c>
      <c r="AJ1098" t="s">
        <v>481</v>
      </c>
      <c r="AM1098" t="s">
        <v>17</v>
      </c>
      <c r="AN1098" t="s">
        <v>484</v>
      </c>
      <c r="AO1098" t="s">
        <v>11057</v>
      </c>
      <c r="AP1098" t="s">
        <v>10984</v>
      </c>
      <c r="AQ1098" t="s">
        <v>10991</v>
      </c>
      <c r="AR1098" t="s">
        <v>10992</v>
      </c>
      <c r="AS1098" t="s">
        <v>9041</v>
      </c>
      <c r="AT1098" t="s">
        <v>17</v>
      </c>
      <c r="AU1098" t="b">
        <v>0</v>
      </c>
      <c r="AV1098" t="s">
        <v>17</v>
      </c>
      <c r="AW1098">
        <v>2260615</v>
      </c>
      <c r="AX1098" t="b">
        <v>0</v>
      </c>
      <c r="AY1098" t="s">
        <v>17</v>
      </c>
      <c r="AZ1098" t="s">
        <v>10994</v>
      </c>
      <c r="BA1098" t="s">
        <v>10995</v>
      </c>
      <c r="BB1098" t="s">
        <v>5202</v>
      </c>
      <c r="BC1098" t="s">
        <v>17</v>
      </c>
      <c r="BD1098" t="s">
        <v>17</v>
      </c>
      <c r="BE1098" t="s">
        <v>37</v>
      </c>
      <c r="BF1098" t="s">
        <v>36</v>
      </c>
      <c r="BG1098" t="s">
        <v>17</v>
      </c>
      <c r="BH1098" t="s">
        <v>9567</v>
      </c>
      <c r="BI1098" t="s">
        <v>4479</v>
      </c>
      <c r="BJ1098" t="s">
        <v>9079</v>
      </c>
      <c r="BK1098" t="s">
        <v>9568</v>
      </c>
      <c r="BL1098" t="s">
        <v>17</v>
      </c>
      <c r="BM1098" s="89">
        <v>1999380</v>
      </c>
      <c r="BN1098" s="89">
        <v>1999380</v>
      </c>
      <c r="BO1098" t="s">
        <v>7013</v>
      </c>
      <c r="BP1098" t="s">
        <v>6142</v>
      </c>
      <c r="BQ1098" t="s">
        <v>17</v>
      </c>
      <c r="BR1098" t="s">
        <v>17</v>
      </c>
      <c r="BS1098" t="s">
        <v>17</v>
      </c>
      <c r="BT1098" t="s">
        <v>7013</v>
      </c>
      <c r="BU1098" t="s">
        <v>6697</v>
      </c>
      <c r="BV1098" t="s">
        <v>11974</v>
      </c>
      <c r="BW1098">
        <v>25</v>
      </c>
      <c r="BX1098" t="s">
        <v>17</v>
      </c>
      <c r="BY1098" t="s">
        <v>17</v>
      </c>
      <c r="BZ1098" t="s">
        <v>10997</v>
      </c>
      <c r="CA1098" t="s">
        <v>6212</v>
      </c>
      <c r="CB1098">
        <v>2018</v>
      </c>
      <c r="CC1098" t="s">
        <v>10998</v>
      </c>
      <c r="CD1098" t="s">
        <v>11975</v>
      </c>
      <c r="CE1098" t="s">
        <v>11976</v>
      </c>
      <c r="CF1098" t="s">
        <v>11973</v>
      </c>
      <c r="CG1098" t="s">
        <v>11973</v>
      </c>
      <c r="CH1098" t="s">
        <v>131</v>
      </c>
      <c r="CI1098" t="s">
        <v>11973</v>
      </c>
      <c r="CJ1098" t="s">
        <v>11977</v>
      </c>
      <c r="CM1098" t="s">
        <v>11002</v>
      </c>
      <c r="CO1098" t="s">
        <v>686</v>
      </c>
      <c r="CP1098" t="s">
        <v>48</v>
      </c>
      <c r="CQ1098" t="s">
        <v>7025</v>
      </c>
      <c r="CR1098" t="s">
        <v>17</v>
      </c>
      <c r="CS1098" t="s">
        <v>11978</v>
      </c>
      <c r="CT1098" t="s">
        <v>430</v>
      </c>
      <c r="CU1098" t="s">
        <v>333</v>
      </c>
      <c r="CV1098" t="s">
        <v>17</v>
      </c>
      <c r="CW1098" t="s">
        <v>17</v>
      </c>
      <c r="CX1098" t="s">
        <v>17</v>
      </c>
      <c r="CY1098" t="s">
        <v>17</v>
      </c>
      <c r="CZ1098" t="s">
        <v>11979</v>
      </c>
      <c r="DA1098" t="s">
        <v>8549</v>
      </c>
      <c r="DB1098" t="s">
        <v>11980</v>
      </c>
      <c r="DC1098" t="s">
        <v>11981</v>
      </c>
      <c r="DD1098">
        <v>1106</v>
      </c>
    </row>
    <row r="1099" spans="1:108">
      <c r="A1099">
        <v>1052</v>
      </c>
      <c r="B1099" t="s">
        <v>10974</v>
      </c>
      <c r="C1099" s="285" t="s">
        <v>10975</v>
      </c>
      <c r="D1099" t="s">
        <v>10976</v>
      </c>
      <c r="E1099" t="s">
        <v>10977</v>
      </c>
      <c r="F1099" t="s">
        <v>10978</v>
      </c>
      <c r="G1099" s="149" t="s">
        <v>10979</v>
      </c>
      <c r="H1099" t="s">
        <v>10980</v>
      </c>
      <c r="I1099" t="s">
        <v>10981</v>
      </c>
      <c r="J1099" t="s">
        <v>10982</v>
      </c>
      <c r="K1099" t="s">
        <v>12874</v>
      </c>
      <c r="L1099" t="s">
        <v>11094</v>
      </c>
      <c r="M1099" t="b">
        <v>0</v>
      </c>
      <c r="N1099" t="s">
        <v>549</v>
      </c>
      <c r="O1099" t="s">
        <v>8269</v>
      </c>
      <c r="P1099">
        <v>23</v>
      </c>
      <c r="Q1099">
        <v>23</v>
      </c>
      <c r="R1099">
        <v>23</v>
      </c>
      <c r="S1099" t="s">
        <v>10984</v>
      </c>
      <c r="T1099" t="s">
        <v>17</v>
      </c>
      <c r="U1099" t="s">
        <v>17</v>
      </c>
      <c r="V1099" t="s">
        <v>17</v>
      </c>
      <c r="W1099" t="s">
        <v>17</v>
      </c>
      <c r="X1099" t="s">
        <v>11095</v>
      </c>
      <c r="Y1099" t="s">
        <v>10986</v>
      </c>
      <c r="Z1099" t="s">
        <v>10987</v>
      </c>
      <c r="AA1099" t="s">
        <v>484</v>
      </c>
      <c r="AB1099" t="s">
        <v>17</v>
      </c>
      <c r="AC1099" t="s">
        <v>17</v>
      </c>
      <c r="AD1099" t="s">
        <v>17</v>
      </c>
      <c r="AE1099" t="s">
        <v>10988</v>
      </c>
      <c r="AF1099" t="s">
        <v>17</v>
      </c>
      <c r="AG1099" t="s">
        <v>17</v>
      </c>
      <c r="AH1099" t="s">
        <v>11982</v>
      </c>
      <c r="AI1099" t="s">
        <v>9202</v>
      </c>
      <c r="AJ1099" t="s">
        <v>481</v>
      </c>
      <c r="AM1099" t="s">
        <v>17</v>
      </c>
      <c r="AN1099" t="s">
        <v>484</v>
      </c>
      <c r="AO1099" t="s">
        <v>11963</v>
      </c>
      <c r="AP1099" t="s">
        <v>10984</v>
      </c>
      <c r="AQ1099" t="s">
        <v>10991</v>
      </c>
      <c r="AR1099" t="s">
        <v>10992</v>
      </c>
      <c r="AS1099" t="s">
        <v>9041</v>
      </c>
      <c r="AT1099" t="s">
        <v>17</v>
      </c>
      <c r="AU1099" t="b">
        <v>0</v>
      </c>
      <c r="AV1099" t="s">
        <v>17</v>
      </c>
      <c r="AW1099">
        <v>7586334</v>
      </c>
      <c r="AX1099" t="b">
        <v>0</v>
      </c>
      <c r="AY1099" t="s">
        <v>17</v>
      </c>
      <c r="AZ1099" t="s">
        <v>10994</v>
      </c>
      <c r="BA1099" t="s">
        <v>10995</v>
      </c>
      <c r="BB1099" t="s">
        <v>5202</v>
      </c>
      <c r="BC1099" t="s">
        <v>17</v>
      </c>
      <c r="BD1099" t="s">
        <v>17</v>
      </c>
      <c r="BE1099" t="s">
        <v>37</v>
      </c>
      <c r="BF1099" t="s">
        <v>36</v>
      </c>
      <c r="BG1099" t="s">
        <v>17</v>
      </c>
      <c r="BH1099" t="s">
        <v>9567</v>
      </c>
      <c r="BI1099" t="s">
        <v>4479</v>
      </c>
      <c r="BJ1099" t="s">
        <v>9079</v>
      </c>
      <c r="BK1099" t="s">
        <v>9568</v>
      </c>
      <c r="BL1099" t="s">
        <v>17</v>
      </c>
      <c r="BM1099" s="89">
        <v>2333041</v>
      </c>
      <c r="BN1099" s="89">
        <v>2333041</v>
      </c>
      <c r="BO1099" t="s">
        <v>7013</v>
      </c>
      <c r="BP1099" t="s">
        <v>6142</v>
      </c>
      <c r="BQ1099" t="s">
        <v>17</v>
      </c>
      <c r="BR1099" t="s">
        <v>17</v>
      </c>
      <c r="BS1099" t="s">
        <v>17</v>
      </c>
      <c r="BT1099" t="s">
        <v>7013</v>
      </c>
      <c r="BU1099" t="s">
        <v>6697</v>
      </c>
      <c r="BV1099" t="s">
        <v>11983</v>
      </c>
      <c r="BW1099">
        <v>25</v>
      </c>
      <c r="BX1099" t="s">
        <v>17</v>
      </c>
      <c r="BY1099" t="s">
        <v>17</v>
      </c>
      <c r="BZ1099" t="s">
        <v>10997</v>
      </c>
      <c r="CA1099" t="s">
        <v>6212</v>
      </c>
      <c r="CB1099">
        <v>2018</v>
      </c>
      <c r="CC1099" t="s">
        <v>10998</v>
      </c>
      <c r="CD1099" t="s">
        <v>11984</v>
      </c>
      <c r="CE1099" t="s">
        <v>11985</v>
      </c>
      <c r="CF1099" t="s">
        <v>11982</v>
      </c>
      <c r="CG1099" t="s">
        <v>11982</v>
      </c>
      <c r="CH1099" t="s">
        <v>131</v>
      </c>
      <c r="CI1099" t="s">
        <v>11982</v>
      </c>
      <c r="CJ1099" t="s">
        <v>11986</v>
      </c>
      <c r="CM1099" t="s">
        <v>11002</v>
      </c>
      <c r="CO1099" t="s">
        <v>686</v>
      </c>
      <c r="CP1099" t="s">
        <v>48</v>
      </c>
      <c r="CQ1099" t="s">
        <v>7025</v>
      </c>
      <c r="CR1099" t="s">
        <v>17</v>
      </c>
      <c r="CS1099" t="s">
        <v>11987</v>
      </c>
      <c r="CT1099" t="s">
        <v>430</v>
      </c>
      <c r="CU1099" t="s">
        <v>333</v>
      </c>
      <c r="CV1099" t="s">
        <v>17</v>
      </c>
      <c r="CW1099" t="s">
        <v>17</v>
      </c>
      <c r="CX1099" t="s">
        <v>17</v>
      </c>
      <c r="CY1099" t="s">
        <v>17</v>
      </c>
      <c r="CZ1099" t="s">
        <v>11988</v>
      </c>
      <c r="DA1099" t="s">
        <v>8549</v>
      </c>
      <c r="DB1099" t="s">
        <v>11989</v>
      </c>
      <c r="DC1099" t="s">
        <v>11990</v>
      </c>
      <c r="DD1099">
        <v>1107</v>
      </c>
    </row>
    <row r="1100" spans="1:108">
      <c r="A1100">
        <v>1053</v>
      </c>
      <c r="B1100" t="s">
        <v>10974</v>
      </c>
      <c r="C1100" s="285" t="s">
        <v>10975</v>
      </c>
      <c r="D1100" t="s">
        <v>10976</v>
      </c>
      <c r="E1100" t="s">
        <v>10977</v>
      </c>
      <c r="F1100" t="s">
        <v>10978</v>
      </c>
      <c r="G1100" s="149" t="s">
        <v>10979</v>
      </c>
      <c r="H1100" t="s">
        <v>10980</v>
      </c>
      <c r="I1100" t="s">
        <v>10981</v>
      </c>
      <c r="J1100" t="s">
        <v>10982</v>
      </c>
      <c r="K1100" t="s">
        <v>12874</v>
      </c>
      <c r="L1100" t="s">
        <v>11094</v>
      </c>
      <c r="M1100" t="b">
        <v>0</v>
      </c>
      <c r="N1100" t="s">
        <v>549</v>
      </c>
      <c r="O1100" t="s">
        <v>8269</v>
      </c>
      <c r="P1100">
        <v>23</v>
      </c>
      <c r="Q1100">
        <v>23</v>
      </c>
      <c r="R1100">
        <v>23</v>
      </c>
      <c r="S1100" t="s">
        <v>10984</v>
      </c>
      <c r="T1100" t="s">
        <v>17</v>
      </c>
      <c r="U1100" t="s">
        <v>17</v>
      </c>
      <c r="V1100" t="s">
        <v>17</v>
      </c>
      <c r="W1100" t="s">
        <v>17</v>
      </c>
      <c r="X1100" t="s">
        <v>11095</v>
      </c>
      <c r="Y1100" t="s">
        <v>10986</v>
      </c>
      <c r="Z1100" t="s">
        <v>10987</v>
      </c>
      <c r="AA1100" t="s">
        <v>484</v>
      </c>
      <c r="AB1100" t="s">
        <v>17</v>
      </c>
      <c r="AC1100" t="s">
        <v>17</v>
      </c>
      <c r="AD1100" t="s">
        <v>17</v>
      </c>
      <c r="AE1100" t="s">
        <v>10988</v>
      </c>
      <c r="AF1100" t="s">
        <v>17</v>
      </c>
      <c r="AG1100" t="s">
        <v>17</v>
      </c>
      <c r="AH1100" t="s">
        <v>11991</v>
      </c>
      <c r="AI1100" t="s">
        <v>9202</v>
      </c>
      <c r="AJ1100" t="s">
        <v>481</v>
      </c>
      <c r="AM1100" t="s">
        <v>17</v>
      </c>
      <c r="AN1100" t="s">
        <v>484</v>
      </c>
      <c r="AO1100" t="s">
        <v>11963</v>
      </c>
      <c r="AP1100" t="s">
        <v>10984</v>
      </c>
      <c r="AQ1100" t="s">
        <v>10991</v>
      </c>
      <c r="AR1100" t="s">
        <v>10992</v>
      </c>
      <c r="AS1100" t="s">
        <v>9041</v>
      </c>
      <c r="AT1100" t="s">
        <v>17</v>
      </c>
      <c r="AU1100" t="b">
        <v>0</v>
      </c>
      <c r="AV1100" t="s">
        <v>17</v>
      </c>
      <c r="AW1100">
        <v>8059815</v>
      </c>
      <c r="AX1100" t="b">
        <v>0</v>
      </c>
      <c r="AY1100" t="s">
        <v>17</v>
      </c>
      <c r="AZ1100" t="s">
        <v>10994</v>
      </c>
      <c r="BA1100" t="s">
        <v>10995</v>
      </c>
      <c r="BB1100" t="s">
        <v>5202</v>
      </c>
      <c r="BC1100" t="s">
        <v>17</v>
      </c>
      <c r="BD1100" t="s">
        <v>17</v>
      </c>
      <c r="BE1100" t="s">
        <v>37</v>
      </c>
      <c r="BF1100" t="s">
        <v>36</v>
      </c>
      <c r="BG1100" t="s">
        <v>17</v>
      </c>
      <c r="BH1100" t="s">
        <v>9567</v>
      </c>
      <c r="BI1100" t="s">
        <v>4479</v>
      </c>
      <c r="BJ1100" t="s">
        <v>9079</v>
      </c>
      <c r="BK1100" t="s">
        <v>9568</v>
      </c>
      <c r="BL1100" t="s">
        <v>17</v>
      </c>
      <c r="BM1100" s="89">
        <v>2497318</v>
      </c>
      <c r="BN1100" s="89">
        <v>2497318</v>
      </c>
      <c r="BO1100" t="s">
        <v>7013</v>
      </c>
      <c r="BP1100" t="s">
        <v>6142</v>
      </c>
      <c r="BQ1100" t="s">
        <v>17</v>
      </c>
      <c r="BR1100" t="s">
        <v>17</v>
      </c>
      <c r="BS1100" t="s">
        <v>17</v>
      </c>
      <c r="BT1100" t="s">
        <v>7013</v>
      </c>
      <c r="BU1100" t="s">
        <v>6697</v>
      </c>
      <c r="BV1100" t="s">
        <v>11992</v>
      </c>
      <c r="BW1100">
        <v>25</v>
      </c>
      <c r="BX1100" t="s">
        <v>17</v>
      </c>
      <c r="BY1100" t="s">
        <v>17</v>
      </c>
      <c r="BZ1100" t="s">
        <v>10997</v>
      </c>
      <c r="CA1100" t="s">
        <v>6212</v>
      </c>
      <c r="CB1100">
        <v>2018</v>
      </c>
      <c r="CC1100" t="s">
        <v>10998</v>
      </c>
      <c r="CD1100" t="s">
        <v>11993</v>
      </c>
      <c r="CE1100" t="s">
        <v>11994</v>
      </c>
      <c r="CF1100" t="s">
        <v>11991</v>
      </c>
      <c r="CG1100" t="s">
        <v>11991</v>
      </c>
      <c r="CH1100" t="s">
        <v>131</v>
      </c>
      <c r="CI1100" t="s">
        <v>11991</v>
      </c>
      <c r="CJ1100" t="s">
        <v>11995</v>
      </c>
      <c r="CM1100" t="s">
        <v>11002</v>
      </c>
      <c r="CO1100" t="s">
        <v>686</v>
      </c>
      <c r="CP1100" t="s">
        <v>48</v>
      </c>
      <c r="CQ1100" t="s">
        <v>7025</v>
      </c>
      <c r="CR1100" t="s">
        <v>17</v>
      </c>
      <c r="CS1100" t="s">
        <v>11996</v>
      </c>
      <c r="CT1100" t="s">
        <v>430</v>
      </c>
      <c r="CU1100" t="s">
        <v>333</v>
      </c>
      <c r="CV1100" t="s">
        <v>17</v>
      </c>
      <c r="CW1100" t="s">
        <v>17</v>
      </c>
      <c r="CX1100" t="s">
        <v>17</v>
      </c>
      <c r="CY1100" t="s">
        <v>17</v>
      </c>
      <c r="CZ1100" t="s">
        <v>11997</v>
      </c>
      <c r="DA1100" t="s">
        <v>8549</v>
      </c>
      <c r="DB1100" t="s">
        <v>11998</v>
      </c>
      <c r="DC1100" t="s">
        <v>11999</v>
      </c>
      <c r="DD1100">
        <v>1108</v>
      </c>
    </row>
    <row r="1101" spans="1:108">
      <c r="A1101">
        <v>1054</v>
      </c>
      <c r="B1101" t="s">
        <v>10974</v>
      </c>
      <c r="C1101" s="285" t="s">
        <v>10975</v>
      </c>
      <c r="D1101" t="s">
        <v>10976</v>
      </c>
      <c r="E1101" t="s">
        <v>10977</v>
      </c>
      <c r="F1101" t="s">
        <v>10978</v>
      </c>
      <c r="G1101" s="149" t="s">
        <v>10979</v>
      </c>
      <c r="H1101" t="s">
        <v>10980</v>
      </c>
      <c r="I1101" t="s">
        <v>10981</v>
      </c>
      <c r="J1101" t="s">
        <v>10982</v>
      </c>
      <c r="K1101" t="s">
        <v>12874</v>
      </c>
      <c r="L1101" t="s">
        <v>11055</v>
      </c>
      <c r="M1101" t="b">
        <v>0</v>
      </c>
      <c r="N1101" t="s">
        <v>549</v>
      </c>
      <c r="O1101" t="s">
        <v>8269</v>
      </c>
      <c r="P1101">
        <v>23</v>
      </c>
      <c r="Q1101">
        <v>23</v>
      </c>
      <c r="R1101">
        <v>23</v>
      </c>
      <c r="S1101" t="s">
        <v>10984</v>
      </c>
      <c r="T1101" t="s">
        <v>17</v>
      </c>
      <c r="U1101" t="s">
        <v>17</v>
      </c>
      <c r="V1101" t="s">
        <v>17</v>
      </c>
      <c r="W1101" t="s">
        <v>17</v>
      </c>
      <c r="X1101" t="s">
        <v>11054</v>
      </c>
      <c r="Y1101" t="s">
        <v>10986</v>
      </c>
      <c r="Z1101" t="s">
        <v>10987</v>
      </c>
      <c r="AA1101" t="s">
        <v>484</v>
      </c>
      <c r="AB1101" t="s">
        <v>17</v>
      </c>
      <c r="AC1101" t="s">
        <v>17</v>
      </c>
      <c r="AD1101" t="s">
        <v>17</v>
      </c>
      <c r="AE1101" t="s">
        <v>10988</v>
      </c>
      <c r="AF1101" t="s">
        <v>17</v>
      </c>
      <c r="AG1101" t="s">
        <v>17</v>
      </c>
      <c r="AH1101" t="s">
        <v>12000</v>
      </c>
      <c r="AI1101" t="s">
        <v>9202</v>
      </c>
      <c r="AJ1101" t="s">
        <v>481</v>
      </c>
      <c r="AM1101" t="s">
        <v>17</v>
      </c>
      <c r="AN1101" t="s">
        <v>484</v>
      </c>
      <c r="AO1101" t="s">
        <v>10990</v>
      </c>
      <c r="AP1101" t="s">
        <v>10984</v>
      </c>
      <c r="AQ1101" t="s">
        <v>10991</v>
      </c>
      <c r="AR1101" t="s">
        <v>10992</v>
      </c>
      <c r="AS1101" t="s">
        <v>9041</v>
      </c>
      <c r="AT1101" t="s">
        <v>17</v>
      </c>
      <c r="AU1101" t="b">
        <v>0</v>
      </c>
      <c r="AV1101" t="s">
        <v>17</v>
      </c>
      <c r="AW1101">
        <v>4507117</v>
      </c>
      <c r="AX1101" t="b">
        <v>0</v>
      </c>
      <c r="AY1101" t="s">
        <v>17</v>
      </c>
      <c r="AZ1101" t="s">
        <v>10994</v>
      </c>
      <c r="BA1101" t="s">
        <v>10995</v>
      </c>
      <c r="BB1101" t="s">
        <v>5202</v>
      </c>
      <c r="BC1101" t="s">
        <v>17</v>
      </c>
      <c r="BD1101" t="s">
        <v>17</v>
      </c>
      <c r="BE1101" t="s">
        <v>37</v>
      </c>
      <c r="BF1101" t="s">
        <v>36</v>
      </c>
      <c r="BG1101" t="s">
        <v>17</v>
      </c>
      <c r="BH1101" t="s">
        <v>9567</v>
      </c>
      <c r="BI1101" t="s">
        <v>4479</v>
      </c>
      <c r="BJ1101" t="s">
        <v>9079</v>
      </c>
      <c r="BK1101" t="s">
        <v>9568</v>
      </c>
      <c r="BL1101" t="s">
        <v>17</v>
      </c>
      <c r="BM1101" s="89">
        <v>4166326</v>
      </c>
      <c r="BN1101" s="89">
        <v>4166326</v>
      </c>
      <c r="BO1101" t="s">
        <v>7013</v>
      </c>
      <c r="BP1101" t="s">
        <v>6142</v>
      </c>
      <c r="BQ1101" t="s">
        <v>17</v>
      </c>
      <c r="BR1101" t="s">
        <v>17</v>
      </c>
      <c r="BS1101" t="s">
        <v>17</v>
      </c>
      <c r="BT1101" t="s">
        <v>7013</v>
      </c>
      <c r="BU1101" t="s">
        <v>6697</v>
      </c>
      <c r="BV1101" t="s">
        <v>12001</v>
      </c>
      <c r="BW1101">
        <v>25</v>
      </c>
      <c r="BX1101" t="s">
        <v>17</v>
      </c>
      <c r="BY1101" t="s">
        <v>17</v>
      </c>
      <c r="BZ1101" t="s">
        <v>10997</v>
      </c>
      <c r="CA1101" t="s">
        <v>6212</v>
      </c>
      <c r="CB1101">
        <v>2018</v>
      </c>
      <c r="CC1101" t="s">
        <v>10998</v>
      </c>
      <c r="CD1101" t="s">
        <v>12002</v>
      </c>
      <c r="CE1101" t="s">
        <v>12003</v>
      </c>
      <c r="CF1101" t="s">
        <v>12000</v>
      </c>
      <c r="CG1101" t="s">
        <v>12000</v>
      </c>
      <c r="CH1101" t="s">
        <v>131</v>
      </c>
      <c r="CI1101" t="s">
        <v>12000</v>
      </c>
      <c r="CJ1101" t="s">
        <v>12004</v>
      </c>
      <c r="CM1101" t="s">
        <v>11002</v>
      </c>
      <c r="CO1101" t="s">
        <v>686</v>
      </c>
      <c r="CP1101" t="s">
        <v>48</v>
      </c>
      <c r="CQ1101" t="s">
        <v>7025</v>
      </c>
      <c r="CR1101" t="s">
        <v>17</v>
      </c>
      <c r="CS1101" t="s">
        <v>12005</v>
      </c>
      <c r="CT1101" t="s">
        <v>430</v>
      </c>
      <c r="CU1101" t="s">
        <v>333</v>
      </c>
      <c r="CV1101" t="s">
        <v>17</v>
      </c>
      <c r="CW1101" t="s">
        <v>17</v>
      </c>
      <c r="CX1101" t="s">
        <v>17</v>
      </c>
      <c r="CY1101" t="s">
        <v>17</v>
      </c>
      <c r="CZ1101" t="s">
        <v>12006</v>
      </c>
      <c r="DA1101" t="s">
        <v>8549</v>
      </c>
      <c r="DB1101" t="s">
        <v>12007</v>
      </c>
      <c r="DC1101" t="s">
        <v>12008</v>
      </c>
      <c r="DD1101">
        <v>1109</v>
      </c>
    </row>
    <row r="1102" spans="1:108">
      <c r="A1102">
        <v>1055</v>
      </c>
      <c r="B1102" t="s">
        <v>10974</v>
      </c>
      <c r="C1102" s="285" t="s">
        <v>10975</v>
      </c>
      <c r="D1102" t="s">
        <v>10976</v>
      </c>
      <c r="E1102" t="s">
        <v>10977</v>
      </c>
      <c r="F1102" t="s">
        <v>10978</v>
      </c>
      <c r="G1102" s="149" t="s">
        <v>10979</v>
      </c>
      <c r="H1102" t="s">
        <v>10980</v>
      </c>
      <c r="I1102" t="s">
        <v>10981</v>
      </c>
      <c r="J1102" t="s">
        <v>10982</v>
      </c>
      <c r="K1102" t="s">
        <v>12874</v>
      </c>
      <c r="L1102" t="s">
        <v>11055</v>
      </c>
      <c r="M1102" t="b">
        <v>0</v>
      </c>
      <c r="N1102" t="s">
        <v>549</v>
      </c>
      <c r="O1102" t="s">
        <v>8269</v>
      </c>
      <c r="P1102">
        <v>23</v>
      </c>
      <c r="Q1102">
        <v>23</v>
      </c>
      <c r="R1102">
        <v>23</v>
      </c>
      <c r="S1102" t="s">
        <v>10984</v>
      </c>
      <c r="T1102" t="s">
        <v>17</v>
      </c>
      <c r="U1102" t="s">
        <v>17</v>
      </c>
      <c r="V1102" t="s">
        <v>17</v>
      </c>
      <c r="W1102" t="s">
        <v>17</v>
      </c>
      <c r="X1102" t="s">
        <v>11054</v>
      </c>
      <c r="Y1102" t="s">
        <v>10986</v>
      </c>
      <c r="Z1102" t="s">
        <v>10987</v>
      </c>
      <c r="AA1102" t="s">
        <v>484</v>
      </c>
      <c r="AB1102" t="s">
        <v>17</v>
      </c>
      <c r="AC1102" t="s">
        <v>17</v>
      </c>
      <c r="AD1102" t="s">
        <v>17</v>
      </c>
      <c r="AE1102" t="s">
        <v>10988</v>
      </c>
      <c r="AF1102" t="s">
        <v>17</v>
      </c>
      <c r="AG1102" t="s">
        <v>17</v>
      </c>
      <c r="AH1102" t="s">
        <v>12009</v>
      </c>
      <c r="AI1102" t="s">
        <v>9202</v>
      </c>
      <c r="AJ1102" t="s">
        <v>481</v>
      </c>
      <c r="AM1102" t="s">
        <v>17</v>
      </c>
      <c r="AN1102" t="s">
        <v>484</v>
      </c>
      <c r="AO1102" t="s">
        <v>10990</v>
      </c>
      <c r="AP1102" t="s">
        <v>10984</v>
      </c>
      <c r="AQ1102" t="s">
        <v>10991</v>
      </c>
      <c r="AR1102" t="s">
        <v>10992</v>
      </c>
      <c r="AS1102" t="s">
        <v>9041</v>
      </c>
      <c r="AT1102" t="s">
        <v>17</v>
      </c>
      <c r="AU1102" t="b">
        <v>0</v>
      </c>
      <c r="AV1102" t="s">
        <v>17</v>
      </c>
      <c r="AW1102">
        <v>4614785</v>
      </c>
      <c r="AX1102" t="b">
        <v>0</v>
      </c>
      <c r="AY1102" t="s">
        <v>17</v>
      </c>
      <c r="AZ1102" t="s">
        <v>10994</v>
      </c>
      <c r="BA1102" t="s">
        <v>10995</v>
      </c>
      <c r="BB1102" t="s">
        <v>5202</v>
      </c>
      <c r="BC1102" t="s">
        <v>17</v>
      </c>
      <c r="BD1102" t="s">
        <v>17</v>
      </c>
      <c r="BE1102" t="s">
        <v>37</v>
      </c>
      <c r="BF1102" t="s">
        <v>36</v>
      </c>
      <c r="BG1102" t="s">
        <v>17</v>
      </c>
      <c r="BH1102" t="s">
        <v>9567</v>
      </c>
      <c r="BI1102" t="s">
        <v>4479</v>
      </c>
      <c r="BJ1102" t="s">
        <v>9079</v>
      </c>
      <c r="BK1102" t="s">
        <v>9568</v>
      </c>
      <c r="BL1102" t="s">
        <v>17</v>
      </c>
      <c r="BM1102" s="89">
        <v>4274892</v>
      </c>
      <c r="BN1102" s="89">
        <v>4274892</v>
      </c>
      <c r="BO1102" t="s">
        <v>7013</v>
      </c>
      <c r="BP1102" t="s">
        <v>6142</v>
      </c>
      <c r="BQ1102" t="s">
        <v>17</v>
      </c>
      <c r="BR1102" t="s">
        <v>17</v>
      </c>
      <c r="BS1102" t="s">
        <v>17</v>
      </c>
      <c r="BT1102" t="s">
        <v>7013</v>
      </c>
      <c r="BU1102" t="s">
        <v>6697</v>
      </c>
      <c r="BV1102" t="s">
        <v>12010</v>
      </c>
      <c r="BW1102">
        <v>25</v>
      </c>
      <c r="BX1102" t="s">
        <v>17</v>
      </c>
      <c r="BY1102" t="s">
        <v>17</v>
      </c>
      <c r="BZ1102" t="s">
        <v>10997</v>
      </c>
      <c r="CA1102" t="s">
        <v>6212</v>
      </c>
      <c r="CB1102">
        <v>2018</v>
      </c>
      <c r="CC1102" t="s">
        <v>10998</v>
      </c>
      <c r="CD1102" t="s">
        <v>12011</v>
      </c>
      <c r="CE1102" t="s">
        <v>12012</v>
      </c>
      <c r="CF1102" t="s">
        <v>12009</v>
      </c>
      <c r="CG1102" t="s">
        <v>12009</v>
      </c>
      <c r="CH1102" t="s">
        <v>131</v>
      </c>
      <c r="CI1102" t="s">
        <v>12009</v>
      </c>
      <c r="CJ1102" t="s">
        <v>12013</v>
      </c>
      <c r="CM1102" t="s">
        <v>11002</v>
      </c>
      <c r="CO1102" t="s">
        <v>686</v>
      </c>
      <c r="CP1102" t="s">
        <v>48</v>
      </c>
      <c r="CQ1102" t="s">
        <v>7025</v>
      </c>
      <c r="CR1102" t="s">
        <v>17</v>
      </c>
      <c r="CS1102" t="s">
        <v>12014</v>
      </c>
      <c r="CT1102" t="s">
        <v>430</v>
      </c>
      <c r="CU1102" t="s">
        <v>333</v>
      </c>
      <c r="CV1102" t="s">
        <v>17</v>
      </c>
      <c r="CW1102" t="s">
        <v>17</v>
      </c>
      <c r="CX1102" t="s">
        <v>17</v>
      </c>
      <c r="CY1102" t="s">
        <v>17</v>
      </c>
      <c r="CZ1102" t="s">
        <v>12015</v>
      </c>
      <c r="DA1102" t="s">
        <v>8549</v>
      </c>
      <c r="DB1102" t="s">
        <v>12016</v>
      </c>
      <c r="DC1102" t="s">
        <v>12017</v>
      </c>
      <c r="DD1102">
        <v>1110</v>
      </c>
    </row>
    <row r="1103" spans="1:108">
      <c r="A1103">
        <v>1056</v>
      </c>
      <c r="B1103" t="s">
        <v>10974</v>
      </c>
      <c r="C1103" s="285" t="s">
        <v>10975</v>
      </c>
      <c r="D1103" t="s">
        <v>10976</v>
      </c>
      <c r="E1103" t="s">
        <v>10977</v>
      </c>
      <c r="F1103" t="s">
        <v>10978</v>
      </c>
      <c r="G1103" s="149" t="s">
        <v>10979</v>
      </c>
      <c r="H1103" t="s">
        <v>10980</v>
      </c>
      <c r="I1103" t="s">
        <v>10981</v>
      </c>
      <c r="J1103" t="s">
        <v>10982</v>
      </c>
      <c r="K1103" t="s">
        <v>12874</v>
      </c>
      <c r="L1103" t="s">
        <v>11055</v>
      </c>
      <c r="M1103" t="b">
        <v>0</v>
      </c>
      <c r="N1103" t="s">
        <v>549</v>
      </c>
      <c r="O1103" t="s">
        <v>8269</v>
      </c>
      <c r="P1103">
        <v>23</v>
      </c>
      <c r="Q1103">
        <v>23</v>
      </c>
      <c r="R1103">
        <v>23</v>
      </c>
      <c r="S1103" t="s">
        <v>10984</v>
      </c>
      <c r="T1103" t="s">
        <v>17</v>
      </c>
      <c r="U1103" t="s">
        <v>17</v>
      </c>
      <c r="V1103" t="s">
        <v>17</v>
      </c>
      <c r="W1103" t="s">
        <v>17</v>
      </c>
      <c r="X1103" t="s">
        <v>11054</v>
      </c>
      <c r="Y1103" t="s">
        <v>10986</v>
      </c>
      <c r="Z1103" t="s">
        <v>10987</v>
      </c>
      <c r="AA1103" t="s">
        <v>484</v>
      </c>
      <c r="AB1103" t="s">
        <v>17</v>
      </c>
      <c r="AC1103" t="s">
        <v>17</v>
      </c>
      <c r="AD1103" t="s">
        <v>17</v>
      </c>
      <c r="AE1103" t="s">
        <v>10988</v>
      </c>
      <c r="AF1103" t="s">
        <v>17</v>
      </c>
      <c r="AG1103" t="s">
        <v>17</v>
      </c>
      <c r="AH1103" t="s">
        <v>12018</v>
      </c>
      <c r="AI1103" t="s">
        <v>9202</v>
      </c>
      <c r="AJ1103" t="s">
        <v>481</v>
      </c>
      <c r="AM1103" t="s">
        <v>17</v>
      </c>
      <c r="AN1103" t="s">
        <v>484</v>
      </c>
      <c r="AO1103" t="s">
        <v>10990</v>
      </c>
      <c r="AP1103" t="s">
        <v>10984</v>
      </c>
      <c r="AQ1103" t="s">
        <v>10991</v>
      </c>
      <c r="AR1103" t="s">
        <v>10992</v>
      </c>
      <c r="AS1103" t="s">
        <v>9044</v>
      </c>
      <c r="AT1103" t="s">
        <v>347</v>
      </c>
      <c r="AU1103" t="b">
        <v>0</v>
      </c>
      <c r="AV1103" t="s">
        <v>17</v>
      </c>
      <c r="AW1103">
        <v>2230378</v>
      </c>
      <c r="AX1103" t="b">
        <v>0</v>
      </c>
      <c r="AY1103" t="s">
        <v>17</v>
      </c>
      <c r="AZ1103" t="s">
        <v>10994</v>
      </c>
      <c r="BA1103" t="s">
        <v>10995</v>
      </c>
      <c r="BB1103" t="s">
        <v>5202</v>
      </c>
      <c r="BC1103" t="s">
        <v>17</v>
      </c>
      <c r="BD1103" t="s">
        <v>17</v>
      </c>
      <c r="BE1103" t="s">
        <v>37</v>
      </c>
      <c r="BF1103" t="s">
        <v>36</v>
      </c>
      <c r="BG1103" t="s">
        <v>17</v>
      </c>
      <c r="BH1103" t="s">
        <v>9567</v>
      </c>
      <c r="BI1103" t="s">
        <v>4479</v>
      </c>
      <c r="BJ1103" t="s">
        <v>9079</v>
      </c>
      <c r="BK1103" t="s">
        <v>9568</v>
      </c>
      <c r="BL1103" t="s">
        <v>17</v>
      </c>
      <c r="BM1103" s="89">
        <v>2035533</v>
      </c>
      <c r="BN1103" s="89">
        <v>2035533</v>
      </c>
      <c r="BO1103" t="s">
        <v>7013</v>
      </c>
      <c r="BP1103" t="s">
        <v>6142</v>
      </c>
      <c r="BQ1103" t="s">
        <v>17</v>
      </c>
      <c r="BR1103" t="s">
        <v>17</v>
      </c>
      <c r="BS1103" t="s">
        <v>17</v>
      </c>
      <c r="BT1103" t="s">
        <v>7013</v>
      </c>
      <c r="BU1103" t="s">
        <v>6697</v>
      </c>
      <c r="BV1103" t="s">
        <v>12019</v>
      </c>
      <c r="BW1103">
        <v>25</v>
      </c>
      <c r="BX1103" t="s">
        <v>17</v>
      </c>
      <c r="BY1103" t="s">
        <v>17</v>
      </c>
      <c r="BZ1103" t="s">
        <v>10997</v>
      </c>
      <c r="CA1103" t="s">
        <v>6212</v>
      </c>
      <c r="CB1103">
        <v>2018</v>
      </c>
      <c r="CC1103" t="s">
        <v>10998</v>
      </c>
      <c r="CD1103" t="s">
        <v>12020</v>
      </c>
      <c r="CE1103" t="s">
        <v>12021</v>
      </c>
      <c r="CF1103" t="s">
        <v>12018</v>
      </c>
      <c r="CG1103" t="s">
        <v>12018</v>
      </c>
      <c r="CH1103" t="s">
        <v>131</v>
      </c>
      <c r="CI1103" t="s">
        <v>12018</v>
      </c>
      <c r="CJ1103" t="s">
        <v>12022</v>
      </c>
      <c r="CM1103" t="s">
        <v>11002</v>
      </c>
      <c r="CO1103" t="s">
        <v>686</v>
      </c>
      <c r="CP1103" t="s">
        <v>48</v>
      </c>
      <c r="CQ1103" t="s">
        <v>7025</v>
      </c>
      <c r="CR1103" t="s">
        <v>17</v>
      </c>
      <c r="CS1103" t="s">
        <v>12023</v>
      </c>
      <c r="CT1103" t="s">
        <v>430</v>
      </c>
      <c r="CU1103" t="s">
        <v>333</v>
      </c>
      <c r="CV1103" t="s">
        <v>17</v>
      </c>
      <c r="CW1103" t="s">
        <v>17</v>
      </c>
      <c r="CX1103" t="s">
        <v>17</v>
      </c>
      <c r="CY1103" t="s">
        <v>17</v>
      </c>
      <c r="CZ1103" t="s">
        <v>12024</v>
      </c>
      <c r="DA1103" t="s">
        <v>8549</v>
      </c>
      <c r="DB1103" t="s">
        <v>12025</v>
      </c>
      <c r="DC1103" t="s">
        <v>12026</v>
      </c>
      <c r="DD1103">
        <v>1111</v>
      </c>
    </row>
    <row r="1104" spans="1:108">
      <c r="A1104">
        <v>1057</v>
      </c>
      <c r="B1104" t="s">
        <v>10974</v>
      </c>
      <c r="C1104" s="285" t="s">
        <v>10975</v>
      </c>
      <c r="D1104" t="s">
        <v>10976</v>
      </c>
      <c r="E1104" t="s">
        <v>10977</v>
      </c>
      <c r="F1104" t="s">
        <v>10978</v>
      </c>
      <c r="G1104" s="149" t="s">
        <v>10979</v>
      </c>
      <c r="H1104" t="s">
        <v>10980</v>
      </c>
      <c r="I1104" t="s">
        <v>10981</v>
      </c>
      <c r="J1104" t="s">
        <v>10982</v>
      </c>
      <c r="K1104" t="s">
        <v>12874</v>
      </c>
      <c r="L1104" t="s">
        <v>11055</v>
      </c>
      <c r="M1104" t="b">
        <v>0</v>
      </c>
      <c r="N1104" t="s">
        <v>549</v>
      </c>
      <c r="O1104" t="s">
        <v>8269</v>
      </c>
      <c r="P1104">
        <v>23</v>
      </c>
      <c r="Q1104">
        <v>23</v>
      </c>
      <c r="R1104">
        <v>23</v>
      </c>
      <c r="S1104" t="s">
        <v>10984</v>
      </c>
      <c r="T1104" t="s">
        <v>17</v>
      </c>
      <c r="U1104" t="s">
        <v>17</v>
      </c>
      <c r="V1104" t="s">
        <v>17</v>
      </c>
      <c r="W1104" t="s">
        <v>17</v>
      </c>
      <c r="X1104" t="s">
        <v>11054</v>
      </c>
      <c r="Y1104" t="s">
        <v>10986</v>
      </c>
      <c r="Z1104" t="s">
        <v>10987</v>
      </c>
      <c r="AA1104" t="s">
        <v>484</v>
      </c>
      <c r="AB1104" t="s">
        <v>17</v>
      </c>
      <c r="AC1104" t="s">
        <v>17</v>
      </c>
      <c r="AD1104" t="s">
        <v>17</v>
      </c>
      <c r="AE1104" t="s">
        <v>10988</v>
      </c>
      <c r="AF1104" t="s">
        <v>17</v>
      </c>
      <c r="AG1104" t="s">
        <v>17</v>
      </c>
      <c r="AH1104" t="s">
        <v>12027</v>
      </c>
      <c r="AI1104" t="s">
        <v>9202</v>
      </c>
      <c r="AJ1104" t="s">
        <v>481</v>
      </c>
      <c r="AM1104" t="s">
        <v>17</v>
      </c>
      <c r="AN1104" t="s">
        <v>484</v>
      </c>
      <c r="AO1104" t="s">
        <v>10990</v>
      </c>
      <c r="AP1104" t="s">
        <v>10984</v>
      </c>
      <c r="AQ1104" t="s">
        <v>10991</v>
      </c>
      <c r="AR1104" t="s">
        <v>10992</v>
      </c>
      <c r="AS1104" t="s">
        <v>9044</v>
      </c>
      <c r="AT1104" t="s">
        <v>10993</v>
      </c>
      <c r="AU1104" t="b">
        <v>0</v>
      </c>
      <c r="AV1104" t="s">
        <v>17</v>
      </c>
      <c r="AW1104">
        <v>2245321</v>
      </c>
      <c r="AX1104" t="b">
        <v>0</v>
      </c>
      <c r="AY1104" t="s">
        <v>17</v>
      </c>
      <c r="AZ1104" t="s">
        <v>10994</v>
      </c>
      <c r="BA1104" t="s">
        <v>10995</v>
      </c>
      <c r="BB1104" t="s">
        <v>5202</v>
      </c>
      <c r="BC1104" t="s">
        <v>17</v>
      </c>
      <c r="BD1104" t="s">
        <v>17</v>
      </c>
      <c r="BE1104" t="s">
        <v>37</v>
      </c>
      <c r="BF1104" t="s">
        <v>36</v>
      </c>
      <c r="BG1104" t="s">
        <v>17</v>
      </c>
      <c r="BH1104" t="s">
        <v>9567</v>
      </c>
      <c r="BI1104" t="s">
        <v>4479</v>
      </c>
      <c r="BJ1104" t="s">
        <v>9079</v>
      </c>
      <c r="BK1104" t="s">
        <v>9568</v>
      </c>
      <c r="BL1104" t="s">
        <v>17</v>
      </c>
      <c r="BM1104" s="89">
        <v>2063949</v>
      </c>
      <c r="BN1104" s="89">
        <v>2063949</v>
      </c>
      <c r="BO1104" t="s">
        <v>7013</v>
      </c>
      <c r="BP1104" t="s">
        <v>6142</v>
      </c>
      <c r="BQ1104" t="s">
        <v>17</v>
      </c>
      <c r="BR1104" t="s">
        <v>17</v>
      </c>
      <c r="BS1104" t="s">
        <v>17</v>
      </c>
      <c r="BT1104" t="s">
        <v>7013</v>
      </c>
      <c r="BU1104" t="s">
        <v>6697</v>
      </c>
      <c r="BV1104" t="s">
        <v>12028</v>
      </c>
      <c r="BW1104">
        <v>25</v>
      </c>
      <c r="BX1104" t="s">
        <v>17</v>
      </c>
      <c r="BY1104" t="s">
        <v>17</v>
      </c>
      <c r="BZ1104" t="s">
        <v>10997</v>
      </c>
      <c r="CA1104" t="s">
        <v>6212</v>
      </c>
      <c r="CB1104">
        <v>2018</v>
      </c>
      <c r="CC1104" t="s">
        <v>10998</v>
      </c>
      <c r="CD1104" t="s">
        <v>12029</v>
      </c>
      <c r="CE1104" t="s">
        <v>12030</v>
      </c>
      <c r="CF1104" t="s">
        <v>12027</v>
      </c>
      <c r="CG1104" t="s">
        <v>12027</v>
      </c>
      <c r="CH1104" t="s">
        <v>131</v>
      </c>
      <c r="CI1104" t="s">
        <v>12027</v>
      </c>
      <c r="CJ1104" t="s">
        <v>12031</v>
      </c>
      <c r="CM1104" t="s">
        <v>11002</v>
      </c>
      <c r="CO1104" t="s">
        <v>686</v>
      </c>
      <c r="CP1104" t="s">
        <v>48</v>
      </c>
      <c r="CQ1104" t="s">
        <v>7025</v>
      </c>
      <c r="CR1104" t="s">
        <v>17</v>
      </c>
      <c r="CS1104" t="s">
        <v>12032</v>
      </c>
      <c r="CT1104" t="s">
        <v>430</v>
      </c>
      <c r="CU1104" t="s">
        <v>333</v>
      </c>
      <c r="CV1104" t="s">
        <v>17</v>
      </c>
      <c r="CW1104" t="s">
        <v>17</v>
      </c>
      <c r="CX1104" t="s">
        <v>17</v>
      </c>
      <c r="CY1104" t="s">
        <v>17</v>
      </c>
      <c r="CZ1104" t="s">
        <v>12033</v>
      </c>
      <c r="DA1104" t="s">
        <v>8549</v>
      </c>
      <c r="DB1104" t="s">
        <v>12034</v>
      </c>
      <c r="DC1104" t="s">
        <v>12035</v>
      </c>
      <c r="DD1104">
        <v>1112</v>
      </c>
    </row>
    <row r="1105" spans="1:108">
      <c r="A1105">
        <v>1058</v>
      </c>
      <c r="B1105" t="s">
        <v>10974</v>
      </c>
      <c r="C1105" s="285" t="s">
        <v>10975</v>
      </c>
      <c r="D1105" t="s">
        <v>10976</v>
      </c>
      <c r="E1105" t="s">
        <v>10977</v>
      </c>
      <c r="F1105" t="s">
        <v>10978</v>
      </c>
      <c r="G1105" s="149" t="s">
        <v>10979</v>
      </c>
      <c r="H1105" t="s">
        <v>10980</v>
      </c>
      <c r="I1105" t="s">
        <v>10981</v>
      </c>
      <c r="J1105" t="s">
        <v>10982</v>
      </c>
      <c r="K1105" t="s">
        <v>12874</v>
      </c>
      <c r="L1105" t="s">
        <v>11055</v>
      </c>
      <c r="M1105" t="b">
        <v>0</v>
      </c>
      <c r="N1105" t="s">
        <v>549</v>
      </c>
      <c r="O1105" t="s">
        <v>8269</v>
      </c>
      <c r="P1105">
        <v>23</v>
      </c>
      <c r="Q1105">
        <v>23</v>
      </c>
      <c r="R1105">
        <v>23</v>
      </c>
      <c r="S1105" t="s">
        <v>10984</v>
      </c>
      <c r="T1105" t="s">
        <v>17</v>
      </c>
      <c r="U1105" t="s">
        <v>17</v>
      </c>
      <c r="V1105" t="s">
        <v>17</v>
      </c>
      <c r="W1105" t="s">
        <v>17</v>
      </c>
      <c r="X1105" t="s">
        <v>11054</v>
      </c>
      <c r="Y1105" t="s">
        <v>10986</v>
      </c>
      <c r="Z1105" t="s">
        <v>10987</v>
      </c>
      <c r="AA1105" t="s">
        <v>484</v>
      </c>
      <c r="AB1105" t="s">
        <v>17</v>
      </c>
      <c r="AC1105" t="s">
        <v>17</v>
      </c>
      <c r="AD1105" t="s">
        <v>17</v>
      </c>
      <c r="AE1105" t="s">
        <v>10988</v>
      </c>
      <c r="AF1105" t="s">
        <v>17</v>
      </c>
      <c r="AG1105" t="s">
        <v>17</v>
      </c>
      <c r="AH1105" t="s">
        <v>12036</v>
      </c>
      <c r="AI1105" t="s">
        <v>9202</v>
      </c>
      <c r="AJ1105" t="s">
        <v>481</v>
      </c>
      <c r="AM1105" t="s">
        <v>17</v>
      </c>
      <c r="AN1105" t="s">
        <v>484</v>
      </c>
      <c r="AO1105" t="s">
        <v>11008</v>
      </c>
      <c r="AP1105" t="s">
        <v>10984</v>
      </c>
      <c r="AQ1105" t="s">
        <v>10991</v>
      </c>
      <c r="AR1105" t="s">
        <v>10992</v>
      </c>
      <c r="AS1105" t="s">
        <v>9044</v>
      </c>
      <c r="AT1105" t="s">
        <v>11009</v>
      </c>
      <c r="AU1105" t="b">
        <v>0</v>
      </c>
      <c r="AV1105" t="s">
        <v>17</v>
      </c>
      <c r="AW1105">
        <v>4598733</v>
      </c>
      <c r="AX1105" t="b">
        <v>0</v>
      </c>
      <c r="AY1105" t="s">
        <v>17</v>
      </c>
      <c r="AZ1105" t="s">
        <v>10994</v>
      </c>
      <c r="BA1105" t="s">
        <v>10995</v>
      </c>
      <c r="BB1105" t="s">
        <v>5202</v>
      </c>
      <c r="BC1105" t="s">
        <v>17</v>
      </c>
      <c r="BD1105" t="s">
        <v>17</v>
      </c>
      <c r="BE1105" t="s">
        <v>37</v>
      </c>
      <c r="BF1105" t="s">
        <v>36</v>
      </c>
      <c r="BG1105" t="s">
        <v>17</v>
      </c>
      <c r="BH1105" t="s">
        <v>9567</v>
      </c>
      <c r="BI1105" t="s">
        <v>4479</v>
      </c>
      <c r="BJ1105" t="s">
        <v>9079</v>
      </c>
      <c r="BK1105" t="s">
        <v>9568</v>
      </c>
      <c r="BL1105" t="s">
        <v>17</v>
      </c>
      <c r="BM1105" s="89">
        <v>4314686</v>
      </c>
      <c r="BN1105" s="89">
        <v>4314686</v>
      </c>
      <c r="BO1105" t="s">
        <v>7013</v>
      </c>
      <c r="BP1105" t="s">
        <v>6142</v>
      </c>
      <c r="BQ1105" t="s">
        <v>17</v>
      </c>
      <c r="BR1105" t="s">
        <v>17</v>
      </c>
      <c r="BS1105" t="s">
        <v>17</v>
      </c>
      <c r="BT1105" t="s">
        <v>7013</v>
      </c>
      <c r="BU1105" t="s">
        <v>6697</v>
      </c>
      <c r="BV1105" t="s">
        <v>12037</v>
      </c>
      <c r="BW1105">
        <v>25</v>
      </c>
      <c r="BX1105" t="s">
        <v>17</v>
      </c>
      <c r="BY1105" t="s">
        <v>17</v>
      </c>
      <c r="BZ1105" t="s">
        <v>10997</v>
      </c>
      <c r="CA1105" t="s">
        <v>6212</v>
      </c>
      <c r="CB1105">
        <v>2018</v>
      </c>
      <c r="CC1105" t="s">
        <v>10998</v>
      </c>
      <c r="CD1105" t="s">
        <v>12038</v>
      </c>
      <c r="CE1105" t="s">
        <v>12039</v>
      </c>
      <c r="CF1105" t="s">
        <v>12036</v>
      </c>
      <c r="CG1105" t="s">
        <v>12036</v>
      </c>
      <c r="CH1105" t="s">
        <v>131</v>
      </c>
      <c r="CI1105" t="s">
        <v>12036</v>
      </c>
      <c r="CJ1105" t="s">
        <v>12040</v>
      </c>
      <c r="CM1105" t="s">
        <v>11002</v>
      </c>
      <c r="CO1105" t="s">
        <v>686</v>
      </c>
      <c r="CP1105" t="s">
        <v>48</v>
      </c>
      <c r="CQ1105" t="s">
        <v>7025</v>
      </c>
      <c r="CR1105" t="s">
        <v>17</v>
      </c>
      <c r="CS1105" t="s">
        <v>12041</v>
      </c>
      <c r="CT1105" t="s">
        <v>430</v>
      </c>
      <c r="CU1105" t="s">
        <v>333</v>
      </c>
      <c r="CV1105" t="s">
        <v>17</v>
      </c>
      <c r="CW1105" t="s">
        <v>17</v>
      </c>
      <c r="CX1105" t="s">
        <v>17</v>
      </c>
      <c r="CY1105" t="s">
        <v>17</v>
      </c>
      <c r="CZ1105" t="s">
        <v>12042</v>
      </c>
      <c r="DA1105" t="s">
        <v>8549</v>
      </c>
      <c r="DB1105" t="s">
        <v>12043</v>
      </c>
      <c r="DC1105" t="s">
        <v>12044</v>
      </c>
      <c r="DD1105">
        <v>1113</v>
      </c>
    </row>
    <row r="1106" spans="1:108">
      <c r="A1106">
        <v>1059</v>
      </c>
      <c r="B1106" t="s">
        <v>10974</v>
      </c>
      <c r="C1106" s="285" t="s">
        <v>10975</v>
      </c>
      <c r="D1106" t="s">
        <v>10976</v>
      </c>
      <c r="E1106" t="s">
        <v>10977</v>
      </c>
      <c r="F1106" t="s">
        <v>10978</v>
      </c>
      <c r="G1106" s="149" t="s">
        <v>10979</v>
      </c>
      <c r="H1106" t="s">
        <v>10980</v>
      </c>
      <c r="I1106" t="s">
        <v>10981</v>
      </c>
      <c r="J1106" t="s">
        <v>10982</v>
      </c>
      <c r="K1106" t="s">
        <v>12874</v>
      </c>
      <c r="L1106" t="s">
        <v>11055</v>
      </c>
      <c r="M1106" t="b">
        <v>0</v>
      </c>
      <c r="N1106" t="s">
        <v>549</v>
      </c>
      <c r="O1106" t="s">
        <v>8269</v>
      </c>
      <c r="P1106">
        <v>23</v>
      </c>
      <c r="Q1106">
        <v>23</v>
      </c>
      <c r="R1106">
        <v>23</v>
      </c>
      <c r="S1106" t="s">
        <v>10984</v>
      </c>
      <c r="T1106" t="s">
        <v>17</v>
      </c>
      <c r="U1106" t="s">
        <v>17</v>
      </c>
      <c r="V1106" t="s">
        <v>17</v>
      </c>
      <c r="W1106" t="s">
        <v>17</v>
      </c>
      <c r="X1106" t="s">
        <v>11054</v>
      </c>
      <c r="Y1106" t="s">
        <v>10986</v>
      </c>
      <c r="Z1106" t="s">
        <v>10987</v>
      </c>
      <c r="AA1106" t="s">
        <v>484</v>
      </c>
      <c r="AB1106" t="s">
        <v>17</v>
      </c>
      <c r="AC1106" t="s">
        <v>17</v>
      </c>
      <c r="AD1106" t="s">
        <v>17</v>
      </c>
      <c r="AE1106" t="s">
        <v>10988</v>
      </c>
      <c r="AF1106" t="s">
        <v>17</v>
      </c>
      <c r="AG1106" t="s">
        <v>17</v>
      </c>
      <c r="AH1106" t="s">
        <v>12045</v>
      </c>
      <c r="AI1106" t="s">
        <v>9202</v>
      </c>
      <c r="AJ1106" t="s">
        <v>481</v>
      </c>
      <c r="AM1106" t="s">
        <v>17</v>
      </c>
      <c r="AN1106" t="s">
        <v>484</v>
      </c>
      <c r="AO1106" t="s">
        <v>11008</v>
      </c>
      <c r="AP1106" t="s">
        <v>10984</v>
      </c>
      <c r="AQ1106" t="s">
        <v>10991</v>
      </c>
      <c r="AR1106" t="s">
        <v>10992</v>
      </c>
      <c r="AS1106" t="s">
        <v>9041</v>
      </c>
      <c r="AT1106" t="s">
        <v>17</v>
      </c>
      <c r="AU1106" t="b">
        <v>0</v>
      </c>
      <c r="AV1106" t="s">
        <v>17</v>
      </c>
      <c r="AW1106">
        <v>8751301</v>
      </c>
      <c r="AX1106" t="b">
        <v>0</v>
      </c>
      <c r="AY1106" t="s">
        <v>17</v>
      </c>
      <c r="AZ1106" t="s">
        <v>10994</v>
      </c>
      <c r="BA1106" t="s">
        <v>10995</v>
      </c>
      <c r="BB1106" t="s">
        <v>5202</v>
      </c>
      <c r="BC1106" t="s">
        <v>17</v>
      </c>
      <c r="BD1106" t="s">
        <v>17</v>
      </c>
      <c r="BE1106" t="s">
        <v>37</v>
      </c>
      <c r="BF1106" t="s">
        <v>36</v>
      </c>
      <c r="BG1106" t="s">
        <v>17</v>
      </c>
      <c r="BH1106" t="s">
        <v>9567</v>
      </c>
      <c r="BI1106" t="s">
        <v>4479</v>
      </c>
      <c r="BJ1106" t="s">
        <v>9079</v>
      </c>
      <c r="BK1106" t="s">
        <v>9568</v>
      </c>
      <c r="BL1106" t="s">
        <v>17</v>
      </c>
      <c r="BM1106" s="89">
        <v>8059201</v>
      </c>
      <c r="BN1106" s="89">
        <v>8059201</v>
      </c>
      <c r="BO1106" t="s">
        <v>7013</v>
      </c>
      <c r="BP1106" t="s">
        <v>6142</v>
      </c>
      <c r="BQ1106" t="s">
        <v>17</v>
      </c>
      <c r="BR1106" t="s">
        <v>17</v>
      </c>
      <c r="BS1106" t="s">
        <v>17</v>
      </c>
      <c r="BT1106" t="s">
        <v>7013</v>
      </c>
      <c r="BU1106" t="s">
        <v>6697</v>
      </c>
      <c r="BV1106" t="s">
        <v>12046</v>
      </c>
      <c r="BW1106">
        <v>25</v>
      </c>
      <c r="BX1106" t="s">
        <v>17</v>
      </c>
      <c r="BY1106" t="s">
        <v>17</v>
      </c>
      <c r="BZ1106" t="s">
        <v>10997</v>
      </c>
      <c r="CA1106" t="s">
        <v>6212</v>
      </c>
      <c r="CB1106">
        <v>2018</v>
      </c>
      <c r="CC1106" t="s">
        <v>10998</v>
      </c>
      <c r="CD1106" t="s">
        <v>12047</v>
      </c>
      <c r="CE1106" t="s">
        <v>12048</v>
      </c>
      <c r="CF1106" t="s">
        <v>12045</v>
      </c>
      <c r="CG1106" t="s">
        <v>12045</v>
      </c>
      <c r="CH1106" t="s">
        <v>131</v>
      </c>
      <c r="CI1106" t="s">
        <v>12045</v>
      </c>
      <c r="CJ1106" t="s">
        <v>12049</v>
      </c>
      <c r="CM1106" t="s">
        <v>11002</v>
      </c>
      <c r="CO1106" t="s">
        <v>686</v>
      </c>
      <c r="CP1106" t="s">
        <v>48</v>
      </c>
      <c r="CQ1106" t="s">
        <v>7025</v>
      </c>
      <c r="CR1106" t="s">
        <v>17</v>
      </c>
      <c r="CS1106" t="s">
        <v>12050</v>
      </c>
      <c r="CT1106" t="s">
        <v>430</v>
      </c>
      <c r="CU1106" t="s">
        <v>333</v>
      </c>
      <c r="CV1106" t="s">
        <v>17</v>
      </c>
      <c r="CW1106" t="s">
        <v>17</v>
      </c>
      <c r="CX1106" t="s">
        <v>17</v>
      </c>
      <c r="CY1106" t="s">
        <v>17</v>
      </c>
      <c r="CZ1106" t="s">
        <v>12051</v>
      </c>
      <c r="DA1106" t="s">
        <v>8549</v>
      </c>
      <c r="DB1106" t="s">
        <v>12052</v>
      </c>
      <c r="DC1106" t="s">
        <v>12053</v>
      </c>
      <c r="DD1106">
        <v>1114</v>
      </c>
    </row>
    <row r="1107" spans="1:108">
      <c r="A1107">
        <v>1060</v>
      </c>
      <c r="B1107" t="s">
        <v>10974</v>
      </c>
      <c r="C1107" s="285" t="s">
        <v>10975</v>
      </c>
      <c r="D1107" t="s">
        <v>10976</v>
      </c>
      <c r="E1107" t="s">
        <v>10977</v>
      </c>
      <c r="F1107" t="s">
        <v>10978</v>
      </c>
      <c r="G1107" s="149" t="s">
        <v>10979</v>
      </c>
      <c r="H1107" t="s">
        <v>10980</v>
      </c>
      <c r="I1107" t="s">
        <v>10981</v>
      </c>
      <c r="J1107" t="s">
        <v>10982</v>
      </c>
      <c r="K1107" t="s">
        <v>12874</v>
      </c>
      <c r="L1107" t="s">
        <v>11055</v>
      </c>
      <c r="M1107" t="b">
        <v>0</v>
      </c>
      <c r="N1107" t="s">
        <v>549</v>
      </c>
      <c r="O1107" t="s">
        <v>8269</v>
      </c>
      <c r="P1107">
        <v>23</v>
      </c>
      <c r="Q1107">
        <v>23</v>
      </c>
      <c r="R1107">
        <v>23</v>
      </c>
      <c r="S1107" t="s">
        <v>10984</v>
      </c>
      <c r="T1107" t="s">
        <v>17</v>
      </c>
      <c r="U1107" t="s">
        <v>17</v>
      </c>
      <c r="V1107" t="s">
        <v>17</v>
      </c>
      <c r="W1107" t="s">
        <v>17</v>
      </c>
      <c r="X1107" t="s">
        <v>11054</v>
      </c>
      <c r="Y1107" t="s">
        <v>10986</v>
      </c>
      <c r="Z1107" t="s">
        <v>10987</v>
      </c>
      <c r="AA1107" t="s">
        <v>484</v>
      </c>
      <c r="AB1107" t="s">
        <v>17</v>
      </c>
      <c r="AC1107" t="s">
        <v>17</v>
      </c>
      <c r="AD1107" t="s">
        <v>17</v>
      </c>
      <c r="AE1107" t="s">
        <v>10988</v>
      </c>
      <c r="AF1107" t="s">
        <v>17</v>
      </c>
      <c r="AG1107" t="s">
        <v>17</v>
      </c>
      <c r="AH1107" t="s">
        <v>12054</v>
      </c>
      <c r="AI1107" t="s">
        <v>9202</v>
      </c>
      <c r="AJ1107" t="s">
        <v>481</v>
      </c>
      <c r="AM1107" t="s">
        <v>17</v>
      </c>
      <c r="AN1107" t="s">
        <v>484</v>
      </c>
      <c r="AO1107" t="s">
        <v>11008</v>
      </c>
      <c r="AP1107" t="s">
        <v>10984</v>
      </c>
      <c r="AQ1107" t="s">
        <v>10991</v>
      </c>
      <c r="AR1107" t="s">
        <v>10992</v>
      </c>
      <c r="AS1107" t="s">
        <v>9041</v>
      </c>
      <c r="AT1107" t="s">
        <v>17</v>
      </c>
      <c r="AU1107" t="b">
        <v>0</v>
      </c>
      <c r="AV1107" t="s">
        <v>17</v>
      </c>
      <c r="AW1107">
        <v>8144134</v>
      </c>
      <c r="AX1107" t="b">
        <v>0</v>
      </c>
      <c r="AY1107" t="s">
        <v>17</v>
      </c>
      <c r="AZ1107" t="s">
        <v>10994</v>
      </c>
      <c r="BA1107" t="s">
        <v>10995</v>
      </c>
      <c r="BB1107" t="s">
        <v>5202</v>
      </c>
      <c r="BC1107" t="s">
        <v>17</v>
      </c>
      <c r="BD1107" t="s">
        <v>17</v>
      </c>
      <c r="BE1107" t="s">
        <v>37</v>
      </c>
      <c r="BF1107" t="s">
        <v>36</v>
      </c>
      <c r="BG1107" t="s">
        <v>17</v>
      </c>
      <c r="BH1107" t="s">
        <v>9567</v>
      </c>
      <c r="BI1107" t="s">
        <v>4479</v>
      </c>
      <c r="BJ1107" t="s">
        <v>9079</v>
      </c>
      <c r="BK1107" t="s">
        <v>9568</v>
      </c>
      <c r="BL1107" t="s">
        <v>17</v>
      </c>
      <c r="BM1107" s="89">
        <v>7472635</v>
      </c>
      <c r="BN1107" s="89">
        <v>7472635</v>
      </c>
      <c r="BO1107" t="s">
        <v>7013</v>
      </c>
      <c r="BP1107" t="s">
        <v>6142</v>
      </c>
      <c r="BQ1107" t="s">
        <v>17</v>
      </c>
      <c r="BR1107" t="s">
        <v>17</v>
      </c>
      <c r="BS1107" t="s">
        <v>17</v>
      </c>
      <c r="BT1107" t="s">
        <v>7013</v>
      </c>
      <c r="BU1107" t="s">
        <v>6697</v>
      </c>
      <c r="BV1107" t="s">
        <v>12055</v>
      </c>
      <c r="BW1107">
        <v>25</v>
      </c>
      <c r="BX1107" t="s">
        <v>17</v>
      </c>
      <c r="BY1107" t="s">
        <v>17</v>
      </c>
      <c r="BZ1107" t="s">
        <v>10997</v>
      </c>
      <c r="CA1107" t="s">
        <v>6212</v>
      </c>
      <c r="CB1107">
        <v>2018</v>
      </c>
      <c r="CC1107" t="s">
        <v>10998</v>
      </c>
      <c r="CD1107" t="s">
        <v>12056</v>
      </c>
      <c r="CE1107" t="s">
        <v>12057</v>
      </c>
      <c r="CF1107" t="s">
        <v>12054</v>
      </c>
      <c r="CG1107" t="s">
        <v>12054</v>
      </c>
      <c r="CH1107" t="s">
        <v>131</v>
      </c>
      <c r="CI1107" t="s">
        <v>12054</v>
      </c>
      <c r="CJ1107" t="s">
        <v>12058</v>
      </c>
      <c r="CM1107" t="s">
        <v>11002</v>
      </c>
      <c r="CO1107" t="s">
        <v>686</v>
      </c>
      <c r="CP1107" t="s">
        <v>48</v>
      </c>
      <c r="CQ1107" t="s">
        <v>7025</v>
      </c>
      <c r="CR1107" t="s">
        <v>17</v>
      </c>
      <c r="CS1107" t="s">
        <v>12059</v>
      </c>
      <c r="CT1107" t="s">
        <v>430</v>
      </c>
      <c r="CU1107" t="s">
        <v>333</v>
      </c>
      <c r="CV1107" t="s">
        <v>17</v>
      </c>
      <c r="CW1107" t="s">
        <v>17</v>
      </c>
      <c r="CX1107" t="s">
        <v>17</v>
      </c>
      <c r="CY1107" t="s">
        <v>17</v>
      </c>
      <c r="CZ1107" t="s">
        <v>12060</v>
      </c>
      <c r="DA1107" t="s">
        <v>8549</v>
      </c>
      <c r="DB1107" t="s">
        <v>12061</v>
      </c>
      <c r="DC1107" t="s">
        <v>12062</v>
      </c>
      <c r="DD1107">
        <v>1115</v>
      </c>
    </row>
    <row r="1108" spans="1:108">
      <c r="A1108">
        <v>1061</v>
      </c>
      <c r="B1108" t="s">
        <v>10974</v>
      </c>
      <c r="C1108" s="285" t="s">
        <v>10975</v>
      </c>
      <c r="D1108" t="s">
        <v>10976</v>
      </c>
      <c r="E1108" t="s">
        <v>10977</v>
      </c>
      <c r="F1108" t="s">
        <v>10978</v>
      </c>
      <c r="G1108" s="149" t="s">
        <v>10979</v>
      </c>
      <c r="H1108" t="s">
        <v>10980</v>
      </c>
      <c r="I1108" t="s">
        <v>10981</v>
      </c>
      <c r="J1108" t="s">
        <v>10982</v>
      </c>
      <c r="K1108" t="s">
        <v>12874</v>
      </c>
      <c r="L1108" t="s">
        <v>11055</v>
      </c>
      <c r="M1108" t="b">
        <v>0</v>
      </c>
      <c r="N1108" t="s">
        <v>549</v>
      </c>
      <c r="O1108" t="s">
        <v>8269</v>
      </c>
      <c r="P1108">
        <v>23</v>
      </c>
      <c r="Q1108">
        <v>23</v>
      </c>
      <c r="R1108">
        <v>23</v>
      </c>
      <c r="S1108" t="s">
        <v>10984</v>
      </c>
      <c r="T1108" t="s">
        <v>17</v>
      </c>
      <c r="U1108" t="s">
        <v>17</v>
      </c>
      <c r="V1108" t="s">
        <v>17</v>
      </c>
      <c r="W1108" t="s">
        <v>17</v>
      </c>
      <c r="X1108" t="s">
        <v>11054</v>
      </c>
      <c r="Y1108" t="s">
        <v>10986</v>
      </c>
      <c r="Z1108" t="s">
        <v>10987</v>
      </c>
      <c r="AA1108" t="s">
        <v>484</v>
      </c>
      <c r="AB1108" t="s">
        <v>17</v>
      </c>
      <c r="AC1108" t="s">
        <v>17</v>
      </c>
      <c r="AD1108" t="s">
        <v>17</v>
      </c>
      <c r="AE1108" t="s">
        <v>10988</v>
      </c>
      <c r="AF1108" t="s">
        <v>17</v>
      </c>
      <c r="AG1108" t="s">
        <v>17</v>
      </c>
      <c r="AH1108" t="s">
        <v>12063</v>
      </c>
      <c r="AI1108" t="s">
        <v>9202</v>
      </c>
      <c r="AJ1108" t="s">
        <v>481</v>
      </c>
      <c r="AM1108" t="s">
        <v>17</v>
      </c>
      <c r="AN1108" t="s">
        <v>484</v>
      </c>
      <c r="AO1108" t="s">
        <v>11008</v>
      </c>
      <c r="AP1108" t="s">
        <v>10984</v>
      </c>
      <c r="AQ1108" t="s">
        <v>10991</v>
      </c>
      <c r="AR1108" t="s">
        <v>10992</v>
      </c>
      <c r="AS1108" t="s">
        <v>9044</v>
      </c>
      <c r="AT1108" t="s">
        <v>347</v>
      </c>
      <c r="AU1108" t="b">
        <v>0</v>
      </c>
      <c r="AV1108" t="s">
        <v>17</v>
      </c>
      <c r="AW1108">
        <v>3438238</v>
      </c>
      <c r="AX1108" t="b">
        <v>0</v>
      </c>
      <c r="AY1108" t="s">
        <v>17</v>
      </c>
      <c r="AZ1108" t="s">
        <v>10994</v>
      </c>
      <c r="BA1108" t="s">
        <v>10995</v>
      </c>
      <c r="BB1108" t="s">
        <v>5202</v>
      </c>
      <c r="BC1108" t="s">
        <v>17</v>
      </c>
      <c r="BD1108" t="s">
        <v>17</v>
      </c>
      <c r="BE1108" t="s">
        <v>37</v>
      </c>
      <c r="BF1108" t="s">
        <v>36</v>
      </c>
      <c r="BG1108" t="s">
        <v>17</v>
      </c>
      <c r="BH1108" t="s">
        <v>9567</v>
      </c>
      <c r="BI1108" t="s">
        <v>4479</v>
      </c>
      <c r="BJ1108" t="s">
        <v>9079</v>
      </c>
      <c r="BK1108" t="s">
        <v>9568</v>
      </c>
      <c r="BL1108" t="s">
        <v>17</v>
      </c>
      <c r="BM1108" s="89">
        <v>3187338</v>
      </c>
      <c r="BN1108" s="89">
        <v>3187338</v>
      </c>
      <c r="BO1108" t="s">
        <v>7013</v>
      </c>
      <c r="BP1108" t="s">
        <v>6142</v>
      </c>
      <c r="BQ1108" t="s">
        <v>17</v>
      </c>
      <c r="BR1108" t="s">
        <v>17</v>
      </c>
      <c r="BS1108" t="s">
        <v>17</v>
      </c>
      <c r="BT1108" t="s">
        <v>7013</v>
      </c>
      <c r="BU1108" t="s">
        <v>6697</v>
      </c>
      <c r="BV1108" t="s">
        <v>12064</v>
      </c>
      <c r="BW1108">
        <v>25</v>
      </c>
      <c r="BX1108" t="s">
        <v>17</v>
      </c>
      <c r="BY1108" t="s">
        <v>17</v>
      </c>
      <c r="BZ1108" t="s">
        <v>10997</v>
      </c>
      <c r="CA1108" t="s">
        <v>6212</v>
      </c>
      <c r="CB1108">
        <v>2018</v>
      </c>
      <c r="CC1108" t="s">
        <v>10998</v>
      </c>
      <c r="CD1108" t="s">
        <v>12065</v>
      </c>
      <c r="CE1108" t="s">
        <v>12066</v>
      </c>
      <c r="CF1108" t="s">
        <v>12063</v>
      </c>
      <c r="CG1108" t="s">
        <v>12063</v>
      </c>
      <c r="CH1108" t="s">
        <v>131</v>
      </c>
      <c r="CI1108" t="s">
        <v>12063</v>
      </c>
      <c r="CJ1108" t="s">
        <v>12067</v>
      </c>
      <c r="CM1108" t="s">
        <v>11002</v>
      </c>
      <c r="CO1108" t="s">
        <v>686</v>
      </c>
      <c r="CP1108" t="s">
        <v>48</v>
      </c>
      <c r="CQ1108" t="s">
        <v>7025</v>
      </c>
      <c r="CR1108" t="s">
        <v>17</v>
      </c>
      <c r="CS1108" t="s">
        <v>12068</v>
      </c>
      <c r="CT1108" t="s">
        <v>430</v>
      </c>
      <c r="CU1108" t="s">
        <v>333</v>
      </c>
      <c r="CV1108" t="s">
        <v>17</v>
      </c>
      <c r="CW1108" t="s">
        <v>17</v>
      </c>
      <c r="CX1108" t="s">
        <v>17</v>
      </c>
      <c r="CY1108" t="s">
        <v>17</v>
      </c>
      <c r="CZ1108" t="s">
        <v>12069</v>
      </c>
      <c r="DA1108" t="s">
        <v>8549</v>
      </c>
      <c r="DB1108" t="s">
        <v>12070</v>
      </c>
      <c r="DC1108" t="s">
        <v>12071</v>
      </c>
      <c r="DD1108">
        <v>1116</v>
      </c>
    </row>
    <row r="1109" spans="1:108">
      <c r="A1109">
        <v>1062</v>
      </c>
      <c r="B1109" t="s">
        <v>10974</v>
      </c>
      <c r="C1109" s="285" t="s">
        <v>10975</v>
      </c>
      <c r="D1109" t="s">
        <v>10976</v>
      </c>
      <c r="E1109" t="s">
        <v>10977</v>
      </c>
      <c r="F1109" t="s">
        <v>10978</v>
      </c>
      <c r="G1109" s="149" t="s">
        <v>10979</v>
      </c>
      <c r="H1109" t="s">
        <v>10980</v>
      </c>
      <c r="I1109" t="s">
        <v>10981</v>
      </c>
      <c r="J1109" t="s">
        <v>10982</v>
      </c>
      <c r="K1109" t="s">
        <v>12874</v>
      </c>
      <c r="L1109" t="s">
        <v>11055</v>
      </c>
      <c r="M1109" t="b">
        <v>0</v>
      </c>
      <c r="N1109" t="s">
        <v>549</v>
      </c>
      <c r="O1109" t="s">
        <v>8269</v>
      </c>
      <c r="P1109">
        <v>23</v>
      </c>
      <c r="Q1109">
        <v>23</v>
      </c>
      <c r="R1109">
        <v>23</v>
      </c>
      <c r="S1109" t="s">
        <v>10984</v>
      </c>
      <c r="T1109" t="s">
        <v>17</v>
      </c>
      <c r="U1109" t="s">
        <v>17</v>
      </c>
      <c r="V1109" t="s">
        <v>17</v>
      </c>
      <c r="W1109" t="s">
        <v>17</v>
      </c>
      <c r="X1109" t="s">
        <v>11054</v>
      </c>
      <c r="Y1109" t="s">
        <v>10986</v>
      </c>
      <c r="Z1109" t="s">
        <v>10987</v>
      </c>
      <c r="AA1109" t="s">
        <v>484</v>
      </c>
      <c r="AB1109" t="s">
        <v>17</v>
      </c>
      <c r="AC1109" t="s">
        <v>17</v>
      </c>
      <c r="AD1109" t="s">
        <v>17</v>
      </c>
      <c r="AE1109" t="s">
        <v>10988</v>
      </c>
      <c r="AF1109" t="s">
        <v>17</v>
      </c>
      <c r="AG1109" t="s">
        <v>17</v>
      </c>
      <c r="AH1109" t="s">
        <v>12072</v>
      </c>
      <c r="AI1109" t="s">
        <v>9202</v>
      </c>
      <c r="AJ1109" t="s">
        <v>481</v>
      </c>
      <c r="AM1109" t="s">
        <v>17</v>
      </c>
      <c r="AN1109" t="s">
        <v>484</v>
      </c>
      <c r="AO1109" t="s">
        <v>11008</v>
      </c>
      <c r="AP1109" t="s">
        <v>10984</v>
      </c>
      <c r="AQ1109" t="s">
        <v>10991</v>
      </c>
      <c r="AR1109" t="s">
        <v>10992</v>
      </c>
      <c r="AS1109" t="s">
        <v>9044</v>
      </c>
      <c r="AT1109" t="s">
        <v>10993</v>
      </c>
      <c r="AU1109" t="b">
        <v>0</v>
      </c>
      <c r="AV1109" t="s">
        <v>17</v>
      </c>
      <c r="AW1109">
        <v>3042278</v>
      </c>
      <c r="AX1109" t="b">
        <v>0</v>
      </c>
      <c r="AY1109" t="s">
        <v>17</v>
      </c>
      <c r="AZ1109" t="s">
        <v>10994</v>
      </c>
      <c r="BA1109" t="s">
        <v>10995</v>
      </c>
      <c r="BB1109" t="s">
        <v>5202</v>
      </c>
      <c r="BC1109" t="s">
        <v>17</v>
      </c>
      <c r="BD1109" t="s">
        <v>17</v>
      </c>
      <c r="BE1109" t="s">
        <v>37</v>
      </c>
      <c r="BF1109" t="s">
        <v>36</v>
      </c>
      <c r="BG1109" t="s">
        <v>17</v>
      </c>
      <c r="BH1109" t="s">
        <v>9567</v>
      </c>
      <c r="BI1109" t="s">
        <v>4479</v>
      </c>
      <c r="BJ1109" t="s">
        <v>9079</v>
      </c>
      <c r="BK1109" t="s">
        <v>9568</v>
      </c>
      <c r="BL1109" t="s">
        <v>17</v>
      </c>
      <c r="BM1109" s="89">
        <v>2854892</v>
      </c>
      <c r="BN1109" s="89">
        <v>2854892</v>
      </c>
      <c r="BO1109" t="s">
        <v>7013</v>
      </c>
      <c r="BP1109" t="s">
        <v>6142</v>
      </c>
      <c r="BQ1109" t="s">
        <v>17</v>
      </c>
      <c r="BR1109" t="s">
        <v>17</v>
      </c>
      <c r="BS1109" t="s">
        <v>17</v>
      </c>
      <c r="BT1109" t="s">
        <v>7013</v>
      </c>
      <c r="BU1109" t="s">
        <v>6697</v>
      </c>
      <c r="BV1109" t="s">
        <v>12073</v>
      </c>
      <c r="BW1109">
        <v>25</v>
      </c>
      <c r="BX1109" t="s">
        <v>17</v>
      </c>
      <c r="BY1109" t="s">
        <v>17</v>
      </c>
      <c r="BZ1109" t="s">
        <v>10997</v>
      </c>
      <c r="CA1109" t="s">
        <v>6212</v>
      </c>
      <c r="CB1109">
        <v>2018</v>
      </c>
      <c r="CC1109" t="s">
        <v>10998</v>
      </c>
      <c r="CD1109" t="s">
        <v>12074</v>
      </c>
      <c r="CE1109" t="s">
        <v>12075</v>
      </c>
      <c r="CF1109" t="s">
        <v>12072</v>
      </c>
      <c r="CG1109" t="s">
        <v>12072</v>
      </c>
      <c r="CH1109" t="s">
        <v>131</v>
      </c>
      <c r="CI1109" t="s">
        <v>12072</v>
      </c>
      <c r="CJ1109" t="s">
        <v>12076</v>
      </c>
      <c r="CM1109" t="s">
        <v>11002</v>
      </c>
      <c r="CO1109" t="s">
        <v>686</v>
      </c>
      <c r="CP1109" t="s">
        <v>48</v>
      </c>
      <c r="CQ1109" t="s">
        <v>7025</v>
      </c>
      <c r="CR1109" t="s">
        <v>17</v>
      </c>
      <c r="CS1109" t="s">
        <v>12077</v>
      </c>
      <c r="CT1109" t="s">
        <v>430</v>
      </c>
      <c r="CU1109" t="s">
        <v>333</v>
      </c>
      <c r="CV1109" t="s">
        <v>17</v>
      </c>
      <c r="CW1109" t="s">
        <v>17</v>
      </c>
      <c r="CX1109" t="s">
        <v>17</v>
      </c>
      <c r="CY1109" t="s">
        <v>17</v>
      </c>
      <c r="CZ1109" t="s">
        <v>12078</v>
      </c>
      <c r="DA1109" t="s">
        <v>8549</v>
      </c>
      <c r="DB1109" t="s">
        <v>12079</v>
      </c>
      <c r="DC1109" t="s">
        <v>12080</v>
      </c>
      <c r="DD1109">
        <v>1117</v>
      </c>
    </row>
    <row r="1110" spans="1:108">
      <c r="A1110">
        <v>1063</v>
      </c>
      <c r="B1110" t="s">
        <v>10974</v>
      </c>
      <c r="C1110" s="285" t="s">
        <v>10975</v>
      </c>
      <c r="D1110" t="s">
        <v>10976</v>
      </c>
      <c r="E1110" t="s">
        <v>10977</v>
      </c>
      <c r="F1110" t="s">
        <v>10978</v>
      </c>
      <c r="G1110" s="149" t="s">
        <v>10979</v>
      </c>
      <c r="H1110" t="s">
        <v>10980</v>
      </c>
      <c r="I1110" t="s">
        <v>10981</v>
      </c>
      <c r="J1110" t="s">
        <v>10982</v>
      </c>
      <c r="K1110" t="s">
        <v>12874</v>
      </c>
      <c r="L1110" t="s">
        <v>11095</v>
      </c>
      <c r="M1110" t="b">
        <v>0</v>
      </c>
      <c r="N1110" t="s">
        <v>549</v>
      </c>
      <c r="O1110" t="s">
        <v>8269</v>
      </c>
      <c r="P1110">
        <v>23</v>
      </c>
      <c r="Q1110">
        <v>23</v>
      </c>
      <c r="R1110">
        <v>23</v>
      </c>
      <c r="S1110" t="s">
        <v>10984</v>
      </c>
      <c r="T1110" t="s">
        <v>17</v>
      </c>
      <c r="U1110" t="s">
        <v>17</v>
      </c>
      <c r="V1110" t="s">
        <v>17</v>
      </c>
      <c r="W1110" t="s">
        <v>17</v>
      </c>
      <c r="X1110" t="s">
        <v>11094</v>
      </c>
      <c r="Y1110" t="s">
        <v>10986</v>
      </c>
      <c r="Z1110" t="s">
        <v>10987</v>
      </c>
      <c r="AA1110" t="s">
        <v>484</v>
      </c>
      <c r="AB1110" t="s">
        <v>17</v>
      </c>
      <c r="AC1110" t="s">
        <v>17</v>
      </c>
      <c r="AD1110" t="s">
        <v>17</v>
      </c>
      <c r="AE1110" t="s">
        <v>10988</v>
      </c>
      <c r="AF1110" t="s">
        <v>17</v>
      </c>
      <c r="AG1110" t="s">
        <v>17</v>
      </c>
      <c r="AH1110" t="s">
        <v>12081</v>
      </c>
      <c r="AI1110" t="s">
        <v>9202</v>
      </c>
      <c r="AJ1110" t="s">
        <v>481</v>
      </c>
      <c r="AM1110" t="s">
        <v>17</v>
      </c>
      <c r="AN1110" t="s">
        <v>484</v>
      </c>
      <c r="AO1110" t="s">
        <v>11057</v>
      </c>
      <c r="AP1110" t="s">
        <v>10984</v>
      </c>
      <c r="AQ1110" t="s">
        <v>10991</v>
      </c>
      <c r="AR1110" t="s">
        <v>10992</v>
      </c>
      <c r="AS1110" t="s">
        <v>9044</v>
      </c>
      <c r="AT1110" t="s">
        <v>11009</v>
      </c>
      <c r="AU1110" t="b">
        <v>0</v>
      </c>
      <c r="AV1110" t="s">
        <v>17</v>
      </c>
      <c r="AW1110">
        <v>3188922</v>
      </c>
      <c r="AX1110" t="b">
        <v>0</v>
      </c>
      <c r="AY1110" t="s">
        <v>17</v>
      </c>
      <c r="AZ1110" t="s">
        <v>10994</v>
      </c>
      <c r="BA1110" t="s">
        <v>10995</v>
      </c>
      <c r="BB1110" t="s">
        <v>5202</v>
      </c>
      <c r="BC1110" t="s">
        <v>17</v>
      </c>
      <c r="BD1110" t="s">
        <v>17</v>
      </c>
      <c r="BE1110" t="s">
        <v>37</v>
      </c>
      <c r="BF1110" t="s">
        <v>36</v>
      </c>
      <c r="BG1110" t="s">
        <v>17</v>
      </c>
      <c r="BH1110" t="s">
        <v>9567</v>
      </c>
      <c r="BI1110" t="s">
        <v>4479</v>
      </c>
      <c r="BJ1110" t="s">
        <v>9079</v>
      </c>
      <c r="BK1110" t="s">
        <v>9568</v>
      </c>
      <c r="BL1110" t="s">
        <v>17</v>
      </c>
      <c r="BM1110" s="89">
        <v>3017403</v>
      </c>
      <c r="BN1110" s="89">
        <v>3017403</v>
      </c>
      <c r="BO1110" t="s">
        <v>7013</v>
      </c>
      <c r="BP1110" t="s">
        <v>6142</v>
      </c>
      <c r="BQ1110" t="s">
        <v>17</v>
      </c>
      <c r="BR1110" t="s">
        <v>17</v>
      </c>
      <c r="BS1110" t="s">
        <v>17</v>
      </c>
      <c r="BT1110" t="s">
        <v>7013</v>
      </c>
      <c r="BU1110" t="s">
        <v>6697</v>
      </c>
      <c r="BV1110" t="s">
        <v>12082</v>
      </c>
      <c r="BW1110">
        <v>25</v>
      </c>
      <c r="BX1110" t="s">
        <v>17</v>
      </c>
      <c r="BY1110" t="s">
        <v>17</v>
      </c>
      <c r="BZ1110" t="s">
        <v>10997</v>
      </c>
      <c r="CA1110" t="s">
        <v>6212</v>
      </c>
      <c r="CB1110">
        <v>2018</v>
      </c>
      <c r="CC1110" t="s">
        <v>10998</v>
      </c>
      <c r="CD1110" t="s">
        <v>12083</v>
      </c>
      <c r="CE1110" t="s">
        <v>12084</v>
      </c>
      <c r="CF1110" t="s">
        <v>12081</v>
      </c>
      <c r="CG1110" t="s">
        <v>12081</v>
      </c>
      <c r="CH1110" t="s">
        <v>131</v>
      </c>
      <c r="CI1110" t="s">
        <v>12081</v>
      </c>
      <c r="CJ1110" t="s">
        <v>12085</v>
      </c>
      <c r="CM1110" t="s">
        <v>11002</v>
      </c>
      <c r="CO1110" t="s">
        <v>686</v>
      </c>
      <c r="CP1110" t="s">
        <v>48</v>
      </c>
      <c r="CQ1110" t="s">
        <v>7025</v>
      </c>
      <c r="CR1110" t="s">
        <v>17</v>
      </c>
      <c r="CS1110" t="s">
        <v>12086</v>
      </c>
      <c r="CT1110" t="s">
        <v>430</v>
      </c>
      <c r="CU1110" t="s">
        <v>333</v>
      </c>
      <c r="CV1110" t="s">
        <v>17</v>
      </c>
      <c r="CW1110" t="s">
        <v>17</v>
      </c>
      <c r="CX1110" t="s">
        <v>17</v>
      </c>
      <c r="CY1110" t="s">
        <v>17</v>
      </c>
      <c r="CZ1110" t="s">
        <v>12087</v>
      </c>
      <c r="DA1110" t="s">
        <v>8549</v>
      </c>
      <c r="DB1110" t="s">
        <v>12088</v>
      </c>
      <c r="DC1110" t="s">
        <v>12089</v>
      </c>
      <c r="DD1110">
        <v>1118</v>
      </c>
    </row>
    <row r="1111" spans="1:108">
      <c r="A1111">
        <v>1064</v>
      </c>
      <c r="B1111" t="s">
        <v>10974</v>
      </c>
      <c r="C1111" s="285" t="s">
        <v>10975</v>
      </c>
      <c r="D1111" t="s">
        <v>10976</v>
      </c>
      <c r="E1111" t="s">
        <v>10977</v>
      </c>
      <c r="F1111" t="s">
        <v>10978</v>
      </c>
      <c r="G1111" s="149" t="s">
        <v>10979</v>
      </c>
      <c r="H1111" t="s">
        <v>10980</v>
      </c>
      <c r="I1111" t="s">
        <v>10981</v>
      </c>
      <c r="J1111" t="s">
        <v>10982</v>
      </c>
      <c r="K1111" t="s">
        <v>12874</v>
      </c>
      <c r="L1111" t="s">
        <v>11055</v>
      </c>
      <c r="M1111" t="b">
        <v>0</v>
      </c>
      <c r="N1111" t="s">
        <v>549</v>
      </c>
      <c r="O1111" t="s">
        <v>8269</v>
      </c>
      <c r="P1111">
        <v>23</v>
      </c>
      <c r="Q1111">
        <v>23</v>
      </c>
      <c r="R1111">
        <v>23</v>
      </c>
      <c r="S1111" t="s">
        <v>10984</v>
      </c>
      <c r="T1111" t="s">
        <v>17</v>
      </c>
      <c r="U1111" t="s">
        <v>17</v>
      </c>
      <c r="V1111" t="s">
        <v>17</v>
      </c>
      <c r="W1111" t="s">
        <v>17</v>
      </c>
      <c r="X1111" t="s">
        <v>11054</v>
      </c>
      <c r="Y1111" t="s">
        <v>10986</v>
      </c>
      <c r="Z1111" t="s">
        <v>10987</v>
      </c>
      <c r="AA1111" t="s">
        <v>484</v>
      </c>
      <c r="AB1111" t="s">
        <v>17</v>
      </c>
      <c r="AC1111" t="s">
        <v>17</v>
      </c>
      <c r="AD1111" t="s">
        <v>17</v>
      </c>
      <c r="AE1111" t="s">
        <v>10988</v>
      </c>
      <c r="AF1111" t="s">
        <v>17</v>
      </c>
      <c r="AG1111" t="s">
        <v>17</v>
      </c>
      <c r="AH1111" t="s">
        <v>12090</v>
      </c>
      <c r="AI1111" t="s">
        <v>9202</v>
      </c>
      <c r="AJ1111" t="s">
        <v>481</v>
      </c>
      <c r="AM1111" t="s">
        <v>17</v>
      </c>
      <c r="AN1111" t="s">
        <v>484</v>
      </c>
      <c r="AO1111" t="s">
        <v>11067</v>
      </c>
      <c r="AP1111" t="s">
        <v>10984</v>
      </c>
      <c r="AQ1111" t="s">
        <v>10991</v>
      </c>
      <c r="AR1111" t="s">
        <v>10992</v>
      </c>
      <c r="AS1111" t="s">
        <v>9041</v>
      </c>
      <c r="AT1111" t="s">
        <v>17</v>
      </c>
      <c r="AU1111" t="b">
        <v>0</v>
      </c>
      <c r="AV1111" t="s">
        <v>17</v>
      </c>
      <c r="AW1111">
        <v>4855086</v>
      </c>
      <c r="AX1111" t="b">
        <v>0</v>
      </c>
      <c r="AY1111" t="s">
        <v>17</v>
      </c>
      <c r="AZ1111" t="s">
        <v>10994</v>
      </c>
      <c r="BA1111" t="s">
        <v>10995</v>
      </c>
      <c r="BB1111" t="s">
        <v>5202</v>
      </c>
      <c r="BC1111" t="s">
        <v>17</v>
      </c>
      <c r="BD1111" t="s">
        <v>17</v>
      </c>
      <c r="BE1111" t="s">
        <v>37</v>
      </c>
      <c r="BF1111" t="s">
        <v>36</v>
      </c>
      <c r="BG1111" t="s">
        <v>17</v>
      </c>
      <c r="BH1111" t="s">
        <v>9567</v>
      </c>
      <c r="BI1111" t="s">
        <v>4479</v>
      </c>
      <c r="BJ1111" t="s">
        <v>9079</v>
      </c>
      <c r="BK1111" t="s">
        <v>9568</v>
      </c>
      <c r="BL1111" t="s">
        <v>17</v>
      </c>
      <c r="BM1111" s="89">
        <v>4322905</v>
      </c>
      <c r="BN1111" s="89">
        <v>4322905</v>
      </c>
      <c r="BO1111" t="s">
        <v>7013</v>
      </c>
      <c r="BP1111" t="s">
        <v>6142</v>
      </c>
      <c r="BQ1111" t="s">
        <v>17</v>
      </c>
      <c r="BR1111" t="s">
        <v>17</v>
      </c>
      <c r="BS1111" t="s">
        <v>17</v>
      </c>
      <c r="BT1111" t="s">
        <v>7013</v>
      </c>
      <c r="BU1111" t="s">
        <v>6697</v>
      </c>
      <c r="BV1111" t="s">
        <v>12091</v>
      </c>
      <c r="BW1111">
        <v>25</v>
      </c>
      <c r="BX1111" t="s">
        <v>17</v>
      </c>
      <c r="BY1111" t="s">
        <v>17</v>
      </c>
      <c r="BZ1111" t="s">
        <v>10997</v>
      </c>
      <c r="CA1111" t="s">
        <v>6212</v>
      </c>
      <c r="CB1111">
        <v>2018</v>
      </c>
      <c r="CC1111" t="s">
        <v>10998</v>
      </c>
      <c r="CD1111" t="s">
        <v>12092</v>
      </c>
      <c r="CE1111" t="s">
        <v>12093</v>
      </c>
      <c r="CF1111" t="s">
        <v>12090</v>
      </c>
      <c r="CG1111" t="s">
        <v>12090</v>
      </c>
      <c r="CH1111" t="s">
        <v>131</v>
      </c>
      <c r="CI1111" t="s">
        <v>12090</v>
      </c>
      <c r="CJ1111" t="s">
        <v>12094</v>
      </c>
      <c r="CM1111" t="s">
        <v>11002</v>
      </c>
      <c r="CO1111" t="s">
        <v>686</v>
      </c>
      <c r="CP1111" t="s">
        <v>48</v>
      </c>
      <c r="CQ1111" t="s">
        <v>7025</v>
      </c>
      <c r="CR1111" t="s">
        <v>17</v>
      </c>
      <c r="CS1111" t="s">
        <v>12095</v>
      </c>
      <c r="CT1111" t="s">
        <v>430</v>
      </c>
      <c r="CU1111" t="s">
        <v>333</v>
      </c>
      <c r="CV1111" t="s">
        <v>17</v>
      </c>
      <c r="CW1111" t="s">
        <v>17</v>
      </c>
      <c r="CX1111" t="s">
        <v>17</v>
      </c>
      <c r="CY1111" t="s">
        <v>17</v>
      </c>
      <c r="CZ1111" t="s">
        <v>12096</v>
      </c>
      <c r="DA1111" t="s">
        <v>8549</v>
      </c>
      <c r="DB1111" t="s">
        <v>12097</v>
      </c>
      <c r="DC1111" t="s">
        <v>12098</v>
      </c>
      <c r="DD1111">
        <v>1119</v>
      </c>
    </row>
    <row r="1112" spans="1:108">
      <c r="A1112">
        <v>1065</v>
      </c>
      <c r="B1112" t="s">
        <v>10974</v>
      </c>
      <c r="C1112" s="285" t="s">
        <v>10975</v>
      </c>
      <c r="D1112" t="s">
        <v>10976</v>
      </c>
      <c r="E1112" t="s">
        <v>10977</v>
      </c>
      <c r="F1112" t="s">
        <v>10978</v>
      </c>
      <c r="G1112" s="149" t="s">
        <v>10979</v>
      </c>
      <c r="H1112" t="s">
        <v>10980</v>
      </c>
      <c r="I1112" t="s">
        <v>10981</v>
      </c>
      <c r="J1112" t="s">
        <v>10982</v>
      </c>
      <c r="K1112" t="s">
        <v>12874</v>
      </c>
      <c r="L1112" t="s">
        <v>11055</v>
      </c>
      <c r="M1112" t="b">
        <v>0</v>
      </c>
      <c r="N1112" t="s">
        <v>549</v>
      </c>
      <c r="O1112" t="s">
        <v>8269</v>
      </c>
      <c r="P1112">
        <v>23</v>
      </c>
      <c r="Q1112">
        <v>23</v>
      </c>
      <c r="R1112">
        <v>23</v>
      </c>
      <c r="S1112" t="s">
        <v>10984</v>
      </c>
      <c r="T1112" t="s">
        <v>17</v>
      </c>
      <c r="U1112" t="s">
        <v>17</v>
      </c>
      <c r="V1112" t="s">
        <v>17</v>
      </c>
      <c r="W1112" t="s">
        <v>17</v>
      </c>
      <c r="X1112" t="s">
        <v>11054</v>
      </c>
      <c r="Y1112" t="s">
        <v>10986</v>
      </c>
      <c r="Z1112" t="s">
        <v>10987</v>
      </c>
      <c r="AA1112" t="s">
        <v>484</v>
      </c>
      <c r="AB1112" t="s">
        <v>17</v>
      </c>
      <c r="AC1112" t="s">
        <v>17</v>
      </c>
      <c r="AD1112" t="s">
        <v>17</v>
      </c>
      <c r="AE1112" t="s">
        <v>10988</v>
      </c>
      <c r="AF1112" t="s">
        <v>17</v>
      </c>
      <c r="AG1112" t="s">
        <v>17</v>
      </c>
      <c r="AH1112" t="s">
        <v>12099</v>
      </c>
      <c r="AI1112" t="s">
        <v>9202</v>
      </c>
      <c r="AJ1112" t="s">
        <v>481</v>
      </c>
      <c r="AM1112" t="s">
        <v>17</v>
      </c>
      <c r="AN1112" t="s">
        <v>484</v>
      </c>
      <c r="AO1112" t="s">
        <v>11057</v>
      </c>
      <c r="AP1112" t="s">
        <v>10984</v>
      </c>
      <c r="AQ1112" t="s">
        <v>10991</v>
      </c>
      <c r="AR1112" t="s">
        <v>10992</v>
      </c>
      <c r="AS1112" t="s">
        <v>9041</v>
      </c>
      <c r="AT1112" t="s">
        <v>17</v>
      </c>
      <c r="AU1112" t="b">
        <v>0</v>
      </c>
      <c r="AV1112" t="s">
        <v>17</v>
      </c>
      <c r="AW1112">
        <v>3916456</v>
      </c>
      <c r="AX1112" t="b">
        <v>0</v>
      </c>
      <c r="AY1112" t="s">
        <v>17</v>
      </c>
      <c r="AZ1112" t="s">
        <v>10994</v>
      </c>
      <c r="BA1112" t="s">
        <v>10995</v>
      </c>
      <c r="BB1112" t="s">
        <v>5202</v>
      </c>
      <c r="BC1112" t="s">
        <v>17</v>
      </c>
      <c r="BD1112" t="s">
        <v>17</v>
      </c>
      <c r="BE1112" t="s">
        <v>37</v>
      </c>
      <c r="BF1112" t="s">
        <v>36</v>
      </c>
      <c r="BG1112" t="s">
        <v>17</v>
      </c>
      <c r="BH1112" t="s">
        <v>9567</v>
      </c>
      <c r="BI1112" t="s">
        <v>4479</v>
      </c>
      <c r="BJ1112" t="s">
        <v>9079</v>
      </c>
      <c r="BK1112" t="s">
        <v>9568</v>
      </c>
      <c r="BL1112" t="s">
        <v>17</v>
      </c>
      <c r="BM1112" s="89">
        <v>3572763</v>
      </c>
      <c r="BN1112" s="89">
        <v>3572763</v>
      </c>
      <c r="BO1112" t="s">
        <v>7013</v>
      </c>
      <c r="BP1112" t="s">
        <v>6142</v>
      </c>
      <c r="BQ1112" t="s">
        <v>17</v>
      </c>
      <c r="BR1112" t="s">
        <v>17</v>
      </c>
      <c r="BS1112" t="s">
        <v>17</v>
      </c>
      <c r="BT1112" t="s">
        <v>7013</v>
      </c>
      <c r="BU1112" t="s">
        <v>6697</v>
      </c>
      <c r="BV1112" t="s">
        <v>12100</v>
      </c>
      <c r="BW1112">
        <v>25</v>
      </c>
      <c r="BX1112" t="s">
        <v>17</v>
      </c>
      <c r="BY1112" t="s">
        <v>17</v>
      </c>
      <c r="BZ1112" t="s">
        <v>10997</v>
      </c>
      <c r="CA1112" t="s">
        <v>6212</v>
      </c>
      <c r="CB1112">
        <v>2018</v>
      </c>
      <c r="CC1112" t="s">
        <v>10998</v>
      </c>
      <c r="CD1112" t="s">
        <v>12101</v>
      </c>
      <c r="CE1112" t="s">
        <v>12102</v>
      </c>
      <c r="CF1112" t="s">
        <v>12099</v>
      </c>
      <c r="CG1112" t="s">
        <v>12099</v>
      </c>
      <c r="CH1112" t="s">
        <v>131</v>
      </c>
      <c r="CI1112" t="s">
        <v>12099</v>
      </c>
      <c r="CJ1112" t="s">
        <v>12103</v>
      </c>
      <c r="CM1112" t="s">
        <v>11002</v>
      </c>
      <c r="CO1112" t="s">
        <v>686</v>
      </c>
      <c r="CP1112" t="s">
        <v>48</v>
      </c>
      <c r="CQ1112" t="s">
        <v>7025</v>
      </c>
      <c r="CR1112" t="s">
        <v>17</v>
      </c>
      <c r="CS1112" t="s">
        <v>12104</v>
      </c>
      <c r="CT1112" t="s">
        <v>430</v>
      </c>
      <c r="CU1112" t="s">
        <v>333</v>
      </c>
      <c r="CV1112" t="s">
        <v>17</v>
      </c>
      <c r="CW1112" t="s">
        <v>17</v>
      </c>
      <c r="CX1112" t="s">
        <v>17</v>
      </c>
      <c r="CY1112" t="s">
        <v>17</v>
      </c>
      <c r="CZ1112" t="s">
        <v>12105</v>
      </c>
      <c r="DA1112" t="s">
        <v>8549</v>
      </c>
      <c r="DB1112" t="s">
        <v>12106</v>
      </c>
      <c r="DC1112" t="s">
        <v>12107</v>
      </c>
      <c r="DD1112">
        <v>1120</v>
      </c>
    </row>
    <row r="1113" spans="1:108">
      <c r="A1113">
        <v>1066</v>
      </c>
      <c r="B1113" t="s">
        <v>10974</v>
      </c>
      <c r="C1113" s="285" t="s">
        <v>10975</v>
      </c>
      <c r="D1113" t="s">
        <v>10976</v>
      </c>
      <c r="E1113" t="s">
        <v>10977</v>
      </c>
      <c r="F1113" t="s">
        <v>10978</v>
      </c>
      <c r="G1113" s="149" t="s">
        <v>10979</v>
      </c>
      <c r="H1113" t="s">
        <v>10980</v>
      </c>
      <c r="I1113" t="s">
        <v>10981</v>
      </c>
      <c r="J1113" t="s">
        <v>10982</v>
      </c>
      <c r="K1113" t="s">
        <v>12874</v>
      </c>
      <c r="L1113" t="s">
        <v>11055</v>
      </c>
      <c r="M1113" t="b">
        <v>0</v>
      </c>
      <c r="N1113" t="s">
        <v>549</v>
      </c>
      <c r="O1113" t="s">
        <v>8269</v>
      </c>
      <c r="P1113">
        <v>23</v>
      </c>
      <c r="Q1113">
        <v>23</v>
      </c>
      <c r="R1113">
        <v>23</v>
      </c>
      <c r="S1113" t="s">
        <v>10984</v>
      </c>
      <c r="T1113" t="s">
        <v>17</v>
      </c>
      <c r="U1113" t="s">
        <v>17</v>
      </c>
      <c r="V1113" t="s">
        <v>17</v>
      </c>
      <c r="W1113" t="s">
        <v>17</v>
      </c>
      <c r="X1113" t="s">
        <v>11054</v>
      </c>
      <c r="Y1113" t="s">
        <v>10986</v>
      </c>
      <c r="Z1113" t="s">
        <v>10987</v>
      </c>
      <c r="AA1113" t="s">
        <v>484</v>
      </c>
      <c r="AB1113" t="s">
        <v>17</v>
      </c>
      <c r="AC1113" t="s">
        <v>17</v>
      </c>
      <c r="AD1113" t="s">
        <v>17</v>
      </c>
      <c r="AE1113" t="s">
        <v>10988</v>
      </c>
      <c r="AF1113" t="s">
        <v>17</v>
      </c>
      <c r="AG1113" t="s">
        <v>17</v>
      </c>
      <c r="AH1113" t="s">
        <v>12108</v>
      </c>
      <c r="AI1113" t="s">
        <v>9202</v>
      </c>
      <c r="AJ1113" t="s">
        <v>481</v>
      </c>
      <c r="AM1113" t="s">
        <v>17</v>
      </c>
      <c r="AN1113" t="s">
        <v>484</v>
      </c>
      <c r="AO1113" t="s">
        <v>11097</v>
      </c>
      <c r="AP1113" t="s">
        <v>10984</v>
      </c>
      <c r="AQ1113" t="s">
        <v>10991</v>
      </c>
      <c r="AR1113" t="s">
        <v>10992</v>
      </c>
      <c r="AS1113" t="s">
        <v>9044</v>
      </c>
      <c r="AT1113" t="s">
        <v>10993</v>
      </c>
      <c r="AU1113" t="b">
        <v>0</v>
      </c>
      <c r="AV1113" t="s">
        <v>17</v>
      </c>
      <c r="AW1113">
        <v>2081764</v>
      </c>
      <c r="AX1113" t="b">
        <v>0</v>
      </c>
      <c r="AY1113" t="s">
        <v>17</v>
      </c>
      <c r="AZ1113" t="s">
        <v>10994</v>
      </c>
      <c r="BA1113" t="s">
        <v>10995</v>
      </c>
      <c r="BB1113" t="s">
        <v>5202</v>
      </c>
      <c r="BC1113" t="s">
        <v>17</v>
      </c>
      <c r="BD1113" t="s">
        <v>17</v>
      </c>
      <c r="BE1113" t="s">
        <v>37</v>
      </c>
      <c r="BF1113" t="s">
        <v>36</v>
      </c>
      <c r="BG1113" t="s">
        <v>17</v>
      </c>
      <c r="BH1113" t="s">
        <v>9567</v>
      </c>
      <c r="BI1113" t="s">
        <v>4479</v>
      </c>
      <c r="BJ1113" t="s">
        <v>9079</v>
      </c>
      <c r="BK1113" t="s">
        <v>9568</v>
      </c>
      <c r="BL1113" t="s">
        <v>17</v>
      </c>
      <c r="BM1113" s="89">
        <v>1981430</v>
      </c>
      <c r="BN1113" s="89">
        <v>1981430</v>
      </c>
      <c r="BO1113" t="s">
        <v>7013</v>
      </c>
      <c r="BP1113" t="s">
        <v>6142</v>
      </c>
      <c r="BQ1113" t="s">
        <v>17</v>
      </c>
      <c r="BR1113" t="s">
        <v>17</v>
      </c>
      <c r="BS1113" t="s">
        <v>17</v>
      </c>
      <c r="BT1113" t="s">
        <v>7013</v>
      </c>
      <c r="BU1113" t="s">
        <v>6697</v>
      </c>
      <c r="BV1113" t="s">
        <v>12109</v>
      </c>
      <c r="BW1113">
        <v>25</v>
      </c>
      <c r="BX1113" t="s">
        <v>17</v>
      </c>
      <c r="BY1113" t="s">
        <v>17</v>
      </c>
      <c r="BZ1113" t="s">
        <v>10997</v>
      </c>
      <c r="CA1113" t="s">
        <v>6212</v>
      </c>
      <c r="CB1113">
        <v>2018</v>
      </c>
      <c r="CC1113" t="s">
        <v>10998</v>
      </c>
      <c r="CD1113" t="s">
        <v>12110</v>
      </c>
      <c r="CE1113" t="s">
        <v>12111</v>
      </c>
      <c r="CF1113" t="s">
        <v>12108</v>
      </c>
      <c r="CG1113" t="s">
        <v>12108</v>
      </c>
      <c r="CH1113" t="s">
        <v>131</v>
      </c>
      <c r="CI1113" t="s">
        <v>12108</v>
      </c>
      <c r="CJ1113" t="s">
        <v>12112</v>
      </c>
      <c r="CM1113" t="s">
        <v>11002</v>
      </c>
      <c r="CO1113" t="s">
        <v>686</v>
      </c>
      <c r="CP1113" t="s">
        <v>48</v>
      </c>
      <c r="CQ1113" t="s">
        <v>7025</v>
      </c>
      <c r="CR1113" t="s">
        <v>17</v>
      </c>
      <c r="CS1113" t="s">
        <v>12113</v>
      </c>
      <c r="CT1113" t="s">
        <v>430</v>
      </c>
      <c r="CU1113" t="s">
        <v>333</v>
      </c>
      <c r="CV1113" t="s">
        <v>17</v>
      </c>
      <c r="CW1113" t="s">
        <v>17</v>
      </c>
      <c r="CX1113" t="s">
        <v>17</v>
      </c>
      <c r="CY1113" t="s">
        <v>17</v>
      </c>
      <c r="CZ1113" t="s">
        <v>12114</v>
      </c>
      <c r="DA1113" t="s">
        <v>8549</v>
      </c>
      <c r="DB1113" t="s">
        <v>12115</v>
      </c>
      <c r="DC1113" t="s">
        <v>12116</v>
      </c>
      <c r="DD1113">
        <v>1121</v>
      </c>
    </row>
    <row r="1114" spans="1:108">
      <c r="A1114">
        <v>1067</v>
      </c>
      <c r="B1114" t="s">
        <v>10974</v>
      </c>
      <c r="C1114" s="285" t="s">
        <v>10975</v>
      </c>
      <c r="D1114" t="s">
        <v>10976</v>
      </c>
      <c r="E1114" t="s">
        <v>10977</v>
      </c>
      <c r="F1114" t="s">
        <v>10978</v>
      </c>
      <c r="G1114" s="149" t="s">
        <v>10979</v>
      </c>
      <c r="H1114" t="s">
        <v>10980</v>
      </c>
      <c r="I1114" t="s">
        <v>10981</v>
      </c>
      <c r="J1114" t="s">
        <v>10982</v>
      </c>
      <c r="K1114" t="s">
        <v>12874</v>
      </c>
      <c r="L1114" t="s">
        <v>11055</v>
      </c>
      <c r="M1114" t="b">
        <v>0</v>
      </c>
      <c r="N1114" t="s">
        <v>549</v>
      </c>
      <c r="O1114" t="s">
        <v>8269</v>
      </c>
      <c r="P1114">
        <v>23</v>
      </c>
      <c r="Q1114">
        <v>23</v>
      </c>
      <c r="R1114">
        <v>23</v>
      </c>
      <c r="S1114" t="s">
        <v>10984</v>
      </c>
      <c r="T1114" t="s">
        <v>17</v>
      </c>
      <c r="U1114" t="s">
        <v>17</v>
      </c>
      <c r="V1114" t="s">
        <v>17</v>
      </c>
      <c r="W1114" t="s">
        <v>17</v>
      </c>
      <c r="X1114" t="s">
        <v>11054</v>
      </c>
      <c r="Y1114" t="s">
        <v>10986</v>
      </c>
      <c r="Z1114" t="s">
        <v>10987</v>
      </c>
      <c r="AA1114" t="s">
        <v>484</v>
      </c>
      <c r="AB1114" t="s">
        <v>17</v>
      </c>
      <c r="AC1114" t="s">
        <v>17</v>
      </c>
      <c r="AD1114" t="s">
        <v>17</v>
      </c>
      <c r="AE1114" t="s">
        <v>10988</v>
      </c>
      <c r="AF1114" t="s">
        <v>17</v>
      </c>
      <c r="AG1114" t="s">
        <v>17</v>
      </c>
      <c r="AH1114" t="s">
        <v>12117</v>
      </c>
      <c r="AI1114" t="s">
        <v>9202</v>
      </c>
      <c r="AJ1114" t="s">
        <v>481</v>
      </c>
      <c r="AM1114" t="s">
        <v>17</v>
      </c>
      <c r="AN1114" t="s">
        <v>484</v>
      </c>
      <c r="AO1114" t="s">
        <v>11097</v>
      </c>
      <c r="AP1114" t="s">
        <v>10984</v>
      </c>
      <c r="AQ1114" t="s">
        <v>10991</v>
      </c>
      <c r="AR1114" t="s">
        <v>10992</v>
      </c>
      <c r="AS1114" t="s">
        <v>9044</v>
      </c>
      <c r="AT1114" t="s">
        <v>347</v>
      </c>
      <c r="AU1114" t="b">
        <v>0</v>
      </c>
      <c r="AV1114" t="s">
        <v>17</v>
      </c>
      <c r="AW1114">
        <v>1859321</v>
      </c>
      <c r="AX1114" t="b">
        <v>0</v>
      </c>
      <c r="AY1114" t="s">
        <v>17</v>
      </c>
      <c r="AZ1114" t="s">
        <v>10994</v>
      </c>
      <c r="BA1114" t="s">
        <v>10995</v>
      </c>
      <c r="BB1114" t="s">
        <v>5202</v>
      </c>
      <c r="BC1114" t="s">
        <v>17</v>
      </c>
      <c r="BD1114" t="s">
        <v>17</v>
      </c>
      <c r="BE1114" t="s">
        <v>37</v>
      </c>
      <c r="BF1114" t="s">
        <v>36</v>
      </c>
      <c r="BG1114" t="s">
        <v>17</v>
      </c>
      <c r="BH1114" t="s">
        <v>9567</v>
      </c>
      <c r="BI1114" t="s">
        <v>4479</v>
      </c>
      <c r="BJ1114" t="s">
        <v>9079</v>
      </c>
      <c r="BK1114" t="s">
        <v>9568</v>
      </c>
      <c r="BL1114" t="s">
        <v>17</v>
      </c>
      <c r="BM1114" s="89">
        <v>1733901</v>
      </c>
      <c r="BN1114" s="89">
        <v>1733901</v>
      </c>
      <c r="BO1114" t="s">
        <v>7013</v>
      </c>
      <c r="BP1114" t="s">
        <v>6142</v>
      </c>
      <c r="BQ1114" t="s">
        <v>17</v>
      </c>
      <c r="BR1114" t="s">
        <v>17</v>
      </c>
      <c r="BS1114" t="s">
        <v>17</v>
      </c>
      <c r="BT1114" t="s">
        <v>7013</v>
      </c>
      <c r="BU1114" t="s">
        <v>6697</v>
      </c>
      <c r="BV1114" t="s">
        <v>12118</v>
      </c>
      <c r="BW1114">
        <v>25</v>
      </c>
      <c r="BX1114" t="s">
        <v>17</v>
      </c>
      <c r="BY1114" t="s">
        <v>17</v>
      </c>
      <c r="BZ1114" t="s">
        <v>10997</v>
      </c>
      <c r="CA1114" t="s">
        <v>6212</v>
      </c>
      <c r="CB1114">
        <v>2018</v>
      </c>
      <c r="CC1114" t="s">
        <v>10998</v>
      </c>
      <c r="CD1114" t="s">
        <v>12119</v>
      </c>
      <c r="CE1114" t="s">
        <v>12120</v>
      </c>
      <c r="CF1114" t="s">
        <v>12117</v>
      </c>
      <c r="CG1114" t="s">
        <v>12117</v>
      </c>
      <c r="CH1114" t="s">
        <v>131</v>
      </c>
      <c r="CI1114" t="s">
        <v>12117</v>
      </c>
      <c r="CJ1114" t="s">
        <v>12121</v>
      </c>
      <c r="CM1114" t="s">
        <v>11002</v>
      </c>
      <c r="CO1114" t="s">
        <v>686</v>
      </c>
      <c r="CP1114" t="s">
        <v>48</v>
      </c>
      <c r="CQ1114" t="s">
        <v>7025</v>
      </c>
      <c r="CR1114" t="s">
        <v>17</v>
      </c>
      <c r="CS1114" t="s">
        <v>12122</v>
      </c>
      <c r="CT1114" t="s">
        <v>430</v>
      </c>
      <c r="CU1114" t="s">
        <v>333</v>
      </c>
      <c r="CV1114" t="s">
        <v>17</v>
      </c>
      <c r="CW1114" t="s">
        <v>17</v>
      </c>
      <c r="CX1114" t="s">
        <v>17</v>
      </c>
      <c r="CY1114" t="s">
        <v>17</v>
      </c>
      <c r="CZ1114" t="s">
        <v>12123</v>
      </c>
      <c r="DA1114" t="s">
        <v>8549</v>
      </c>
      <c r="DB1114" t="s">
        <v>12124</v>
      </c>
      <c r="DC1114" t="s">
        <v>12125</v>
      </c>
      <c r="DD1114">
        <v>1122</v>
      </c>
    </row>
    <row r="1115" spans="1:108">
      <c r="A1115">
        <v>1068</v>
      </c>
      <c r="B1115" t="s">
        <v>10974</v>
      </c>
      <c r="C1115" s="285" t="s">
        <v>10975</v>
      </c>
      <c r="D1115" t="s">
        <v>10976</v>
      </c>
      <c r="E1115" t="s">
        <v>10977</v>
      </c>
      <c r="F1115" t="s">
        <v>10978</v>
      </c>
      <c r="G1115" s="149" t="s">
        <v>10979</v>
      </c>
      <c r="H1115" t="s">
        <v>10980</v>
      </c>
      <c r="I1115" t="s">
        <v>10981</v>
      </c>
      <c r="J1115" t="s">
        <v>10982</v>
      </c>
      <c r="K1115" t="s">
        <v>12874</v>
      </c>
      <c r="L1115" t="s">
        <v>11055</v>
      </c>
      <c r="M1115" t="b">
        <v>0</v>
      </c>
      <c r="N1115" t="s">
        <v>549</v>
      </c>
      <c r="O1115" t="s">
        <v>8269</v>
      </c>
      <c r="P1115">
        <v>23</v>
      </c>
      <c r="Q1115">
        <v>23</v>
      </c>
      <c r="R1115">
        <v>23</v>
      </c>
      <c r="S1115" t="s">
        <v>10984</v>
      </c>
      <c r="T1115" t="s">
        <v>17</v>
      </c>
      <c r="U1115" t="s">
        <v>17</v>
      </c>
      <c r="V1115" t="s">
        <v>17</v>
      </c>
      <c r="W1115" t="s">
        <v>17</v>
      </c>
      <c r="X1115" t="s">
        <v>11054</v>
      </c>
      <c r="Y1115" t="s">
        <v>10986</v>
      </c>
      <c r="Z1115" t="s">
        <v>10987</v>
      </c>
      <c r="AA1115" t="s">
        <v>484</v>
      </c>
      <c r="AB1115" t="s">
        <v>17</v>
      </c>
      <c r="AC1115" t="s">
        <v>17</v>
      </c>
      <c r="AD1115" t="s">
        <v>17</v>
      </c>
      <c r="AE1115" t="s">
        <v>10988</v>
      </c>
      <c r="AF1115" t="s">
        <v>17</v>
      </c>
      <c r="AG1115" t="s">
        <v>17</v>
      </c>
      <c r="AH1115" t="s">
        <v>12126</v>
      </c>
      <c r="AI1115" t="s">
        <v>9202</v>
      </c>
      <c r="AJ1115" t="s">
        <v>481</v>
      </c>
      <c r="AM1115" t="s">
        <v>17</v>
      </c>
      <c r="AN1115" t="s">
        <v>484</v>
      </c>
      <c r="AO1115" t="s">
        <v>11097</v>
      </c>
      <c r="AP1115" t="s">
        <v>10984</v>
      </c>
      <c r="AQ1115" t="s">
        <v>10991</v>
      </c>
      <c r="AR1115" t="s">
        <v>10992</v>
      </c>
      <c r="AS1115" t="s">
        <v>9041</v>
      </c>
      <c r="AT1115" t="s">
        <v>17</v>
      </c>
      <c r="AU1115" t="b">
        <v>0</v>
      </c>
      <c r="AV1115" t="s">
        <v>17</v>
      </c>
      <c r="AW1115">
        <v>4299307</v>
      </c>
      <c r="AX1115" t="b">
        <v>0</v>
      </c>
      <c r="AY1115" t="s">
        <v>17</v>
      </c>
      <c r="AZ1115" t="s">
        <v>10994</v>
      </c>
      <c r="BA1115" t="s">
        <v>10995</v>
      </c>
      <c r="BB1115" t="s">
        <v>5202</v>
      </c>
      <c r="BC1115" t="s">
        <v>17</v>
      </c>
      <c r="BD1115" t="s">
        <v>17</v>
      </c>
      <c r="BE1115" t="s">
        <v>37</v>
      </c>
      <c r="BF1115" t="s">
        <v>36</v>
      </c>
      <c r="BG1115" t="s">
        <v>17</v>
      </c>
      <c r="BH1115" t="s">
        <v>9567</v>
      </c>
      <c r="BI1115" t="s">
        <v>4479</v>
      </c>
      <c r="BJ1115" t="s">
        <v>9079</v>
      </c>
      <c r="BK1115" t="s">
        <v>9568</v>
      </c>
      <c r="BL1115" t="s">
        <v>17</v>
      </c>
      <c r="BM1115" s="89">
        <v>4054720</v>
      </c>
      <c r="BN1115" s="89">
        <v>4054720</v>
      </c>
      <c r="BO1115" t="s">
        <v>7013</v>
      </c>
      <c r="BP1115" t="s">
        <v>6142</v>
      </c>
      <c r="BQ1115" t="s">
        <v>17</v>
      </c>
      <c r="BR1115" t="s">
        <v>17</v>
      </c>
      <c r="BS1115" t="s">
        <v>17</v>
      </c>
      <c r="BT1115" t="s">
        <v>7013</v>
      </c>
      <c r="BU1115" t="s">
        <v>6697</v>
      </c>
      <c r="BV1115" t="s">
        <v>12127</v>
      </c>
      <c r="BW1115">
        <v>25</v>
      </c>
      <c r="BX1115" t="s">
        <v>17</v>
      </c>
      <c r="BY1115" t="s">
        <v>17</v>
      </c>
      <c r="BZ1115" t="s">
        <v>10997</v>
      </c>
      <c r="CA1115" t="s">
        <v>6212</v>
      </c>
      <c r="CB1115">
        <v>2018</v>
      </c>
      <c r="CC1115" t="s">
        <v>10998</v>
      </c>
      <c r="CD1115" t="s">
        <v>12128</v>
      </c>
      <c r="CE1115" t="s">
        <v>12129</v>
      </c>
      <c r="CF1115" t="s">
        <v>12126</v>
      </c>
      <c r="CG1115" t="s">
        <v>12126</v>
      </c>
      <c r="CH1115" t="s">
        <v>131</v>
      </c>
      <c r="CI1115" t="s">
        <v>12126</v>
      </c>
      <c r="CJ1115" t="s">
        <v>12130</v>
      </c>
      <c r="CM1115" t="s">
        <v>11002</v>
      </c>
      <c r="CO1115" t="s">
        <v>686</v>
      </c>
      <c r="CP1115" t="s">
        <v>48</v>
      </c>
      <c r="CQ1115" t="s">
        <v>7025</v>
      </c>
      <c r="CR1115" t="s">
        <v>17</v>
      </c>
      <c r="CS1115" t="s">
        <v>12131</v>
      </c>
      <c r="CT1115" t="s">
        <v>430</v>
      </c>
      <c r="CU1115" t="s">
        <v>333</v>
      </c>
      <c r="CV1115" t="s">
        <v>17</v>
      </c>
      <c r="CW1115" t="s">
        <v>17</v>
      </c>
      <c r="CX1115" t="s">
        <v>17</v>
      </c>
      <c r="CY1115" t="s">
        <v>17</v>
      </c>
      <c r="CZ1115" t="s">
        <v>12132</v>
      </c>
      <c r="DA1115" t="s">
        <v>8549</v>
      </c>
      <c r="DB1115" t="s">
        <v>12133</v>
      </c>
      <c r="DC1115" t="s">
        <v>12134</v>
      </c>
      <c r="DD1115">
        <v>1123</v>
      </c>
    </row>
    <row r="1116" spans="1:108">
      <c r="A1116">
        <v>1069</v>
      </c>
      <c r="B1116" t="s">
        <v>10974</v>
      </c>
      <c r="C1116" s="285" t="s">
        <v>10975</v>
      </c>
      <c r="D1116" t="s">
        <v>10976</v>
      </c>
      <c r="E1116" t="s">
        <v>10977</v>
      </c>
      <c r="F1116" t="s">
        <v>10978</v>
      </c>
      <c r="G1116" s="149" t="s">
        <v>10979</v>
      </c>
      <c r="H1116" t="s">
        <v>10980</v>
      </c>
      <c r="I1116" t="s">
        <v>10981</v>
      </c>
      <c r="J1116" t="s">
        <v>10982</v>
      </c>
      <c r="K1116" t="s">
        <v>12874</v>
      </c>
      <c r="L1116" t="s">
        <v>11055</v>
      </c>
      <c r="M1116" t="b">
        <v>0</v>
      </c>
      <c r="N1116" t="s">
        <v>549</v>
      </c>
      <c r="O1116" t="s">
        <v>8269</v>
      </c>
      <c r="P1116">
        <v>23</v>
      </c>
      <c r="Q1116">
        <v>23</v>
      </c>
      <c r="R1116">
        <v>23</v>
      </c>
      <c r="S1116" t="s">
        <v>10984</v>
      </c>
      <c r="T1116" t="s">
        <v>17</v>
      </c>
      <c r="U1116" t="s">
        <v>17</v>
      </c>
      <c r="V1116" t="s">
        <v>17</v>
      </c>
      <c r="W1116" t="s">
        <v>17</v>
      </c>
      <c r="X1116" t="s">
        <v>11054</v>
      </c>
      <c r="Y1116" t="s">
        <v>10986</v>
      </c>
      <c r="Z1116" t="s">
        <v>10987</v>
      </c>
      <c r="AA1116" t="s">
        <v>484</v>
      </c>
      <c r="AB1116" t="s">
        <v>17</v>
      </c>
      <c r="AC1116" t="s">
        <v>17</v>
      </c>
      <c r="AD1116" t="s">
        <v>17</v>
      </c>
      <c r="AE1116" t="s">
        <v>10988</v>
      </c>
      <c r="AF1116" t="s">
        <v>17</v>
      </c>
      <c r="AG1116" t="s">
        <v>17</v>
      </c>
      <c r="AH1116" t="s">
        <v>12135</v>
      </c>
      <c r="AI1116" t="s">
        <v>9202</v>
      </c>
      <c r="AJ1116" t="s">
        <v>481</v>
      </c>
      <c r="AM1116" t="s">
        <v>17</v>
      </c>
      <c r="AN1116" t="s">
        <v>484</v>
      </c>
      <c r="AO1116" t="s">
        <v>11097</v>
      </c>
      <c r="AP1116" t="s">
        <v>10984</v>
      </c>
      <c r="AQ1116" t="s">
        <v>10991</v>
      </c>
      <c r="AR1116" t="s">
        <v>10992</v>
      </c>
      <c r="AS1116" t="s">
        <v>9041</v>
      </c>
      <c r="AT1116" t="s">
        <v>17</v>
      </c>
      <c r="AU1116" t="b">
        <v>0</v>
      </c>
      <c r="AV1116" t="s">
        <v>17</v>
      </c>
      <c r="AW1116">
        <v>4102054</v>
      </c>
      <c r="AX1116" t="b">
        <v>0</v>
      </c>
      <c r="AY1116" t="s">
        <v>17</v>
      </c>
      <c r="AZ1116" t="s">
        <v>10994</v>
      </c>
      <c r="BA1116" t="s">
        <v>10995</v>
      </c>
      <c r="BB1116" t="s">
        <v>5202</v>
      </c>
      <c r="BC1116" t="s">
        <v>17</v>
      </c>
      <c r="BD1116" t="s">
        <v>17</v>
      </c>
      <c r="BE1116" t="s">
        <v>37</v>
      </c>
      <c r="BF1116" t="s">
        <v>36</v>
      </c>
      <c r="BG1116" t="s">
        <v>17</v>
      </c>
      <c r="BH1116" t="s">
        <v>9567</v>
      </c>
      <c r="BI1116" t="s">
        <v>4479</v>
      </c>
      <c r="BJ1116" t="s">
        <v>9079</v>
      </c>
      <c r="BK1116" t="s">
        <v>9568</v>
      </c>
      <c r="BL1116" t="s">
        <v>17</v>
      </c>
      <c r="BM1116" s="89">
        <v>3858272</v>
      </c>
      <c r="BN1116" s="89">
        <v>3858272</v>
      </c>
      <c r="BO1116" t="s">
        <v>7013</v>
      </c>
      <c r="BP1116" t="s">
        <v>6142</v>
      </c>
      <c r="BQ1116" t="s">
        <v>17</v>
      </c>
      <c r="BR1116" t="s">
        <v>17</v>
      </c>
      <c r="BS1116" t="s">
        <v>17</v>
      </c>
      <c r="BT1116" t="s">
        <v>7013</v>
      </c>
      <c r="BU1116" t="s">
        <v>6697</v>
      </c>
      <c r="BV1116" t="s">
        <v>12136</v>
      </c>
      <c r="BW1116">
        <v>25</v>
      </c>
      <c r="BX1116" t="s">
        <v>17</v>
      </c>
      <c r="BY1116" t="s">
        <v>17</v>
      </c>
      <c r="BZ1116" t="s">
        <v>10997</v>
      </c>
      <c r="CA1116" t="s">
        <v>6212</v>
      </c>
      <c r="CB1116">
        <v>2018</v>
      </c>
      <c r="CC1116" t="s">
        <v>10998</v>
      </c>
      <c r="CD1116" t="s">
        <v>12137</v>
      </c>
      <c r="CE1116" t="s">
        <v>12138</v>
      </c>
      <c r="CF1116" t="s">
        <v>12135</v>
      </c>
      <c r="CG1116" t="s">
        <v>12135</v>
      </c>
      <c r="CH1116" t="s">
        <v>131</v>
      </c>
      <c r="CI1116" t="s">
        <v>12135</v>
      </c>
      <c r="CJ1116" t="s">
        <v>12139</v>
      </c>
      <c r="CM1116" t="s">
        <v>11002</v>
      </c>
      <c r="CO1116" t="s">
        <v>686</v>
      </c>
      <c r="CP1116" t="s">
        <v>48</v>
      </c>
      <c r="CQ1116" t="s">
        <v>7025</v>
      </c>
      <c r="CR1116" t="s">
        <v>17</v>
      </c>
      <c r="CS1116" t="s">
        <v>12140</v>
      </c>
      <c r="CT1116" t="s">
        <v>430</v>
      </c>
      <c r="CU1116" t="s">
        <v>333</v>
      </c>
      <c r="CV1116" t="s">
        <v>17</v>
      </c>
      <c r="CW1116" t="s">
        <v>17</v>
      </c>
      <c r="CX1116" t="s">
        <v>17</v>
      </c>
      <c r="CY1116" t="s">
        <v>17</v>
      </c>
      <c r="CZ1116" t="s">
        <v>12141</v>
      </c>
      <c r="DA1116" t="s">
        <v>8549</v>
      </c>
      <c r="DB1116" t="s">
        <v>12142</v>
      </c>
      <c r="DC1116" t="s">
        <v>12143</v>
      </c>
      <c r="DD1116">
        <v>1124</v>
      </c>
    </row>
    <row r="1117" spans="1:108">
      <c r="A1117">
        <v>1070</v>
      </c>
      <c r="B1117" t="s">
        <v>10974</v>
      </c>
      <c r="C1117" s="285" t="s">
        <v>10975</v>
      </c>
      <c r="D1117" t="s">
        <v>10976</v>
      </c>
      <c r="E1117" t="s">
        <v>10977</v>
      </c>
      <c r="F1117" t="s">
        <v>10978</v>
      </c>
      <c r="G1117" s="149" t="s">
        <v>10979</v>
      </c>
      <c r="H1117" t="s">
        <v>10980</v>
      </c>
      <c r="I1117" t="s">
        <v>10981</v>
      </c>
      <c r="J1117" t="s">
        <v>10982</v>
      </c>
      <c r="K1117" t="s">
        <v>12874</v>
      </c>
      <c r="L1117" t="s">
        <v>11055</v>
      </c>
      <c r="M1117" t="b">
        <v>0</v>
      </c>
      <c r="N1117" t="s">
        <v>549</v>
      </c>
      <c r="O1117" t="s">
        <v>8269</v>
      </c>
      <c r="P1117">
        <v>23</v>
      </c>
      <c r="Q1117">
        <v>23</v>
      </c>
      <c r="R1117">
        <v>23</v>
      </c>
      <c r="S1117" t="s">
        <v>10984</v>
      </c>
      <c r="T1117" t="s">
        <v>17</v>
      </c>
      <c r="U1117" t="s">
        <v>17</v>
      </c>
      <c r="V1117" t="s">
        <v>17</v>
      </c>
      <c r="W1117" t="s">
        <v>17</v>
      </c>
      <c r="X1117" t="s">
        <v>11054</v>
      </c>
      <c r="Y1117" t="s">
        <v>10986</v>
      </c>
      <c r="Z1117" t="s">
        <v>10987</v>
      </c>
      <c r="AA1117" t="s">
        <v>484</v>
      </c>
      <c r="AB1117" t="s">
        <v>17</v>
      </c>
      <c r="AC1117" t="s">
        <v>17</v>
      </c>
      <c r="AD1117" t="s">
        <v>17</v>
      </c>
      <c r="AE1117" t="s">
        <v>10988</v>
      </c>
      <c r="AF1117" t="s">
        <v>17</v>
      </c>
      <c r="AG1117" t="s">
        <v>17</v>
      </c>
      <c r="AH1117" t="s">
        <v>12144</v>
      </c>
      <c r="AI1117" t="s">
        <v>9202</v>
      </c>
      <c r="AJ1117" t="s">
        <v>481</v>
      </c>
      <c r="AM1117" t="s">
        <v>17</v>
      </c>
      <c r="AN1117" t="s">
        <v>484</v>
      </c>
      <c r="AO1117" t="s">
        <v>11097</v>
      </c>
      <c r="AP1117" t="s">
        <v>10984</v>
      </c>
      <c r="AQ1117" t="s">
        <v>10991</v>
      </c>
      <c r="AR1117" t="s">
        <v>10992</v>
      </c>
      <c r="AS1117" t="s">
        <v>9044</v>
      </c>
      <c r="AT1117" t="s">
        <v>11009</v>
      </c>
      <c r="AU1117" t="b">
        <v>0</v>
      </c>
      <c r="AV1117" t="s">
        <v>17</v>
      </c>
      <c r="AW1117">
        <v>2300715</v>
      </c>
      <c r="AX1117" t="b">
        <v>0</v>
      </c>
      <c r="AY1117" t="s">
        <v>17</v>
      </c>
      <c r="AZ1117" t="s">
        <v>10994</v>
      </c>
      <c r="BA1117" t="s">
        <v>10995</v>
      </c>
      <c r="BB1117" t="s">
        <v>5202</v>
      </c>
      <c r="BC1117" t="s">
        <v>17</v>
      </c>
      <c r="BD1117" t="s">
        <v>17</v>
      </c>
      <c r="BE1117" t="s">
        <v>37</v>
      </c>
      <c r="BF1117" t="s">
        <v>36</v>
      </c>
      <c r="BG1117" t="s">
        <v>17</v>
      </c>
      <c r="BH1117" t="s">
        <v>9567</v>
      </c>
      <c r="BI1117" t="s">
        <v>4479</v>
      </c>
      <c r="BJ1117" t="s">
        <v>9079</v>
      </c>
      <c r="BK1117" t="s">
        <v>9568</v>
      </c>
      <c r="BL1117" t="s">
        <v>17</v>
      </c>
      <c r="BM1117" s="89">
        <v>2190207</v>
      </c>
      <c r="BN1117" s="89">
        <v>2190207</v>
      </c>
      <c r="BO1117" t="s">
        <v>7013</v>
      </c>
      <c r="BP1117" t="s">
        <v>6142</v>
      </c>
      <c r="BQ1117" t="s">
        <v>17</v>
      </c>
      <c r="BR1117" t="s">
        <v>17</v>
      </c>
      <c r="BS1117" t="s">
        <v>17</v>
      </c>
      <c r="BT1117" t="s">
        <v>7013</v>
      </c>
      <c r="BU1117" t="s">
        <v>6697</v>
      </c>
      <c r="BV1117" t="s">
        <v>12145</v>
      </c>
      <c r="BW1117">
        <v>25</v>
      </c>
      <c r="BX1117" t="s">
        <v>17</v>
      </c>
      <c r="BY1117" t="s">
        <v>17</v>
      </c>
      <c r="BZ1117" t="s">
        <v>10997</v>
      </c>
      <c r="CA1117" t="s">
        <v>6212</v>
      </c>
      <c r="CB1117">
        <v>2018</v>
      </c>
      <c r="CC1117" t="s">
        <v>10998</v>
      </c>
      <c r="CD1117" t="s">
        <v>12146</v>
      </c>
      <c r="CE1117" t="s">
        <v>12147</v>
      </c>
      <c r="CF1117" t="s">
        <v>12144</v>
      </c>
      <c r="CG1117" t="s">
        <v>12144</v>
      </c>
      <c r="CH1117" t="s">
        <v>131</v>
      </c>
      <c r="CI1117" t="s">
        <v>12144</v>
      </c>
      <c r="CJ1117" t="s">
        <v>12148</v>
      </c>
      <c r="CM1117" t="s">
        <v>11002</v>
      </c>
      <c r="CO1117" t="s">
        <v>686</v>
      </c>
      <c r="CP1117" t="s">
        <v>48</v>
      </c>
      <c r="CQ1117" t="s">
        <v>7025</v>
      </c>
      <c r="CR1117" t="s">
        <v>17</v>
      </c>
      <c r="CS1117" t="s">
        <v>12149</v>
      </c>
      <c r="CT1117" t="s">
        <v>430</v>
      </c>
      <c r="CU1117" t="s">
        <v>333</v>
      </c>
      <c r="CV1117" t="s">
        <v>17</v>
      </c>
      <c r="CW1117" t="s">
        <v>17</v>
      </c>
      <c r="CX1117" t="s">
        <v>17</v>
      </c>
      <c r="CY1117" t="s">
        <v>17</v>
      </c>
      <c r="CZ1117" t="s">
        <v>12150</v>
      </c>
      <c r="DA1117" t="s">
        <v>8549</v>
      </c>
      <c r="DB1117" t="s">
        <v>12151</v>
      </c>
      <c r="DC1117" t="s">
        <v>12152</v>
      </c>
      <c r="DD1117">
        <v>1125</v>
      </c>
    </row>
    <row r="1118" spans="1:108">
      <c r="A1118">
        <v>1071</v>
      </c>
      <c r="B1118" t="s">
        <v>10974</v>
      </c>
      <c r="C1118" s="285" t="s">
        <v>10975</v>
      </c>
      <c r="D1118" t="s">
        <v>10976</v>
      </c>
      <c r="E1118" t="s">
        <v>10977</v>
      </c>
      <c r="F1118" t="s">
        <v>10978</v>
      </c>
      <c r="G1118" s="149" t="s">
        <v>10979</v>
      </c>
      <c r="H1118" t="s">
        <v>10980</v>
      </c>
      <c r="I1118" t="s">
        <v>10981</v>
      </c>
      <c r="J1118" t="s">
        <v>10982</v>
      </c>
      <c r="K1118" t="s">
        <v>12874</v>
      </c>
      <c r="L1118" t="s">
        <v>11055</v>
      </c>
      <c r="M1118" t="b">
        <v>0</v>
      </c>
      <c r="N1118" t="s">
        <v>549</v>
      </c>
      <c r="O1118" t="s">
        <v>8269</v>
      </c>
      <c r="P1118">
        <v>23</v>
      </c>
      <c r="Q1118">
        <v>23</v>
      </c>
      <c r="R1118">
        <v>23</v>
      </c>
      <c r="S1118" t="s">
        <v>10984</v>
      </c>
      <c r="T1118" t="s">
        <v>17</v>
      </c>
      <c r="U1118" t="s">
        <v>17</v>
      </c>
      <c r="V1118" t="s">
        <v>17</v>
      </c>
      <c r="W1118" t="s">
        <v>17</v>
      </c>
      <c r="X1118" t="s">
        <v>11054</v>
      </c>
      <c r="Y1118" t="s">
        <v>10986</v>
      </c>
      <c r="Z1118" t="s">
        <v>10987</v>
      </c>
      <c r="AA1118" t="s">
        <v>484</v>
      </c>
      <c r="AB1118" t="s">
        <v>17</v>
      </c>
      <c r="AC1118" t="s">
        <v>17</v>
      </c>
      <c r="AD1118" t="s">
        <v>17</v>
      </c>
      <c r="AE1118" t="s">
        <v>10988</v>
      </c>
      <c r="AF1118" t="s">
        <v>17</v>
      </c>
      <c r="AG1118" t="s">
        <v>17</v>
      </c>
      <c r="AH1118" t="s">
        <v>12153</v>
      </c>
      <c r="AI1118" t="s">
        <v>9202</v>
      </c>
      <c r="AJ1118" t="s">
        <v>481</v>
      </c>
      <c r="AM1118" t="s">
        <v>17</v>
      </c>
      <c r="AN1118" t="s">
        <v>484</v>
      </c>
      <c r="AO1118" t="s">
        <v>11067</v>
      </c>
      <c r="AP1118" t="s">
        <v>10984</v>
      </c>
      <c r="AQ1118" t="s">
        <v>10991</v>
      </c>
      <c r="AR1118" t="s">
        <v>10992</v>
      </c>
      <c r="AS1118" t="s">
        <v>9044</v>
      </c>
      <c r="AT1118" t="s">
        <v>10993</v>
      </c>
      <c r="AU1118" t="b">
        <v>0</v>
      </c>
      <c r="AV1118" t="s">
        <v>17</v>
      </c>
      <c r="AW1118">
        <v>2323195</v>
      </c>
      <c r="AX1118" t="b">
        <v>0</v>
      </c>
      <c r="AY1118" t="s">
        <v>17</v>
      </c>
      <c r="AZ1118" t="s">
        <v>10994</v>
      </c>
      <c r="BA1118" t="s">
        <v>10995</v>
      </c>
      <c r="BB1118" t="s">
        <v>5202</v>
      </c>
      <c r="BC1118" t="s">
        <v>17</v>
      </c>
      <c r="BD1118" t="s">
        <v>17</v>
      </c>
      <c r="BE1118" t="s">
        <v>37</v>
      </c>
      <c r="BF1118" t="s">
        <v>36</v>
      </c>
      <c r="BG1118" t="s">
        <v>17</v>
      </c>
      <c r="BH1118" t="s">
        <v>9567</v>
      </c>
      <c r="BI1118" t="s">
        <v>4479</v>
      </c>
      <c r="BJ1118" t="s">
        <v>9079</v>
      </c>
      <c r="BK1118" t="s">
        <v>9568</v>
      </c>
      <c r="BL1118" t="s">
        <v>17</v>
      </c>
      <c r="BM1118" s="89">
        <v>2150633</v>
      </c>
      <c r="BN1118" s="89">
        <v>2150633</v>
      </c>
      <c r="BO1118" t="s">
        <v>7013</v>
      </c>
      <c r="BP1118" t="s">
        <v>6142</v>
      </c>
      <c r="BQ1118" t="s">
        <v>17</v>
      </c>
      <c r="BR1118" t="s">
        <v>17</v>
      </c>
      <c r="BS1118" t="s">
        <v>17</v>
      </c>
      <c r="BT1118" t="s">
        <v>7013</v>
      </c>
      <c r="BU1118" t="s">
        <v>6697</v>
      </c>
      <c r="BV1118" t="s">
        <v>12154</v>
      </c>
      <c r="BW1118">
        <v>25</v>
      </c>
      <c r="BX1118" t="s">
        <v>17</v>
      </c>
      <c r="BY1118" t="s">
        <v>17</v>
      </c>
      <c r="BZ1118" t="s">
        <v>10997</v>
      </c>
      <c r="CA1118" t="s">
        <v>6212</v>
      </c>
      <c r="CB1118">
        <v>2018</v>
      </c>
      <c r="CC1118" t="s">
        <v>10998</v>
      </c>
      <c r="CD1118" t="s">
        <v>12155</v>
      </c>
      <c r="CE1118" t="s">
        <v>12156</v>
      </c>
      <c r="CF1118" t="s">
        <v>12153</v>
      </c>
      <c r="CG1118" t="s">
        <v>12153</v>
      </c>
      <c r="CH1118" t="s">
        <v>131</v>
      </c>
      <c r="CI1118" t="s">
        <v>12153</v>
      </c>
      <c r="CJ1118" t="s">
        <v>12157</v>
      </c>
      <c r="CM1118" t="s">
        <v>11002</v>
      </c>
      <c r="CO1118" t="s">
        <v>686</v>
      </c>
      <c r="CP1118" t="s">
        <v>48</v>
      </c>
      <c r="CQ1118" t="s">
        <v>7025</v>
      </c>
      <c r="CR1118" t="s">
        <v>17</v>
      </c>
      <c r="CS1118" t="s">
        <v>12158</v>
      </c>
      <c r="CT1118" t="s">
        <v>430</v>
      </c>
      <c r="CU1118" t="s">
        <v>333</v>
      </c>
      <c r="CV1118" t="s">
        <v>17</v>
      </c>
      <c r="CW1118" t="s">
        <v>17</v>
      </c>
      <c r="CX1118" t="s">
        <v>17</v>
      </c>
      <c r="CY1118" t="s">
        <v>17</v>
      </c>
      <c r="CZ1118" t="s">
        <v>12159</v>
      </c>
      <c r="DA1118" t="s">
        <v>8549</v>
      </c>
      <c r="DB1118" t="s">
        <v>12160</v>
      </c>
      <c r="DC1118" t="s">
        <v>12161</v>
      </c>
      <c r="DD1118">
        <v>1126</v>
      </c>
    </row>
    <row r="1119" spans="1:108">
      <c r="A1119">
        <v>1072</v>
      </c>
      <c r="B1119" t="s">
        <v>10974</v>
      </c>
      <c r="C1119" s="285" t="s">
        <v>10975</v>
      </c>
      <c r="D1119" t="s">
        <v>10976</v>
      </c>
      <c r="E1119" t="s">
        <v>10977</v>
      </c>
      <c r="F1119" t="s">
        <v>10978</v>
      </c>
      <c r="G1119" s="149" t="s">
        <v>10979</v>
      </c>
      <c r="H1119" t="s">
        <v>10980</v>
      </c>
      <c r="I1119" t="s">
        <v>10981</v>
      </c>
      <c r="J1119" t="s">
        <v>10982</v>
      </c>
      <c r="K1119" t="s">
        <v>12874</v>
      </c>
      <c r="L1119" t="s">
        <v>11055</v>
      </c>
      <c r="M1119" t="b">
        <v>0</v>
      </c>
      <c r="N1119" t="s">
        <v>549</v>
      </c>
      <c r="O1119" t="s">
        <v>8269</v>
      </c>
      <c r="P1119">
        <v>23</v>
      </c>
      <c r="Q1119">
        <v>23</v>
      </c>
      <c r="R1119">
        <v>23</v>
      </c>
      <c r="S1119" t="s">
        <v>10984</v>
      </c>
      <c r="T1119" t="s">
        <v>17</v>
      </c>
      <c r="U1119" t="s">
        <v>17</v>
      </c>
      <c r="V1119" t="s">
        <v>17</v>
      </c>
      <c r="W1119" t="s">
        <v>17</v>
      </c>
      <c r="X1119" t="s">
        <v>11054</v>
      </c>
      <c r="Y1119" t="s">
        <v>10986</v>
      </c>
      <c r="Z1119" t="s">
        <v>10987</v>
      </c>
      <c r="AA1119" t="s">
        <v>484</v>
      </c>
      <c r="AB1119" t="s">
        <v>17</v>
      </c>
      <c r="AC1119" t="s">
        <v>17</v>
      </c>
      <c r="AD1119" t="s">
        <v>17</v>
      </c>
      <c r="AE1119" t="s">
        <v>10988</v>
      </c>
      <c r="AF1119" t="s">
        <v>17</v>
      </c>
      <c r="AG1119" t="s">
        <v>17</v>
      </c>
      <c r="AH1119" t="s">
        <v>12162</v>
      </c>
      <c r="AI1119" t="s">
        <v>9202</v>
      </c>
      <c r="AJ1119" t="s">
        <v>481</v>
      </c>
      <c r="AM1119" t="s">
        <v>17</v>
      </c>
      <c r="AN1119" t="s">
        <v>484</v>
      </c>
      <c r="AO1119" t="s">
        <v>11067</v>
      </c>
      <c r="AP1119" t="s">
        <v>10984</v>
      </c>
      <c r="AQ1119" t="s">
        <v>10991</v>
      </c>
      <c r="AR1119" t="s">
        <v>10992</v>
      </c>
      <c r="AS1119" t="s">
        <v>9044</v>
      </c>
      <c r="AT1119" t="s">
        <v>347</v>
      </c>
      <c r="AU1119" t="b">
        <v>0</v>
      </c>
      <c r="AV1119" t="s">
        <v>17</v>
      </c>
      <c r="AW1119">
        <v>2091225</v>
      </c>
      <c r="AX1119" t="b">
        <v>0</v>
      </c>
      <c r="AY1119" t="s">
        <v>17</v>
      </c>
      <c r="AZ1119" t="s">
        <v>10994</v>
      </c>
      <c r="BA1119" t="s">
        <v>10995</v>
      </c>
      <c r="BB1119" t="s">
        <v>5202</v>
      </c>
      <c r="BC1119" t="s">
        <v>17</v>
      </c>
      <c r="BD1119" t="s">
        <v>17</v>
      </c>
      <c r="BE1119" t="s">
        <v>37</v>
      </c>
      <c r="BF1119" t="s">
        <v>36</v>
      </c>
      <c r="BG1119" t="s">
        <v>17</v>
      </c>
      <c r="BH1119" t="s">
        <v>9567</v>
      </c>
      <c r="BI1119" t="s">
        <v>4479</v>
      </c>
      <c r="BJ1119" t="s">
        <v>9079</v>
      </c>
      <c r="BK1119" t="s">
        <v>9568</v>
      </c>
      <c r="BL1119" t="s">
        <v>17</v>
      </c>
      <c r="BM1119" s="89">
        <v>1899314</v>
      </c>
      <c r="BN1119" s="89">
        <v>1899314</v>
      </c>
      <c r="BO1119" t="s">
        <v>7013</v>
      </c>
      <c r="BP1119" t="s">
        <v>6142</v>
      </c>
      <c r="BQ1119" t="s">
        <v>17</v>
      </c>
      <c r="BR1119" t="s">
        <v>17</v>
      </c>
      <c r="BS1119" t="s">
        <v>17</v>
      </c>
      <c r="BT1119" t="s">
        <v>7013</v>
      </c>
      <c r="BU1119" t="s">
        <v>6697</v>
      </c>
      <c r="BV1119" t="s">
        <v>12163</v>
      </c>
      <c r="BW1119">
        <v>25</v>
      </c>
      <c r="BX1119" t="s">
        <v>17</v>
      </c>
      <c r="BY1119" t="s">
        <v>17</v>
      </c>
      <c r="BZ1119" t="s">
        <v>10997</v>
      </c>
      <c r="CA1119" t="s">
        <v>6212</v>
      </c>
      <c r="CB1119">
        <v>2018</v>
      </c>
      <c r="CC1119" t="s">
        <v>10998</v>
      </c>
      <c r="CD1119" t="s">
        <v>12164</v>
      </c>
      <c r="CE1119" t="s">
        <v>12165</v>
      </c>
      <c r="CF1119" t="s">
        <v>12162</v>
      </c>
      <c r="CG1119" t="s">
        <v>12162</v>
      </c>
      <c r="CH1119" t="s">
        <v>131</v>
      </c>
      <c r="CI1119" t="s">
        <v>12162</v>
      </c>
      <c r="CJ1119" t="s">
        <v>12166</v>
      </c>
      <c r="CM1119" t="s">
        <v>11002</v>
      </c>
      <c r="CO1119" t="s">
        <v>686</v>
      </c>
      <c r="CP1119" t="s">
        <v>48</v>
      </c>
      <c r="CQ1119" t="s">
        <v>7025</v>
      </c>
      <c r="CR1119" t="s">
        <v>17</v>
      </c>
      <c r="CS1119" t="s">
        <v>12167</v>
      </c>
      <c r="CT1119" t="s">
        <v>430</v>
      </c>
      <c r="CU1119" t="s">
        <v>333</v>
      </c>
      <c r="CV1119" t="s">
        <v>17</v>
      </c>
      <c r="CW1119" t="s">
        <v>17</v>
      </c>
      <c r="CX1119" t="s">
        <v>17</v>
      </c>
      <c r="CY1119" t="s">
        <v>17</v>
      </c>
      <c r="CZ1119" t="s">
        <v>12168</v>
      </c>
      <c r="DA1119" t="s">
        <v>8549</v>
      </c>
      <c r="DB1119" t="s">
        <v>12169</v>
      </c>
      <c r="DC1119" t="s">
        <v>12170</v>
      </c>
      <c r="DD1119">
        <v>1127</v>
      </c>
    </row>
    <row r="1120" spans="1:108">
      <c r="A1120">
        <v>1073</v>
      </c>
      <c r="B1120" t="s">
        <v>10974</v>
      </c>
      <c r="C1120" s="285" t="s">
        <v>10975</v>
      </c>
      <c r="D1120" t="s">
        <v>10976</v>
      </c>
      <c r="E1120" t="s">
        <v>10977</v>
      </c>
      <c r="F1120" t="s">
        <v>10978</v>
      </c>
      <c r="G1120" s="149" t="s">
        <v>10979</v>
      </c>
      <c r="H1120" t="s">
        <v>10980</v>
      </c>
      <c r="I1120" t="s">
        <v>10981</v>
      </c>
      <c r="J1120" t="s">
        <v>10982</v>
      </c>
      <c r="K1120" t="s">
        <v>12874</v>
      </c>
      <c r="L1120" t="s">
        <v>11055</v>
      </c>
      <c r="M1120" t="b">
        <v>0</v>
      </c>
      <c r="N1120" t="s">
        <v>549</v>
      </c>
      <c r="O1120" t="s">
        <v>8269</v>
      </c>
      <c r="P1120">
        <v>23</v>
      </c>
      <c r="Q1120">
        <v>23</v>
      </c>
      <c r="R1120">
        <v>23</v>
      </c>
      <c r="S1120" t="s">
        <v>10984</v>
      </c>
      <c r="T1120" t="s">
        <v>17</v>
      </c>
      <c r="U1120" t="s">
        <v>17</v>
      </c>
      <c r="V1120" t="s">
        <v>17</v>
      </c>
      <c r="W1120" t="s">
        <v>17</v>
      </c>
      <c r="X1120" t="s">
        <v>11054</v>
      </c>
      <c r="Y1120" t="s">
        <v>10986</v>
      </c>
      <c r="Z1120" t="s">
        <v>10987</v>
      </c>
      <c r="AA1120" t="s">
        <v>484</v>
      </c>
      <c r="AB1120" t="s">
        <v>17</v>
      </c>
      <c r="AC1120" t="s">
        <v>17</v>
      </c>
      <c r="AD1120" t="s">
        <v>17</v>
      </c>
      <c r="AE1120" t="s">
        <v>10988</v>
      </c>
      <c r="AF1120" t="s">
        <v>17</v>
      </c>
      <c r="AG1120" t="s">
        <v>17</v>
      </c>
      <c r="AH1120" t="s">
        <v>12171</v>
      </c>
      <c r="AI1120" t="s">
        <v>9202</v>
      </c>
      <c r="AJ1120" t="s">
        <v>481</v>
      </c>
      <c r="AM1120" t="s">
        <v>17</v>
      </c>
      <c r="AN1120" t="s">
        <v>484</v>
      </c>
      <c r="AO1120" t="s">
        <v>11067</v>
      </c>
      <c r="AP1120" t="s">
        <v>10984</v>
      </c>
      <c r="AQ1120" t="s">
        <v>10991</v>
      </c>
      <c r="AR1120" t="s">
        <v>10992</v>
      </c>
      <c r="AS1120" t="s">
        <v>9041</v>
      </c>
      <c r="AT1120" t="s">
        <v>17</v>
      </c>
      <c r="AU1120" t="b">
        <v>0</v>
      </c>
      <c r="AV1120" t="s">
        <v>17</v>
      </c>
      <c r="AW1120">
        <v>5517990</v>
      </c>
      <c r="AX1120" t="b">
        <v>0</v>
      </c>
      <c r="AY1120" t="s">
        <v>17</v>
      </c>
      <c r="AZ1120" t="s">
        <v>10994</v>
      </c>
      <c r="BA1120" t="s">
        <v>10995</v>
      </c>
      <c r="BB1120" t="s">
        <v>5202</v>
      </c>
      <c r="BC1120" t="s">
        <v>17</v>
      </c>
      <c r="BD1120" t="s">
        <v>17</v>
      </c>
      <c r="BE1120" t="s">
        <v>37</v>
      </c>
      <c r="BF1120" t="s">
        <v>36</v>
      </c>
      <c r="BG1120" t="s">
        <v>17</v>
      </c>
      <c r="BH1120" t="s">
        <v>9567</v>
      </c>
      <c r="BI1120" t="s">
        <v>4479</v>
      </c>
      <c r="BJ1120" t="s">
        <v>9079</v>
      </c>
      <c r="BK1120" t="s">
        <v>9568</v>
      </c>
      <c r="BL1120" t="s">
        <v>17</v>
      </c>
      <c r="BM1120" s="89">
        <v>4782413</v>
      </c>
      <c r="BN1120" s="89">
        <v>4782413</v>
      </c>
      <c r="BO1120" t="s">
        <v>7013</v>
      </c>
      <c r="BP1120" t="s">
        <v>6142</v>
      </c>
      <c r="BQ1120" t="s">
        <v>17</v>
      </c>
      <c r="BR1120" t="s">
        <v>17</v>
      </c>
      <c r="BS1120" t="s">
        <v>17</v>
      </c>
      <c r="BT1120" t="s">
        <v>7013</v>
      </c>
      <c r="BU1120" t="s">
        <v>6697</v>
      </c>
      <c r="BV1120" t="s">
        <v>12172</v>
      </c>
      <c r="BW1120">
        <v>25</v>
      </c>
      <c r="BX1120" t="s">
        <v>17</v>
      </c>
      <c r="BY1120" t="s">
        <v>17</v>
      </c>
      <c r="BZ1120" t="s">
        <v>10997</v>
      </c>
      <c r="CA1120" t="s">
        <v>6212</v>
      </c>
      <c r="CB1120">
        <v>2018</v>
      </c>
      <c r="CC1120" t="s">
        <v>10998</v>
      </c>
      <c r="CD1120" t="s">
        <v>12173</v>
      </c>
      <c r="CE1120" t="s">
        <v>12174</v>
      </c>
      <c r="CF1120" t="s">
        <v>12171</v>
      </c>
      <c r="CG1120" t="s">
        <v>12171</v>
      </c>
      <c r="CH1120" t="s">
        <v>131</v>
      </c>
      <c r="CI1120" t="s">
        <v>12171</v>
      </c>
      <c r="CJ1120" t="s">
        <v>12175</v>
      </c>
      <c r="CM1120" t="s">
        <v>11002</v>
      </c>
      <c r="CO1120" t="s">
        <v>686</v>
      </c>
      <c r="CP1120" t="s">
        <v>48</v>
      </c>
      <c r="CQ1120" t="s">
        <v>7025</v>
      </c>
      <c r="CR1120" t="s">
        <v>17</v>
      </c>
      <c r="CS1120" t="s">
        <v>12176</v>
      </c>
      <c r="CT1120" t="s">
        <v>430</v>
      </c>
      <c r="CU1120" t="s">
        <v>333</v>
      </c>
      <c r="CV1120" t="s">
        <v>17</v>
      </c>
      <c r="CW1120" t="s">
        <v>17</v>
      </c>
      <c r="CX1120" t="s">
        <v>17</v>
      </c>
      <c r="CY1120" t="s">
        <v>17</v>
      </c>
      <c r="CZ1120" t="s">
        <v>12177</v>
      </c>
      <c r="DA1120" t="s">
        <v>8549</v>
      </c>
      <c r="DB1120" t="s">
        <v>12178</v>
      </c>
      <c r="DC1120" t="s">
        <v>12179</v>
      </c>
      <c r="DD1120">
        <v>1128</v>
      </c>
    </row>
    <row r="1121" spans="1:108" ht="16.149999999999999" customHeight="1">
      <c r="A1121">
        <v>1074</v>
      </c>
      <c r="B1121" t="s">
        <v>12199</v>
      </c>
      <c r="C1121" s="285" t="s">
        <v>12200</v>
      </c>
      <c r="D1121" t="s">
        <v>3455</v>
      </c>
      <c r="E1121" t="s">
        <v>12201</v>
      </c>
      <c r="F1121" s="101" t="s">
        <v>12202</v>
      </c>
      <c r="G1121" t="s">
        <v>12203</v>
      </c>
      <c r="H1121" t="s">
        <v>12204</v>
      </c>
      <c r="I1121" t="s">
        <v>12205</v>
      </c>
      <c r="J1121" t="s">
        <v>12206</v>
      </c>
      <c r="K1121" t="s">
        <v>12207</v>
      </c>
      <c r="L1121" t="s">
        <v>12208</v>
      </c>
      <c r="M1121" t="b">
        <v>0</v>
      </c>
      <c r="N1121" t="s">
        <v>549</v>
      </c>
      <c r="O1121" t="s">
        <v>8168</v>
      </c>
      <c r="P1121">
        <v>61</v>
      </c>
      <c r="Q1121">
        <v>61</v>
      </c>
      <c r="R1121">
        <v>61</v>
      </c>
      <c r="S1121" t="s">
        <v>12209</v>
      </c>
      <c r="T1121" t="s">
        <v>17</v>
      </c>
      <c r="U1121" t="s">
        <v>12210</v>
      </c>
      <c r="V1121" t="s">
        <v>17</v>
      </c>
      <c r="W1121" t="s">
        <v>17</v>
      </c>
      <c r="X1121" t="s">
        <v>17</v>
      </c>
      <c r="Y1121" t="s">
        <v>17</v>
      </c>
      <c r="Z1121" t="s">
        <v>12211</v>
      </c>
      <c r="AA1121" t="s">
        <v>12201</v>
      </c>
      <c r="AB1121" t="s">
        <v>17</v>
      </c>
      <c r="AC1121" t="s">
        <v>12212</v>
      </c>
      <c r="AD1121" t="s">
        <v>17</v>
      </c>
      <c r="AE1121" t="s">
        <v>17</v>
      </c>
      <c r="AF1121" t="s">
        <v>17</v>
      </c>
      <c r="AG1121" t="s">
        <v>17</v>
      </c>
      <c r="AH1121" t="s">
        <v>12213</v>
      </c>
      <c r="AI1121" t="s">
        <v>9273</v>
      </c>
      <c r="AJ1121" t="s">
        <v>12214</v>
      </c>
      <c r="AM1121" t="s">
        <v>12215</v>
      </c>
      <c r="AN1121" t="s">
        <v>12201</v>
      </c>
      <c r="AO1121" t="s">
        <v>4575</v>
      </c>
      <c r="AP1121" t="s">
        <v>8797</v>
      </c>
      <c r="AQ1121" t="s">
        <v>12216</v>
      </c>
      <c r="AR1121" t="s">
        <v>17</v>
      </c>
      <c r="AS1121" t="s">
        <v>9044</v>
      </c>
      <c r="AT1121" t="s">
        <v>17</v>
      </c>
      <c r="AU1121" t="b">
        <v>0</v>
      </c>
      <c r="AV1121" s="89">
        <v>71462</v>
      </c>
      <c r="AW1121" t="s">
        <v>17</v>
      </c>
      <c r="AX1121" t="s">
        <v>17</v>
      </c>
      <c r="AY1121" t="s">
        <v>17</v>
      </c>
      <c r="AZ1121" t="s">
        <v>17</v>
      </c>
      <c r="BA1121" t="s">
        <v>12217</v>
      </c>
      <c r="BB1121" t="s">
        <v>12218</v>
      </c>
      <c r="BC1121" t="s">
        <v>17</v>
      </c>
      <c r="BD1121" t="s">
        <v>12219</v>
      </c>
      <c r="BE1121" t="s">
        <v>37</v>
      </c>
      <c r="BF1121" t="s">
        <v>8178</v>
      </c>
      <c r="BG1121" t="s">
        <v>17</v>
      </c>
      <c r="BH1121" t="s">
        <v>9567</v>
      </c>
      <c r="BI1121" t="s">
        <v>4479</v>
      </c>
      <c r="BJ1121" t="s">
        <v>9079</v>
      </c>
      <c r="BK1121" t="b">
        <v>0</v>
      </c>
      <c r="BL1121" t="s">
        <v>17</v>
      </c>
      <c r="BM1121" s="89">
        <v>35870</v>
      </c>
      <c r="BN1121" s="89">
        <v>35870</v>
      </c>
      <c r="BO1121" t="s">
        <v>12220</v>
      </c>
      <c r="BP1121" t="s">
        <v>12221</v>
      </c>
      <c r="BQ1121" t="s">
        <v>12216</v>
      </c>
      <c r="BR1121" t="s">
        <v>17</v>
      </c>
      <c r="BS1121" t="s">
        <v>17</v>
      </c>
      <c r="BT1121" t="s">
        <v>17</v>
      </c>
      <c r="BU1121" t="s">
        <v>6697</v>
      </c>
      <c r="BV1121" t="s">
        <v>12222</v>
      </c>
      <c r="BW1121">
        <v>25</v>
      </c>
      <c r="BX1121" t="s">
        <v>17</v>
      </c>
      <c r="BY1121" t="s">
        <v>17</v>
      </c>
      <c r="BZ1121" t="s">
        <v>9217</v>
      </c>
      <c r="CA1121" t="s">
        <v>6212</v>
      </c>
      <c r="CB1121">
        <v>2018</v>
      </c>
      <c r="CC1121" t="s">
        <v>12223</v>
      </c>
      <c r="CD1121" t="s">
        <v>12224</v>
      </c>
      <c r="CE1121" t="s">
        <v>12225</v>
      </c>
      <c r="CF1121" t="s">
        <v>12226</v>
      </c>
      <c r="CG1121" t="s">
        <v>12227</v>
      </c>
      <c r="CH1121" t="s">
        <v>131</v>
      </c>
      <c r="CI1121" t="s">
        <v>12226</v>
      </c>
      <c r="CJ1121" t="s">
        <v>12228</v>
      </c>
      <c r="CK1121" t="s">
        <v>17</v>
      </c>
      <c r="CL1121" t="s">
        <v>17</v>
      </c>
      <c r="CM1121" t="s">
        <v>12229</v>
      </c>
      <c r="CN1121" t="s">
        <v>17</v>
      </c>
      <c r="CO1121" t="s">
        <v>686</v>
      </c>
      <c r="CP1121" t="s">
        <v>48</v>
      </c>
      <c r="CQ1121" t="s">
        <v>7025</v>
      </c>
      <c r="CR1121" t="s">
        <v>17</v>
      </c>
      <c r="CS1121" t="s">
        <v>12230</v>
      </c>
      <c r="CT1121" t="s">
        <v>430</v>
      </c>
      <c r="CU1121" t="s">
        <v>333</v>
      </c>
      <c r="CV1121" t="s">
        <v>17</v>
      </c>
      <c r="CW1121" t="s">
        <v>17</v>
      </c>
      <c r="CX1121" t="s">
        <v>17</v>
      </c>
      <c r="CY1121" t="s">
        <v>17</v>
      </c>
      <c r="CZ1121" t="s">
        <v>12231</v>
      </c>
      <c r="DA1121" t="s">
        <v>8549</v>
      </c>
      <c r="DB1121" t="s">
        <v>12232</v>
      </c>
      <c r="DC1121" t="s">
        <v>12233</v>
      </c>
      <c r="DD1121">
        <v>1129</v>
      </c>
    </row>
    <row r="1122" spans="1:108" ht="18.600000000000001" customHeight="1">
      <c r="A1122">
        <v>1075</v>
      </c>
      <c r="B1122" t="s">
        <v>12199</v>
      </c>
      <c r="C1122" s="285" t="s">
        <v>12200</v>
      </c>
      <c r="D1122" t="s">
        <v>3455</v>
      </c>
      <c r="E1122" t="s">
        <v>12201</v>
      </c>
      <c r="F1122" s="101" t="s">
        <v>12202</v>
      </c>
      <c r="G1122" t="s">
        <v>12203</v>
      </c>
      <c r="H1122" t="s">
        <v>12204</v>
      </c>
      <c r="I1122" t="s">
        <v>12205</v>
      </c>
      <c r="J1122" t="s">
        <v>12206</v>
      </c>
      <c r="K1122" t="s">
        <v>12207</v>
      </c>
      <c r="L1122" t="s">
        <v>12234</v>
      </c>
      <c r="M1122" t="b">
        <v>0</v>
      </c>
      <c r="N1122" t="s">
        <v>549</v>
      </c>
      <c r="O1122" t="s">
        <v>8168</v>
      </c>
      <c r="P1122">
        <v>62</v>
      </c>
      <c r="Q1122">
        <v>62</v>
      </c>
      <c r="R1122">
        <v>62</v>
      </c>
      <c r="S1122" t="s">
        <v>12209</v>
      </c>
      <c r="T1122" t="s">
        <v>17</v>
      </c>
      <c r="U1122" t="s">
        <v>12210</v>
      </c>
      <c r="V1122" t="s">
        <v>17</v>
      </c>
      <c r="W1122" t="s">
        <v>17</v>
      </c>
      <c r="X1122" t="s">
        <v>17</v>
      </c>
      <c r="Y1122" t="s">
        <v>17</v>
      </c>
      <c r="Z1122" t="s">
        <v>12211</v>
      </c>
      <c r="AA1122" t="s">
        <v>12201</v>
      </c>
      <c r="AB1122" t="s">
        <v>17</v>
      </c>
      <c r="AC1122" t="s">
        <v>12235</v>
      </c>
      <c r="AD1122" t="s">
        <v>17</v>
      </c>
      <c r="AE1122" t="s">
        <v>17</v>
      </c>
      <c r="AF1122" t="s">
        <v>17</v>
      </c>
      <c r="AG1122" t="s">
        <v>17</v>
      </c>
      <c r="AH1122" t="s">
        <v>12236</v>
      </c>
      <c r="AI1122" t="s">
        <v>9273</v>
      </c>
      <c r="AJ1122" t="s">
        <v>12214</v>
      </c>
      <c r="AM1122" t="s">
        <v>12215</v>
      </c>
      <c r="AN1122" t="s">
        <v>12201</v>
      </c>
      <c r="AO1122" t="s">
        <v>4575</v>
      </c>
      <c r="AP1122" t="s">
        <v>8797</v>
      </c>
      <c r="AQ1122" t="s">
        <v>12216</v>
      </c>
      <c r="AR1122" t="s">
        <v>17</v>
      </c>
      <c r="AS1122" t="s">
        <v>9044</v>
      </c>
      <c r="AT1122" t="s">
        <v>17</v>
      </c>
      <c r="AU1122" t="b">
        <v>0</v>
      </c>
      <c r="AV1122" s="89">
        <v>102590</v>
      </c>
      <c r="AW1122" t="s">
        <v>17</v>
      </c>
      <c r="AX1122" t="s">
        <v>17</v>
      </c>
      <c r="AY1122" t="s">
        <v>17</v>
      </c>
      <c r="AZ1122" t="s">
        <v>17</v>
      </c>
      <c r="BA1122" t="s">
        <v>12217</v>
      </c>
      <c r="BB1122" t="s">
        <v>12218</v>
      </c>
      <c r="BC1122" t="s">
        <v>17</v>
      </c>
      <c r="BD1122" t="s">
        <v>12219</v>
      </c>
      <c r="BE1122" t="s">
        <v>37</v>
      </c>
      <c r="BF1122" t="s">
        <v>8178</v>
      </c>
      <c r="BG1122" t="s">
        <v>17</v>
      </c>
      <c r="BH1122" t="s">
        <v>9567</v>
      </c>
      <c r="BI1122" t="s">
        <v>4479</v>
      </c>
      <c r="BJ1122" t="s">
        <v>9079</v>
      </c>
      <c r="BK1122" t="b">
        <v>0</v>
      </c>
      <c r="BL1122" t="s">
        <v>17</v>
      </c>
      <c r="BM1122" s="89">
        <v>53218</v>
      </c>
      <c r="BN1122" s="89">
        <v>53218</v>
      </c>
      <c r="BO1122" t="s">
        <v>12220</v>
      </c>
      <c r="BP1122" t="s">
        <v>12221</v>
      </c>
      <c r="BQ1122" t="s">
        <v>12216</v>
      </c>
      <c r="BR1122" t="s">
        <v>17</v>
      </c>
      <c r="BS1122" t="s">
        <v>17</v>
      </c>
      <c r="BT1122" t="s">
        <v>17</v>
      </c>
      <c r="BU1122" t="s">
        <v>6697</v>
      </c>
      <c r="BV1122" t="s">
        <v>12237</v>
      </c>
      <c r="BW1122">
        <v>25</v>
      </c>
      <c r="BX1122" t="s">
        <v>17</v>
      </c>
      <c r="BY1122" t="s">
        <v>17</v>
      </c>
      <c r="BZ1122" t="s">
        <v>9217</v>
      </c>
      <c r="CA1122" t="s">
        <v>6212</v>
      </c>
      <c r="CB1122">
        <v>2018</v>
      </c>
      <c r="CC1122" t="s">
        <v>12223</v>
      </c>
      <c r="CD1122" t="s">
        <v>12238</v>
      </c>
      <c r="CE1122" t="s">
        <v>12239</v>
      </c>
      <c r="CF1122" t="s">
        <v>12240</v>
      </c>
      <c r="CG1122" t="s">
        <v>12241</v>
      </c>
      <c r="CH1122" t="s">
        <v>131</v>
      </c>
      <c r="CI1122" t="s">
        <v>12240</v>
      </c>
      <c r="CJ1122" t="s">
        <v>12242</v>
      </c>
      <c r="CK1122" t="s">
        <v>17</v>
      </c>
      <c r="CL1122" t="s">
        <v>17</v>
      </c>
      <c r="CM1122" t="s">
        <v>12229</v>
      </c>
      <c r="CN1122" t="s">
        <v>17</v>
      </c>
      <c r="CO1122" t="s">
        <v>686</v>
      </c>
      <c r="CP1122" t="s">
        <v>48</v>
      </c>
      <c r="CQ1122" t="s">
        <v>7025</v>
      </c>
      <c r="CR1122" t="s">
        <v>17</v>
      </c>
      <c r="CS1122" t="s">
        <v>12243</v>
      </c>
      <c r="CT1122" t="s">
        <v>430</v>
      </c>
      <c r="CU1122" t="s">
        <v>333</v>
      </c>
      <c r="CV1122" t="s">
        <v>17</v>
      </c>
      <c r="CW1122" t="s">
        <v>17</v>
      </c>
      <c r="CX1122" t="s">
        <v>17</v>
      </c>
      <c r="CY1122" t="s">
        <v>17</v>
      </c>
      <c r="CZ1122" t="s">
        <v>12244</v>
      </c>
      <c r="DA1122" t="s">
        <v>8549</v>
      </c>
      <c r="DB1122" t="s">
        <v>12245</v>
      </c>
      <c r="DC1122" t="s">
        <v>12246</v>
      </c>
      <c r="DD1122">
        <v>1130</v>
      </c>
    </row>
    <row r="1123" spans="1:108" ht="16.899999999999999" customHeight="1">
      <c r="A1123">
        <v>1076</v>
      </c>
      <c r="B1123" t="s">
        <v>12199</v>
      </c>
      <c r="C1123" s="285" t="s">
        <v>12200</v>
      </c>
      <c r="D1123" t="s">
        <v>3455</v>
      </c>
      <c r="E1123" t="s">
        <v>12201</v>
      </c>
      <c r="F1123" s="101" t="s">
        <v>12202</v>
      </c>
      <c r="G1123" t="s">
        <v>12203</v>
      </c>
      <c r="H1123" t="s">
        <v>12204</v>
      </c>
      <c r="I1123" t="s">
        <v>12205</v>
      </c>
      <c r="J1123" t="s">
        <v>12206</v>
      </c>
      <c r="K1123" t="s">
        <v>12207</v>
      </c>
      <c r="L1123" t="s">
        <v>12247</v>
      </c>
      <c r="M1123" t="b">
        <v>0</v>
      </c>
      <c r="N1123" t="s">
        <v>549</v>
      </c>
      <c r="O1123" t="s">
        <v>8168</v>
      </c>
      <c r="P1123">
        <v>48</v>
      </c>
      <c r="Q1123">
        <v>48</v>
      </c>
      <c r="R1123">
        <v>48</v>
      </c>
      <c r="S1123" t="s">
        <v>12209</v>
      </c>
      <c r="T1123" t="s">
        <v>17</v>
      </c>
      <c r="U1123" t="s">
        <v>12210</v>
      </c>
      <c r="V1123" t="s">
        <v>17</v>
      </c>
      <c r="W1123" t="s">
        <v>17</v>
      </c>
      <c r="X1123" t="s">
        <v>17</v>
      </c>
      <c r="Y1123" t="s">
        <v>17</v>
      </c>
      <c r="Z1123" t="s">
        <v>12211</v>
      </c>
      <c r="AA1123" t="s">
        <v>12201</v>
      </c>
      <c r="AB1123" t="s">
        <v>17</v>
      </c>
      <c r="AC1123" s="276" t="s">
        <v>12248</v>
      </c>
      <c r="AD1123" t="s">
        <v>17</v>
      </c>
      <c r="AE1123" t="s">
        <v>17</v>
      </c>
      <c r="AF1123" t="s">
        <v>17</v>
      </c>
      <c r="AG1123" t="s">
        <v>17</v>
      </c>
      <c r="AH1123" t="s">
        <v>12249</v>
      </c>
      <c r="AI1123" t="s">
        <v>9273</v>
      </c>
      <c r="AJ1123" t="s">
        <v>12214</v>
      </c>
      <c r="AM1123" t="s">
        <v>12215</v>
      </c>
      <c r="AN1123" t="s">
        <v>12201</v>
      </c>
      <c r="AO1123" t="s">
        <v>4575</v>
      </c>
      <c r="AP1123" t="s">
        <v>8797</v>
      </c>
      <c r="AQ1123" t="s">
        <v>12216</v>
      </c>
      <c r="AR1123" t="s">
        <v>17</v>
      </c>
      <c r="AS1123" t="s">
        <v>9044</v>
      </c>
      <c r="AT1123" t="s">
        <v>17</v>
      </c>
      <c r="AU1123" t="b">
        <v>0</v>
      </c>
      <c r="AV1123" s="89">
        <v>917579</v>
      </c>
      <c r="AW1123" t="s">
        <v>17</v>
      </c>
      <c r="AX1123" t="s">
        <v>17</v>
      </c>
      <c r="AY1123" t="s">
        <v>17</v>
      </c>
      <c r="AZ1123" t="s">
        <v>17</v>
      </c>
      <c r="BA1123" t="s">
        <v>12217</v>
      </c>
      <c r="BB1123" t="s">
        <v>12218</v>
      </c>
      <c r="BC1123" t="s">
        <v>17</v>
      </c>
      <c r="BD1123" t="s">
        <v>12219</v>
      </c>
      <c r="BE1123" t="s">
        <v>37</v>
      </c>
      <c r="BF1123" t="s">
        <v>8178</v>
      </c>
      <c r="BG1123" t="s">
        <v>17</v>
      </c>
      <c r="BH1123" t="s">
        <v>9567</v>
      </c>
      <c r="BI1123" t="s">
        <v>4479</v>
      </c>
      <c r="BJ1123" t="s">
        <v>9079</v>
      </c>
      <c r="BK1123" t="b">
        <v>0</v>
      </c>
      <c r="BL1123" t="s">
        <v>17</v>
      </c>
      <c r="BM1123" s="89">
        <v>7563</v>
      </c>
      <c r="BN1123" s="89">
        <v>584410</v>
      </c>
      <c r="BO1123" t="s">
        <v>12220</v>
      </c>
      <c r="BP1123" t="s">
        <v>12221</v>
      </c>
      <c r="BQ1123" t="s">
        <v>12216</v>
      </c>
      <c r="BR1123" t="s">
        <v>17</v>
      </c>
      <c r="BS1123" t="s">
        <v>17</v>
      </c>
      <c r="BT1123" t="s">
        <v>17</v>
      </c>
      <c r="BU1123" t="s">
        <v>6697</v>
      </c>
      <c r="BV1123" t="s">
        <v>12250</v>
      </c>
      <c r="BW1123">
        <v>25</v>
      </c>
      <c r="BX1123" t="s">
        <v>17</v>
      </c>
      <c r="BY1123" t="s">
        <v>17</v>
      </c>
      <c r="BZ1123" t="s">
        <v>9217</v>
      </c>
      <c r="CA1123" t="s">
        <v>6212</v>
      </c>
      <c r="CB1123">
        <v>2018</v>
      </c>
      <c r="CC1123" t="s">
        <v>12223</v>
      </c>
      <c r="CD1123" t="s">
        <v>12251</v>
      </c>
      <c r="CE1123" t="s">
        <v>12252</v>
      </c>
      <c r="CF1123" t="s">
        <v>12253</v>
      </c>
      <c r="CG1123" t="s">
        <v>12254</v>
      </c>
      <c r="CH1123" t="s">
        <v>131</v>
      </c>
      <c r="CI1123" t="s">
        <v>12253</v>
      </c>
      <c r="CJ1123" t="s">
        <v>12255</v>
      </c>
      <c r="CK1123" t="s">
        <v>17</v>
      </c>
      <c r="CL1123" t="s">
        <v>17</v>
      </c>
      <c r="CM1123" t="s">
        <v>12229</v>
      </c>
      <c r="CN1123" t="s">
        <v>17</v>
      </c>
      <c r="CO1123" t="s">
        <v>686</v>
      </c>
      <c r="CP1123" t="s">
        <v>48</v>
      </c>
      <c r="CQ1123" t="s">
        <v>7025</v>
      </c>
      <c r="CR1123" t="s">
        <v>17</v>
      </c>
      <c r="CS1123" t="s">
        <v>12256</v>
      </c>
      <c r="CT1123" t="s">
        <v>430</v>
      </c>
      <c r="CU1123" t="s">
        <v>333</v>
      </c>
      <c r="CV1123" t="s">
        <v>17</v>
      </c>
      <c r="CW1123" t="s">
        <v>17</v>
      </c>
      <c r="CX1123" t="s">
        <v>17</v>
      </c>
      <c r="CY1123" t="s">
        <v>17</v>
      </c>
      <c r="CZ1123" t="s">
        <v>12257</v>
      </c>
      <c r="DA1123" t="s">
        <v>8549</v>
      </c>
      <c r="DB1123" t="s">
        <v>12258</v>
      </c>
      <c r="DC1123" t="s">
        <v>12259</v>
      </c>
      <c r="DD1123">
        <v>1131</v>
      </c>
    </row>
    <row r="1124" spans="1:108" ht="16.899999999999999" customHeight="1">
      <c r="A1124">
        <v>1077</v>
      </c>
      <c r="B1124" t="s">
        <v>12199</v>
      </c>
      <c r="C1124" s="285" t="s">
        <v>12200</v>
      </c>
      <c r="D1124" t="s">
        <v>3455</v>
      </c>
      <c r="E1124" t="s">
        <v>12201</v>
      </c>
      <c r="F1124" s="101" t="s">
        <v>12202</v>
      </c>
      <c r="G1124" t="s">
        <v>12203</v>
      </c>
      <c r="H1124" t="s">
        <v>12204</v>
      </c>
      <c r="I1124" t="s">
        <v>12205</v>
      </c>
      <c r="J1124" t="s">
        <v>12206</v>
      </c>
      <c r="K1124" t="s">
        <v>12207</v>
      </c>
      <c r="L1124" t="s">
        <v>12260</v>
      </c>
      <c r="M1124" t="b">
        <v>0</v>
      </c>
      <c r="N1124" t="s">
        <v>549</v>
      </c>
      <c r="O1124" t="s">
        <v>8168</v>
      </c>
      <c r="P1124">
        <v>62</v>
      </c>
      <c r="Q1124">
        <v>62</v>
      </c>
      <c r="R1124">
        <v>62</v>
      </c>
      <c r="S1124" t="s">
        <v>12209</v>
      </c>
      <c r="T1124" t="s">
        <v>17</v>
      </c>
      <c r="U1124" t="s">
        <v>12210</v>
      </c>
      <c r="V1124" t="s">
        <v>17</v>
      </c>
      <c r="W1124" t="s">
        <v>17</v>
      </c>
      <c r="X1124" t="s">
        <v>17</v>
      </c>
      <c r="Y1124" t="s">
        <v>17</v>
      </c>
      <c r="Z1124" t="s">
        <v>12211</v>
      </c>
      <c r="AA1124" t="s">
        <v>12201</v>
      </c>
      <c r="AB1124" t="s">
        <v>17</v>
      </c>
      <c r="AC1124" s="276" t="s">
        <v>12261</v>
      </c>
      <c r="AD1124" t="s">
        <v>17</v>
      </c>
      <c r="AE1124" t="s">
        <v>17</v>
      </c>
      <c r="AF1124" t="s">
        <v>17</v>
      </c>
      <c r="AG1124" t="s">
        <v>17</v>
      </c>
      <c r="AH1124" t="s">
        <v>12262</v>
      </c>
      <c r="AI1124" t="s">
        <v>9273</v>
      </c>
      <c r="AJ1124" t="s">
        <v>12214</v>
      </c>
      <c r="AM1124" t="s">
        <v>12215</v>
      </c>
      <c r="AN1124" t="s">
        <v>12201</v>
      </c>
      <c r="AO1124" t="s">
        <v>4575</v>
      </c>
      <c r="AP1124" t="s">
        <v>8797</v>
      </c>
      <c r="AQ1124" t="s">
        <v>12216</v>
      </c>
      <c r="AR1124" t="s">
        <v>17</v>
      </c>
      <c r="AS1124" t="s">
        <v>9044</v>
      </c>
      <c r="AT1124" t="s">
        <v>17</v>
      </c>
      <c r="AU1124" t="b">
        <v>0</v>
      </c>
      <c r="AV1124" s="89">
        <v>715254</v>
      </c>
      <c r="AW1124" t="s">
        <v>17</v>
      </c>
      <c r="AX1124" t="s">
        <v>17</v>
      </c>
      <c r="AY1124" t="s">
        <v>17</v>
      </c>
      <c r="AZ1124" t="s">
        <v>17</v>
      </c>
      <c r="BA1124" t="s">
        <v>12217</v>
      </c>
      <c r="BB1124" t="s">
        <v>12218</v>
      </c>
      <c r="BC1124" t="s">
        <v>17</v>
      </c>
      <c r="BD1124" t="s">
        <v>12219</v>
      </c>
      <c r="BE1124" t="s">
        <v>37</v>
      </c>
      <c r="BF1124" t="s">
        <v>8178</v>
      </c>
      <c r="BG1124" t="s">
        <v>17</v>
      </c>
      <c r="BH1124" t="s">
        <v>9567</v>
      </c>
      <c r="BI1124" t="s">
        <v>4479</v>
      </c>
      <c r="BJ1124" t="s">
        <v>9079</v>
      </c>
      <c r="BK1124" t="b">
        <v>0</v>
      </c>
      <c r="BL1124" t="s">
        <v>17</v>
      </c>
      <c r="BM1124" s="89">
        <v>21625</v>
      </c>
      <c r="BN1124" s="89">
        <v>483986</v>
      </c>
      <c r="BO1124" t="s">
        <v>12220</v>
      </c>
      <c r="BP1124" t="s">
        <v>12221</v>
      </c>
      <c r="BQ1124" t="s">
        <v>12216</v>
      </c>
      <c r="BR1124" t="s">
        <v>17</v>
      </c>
      <c r="BS1124" t="s">
        <v>17</v>
      </c>
      <c r="BT1124" t="s">
        <v>17</v>
      </c>
      <c r="BU1124" t="s">
        <v>6697</v>
      </c>
      <c r="BV1124" t="s">
        <v>12263</v>
      </c>
      <c r="BW1124">
        <v>25</v>
      </c>
      <c r="BX1124" t="s">
        <v>17</v>
      </c>
      <c r="BY1124" t="s">
        <v>17</v>
      </c>
      <c r="BZ1124" t="s">
        <v>9217</v>
      </c>
      <c r="CA1124" t="s">
        <v>6212</v>
      </c>
      <c r="CB1124">
        <v>2018</v>
      </c>
      <c r="CC1124" t="s">
        <v>12223</v>
      </c>
      <c r="CD1124" t="s">
        <v>12264</v>
      </c>
      <c r="CE1124" t="s">
        <v>12265</v>
      </c>
      <c r="CF1124" t="s">
        <v>12266</v>
      </c>
      <c r="CG1124" t="s">
        <v>12267</v>
      </c>
      <c r="CH1124" t="s">
        <v>131</v>
      </c>
      <c r="CI1124" t="s">
        <v>12266</v>
      </c>
      <c r="CJ1124" t="s">
        <v>12268</v>
      </c>
      <c r="CK1124" t="s">
        <v>17</v>
      </c>
      <c r="CL1124" t="s">
        <v>17</v>
      </c>
      <c r="CM1124" t="s">
        <v>12229</v>
      </c>
      <c r="CN1124" t="s">
        <v>17</v>
      </c>
      <c r="CO1124" t="s">
        <v>686</v>
      </c>
      <c r="CP1124" t="s">
        <v>48</v>
      </c>
      <c r="CQ1124" t="s">
        <v>7025</v>
      </c>
      <c r="CR1124" t="s">
        <v>17</v>
      </c>
      <c r="CS1124" t="s">
        <v>12269</v>
      </c>
      <c r="CT1124" t="s">
        <v>430</v>
      </c>
      <c r="CU1124" t="s">
        <v>333</v>
      </c>
      <c r="CV1124" t="s">
        <v>17</v>
      </c>
      <c r="CW1124" t="s">
        <v>17</v>
      </c>
      <c r="CX1124" t="s">
        <v>17</v>
      </c>
      <c r="CY1124" t="s">
        <v>17</v>
      </c>
      <c r="CZ1124" t="s">
        <v>12270</v>
      </c>
      <c r="DA1124" t="s">
        <v>8549</v>
      </c>
      <c r="DB1124" t="s">
        <v>12271</v>
      </c>
      <c r="DC1124" t="s">
        <v>12272</v>
      </c>
      <c r="DD1124">
        <v>1132</v>
      </c>
    </row>
    <row r="1125" spans="1:108" ht="16.149999999999999" customHeight="1">
      <c r="A1125">
        <v>1078</v>
      </c>
      <c r="B1125" t="s">
        <v>12199</v>
      </c>
      <c r="C1125" s="285" t="s">
        <v>12200</v>
      </c>
      <c r="D1125" t="s">
        <v>3455</v>
      </c>
      <c r="E1125" t="s">
        <v>12201</v>
      </c>
      <c r="F1125" s="101" t="s">
        <v>12202</v>
      </c>
      <c r="G1125" t="s">
        <v>12203</v>
      </c>
      <c r="H1125" t="s">
        <v>12204</v>
      </c>
      <c r="I1125" t="s">
        <v>12205</v>
      </c>
      <c r="J1125" t="s">
        <v>12206</v>
      </c>
      <c r="K1125" t="s">
        <v>12207</v>
      </c>
      <c r="L1125" t="s">
        <v>12260</v>
      </c>
      <c r="M1125" t="b">
        <v>0</v>
      </c>
      <c r="N1125" t="s">
        <v>549</v>
      </c>
      <c r="O1125" t="s">
        <v>8168</v>
      </c>
      <c r="P1125">
        <v>62</v>
      </c>
      <c r="Q1125">
        <v>62</v>
      </c>
      <c r="R1125">
        <v>62</v>
      </c>
      <c r="S1125" t="s">
        <v>12209</v>
      </c>
      <c r="T1125" t="s">
        <v>17</v>
      </c>
      <c r="U1125" t="s">
        <v>12210</v>
      </c>
      <c r="V1125" t="s">
        <v>17</v>
      </c>
      <c r="W1125" t="s">
        <v>17</v>
      </c>
      <c r="X1125" t="s">
        <v>17</v>
      </c>
      <c r="Y1125" t="s">
        <v>17</v>
      </c>
      <c r="Z1125" t="s">
        <v>12211</v>
      </c>
      <c r="AA1125" t="s">
        <v>12201</v>
      </c>
      <c r="AB1125" t="s">
        <v>17</v>
      </c>
      <c r="AC1125" s="276" t="s">
        <v>12261</v>
      </c>
      <c r="AD1125" t="s">
        <v>17</v>
      </c>
      <c r="AE1125" t="s">
        <v>17</v>
      </c>
      <c r="AF1125" t="s">
        <v>17</v>
      </c>
      <c r="AG1125" t="s">
        <v>17</v>
      </c>
      <c r="AH1125" t="s">
        <v>12273</v>
      </c>
      <c r="AI1125" t="s">
        <v>9273</v>
      </c>
      <c r="AJ1125" t="s">
        <v>12214</v>
      </c>
      <c r="AM1125" t="s">
        <v>12215</v>
      </c>
      <c r="AN1125" t="s">
        <v>12201</v>
      </c>
      <c r="AO1125" t="s">
        <v>4575</v>
      </c>
      <c r="AP1125" t="s">
        <v>8797</v>
      </c>
      <c r="AQ1125" t="s">
        <v>12216</v>
      </c>
      <c r="AR1125" t="s">
        <v>17</v>
      </c>
      <c r="AS1125" t="s">
        <v>9044</v>
      </c>
      <c r="AT1125" t="s">
        <v>17</v>
      </c>
      <c r="AU1125" t="b">
        <v>0</v>
      </c>
      <c r="AV1125" s="89">
        <v>28114</v>
      </c>
      <c r="AW1125" t="s">
        <v>17</v>
      </c>
      <c r="AX1125" t="s">
        <v>17</v>
      </c>
      <c r="AY1125" t="s">
        <v>17</v>
      </c>
      <c r="AZ1125" t="s">
        <v>17</v>
      </c>
      <c r="BA1125" t="s">
        <v>12217</v>
      </c>
      <c r="BB1125" t="s">
        <v>12218</v>
      </c>
      <c r="BC1125" t="s">
        <v>17</v>
      </c>
      <c r="BD1125" t="s">
        <v>12219</v>
      </c>
      <c r="BE1125" t="s">
        <v>37</v>
      </c>
      <c r="BF1125" t="s">
        <v>8178</v>
      </c>
      <c r="BG1125" t="s">
        <v>17</v>
      </c>
      <c r="BH1125" t="s">
        <v>9567</v>
      </c>
      <c r="BI1125" t="s">
        <v>4479</v>
      </c>
      <c r="BJ1125" t="s">
        <v>9079</v>
      </c>
      <c r="BK1125" t="b">
        <v>0</v>
      </c>
      <c r="BL1125" t="s">
        <v>17</v>
      </c>
      <c r="BM1125" s="89">
        <v>584410</v>
      </c>
      <c r="BN1125" s="89">
        <v>7563</v>
      </c>
      <c r="BO1125" t="s">
        <v>12220</v>
      </c>
      <c r="BP1125" t="s">
        <v>12221</v>
      </c>
      <c r="BQ1125" t="s">
        <v>12216</v>
      </c>
      <c r="BR1125" t="s">
        <v>17</v>
      </c>
      <c r="BS1125" t="s">
        <v>17</v>
      </c>
      <c r="BT1125" t="s">
        <v>17</v>
      </c>
      <c r="BU1125" t="s">
        <v>6697</v>
      </c>
      <c r="BV1125" t="s">
        <v>12274</v>
      </c>
      <c r="BW1125">
        <v>25</v>
      </c>
      <c r="BX1125" t="s">
        <v>17</v>
      </c>
      <c r="BY1125" t="s">
        <v>17</v>
      </c>
      <c r="BZ1125" t="s">
        <v>9217</v>
      </c>
      <c r="CA1125" t="s">
        <v>6212</v>
      </c>
      <c r="CB1125">
        <v>2018</v>
      </c>
      <c r="CC1125" t="s">
        <v>12223</v>
      </c>
      <c r="CD1125" t="s">
        <v>12275</v>
      </c>
      <c r="CE1125" t="s">
        <v>12276</v>
      </c>
      <c r="CF1125" t="s">
        <v>12277</v>
      </c>
      <c r="CG1125" t="s">
        <v>12278</v>
      </c>
      <c r="CH1125" t="s">
        <v>131</v>
      </c>
      <c r="CI1125" t="s">
        <v>12277</v>
      </c>
      <c r="CJ1125" t="s">
        <v>12279</v>
      </c>
      <c r="CK1125" t="s">
        <v>17</v>
      </c>
      <c r="CL1125" t="s">
        <v>17</v>
      </c>
      <c r="CM1125" t="s">
        <v>12229</v>
      </c>
      <c r="CN1125" t="s">
        <v>17</v>
      </c>
      <c r="CO1125" t="s">
        <v>686</v>
      </c>
      <c r="CP1125" t="s">
        <v>48</v>
      </c>
      <c r="CQ1125" t="s">
        <v>7025</v>
      </c>
      <c r="CR1125" t="s">
        <v>17</v>
      </c>
      <c r="CS1125" t="s">
        <v>12280</v>
      </c>
      <c r="CT1125" t="s">
        <v>430</v>
      </c>
      <c r="CU1125" t="s">
        <v>333</v>
      </c>
      <c r="CV1125" t="s">
        <v>17</v>
      </c>
      <c r="CW1125" t="s">
        <v>17</v>
      </c>
      <c r="CX1125" t="s">
        <v>17</v>
      </c>
      <c r="CY1125" t="s">
        <v>17</v>
      </c>
      <c r="CZ1125" t="s">
        <v>12281</v>
      </c>
      <c r="DA1125" t="s">
        <v>8549</v>
      </c>
      <c r="DB1125" t="s">
        <v>12282</v>
      </c>
      <c r="DC1125" t="s">
        <v>12283</v>
      </c>
      <c r="DD1125">
        <v>1133</v>
      </c>
    </row>
    <row r="1126" spans="1:108" ht="16.149999999999999" customHeight="1">
      <c r="A1126">
        <v>1079</v>
      </c>
      <c r="B1126" t="s">
        <v>12199</v>
      </c>
      <c r="C1126" s="285" t="s">
        <v>12200</v>
      </c>
      <c r="D1126" t="s">
        <v>3455</v>
      </c>
      <c r="E1126" t="s">
        <v>12201</v>
      </c>
      <c r="F1126" s="101" t="s">
        <v>12202</v>
      </c>
      <c r="G1126" t="s">
        <v>12203</v>
      </c>
      <c r="H1126" t="s">
        <v>12204</v>
      </c>
      <c r="I1126" t="s">
        <v>12205</v>
      </c>
      <c r="J1126" t="s">
        <v>12206</v>
      </c>
      <c r="K1126" t="s">
        <v>12207</v>
      </c>
      <c r="L1126" t="s">
        <v>12260</v>
      </c>
      <c r="M1126" t="b">
        <v>0</v>
      </c>
      <c r="N1126" t="s">
        <v>549</v>
      </c>
      <c r="O1126" t="s">
        <v>8168</v>
      </c>
      <c r="P1126">
        <v>62</v>
      </c>
      <c r="Q1126">
        <v>62</v>
      </c>
      <c r="R1126">
        <v>62</v>
      </c>
      <c r="S1126" t="s">
        <v>12209</v>
      </c>
      <c r="T1126" t="s">
        <v>17</v>
      </c>
      <c r="U1126" t="s">
        <v>12210</v>
      </c>
      <c r="V1126" t="s">
        <v>17</v>
      </c>
      <c r="W1126" t="s">
        <v>17</v>
      </c>
      <c r="X1126" t="s">
        <v>17</v>
      </c>
      <c r="Y1126" t="s">
        <v>17</v>
      </c>
      <c r="Z1126" t="s">
        <v>12211</v>
      </c>
      <c r="AA1126" t="s">
        <v>12201</v>
      </c>
      <c r="AB1126" t="s">
        <v>17</v>
      </c>
      <c r="AC1126" s="276" t="s">
        <v>12261</v>
      </c>
      <c r="AD1126" t="s">
        <v>17</v>
      </c>
      <c r="AE1126" t="s">
        <v>17</v>
      </c>
      <c r="AF1126" t="s">
        <v>17</v>
      </c>
      <c r="AG1126" t="s">
        <v>17</v>
      </c>
      <c r="AH1126" t="s">
        <v>12284</v>
      </c>
      <c r="AI1126" t="s">
        <v>9273</v>
      </c>
      <c r="AJ1126" t="s">
        <v>12214</v>
      </c>
      <c r="AM1126" t="s">
        <v>12215</v>
      </c>
      <c r="AN1126" t="s">
        <v>12201</v>
      </c>
      <c r="AO1126" t="s">
        <v>4575</v>
      </c>
      <c r="AP1126" t="s">
        <v>8797</v>
      </c>
      <c r="AQ1126" t="s">
        <v>12216</v>
      </c>
      <c r="AR1126" t="s">
        <v>17</v>
      </c>
      <c r="AS1126" t="s">
        <v>9044</v>
      </c>
      <c r="AT1126" t="s">
        <v>17</v>
      </c>
      <c r="AU1126" t="b">
        <v>0</v>
      </c>
      <c r="AV1126" s="89">
        <v>470127</v>
      </c>
      <c r="AW1126" t="s">
        <v>17</v>
      </c>
      <c r="AX1126" t="s">
        <v>17</v>
      </c>
      <c r="AY1126" t="s">
        <v>17</v>
      </c>
      <c r="AZ1126" t="s">
        <v>17</v>
      </c>
      <c r="BA1126" t="s">
        <v>12217</v>
      </c>
      <c r="BB1126" t="s">
        <v>12218</v>
      </c>
      <c r="BC1126" t="s">
        <v>17</v>
      </c>
      <c r="BD1126" t="s">
        <v>12219</v>
      </c>
      <c r="BE1126" t="s">
        <v>37</v>
      </c>
      <c r="BF1126" t="s">
        <v>8178</v>
      </c>
      <c r="BG1126" t="s">
        <v>17</v>
      </c>
      <c r="BH1126" t="s">
        <v>9567</v>
      </c>
      <c r="BI1126" t="s">
        <v>4479</v>
      </c>
      <c r="BJ1126" t="s">
        <v>9079</v>
      </c>
      <c r="BK1126" t="b">
        <v>0</v>
      </c>
      <c r="BL1126" t="s">
        <v>17</v>
      </c>
      <c r="BM1126" s="89">
        <v>120337</v>
      </c>
      <c r="BN1126" s="89">
        <v>120337</v>
      </c>
      <c r="BO1126" t="s">
        <v>12220</v>
      </c>
      <c r="BP1126" t="s">
        <v>12221</v>
      </c>
      <c r="BQ1126" t="s">
        <v>12216</v>
      </c>
      <c r="BR1126" t="s">
        <v>17</v>
      </c>
      <c r="BS1126" t="s">
        <v>17</v>
      </c>
      <c r="BT1126" t="s">
        <v>17</v>
      </c>
      <c r="BU1126" t="s">
        <v>6697</v>
      </c>
      <c r="BV1126" t="s">
        <v>12285</v>
      </c>
      <c r="BW1126">
        <v>25</v>
      </c>
      <c r="BX1126" t="s">
        <v>17</v>
      </c>
      <c r="BY1126" t="s">
        <v>17</v>
      </c>
      <c r="BZ1126" t="s">
        <v>9217</v>
      </c>
      <c r="CA1126" t="s">
        <v>6212</v>
      </c>
      <c r="CB1126">
        <v>2018</v>
      </c>
      <c r="CC1126" t="s">
        <v>12223</v>
      </c>
      <c r="CD1126" t="s">
        <v>12286</v>
      </c>
      <c r="CE1126" t="s">
        <v>12287</v>
      </c>
      <c r="CF1126" t="s">
        <v>12288</v>
      </c>
      <c r="CG1126" t="s">
        <v>12289</v>
      </c>
      <c r="CH1126" t="s">
        <v>131</v>
      </c>
      <c r="CI1126" t="s">
        <v>12288</v>
      </c>
      <c r="CJ1126" t="s">
        <v>12290</v>
      </c>
      <c r="CK1126" t="s">
        <v>17</v>
      </c>
      <c r="CL1126" t="s">
        <v>17</v>
      </c>
      <c r="CM1126" t="s">
        <v>12229</v>
      </c>
      <c r="CN1126" t="s">
        <v>17</v>
      </c>
      <c r="CO1126" t="s">
        <v>686</v>
      </c>
      <c r="CP1126" t="s">
        <v>48</v>
      </c>
      <c r="CQ1126" t="s">
        <v>7025</v>
      </c>
      <c r="CR1126" t="s">
        <v>17</v>
      </c>
      <c r="CS1126" t="s">
        <v>12291</v>
      </c>
      <c r="CT1126" t="s">
        <v>430</v>
      </c>
      <c r="CU1126" t="s">
        <v>333</v>
      </c>
      <c r="CV1126" t="s">
        <v>17</v>
      </c>
      <c r="CW1126" t="s">
        <v>17</v>
      </c>
      <c r="CX1126" t="s">
        <v>17</v>
      </c>
      <c r="CY1126" t="s">
        <v>17</v>
      </c>
      <c r="CZ1126" t="s">
        <v>12292</v>
      </c>
      <c r="DA1126" t="s">
        <v>8549</v>
      </c>
      <c r="DB1126" t="s">
        <v>12293</v>
      </c>
      <c r="DC1126" t="s">
        <v>12294</v>
      </c>
      <c r="DD1126">
        <v>1134</v>
      </c>
    </row>
    <row r="1127" spans="1:108" ht="18" customHeight="1">
      <c r="A1127">
        <v>1080</v>
      </c>
      <c r="B1127" t="s">
        <v>12199</v>
      </c>
      <c r="C1127" s="285" t="s">
        <v>12200</v>
      </c>
      <c r="D1127" t="s">
        <v>3455</v>
      </c>
      <c r="E1127" t="s">
        <v>12201</v>
      </c>
      <c r="F1127" s="101" t="s">
        <v>12202</v>
      </c>
      <c r="G1127" t="s">
        <v>12203</v>
      </c>
      <c r="H1127" t="s">
        <v>12204</v>
      </c>
      <c r="I1127" t="s">
        <v>12205</v>
      </c>
      <c r="J1127" t="s">
        <v>12206</v>
      </c>
      <c r="K1127" t="s">
        <v>12207</v>
      </c>
      <c r="L1127" t="s">
        <v>12295</v>
      </c>
      <c r="M1127" t="b">
        <v>0</v>
      </c>
      <c r="N1127" t="s">
        <v>549</v>
      </c>
      <c r="O1127" t="s">
        <v>8168</v>
      </c>
      <c r="P1127">
        <v>70</v>
      </c>
      <c r="Q1127">
        <v>70</v>
      </c>
      <c r="R1127">
        <v>70</v>
      </c>
      <c r="S1127" t="s">
        <v>12209</v>
      </c>
      <c r="T1127" t="s">
        <v>17</v>
      </c>
      <c r="U1127" t="s">
        <v>12210</v>
      </c>
      <c r="V1127" t="s">
        <v>17</v>
      </c>
      <c r="W1127" t="s">
        <v>17</v>
      </c>
      <c r="X1127" t="s">
        <v>17</v>
      </c>
      <c r="Y1127" t="s">
        <v>17</v>
      </c>
      <c r="Z1127" t="s">
        <v>12211</v>
      </c>
      <c r="AA1127" t="s">
        <v>12201</v>
      </c>
      <c r="AB1127" t="s">
        <v>17</v>
      </c>
      <c r="AC1127" s="276" t="s">
        <v>12235</v>
      </c>
      <c r="AD1127" t="s">
        <v>17</v>
      </c>
      <c r="AE1127" t="s">
        <v>17</v>
      </c>
      <c r="AF1127" t="s">
        <v>17</v>
      </c>
      <c r="AG1127" t="s">
        <v>17</v>
      </c>
      <c r="AH1127" t="s">
        <v>12296</v>
      </c>
      <c r="AI1127" t="s">
        <v>9273</v>
      </c>
      <c r="AJ1127" t="s">
        <v>12214</v>
      </c>
      <c r="AM1127" t="s">
        <v>12215</v>
      </c>
      <c r="AN1127" t="s">
        <v>12201</v>
      </c>
      <c r="AO1127" t="s">
        <v>4575</v>
      </c>
      <c r="AP1127" t="s">
        <v>8797</v>
      </c>
      <c r="AQ1127" t="s">
        <v>12216</v>
      </c>
      <c r="AR1127" t="s">
        <v>17</v>
      </c>
      <c r="AS1127" t="s">
        <v>9044</v>
      </c>
      <c r="AT1127" t="s">
        <v>17</v>
      </c>
      <c r="AU1127" t="b">
        <v>0</v>
      </c>
      <c r="AV1127" s="89">
        <v>447912</v>
      </c>
      <c r="AW1127" t="s">
        <v>17</v>
      </c>
      <c r="AX1127" t="s">
        <v>17</v>
      </c>
      <c r="AY1127" t="s">
        <v>17</v>
      </c>
      <c r="AZ1127" t="s">
        <v>17</v>
      </c>
      <c r="BA1127" t="s">
        <v>12217</v>
      </c>
      <c r="BB1127" t="s">
        <v>12218</v>
      </c>
      <c r="BC1127" t="s">
        <v>17</v>
      </c>
      <c r="BD1127" t="s">
        <v>12219</v>
      </c>
      <c r="BE1127" t="s">
        <v>37</v>
      </c>
      <c r="BF1127" t="s">
        <v>8178</v>
      </c>
      <c r="BG1127" t="s">
        <v>17</v>
      </c>
      <c r="BH1127" t="s">
        <v>9567</v>
      </c>
      <c r="BI1127" t="s">
        <v>4479</v>
      </c>
      <c r="BJ1127" t="s">
        <v>9079</v>
      </c>
      <c r="BK1127" t="b">
        <v>0</v>
      </c>
      <c r="BL1127" t="s">
        <v>17</v>
      </c>
      <c r="BM1127" s="89">
        <v>483986</v>
      </c>
      <c r="BN1127" s="89">
        <v>21625</v>
      </c>
      <c r="BO1127" t="s">
        <v>12220</v>
      </c>
      <c r="BP1127" t="s">
        <v>12221</v>
      </c>
      <c r="BQ1127" t="s">
        <v>12216</v>
      </c>
      <c r="BR1127" t="s">
        <v>17</v>
      </c>
      <c r="BS1127" t="s">
        <v>17</v>
      </c>
      <c r="BT1127" t="s">
        <v>17</v>
      </c>
      <c r="BU1127" t="s">
        <v>6697</v>
      </c>
      <c r="BV1127" t="s">
        <v>12297</v>
      </c>
      <c r="BW1127">
        <v>25</v>
      </c>
      <c r="BX1127" t="s">
        <v>17</v>
      </c>
      <c r="BY1127" t="s">
        <v>17</v>
      </c>
      <c r="BZ1127" t="s">
        <v>9217</v>
      </c>
      <c r="CA1127" t="s">
        <v>6212</v>
      </c>
      <c r="CB1127">
        <v>2018</v>
      </c>
      <c r="CC1127" t="s">
        <v>12223</v>
      </c>
      <c r="CD1127" t="s">
        <v>12298</v>
      </c>
      <c r="CE1127" t="s">
        <v>12299</v>
      </c>
      <c r="CF1127" t="s">
        <v>12300</v>
      </c>
      <c r="CG1127" t="s">
        <v>12301</v>
      </c>
      <c r="CH1127" t="s">
        <v>131</v>
      </c>
      <c r="CI1127" t="s">
        <v>12300</v>
      </c>
      <c r="CJ1127" t="s">
        <v>12302</v>
      </c>
      <c r="CK1127" t="s">
        <v>17</v>
      </c>
      <c r="CL1127" t="s">
        <v>17</v>
      </c>
      <c r="CM1127" t="s">
        <v>12229</v>
      </c>
      <c r="CN1127" t="s">
        <v>17</v>
      </c>
      <c r="CO1127" t="s">
        <v>686</v>
      </c>
      <c r="CP1127" t="s">
        <v>48</v>
      </c>
      <c r="CQ1127" t="s">
        <v>7025</v>
      </c>
      <c r="CR1127" t="s">
        <v>17</v>
      </c>
      <c r="CS1127" t="s">
        <v>12303</v>
      </c>
      <c r="CT1127" t="s">
        <v>430</v>
      </c>
      <c r="CU1127" t="s">
        <v>333</v>
      </c>
      <c r="CV1127" t="s">
        <v>17</v>
      </c>
      <c r="CW1127" t="s">
        <v>17</v>
      </c>
      <c r="CX1127" t="s">
        <v>17</v>
      </c>
      <c r="CY1127" t="s">
        <v>17</v>
      </c>
      <c r="CZ1127" t="s">
        <v>12304</v>
      </c>
      <c r="DA1127" t="s">
        <v>8549</v>
      </c>
      <c r="DB1127" t="s">
        <v>12305</v>
      </c>
      <c r="DC1127" t="s">
        <v>12306</v>
      </c>
      <c r="DD1127">
        <v>1135</v>
      </c>
    </row>
    <row r="1128" spans="1:108" ht="16.899999999999999" customHeight="1">
      <c r="A1128">
        <v>1081</v>
      </c>
      <c r="B1128" t="s">
        <v>12199</v>
      </c>
      <c r="C1128" s="285" t="s">
        <v>12200</v>
      </c>
      <c r="D1128" t="s">
        <v>3455</v>
      </c>
      <c r="E1128" t="s">
        <v>12201</v>
      </c>
      <c r="F1128" s="101" t="s">
        <v>12202</v>
      </c>
      <c r="G1128" t="s">
        <v>12203</v>
      </c>
      <c r="H1128" t="s">
        <v>12204</v>
      </c>
      <c r="I1128" t="s">
        <v>12205</v>
      </c>
      <c r="J1128" t="s">
        <v>12206</v>
      </c>
      <c r="K1128" t="s">
        <v>12207</v>
      </c>
      <c r="L1128" t="s">
        <v>12295</v>
      </c>
      <c r="M1128" t="b">
        <v>0</v>
      </c>
      <c r="N1128" t="s">
        <v>549</v>
      </c>
      <c r="O1128" t="s">
        <v>8168</v>
      </c>
      <c r="P1128">
        <v>70</v>
      </c>
      <c r="Q1128">
        <v>70</v>
      </c>
      <c r="R1128">
        <v>70</v>
      </c>
      <c r="S1128" t="s">
        <v>12209</v>
      </c>
      <c r="T1128" t="s">
        <v>17</v>
      </c>
      <c r="U1128" t="s">
        <v>12210</v>
      </c>
      <c r="V1128" t="s">
        <v>17</v>
      </c>
      <c r="W1128" t="s">
        <v>17</v>
      </c>
      <c r="X1128" t="s">
        <v>17</v>
      </c>
      <c r="Y1128" t="s">
        <v>17</v>
      </c>
      <c r="Z1128" t="s">
        <v>12211</v>
      </c>
      <c r="AA1128" t="s">
        <v>12201</v>
      </c>
      <c r="AB1128" t="s">
        <v>17</v>
      </c>
      <c r="AC1128" s="276" t="s">
        <v>12235</v>
      </c>
      <c r="AD1128" t="s">
        <v>17</v>
      </c>
      <c r="AE1128" t="s">
        <v>17</v>
      </c>
      <c r="AF1128" t="s">
        <v>17</v>
      </c>
      <c r="AG1128" t="s">
        <v>17</v>
      </c>
      <c r="AH1128" t="s">
        <v>12307</v>
      </c>
      <c r="AI1128" t="s">
        <v>9273</v>
      </c>
      <c r="AJ1128" t="s">
        <v>12214</v>
      </c>
      <c r="AM1128" t="s">
        <v>12215</v>
      </c>
      <c r="AN1128" t="s">
        <v>12201</v>
      </c>
      <c r="AO1128" t="s">
        <v>4575</v>
      </c>
      <c r="AP1128" t="s">
        <v>8797</v>
      </c>
      <c r="AQ1128" t="s">
        <v>12216</v>
      </c>
      <c r="AR1128" t="s">
        <v>17</v>
      </c>
      <c r="AS1128" t="s">
        <v>9044</v>
      </c>
      <c r="AT1128" t="s">
        <v>17</v>
      </c>
      <c r="AU1128" t="b">
        <v>0</v>
      </c>
      <c r="AV1128" s="89">
        <v>269053</v>
      </c>
      <c r="AW1128" t="s">
        <v>17</v>
      </c>
      <c r="AX1128" t="s">
        <v>17</v>
      </c>
      <c r="AY1128" t="s">
        <v>17</v>
      </c>
      <c r="AZ1128" t="s">
        <v>17</v>
      </c>
      <c r="BA1128" t="s">
        <v>12217</v>
      </c>
      <c r="BB1128" t="s">
        <v>12218</v>
      </c>
      <c r="BC1128" t="s">
        <v>17</v>
      </c>
      <c r="BD1128" t="s">
        <v>12219</v>
      </c>
      <c r="BE1128" t="s">
        <v>37</v>
      </c>
      <c r="BF1128" t="s">
        <v>8178</v>
      </c>
      <c r="BG1128" t="s">
        <v>17</v>
      </c>
      <c r="BH1128" t="s">
        <v>9567</v>
      </c>
      <c r="BI1128" t="s">
        <v>4479</v>
      </c>
      <c r="BJ1128" t="s">
        <v>9079</v>
      </c>
      <c r="BK1128" t="b">
        <v>0</v>
      </c>
      <c r="BL1128" t="s">
        <v>17</v>
      </c>
      <c r="BM1128" s="89">
        <v>158460</v>
      </c>
      <c r="BN1128" s="89">
        <v>158460</v>
      </c>
      <c r="BO1128" t="s">
        <v>12220</v>
      </c>
      <c r="BP1128" t="s">
        <v>12221</v>
      </c>
      <c r="BQ1128" t="s">
        <v>12216</v>
      </c>
      <c r="BR1128" t="s">
        <v>17</v>
      </c>
      <c r="BS1128" t="s">
        <v>17</v>
      </c>
      <c r="BT1128" t="s">
        <v>17</v>
      </c>
      <c r="BU1128" t="s">
        <v>6697</v>
      </c>
      <c r="BV1128" t="s">
        <v>12308</v>
      </c>
      <c r="BW1128">
        <v>25</v>
      </c>
      <c r="BX1128" t="s">
        <v>17</v>
      </c>
      <c r="BY1128" t="s">
        <v>17</v>
      </c>
      <c r="BZ1128" t="s">
        <v>9217</v>
      </c>
      <c r="CA1128" t="s">
        <v>6212</v>
      </c>
      <c r="CB1128">
        <v>2018</v>
      </c>
      <c r="CC1128" t="s">
        <v>12223</v>
      </c>
      <c r="CD1128" t="s">
        <v>12309</v>
      </c>
      <c r="CE1128" t="s">
        <v>12310</v>
      </c>
      <c r="CF1128" t="s">
        <v>12311</v>
      </c>
      <c r="CG1128" t="s">
        <v>12312</v>
      </c>
      <c r="CH1128" t="s">
        <v>131</v>
      </c>
      <c r="CI1128" t="s">
        <v>12311</v>
      </c>
      <c r="CJ1128" t="s">
        <v>12313</v>
      </c>
      <c r="CK1128" t="s">
        <v>17</v>
      </c>
      <c r="CL1128" t="s">
        <v>17</v>
      </c>
      <c r="CM1128" t="s">
        <v>12229</v>
      </c>
      <c r="CN1128" t="s">
        <v>17</v>
      </c>
      <c r="CO1128" t="s">
        <v>686</v>
      </c>
      <c r="CP1128" t="s">
        <v>48</v>
      </c>
      <c r="CQ1128" t="s">
        <v>7025</v>
      </c>
      <c r="CR1128" t="s">
        <v>17</v>
      </c>
      <c r="CS1128" t="s">
        <v>12314</v>
      </c>
      <c r="CT1128" t="s">
        <v>430</v>
      </c>
      <c r="CU1128" t="s">
        <v>333</v>
      </c>
      <c r="CV1128" t="s">
        <v>17</v>
      </c>
      <c r="CW1128" t="s">
        <v>17</v>
      </c>
      <c r="CX1128" t="s">
        <v>17</v>
      </c>
      <c r="CY1128" t="s">
        <v>17</v>
      </c>
      <c r="CZ1128" t="s">
        <v>12315</v>
      </c>
      <c r="DA1128" t="s">
        <v>8549</v>
      </c>
      <c r="DB1128" t="s">
        <v>12316</v>
      </c>
      <c r="DC1128" t="s">
        <v>12317</v>
      </c>
      <c r="DD1128">
        <v>1136</v>
      </c>
    </row>
    <row r="1129" spans="1:108" ht="16.149999999999999" customHeight="1">
      <c r="A1129">
        <v>1082</v>
      </c>
      <c r="B1129" t="s">
        <v>12199</v>
      </c>
      <c r="C1129" s="285" t="s">
        <v>12200</v>
      </c>
      <c r="D1129" t="s">
        <v>3455</v>
      </c>
      <c r="E1129" t="s">
        <v>12201</v>
      </c>
      <c r="F1129" s="101" t="s">
        <v>12202</v>
      </c>
      <c r="G1129" t="s">
        <v>12203</v>
      </c>
      <c r="H1129" t="s">
        <v>12204</v>
      </c>
      <c r="I1129" t="s">
        <v>12205</v>
      </c>
      <c r="J1129" t="s">
        <v>12206</v>
      </c>
      <c r="K1129" t="s">
        <v>12207</v>
      </c>
      <c r="L1129" t="s">
        <v>12318</v>
      </c>
      <c r="M1129" t="b">
        <v>0</v>
      </c>
      <c r="N1129" t="s">
        <v>549</v>
      </c>
      <c r="O1129" t="s">
        <v>8269</v>
      </c>
      <c r="P1129">
        <v>60</v>
      </c>
      <c r="Q1129">
        <v>60</v>
      </c>
      <c r="R1129">
        <v>60</v>
      </c>
      <c r="S1129" t="s">
        <v>12209</v>
      </c>
      <c r="T1129" t="s">
        <v>17</v>
      </c>
      <c r="U1129" t="s">
        <v>12210</v>
      </c>
      <c r="V1129" t="s">
        <v>17</v>
      </c>
      <c r="W1129" t="s">
        <v>17</v>
      </c>
      <c r="X1129" t="s">
        <v>17</v>
      </c>
      <c r="Y1129" t="s">
        <v>17</v>
      </c>
      <c r="Z1129" t="s">
        <v>12211</v>
      </c>
      <c r="AA1129" t="s">
        <v>12201</v>
      </c>
      <c r="AB1129" t="s">
        <v>17</v>
      </c>
      <c r="AC1129" s="276" t="s">
        <v>12319</v>
      </c>
      <c r="AD1129" t="s">
        <v>17</v>
      </c>
      <c r="AE1129" t="s">
        <v>17</v>
      </c>
      <c r="AF1129" t="s">
        <v>17</v>
      </c>
      <c r="AG1129" t="s">
        <v>17</v>
      </c>
      <c r="AH1129" t="s">
        <v>12320</v>
      </c>
      <c r="AI1129" t="s">
        <v>9273</v>
      </c>
      <c r="AJ1129" t="s">
        <v>12214</v>
      </c>
      <c r="AM1129" t="s">
        <v>12215</v>
      </c>
      <c r="AN1129" t="s">
        <v>12201</v>
      </c>
      <c r="AO1129" t="s">
        <v>4575</v>
      </c>
      <c r="AP1129" t="s">
        <v>8797</v>
      </c>
      <c r="AQ1129" t="s">
        <v>12216</v>
      </c>
      <c r="AR1129" t="s">
        <v>17</v>
      </c>
      <c r="AS1129" t="s">
        <v>9044</v>
      </c>
      <c r="AT1129" t="s">
        <v>17</v>
      </c>
      <c r="AU1129" t="b">
        <v>0</v>
      </c>
      <c r="AV1129" s="89">
        <v>38572</v>
      </c>
      <c r="AW1129" t="s">
        <v>17</v>
      </c>
      <c r="AX1129" t="s">
        <v>17</v>
      </c>
      <c r="AY1129" t="s">
        <v>17</v>
      </c>
      <c r="AZ1129" t="s">
        <v>17</v>
      </c>
      <c r="BA1129" t="s">
        <v>12217</v>
      </c>
      <c r="BB1129" t="s">
        <v>12218</v>
      </c>
      <c r="BC1129" t="s">
        <v>17</v>
      </c>
      <c r="BD1129" t="s">
        <v>12219</v>
      </c>
      <c r="BE1129" t="s">
        <v>37</v>
      </c>
      <c r="BF1129" t="s">
        <v>8178</v>
      </c>
      <c r="BG1129" t="s">
        <v>17</v>
      </c>
      <c r="BH1129" t="s">
        <v>9567</v>
      </c>
      <c r="BI1129" t="s">
        <v>4479</v>
      </c>
      <c r="BJ1129" t="s">
        <v>9079</v>
      </c>
      <c r="BK1129" t="b">
        <v>0</v>
      </c>
      <c r="BL1129" t="s">
        <v>17</v>
      </c>
      <c r="BM1129" s="89">
        <v>16080</v>
      </c>
      <c r="BN1129" s="89">
        <v>16080</v>
      </c>
      <c r="BO1129" t="s">
        <v>12220</v>
      </c>
      <c r="BP1129" t="s">
        <v>12221</v>
      </c>
      <c r="BQ1129" t="s">
        <v>12216</v>
      </c>
      <c r="BR1129" t="s">
        <v>17</v>
      </c>
      <c r="BS1129" t="s">
        <v>17</v>
      </c>
      <c r="BT1129" t="s">
        <v>17</v>
      </c>
      <c r="BU1129" t="s">
        <v>6697</v>
      </c>
      <c r="BV1129" t="s">
        <v>12321</v>
      </c>
      <c r="BW1129">
        <v>25</v>
      </c>
      <c r="BX1129" t="s">
        <v>17</v>
      </c>
      <c r="BY1129" t="s">
        <v>17</v>
      </c>
      <c r="BZ1129" t="s">
        <v>9217</v>
      </c>
      <c r="CA1129" t="s">
        <v>6212</v>
      </c>
      <c r="CB1129">
        <v>2018</v>
      </c>
      <c r="CC1129" t="s">
        <v>12223</v>
      </c>
      <c r="CD1129" t="s">
        <v>12322</v>
      </c>
      <c r="CE1129" t="s">
        <v>12323</v>
      </c>
      <c r="CF1129" t="s">
        <v>12324</v>
      </c>
      <c r="CG1129" t="s">
        <v>12325</v>
      </c>
      <c r="CH1129" t="s">
        <v>131</v>
      </c>
      <c r="CI1129" t="s">
        <v>12324</v>
      </c>
      <c r="CJ1129" t="s">
        <v>12326</v>
      </c>
      <c r="CK1129" t="s">
        <v>17</v>
      </c>
      <c r="CL1129" t="s">
        <v>17</v>
      </c>
      <c r="CM1129" t="s">
        <v>12229</v>
      </c>
      <c r="CN1129" t="s">
        <v>17</v>
      </c>
      <c r="CO1129" t="s">
        <v>686</v>
      </c>
      <c r="CP1129" t="s">
        <v>48</v>
      </c>
      <c r="CQ1129" t="s">
        <v>7025</v>
      </c>
      <c r="CR1129" t="s">
        <v>17</v>
      </c>
      <c r="CS1129" t="s">
        <v>12327</v>
      </c>
      <c r="CT1129" t="s">
        <v>430</v>
      </c>
      <c r="CU1129" t="s">
        <v>333</v>
      </c>
      <c r="CV1129" t="s">
        <v>17</v>
      </c>
      <c r="CW1129" t="s">
        <v>17</v>
      </c>
      <c r="CX1129" t="s">
        <v>17</v>
      </c>
      <c r="CY1129" t="s">
        <v>17</v>
      </c>
      <c r="CZ1129" t="s">
        <v>12328</v>
      </c>
      <c r="DA1129" t="s">
        <v>8549</v>
      </c>
      <c r="DB1129" t="s">
        <v>12329</v>
      </c>
      <c r="DC1129" t="s">
        <v>12330</v>
      </c>
      <c r="DD1129">
        <v>1137</v>
      </c>
    </row>
    <row r="1130" spans="1:108" ht="16.899999999999999" customHeight="1">
      <c r="A1130">
        <v>1083</v>
      </c>
      <c r="B1130" t="s">
        <v>12199</v>
      </c>
      <c r="C1130" s="285" t="s">
        <v>12200</v>
      </c>
      <c r="D1130" t="s">
        <v>3455</v>
      </c>
      <c r="E1130" t="s">
        <v>12201</v>
      </c>
      <c r="F1130" s="101" t="s">
        <v>12202</v>
      </c>
      <c r="G1130" t="s">
        <v>12203</v>
      </c>
      <c r="H1130" t="s">
        <v>12204</v>
      </c>
      <c r="I1130" t="s">
        <v>12205</v>
      </c>
      <c r="J1130" t="s">
        <v>12206</v>
      </c>
      <c r="K1130" t="s">
        <v>12207</v>
      </c>
      <c r="L1130" t="s">
        <v>12318</v>
      </c>
      <c r="M1130" t="b">
        <v>0</v>
      </c>
      <c r="N1130" t="s">
        <v>549</v>
      </c>
      <c r="O1130" t="s">
        <v>8269</v>
      </c>
      <c r="P1130">
        <v>60</v>
      </c>
      <c r="Q1130">
        <v>60</v>
      </c>
      <c r="R1130">
        <v>60</v>
      </c>
      <c r="S1130" t="s">
        <v>12209</v>
      </c>
      <c r="T1130" t="s">
        <v>17</v>
      </c>
      <c r="U1130" t="s">
        <v>12210</v>
      </c>
      <c r="V1130" t="s">
        <v>17</v>
      </c>
      <c r="W1130" t="s">
        <v>17</v>
      </c>
      <c r="X1130" t="s">
        <v>17</v>
      </c>
      <c r="Y1130" t="s">
        <v>17</v>
      </c>
      <c r="Z1130" t="s">
        <v>12211</v>
      </c>
      <c r="AA1130" t="s">
        <v>12201</v>
      </c>
      <c r="AB1130" t="s">
        <v>17</v>
      </c>
      <c r="AC1130" s="276" t="s">
        <v>12319</v>
      </c>
      <c r="AD1130" t="s">
        <v>17</v>
      </c>
      <c r="AE1130" t="s">
        <v>17</v>
      </c>
      <c r="AF1130" t="s">
        <v>17</v>
      </c>
      <c r="AG1130" t="s">
        <v>17</v>
      </c>
      <c r="AH1130" t="s">
        <v>12331</v>
      </c>
      <c r="AI1130" t="s">
        <v>9273</v>
      </c>
      <c r="AJ1130" t="s">
        <v>12214</v>
      </c>
      <c r="AM1130" t="s">
        <v>12215</v>
      </c>
      <c r="AN1130" t="s">
        <v>12201</v>
      </c>
      <c r="AO1130" t="s">
        <v>4575</v>
      </c>
      <c r="AP1130" t="s">
        <v>8797</v>
      </c>
      <c r="AQ1130" t="s">
        <v>12216</v>
      </c>
      <c r="AR1130" t="s">
        <v>17</v>
      </c>
      <c r="AS1130" t="s">
        <v>9044</v>
      </c>
      <c r="AT1130" t="s">
        <v>17</v>
      </c>
      <c r="AU1130" t="b">
        <v>0</v>
      </c>
      <c r="AV1130" s="89">
        <v>239667</v>
      </c>
      <c r="AW1130" t="s">
        <v>17</v>
      </c>
      <c r="AX1130" t="s">
        <v>17</v>
      </c>
      <c r="AY1130" t="s">
        <v>17</v>
      </c>
      <c r="AZ1130" t="s">
        <v>17</v>
      </c>
      <c r="BA1130" t="s">
        <v>12217</v>
      </c>
      <c r="BB1130" t="s">
        <v>12218</v>
      </c>
      <c r="BC1130" t="s">
        <v>17</v>
      </c>
      <c r="BD1130" t="s">
        <v>12219</v>
      </c>
      <c r="BE1130" t="s">
        <v>37</v>
      </c>
      <c r="BF1130" t="s">
        <v>8178</v>
      </c>
      <c r="BG1130" t="s">
        <v>17</v>
      </c>
      <c r="BH1130" t="s">
        <v>9567</v>
      </c>
      <c r="BI1130" t="s">
        <v>4479</v>
      </c>
      <c r="BJ1130" t="s">
        <v>9079</v>
      </c>
      <c r="BK1130" t="b">
        <v>0</v>
      </c>
      <c r="BL1130" t="s">
        <v>17</v>
      </c>
      <c r="BM1130" s="89">
        <v>126673</v>
      </c>
      <c r="BN1130" s="89">
        <v>126673</v>
      </c>
      <c r="BO1130" t="s">
        <v>12220</v>
      </c>
      <c r="BP1130" t="s">
        <v>12221</v>
      </c>
      <c r="BQ1130" t="s">
        <v>12216</v>
      </c>
      <c r="BR1130" t="s">
        <v>17</v>
      </c>
      <c r="BS1130" t="s">
        <v>17</v>
      </c>
      <c r="BT1130" t="s">
        <v>17</v>
      </c>
      <c r="BU1130" t="s">
        <v>6697</v>
      </c>
      <c r="BV1130" t="s">
        <v>12332</v>
      </c>
      <c r="BW1130">
        <v>25</v>
      </c>
      <c r="BX1130" t="s">
        <v>17</v>
      </c>
      <c r="BY1130" t="s">
        <v>17</v>
      </c>
      <c r="BZ1130" t="s">
        <v>9217</v>
      </c>
      <c r="CA1130" t="s">
        <v>6212</v>
      </c>
      <c r="CB1130">
        <v>2018</v>
      </c>
      <c r="CC1130" t="s">
        <v>12223</v>
      </c>
      <c r="CD1130" t="s">
        <v>12333</v>
      </c>
      <c r="CE1130" t="s">
        <v>12334</v>
      </c>
      <c r="CF1130" t="s">
        <v>12335</v>
      </c>
      <c r="CG1130" t="s">
        <v>12336</v>
      </c>
      <c r="CH1130" t="s">
        <v>131</v>
      </c>
      <c r="CI1130" t="s">
        <v>12335</v>
      </c>
      <c r="CJ1130" t="s">
        <v>12337</v>
      </c>
      <c r="CK1130" t="s">
        <v>17</v>
      </c>
      <c r="CL1130" t="s">
        <v>17</v>
      </c>
      <c r="CM1130" t="s">
        <v>12229</v>
      </c>
      <c r="CN1130" t="s">
        <v>17</v>
      </c>
      <c r="CO1130" t="s">
        <v>686</v>
      </c>
      <c r="CP1130" t="s">
        <v>48</v>
      </c>
      <c r="CQ1130" t="s">
        <v>7025</v>
      </c>
      <c r="CR1130" t="s">
        <v>17</v>
      </c>
      <c r="CS1130" t="s">
        <v>12338</v>
      </c>
      <c r="CT1130" t="s">
        <v>430</v>
      </c>
      <c r="CU1130" t="s">
        <v>333</v>
      </c>
      <c r="CV1130" t="s">
        <v>17</v>
      </c>
      <c r="CW1130" t="s">
        <v>17</v>
      </c>
      <c r="CX1130" t="s">
        <v>17</v>
      </c>
      <c r="CY1130" t="s">
        <v>17</v>
      </c>
      <c r="CZ1130" t="s">
        <v>12339</v>
      </c>
      <c r="DA1130" t="s">
        <v>8549</v>
      </c>
      <c r="DB1130" t="s">
        <v>12340</v>
      </c>
      <c r="DC1130" t="s">
        <v>12341</v>
      </c>
      <c r="DD1130">
        <v>1138</v>
      </c>
    </row>
    <row r="1131" spans="1:108" ht="14.45" customHeight="1">
      <c r="A1131">
        <v>1084</v>
      </c>
      <c r="B1131" t="s">
        <v>12199</v>
      </c>
      <c r="C1131" s="285" t="s">
        <v>12200</v>
      </c>
      <c r="D1131" t="s">
        <v>3455</v>
      </c>
      <c r="E1131" t="s">
        <v>12201</v>
      </c>
      <c r="F1131" s="101" t="s">
        <v>12202</v>
      </c>
      <c r="G1131" t="s">
        <v>12203</v>
      </c>
      <c r="H1131" t="s">
        <v>12204</v>
      </c>
      <c r="I1131" t="s">
        <v>12205</v>
      </c>
      <c r="J1131" t="s">
        <v>12206</v>
      </c>
      <c r="K1131" t="s">
        <v>12207</v>
      </c>
      <c r="L1131" t="s">
        <v>12342</v>
      </c>
      <c r="M1131" t="b">
        <v>0</v>
      </c>
      <c r="N1131" t="s">
        <v>549</v>
      </c>
      <c r="O1131" t="s">
        <v>8168</v>
      </c>
      <c r="P1131">
        <v>61</v>
      </c>
      <c r="Q1131">
        <v>61</v>
      </c>
      <c r="R1131">
        <v>61</v>
      </c>
      <c r="S1131" t="s">
        <v>12209</v>
      </c>
      <c r="T1131" t="s">
        <v>17</v>
      </c>
      <c r="U1131" t="s">
        <v>12210</v>
      </c>
      <c r="V1131" t="s">
        <v>17</v>
      </c>
      <c r="W1131" t="s">
        <v>17</v>
      </c>
      <c r="X1131" t="s">
        <v>17</v>
      </c>
      <c r="Y1131" t="s">
        <v>17</v>
      </c>
      <c r="Z1131" t="s">
        <v>12211</v>
      </c>
      <c r="AA1131" t="s">
        <v>12201</v>
      </c>
      <c r="AB1131" t="s">
        <v>17</v>
      </c>
      <c r="AC1131" s="276" t="s">
        <v>9316</v>
      </c>
      <c r="AD1131" t="s">
        <v>17</v>
      </c>
      <c r="AE1131" t="s">
        <v>17</v>
      </c>
      <c r="AF1131" t="s">
        <v>17</v>
      </c>
      <c r="AG1131" t="s">
        <v>17</v>
      </c>
      <c r="AH1131" t="s">
        <v>12343</v>
      </c>
      <c r="AI1131" t="s">
        <v>9273</v>
      </c>
      <c r="AJ1131" t="s">
        <v>12214</v>
      </c>
      <c r="AM1131" t="s">
        <v>12215</v>
      </c>
      <c r="AN1131" t="s">
        <v>12201</v>
      </c>
      <c r="AO1131" t="s">
        <v>4575</v>
      </c>
      <c r="AP1131" t="s">
        <v>8797</v>
      </c>
      <c r="AQ1131" t="s">
        <v>12216</v>
      </c>
      <c r="AR1131" t="s">
        <v>17</v>
      </c>
      <c r="AS1131" t="s">
        <v>9044</v>
      </c>
      <c r="AT1131" t="s">
        <v>17</v>
      </c>
      <c r="AU1131" t="b">
        <v>0</v>
      </c>
      <c r="AV1131" s="89">
        <v>169512</v>
      </c>
      <c r="AW1131" t="s">
        <v>17</v>
      </c>
      <c r="AX1131" t="s">
        <v>17</v>
      </c>
      <c r="AY1131" t="s">
        <v>17</v>
      </c>
      <c r="AZ1131" t="s">
        <v>17</v>
      </c>
      <c r="BA1131" t="s">
        <v>12217</v>
      </c>
      <c r="BB1131" t="s">
        <v>12218</v>
      </c>
      <c r="BC1131" t="s">
        <v>17</v>
      </c>
      <c r="BD1131" t="s">
        <v>12219</v>
      </c>
      <c r="BE1131" t="s">
        <v>37</v>
      </c>
      <c r="BF1131" t="s">
        <v>8178</v>
      </c>
      <c r="BG1131" t="s">
        <v>17</v>
      </c>
      <c r="BH1131" t="s">
        <v>9567</v>
      </c>
      <c r="BI1131" t="s">
        <v>4479</v>
      </c>
      <c r="BJ1131" t="s">
        <v>9079</v>
      </c>
      <c r="BK1131" t="b">
        <v>0</v>
      </c>
      <c r="BL1131" t="s">
        <v>17</v>
      </c>
      <c r="BM1131" s="89">
        <v>99855</v>
      </c>
      <c r="BN1131" s="89">
        <v>99855</v>
      </c>
      <c r="BO1131" t="s">
        <v>12220</v>
      </c>
      <c r="BP1131" t="s">
        <v>12221</v>
      </c>
      <c r="BQ1131" t="s">
        <v>12216</v>
      </c>
      <c r="BR1131" t="s">
        <v>17</v>
      </c>
      <c r="BS1131" t="s">
        <v>17</v>
      </c>
      <c r="BT1131" t="s">
        <v>17</v>
      </c>
      <c r="BU1131" t="s">
        <v>6697</v>
      </c>
      <c r="BV1131" t="s">
        <v>12344</v>
      </c>
      <c r="BW1131">
        <v>25</v>
      </c>
      <c r="BX1131" t="s">
        <v>17</v>
      </c>
      <c r="BY1131" t="s">
        <v>17</v>
      </c>
      <c r="BZ1131" t="s">
        <v>9217</v>
      </c>
      <c r="CA1131" t="s">
        <v>6212</v>
      </c>
      <c r="CB1131">
        <v>2018</v>
      </c>
      <c r="CC1131" t="s">
        <v>12223</v>
      </c>
      <c r="CD1131" t="s">
        <v>12345</v>
      </c>
      <c r="CE1131" t="s">
        <v>12346</v>
      </c>
      <c r="CF1131" t="s">
        <v>12347</v>
      </c>
      <c r="CG1131" t="s">
        <v>12348</v>
      </c>
      <c r="CH1131" t="s">
        <v>131</v>
      </c>
      <c r="CI1131" t="s">
        <v>12347</v>
      </c>
      <c r="CJ1131" t="s">
        <v>12349</v>
      </c>
      <c r="CK1131" t="s">
        <v>17</v>
      </c>
      <c r="CL1131" t="s">
        <v>17</v>
      </c>
      <c r="CM1131" t="s">
        <v>12229</v>
      </c>
      <c r="CN1131" t="s">
        <v>17</v>
      </c>
      <c r="CO1131" t="s">
        <v>686</v>
      </c>
      <c r="CP1131" t="s">
        <v>48</v>
      </c>
      <c r="CQ1131" t="s">
        <v>7025</v>
      </c>
      <c r="CR1131" t="s">
        <v>17</v>
      </c>
      <c r="CS1131" t="s">
        <v>12350</v>
      </c>
      <c r="CT1131" t="s">
        <v>430</v>
      </c>
      <c r="CU1131" t="s">
        <v>333</v>
      </c>
      <c r="CV1131" t="s">
        <v>17</v>
      </c>
      <c r="CW1131" t="s">
        <v>17</v>
      </c>
      <c r="CX1131" t="s">
        <v>17</v>
      </c>
      <c r="CY1131" t="s">
        <v>17</v>
      </c>
      <c r="CZ1131" t="s">
        <v>12351</v>
      </c>
      <c r="DA1131" t="s">
        <v>8549</v>
      </c>
      <c r="DB1131" t="s">
        <v>12352</v>
      </c>
      <c r="DC1131" t="s">
        <v>12353</v>
      </c>
      <c r="DD1131">
        <v>1139</v>
      </c>
    </row>
    <row r="1132" spans="1:108" ht="16.899999999999999" customHeight="1">
      <c r="A1132">
        <v>1085</v>
      </c>
      <c r="B1132" t="s">
        <v>12199</v>
      </c>
      <c r="C1132" s="285" t="s">
        <v>12200</v>
      </c>
      <c r="D1132" t="s">
        <v>3455</v>
      </c>
      <c r="E1132" t="s">
        <v>12201</v>
      </c>
      <c r="F1132" s="101" t="s">
        <v>12202</v>
      </c>
      <c r="G1132" t="s">
        <v>12203</v>
      </c>
      <c r="H1132" t="s">
        <v>12204</v>
      </c>
      <c r="I1132" t="s">
        <v>12205</v>
      </c>
      <c r="J1132" t="s">
        <v>12206</v>
      </c>
      <c r="K1132" t="s">
        <v>12207</v>
      </c>
      <c r="L1132" t="s">
        <v>12342</v>
      </c>
      <c r="M1132" t="b">
        <v>0</v>
      </c>
      <c r="N1132" t="s">
        <v>549</v>
      </c>
      <c r="O1132" t="s">
        <v>8168</v>
      </c>
      <c r="P1132">
        <v>61</v>
      </c>
      <c r="Q1132">
        <v>61</v>
      </c>
      <c r="R1132">
        <v>61</v>
      </c>
      <c r="S1132" t="s">
        <v>12209</v>
      </c>
      <c r="T1132" t="s">
        <v>17</v>
      </c>
      <c r="U1132" t="s">
        <v>12210</v>
      </c>
      <c r="V1132" t="s">
        <v>17</v>
      </c>
      <c r="W1132" t="s">
        <v>17</v>
      </c>
      <c r="X1132" t="s">
        <v>17</v>
      </c>
      <c r="Y1132" t="s">
        <v>17</v>
      </c>
      <c r="Z1132" t="s">
        <v>12211</v>
      </c>
      <c r="AA1132" t="s">
        <v>12201</v>
      </c>
      <c r="AB1132" t="s">
        <v>17</v>
      </c>
      <c r="AC1132" s="276" t="s">
        <v>9316</v>
      </c>
      <c r="AD1132" t="s">
        <v>17</v>
      </c>
      <c r="AE1132" t="s">
        <v>17</v>
      </c>
      <c r="AF1132" t="s">
        <v>17</v>
      </c>
      <c r="AG1132" t="s">
        <v>17</v>
      </c>
      <c r="AH1132" t="s">
        <v>12354</v>
      </c>
      <c r="AI1132" t="s">
        <v>9273</v>
      </c>
      <c r="AJ1132" t="s">
        <v>12214</v>
      </c>
      <c r="AM1132" t="s">
        <v>12215</v>
      </c>
      <c r="AN1132" t="s">
        <v>12201</v>
      </c>
      <c r="AO1132" t="s">
        <v>4575</v>
      </c>
      <c r="AP1132" t="s">
        <v>8797</v>
      </c>
      <c r="AQ1132" t="s">
        <v>12216</v>
      </c>
      <c r="AR1132" t="s">
        <v>17</v>
      </c>
      <c r="AS1132" t="s">
        <v>9044</v>
      </c>
      <c r="AT1132" t="s">
        <v>17</v>
      </c>
      <c r="AU1132" t="b">
        <v>0</v>
      </c>
      <c r="AV1132" s="89">
        <v>57114</v>
      </c>
      <c r="AW1132" t="s">
        <v>17</v>
      </c>
      <c r="AX1132" t="s">
        <v>17</v>
      </c>
      <c r="AY1132" t="s">
        <v>17</v>
      </c>
      <c r="AZ1132" t="s">
        <v>17</v>
      </c>
      <c r="BA1132" t="s">
        <v>12217</v>
      </c>
      <c r="BB1132" t="s">
        <v>12218</v>
      </c>
      <c r="BC1132" t="s">
        <v>17</v>
      </c>
      <c r="BD1132" t="s">
        <v>12219</v>
      </c>
      <c r="BE1132" t="s">
        <v>37</v>
      </c>
      <c r="BF1132" t="s">
        <v>8178</v>
      </c>
      <c r="BG1132" t="s">
        <v>17</v>
      </c>
      <c r="BH1132" t="s">
        <v>9567</v>
      </c>
      <c r="BI1132" t="s">
        <v>4479</v>
      </c>
      <c r="BJ1132" t="s">
        <v>9079</v>
      </c>
      <c r="BK1132" t="b">
        <v>0</v>
      </c>
      <c r="BL1132" t="s">
        <v>17</v>
      </c>
      <c r="BM1132" s="89">
        <v>33053</v>
      </c>
      <c r="BN1132" s="89">
        <v>33053</v>
      </c>
      <c r="BO1132" t="s">
        <v>12220</v>
      </c>
      <c r="BP1132" t="s">
        <v>12221</v>
      </c>
      <c r="BQ1132" t="s">
        <v>12216</v>
      </c>
      <c r="BR1132" t="s">
        <v>17</v>
      </c>
      <c r="BS1132" t="s">
        <v>17</v>
      </c>
      <c r="BT1132" t="s">
        <v>17</v>
      </c>
      <c r="BU1132" t="s">
        <v>6697</v>
      </c>
      <c r="BV1132" t="s">
        <v>12355</v>
      </c>
      <c r="BW1132">
        <v>25</v>
      </c>
      <c r="BX1132" t="s">
        <v>17</v>
      </c>
      <c r="BY1132" t="s">
        <v>17</v>
      </c>
      <c r="BZ1132" t="s">
        <v>9217</v>
      </c>
      <c r="CA1132" t="s">
        <v>6212</v>
      </c>
      <c r="CB1132">
        <v>2018</v>
      </c>
      <c r="CC1132" t="s">
        <v>12223</v>
      </c>
      <c r="CD1132" t="s">
        <v>12356</v>
      </c>
      <c r="CE1132" t="s">
        <v>12357</v>
      </c>
      <c r="CF1132" t="s">
        <v>12358</v>
      </c>
      <c r="CG1132" t="s">
        <v>12359</v>
      </c>
      <c r="CH1132" t="s">
        <v>131</v>
      </c>
      <c r="CI1132" t="s">
        <v>12358</v>
      </c>
      <c r="CJ1132" t="s">
        <v>12360</v>
      </c>
      <c r="CK1132" t="s">
        <v>17</v>
      </c>
      <c r="CL1132" t="s">
        <v>17</v>
      </c>
      <c r="CM1132" t="s">
        <v>12229</v>
      </c>
      <c r="CN1132" t="s">
        <v>17</v>
      </c>
      <c r="CO1132" t="s">
        <v>686</v>
      </c>
      <c r="CP1132" t="s">
        <v>48</v>
      </c>
      <c r="CQ1132" t="s">
        <v>7025</v>
      </c>
      <c r="CR1132" t="s">
        <v>17</v>
      </c>
      <c r="CS1132" t="s">
        <v>12361</v>
      </c>
      <c r="CT1132" t="s">
        <v>430</v>
      </c>
      <c r="CU1132" t="s">
        <v>333</v>
      </c>
      <c r="CV1132" t="s">
        <v>17</v>
      </c>
      <c r="CW1132" t="s">
        <v>17</v>
      </c>
      <c r="CX1132" t="s">
        <v>17</v>
      </c>
      <c r="CY1132" t="s">
        <v>17</v>
      </c>
      <c r="CZ1132" t="s">
        <v>12362</v>
      </c>
      <c r="DA1132" t="s">
        <v>8549</v>
      </c>
      <c r="DB1132" t="s">
        <v>12363</v>
      </c>
      <c r="DC1132" t="s">
        <v>12364</v>
      </c>
      <c r="DD1132">
        <v>1140</v>
      </c>
    </row>
    <row r="1133" spans="1:108" ht="15" customHeight="1">
      <c r="A1133">
        <v>1086</v>
      </c>
      <c r="B1133" t="s">
        <v>12199</v>
      </c>
      <c r="C1133" s="285" t="s">
        <v>12200</v>
      </c>
      <c r="D1133" t="s">
        <v>3455</v>
      </c>
      <c r="E1133" t="s">
        <v>12201</v>
      </c>
      <c r="F1133" s="101" t="s">
        <v>12202</v>
      </c>
      <c r="G1133" t="s">
        <v>12203</v>
      </c>
      <c r="H1133" t="s">
        <v>12204</v>
      </c>
      <c r="I1133" t="s">
        <v>12205</v>
      </c>
      <c r="J1133" t="s">
        <v>12206</v>
      </c>
      <c r="K1133" t="s">
        <v>12207</v>
      </c>
      <c r="L1133" t="s">
        <v>12365</v>
      </c>
      <c r="M1133" t="b">
        <v>0</v>
      </c>
      <c r="N1133" t="s">
        <v>549</v>
      </c>
      <c r="O1133" t="s">
        <v>12366</v>
      </c>
      <c r="P1133">
        <v>75</v>
      </c>
      <c r="Q1133">
        <v>75</v>
      </c>
      <c r="R1133">
        <v>75</v>
      </c>
      <c r="S1133" t="s">
        <v>12209</v>
      </c>
      <c r="T1133" t="s">
        <v>17</v>
      </c>
      <c r="U1133" t="s">
        <v>12210</v>
      </c>
      <c r="V1133" t="s">
        <v>17</v>
      </c>
      <c r="W1133" t="s">
        <v>17</v>
      </c>
      <c r="X1133" t="s">
        <v>17</v>
      </c>
      <c r="Y1133" t="s">
        <v>17</v>
      </c>
      <c r="Z1133" t="s">
        <v>12211</v>
      </c>
      <c r="AA1133" t="s">
        <v>12201</v>
      </c>
      <c r="AB1133" t="s">
        <v>17</v>
      </c>
      <c r="AC1133" s="276" t="s">
        <v>12367</v>
      </c>
      <c r="AD1133" t="s">
        <v>17</v>
      </c>
      <c r="AE1133" t="s">
        <v>17</v>
      </c>
      <c r="AF1133" t="s">
        <v>17</v>
      </c>
      <c r="AG1133" t="s">
        <v>17</v>
      </c>
      <c r="AH1133" t="s">
        <v>12368</v>
      </c>
      <c r="AI1133" t="s">
        <v>9273</v>
      </c>
      <c r="AJ1133" t="s">
        <v>12214</v>
      </c>
      <c r="AM1133" t="s">
        <v>12215</v>
      </c>
      <c r="AN1133" t="s">
        <v>12201</v>
      </c>
      <c r="AO1133" t="s">
        <v>4575</v>
      </c>
      <c r="AP1133" t="s">
        <v>8797</v>
      </c>
      <c r="AQ1133" t="s">
        <v>12216</v>
      </c>
      <c r="AR1133" t="s">
        <v>17</v>
      </c>
      <c r="AS1133" t="s">
        <v>9044</v>
      </c>
      <c r="AT1133" t="s">
        <v>17</v>
      </c>
      <c r="AU1133" t="b">
        <v>0</v>
      </c>
      <c r="AV1133" s="89">
        <v>22575</v>
      </c>
      <c r="AW1133" t="s">
        <v>17</v>
      </c>
      <c r="AX1133" t="s">
        <v>17</v>
      </c>
      <c r="AY1133" t="s">
        <v>17</v>
      </c>
      <c r="AZ1133" t="s">
        <v>17</v>
      </c>
      <c r="BA1133" t="s">
        <v>12217</v>
      </c>
      <c r="BB1133" t="s">
        <v>12218</v>
      </c>
      <c r="BC1133" t="s">
        <v>17</v>
      </c>
      <c r="BD1133" t="s">
        <v>12219</v>
      </c>
      <c r="BE1133" t="s">
        <v>37</v>
      </c>
      <c r="BF1133" t="s">
        <v>8178</v>
      </c>
      <c r="BG1133" t="s">
        <v>17</v>
      </c>
      <c r="BH1133" t="s">
        <v>9567</v>
      </c>
      <c r="BI1133" t="s">
        <v>4479</v>
      </c>
      <c r="BJ1133" t="s">
        <v>9079</v>
      </c>
      <c r="BK1133" t="b">
        <v>0</v>
      </c>
      <c r="BL1133" t="s">
        <v>17</v>
      </c>
      <c r="BM1133" s="89">
        <v>8370</v>
      </c>
      <c r="BN1133" s="89">
        <v>8370</v>
      </c>
      <c r="BO1133" t="s">
        <v>12220</v>
      </c>
      <c r="BP1133" t="s">
        <v>12221</v>
      </c>
      <c r="BQ1133" t="s">
        <v>12216</v>
      </c>
      <c r="BR1133" t="s">
        <v>17</v>
      </c>
      <c r="BS1133" t="s">
        <v>17</v>
      </c>
      <c r="BT1133" t="s">
        <v>17</v>
      </c>
      <c r="BU1133" t="s">
        <v>6697</v>
      </c>
      <c r="BV1133" t="s">
        <v>12369</v>
      </c>
      <c r="BW1133">
        <v>25</v>
      </c>
      <c r="BX1133" t="s">
        <v>17</v>
      </c>
      <c r="BY1133" t="s">
        <v>17</v>
      </c>
      <c r="BZ1133" t="s">
        <v>9217</v>
      </c>
      <c r="CA1133" t="s">
        <v>6212</v>
      </c>
      <c r="CB1133">
        <v>2018</v>
      </c>
      <c r="CC1133" t="s">
        <v>12223</v>
      </c>
      <c r="CD1133" t="s">
        <v>12370</v>
      </c>
      <c r="CE1133" t="s">
        <v>12371</v>
      </c>
      <c r="CF1133" t="s">
        <v>12372</v>
      </c>
      <c r="CG1133" t="s">
        <v>12373</v>
      </c>
      <c r="CH1133" t="s">
        <v>131</v>
      </c>
      <c r="CI1133" t="s">
        <v>12372</v>
      </c>
      <c r="CJ1133" t="s">
        <v>12374</v>
      </c>
      <c r="CK1133" t="s">
        <v>17</v>
      </c>
      <c r="CL1133" t="s">
        <v>17</v>
      </c>
      <c r="CM1133" t="s">
        <v>12229</v>
      </c>
      <c r="CN1133" t="s">
        <v>17</v>
      </c>
      <c r="CO1133" t="s">
        <v>686</v>
      </c>
      <c r="CP1133" t="s">
        <v>48</v>
      </c>
      <c r="CQ1133" t="s">
        <v>7025</v>
      </c>
      <c r="CR1133" t="s">
        <v>17</v>
      </c>
      <c r="CS1133" t="s">
        <v>12375</v>
      </c>
      <c r="CT1133" t="s">
        <v>430</v>
      </c>
      <c r="CU1133" t="s">
        <v>333</v>
      </c>
      <c r="CV1133" t="s">
        <v>17</v>
      </c>
      <c r="CW1133" t="s">
        <v>17</v>
      </c>
      <c r="CX1133" t="s">
        <v>17</v>
      </c>
      <c r="CY1133" t="s">
        <v>17</v>
      </c>
      <c r="CZ1133" t="s">
        <v>12376</v>
      </c>
      <c r="DA1133" t="s">
        <v>8549</v>
      </c>
      <c r="DB1133" t="s">
        <v>12377</v>
      </c>
      <c r="DC1133" t="s">
        <v>12378</v>
      </c>
      <c r="DD1133">
        <v>1141</v>
      </c>
    </row>
    <row r="1134" spans="1:108" ht="15" customHeight="1">
      <c r="A1134">
        <v>1087</v>
      </c>
      <c r="B1134" t="s">
        <v>12199</v>
      </c>
      <c r="C1134" s="285" t="s">
        <v>12200</v>
      </c>
      <c r="D1134" t="s">
        <v>3455</v>
      </c>
      <c r="E1134" t="s">
        <v>12201</v>
      </c>
      <c r="F1134" s="101" t="s">
        <v>12202</v>
      </c>
      <c r="G1134" t="s">
        <v>12203</v>
      </c>
      <c r="H1134" t="s">
        <v>12204</v>
      </c>
      <c r="I1134" t="s">
        <v>12205</v>
      </c>
      <c r="J1134" t="s">
        <v>12206</v>
      </c>
      <c r="K1134" t="s">
        <v>12207</v>
      </c>
      <c r="L1134" t="s">
        <v>12365</v>
      </c>
      <c r="M1134" t="b">
        <v>0</v>
      </c>
      <c r="N1134" t="s">
        <v>549</v>
      </c>
      <c r="O1134" t="s">
        <v>12366</v>
      </c>
      <c r="P1134">
        <v>75</v>
      </c>
      <c r="Q1134">
        <v>75</v>
      </c>
      <c r="R1134">
        <v>75</v>
      </c>
      <c r="S1134" t="s">
        <v>12209</v>
      </c>
      <c r="T1134" t="s">
        <v>17</v>
      </c>
      <c r="U1134" t="s">
        <v>12210</v>
      </c>
      <c r="V1134" t="s">
        <v>17</v>
      </c>
      <c r="W1134" t="s">
        <v>17</v>
      </c>
      <c r="X1134" t="s">
        <v>17</v>
      </c>
      <c r="Y1134" t="s">
        <v>17</v>
      </c>
      <c r="Z1134" t="s">
        <v>12211</v>
      </c>
      <c r="AA1134" t="s">
        <v>12201</v>
      </c>
      <c r="AB1134" t="s">
        <v>17</v>
      </c>
      <c r="AC1134" s="276" t="s">
        <v>12367</v>
      </c>
      <c r="AD1134" t="s">
        <v>17</v>
      </c>
      <c r="AE1134" t="s">
        <v>17</v>
      </c>
      <c r="AF1134" t="s">
        <v>17</v>
      </c>
      <c r="AG1134" t="s">
        <v>17</v>
      </c>
      <c r="AH1134" t="s">
        <v>12379</v>
      </c>
      <c r="AI1134" t="s">
        <v>9273</v>
      </c>
      <c r="AJ1134" t="s">
        <v>12214</v>
      </c>
      <c r="AM1134" t="s">
        <v>12215</v>
      </c>
      <c r="AN1134" t="s">
        <v>12201</v>
      </c>
      <c r="AO1134" t="s">
        <v>4575</v>
      </c>
      <c r="AP1134" t="s">
        <v>8797</v>
      </c>
      <c r="AQ1134" t="s">
        <v>12216</v>
      </c>
      <c r="AR1134" t="s">
        <v>17</v>
      </c>
      <c r="AS1134" t="s">
        <v>9044</v>
      </c>
      <c r="AT1134" t="s">
        <v>17</v>
      </c>
      <c r="AU1134" t="b">
        <v>0</v>
      </c>
      <c r="AV1134" s="89">
        <v>34245</v>
      </c>
      <c r="AW1134" t="s">
        <v>17</v>
      </c>
      <c r="AX1134" t="s">
        <v>17</v>
      </c>
      <c r="AY1134" t="s">
        <v>17</v>
      </c>
      <c r="AZ1134" t="s">
        <v>17</v>
      </c>
      <c r="BA1134" t="s">
        <v>12217</v>
      </c>
      <c r="BB1134" t="s">
        <v>12218</v>
      </c>
      <c r="BC1134" t="s">
        <v>17</v>
      </c>
      <c r="BD1134" t="s">
        <v>12219</v>
      </c>
      <c r="BE1134" t="s">
        <v>37</v>
      </c>
      <c r="BF1134" t="s">
        <v>8178</v>
      </c>
      <c r="BG1134" t="s">
        <v>17</v>
      </c>
      <c r="BH1134" t="s">
        <v>9567</v>
      </c>
      <c r="BI1134" t="s">
        <v>4479</v>
      </c>
      <c r="BJ1134" t="s">
        <v>9079</v>
      </c>
      <c r="BK1134" t="b">
        <v>0</v>
      </c>
      <c r="BL1134" t="s">
        <v>17</v>
      </c>
      <c r="BM1134" s="89">
        <v>16422</v>
      </c>
      <c r="BN1134" s="89">
        <v>16422</v>
      </c>
      <c r="BO1134" t="s">
        <v>12220</v>
      </c>
      <c r="BP1134" t="s">
        <v>12221</v>
      </c>
      <c r="BQ1134" t="s">
        <v>12216</v>
      </c>
      <c r="BR1134" t="s">
        <v>17</v>
      </c>
      <c r="BS1134" t="s">
        <v>17</v>
      </c>
      <c r="BT1134" t="s">
        <v>17</v>
      </c>
      <c r="BU1134" t="s">
        <v>6697</v>
      </c>
      <c r="BV1134" t="s">
        <v>12380</v>
      </c>
      <c r="BW1134">
        <v>25</v>
      </c>
      <c r="BX1134" t="s">
        <v>17</v>
      </c>
      <c r="BY1134" t="s">
        <v>17</v>
      </c>
      <c r="BZ1134" t="s">
        <v>9217</v>
      </c>
      <c r="CA1134" t="s">
        <v>6212</v>
      </c>
      <c r="CB1134">
        <v>2018</v>
      </c>
      <c r="CC1134" t="s">
        <v>12223</v>
      </c>
      <c r="CD1134" t="s">
        <v>12381</v>
      </c>
      <c r="CE1134" t="s">
        <v>12382</v>
      </c>
      <c r="CF1134" t="s">
        <v>12383</v>
      </c>
      <c r="CG1134" t="s">
        <v>12384</v>
      </c>
      <c r="CH1134" t="s">
        <v>131</v>
      </c>
      <c r="CI1134" t="s">
        <v>12383</v>
      </c>
      <c r="CJ1134" t="s">
        <v>12385</v>
      </c>
      <c r="CK1134" t="s">
        <v>17</v>
      </c>
      <c r="CL1134" t="s">
        <v>17</v>
      </c>
      <c r="CM1134" t="s">
        <v>12229</v>
      </c>
      <c r="CN1134" t="s">
        <v>17</v>
      </c>
      <c r="CO1134" t="s">
        <v>686</v>
      </c>
      <c r="CP1134" t="s">
        <v>48</v>
      </c>
      <c r="CQ1134" t="s">
        <v>7025</v>
      </c>
      <c r="CR1134" t="s">
        <v>17</v>
      </c>
      <c r="CS1134" t="s">
        <v>12386</v>
      </c>
      <c r="CT1134" t="s">
        <v>430</v>
      </c>
      <c r="CU1134" t="s">
        <v>333</v>
      </c>
      <c r="CV1134" t="s">
        <v>17</v>
      </c>
      <c r="CW1134" t="s">
        <v>17</v>
      </c>
      <c r="CX1134" t="s">
        <v>17</v>
      </c>
      <c r="CY1134" t="s">
        <v>17</v>
      </c>
      <c r="CZ1134" t="s">
        <v>12387</v>
      </c>
      <c r="DA1134" t="s">
        <v>8549</v>
      </c>
      <c r="DB1134" t="s">
        <v>12388</v>
      </c>
      <c r="DC1134" t="s">
        <v>12389</v>
      </c>
      <c r="DD1134">
        <v>1142</v>
      </c>
    </row>
    <row r="1135" spans="1:108" ht="17.45" customHeight="1">
      <c r="A1135">
        <v>1088</v>
      </c>
      <c r="B1135" t="s">
        <v>12199</v>
      </c>
      <c r="C1135" s="285" t="s">
        <v>12200</v>
      </c>
      <c r="D1135" t="s">
        <v>3455</v>
      </c>
      <c r="E1135" t="s">
        <v>12201</v>
      </c>
      <c r="F1135" s="101" t="s">
        <v>12202</v>
      </c>
      <c r="G1135" t="s">
        <v>12203</v>
      </c>
      <c r="H1135" t="s">
        <v>12204</v>
      </c>
      <c r="I1135" t="s">
        <v>12205</v>
      </c>
      <c r="J1135" t="s">
        <v>12206</v>
      </c>
      <c r="K1135" t="s">
        <v>12207</v>
      </c>
      <c r="L1135" t="s">
        <v>12390</v>
      </c>
      <c r="M1135" t="b">
        <v>0</v>
      </c>
      <c r="N1135" t="s">
        <v>549</v>
      </c>
      <c r="O1135" t="s">
        <v>12366</v>
      </c>
      <c r="P1135">
        <v>53</v>
      </c>
      <c r="Q1135">
        <v>53</v>
      </c>
      <c r="R1135">
        <v>53</v>
      </c>
      <c r="S1135" t="s">
        <v>12209</v>
      </c>
      <c r="T1135" t="s">
        <v>17</v>
      </c>
      <c r="U1135" t="s">
        <v>12210</v>
      </c>
      <c r="V1135" t="s">
        <v>17</v>
      </c>
      <c r="W1135" t="s">
        <v>17</v>
      </c>
      <c r="X1135" t="s">
        <v>17</v>
      </c>
      <c r="Y1135" t="s">
        <v>17</v>
      </c>
      <c r="Z1135" t="s">
        <v>12211</v>
      </c>
      <c r="AA1135" t="s">
        <v>12201</v>
      </c>
      <c r="AB1135" t="s">
        <v>17</v>
      </c>
      <c r="AC1135" s="276" t="s">
        <v>12391</v>
      </c>
      <c r="AD1135" t="s">
        <v>17</v>
      </c>
      <c r="AE1135" t="s">
        <v>17</v>
      </c>
      <c r="AF1135" t="s">
        <v>17</v>
      </c>
      <c r="AG1135" t="s">
        <v>17</v>
      </c>
      <c r="AH1135" t="s">
        <v>12392</v>
      </c>
      <c r="AI1135" t="s">
        <v>9273</v>
      </c>
      <c r="AJ1135" t="s">
        <v>12214</v>
      </c>
      <c r="AM1135" t="s">
        <v>12215</v>
      </c>
      <c r="AN1135" t="s">
        <v>12201</v>
      </c>
      <c r="AO1135" t="s">
        <v>4575</v>
      </c>
      <c r="AP1135" t="s">
        <v>8797</v>
      </c>
      <c r="AQ1135" t="s">
        <v>12216</v>
      </c>
      <c r="AR1135" t="s">
        <v>17</v>
      </c>
      <c r="AS1135" t="s">
        <v>9044</v>
      </c>
      <c r="AT1135" t="s">
        <v>17</v>
      </c>
      <c r="AU1135" t="b">
        <v>0</v>
      </c>
      <c r="AV1135" s="89">
        <v>119809</v>
      </c>
      <c r="AW1135" t="s">
        <v>17</v>
      </c>
      <c r="AX1135" t="s">
        <v>17</v>
      </c>
      <c r="AY1135" t="s">
        <v>17</v>
      </c>
      <c r="AZ1135" t="s">
        <v>17</v>
      </c>
      <c r="BA1135" t="s">
        <v>12217</v>
      </c>
      <c r="BB1135" t="s">
        <v>12218</v>
      </c>
      <c r="BC1135" t="s">
        <v>17</v>
      </c>
      <c r="BD1135" t="s">
        <v>12219</v>
      </c>
      <c r="BE1135" t="s">
        <v>37</v>
      </c>
      <c r="BF1135" t="s">
        <v>8178</v>
      </c>
      <c r="BG1135" t="s">
        <v>17</v>
      </c>
      <c r="BH1135" t="s">
        <v>9567</v>
      </c>
      <c r="BI1135" t="s">
        <v>4479</v>
      </c>
      <c r="BJ1135" t="s">
        <v>9079</v>
      </c>
      <c r="BK1135" t="b">
        <v>0</v>
      </c>
      <c r="BL1135" t="s">
        <v>17</v>
      </c>
      <c r="BM1135" s="89">
        <v>66113</v>
      </c>
      <c r="BN1135" s="89">
        <v>66113</v>
      </c>
      <c r="BO1135" t="s">
        <v>12220</v>
      </c>
      <c r="BP1135" t="s">
        <v>12221</v>
      </c>
      <c r="BQ1135" t="s">
        <v>12216</v>
      </c>
      <c r="BR1135" t="s">
        <v>17</v>
      </c>
      <c r="BS1135" t="s">
        <v>17</v>
      </c>
      <c r="BT1135" t="s">
        <v>17</v>
      </c>
      <c r="BU1135" t="s">
        <v>6697</v>
      </c>
      <c r="BV1135" t="s">
        <v>12393</v>
      </c>
      <c r="BW1135">
        <v>25</v>
      </c>
      <c r="BX1135" t="s">
        <v>17</v>
      </c>
      <c r="BY1135" t="s">
        <v>17</v>
      </c>
      <c r="BZ1135" t="s">
        <v>9217</v>
      </c>
      <c r="CA1135" t="s">
        <v>6212</v>
      </c>
      <c r="CB1135">
        <v>2018</v>
      </c>
      <c r="CC1135" t="s">
        <v>12223</v>
      </c>
      <c r="CD1135" t="s">
        <v>12394</v>
      </c>
      <c r="CE1135" t="s">
        <v>12395</v>
      </c>
      <c r="CF1135" t="s">
        <v>12396</v>
      </c>
      <c r="CG1135" t="s">
        <v>12397</v>
      </c>
      <c r="CH1135" t="s">
        <v>131</v>
      </c>
      <c r="CI1135" t="s">
        <v>12396</v>
      </c>
      <c r="CJ1135" t="s">
        <v>12398</v>
      </c>
      <c r="CK1135" t="s">
        <v>17</v>
      </c>
      <c r="CL1135" t="s">
        <v>17</v>
      </c>
      <c r="CM1135" t="s">
        <v>12229</v>
      </c>
      <c r="CN1135" t="s">
        <v>17</v>
      </c>
      <c r="CO1135" t="s">
        <v>686</v>
      </c>
      <c r="CP1135" t="s">
        <v>48</v>
      </c>
      <c r="CQ1135" t="s">
        <v>7025</v>
      </c>
      <c r="CR1135" t="s">
        <v>17</v>
      </c>
      <c r="CS1135" t="s">
        <v>12399</v>
      </c>
      <c r="CT1135" t="s">
        <v>430</v>
      </c>
      <c r="CU1135" t="s">
        <v>333</v>
      </c>
      <c r="CV1135" t="s">
        <v>17</v>
      </c>
      <c r="CW1135" t="s">
        <v>17</v>
      </c>
      <c r="CX1135" t="s">
        <v>17</v>
      </c>
      <c r="CY1135" t="s">
        <v>17</v>
      </c>
      <c r="CZ1135" t="s">
        <v>12400</v>
      </c>
      <c r="DA1135" t="s">
        <v>8549</v>
      </c>
      <c r="DB1135" t="s">
        <v>12401</v>
      </c>
      <c r="DC1135" t="s">
        <v>12402</v>
      </c>
      <c r="DD1135">
        <v>1143</v>
      </c>
    </row>
    <row r="1136" spans="1:108" ht="16.149999999999999" customHeight="1">
      <c r="A1136">
        <v>1089</v>
      </c>
      <c r="B1136" t="s">
        <v>12199</v>
      </c>
      <c r="C1136" s="285" t="s">
        <v>12200</v>
      </c>
      <c r="D1136" t="s">
        <v>3455</v>
      </c>
      <c r="E1136" t="s">
        <v>12201</v>
      </c>
      <c r="F1136" s="101" t="s">
        <v>12202</v>
      </c>
      <c r="G1136" t="s">
        <v>12203</v>
      </c>
      <c r="H1136" t="s">
        <v>12204</v>
      </c>
      <c r="I1136" t="s">
        <v>12205</v>
      </c>
      <c r="J1136" t="s">
        <v>12206</v>
      </c>
      <c r="K1136" t="s">
        <v>12207</v>
      </c>
      <c r="L1136" t="s">
        <v>12390</v>
      </c>
      <c r="M1136" t="b">
        <v>0</v>
      </c>
      <c r="N1136" t="s">
        <v>549</v>
      </c>
      <c r="O1136" t="s">
        <v>12366</v>
      </c>
      <c r="P1136">
        <v>53</v>
      </c>
      <c r="Q1136">
        <v>53</v>
      </c>
      <c r="R1136">
        <v>53</v>
      </c>
      <c r="S1136" t="s">
        <v>12209</v>
      </c>
      <c r="T1136" t="s">
        <v>17</v>
      </c>
      <c r="U1136" t="s">
        <v>12210</v>
      </c>
      <c r="V1136" t="s">
        <v>17</v>
      </c>
      <c r="W1136" t="s">
        <v>17</v>
      </c>
      <c r="X1136" t="s">
        <v>17</v>
      </c>
      <c r="Y1136" t="s">
        <v>17</v>
      </c>
      <c r="Z1136" t="s">
        <v>12211</v>
      </c>
      <c r="AA1136" t="s">
        <v>12201</v>
      </c>
      <c r="AB1136" t="s">
        <v>17</v>
      </c>
      <c r="AC1136" s="276" t="s">
        <v>12391</v>
      </c>
      <c r="AD1136" t="s">
        <v>17</v>
      </c>
      <c r="AE1136" t="s">
        <v>17</v>
      </c>
      <c r="AF1136" t="s">
        <v>17</v>
      </c>
      <c r="AG1136" t="s">
        <v>17</v>
      </c>
      <c r="AH1136" t="s">
        <v>12403</v>
      </c>
      <c r="AI1136" t="s">
        <v>9273</v>
      </c>
      <c r="AJ1136" t="s">
        <v>12214</v>
      </c>
      <c r="AM1136" t="s">
        <v>12215</v>
      </c>
      <c r="AN1136" t="s">
        <v>12201</v>
      </c>
      <c r="AO1136" t="s">
        <v>4575</v>
      </c>
      <c r="AP1136" t="s">
        <v>8797</v>
      </c>
      <c r="AQ1136" t="s">
        <v>12216</v>
      </c>
      <c r="AR1136" t="s">
        <v>17</v>
      </c>
      <c r="AS1136" t="s">
        <v>9044</v>
      </c>
      <c r="AT1136" t="s">
        <v>17</v>
      </c>
      <c r="AU1136" t="b">
        <v>0</v>
      </c>
      <c r="AV1136" s="89">
        <v>273079</v>
      </c>
      <c r="AW1136" t="s">
        <v>17</v>
      </c>
      <c r="AX1136" t="s">
        <v>17</v>
      </c>
      <c r="AY1136" t="s">
        <v>17</v>
      </c>
      <c r="AZ1136" t="s">
        <v>17</v>
      </c>
      <c r="BA1136" t="s">
        <v>12217</v>
      </c>
      <c r="BB1136" t="s">
        <v>12218</v>
      </c>
      <c r="BC1136" t="s">
        <v>17</v>
      </c>
      <c r="BD1136" t="s">
        <v>12219</v>
      </c>
      <c r="BE1136" t="s">
        <v>37</v>
      </c>
      <c r="BF1136" t="s">
        <v>8178</v>
      </c>
      <c r="BG1136" t="s">
        <v>17</v>
      </c>
      <c r="BH1136" t="s">
        <v>9567</v>
      </c>
      <c r="BI1136" t="s">
        <v>4479</v>
      </c>
      <c r="BJ1136" t="s">
        <v>9079</v>
      </c>
      <c r="BK1136" t="b">
        <v>0</v>
      </c>
      <c r="BL1136" t="s">
        <v>17</v>
      </c>
      <c r="BM1136" s="89">
        <v>166962</v>
      </c>
      <c r="BN1136" s="89">
        <v>166962</v>
      </c>
      <c r="BO1136" t="s">
        <v>12220</v>
      </c>
      <c r="BP1136" t="s">
        <v>12221</v>
      </c>
      <c r="BQ1136" t="s">
        <v>12216</v>
      </c>
      <c r="BR1136" t="s">
        <v>17</v>
      </c>
      <c r="BS1136" t="s">
        <v>17</v>
      </c>
      <c r="BT1136" t="s">
        <v>17</v>
      </c>
      <c r="BU1136" t="s">
        <v>6697</v>
      </c>
      <c r="BV1136" t="s">
        <v>12404</v>
      </c>
      <c r="BW1136">
        <v>25</v>
      </c>
      <c r="BX1136" t="s">
        <v>17</v>
      </c>
      <c r="BY1136" t="s">
        <v>17</v>
      </c>
      <c r="BZ1136" t="s">
        <v>9217</v>
      </c>
      <c r="CA1136" t="s">
        <v>6212</v>
      </c>
      <c r="CB1136">
        <v>2018</v>
      </c>
      <c r="CC1136" t="s">
        <v>12223</v>
      </c>
      <c r="CD1136" t="s">
        <v>12405</v>
      </c>
      <c r="CE1136" t="s">
        <v>12406</v>
      </c>
      <c r="CF1136" t="s">
        <v>12407</v>
      </c>
      <c r="CG1136" t="s">
        <v>12408</v>
      </c>
      <c r="CH1136" t="s">
        <v>131</v>
      </c>
      <c r="CI1136" t="s">
        <v>12407</v>
      </c>
      <c r="CJ1136" t="s">
        <v>12409</v>
      </c>
      <c r="CK1136" t="s">
        <v>17</v>
      </c>
      <c r="CL1136" t="s">
        <v>17</v>
      </c>
      <c r="CM1136" t="s">
        <v>12229</v>
      </c>
      <c r="CN1136" t="s">
        <v>17</v>
      </c>
      <c r="CO1136" t="s">
        <v>686</v>
      </c>
      <c r="CP1136" t="s">
        <v>48</v>
      </c>
      <c r="CQ1136" t="s">
        <v>7025</v>
      </c>
      <c r="CR1136" t="s">
        <v>17</v>
      </c>
      <c r="CS1136" t="s">
        <v>12410</v>
      </c>
      <c r="CT1136" t="s">
        <v>430</v>
      </c>
      <c r="CU1136" t="s">
        <v>333</v>
      </c>
      <c r="CV1136" t="s">
        <v>17</v>
      </c>
      <c r="CW1136" t="s">
        <v>17</v>
      </c>
      <c r="CX1136" t="s">
        <v>17</v>
      </c>
      <c r="CY1136" t="s">
        <v>17</v>
      </c>
      <c r="CZ1136" t="s">
        <v>12411</v>
      </c>
      <c r="DA1136" t="s">
        <v>8549</v>
      </c>
      <c r="DB1136" t="s">
        <v>12412</v>
      </c>
      <c r="DC1136" t="s">
        <v>12413</v>
      </c>
      <c r="DD1136">
        <v>1144</v>
      </c>
    </row>
    <row r="1137" spans="1:108" ht="16.149999999999999" customHeight="1">
      <c r="A1137">
        <v>1090</v>
      </c>
      <c r="B1137" t="s">
        <v>12199</v>
      </c>
      <c r="C1137" s="285" t="s">
        <v>12200</v>
      </c>
      <c r="D1137" t="s">
        <v>3455</v>
      </c>
      <c r="E1137" t="s">
        <v>12201</v>
      </c>
      <c r="F1137" s="101" t="s">
        <v>12202</v>
      </c>
      <c r="G1137" t="s">
        <v>12203</v>
      </c>
      <c r="H1137" t="s">
        <v>12204</v>
      </c>
      <c r="I1137" t="s">
        <v>12205</v>
      </c>
      <c r="J1137" t="s">
        <v>12206</v>
      </c>
      <c r="K1137" t="s">
        <v>12207</v>
      </c>
      <c r="L1137" t="s">
        <v>12390</v>
      </c>
      <c r="M1137" t="b">
        <v>0</v>
      </c>
      <c r="N1137" t="s">
        <v>549</v>
      </c>
      <c r="O1137" t="s">
        <v>12366</v>
      </c>
      <c r="P1137">
        <v>53</v>
      </c>
      <c r="Q1137">
        <v>53</v>
      </c>
      <c r="R1137">
        <v>53</v>
      </c>
      <c r="S1137" t="s">
        <v>12209</v>
      </c>
      <c r="T1137" t="s">
        <v>17</v>
      </c>
      <c r="U1137" t="s">
        <v>12210</v>
      </c>
      <c r="V1137" t="s">
        <v>17</v>
      </c>
      <c r="W1137" t="s">
        <v>17</v>
      </c>
      <c r="X1137" t="s">
        <v>17</v>
      </c>
      <c r="Y1137" t="s">
        <v>17</v>
      </c>
      <c r="Z1137" t="s">
        <v>12211</v>
      </c>
      <c r="AA1137" t="s">
        <v>12201</v>
      </c>
      <c r="AB1137" t="s">
        <v>17</v>
      </c>
      <c r="AC1137" s="276" t="s">
        <v>12391</v>
      </c>
      <c r="AD1137" t="s">
        <v>17</v>
      </c>
      <c r="AE1137" t="s">
        <v>17</v>
      </c>
      <c r="AF1137" t="s">
        <v>17</v>
      </c>
      <c r="AG1137" t="s">
        <v>17</v>
      </c>
      <c r="AH1137" t="s">
        <v>12414</v>
      </c>
      <c r="AI1137" t="s">
        <v>9273</v>
      </c>
      <c r="AJ1137" t="s">
        <v>12214</v>
      </c>
      <c r="AM1137" t="s">
        <v>12215</v>
      </c>
      <c r="AN1137" t="s">
        <v>12201</v>
      </c>
      <c r="AO1137" t="s">
        <v>4575</v>
      </c>
      <c r="AP1137" t="s">
        <v>8797</v>
      </c>
      <c r="AQ1137" t="s">
        <v>12216</v>
      </c>
      <c r="AR1137" t="s">
        <v>17</v>
      </c>
      <c r="AS1137" t="s">
        <v>9044</v>
      </c>
      <c r="AT1137" t="s">
        <v>17</v>
      </c>
      <c r="AU1137" t="b">
        <v>0</v>
      </c>
      <c r="AV1137" s="89">
        <v>252280</v>
      </c>
      <c r="AW1137" t="s">
        <v>17</v>
      </c>
      <c r="AX1137" t="s">
        <v>17</v>
      </c>
      <c r="AY1137" t="s">
        <v>17</v>
      </c>
      <c r="AZ1137" t="s">
        <v>17</v>
      </c>
      <c r="BA1137" t="s">
        <v>12217</v>
      </c>
      <c r="BB1137" t="s">
        <v>12218</v>
      </c>
      <c r="BC1137" t="s">
        <v>17</v>
      </c>
      <c r="BD1137" t="s">
        <v>12219</v>
      </c>
      <c r="BE1137" t="s">
        <v>37</v>
      </c>
      <c r="BF1137" t="s">
        <v>8178</v>
      </c>
      <c r="BG1137" t="s">
        <v>17</v>
      </c>
      <c r="BH1137" t="s">
        <v>9567</v>
      </c>
      <c r="BI1137" t="s">
        <v>4479</v>
      </c>
      <c r="BJ1137" t="s">
        <v>9079</v>
      </c>
      <c r="BK1137" t="b">
        <v>0</v>
      </c>
      <c r="BL1137" t="s">
        <v>17</v>
      </c>
      <c r="BM1137" s="89">
        <v>152920</v>
      </c>
      <c r="BN1137" s="89">
        <v>152920</v>
      </c>
      <c r="BO1137" t="s">
        <v>12220</v>
      </c>
      <c r="BP1137" t="s">
        <v>12221</v>
      </c>
      <c r="BQ1137" t="s">
        <v>12216</v>
      </c>
      <c r="BR1137" t="s">
        <v>17</v>
      </c>
      <c r="BS1137" t="s">
        <v>17</v>
      </c>
      <c r="BT1137" t="s">
        <v>17</v>
      </c>
      <c r="BU1137" t="s">
        <v>6697</v>
      </c>
      <c r="BV1137" t="s">
        <v>12415</v>
      </c>
      <c r="BW1137">
        <v>25</v>
      </c>
      <c r="BX1137" t="s">
        <v>17</v>
      </c>
      <c r="BY1137" t="s">
        <v>17</v>
      </c>
      <c r="BZ1137" t="s">
        <v>9217</v>
      </c>
      <c r="CA1137" t="s">
        <v>6212</v>
      </c>
      <c r="CB1137">
        <v>2018</v>
      </c>
      <c r="CC1137" t="s">
        <v>12223</v>
      </c>
      <c r="CD1137" t="s">
        <v>12416</v>
      </c>
      <c r="CE1137" t="s">
        <v>12417</v>
      </c>
      <c r="CF1137" t="s">
        <v>12418</v>
      </c>
      <c r="CG1137" t="s">
        <v>12419</v>
      </c>
      <c r="CH1137" t="s">
        <v>131</v>
      </c>
      <c r="CI1137" t="s">
        <v>12418</v>
      </c>
      <c r="CJ1137" t="s">
        <v>12420</v>
      </c>
      <c r="CK1137" t="s">
        <v>17</v>
      </c>
      <c r="CL1137" t="s">
        <v>17</v>
      </c>
      <c r="CM1137" t="s">
        <v>12229</v>
      </c>
      <c r="CN1137" t="s">
        <v>17</v>
      </c>
      <c r="CO1137" t="s">
        <v>686</v>
      </c>
      <c r="CP1137" t="s">
        <v>48</v>
      </c>
      <c r="CQ1137" t="s">
        <v>7025</v>
      </c>
      <c r="CR1137" t="s">
        <v>17</v>
      </c>
      <c r="CS1137" t="s">
        <v>12421</v>
      </c>
      <c r="CT1137" t="s">
        <v>430</v>
      </c>
      <c r="CU1137" t="s">
        <v>333</v>
      </c>
      <c r="CV1137" t="s">
        <v>17</v>
      </c>
      <c r="CW1137" t="s">
        <v>17</v>
      </c>
      <c r="CX1137" t="s">
        <v>17</v>
      </c>
      <c r="CY1137" t="s">
        <v>17</v>
      </c>
      <c r="CZ1137" t="s">
        <v>12422</v>
      </c>
      <c r="DA1137" t="s">
        <v>8549</v>
      </c>
      <c r="DB1137" t="s">
        <v>12423</v>
      </c>
      <c r="DC1137" t="s">
        <v>12424</v>
      </c>
      <c r="DD1137">
        <v>1145</v>
      </c>
    </row>
    <row r="1138" spans="1:108" ht="16.899999999999999" customHeight="1">
      <c r="A1138">
        <v>1091</v>
      </c>
      <c r="B1138" t="s">
        <v>12199</v>
      </c>
      <c r="C1138" s="285" t="s">
        <v>12200</v>
      </c>
      <c r="D1138" t="s">
        <v>3455</v>
      </c>
      <c r="E1138" t="s">
        <v>12201</v>
      </c>
      <c r="F1138" s="101" t="s">
        <v>12202</v>
      </c>
      <c r="G1138" t="s">
        <v>12203</v>
      </c>
      <c r="H1138" t="s">
        <v>12204</v>
      </c>
      <c r="I1138" t="s">
        <v>12205</v>
      </c>
      <c r="J1138" t="s">
        <v>12206</v>
      </c>
      <c r="K1138" t="s">
        <v>12207</v>
      </c>
      <c r="L1138" t="s">
        <v>12425</v>
      </c>
      <c r="M1138" t="b">
        <v>0</v>
      </c>
      <c r="N1138" t="s">
        <v>549</v>
      </c>
      <c r="O1138" t="s">
        <v>8168</v>
      </c>
      <c r="P1138">
        <v>59</v>
      </c>
      <c r="Q1138">
        <v>59</v>
      </c>
      <c r="R1138">
        <v>59</v>
      </c>
      <c r="S1138" t="s">
        <v>12209</v>
      </c>
      <c r="T1138" t="s">
        <v>17</v>
      </c>
      <c r="U1138" t="s">
        <v>12210</v>
      </c>
      <c r="V1138" t="s">
        <v>17</v>
      </c>
      <c r="W1138" t="s">
        <v>17</v>
      </c>
      <c r="X1138" t="s">
        <v>17</v>
      </c>
      <c r="Y1138" t="s">
        <v>17</v>
      </c>
      <c r="Z1138" t="s">
        <v>12211</v>
      </c>
      <c r="AA1138" t="s">
        <v>12201</v>
      </c>
      <c r="AB1138" t="s">
        <v>17</v>
      </c>
      <c r="AC1138" s="276" t="s">
        <v>12261</v>
      </c>
      <c r="AD1138" t="s">
        <v>17</v>
      </c>
      <c r="AE1138" t="s">
        <v>17</v>
      </c>
      <c r="AF1138" t="s">
        <v>17</v>
      </c>
      <c r="AG1138" t="s">
        <v>17</v>
      </c>
      <c r="AH1138" t="s">
        <v>12426</v>
      </c>
      <c r="AI1138" t="s">
        <v>9273</v>
      </c>
      <c r="AJ1138" t="s">
        <v>12214</v>
      </c>
      <c r="AM1138" t="s">
        <v>12215</v>
      </c>
      <c r="AN1138" t="s">
        <v>12201</v>
      </c>
      <c r="AO1138" t="s">
        <v>4575</v>
      </c>
      <c r="AP1138" t="s">
        <v>8797</v>
      </c>
      <c r="AQ1138" t="s">
        <v>12216</v>
      </c>
      <c r="AR1138" t="s">
        <v>17</v>
      </c>
      <c r="AS1138" t="s">
        <v>9044</v>
      </c>
      <c r="AT1138" t="s">
        <v>17</v>
      </c>
      <c r="AU1138" t="b">
        <v>0</v>
      </c>
      <c r="AV1138" s="89">
        <v>803699</v>
      </c>
      <c r="AW1138" t="s">
        <v>17</v>
      </c>
      <c r="AX1138" t="s">
        <v>17</v>
      </c>
      <c r="AY1138" t="s">
        <v>17</v>
      </c>
      <c r="AZ1138" t="s">
        <v>17</v>
      </c>
      <c r="BA1138" t="s">
        <v>12217</v>
      </c>
      <c r="BB1138" t="s">
        <v>12218</v>
      </c>
      <c r="BC1138" t="s">
        <v>17</v>
      </c>
      <c r="BD1138" t="s">
        <v>12219</v>
      </c>
      <c r="BE1138" t="s">
        <v>37</v>
      </c>
      <c r="BF1138" t="s">
        <v>8178</v>
      </c>
      <c r="BG1138" t="s">
        <v>17</v>
      </c>
      <c r="BH1138" t="s">
        <v>9567</v>
      </c>
      <c r="BI1138" t="s">
        <v>4479</v>
      </c>
      <c r="BJ1138" t="s">
        <v>9079</v>
      </c>
      <c r="BK1138" t="b">
        <v>0</v>
      </c>
      <c r="BL1138" t="s">
        <v>17</v>
      </c>
      <c r="BM1138" s="89">
        <v>506583</v>
      </c>
      <c r="BN1138" s="89">
        <v>506583</v>
      </c>
      <c r="BO1138" t="s">
        <v>12220</v>
      </c>
      <c r="BP1138" t="s">
        <v>12221</v>
      </c>
      <c r="BQ1138" t="s">
        <v>12216</v>
      </c>
      <c r="BR1138" t="s">
        <v>17</v>
      </c>
      <c r="BS1138" t="s">
        <v>17</v>
      </c>
      <c r="BT1138" t="s">
        <v>17</v>
      </c>
      <c r="BU1138" t="s">
        <v>6697</v>
      </c>
      <c r="BV1138" t="s">
        <v>12427</v>
      </c>
      <c r="BW1138">
        <v>25</v>
      </c>
      <c r="BX1138" t="s">
        <v>17</v>
      </c>
      <c r="BY1138" t="s">
        <v>17</v>
      </c>
      <c r="BZ1138" t="s">
        <v>9217</v>
      </c>
      <c r="CA1138" t="s">
        <v>6212</v>
      </c>
      <c r="CB1138">
        <v>2018</v>
      </c>
      <c r="CC1138" t="s">
        <v>12223</v>
      </c>
      <c r="CD1138" t="s">
        <v>12428</v>
      </c>
      <c r="CE1138" t="s">
        <v>12429</v>
      </c>
      <c r="CF1138" t="s">
        <v>12430</v>
      </c>
      <c r="CG1138" t="s">
        <v>12431</v>
      </c>
      <c r="CH1138" t="s">
        <v>131</v>
      </c>
      <c r="CI1138" t="s">
        <v>12430</v>
      </c>
      <c r="CJ1138" t="s">
        <v>12432</v>
      </c>
      <c r="CK1138" t="s">
        <v>17</v>
      </c>
      <c r="CL1138" t="s">
        <v>17</v>
      </c>
      <c r="CM1138" t="s">
        <v>12229</v>
      </c>
      <c r="CN1138" t="s">
        <v>17</v>
      </c>
      <c r="CO1138" t="s">
        <v>686</v>
      </c>
      <c r="CP1138" t="s">
        <v>48</v>
      </c>
      <c r="CQ1138" t="s">
        <v>7025</v>
      </c>
      <c r="CR1138" t="s">
        <v>17</v>
      </c>
      <c r="CS1138" t="s">
        <v>12433</v>
      </c>
      <c r="CT1138" t="s">
        <v>430</v>
      </c>
      <c r="CU1138" t="s">
        <v>333</v>
      </c>
      <c r="CV1138" t="s">
        <v>17</v>
      </c>
      <c r="CW1138" t="s">
        <v>17</v>
      </c>
      <c r="CX1138" t="s">
        <v>17</v>
      </c>
      <c r="CY1138" t="s">
        <v>17</v>
      </c>
      <c r="CZ1138" t="s">
        <v>12434</v>
      </c>
      <c r="DA1138" t="s">
        <v>8549</v>
      </c>
      <c r="DB1138" t="s">
        <v>12435</v>
      </c>
      <c r="DC1138" t="s">
        <v>12436</v>
      </c>
      <c r="DD1138">
        <v>1146</v>
      </c>
    </row>
    <row r="1139" spans="1:108" ht="16.899999999999999" customHeight="1">
      <c r="A1139">
        <v>1092</v>
      </c>
      <c r="B1139" t="s">
        <v>12199</v>
      </c>
      <c r="C1139" s="285" t="s">
        <v>12200</v>
      </c>
      <c r="D1139" t="s">
        <v>3455</v>
      </c>
      <c r="E1139" t="s">
        <v>12201</v>
      </c>
      <c r="F1139" s="101" t="s">
        <v>12202</v>
      </c>
      <c r="G1139" t="s">
        <v>12203</v>
      </c>
      <c r="H1139" t="s">
        <v>12204</v>
      </c>
      <c r="I1139" t="s">
        <v>12205</v>
      </c>
      <c r="J1139" t="s">
        <v>12206</v>
      </c>
      <c r="K1139" t="s">
        <v>12207</v>
      </c>
      <c r="L1139" t="s">
        <v>12425</v>
      </c>
      <c r="M1139" t="b">
        <v>0</v>
      </c>
      <c r="N1139" t="s">
        <v>549</v>
      </c>
      <c r="O1139" t="s">
        <v>8168</v>
      </c>
      <c r="P1139">
        <v>59</v>
      </c>
      <c r="Q1139">
        <v>59</v>
      </c>
      <c r="R1139">
        <v>59</v>
      </c>
      <c r="S1139" t="s">
        <v>12209</v>
      </c>
      <c r="T1139" t="s">
        <v>17</v>
      </c>
      <c r="U1139" t="s">
        <v>12210</v>
      </c>
      <c r="V1139" t="s">
        <v>17</v>
      </c>
      <c r="W1139" t="s">
        <v>17</v>
      </c>
      <c r="X1139" t="s">
        <v>17</v>
      </c>
      <c r="Y1139" t="s">
        <v>17</v>
      </c>
      <c r="Z1139" t="s">
        <v>12211</v>
      </c>
      <c r="AA1139" t="s">
        <v>12201</v>
      </c>
      <c r="AB1139" t="s">
        <v>17</v>
      </c>
      <c r="AC1139" s="276" t="s">
        <v>12261</v>
      </c>
      <c r="AD1139" t="s">
        <v>17</v>
      </c>
      <c r="AE1139" t="s">
        <v>17</v>
      </c>
      <c r="AF1139" t="s">
        <v>17</v>
      </c>
      <c r="AG1139" t="s">
        <v>17</v>
      </c>
      <c r="AH1139" t="s">
        <v>12437</v>
      </c>
      <c r="AI1139" t="s">
        <v>9273</v>
      </c>
      <c r="AJ1139" t="s">
        <v>12214</v>
      </c>
      <c r="AM1139" t="s">
        <v>12215</v>
      </c>
      <c r="AN1139" t="s">
        <v>12201</v>
      </c>
      <c r="AO1139" t="s">
        <v>4575</v>
      </c>
      <c r="AP1139" t="s">
        <v>8797</v>
      </c>
      <c r="AQ1139" t="s">
        <v>12216</v>
      </c>
      <c r="AR1139" t="s">
        <v>17</v>
      </c>
      <c r="AS1139" t="s">
        <v>9044</v>
      </c>
      <c r="AT1139" t="s">
        <v>17</v>
      </c>
      <c r="AU1139" t="b">
        <v>0</v>
      </c>
      <c r="AV1139" s="89">
        <v>677354</v>
      </c>
      <c r="AW1139" t="s">
        <v>17</v>
      </c>
      <c r="AX1139" t="s">
        <v>17</v>
      </c>
      <c r="AY1139" t="s">
        <v>17</v>
      </c>
      <c r="AZ1139" t="s">
        <v>17</v>
      </c>
      <c r="BA1139" t="s">
        <v>12217</v>
      </c>
      <c r="BB1139" t="s">
        <v>12218</v>
      </c>
      <c r="BC1139" t="s">
        <v>17</v>
      </c>
      <c r="BD1139" t="s">
        <v>12219</v>
      </c>
      <c r="BE1139" t="s">
        <v>37</v>
      </c>
      <c r="BF1139" t="s">
        <v>8178</v>
      </c>
      <c r="BG1139" t="s">
        <v>17</v>
      </c>
      <c r="BH1139" t="s">
        <v>9567</v>
      </c>
      <c r="BI1139" t="s">
        <v>4479</v>
      </c>
      <c r="BJ1139" t="s">
        <v>9079</v>
      </c>
      <c r="BK1139" t="b">
        <v>0</v>
      </c>
      <c r="BL1139" t="s">
        <v>17</v>
      </c>
      <c r="BM1139" s="89">
        <v>505141</v>
      </c>
      <c r="BN1139" s="89">
        <v>505141</v>
      </c>
      <c r="BO1139" t="s">
        <v>12220</v>
      </c>
      <c r="BP1139" t="s">
        <v>12221</v>
      </c>
      <c r="BQ1139" t="s">
        <v>12216</v>
      </c>
      <c r="BR1139" t="s">
        <v>17</v>
      </c>
      <c r="BS1139" t="s">
        <v>17</v>
      </c>
      <c r="BT1139" t="s">
        <v>17</v>
      </c>
      <c r="BU1139" t="s">
        <v>6697</v>
      </c>
      <c r="BV1139" t="s">
        <v>12438</v>
      </c>
      <c r="BW1139">
        <v>25</v>
      </c>
      <c r="BX1139" t="s">
        <v>17</v>
      </c>
      <c r="BY1139" t="s">
        <v>17</v>
      </c>
      <c r="BZ1139" t="s">
        <v>9217</v>
      </c>
      <c r="CA1139" t="s">
        <v>6212</v>
      </c>
      <c r="CB1139">
        <v>2018</v>
      </c>
      <c r="CC1139" t="s">
        <v>12223</v>
      </c>
      <c r="CD1139" t="s">
        <v>12439</v>
      </c>
      <c r="CE1139" t="s">
        <v>12440</v>
      </c>
      <c r="CF1139" t="s">
        <v>12441</v>
      </c>
      <c r="CG1139" t="s">
        <v>12442</v>
      </c>
      <c r="CH1139" t="s">
        <v>131</v>
      </c>
      <c r="CI1139" t="s">
        <v>12441</v>
      </c>
      <c r="CJ1139" t="s">
        <v>12443</v>
      </c>
      <c r="CK1139" t="s">
        <v>17</v>
      </c>
      <c r="CL1139" t="s">
        <v>17</v>
      </c>
      <c r="CM1139" t="s">
        <v>12229</v>
      </c>
      <c r="CN1139" t="s">
        <v>17</v>
      </c>
      <c r="CO1139" t="s">
        <v>686</v>
      </c>
      <c r="CP1139" t="s">
        <v>48</v>
      </c>
      <c r="CQ1139" t="s">
        <v>7025</v>
      </c>
      <c r="CR1139" t="s">
        <v>17</v>
      </c>
      <c r="CS1139" t="s">
        <v>12444</v>
      </c>
      <c r="CT1139" t="s">
        <v>430</v>
      </c>
      <c r="CU1139" t="s">
        <v>333</v>
      </c>
      <c r="CV1139" t="s">
        <v>17</v>
      </c>
      <c r="CW1139" t="s">
        <v>17</v>
      </c>
      <c r="CX1139" t="s">
        <v>17</v>
      </c>
      <c r="CY1139" t="s">
        <v>17</v>
      </c>
      <c r="CZ1139" t="s">
        <v>12445</v>
      </c>
      <c r="DA1139" t="s">
        <v>8549</v>
      </c>
      <c r="DB1139" t="s">
        <v>12446</v>
      </c>
      <c r="DC1139" t="s">
        <v>12447</v>
      </c>
      <c r="DD1139">
        <v>1147</v>
      </c>
    </row>
    <row r="1140" spans="1:108" ht="16.149999999999999" customHeight="1">
      <c r="A1140">
        <v>1093</v>
      </c>
      <c r="B1140" t="s">
        <v>12199</v>
      </c>
      <c r="C1140" s="285" t="s">
        <v>12200</v>
      </c>
      <c r="D1140" t="s">
        <v>3455</v>
      </c>
      <c r="E1140" t="s">
        <v>12201</v>
      </c>
      <c r="F1140" s="101" t="s">
        <v>12202</v>
      </c>
      <c r="G1140" t="s">
        <v>12203</v>
      </c>
      <c r="H1140" t="s">
        <v>12204</v>
      </c>
      <c r="I1140" t="s">
        <v>12205</v>
      </c>
      <c r="J1140" t="s">
        <v>12206</v>
      </c>
      <c r="K1140" t="s">
        <v>12207</v>
      </c>
      <c r="L1140" t="s">
        <v>12425</v>
      </c>
      <c r="M1140" t="b">
        <v>0</v>
      </c>
      <c r="N1140" t="s">
        <v>549</v>
      </c>
      <c r="O1140" t="s">
        <v>8168</v>
      </c>
      <c r="P1140">
        <v>59</v>
      </c>
      <c r="Q1140">
        <v>59</v>
      </c>
      <c r="R1140">
        <v>59</v>
      </c>
      <c r="S1140" t="s">
        <v>12209</v>
      </c>
      <c r="T1140" t="s">
        <v>17</v>
      </c>
      <c r="U1140" t="s">
        <v>12210</v>
      </c>
      <c r="V1140" t="s">
        <v>17</v>
      </c>
      <c r="W1140" t="s">
        <v>17</v>
      </c>
      <c r="X1140" t="s">
        <v>17</v>
      </c>
      <c r="Y1140" t="s">
        <v>17</v>
      </c>
      <c r="Z1140" t="s">
        <v>12211</v>
      </c>
      <c r="AA1140" t="s">
        <v>12201</v>
      </c>
      <c r="AB1140" t="s">
        <v>17</v>
      </c>
      <c r="AC1140" s="276" t="s">
        <v>12261</v>
      </c>
      <c r="AD1140" t="s">
        <v>17</v>
      </c>
      <c r="AE1140" t="s">
        <v>17</v>
      </c>
      <c r="AF1140" t="s">
        <v>17</v>
      </c>
      <c r="AG1140" t="s">
        <v>17</v>
      </c>
      <c r="AH1140" t="s">
        <v>12448</v>
      </c>
      <c r="AI1140" t="s">
        <v>9273</v>
      </c>
      <c r="AJ1140" t="s">
        <v>12214</v>
      </c>
      <c r="AM1140" t="s">
        <v>12215</v>
      </c>
      <c r="AN1140" t="s">
        <v>12201</v>
      </c>
      <c r="AO1140" t="s">
        <v>4575</v>
      </c>
      <c r="AP1140" t="s">
        <v>8797</v>
      </c>
      <c r="AQ1140" t="s">
        <v>12216</v>
      </c>
      <c r="AR1140" t="s">
        <v>17</v>
      </c>
      <c r="AS1140" t="s">
        <v>9044</v>
      </c>
      <c r="AT1140" t="s">
        <v>17</v>
      </c>
      <c r="AU1140" t="b">
        <v>0</v>
      </c>
      <c r="AV1140" s="89">
        <v>289325</v>
      </c>
      <c r="AW1140" t="s">
        <v>17</v>
      </c>
      <c r="AX1140" t="s">
        <v>17</v>
      </c>
      <c r="AY1140" t="s">
        <v>17</v>
      </c>
      <c r="AZ1140" t="s">
        <v>17</v>
      </c>
      <c r="BA1140" t="s">
        <v>12217</v>
      </c>
      <c r="BB1140" t="s">
        <v>12218</v>
      </c>
      <c r="BC1140" t="s">
        <v>17</v>
      </c>
      <c r="BD1140" t="s">
        <v>12219</v>
      </c>
      <c r="BE1140" t="s">
        <v>37</v>
      </c>
      <c r="BF1140" t="s">
        <v>8178</v>
      </c>
      <c r="BG1140" t="s">
        <v>17</v>
      </c>
      <c r="BH1140" t="s">
        <v>9567</v>
      </c>
      <c r="BI1140" t="s">
        <v>4479</v>
      </c>
      <c r="BJ1140" t="s">
        <v>9079</v>
      </c>
      <c r="BK1140" t="b">
        <v>0</v>
      </c>
      <c r="BL1140" t="s">
        <v>17</v>
      </c>
      <c r="BM1140" s="89">
        <v>205514</v>
      </c>
      <c r="BN1140" s="89">
        <v>205514</v>
      </c>
      <c r="BO1140" t="s">
        <v>12220</v>
      </c>
      <c r="BP1140" t="s">
        <v>12221</v>
      </c>
      <c r="BQ1140" t="s">
        <v>12216</v>
      </c>
      <c r="BR1140" t="s">
        <v>17</v>
      </c>
      <c r="BS1140" t="s">
        <v>17</v>
      </c>
      <c r="BT1140" t="s">
        <v>17</v>
      </c>
      <c r="BU1140" t="s">
        <v>6697</v>
      </c>
      <c r="BV1140" t="s">
        <v>12449</v>
      </c>
      <c r="BW1140">
        <v>25</v>
      </c>
      <c r="BX1140" t="s">
        <v>17</v>
      </c>
      <c r="BY1140" t="s">
        <v>17</v>
      </c>
      <c r="BZ1140" t="s">
        <v>9217</v>
      </c>
      <c r="CA1140" t="s">
        <v>6212</v>
      </c>
      <c r="CB1140">
        <v>2018</v>
      </c>
      <c r="CC1140" t="s">
        <v>12223</v>
      </c>
      <c r="CD1140" t="s">
        <v>12450</v>
      </c>
      <c r="CE1140" t="s">
        <v>12451</v>
      </c>
      <c r="CF1140" t="s">
        <v>12452</v>
      </c>
      <c r="CG1140" t="s">
        <v>12453</v>
      </c>
      <c r="CH1140" t="s">
        <v>131</v>
      </c>
      <c r="CI1140" t="s">
        <v>12452</v>
      </c>
      <c r="CJ1140" t="s">
        <v>12454</v>
      </c>
      <c r="CK1140" t="s">
        <v>17</v>
      </c>
      <c r="CL1140" t="s">
        <v>17</v>
      </c>
      <c r="CM1140" t="s">
        <v>12229</v>
      </c>
      <c r="CN1140" t="s">
        <v>17</v>
      </c>
      <c r="CO1140" t="s">
        <v>686</v>
      </c>
      <c r="CP1140" t="s">
        <v>48</v>
      </c>
      <c r="CQ1140" t="s">
        <v>7025</v>
      </c>
      <c r="CR1140" t="s">
        <v>17</v>
      </c>
      <c r="CS1140" t="s">
        <v>12455</v>
      </c>
      <c r="CT1140" t="s">
        <v>430</v>
      </c>
      <c r="CU1140" t="s">
        <v>333</v>
      </c>
      <c r="CV1140" t="s">
        <v>17</v>
      </c>
      <c r="CW1140" t="s">
        <v>17</v>
      </c>
      <c r="CX1140" t="s">
        <v>17</v>
      </c>
      <c r="CY1140" t="s">
        <v>17</v>
      </c>
      <c r="CZ1140" t="s">
        <v>12456</v>
      </c>
      <c r="DA1140" t="s">
        <v>8549</v>
      </c>
      <c r="DB1140" t="s">
        <v>12457</v>
      </c>
      <c r="DC1140" t="s">
        <v>12458</v>
      </c>
      <c r="DD1140">
        <v>1148</v>
      </c>
    </row>
    <row r="1141" spans="1:108" ht="18" customHeight="1">
      <c r="A1141">
        <v>1094</v>
      </c>
      <c r="B1141" t="s">
        <v>12199</v>
      </c>
      <c r="C1141" s="285" t="s">
        <v>12200</v>
      </c>
      <c r="D1141" t="s">
        <v>3455</v>
      </c>
      <c r="E1141" t="s">
        <v>12201</v>
      </c>
      <c r="F1141" s="101" t="s">
        <v>12202</v>
      </c>
      <c r="G1141" t="s">
        <v>12203</v>
      </c>
      <c r="H1141" t="s">
        <v>12204</v>
      </c>
      <c r="I1141" t="s">
        <v>12205</v>
      </c>
      <c r="J1141" t="s">
        <v>12206</v>
      </c>
      <c r="K1141" t="s">
        <v>12207</v>
      </c>
      <c r="L1141" t="s">
        <v>12459</v>
      </c>
      <c r="M1141" t="b">
        <v>0</v>
      </c>
      <c r="N1141" t="s">
        <v>549</v>
      </c>
      <c r="O1141" t="s">
        <v>8168</v>
      </c>
      <c r="P1141">
        <v>43</v>
      </c>
      <c r="Q1141">
        <v>43</v>
      </c>
      <c r="R1141">
        <v>43</v>
      </c>
      <c r="S1141" t="s">
        <v>12209</v>
      </c>
      <c r="T1141" t="s">
        <v>17</v>
      </c>
      <c r="U1141" t="s">
        <v>12210</v>
      </c>
      <c r="V1141" t="s">
        <v>17</v>
      </c>
      <c r="W1141" t="s">
        <v>17</v>
      </c>
      <c r="X1141" t="s">
        <v>17</v>
      </c>
      <c r="Y1141" t="s">
        <v>17</v>
      </c>
      <c r="Z1141" t="s">
        <v>12211</v>
      </c>
      <c r="AA1141" t="s">
        <v>12201</v>
      </c>
      <c r="AB1141" t="s">
        <v>17</v>
      </c>
      <c r="AC1141" s="277" t="s">
        <v>12261</v>
      </c>
      <c r="AD1141" t="s">
        <v>17</v>
      </c>
      <c r="AE1141" t="s">
        <v>17</v>
      </c>
      <c r="AF1141" t="s">
        <v>17</v>
      </c>
      <c r="AG1141" t="s">
        <v>17</v>
      </c>
      <c r="AH1141" t="s">
        <v>12460</v>
      </c>
      <c r="AI1141" t="s">
        <v>9273</v>
      </c>
      <c r="AJ1141" t="s">
        <v>12214</v>
      </c>
      <c r="AM1141" t="s">
        <v>12215</v>
      </c>
      <c r="AN1141" t="s">
        <v>12201</v>
      </c>
      <c r="AO1141" t="s">
        <v>4575</v>
      </c>
      <c r="AP1141" t="s">
        <v>8797</v>
      </c>
      <c r="AQ1141" t="s">
        <v>12216</v>
      </c>
      <c r="AR1141" t="s">
        <v>17</v>
      </c>
      <c r="AS1141" t="s">
        <v>9044</v>
      </c>
      <c r="AT1141" t="s">
        <v>17</v>
      </c>
      <c r="AU1141" t="b">
        <v>0</v>
      </c>
      <c r="AV1141" s="89">
        <v>281578</v>
      </c>
      <c r="AW1141" t="s">
        <v>17</v>
      </c>
      <c r="AX1141" t="s">
        <v>17</v>
      </c>
      <c r="AY1141" t="s">
        <v>17</v>
      </c>
      <c r="AZ1141" t="s">
        <v>17</v>
      </c>
      <c r="BA1141" t="s">
        <v>12217</v>
      </c>
      <c r="BB1141" t="s">
        <v>12218</v>
      </c>
      <c r="BC1141" t="s">
        <v>17</v>
      </c>
      <c r="BD1141" t="s">
        <v>12219</v>
      </c>
      <c r="BE1141" t="s">
        <v>37</v>
      </c>
      <c r="BF1141" t="s">
        <v>8178</v>
      </c>
      <c r="BG1141" t="s">
        <v>17</v>
      </c>
      <c r="BH1141" t="s">
        <v>9567</v>
      </c>
      <c r="BI1141" t="s">
        <v>4479</v>
      </c>
      <c r="BJ1141" t="s">
        <v>9079</v>
      </c>
      <c r="BK1141" t="b">
        <v>0</v>
      </c>
      <c r="BL1141" t="s">
        <v>17</v>
      </c>
      <c r="BM1141" s="89">
        <v>195514</v>
      </c>
      <c r="BN1141" s="89">
        <v>195514</v>
      </c>
      <c r="BO1141" t="s">
        <v>12220</v>
      </c>
      <c r="BP1141" t="s">
        <v>12221</v>
      </c>
      <c r="BQ1141" t="s">
        <v>12216</v>
      </c>
      <c r="BR1141" t="s">
        <v>17</v>
      </c>
      <c r="BS1141" t="s">
        <v>17</v>
      </c>
      <c r="BT1141" t="s">
        <v>17</v>
      </c>
      <c r="BU1141" t="s">
        <v>6697</v>
      </c>
      <c r="BV1141" t="s">
        <v>12461</v>
      </c>
      <c r="BW1141">
        <v>25</v>
      </c>
      <c r="BX1141" t="s">
        <v>17</v>
      </c>
      <c r="BY1141" t="s">
        <v>17</v>
      </c>
      <c r="BZ1141" t="s">
        <v>9217</v>
      </c>
      <c r="CA1141" t="s">
        <v>6212</v>
      </c>
      <c r="CB1141">
        <v>2018</v>
      </c>
      <c r="CC1141" t="s">
        <v>12223</v>
      </c>
      <c r="CD1141" t="s">
        <v>12462</v>
      </c>
      <c r="CE1141" t="s">
        <v>12463</v>
      </c>
      <c r="CF1141" t="s">
        <v>12464</v>
      </c>
      <c r="CG1141" t="s">
        <v>12465</v>
      </c>
      <c r="CH1141" t="s">
        <v>131</v>
      </c>
      <c r="CI1141" t="s">
        <v>12464</v>
      </c>
      <c r="CJ1141" t="s">
        <v>12466</v>
      </c>
      <c r="CK1141" t="s">
        <v>17</v>
      </c>
      <c r="CL1141" t="s">
        <v>17</v>
      </c>
      <c r="CM1141" t="s">
        <v>12229</v>
      </c>
      <c r="CN1141" t="s">
        <v>17</v>
      </c>
      <c r="CO1141" t="s">
        <v>686</v>
      </c>
      <c r="CP1141" t="s">
        <v>48</v>
      </c>
      <c r="CQ1141" t="s">
        <v>7025</v>
      </c>
      <c r="CR1141" t="s">
        <v>17</v>
      </c>
      <c r="CS1141" t="s">
        <v>12467</v>
      </c>
      <c r="CT1141" t="s">
        <v>430</v>
      </c>
      <c r="CU1141" t="s">
        <v>333</v>
      </c>
      <c r="CV1141" t="s">
        <v>17</v>
      </c>
      <c r="CW1141" t="s">
        <v>17</v>
      </c>
      <c r="CX1141" t="s">
        <v>17</v>
      </c>
      <c r="CY1141" t="s">
        <v>17</v>
      </c>
      <c r="CZ1141" t="s">
        <v>12468</v>
      </c>
      <c r="DA1141" t="s">
        <v>8549</v>
      </c>
      <c r="DB1141" t="s">
        <v>12469</v>
      </c>
      <c r="DC1141" t="s">
        <v>12470</v>
      </c>
      <c r="DD1141">
        <v>1149</v>
      </c>
    </row>
    <row r="1142" spans="1:108" ht="16.149999999999999" customHeight="1">
      <c r="A1142">
        <v>1095</v>
      </c>
      <c r="B1142" t="s">
        <v>12199</v>
      </c>
      <c r="C1142" s="285" t="s">
        <v>12200</v>
      </c>
      <c r="D1142" t="s">
        <v>3455</v>
      </c>
      <c r="E1142" t="s">
        <v>12201</v>
      </c>
      <c r="F1142" s="101" t="s">
        <v>12202</v>
      </c>
      <c r="G1142" t="s">
        <v>12203</v>
      </c>
      <c r="H1142" t="s">
        <v>12204</v>
      </c>
      <c r="I1142" t="s">
        <v>12205</v>
      </c>
      <c r="J1142" t="s">
        <v>12206</v>
      </c>
      <c r="K1142" t="s">
        <v>12207</v>
      </c>
      <c r="L1142" t="s">
        <v>12459</v>
      </c>
      <c r="M1142" t="b">
        <v>0</v>
      </c>
      <c r="N1142" t="s">
        <v>549</v>
      </c>
      <c r="O1142" t="s">
        <v>8168</v>
      </c>
      <c r="P1142">
        <v>43</v>
      </c>
      <c r="Q1142">
        <v>43</v>
      </c>
      <c r="R1142">
        <v>43</v>
      </c>
      <c r="S1142" t="s">
        <v>12209</v>
      </c>
      <c r="T1142" t="s">
        <v>17</v>
      </c>
      <c r="U1142" t="s">
        <v>12210</v>
      </c>
      <c r="V1142" t="s">
        <v>17</v>
      </c>
      <c r="W1142" t="s">
        <v>17</v>
      </c>
      <c r="X1142" t="s">
        <v>17</v>
      </c>
      <c r="Y1142" t="s">
        <v>17</v>
      </c>
      <c r="Z1142" t="s">
        <v>12211</v>
      </c>
      <c r="AA1142" t="s">
        <v>12201</v>
      </c>
      <c r="AB1142" t="s">
        <v>17</v>
      </c>
      <c r="AC1142" s="277" t="s">
        <v>12261</v>
      </c>
      <c r="AD1142" t="s">
        <v>17</v>
      </c>
      <c r="AE1142" t="s">
        <v>17</v>
      </c>
      <c r="AF1142" t="s">
        <v>17</v>
      </c>
      <c r="AG1142" t="s">
        <v>17</v>
      </c>
      <c r="AH1142" t="s">
        <v>12471</v>
      </c>
      <c r="AI1142" t="s">
        <v>9273</v>
      </c>
      <c r="AJ1142" t="s">
        <v>12214</v>
      </c>
      <c r="AM1142" t="s">
        <v>12215</v>
      </c>
      <c r="AN1142" t="s">
        <v>12201</v>
      </c>
      <c r="AO1142" t="s">
        <v>4575</v>
      </c>
      <c r="AP1142" t="s">
        <v>8797</v>
      </c>
      <c r="AQ1142" t="s">
        <v>12216</v>
      </c>
      <c r="AR1142" t="s">
        <v>17</v>
      </c>
      <c r="AS1142" t="s">
        <v>9044</v>
      </c>
      <c r="AT1142" t="s">
        <v>17</v>
      </c>
      <c r="AU1142" t="b">
        <v>0</v>
      </c>
      <c r="AV1142" s="89">
        <v>356045</v>
      </c>
      <c r="AW1142" t="s">
        <v>17</v>
      </c>
      <c r="AX1142" t="s">
        <v>17</v>
      </c>
      <c r="AY1142" t="s">
        <v>17</v>
      </c>
      <c r="AZ1142" t="s">
        <v>17</v>
      </c>
      <c r="BA1142" t="s">
        <v>12217</v>
      </c>
      <c r="BB1142" t="s">
        <v>12218</v>
      </c>
      <c r="BC1142" t="s">
        <v>17</v>
      </c>
      <c r="BD1142" t="s">
        <v>12219</v>
      </c>
      <c r="BE1142" t="s">
        <v>37</v>
      </c>
      <c r="BF1142" t="s">
        <v>8178</v>
      </c>
      <c r="BG1142" t="s">
        <v>17</v>
      </c>
      <c r="BH1142" t="s">
        <v>9567</v>
      </c>
      <c r="BI1142" t="s">
        <v>4479</v>
      </c>
      <c r="BJ1142" t="s">
        <v>9079</v>
      </c>
      <c r="BK1142" t="b">
        <v>0</v>
      </c>
      <c r="BL1142" t="s">
        <v>17</v>
      </c>
      <c r="BM1142" s="89">
        <v>247052</v>
      </c>
      <c r="BN1142" s="89">
        <v>247052</v>
      </c>
      <c r="BO1142" t="s">
        <v>12220</v>
      </c>
      <c r="BP1142" t="s">
        <v>12221</v>
      </c>
      <c r="BQ1142" t="s">
        <v>12216</v>
      </c>
      <c r="BR1142" t="s">
        <v>17</v>
      </c>
      <c r="BS1142" t="s">
        <v>17</v>
      </c>
      <c r="BT1142" t="s">
        <v>17</v>
      </c>
      <c r="BU1142" t="s">
        <v>6697</v>
      </c>
      <c r="BV1142" t="s">
        <v>12472</v>
      </c>
      <c r="BW1142">
        <v>25</v>
      </c>
      <c r="BX1142" t="s">
        <v>17</v>
      </c>
      <c r="BY1142" t="s">
        <v>17</v>
      </c>
      <c r="BZ1142" t="s">
        <v>9217</v>
      </c>
      <c r="CA1142" t="s">
        <v>6212</v>
      </c>
      <c r="CB1142">
        <v>2018</v>
      </c>
      <c r="CC1142" t="s">
        <v>12223</v>
      </c>
      <c r="CD1142" t="s">
        <v>12473</v>
      </c>
      <c r="CE1142" t="s">
        <v>12474</v>
      </c>
      <c r="CF1142" t="s">
        <v>12475</v>
      </c>
      <c r="CG1142" t="s">
        <v>12476</v>
      </c>
      <c r="CH1142" t="s">
        <v>131</v>
      </c>
      <c r="CI1142" t="s">
        <v>12475</v>
      </c>
      <c r="CJ1142" t="s">
        <v>12477</v>
      </c>
      <c r="CK1142" t="s">
        <v>17</v>
      </c>
      <c r="CL1142" t="s">
        <v>17</v>
      </c>
      <c r="CM1142" t="s">
        <v>12229</v>
      </c>
      <c r="CN1142" t="s">
        <v>17</v>
      </c>
      <c r="CO1142" t="s">
        <v>686</v>
      </c>
      <c r="CP1142" t="s">
        <v>48</v>
      </c>
      <c r="CQ1142" t="s">
        <v>7025</v>
      </c>
      <c r="CR1142" t="s">
        <v>17</v>
      </c>
      <c r="CS1142" t="s">
        <v>12478</v>
      </c>
      <c r="CT1142" t="s">
        <v>430</v>
      </c>
      <c r="CU1142" t="s">
        <v>333</v>
      </c>
      <c r="CV1142" t="s">
        <v>17</v>
      </c>
      <c r="CW1142" t="s">
        <v>17</v>
      </c>
      <c r="CX1142" t="s">
        <v>17</v>
      </c>
      <c r="CY1142" t="s">
        <v>17</v>
      </c>
      <c r="CZ1142" t="s">
        <v>12479</v>
      </c>
      <c r="DA1142" t="s">
        <v>8549</v>
      </c>
      <c r="DB1142" t="s">
        <v>12480</v>
      </c>
      <c r="DC1142" t="s">
        <v>12481</v>
      </c>
      <c r="DD1142">
        <v>1150</v>
      </c>
    </row>
    <row r="1143" spans="1:108" ht="15" customHeight="1">
      <c r="A1143">
        <v>1096</v>
      </c>
      <c r="B1143" t="s">
        <v>12199</v>
      </c>
      <c r="C1143" s="285" t="s">
        <v>12200</v>
      </c>
      <c r="D1143" t="s">
        <v>3455</v>
      </c>
      <c r="E1143" t="s">
        <v>12201</v>
      </c>
      <c r="F1143" s="101" t="s">
        <v>12202</v>
      </c>
      <c r="G1143" t="s">
        <v>12203</v>
      </c>
      <c r="H1143" t="s">
        <v>12204</v>
      </c>
      <c r="I1143" t="s">
        <v>12205</v>
      </c>
      <c r="J1143" t="s">
        <v>12206</v>
      </c>
      <c r="K1143" t="s">
        <v>12207</v>
      </c>
      <c r="L1143" t="s">
        <v>12208</v>
      </c>
      <c r="M1143" t="b">
        <v>0</v>
      </c>
      <c r="N1143" t="s">
        <v>549</v>
      </c>
      <c r="O1143" t="s">
        <v>8168</v>
      </c>
      <c r="P1143">
        <v>61</v>
      </c>
      <c r="Q1143">
        <v>61</v>
      </c>
      <c r="R1143">
        <v>61</v>
      </c>
      <c r="S1143" t="s">
        <v>12209</v>
      </c>
      <c r="T1143" t="s">
        <v>17</v>
      </c>
      <c r="U1143" t="s">
        <v>12210</v>
      </c>
      <c r="V1143" t="s">
        <v>17</v>
      </c>
      <c r="W1143" t="s">
        <v>17</v>
      </c>
      <c r="X1143" t="s">
        <v>17</v>
      </c>
      <c r="Y1143" t="s">
        <v>17</v>
      </c>
      <c r="Z1143" t="s">
        <v>12211</v>
      </c>
      <c r="AA1143" t="s">
        <v>12201</v>
      </c>
      <c r="AB1143" t="s">
        <v>17</v>
      </c>
      <c r="AC1143" t="s">
        <v>12212</v>
      </c>
      <c r="AD1143" t="s">
        <v>17</v>
      </c>
      <c r="AE1143" t="s">
        <v>17</v>
      </c>
      <c r="AF1143" t="s">
        <v>17</v>
      </c>
      <c r="AG1143" t="s">
        <v>17</v>
      </c>
      <c r="AH1143" t="s">
        <v>12482</v>
      </c>
      <c r="AI1143" t="s">
        <v>9273</v>
      </c>
      <c r="AJ1143" t="s">
        <v>12214</v>
      </c>
      <c r="AM1143" t="s">
        <v>12215</v>
      </c>
      <c r="AN1143" t="s">
        <v>12201</v>
      </c>
      <c r="AO1143" t="s">
        <v>4575</v>
      </c>
      <c r="AP1143" t="s">
        <v>8797</v>
      </c>
      <c r="AQ1143" t="s">
        <v>12216</v>
      </c>
      <c r="AR1143" t="s">
        <v>17</v>
      </c>
      <c r="AS1143" t="s">
        <v>9044</v>
      </c>
      <c r="AT1143" t="s">
        <v>17</v>
      </c>
      <c r="AU1143" t="b">
        <v>0</v>
      </c>
      <c r="AV1143" s="89">
        <v>110862</v>
      </c>
      <c r="AW1143" t="s">
        <v>17</v>
      </c>
      <c r="AX1143" t="s">
        <v>17</v>
      </c>
      <c r="AY1143" t="s">
        <v>17</v>
      </c>
      <c r="AZ1143" t="s">
        <v>17</v>
      </c>
      <c r="BA1143" t="s">
        <v>12217</v>
      </c>
      <c r="BB1143" t="s">
        <v>12218</v>
      </c>
      <c r="BC1143" t="s">
        <v>17</v>
      </c>
      <c r="BD1143" t="s">
        <v>12219</v>
      </c>
      <c r="BE1143" t="s">
        <v>37</v>
      </c>
      <c r="BF1143" t="s">
        <v>8178</v>
      </c>
      <c r="BG1143" t="s">
        <v>17</v>
      </c>
      <c r="BH1143" t="s">
        <v>9567</v>
      </c>
      <c r="BI1143" t="s">
        <v>4479</v>
      </c>
      <c r="BJ1143" t="s">
        <v>9079</v>
      </c>
      <c r="BK1143" t="b">
        <v>0</v>
      </c>
      <c r="BL1143" t="s">
        <v>17</v>
      </c>
      <c r="BM1143" s="89">
        <v>61246</v>
      </c>
      <c r="BN1143" s="89">
        <v>61246</v>
      </c>
      <c r="BO1143" t="s">
        <v>12220</v>
      </c>
      <c r="BP1143" t="s">
        <v>12221</v>
      </c>
      <c r="BQ1143" t="s">
        <v>12216</v>
      </c>
      <c r="BR1143" t="s">
        <v>17</v>
      </c>
      <c r="BS1143" t="s">
        <v>17</v>
      </c>
      <c r="BT1143" t="s">
        <v>17</v>
      </c>
      <c r="BU1143" t="s">
        <v>6697</v>
      </c>
      <c r="BV1143" t="s">
        <v>12483</v>
      </c>
      <c r="BW1143">
        <v>25</v>
      </c>
      <c r="BX1143" t="s">
        <v>17</v>
      </c>
      <c r="BY1143" t="s">
        <v>17</v>
      </c>
      <c r="BZ1143" t="s">
        <v>9217</v>
      </c>
      <c r="CA1143" t="s">
        <v>6212</v>
      </c>
      <c r="CB1143">
        <v>2018</v>
      </c>
      <c r="CC1143" t="s">
        <v>12223</v>
      </c>
      <c r="CD1143" t="s">
        <v>12484</v>
      </c>
      <c r="CE1143" t="s">
        <v>12485</v>
      </c>
      <c r="CF1143" t="s">
        <v>12486</v>
      </c>
      <c r="CG1143" t="s">
        <v>12487</v>
      </c>
      <c r="CH1143" t="s">
        <v>131</v>
      </c>
      <c r="CI1143" t="s">
        <v>12486</v>
      </c>
      <c r="CJ1143" t="s">
        <v>12488</v>
      </c>
      <c r="CK1143" t="s">
        <v>17</v>
      </c>
      <c r="CL1143" t="s">
        <v>17</v>
      </c>
      <c r="CM1143" t="s">
        <v>12229</v>
      </c>
      <c r="CN1143" t="s">
        <v>17</v>
      </c>
      <c r="CO1143" t="s">
        <v>686</v>
      </c>
      <c r="CP1143" t="s">
        <v>48</v>
      </c>
      <c r="CQ1143" t="s">
        <v>7025</v>
      </c>
      <c r="CR1143" t="s">
        <v>17</v>
      </c>
      <c r="CS1143" t="s">
        <v>12489</v>
      </c>
      <c r="CT1143" t="s">
        <v>430</v>
      </c>
      <c r="CU1143" t="s">
        <v>333</v>
      </c>
      <c r="CV1143" t="s">
        <v>17</v>
      </c>
      <c r="CW1143" t="s">
        <v>17</v>
      </c>
      <c r="CX1143" t="s">
        <v>17</v>
      </c>
      <c r="CY1143" t="s">
        <v>17</v>
      </c>
      <c r="CZ1143" t="s">
        <v>12490</v>
      </c>
      <c r="DA1143" t="s">
        <v>8549</v>
      </c>
      <c r="DB1143" t="s">
        <v>12491</v>
      </c>
      <c r="DC1143" t="s">
        <v>12492</v>
      </c>
      <c r="DD1143">
        <v>1151</v>
      </c>
    </row>
    <row r="1144" spans="1:108" ht="16.149999999999999" customHeight="1">
      <c r="A1144">
        <v>1097</v>
      </c>
      <c r="B1144" t="s">
        <v>12199</v>
      </c>
      <c r="C1144" s="285" t="s">
        <v>12200</v>
      </c>
      <c r="D1144" t="s">
        <v>3455</v>
      </c>
      <c r="E1144" t="s">
        <v>12201</v>
      </c>
      <c r="F1144" s="101" t="s">
        <v>12202</v>
      </c>
      <c r="G1144" t="s">
        <v>12203</v>
      </c>
      <c r="H1144" t="s">
        <v>12204</v>
      </c>
      <c r="I1144" t="s">
        <v>12205</v>
      </c>
      <c r="J1144" t="s">
        <v>12206</v>
      </c>
      <c r="K1144" t="s">
        <v>12207</v>
      </c>
      <c r="L1144" t="s">
        <v>12208</v>
      </c>
      <c r="M1144" t="b">
        <v>0</v>
      </c>
      <c r="N1144" t="s">
        <v>549</v>
      </c>
      <c r="O1144" t="s">
        <v>8168</v>
      </c>
      <c r="P1144">
        <v>61</v>
      </c>
      <c r="Q1144">
        <v>61</v>
      </c>
      <c r="R1144">
        <v>61</v>
      </c>
      <c r="S1144" t="s">
        <v>12209</v>
      </c>
      <c r="T1144" t="s">
        <v>17</v>
      </c>
      <c r="U1144" t="s">
        <v>12210</v>
      </c>
      <c r="V1144" t="s">
        <v>17</v>
      </c>
      <c r="W1144" t="s">
        <v>17</v>
      </c>
      <c r="X1144" t="s">
        <v>17</v>
      </c>
      <c r="Y1144" t="s">
        <v>17</v>
      </c>
      <c r="Z1144" t="s">
        <v>12211</v>
      </c>
      <c r="AA1144" t="s">
        <v>12201</v>
      </c>
      <c r="AB1144" t="s">
        <v>17</v>
      </c>
      <c r="AC1144" t="s">
        <v>12212</v>
      </c>
      <c r="AD1144" t="s">
        <v>17</v>
      </c>
      <c r="AE1144" t="s">
        <v>17</v>
      </c>
      <c r="AF1144" t="s">
        <v>17</v>
      </c>
      <c r="AG1144" t="s">
        <v>17</v>
      </c>
      <c r="AH1144" t="s">
        <v>12493</v>
      </c>
      <c r="AI1144" t="s">
        <v>9273</v>
      </c>
      <c r="AJ1144" t="s">
        <v>12214</v>
      </c>
      <c r="AM1144" t="s">
        <v>12215</v>
      </c>
      <c r="AN1144" t="s">
        <v>12201</v>
      </c>
      <c r="AO1144" t="s">
        <v>4575</v>
      </c>
      <c r="AP1144" t="s">
        <v>8797</v>
      </c>
      <c r="AQ1144" t="s">
        <v>12216</v>
      </c>
      <c r="AR1144" t="s">
        <v>17</v>
      </c>
      <c r="AS1144" t="s">
        <v>9044</v>
      </c>
      <c r="AT1144" t="s">
        <v>17</v>
      </c>
      <c r="AU1144" t="b">
        <v>0</v>
      </c>
      <c r="AV1144" s="89">
        <v>78255</v>
      </c>
      <c r="AW1144" t="s">
        <v>17</v>
      </c>
      <c r="AX1144" t="s">
        <v>17</v>
      </c>
      <c r="AY1144" t="s">
        <v>17</v>
      </c>
      <c r="AZ1144" t="s">
        <v>17</v>
      </c>
      <c r="BA1144" t="s">
        <v>12217</v>
      </c>
      <c r="BB1144" t="s">
        <v>12218</v>
      </c>
      <c r="BC1144" t="s">
        <v>17</v>
      </c>
      <c r="BD1144" t="s">
        <v>12219</v>
      </c>
      <c r="BE1144" t="s">
        <v>37</v>
      </c>
      <c r="BF1144" t="s">
        <v>8178</v>
      </c>
      <c r="BG1144" t="s">
        <v>17</v>
      </c>
      <c r="BH1144" t="s">
        <v>9567</v>
      </c>
      <c r="BI1144" t="s">
        <v>4479</v>
      </c>
      <c r="BJ1144" t="s">
        <v>9079</v>
      </c>
      <c r="BK1144" t="b">
        <v>0</v>
      </c>
      <c r="BL1144" t="s">
        <v>17</v>
      </c>
      <c r="BM1144" s="89">
        <v>39400</v>
      </c>
      <c r="BN1144" s="89">
        <v>39400</v>
      </c>
      <c r="BO1144" t="s">
        <v>12220</v>
      </c>
      <c r="BP1144" t="s">
        <v>12221</v>
      </c>
      <c r="BQ1144" t="s">
        <v>12216</v>
      </c>
      <c r="BR1144" t="s">
        <v>17</v>
      </c>
      <c r="BS1144" t="s">
        <v>17</v>
      </c>
      <c r="BT1144" t="s">
        <v>17</v>
      </c>
      <c r="BU1144" t="s">
        <v>6697</v>
      </c>
      <c r="BV1144" t="s">
        <v>12494</v>
      </c>
      <c r="BW1144">
        <v>25</v>
      </c>
      <c r="BX1144" t="s">
        <v>17</v>
      </c>
      <c r="BY1144" t="s">
        <v>17</v>
      </c>
      <c r="BZ1144" t="s">
        <v>9217</v>
      </c>
      <c r="CA1144" t="s">
        <v>6212</v>
      </c>
      <c r="CB1144">
        <v>2018</v>
      </c>
      <c r="CC1144" t="s">
        <v>12223</v>
      </c>
      <c r="CD1144" t="s">
        <v>12495</v>
      </c>
      <c r="CE1144" t="s">
        <v>12496</v>
      </c>
      <c r="CF1144" t="s">
        <v>12497</v>
      </c>
      <c r="CG1144" t="s">
        <v>12498</v>
      </c>
      <c r="CH1144" t="s">
        <v>131</v>
      </c>
      <c r="CI1144" t="s">
        <v>12497</v>
      </c>
      <c r="CJ1144" t="s">
        <v>12499</v>
      </c>
      <c r="CK1144" t="s">
        <v>17</v>
      </c>
      <c r="CL1144" t="s">
        <v>17</v>
      </c>
      <c r="CM1144" t="s">
        <v>12229</v>
      </c>
      <c r="CN1144" t="s">
        <v>17</v>
      </c>
      <c r="CO1144" t="s">
        <v>686</v>
      </c>
      <c r="CP1144" t="s">
        <v>48</v>
      </c>
      <c r="CQ1144" t="s">
        <v>7025</v>
      </c>
      <c r="CR1144" t="s">
        <v>17</v>
      </c>
      <c r="CS1144" t="s">
        <v>12500</v>
      </c>
      <c r="CT1144" t="s">
        <v>430</v>
      </c>
      <c r="CU1144" t="s">
        <v>333</v>
      </c>
      <c r="CV1144" t="s">
        <v>17</v>
      </c>
      <c r="CW1144" t="s">
        <v>17</v>
      </c>
      <c r="CX1144" t="s">
        <v>17</v>
      </c>
      <c r="CY1144" t="s">
        <v>17</v>
      </c>
      <c r="CZ1144" t="s">
        <v>12501</v>
      </c>
      <c r="DA1144" t="s">
        <v>8549</v>
      </c>
      <c r="DB1144" t="s">
        <v>12502</v>
      </c>
      <c r="DC1144" t="s">
        <v>12503</v>
      </c>
      <c r="DD1144">
        <v>1152</v>
      </c>
    </row>
    <row r="1145" spans="1:108" ht="16.899999999999999" customHeight="1">
      <c r="A1145">
        <v>1098</v>
      </c>
      <c r="B1145" t="s">
        <v>12199</v>
      </c>
      <c r="C1145" s="285" t="s">
        <v>12200</v>
      </c>
      <c r="D1145" t="s">
        <v>3455</v>
      </c>
      <c r="E1145" t="s">
        <v>12201</v>
      </c>
      <c r="F1145" s="101" t="s">
        <v>12202</v>
      </c>
      <c r="G1145" t="s">
        <v>12203</v>
      </c>
      <c r="H1145" t="s">
        <v>12204</v>
      </c>
      <c r="I1145" t="s">
        <v>12205</v>
      </c>
      <c r="J1145" t="s">
        <v>12206</v>
      </c>
      <c r="K1145" t="s">
        <v>12207</v>
      </c>
      <c r="L1145" t="s">
        <v>12459</v>
      </c>
      <c r="M1145" t="b">
        <v>0</v>
      </c>
      <c r="N1145" t="s">
        <v>549</v>
      </c>
      <c r="O1145" t="s">
        <v>8168</v>
      </c>
      <c r="P1145">
        <v>43</v>
      </c>
      <c r="Q1145">
        <v>43</v>
      </c>
      <c r="R1145">
        <v>43</v>
      </c>
      <c r="S1145" t="s">
        <v>12209</v>
      </c>
      <c r="T1145" t="s">
        <v>17</v>
      </c>
      <c r="U1145" t="s">
        <v>12210</v>
      </c>
      <c r="V1145" t="s">
        <v>17</v>
      </c>
      <c r="W1145" t="s">
        <v>17</v>
      </c>
      <c r="X1145" t="s">
        <v>17</v>
      </c>
      <c r="Y1145" t="s">
        <v>17</v>
      </c>
      <c r="Z1145" t="s">
        <v>12211</v>
      </c>
      <c r="AA1145" t="s">
        <v>12201</v>
      </c>
      <c r="AB1145" t="s">
        <v>17</v>
      </c>
      <c r="AC1145" s="277" t="s">
        <v>12261</v>
      </c>
      <c r="AD1145" t="s">
        <v>17</v>
      </c>
      <c r="AE1145" t="s">
        <v>17</v>
      </c>
      <c r="AF1145" t="s">
        <v>17</v>
      </c>
      <c r="AG1145" t="s">
        <v>17</v>
      </c>
      <c r="AH1145" t="s">
        <v>12504</v>
      </c>
      <c r="AI1145" t="s">
        <v>9273</v>
      </c>
      <c r="AJ1145" t="s">
        <v>12214</v>
      </c>
      <c r="AM1145" t="s">
        <v>12215</v>
      </c>
      <c r="AN1145" t="s">
        <v>12201</v>
      </c>
      <c r="AO1145" t="s">
        <v>4575</v>
      </c>
      <c r="AP1145" t="s">
        <v>8797</v>
      </c>
      <c r="AQ1145" t="s">
        <v>12216</v>
      </c>
      <c r="AR1145" t="s">
        <v>17</v>
      </c>
      <c r="AS1145" t="s">
        <v>9044</v>
      </c>
      <c r="AT1145" t="s">
        <v>17</v>
      </c>
      <c r="AU1145" t="b">
        <v>0</v>
      </c>
      <c r="AV1145" s="89">
        <v>443552</v>
      </c>
      <c r="AW1145" t="s">
        <v>17</v>
      </c>
      <c r="AX1145" t="s">
        <v>17</v>
      </c>
      <c r="AY1145" t="s">
        <v>17</v>
      </c>
      <c r="AZ1145" t="s">
        <v>17</v>
      </c>
      <c r="BA1145" t="s">
        <v>12217</v>
      </c>
      <c r="BB1145" t="s">
        <v>12218</v>
      </c>
      <c r="BC1145" t="s">
        <v>17</v>
      </c>
      <c r="BD1145" t="s">
        <v>12219</v>
      </c>
      <c r="BE1145" t="s">
        <v>37</v>
      </c>
      <c r="BF1145" t="s">
        <v>8178</v>
      </c>
      <c r="BG1145" t="s">
        <v>17</v>
      </c>
      <c r="BH1145" t="s">
        <v>9567</v>
      </c>
      <c r="BI1145" t="s">
        <v>4479</v>
      </c>
      <c r="BJ1145" t="s">
        <v>9079</v>
      </c>
      <c r="BK1145" t="b">
        <v>0</v>
      </c>
      <c r="BL1145" t="s">
        <v>17</v>
      </c>
      <c r="BM1145" s="89">
        <v>341656</v>
      </c>
      <c r="BN1145" s="89">
        <v>341656</v>
      </c>
      <c r="BO1145" t="s">
        <v>12220</v>
      </c>
      <c r="BP1145" t="s">
        <v>12221</v>
      </c>
      <c r="BQ1145" t="s">
        <v>12216</v>
      </c>
      <c r="BR1145" t="s">
        <v>17</v>
      </c>
      <c r="BS1145" t="s">
        <v>17</v>
      </c>
      <c r="BT1145" t="s">
        <v>17</v>
      </c>
      <c r="BU1145" t="s">
        <v>6697</v>
      </c>
      <c r="BV1145" t="s">
        <v>12505</v>
      </c>
      <c r="BW1145">
        <v>25</v>
      </c>
      <c r="BX1145" t="s">
        <v>17</v>
      </c>
      <c r="BY1145" t="s">
        <v>17</v>
      </c>
      <c r="BZ1145" t="s">
        <v>9217</v>
      </c>
      <c r="CA1145" t="s">
        <v>6212</v>
      </c>
      <c r="CB1145">
        <v>2018</v>
      </c>
      <c r="CC1145" t="s">
        <v>12223</v>
      </c>
      <c r="CD1145" t="s">
        <v>12506</v>
      </c>
      <c r="CE1145" t="s">
        <v>12507</v>
      </c>
      <c r="CF1145" t="s">
        <v>12508</v>
      </c>
      <c r="CG1145" t="s">
        <v>12509</v>
      </c>
      <c r="CH1145" t="s">
        <v>131</v>
      </c>
      <c r="CI1145" t="s">
        <v>12508</v>
      </c>
      <c r="CJ1145" t="s">
        <v>12510</v>
      </c>
      <c r="CK1145" t="s">
        <v>17</v>
      </c>
      <c r="CL1145" t="s">
        <v>17</v>
      </c>
      <c r="CM1145" t="s">
        <v>12229</v>
      </c>
      <c r="CN1145" t="s">
        <v>17</v>
      </c>
      <c r="CO1145" t="s">
        <v>686</v>
      </c>
      <c r="CP1145" t="s">
        <v>48</v>
      </c>
      <c r="CQ1145" t="s">
        <v>7025</v>
      </c>
      <c r="CR1145" t="s">
        <v>17</v>
      </c>
      <c r="CS1145" t="s">
        <v>12511</v>
      </c>
      <c r="CT1145" t="s">
        <v>430</v>
      </c>
      <c r="CU1145" t="s">
        <v>333</v>
      </c>
      <c r="CV1145" t="s">
        <v>17</v>
      </c>
      <c r="CW1145" t="s">
        <v>17</v>
      </c>
      <c r="CX1145" t="s">
        <v>17</v>
      </c>
      <c r="CY1145" t="s">
        <v>17</v>
      </c>
      <c r="CZ1145" t="s">
        <v>12512</v>
      </c>
      <c r="DA1145" t="s">
        <v>8549</v>
      </c>
      <c r="DB1145" t="s">
        <v>12513</v>
      </c>
      <c r="DC1145" t="s">
        <v>12514</v>
      </c>
      <c r="DD1145">
        <v>1153</v>
      </c>
    </row>
    <row r="1146" spans="1:108" ht="16.899999999999999" customHeight="1">
      <c r="A1146">
        <v>1099</v>
      </c>
      <c r="B1146" t="s">
        <v>12199</v>
      </c>
      <c r="C1146" s="285" t="s">
        <v>12200</v>
      </c>
      <c r="D1146" t="s">
        <v>3455</v>
      </c>
      <c r="E1146" t="s">
        <v>12201</v>
      </c>
      <c r="F1146" s="101" t="s">
        <v>12202</v>
      </c>
      <c r="G1146" t="s">
        <v>12203</v>
      </c>
      <c r="H1146" t="s">
        <v>12204</v>
      </c>
      <c r="I1146" t="s">
        <v>12205</v>
      </c>
      <c r="J1146" t="s">
        <v>12206</v>
      </c>
      <c r="K1146" t="s">
        <v>12207</v>
      </c>
      <c r="L1146" t="s">
        <v>12459</v>
      </c>
      <c r="M1146" t="b">
        <v>0</v>
      </c>
      <c r="N1146" t="s">
        <v>549</v>
      </c>
      <c r="O1146" t="s">
        <v>8168</v>
      </c>
      <c r="P1146">
        <v>43</v>
      </c>
      <c r="Q1146">
        <v>43</v>
      </c>
      <c r="R1146">
        <v>43</v>
      </c>
      <c r="S1146" t="s">
        <v>12209</v>
      </c>
      <c r="T1146" t="s">
        <v>17</v>
      </c>
      <c r="U1146" t="s">
        <v>12210</v>
      </c>
      <c r="V1146" t="s">
        <v>17</v>
      </c>
      <c r="W1146" t="s">
        <v>17</v>
      </c>
      <c r="X1146" t="s">
        <v>17</v>
      </c>
      <c r="Y1146" t="s">
        <v>17</v>
      </c>
      <c r="Z1146" t="s">
        <v>12211</v>
      </c>
      <c r="AA1146" t="s">
        <v>12201</v>
      </c>
      <c r="AB1146" t="s">
        <v>17</v>
      </c>
      <c r="AC1146" s="277" t="s">
        <v>12261</v>
      </c>
      <c r="AD1146" t="s">
        <v>17</v>
      </c>
      <c r="AE1146" t="s">
        <v>17</v>
      </c>
      <c r="AF1146" t="s">
        <v>17</v>
      </c>
      <c r="AG1146" t="s">
        <v>17</v>
      </c>
      <c r="AH1146" t="s">
        <v>12515</v>
      </c>
      <c r="AI1146" t="s">
        <v>9273</v>
      </c>
      <c r="AJ1146" t="s">
        <v>12214</v>
      </c>
      <c r="AM1146" t="s">
        <v>12215</v>
      </c>
      <c r="AN1146" t="s">
        <v>12201</v>
      </c>
      <c r="AO1146" t="s">
        <v>4575</v>
      </c>
      <c r="AP1146" t="s">
        <v>8797</v>
      </c>
      <c r="AQ1146" t="s">
        <v>12216</v>
      </c>
      <c r="AR1146" t="s">
        <v>17</v>
      </c>
      <c r="AS1146" t="s">
        <v>9044</v>
      </c>
      <c r="AT1146" t="s">
        <v>17</v>
      </c>
      <c r="AU1146" t="b">
        <v>0</v>
      </c>
      <c r="AV1146" s="89">
        <v>265169</v>
      </c>
      <c r="AW1146" t="s">
        <v>17</v>
      </c>
      <c r="AX1146" t="s">
        <v>17</v>
      </c>
      <c r="AY1146" t="s">
        <v>17</v>
      </c>
      <c r="AZ1146" t="s">
        <v>17</v>
      </c>
      <c r="BA1146" t="s">
        <v>12217</v>
      </c>
      <c r="BB1146" t="s">
        <v>12218</v>
      </c>
      <c r="BC1146" t="s">
        <v>17</v>
      </c>
      <c r="BD1146" t="s">
        <v>12219</v>
      </c>
      <c r="BE1146" t="s">
        <v>37</v>
      </c>
      <c r="BF1146" t="s">
        <v>8178</v>
      </c>
      <c r="BG1146" t="s">
        <v>17</v>
      </c>
      <c r="BH1146" t="s">
        <v>9567</v>
      </c>
      <c r="BI1146" t="s">
        <v>4479</v>
      </c>
      <c r="BJ1146" t="s">
        <v>9079</v>
      </c>
      <c r="BK1146" t="b">
        <v>0</v>
      </c>
      <c r="BL1146" t="s">
        <v>17</v>
      </c>
      <c r="BM1146" s="89">
        <v>195504</v>
      </c>
      <c r="BN1146" s="89">
        <v>195504</v>
      </c>
      <c r="BO1146" t="s">
        <v>12220</v>
      </c>
      <c r="BP1146" t="s">
        <v>12221</v>
      </c>
      <c r="BQ1146" t="s">
        <v>12216</v>
      </c>
      <c r="BR1146" t="s">
        <v>17</v>
      </c>
      <c r="BS1146" t="s">
        <v>17</v>
      </c>
      <c r="BT1146" t="s">
        <v>17</v>
      </c>
      <c r="BU1146" t="s">
        <v>6697</v>
      </c>
      <c r="BV1146" t="s">
        <v>12516</v>
      </c>
      <c r="BW1146">
        <v>25</v>
      </c>
      <c r="BX1146" t="s">
        <v>17</v>
      </c>
      <c r="BY1146" t="s">
        <v>17</v>
      </c>
      <c r="BZ1146" t="s">
        <v>9217</v>
      </c>
      <c r="CA1146" t="s">
        <v>6212</v>
      </c>
      <c r="CB1146">
        <v>2018</v>
      </c>
      <c r="CC1146" t="s">
        <v>12223</v>
      </c>
      <c r="CD1146" t="s">
        <v>12517</v>
      </c>
      <c r="CE1146" t="s">
        <v>12518</v>
      </c>
      <c r="CF1146" t="s">
        <v>12519</v>
      </c>
      <c r="CG1146" t="s">
        <v>12520</v>
      </c>
      <c r="CH1146" t="s">
        <v>131</v>
      </c>
      <c r="CI1146" t="s">
        <v>12519</v>
      </c>
      <c r="CJ1146" t="s">
        <v>12521</v>
      </c>
      <c r="CK1146" t="s">
        <v>17</v>
      </c>
      <c r="CL1146" t="s">
        <v>17</v>
      </c>
      <c r="CM1146" t="s">
        <v>12229</v>
      </c>
      <c r="CN1146" t="s">
        <v>17</v>
      </c>
      <c r="CO1146" t="s">
        <v>686</v>
      </c>
      <c r="CP1146" t="s">
        <v>48</v>
      </c>
      <c r="CQ1146" t="s">
        <v>7025</v>
      </c>
      <c r="CR1146" t="s">
        <v>17</v>
      </c>
      <c r="CS1146" t="s">
        <v>12522</v>
      </c>
      <c r="CT1146" t="s">
        <v>430</v>
      </c>
      <c r="CU1146" t="s">
        <v>333</v>
      </c>
      <c r="CV1146" t="s">
        <v>17</v>
      </c>
      <c r="CW1146" t="s">
        <v>17</v>
      </c>
      <c r="CX1146" t="s">
        <v>17</v>
      </c>
      <c r="CY1146" t="s">
        <v>17</v>
      </c>
      <c r="CZ1146" t="s">
        <v>12523</v>
      </c>
      <c r="DA1146" t="s">
        <v>8549</v>
      </c>
      <c r="DB1146" t="s">
        <v>12524</v>
      </c>
      <c r="DC1146" t="s">
        <v>12525</v>
      </c>
      <c r="DD1146">
        <v>1154</v>
      </c>
    </row>
    <row r="1147" spans="1:108" ht="18" customHeight="1">
      <c r="A1147">
        <v>1100</v>
      </c>
      <c r="B1147" t="s">
        <v>12199</v>
      </c>
      <c r="C1147" s="285" t="s">
        <v>12200</v>
      </c>
      <c r="D1147" t="s">
        <v>3455</v>
      </c>
      <c r="E1147" t="s">
        <v>12201</v>
      </c>
      <c r="F1147" s="101" t="s">
        <v>12202</v>
      </c>
      <c r="G1147" t="s">
        <v>12203</v>
      </c>
      <c r="H1147" t="s">
        <v>12204</v>
      </c>
      <c r="I1147" t="s">
        <v>12205</v>
      </c>
      <c r="J1147" t="s">
        <v>12206</v>
      </c>
      <c r="K1147" t="s">
        <v>12207</v>
      </c>
      <c r="L1147" t="s">
        <v>12342</v>
      </c>
      <c r="M1147" t="b">
        <v>0</v>
      </c>
      <c r="N1147" t="s">
        <v>549</v>
      </c>
      <c r="O1147" t="s">
        <v>8168</v>
      </c>
      <c r="P1147">
        <v>61</v>
      </c>
      <c r="Q1147">
        <v>61</v>
      </c>
      <c r="R1147">
        <v>61</v>
      </c>
      <c r="S1147" t="s">
        <v>12209</v>
      </c>
      <c r="T1147" t="s">
        <v>17</v>
      </c>
      <c r="U1147" t="s">
        <v>12210</v>
      </c>
      <c r="V1147" t="s">
        <v>17</v>
      </c>
      <c r="W1147" t="s">
        <v>17</v>
      </c>
      <c r="X1147" t="s">
        <v>17</v>
      </c>
      <c r="Y1147" t="s">
        <v>17</v>
      </c>
      <c r="Z1147" t="s">
        <v>12211</v>
      </c>
      <c r="AA1147" t="s">
        <v>12201</v>
      </c>
      <c r="AB1147" t="s">
        <v>17</v>
      </c>
      <c r="AC1147" s="276" t="s">
        <v>9316</v>
      </c>
      <c r="AD1147" t="s">
        <v>17</v>
      </c>
      <c r="AE1147" t="s">
        <v>17</v>
      </c>
      <c r="AF1147" t="s">
        <v>17</v>
      </c>
      <c r="AG1147" t="s">
        <v>17</v>
      </c>
      <c r="AH1147" t="s">
        <v>12526</v>
      </c>
      <c r="AI1147" t="s">
        <v>9273</v>
      </c>
      <c r="AJ1147" t="s">
        <v>12214</v>
      </c>
      <c r="AM1147" t="s">
        <v>12215</v>
      </c>
      <c r="AN1147" t="s">
        <v>12201</v>
      </c>
      <c r="AO1147" t="s">
        <v>4575</v>
      </c>
      <c r="AP1147" t="s">
        <v>8797</v>
      </c>
      <c r="AQ1147" t="s">
        <v>12216</v>
      </c>
      <c r="AR1147" t="s">
        <v>17</v>
      </c>
      <c r="AS1147" t="s">
        <v>9044</v>
      </c>
      <c r="AT1147" t="s">
        <v>17</v>
      </c>
      <c r="AU1147" t="b">
        <v>0</v>
      </c>
      <c r="AV1147" s="89">
        <v>160022</v>
      </c>
      <c r="AW1147" t="s">
        <v>17</v>
      </c>
      <c r="AX1147" t="s">
        <v>17</v>
      </c>
      <c r="AY1147" t="s">
        <v>17</v>
      </c>
      <c r="AZ1147" t="s">
        <v>17</v>
      </c>
      <c r="BA1147" t="s">
        <v>12217</v>
      </c>
      <c r="BB1147" t="s">
        <v>12218</v>
      </c>
      <c r="BC1147" t="s">
        <v>17</v>
      </c>
      <c r="BD1147" t="s">
        <v>12219</v>
      </c>
      <c r="BE1147" t="s">
        <v>37</v>
      </c>
      <c r="BF1147" t="s">
        <v>8178</v>
      </c>
      <c r="BG1147" t="s">
        <v>17</v>
      </c>
      <c r="BH1147" t="s">
        <v>9567</v>
      </c>
      <c r="BI1147" t="s">
        <v>4479</v>
      </c>
      <c r="BJ1147" t="s">
        <v>9079</v>
      </c>
      <c r="BK1147" t="b">
        <v>0</v>
      </c>
      <c r="BL1147" t="s">
        <v>17</v>
      </c>
      <c r="BM1147" s="89">
        <v>93819</v>
      </c>
      <c r="BN1147" s="89">
        <v>93819</v>
      </c>
      <c r="BO1147" t="s">
        <v>12220</v>
      </c>
      <c r="BP1147" t="s">
        <v>12221</v>
      </c>
      <c r="BQ1147" t="s">
        <v>12216</v>
      </c>
      <c r="BR1147" t="s">
        <v>17</v>
      </c>
      <c r="BS1147" t="s">
        <v>17</v>
      </c>
      <c r="BT1147" t="s">
        <v>17</v>
      </c>
      <c r="BU1147" t="s">
        <v>6697</v>
      </c>
      <c r="BV1147" t="s">
        <v>12527</v>
      </c>
      <c r="BW1147">
        <v>25</v>
      </c>
      <c r="BX1147" t="s">
        <v>17</v>
      </c>
      <c r="BY1147" t="s">
        <v>17</v>
      </c>
      <c r="BZ1147" t="s">
        <v>9217</v>
      </c>
      <c r="CA1147" t="s">
        <v>6212</v>
      </c>
      <c r="CB1147">
        <v>2018</v>
      </c>
      <c r="CC1147" t="s">
        <v>12223</v>
      </c>
      <c r="CD1147" t="s">
        <v>12528</v>
      </c>
      <c r="CE1147" t="s">
        <v>12529</v>
      </c>
      <c r="CF1147" t="s">
        <v>12530</v>
      </c>
      <c r="CG1147" t="s">
        <v>12531</v>
      </c>
      <c r="CH1147" t="s">
        <v>131</v>
      </c>
      <c r="CI1147" t="s">
        <v>12530</v>
      </c>
      <c r="CJ1147" t="s">
        <v>12532</v>
      </c>
      <c r="CK1147" t="s">
        <v>17</v>
      </c>
      <c r="CL1147" t="s">
        <v>17</v>
      </c>
      <c r="CM1147" t="s">
        <v>12229</v>
      </c>
      <c r="CN1147" t="s">
        <v>17</v>
      </c>
      <c r="CO1147" t="s">
        <v>686</v>
      </c>
      <c r="CP1147" t="s">
        <v>48</v>
      </c>
      <c r="CQ1147" t="s">
        <v>7025</v>
      </c>
      <c r="CR1147" t="s">
        <v>17</v>
      </c>
      <c r="CS1147" t="s">
        <v>12533</v>
      </c>
      <c r="CT1147" t="s">
        <v>430</v>
      </c>
      <c r="CU1147" t="s">
        <v>333</v>
      </c>
      <c r="CV1147" t="s">
        <v>17</v>
      </c>
      <c r="CW1147" t="s">
        <v>17</v>
      </c>
      <c r="CX1147" t="s">
        <v>17</v>
      </c>
      <c r="CY1147" t="s">
        <v>17</v>
      </c>
      <c r="CZ1147" t="s">
        <v>12534</v>
      </c>
      <c r="DA1147" t="s">
        <v>8549</v>
      </c>
      <c r="DB1147" t="s">
        <v>12535</v>
      </c>
      <c r="DC1147" t="s">
        <v>12536</v>
      </c>
      <c r="DD1147">
        <v>1155</v>
      </c>
    </row>
    <row r="1148" spans="1:108" ht="15" customHeight="1">
      <c r="A1148">
        <v>1101</v>
      </c>
      <c r="B1148" t="s">
        <v>12199</v>
      </c>
      <c r="C1148" s="285" t="s">
        <v>12200</v>
      </c>
      <c r="D1148" t="s">
        <v>3455</v>
      </c>
      <c r="E1148" t="s">
        <v>12201</v>
      </c>
      <c r="F1148" s="101" t="s">
        <v>12202</v>
      </c>
      <c r="G1148" t="s">
        <v>12203</v>
      </c>
      <c r="H1148" t="s">
        <v>12204</v>
      </c>
      <c r="I1148" t="s">
        <v>12205</v>
      </c>
      <c r="J1148" t="s">
        <v>12206</v>
      </c>
      <c r="K1148" t="s">
        <v>12207</v>
      </c>
      <c r="L1148" t="s">
        <v>12295</v>
      </c>
      <c r="M1148" t="b">
        <v>0</v>
      </c>
      <c r="N1148" t="s">
        <v>549</v>
      </c>
      <c r="O1148" t="s">
        <v>8168</v>
      </c>
      <c r="P1148">
        <v>70</v>
      </c>
      <c r="Q1148">
        <v>70</v>
      </c>
      <c r="R1148">
        <v>70</v>
      </c>
      <c r="S1148" t="s">
        <v>12209</v>
      </c>
      <c r="T1148" t="s">
        <v>17</v>
      </c>
      <c r="U1148" t="s">
        <v>12210</v>
      </c>
      <c r="V1148" t="s">
        <v>17</v>
      </c>
      <c r="W1148" t="s">
        <v>17</v>
      </c>
      <c r="X1148" t="s">
        <v>17</v>
      </c>
      <c r="Y1148" t="s">
        <v>17</v>
      </c>
      <c r="Z1148" t="s">
        <v>12211</v>
      </c>
      <c r="AA1148" t="s">
        <v>12201</v>
      </c>
      <c r="AB1148" t="s">
        <v>17</v>
      </c>
      <c r="AC1148" s="276" t="s">
        <v>12235</v>
      </c>
      <c r="AD1148" t="s">
        <v>17</v>
      </c>
      <c r="AE1148" t="s">
        <v>17</v>
      </c>
      <c r="AF1148" t="s">
        <v>17</v>
      </c>
      <c r="AG1148" t="s">
        <v>17</v>
      </c>
      <c r="AH1148" t="s">
        <v>12537</v>
      </c>
      <c r="AI1148" t="s">
        <v>9273</v>
      </c>
      <c r="AJ1148" t="s">
        <v>12214</v>
      </c>
      <c r="AM1148" t="s">
        <v>12215</v>
      </c>
      <c r="AN1148" t="s">
        <v>12201</v>
      </c>
      <c r="AO1148" t="s">
        <v>4575</v>
      </c>
      <c r="AP1148" t="s">
        <v>8797</v>
      </c>
      <c r="AQ1148" t="s">
        <v>12216</v>
      </c>
      <c r="AR1148" t="s">
        <v>17</v>
      </c>
      <c r="AS1148" t="s">
        <v>9044</v>
      </c>
      <c r="AT1148" t="s">
        <v>17</v>
      </c>
      <c r="AU1148" t="b">
        <v>0</v>
      </c>
      <c r="AV1148" s="89">
        <v>110485</v>
      </c>
      <c r="AW1148" t="s">
        <v>17</v>
      </c>
      <c r="AX1148" t="s">
        <v>17</v>
      </c>
      <c r="AY1148" t="s">
        <v>17</v>
      </c>
      <c r="AZ1148" t="s">
        <v>17</v>
      </c>
      <c r="BA1148" t="s">
        <v>12217</v>
      </c>
      <c r="BB1148" t="s">
        <v>12218</v>
      </c>
      <c r="BC1148" t="s">
        <v>17</v>
      </c>
      <c r="BD1148" t="s">
        <v>12219</v>
      </c>
      <c r="BE1148" t="s">
        <v>37</v>
      </c>
      <c r="BF1148" t="s">
        <v>8178</v>
      </c>
      <c r="BG1148" t="s">
        <v>17</v>
      </c>
      <c r="BH1148" t="s">
        <v>9567</v>
      </c>
      <c r="BI1148" t="s">
        <v>4479</v>
      </c>
      <c r="BJ1148" t="s">
        <v>9079</v>
      </c>
      <c r="BK1148" t="b">
        <v>0</v>
      </c>
      <c r="BL1148" t="s">
        <v>17</v>
      </c>
      <c r="BM1148" s="89">
        <v>65319</v>
      </c>
      <c r="BN1148" s="89">
        <v>65319</v>
      </c>
      <c r="BO1148" t="s">
        <v>12220</v>
      </c>
      <c r="BP1148" t="s">
        <v>12221</v>
      </c>
      <c r="BQ1148" t="s">
        <v>12216</v>
      </c>
      <c r="BR1148" t="s">
        <v>17</v>
      </c>
      <c r="BS1148" t="s">
        <v>17</v>
      </c>
      <c r="BT1148" t="s">
        <v>17</v>
      </c>
      <c r="BU1148" t="s">
        <v>6697</v>
      </c>
      <c r="BV1148" t="s">
        <v>12538</v>
      </c>
      <c r="BW1148">
        <v>25</v>
      </c>
      <c r="BX1148" t="s">
        <v>17</v>
      </c>
      <c r="BY1148" t="s">
        <v>17</v>
      </c>
      <c r="BZ1148" t="s">
        <v>9217</v>
      </c>
      <c r="CA1148" t="s">
        <v>6212</v>
      </c>
      <c r="CB1148">
        <v>2018</v>
      </c>
      <c r="CC1148" t="s">
        <v>12223</v>
      </c>
      <c r="CD1148" t="s">
        <v>12539</v>
      </c>
      <c r="CE1148" t="s">
        <v>12540</v>
      </c>
      <c r="CF1148" t="s">
        <v>12541</v>
      </c>
      <c r="CG1148" t="s">
        <v>12542</v>
      </c>
      <c r="CH1148" t="s">
        <v>131</v>
      </c>
      <c r="CI1148" t="s">
        <v>12541</v>
      </c>
      <c r="CJ1148" t="s">
        <v>12543</v>
      </c>
      <c r="CK1148" t="s">
        <v>17</v>
      </c>
      <c r="CL1148" t="s">
        <v>17</v>
      </c>
      <c r="CM1148" t="s">
        <v>12229</v>
      </c>
      <c r="CN1148" t="s">
        <v>17</v>
      </c>
      <c r="CO1148" t="s">
        <v>686</v>
      </c>
      <c r="CP1148" t="s">
        <v>48</v>
      </c>
      <c r="CQ1148" t="s">
        <v>7025</v>
      </c>
      <c r="CR1148" t="s">
        <v>17</v>
      </c>
      <c r="CS1148" t="s">
        <v>12544</v>
      </c>
      <c r="CT1148" t="s">
        <v>430</v>
      </c>
      <c r="CU1148" t="s">
        <v>333</v>
      </c>
      <c r="CV1148" t="s">
        <v>17</v>
      </c>
      <c r="CW1148" t="s">
        <v>17</v>
      </c>
      <c r="CX1148" t="s">
        <v>17</v>
      </c>
      <c r="CY1148" t="s">
        <v>17</v>
      </c>
      <c r="CZ1148" t="s">
        <v>12545</v>
      </c>
      <c r="DA1148" t="s">
        <v>8549</v>
      </c>
      <c r="DB1148" t="s">
        <v>12546</v>
      </c>
      <c r="DC1148" t="s">
        <v>12547</v>
      </c>
      <c r="DD1148">
        <v>1156</v>
      </c>
    </row>
    <row r="1149" spans="1:108" ht="15" customHeight="1">
      <c r="A1149">
        <v>1102</v>
      </c>
      <c r="B1149" t="s">
        <v>12199</v>
      </c>
      <c r="C1149" s="285" t="s">
        <v>12200</v>
      </c>
      <c r="D1149" t="s">
        <v>3455</v>
      </c>
      <c r="E1149" t="s">
        <v>12201</v>
      </c>
      <c r="F1149" s="101" t="s">
        <v>12202</v>
      </c>
      <c r="G1149" t="s">
        <v>12203</v>
      </c>
      <c r="H1149" t="s">
        <v>12204</v>
      </c>
      <c r="I1149" t="s">
        <v>12205</v>
      </c>
      <c r="J1149" t="s">
        <v>12206</v>
      </c>
      <c r="K1149" t="s">
        <v>12207</v>
      </c>
      <c r="L1149" t="s">
        <v>12234</v>
      </c>
      <c r="M1149" t="b">
        <v>0</v>
      </c>
      <c r="N1149" t="s">
        <v>549</v>
      </c>
      <c r="O1149" t="s">
        <v>8168</v>
      </c>
      <c r="P1149">
        <v>62</v>
      </c>
      <c r="Q1149">
        <v>62</v>
      </c>
      <c r="R1149">
        <v>62</v>
      </c>
      <c r="S1149" t="s">
        <v>12209</v>
      </c>
      <c r="T1149" t="s">
        <v>17</v>
      </c>
      <c r="U1149" t="s">
        <v>12210</v>
      </c>
      <c r="V1149" t="s">
        <v>17</v>
      </c>
      <c r="W1149" t="s">
        <v>17</v>
      </c>
      <c r="X1149" t="s">
        <v>17</v>
      </c>
      <c r="Y1149" t="s">
        <v>17</v>
      </c>
      <c r="Z1149" t="s">
        <v>12211</v>
      </c>
      <c r="AA1149" t="s">
        <v>12201</v>
      </c>
      <c r="AB1149" t="s">
        <v>17</v>
      </c>
      <c r="AC1149" t="s">
        <v>12235</v>
      </c>
      <c r="AD1149" t="s">
        <v>17</v>
      </c>
      <c r="AE1149" t="s">
        <v>17</v>
      </c>
      <c r="AF1149" t="s">
        <v>17</v>
      </c>
      <c r="AG1149" t="s">
        <v>17</v>
      </c>
      <c r="AH1149" t="s">
        <v>12548</v>
      </c>
      <c r="AI1149" t="s">
        <v>9273</v>
      </c>
      <c r="AJ1149" t="s">
        <v>12214</v>
      </c>
      <c r="AM1149" t="s">
        <v>12215</v>
      </c>
      <c r="AN1149" t="s">
        <v>12201</v>
      </c>
      <c r="AO1149" t="s">
        <v>4575</v>
      </c>
      <c r="AP1149" t="s">
        <v>8797</v>
      </c>
      <c r="AQ1149" t="s">
        <v>12216</v>
      </c>
      <c r="AR1149" t="s">
        <v>17</v>
      </c>
      <c r="AS1149" t="s">
        <v>9044</v>
      </c>
      <c r="AT1149" t="s">
        <v>17</v>
      </c>
      <c r="AU1149" t="b">
        <v>0</v>
      </c>
      <c r="AV1149" s="89">
        <v>400773</v>
      </c>
      <c r="AW1149" t="s">
        <v>17</v>
      </c>
      <c r="AX1149" t="s">
        <v>17</v>
      </c>
      <c r="AY1149" t="s">
        <v>17</v>
      </c>
      <c r="AZ1149" t="s">
        <v>17</v>
      </c>
      <c r="BA1149" t="s">
        <v>12217</v>
      </c>
      <c r="BB1149" t="s">
        <v>12218</v>
      </c>
      <c r="BC1149" t="s">
        <v>17</v>
      </c>
      <c r="BD1149" t="s">
        <v>12219</v>
      </c>
      <c r="BE1149" t="s">
        <v>37</v>
      </c>
      <c r="BF1149" t="s">
        <v>8178</v>
      </c>
      <c r="BG1149" t="s">
        <v>17</v>
      </c>
      <c r="BH1149" t="s">
        <v>9567</v>
      </c>
      <c r="BI1149" t="s">
        <v>4479</v>
      </c>
      <c r="BJ1149" t="s">
        <v>9079</v>
      </c>
      <c r="BK1149" t="b">
        <v>0</v>
      </c>
      <c r="BL1149" t="s">
        <v>17</v>
      </c>
      <c r="BM1149" s="89">
        <v>194472</v>
      </c>
      <c r="BN1149" s="89">
        <v>194472</v>
      </c>
      <c r="BO1149" t="s">
        <v>12220</v>
      </c>
      <c r="BP1149" t="s">
        <v>12221</v>
      </c>
      <c r="BQ1149" t="s">
        <v>12216</v>
      </c>
      <c r="BR1149" t="s">
        <v>17</v>
      </c>
      <c r="BS1149" t="s">
        <v>17</v>
      </c>
      <c r="BT1149" t="s">
        <v>17</v>
      </c>
      <c r="BU1149" t="s">
        <v>6697</v>
      </c>
      <c r="BV1149" t="s">
        <v>12549</v>
      </c>
      <c r="BW1149">
        <v>25</v>
      </c>
      <c r="BX1149" t="s">
        <v>17</v>
      </c>
      <c r="BY1149" t="s">
        <v>17</v>
      </c>
      <c r="BZ1149" t="s">
        <v>9217</v>
      </c>
      <c r="CA1149" t="s">
        <v>6212</v>
      </c>
      <c r="CB1149">
        <v>2018</v>
      </c>
      <c r="CC1149" t="s">
        <v>12223</v>
      </c>
      <c r="CD1149" t="s">
        <v>12550</v>
      </c>
      <c r="CE1149" t="s">
        <v>12551</v>
      </c>
      <c r="CF1149" t="s">
        <v>12552</v>
      </c>
      <c r="CG1149" t="s">
        <v>12553</v>
      </c>
      <c r="CH1149" t="s">
        <v>131</v>
      </c>
      <c r="CI1149" t="s">
        <v>12552</v>
      </c>
      <c r="CJ1149" t="s">
        <v>12554</v>
      </c>
      <c r="CK1149" t="s">
        <v>17</v>
      </c>
      <c r="CL1149" t="s">
        <v>17</v>
      </c>
      <c r="CM1149" t="s">
        <v>12229</v>
      </c>
      <c r="CN1149" t="s">
        <v>17</v>
      </c>
      <c r="CO1149" t="s">
        <v>686</v>
      </c>
      <c r="CP1149" t="s">
        <v>48</v>
      </c>
      <c r="CQ1149" t="s">
        <v>7025</v>
      </c>
      <c r="CR1149" t="s">
        <v>17</v>
      </c>
      <c r="CS1149" t="s">
        <v>12555</v>
      </c>
      <c r="CT1149" t="s">
        <v>430</v>
      </c>
      <c r="CU1149" t="s">
        <v>333</v>
      </c>
      <c r="CV1149" t="s">
        <v>17</v>
      </c>
      <c r="CW1149" t="s">
        <v>17</v>
      </c>
      <c r="CX1149" t="s">
        <v>17</v>
      </c>
      <c r="CY1149" t="s">
        <v>17</v>
      </c>
      <c r="CZ1149" t="s">
        <v>12556</v>
      </c>
      <c r="DA1149" t="s">
        <v>8549</v>
      </c>
      <c r="DB1149" t="s">
        <v>12557</v>
      </c>
      <c r="DC1149" t="s">
        <v>12558</v>
      </c>
      <c r="DD1149">
        <v>1557</v>
      </c>
    </row>
    <row r="1150" spans="1:108" ht="15" customHeight="1">
      <c r="A1150">
        <v>1103</v>
      </c>
      <c r="B1150" t="s">
        <v>12199</v>
      </c>
      <c r="C1150" s="285" t="s">
        <v>12200</v>
      </c>
      <c r="D1150" t="s">
        <v>3455</v>
      </c>
      <c r="E1150" t="s">
        <v>12201</v>
      </c>
      <c r="F1150" s="101" t="s">
        <v>12202</v>
      </c>
      <c r="G1150" t="s">
        <v>12203</v>
      </c>
      <c r="H1150" t="s">
        <v>12204</v>
      </c>
      <c r="I1150" t="s">
        <v>12205</v>
      </c>
      <c r="J1150" t="s">
        <v>12206</v>
      </c>
      <c r="K1150" t="s">
        <v>12207</v>
      </c>
      <c r="L1150" t="s">
        <v>12459</v>
      </c>
      <c r="M1150" t="b">
        <v>0</v>
      </c>
      <c r="N1150" t="s">
        <v>549</v>
      </c>
      <c r="O1150" t="s">
        <v>8168</v>
      </c>
      <c r="P1150">
        <v>43</v>
      </c>
      <c r="Q1150">
        <v>43</v>
      </c>
      <c r="R1150">
        <v>43</v>
      </c>
      <c r="S1150" t="s">
        <v>12209</v>
      </c>
      <c r="T1150" t="s">
        <v>17</v>
      </c>
      <c r="U1150" t="s">
        <v>12210</v>
      </c>
      <c r="V1150" t="s">
        <v>17</v>
      </c>
      <c r="W1150" t="s">
        <v>17</v>
      </c>
      <c r="X1150" t="s">
        <v>17</v>
      </c>
      <c r="Y1150" t="s">
        <v>17</v>
      </c>
      <c r="Z1150" t="s">
        <v>12211</v>
      </c>
      <c r="AA1150" t="s">
        <v>12201</v>
      </c>
      <c r="AB1150" t="s">
        <v>17</v>
      </c>
      <c r="AC1150" s="277" t="s">
        <v>12261</v>
      </c>
      <c r="AD1150" t="s">
        <v>17</v>
      </c>
      <c r="AE1150" t="s">
        <v>17</v>
      </c>
      <c r="AF1150" t="s">
        <v>17</v>
      </c>
      <c r="AG1150" t="s">
        <v>17</v>
      </c>
      <c r="AH1150" t="s">
        <v>12559</v>
      </c>
      <c r="AI1150" t="s">
        <v>9273</v>
      </c>
      <c r="AJ1150" t="s">
        <v>12214</v>
      </c>
      <c r="AM1150" t="s">
        <v>12215</v>
      </c>
      <c r="AN1150" t="s">
        <v>12201</v>
      </c>
      <c r="AO1150" t="s">
        <v>4575</v>
      </c>
      <c r="AP1150" t="s">
        <v>8797</v>
      </c>
      <c r="AQ1150" t="s">
        <v>12216</v>
      </c>
      <c r="AR1150" t="s">
        <v>17</v>
      </c>
      <c r="AS1150" t="s">
        <v>9044</v>
      </c>
      <c r="AT1150" t="s">
        <v>17</v>
      </c>
      <c r="AU1150" t="b">
        <v>0</v>
      </c>
      <c r="AV1150" s="89">
        <v>309956</v>
      </c>
      <c r="AW1150" t="s">
        <v>17</v>
      </c>
      <c r="AX1150" t="s">
        <v>17</v>
      </c>
      <c r="AY1150" t="s">
        <v>17</v>
      </c>
      <c r="AZ1150" t="s">
        <v>17</v>
      </c>
      <c r="BA1150" t="s">
        <v>12217</v>
      </c>
      <c r="BB1150" t="s">
        <v>12218</v>
      </c>
      <c r="BC1150" t="s">
        <v>17</v>
      </c>
      <c r="BD1150" t="s">
        <v>12219</v>
      </c>
      <c r="BE1150" t="s">
        <v>37</v>
      </c>
      <c r="BF1150" t="s">
        <v>8178</v>
      </c>
      <c r="BG1150" t="s">
        <v>17</v>
      </c>
      <c r="BH1150" t="s">
        <v>9567</v>
      </c>
      <c r="BI1150" t="s">
        <v>4479</v>
      </c>
      <c r="BJ1150" t="s">
        <v>9079</v>
      </c>
      <c r="BK1150" t="b">
        <v>0</v>
      </c>
      <c r="BL1150" t="s">
        <v>17</v>
      </c>
      <c r="BM1150" s="89">
        <v>222693</v>
      </c>
      <c r="BN1150" s="89">
        <v>222693</v>
      </c>
      <c r="BO1150" t="s">
        <v>12220</v>
      </c>
      <c r="BP1150" t="s">
        <v>12221</v>
      </c>
      <c r="BQ1150" t="s">
        <v>12216</v>
      </c>
      <c r="BR1150" t="s">
        <v>17</v>
      </c>
      <c r="BS1150" t="s">
        <v>17</v>
      </c>
      <c r="BT1150" t="s">
        <v>17</v>
      </c>
      <c r="BU1150" t="s">
        <v>6697</v>
      </c>
      <c r="BV1150" t="s">
        <v>12560</v>
      </c>
      <c r="BW1150">
        <v>25</v>
      </c>
      <c r="BX1150" t="s">
        <v>17</v>
      </c>
      <c r="BY1150" t="s">
        <v>17</v>
      </c>
      <c r="BZ1150" t="s">
        <v>9217</v>
      </c>
      <c r="CA1150" t="s">
        <v>6212</v>
      </c>
      <c r="CB1150">
        <v>2018</v>
      </c>
      <c r="CC1150" t="s">
        <v>12223</v>
      </c>
      <c r="CD1150" t="s">
        <v>12561</v>
      </c>
      <c r="CE1150" t="s">
        <v>12562</v>
      </c>
      <c r="CF1150" t="s">
        <v>12563</v>
      </c>
      <c r="CG1150" t="s">
        <v>12564</v>
      </c>
      <c r="CH1150" t="s">
        <v>131</v>
      </c>
      <c r="CI1150" t="s">
        <v>12563</v>
      </c>
      <c r="CJ1150" t="s">
        <v>12565</v>
      </c>
      <c r="CK1150" t="s">
        <v>17</v>
      </c>
      <c r="CL1150" t="s">
        <v>17</v>
      </c>
      <c r="CM1150" t="s">
        <v>12229</v>
      </c>
      <c r="CN1150" t="s">
        <v>17</v>
      </c>
      <c r="CO1150" t="s">
        <v>686</v>
      </c>
      <c r="CP1150" t="s">
        <v>48</v>
      </c>
      <c r="CQ1150" t="s">
        <v>7025</v>
      </c>
      <c r="CR1150" t="s">
        <v>17</v>
      </c>
      <c r="CS1150" t="s">
        <v>12566</v>
      </c>
      <c r="CT1150" t="s">
        <v>430</v>
      </c>
      <c r="CU1150" t="s">
        <v>333</v>
      </c>
      <c r="CV1150" t="s">
        <v>17</v>
      </c>
      <c r="CW1150" t="s">
        <v>17</v>
      </c>
      <c r="CX1150" t="s">
        <v>17</v>
      </c>
      <c r="CY1150" t="s">
        <v>17</v>
      </c>
      <c r="CZ1150" t="s">
        <v>12567</v>
      </c>
      <c r="DA1150" t="s">
        <v>8549</v>
      </c>
      <c r="DB1150" t="s">
        <v>12568</v>
      </c>
      <c r="DC1150" t="s">
        <v>12569</v>
      </c>
      <c r="DD1150">
        <v>1158</v>
      </c>
    </row>
    <row r="1151" spans="1:108" ht="16.149999999999999" customHeight="1">
      <c r="A1151">
        <v>1104</v>
      </c>
      <c r="B1151" t="s">
        <v>12199</v>
      </c>
      <c r="C1151" s="285" t="s">
        <v>12200</v>
      </c>
      <c r="D1151" t="s">
        <v>3455</v>
      </c>
      <c r="E1151" t="s">
        <v>12201</v>
      </c>
      <c r="F1151" s="101" t="s">
        <v>12202</v>
      </c>
      <c r="G1151" t="s">
        <v>12203</v>
      </c>
      <c r="H1151" t="s">
        <v>12204</v>
      </c>
      <c r="I1151" t="s">
        <v>12205</v>
      </c>
      <c r="J1151" t="s">
        <v>12206</v>
      </c>
      <c r="K1151" t="s">
        <v>12207</v>
      </c>
      <c r="L1151" t="s">
        <v>12459</v>
      </c>
      <c r="M1151" t="b">
        <v>0</v>
      </c>
      <c r="N1151" t="s">
        <v>549</v>
      </c>
      <c r="O1151" t="s">
        <v>8168</v>
      </c>
      <c r="P1151">
        <v>43</v>
      </c>
      <c r="Q1151">
        <v>43</v>
      </c>
      <c r="R1151">
        <v>43</v>
      </c>
      <c r="S1151" t="s">
        <v>12209</v>
      </c>
      <c r="T1151" t="s">
        <v>17</v>
      </c>
      <c r="U1151" t="s">
        <v>12210</v>
      </c>
      <c r="V1151" t="s">
        <v>17</v>
      </c>
      <c r="W1151" t="s">
        <v>17</v>
      </c>
      <c r="X1151" t="s">
        <v>17</v>
      </c>
      <c r="Y1151" t="s">
        <v>17</v>
      </c>
      <c r="Z1151" t="s">
        <v>12211</v>
      </c>
      <c r="AA1151" t="s">
        <v>12201</v>
      </c>
      <c r="AB1151" t="s">
        <v>17</v>
      </c>
      <c r="AC1151" s="277" t="s">
        <v>12261</v>
      </c>
      <c r="AD1151" t="s">
        <v>17</v>
      </c>
      <c r="AE1151" t="s">
        <v>17</v>
      </c>
      <c r="AF1151" t="s">
        <v>17</v>
      </c>
      <c r="AG1151" t="s">
        <v>17</v>
      </c>
      <c r="AH1151" t="s">
        <v>12570</v>
      </c>
      <c r="AI1151" t="s">
        <v>9273</v>
      </c>
      <c r="AJ1151" t="s">
        <v>12214</v>
      </c>
      <c r="AM1151" t="s">
        <v>12215</v>
      </c>
      <c r="AN1151" t="s">
        <v>12201</v>
      </c>
      <c r="AO1151" t="s">
        <v>4575</v>
      </c>
      <c r="AP1151" t="s">
        <v>8797</v>
      </c>
      <c r="AQ1151" t="s">
        <v>12216</v>
      </c>
      <c r="AR1151" t="s">
        <v>17</v>
      </c>
      <c r="AS1151" t="s">
        <v>9044</v>
      </c>
      <c r="AT1151" t="s">
        <v>17</v>
      </c>
      <c r="AU1151" t="b">
        <v>0</v>
      </c>
      <c r="AV1151" s="89">
        <v>372831</v>
      </c>
      <c r="AW1151" t="s">
        <v>17</v>
      </c>
      <c r="AX1151" t="s">
        <v>17</v>
      </c>
      <c r="AY1151" t="s">
        <v>17</v>
      </c>
      <c r="AZ1151" t="s">
        <v>17</v>
      </c>
      <c r="BA1151" t="s">
        <v>12217</v>
      </c>
      <c r="BB1151" t="s">
        <v>12218</v>
      </c>
      <c r="BC1151" t="s">
        <v>17</v>
      </c>
      <c r="BD1151" t="s">
        <v>12219</v>
      </c>
      <c r="BE1151" t="s">
        <v>37</v>
      </c>
      <c r="BF1151" t="s">
        <v>8178</v>
      </c>
      <c r="BG1151" t="s">
        <v>17</v>
      </c>
      <c r="BH1151" t="s">
        <v>9567</v>
      </c>
      <c r="BI1151" t="s">
        <v>4479</v>
      </c>
      <c r="BJ1151" t="s">
        <v>9079</v>
      </c>
      <c r="BK1151" t="b">
        <v>0</v>
      </c>
      <c r="BL1151" t="s">
        <v>17</v>
      </c>
      <c r="BM1151" s="89">
        <v>272628</v>
      </c>
      <c r="BN1151" s="89">
        <v>272628</v>
      </c>
      <c r="BO1151" t="s">
        <v>12220</v>
      </c>
      <c r="BP1151" t="s">
        <v>12221</v>
      </c>
      <c r="BQ1151" t="s">
        <v>12216</v>
      </c>
      <c r="BR1151" t="s">
        <v>17</v>
      </c>
      <c r="BS1151" t="s">
        <v>17</v>
      </c>
      <c r="BT1151" t="s">
        <v>17</v>
      </c>
      <c r="BU1151" t="s">
        <v>6697</v>
      </c>
      <c r="BV1151" t="s">
        <v>12571</v>
      </c>
      <c r="BW1151">
        <v>25</v>
      </c>
      <c r="BX1151" t="s">
        <v>17</v>
      </c>
      <c r="BY1151" t="s">
        <v>17</v>
      </c>
      <c r="BZ1151" t="s">
        <v>9217</v>
      </c>
      <c r="CA1151" t="s">
        <v>6212</v>
      </c>
      <c r="CB1151">
        <v>2018</v>
      </c>
      <c r="CC1151" t="s">
        <v>12223</v>
      </c>
      <c r="CD1151" t="s">
        <v>12572</v>
      </c>
      <c r="CE1151" t="s">
        <v>12573</v>
      </c>
      <c r="CF1151" t="s">
        <v>12574</v>
      </c>
      <c r="CG1151" t="s">
        <v>12575</v>
      </c>
      <c r="CH1151" t="s">
        <v>131</v>
      </c>
      <c r="CI1151" t="s">
        <v>12574</v>
      </c>
      <c r="CJ1151" t="s">
        <v>12576</v>
      </c>
      <c r="CK1151" t="s">
        <v>17</v>
      </c>
      <c r="CL1151" t="s">
        <v>17</v>
      </c>
      <c r="CM1151" t="s">
        <v>12229</v>
      </c>
      <c r="CN1151" t="s">
        <v>17</v>
      </c>
      <c r="CO1151" t="s">
        <v>686</v>
      </c>
      <c r="CP1151" t="s">
        <v>48</v>
      </c>
      <c r="CQ1151" t="s">
        <v>7025</v>
      </c>
      <c r="CR1151" t="s">
        <v>17</v>
      </c>
      <c r="CS1151" t="s">
        <v>12577</v>
      </c>
      <c r="CT1151" t="s">
        <v>430</v>
      </c>
      <c r="CU1151" t="s">
        <v>333</v>
      </c>
      <c r="CV1151" t="s">
        <v>17</v>
      </c>
      <c r="CW1151" t="s">
        <v>17</v>
      </c>
      <c r="CX1151" t="s">
        <v>17</v>
      </c>
      <c r="CY1151" t="s">
        <v>17</v>
      </c>
      <c r="CZ1151" t="s">
        <v>12578</v>
      </c>
      <c r="DA1151" t="s">
        <v>8549</v>
      </c>
      <c r="DB1151" t="s">
        <v>12579</v>
      </c>
      <c r="DC1151" t="s">
        <v>12580</v>
      </c>
      <c r="DD1151">
        <v>1159</v>
      </c>
    </row>
    <row r="1152" spans="1:108" ht="15" customHeight="1">
      <c r="A1152">
        <v>1105</v>
      </c>
      <c r="B1152" t="s">
        <v>12199</v>
      </c>
      <c r="C1152" s="285" t="s">
        <v>12200</v>
      </c>
      <c r="D1152" t="s">
        <v>3455</v>
      </c>
      <c r="E1152" t="s">
        <v>12201</v>
      </c>
      <c r="F1152" s="101" t="s">
        <v>12202</v>
      </c>
      <c r="G1152" t="s">
        <v>12203</v>
      </c>
      <c r="H1152" t="s">
        <v>12204</v>
      </c>
      <c r="I1152" t="s">
        <v>12205</v>
      </c>
      <c r="J1152" t="s">
        <v>12206</v>
      </c>
      <c r="K1152" t="s">
        <v>12207</v>
      </c>
      <c r="L1152" t="s">
        <v>12234</v>
      </c>
      <c r="M1152" t="b">
        <v>0</v>
      </c>
      <c r="N1152" t="s">
        <v>549</v>
      </c>
      <c r="O1152" t="s">
        <v>8168</v>
      </c>
      <c r="P1152">
        <v>62</v>
      </c>
      <c r="Q1152">
        <v>62</v>
      </c>
      <c r="R1152">
        <v>62</v>
      </c>
      <c r="S1152" t="s">
        <v>12209</v>
      </c>
      <c r="T1152" t="s">
        <v>17</v>
      </c>
      <c r="U1152" t="s">
        <v>12210</v>
      </c>
      <c r="V1152" t="s">
        <v>17</v>
      </c>
      <c r="W1152" t="s">
        <v>17</v>
      </c>
      <c r="X1152" t="s">
        <v>17</v>
      </c>
      <c r="Y1152" t="s">
        <v>17</v>
      </c>
      <c r="Z1152" t="s">
        <v>12211</v>
      </c>
      <c r="AA1152" t="s">
        <v>12201</v>
      </c>
      <c r="AB1152" t="s">
        <v>17</v>
      </c>
      <c r="AC1152" t="s">
        <v>12235</v>
      </c>
      <c r="AD1152" t="s">
        <v>17</v>
      </c>
      <c r="AE1152" t="s">
        <v>17</v>
      </c>
      <c r="AF1152" t="s">
        <v>17</v>
      </c>
      <c r="AG1152" t="s">
        <v>17</v>
      </c>
      <c r="AH1152" t="s">
        <v>12581</v>
      </c>
      <c r="AI1152" t="s">
        <v>9273</v>
      </c>
      <c r="AJ1152" t="s">
        <v>12214</v>
      </c>
      <c r="AM1152" t="s">
        <v>12215</v>
      </c>
      <c r="AN1152" t="s">
        <v>12201</v>
      </c>
      <c r="AO1152" t="s">
        <v>4575</v>
      </c>
      <c r="AP1152" t="s">
        <v>8797</v>
      </c>
      <c r="AQ1152" t="s">
        <v>12216</v>
      </c>
      <c r="AR1152" t="s">
        <v>17</v>
      </c>
      <c r="AS1152" t="s">
        <v>9044</v>
      </c>
      <c r="AT1152" t="s">
        <v>17</v>
      </c>
      <c r="AU1152" t="b">
        <v>0</v>
      </c>
      <c r="AV1152" s="89">
        <v>540688</v>
      </c>
      <c r="AW1152" t="s">
        <v>17</v>
      </c>
      <c r="AX1152" t="s">
        <v>17</v>
      </c>
      <c r="AY1152" t="s">
        <v>17</v>
      </c>
      <c r="AZ1152" t="s">
        <v>17</v>
      </c>
      <c r="BA1152" t="s">
        <v>12217</v>
      </c>
      <c r="BB1152" t="s">
        <v>12218</v>
      </c>
      <c r="BC1152" t="s">
        <v>17</v>
      </c>
      <c r="BD1152" t="s">
        <v>12219</v>
      </c>
      <c r="BE1152" t="s">
        <v>37</v>
      </c>
      <c r="BF1152" t="s">
        <v>8178</v>
      </c>
      <c r="BG1152" t="s">
        <v>17</v>
      </c>
      <c r="BH1152" t="s">
        <v>9567</v>
      </c>
      <c r="BI1152" t="s">
        <v>4479</v>
      </c>
      <c r="BJ1152" t="s">
        <v>9079</v>
      </c>
      <c r="BK1152" t="b">
        <v>0</v>
      </c>
      <c r="BL1152" t="s">
        <v>17</v>
      </c>
      <c r="BM1152" s="89">
        <v>384903</v>
      </c>
      <c r="BN1152" s="89">
        <v>384903</v>
      </c>
      <c r="BO1152" t="s">
        <v>12220</v>
      </c>
      <c r="BP1152" t="s">
        <v>12221</v>
      </c>
      <c r="BQ1152" t="s">
        <v>12216</v>
      </c>
      <c r="BR1152" t="s">
        <v>17</v>
      </c>
      <c r="BS1152" t="s">
        <v>17</v>
      </c>
      <c r="BT1152" t="s">
        <v>17</v>
      </c>
      <c r="BU1152" t="s">
        <v>6697</v>
      </c>
      <c r="BV1152" t="s">
        <v>12582</v>
      </c>
      <c r="BW1152">
        <v>25</v>
      </c>
      <c r="BX1152" t="s">
        <v>17</v>
      </c>
      <c r="BY1152" t="s">
        <v>17</v>
      </c>
      <c r="BZ1152" t="s">
        <v>9217</v>
      </c>
      <c r="CA1152" t="s">
        <v>6212</v>
      </c>
      <c r="CB1152">
        <v>2018</v>
      </c>
      <c r="CC1152" t="s">
        <v>12223</v>
      </c>
      <c r="CD1152" t="s">
        <v>12583</v>
      </c>
      <c r="CE1152" t="s">
        <v>12584</v>
      </c>
      <c r="CF1152" t="s">
        <v>12585</v>
      </c>
      <c r="CG1152" t="s">
        <v>12586</v>
      </c>
      <c r="CH1152" t="s">
        <v>131</v>
      </c>
      <c r="CI1152" t="s">
        <v>12585</v>
      </c>
      <c r="CJ1152" t="s">
        <v>12587</v>
      </c>
      <c r="CK1152" t="s">
        <v>17</v>
      </c>
      <c r="CL1152" t="s">
        <v>17</v>
      </c>
      <c r="CM1152" t="s">
        <v>12229</v>
      </c>
      <c r="CN1152" t="s">
        <v>17</v>
      </c>
      <c r="CO1152" t="s">
        <v>686</v>
      </c>
      <c r="CP1152" t="s">
        <v>48</v>
      </c>
      <c r="CQ1152" t="s">
        <v>7025</v>
      </c>
      <c r="CR1152" t="s">
        <v>17</v>
      </c>
      <c r="CS1152" t="s">
        <v>12588</v>
      </c>
      <c r="CT1152" t="s">
        <v>430</v>
      </c>
      <c r="CU1152" t="s">
        <v>333</v>
      </c>
      <c r="CV1152" t="s">
        <v>17</v>
      </c>
      <c r="CW1152" t="s">
        <v>17</v>
      </c>
      <c r="CX1152" t="s">
        <v>17</v>
      </c>
      <c r="CY1152" t="s">
        <v>17</v>
      </c>
      <c r="CZ1152" t="s">
        <v>12589</v>
      </c>
      <c r="DA1152" t="s">
        <v>8549</v>
      </c>
      <c r="DB1152" t="s">
        <v>12590</v>
      </c>
      <c r="DC1152" t="s">
        <v>12591</v>
      </c>
      <c r="DD1152">
        <v>1160</v>
      </c>
    </row>
    <row r="1153" spans="1:108" ht="15" customHeight="1">
      <c r="A1153">
        <v>1106</v>
      </c>
      <c r="B1153" t="s">
        <v>12199</v>
      </c>
      <c r="C1153" s="285" t="s">
        <v>12200</v>
      </c>
      <c r="D1153" t="s">
        <v>3455</v>
      </c>
      <c r="E1153" t="s">
        <v>12201</v>
      </c>
      <c r="F1153" s="101" t="s">
        <v>12202</v>
      </c>
      <c r="G1153" t="s">
        <v>12203</v>
      </c>
      <c r="H1153" t="s">
        <v>12204</v>
      </c>
      <c r="I1153" t="s">
        <v>12205</v>
      </c>
      <c r="J1153" t="s">
        <v>12206</v>
      </c>
      <c r="K1153" t="s">
        <v>12207</v>
      </c>
      <c r="L1153" t="s">
        <v>12234</v>
      </c>
      <c r="M1153" t="b">
        <v>0</v>
      </c>
      <c r="N1153" t="s">
        <v>549</v>
      </c>
      <c r="O1153" t="s">
        <v>8168</v>
      </c>
      <c r="P1153">
        <v>62</v>
      </c>
      <c r="Q1153">
        <v>62</v>
      </c>
      <c r="R1153">
        <v>62</v>
      </c>
      <c r="S1153" t="s">
        <v>12209</v>
      </c>
      <c r="T1153" t="s">
        <v>17</v>
      </c>
      <c r="U1153" t="s">
        <v>12210</v>
      </c>
      <c r="V1153" t="s">
        <v>17</v>
      </c>
      <c r="W1153" t="s">
        <v>17</v>
      </c>
      <c r="X1153" t="s">
        <v>17</v>
      </c>
      <c r="Y1153" t="s">
        <v>17</v>
      </c>
      <c r="Z1153" t="s">
        <v>12211</v>
      </c>
      <c r="AA1153" t="s">
        <v>12201</v>
      </c>
      <c r="AB1153" t="s">
        <v>17</v>
      </c>
      <c r="AC1153" t="s">
        <v>12235</v>
      </c>
      <c r="AD1153" t="s">
        <v>17</v>
      </c>
      <c r="AE1153" t="s">
        <v>17</v>
      </c>
      <c r="AF1153" t="s">
        <v>17</v>
      </c>
      <c r="AG1153" t="s">
        <v>17</v>
      </c>
      <c r="AH1153" t="s">
        <v>12592</v>
      </c>
      <c r="AI1153" t="s">
        <v>9273</v>
      </c>
      <c r="AJ1153" t="s">
        <v>12214</v>
      </c>
      <c r="AM1153" t="s">
        <v>12215</v>
      </c>
      <c r="AN1153" t="s">
        <v>12201</v>
      </c>
      <c r="AO1153" t="s">
        <v>4575</v>
      </c>
      <c r="AP1153" t="s">
        <v>8797</v>
      </c>
      <c r="AQ1153" t="s">
        <v>12216</v>
      </c>
      <c r="AR1153" t="s">
        <v>17</v>
      </c>
      <c r="AS1153" t="s">
        <v>9044</v>
      </c>
      <c r="AT1153" t="s">
        <v>17</v>
      </c>
      <c r="AU1153" t="b">
        <v>0</v>
      </c>
      <c r="AV1153" s="89">
        <v>636366</v>
      </c>
      <c r="AW1153" t="s">
        <v>17</v>
      </c>
      <c r="AX1153" t="s">
        <v>17</v>
      </c>
      <c r="AY1153" t="s">
        <v>17</v>
      </c>
      <c r="AZ1153" t="s">
        <v>17</v>
      </c>
      <c r="BA1153" t="s">
        <v>12217</v>
      </c>
      <c r="BB1153" t="s">
        <v>12218</v>
      </c>
      <c r="BC1153" t="s">
        <v>17</v>
      </c>
      <c r="BD1153" t="s">
        <v>12219</v>
      </c>
      <c r="BE1153" t="s">
        <v>37</v>
      </c>
      <c r="BF1153" t="s">
        <v>8178</v>
      </c>
      <c r="BG1153" t="s">
        <v>17</v>
      </c>
      <c r="BH1153" t="s">
        <v>9567</v>
      </c>
      <c r="BI1153" t="s">
        <v>4479</v>
      </c>
      <c r="BJ1153" t="s">
        <v>9079</v>
      </c>
      <c r="BK1153" t="b">
        <v>0</v>
      </c>
      <c r="BL1153" t="s">
        <v>17</v>
      </c>
      <c r="BM1153" s="89">
        <v>449535</v>
      </c>
      <c r="BN1153" s="89">
        <v>449535</v>
      </c>
      <c r="BO1153" t="s">
        <v>12220</v>
      </c>
      <c r="BP1153" t="s">
        <v>12221</v>
      </c>
      <c r="BQ1153" t="s">
        <v>12216</v>
      </c>
      <c r="BR1153" t="s">
        <v>17</v>
      </c>
      <c r="BS1153" t="s">
        <v>17</v>
      </c>
      <c r="BT1153" t="s">
        <v>17</v>
      </c>
      <c r="BU1153" t="s">
        <v>6697</v>
      </c>
      <c r="BV1153" t="s">
        <v>12593</v>
      </c>
      <c r="BW1153">
        <v>25</v>
      </c>
      <c r="BX1153" t="s">
        <v>17</v>
      </c>
      <c r="BY1153" t="s">
        <v>17</v>
      </c>
      <c r="BZ1153" t="s">
        <v>9217</v>
      </c>
      <c r="CA1153" t="s">
        <v>6212</v>
      </c>
      <c r="CB1153">
        <v>2018</v>
      </c>
      <c r="CC1153" t="s">
        <v>12223</v>
      </c>
      <c r="CD1153" t="s">
        <v>12594</v>
      </c>
      <c r="CE1153" t="s">
        <v>12595</v>
      </c>
      <c r="CF1153" t="s">
        <v>12596</v>
      </c>
      <c r="CG1153" t="s">
        <v>12597</v>
      </c>
      <c r="CH1153" t="s">
        <v>131</v>
      </c>
      <c r="CI1153" t="s">
        <v>12596</v>
      </c>
      <c r="CJ1153" t="s">
        <v>12598</v>
      </c>
      <c r="CK1153" t="s">
        <v>17</v>
      </c>
      <c r="CL1153" t="s">
        <v>17</v>
      </c>
      <c r="CM1153" t="s">
        <v>12229</v>
      </c>
      <c r="CN1153" t="s">
        <v>17</v>
      </c>
      <c r="CO1153" t="s">
        <v>686</v>
      </c>
      <c r="CP1153" t="s">
        <v>48</v>
      </c>
      <c r="CQ1153" t="s">
        <v>7025</v>
      </c>
      <c r="CR1153" t="s">
        <v>17</v>
      </c>
      <c r="CS1153" t="s">
        <v>12599</v>
      </c>
      <c r="CT1153" t="s">
        <v>430</v>
      </c>
      <c r="CU1153" t="s">
        <v>333</v>
      </c>
      <c r="CV1153" t="s">
        <v>17</v>
      </c>
      <c r="CW1153" t="s">
        <v>17</v>
      </c>
      <c r="CX1153" t="s">
        <v>17</v>
      </c>
      <c r="CY1153" t="s">
        <v>17</v>
      </c>
      <c r="CZ1153" t="s">
        <v>12600</v>
      </c>
      <c r="DA1153" t="s">
        <v>8549</v>
      </c>
      <c r="DB1153" t="s">
        <v>12601</v>
      </c>
      <c r="DC1153" t="s">
        <v>12602</v>
      </c>
      <c r="DD1153">
        <v>1161</v>
      </c>
    </row>
    <row r="1154" spans="1:108" ht="14.45" customHeight="1">
      <c r="A1154">
        <v>1107</v>
      </c>
      <c r="B1154" t="s">
        <v>12199</v>
      </c>
      <c r="C1154" s="285" t="s">
        <v>12200</v>
      </c>
      <c r="D1154" t="s">
        <v>3455</v>
      </c>
      <c r="E1154" t="s">
        <v>12201</v>
      </c>
      <c r="F1154" s="101" t="s">
        <v>12202</v>
      </c>
      <c r="G1154" t="s">
        <v>12203</v>
      </c>
      <c r="H1154" t="s">
        <v>12204</v>
      </c>
      <c r="I1154" t="s">
        <v>12205</v>
      </c>
      <c r="J1154" t="s">
        <v>12206</v>
      </c>
      <c r="K1154" t="s">
        <v>12207</v>
      </c>
      <c r="L1154" t="s">
        <v>12234</v>
      </c>
      <c r="M1154" t="b">
        <v>0</v>
      </c>
      <c r="N1154" t="s">
        <v>549</v>
      </c>
      <c r="O1154" t="s">
        <v>8168</v>
      </c>
      <c r="P1154">
        <v>62</v>
      </c>
      <c r="Q1154">
        <v>62</v>
      </c>
      <c r="R1154">
        <v>62</v>
      </c>
      <c r="S1154" t="s">
        <v>12209</v>
      </c>
      <c r="T1154" t="s">
        <v>17</v>
      </c>
      <c r="U1154" t="s">
        <v>12210</v>
      </c>
      <c r="V1154" t="s">
        <v>17</v>
      </c>
      <c r="W1154" t="s">
        <v>17</v>
      </c>
      <c r="X1154" t="s">
        <v>17</v>
      </c>
      <c r="Y1154" t="s">
        <v>17</v>
      </c>
      <c r="Z1154" t="s">
        <v>12211</v>
      </c>
      <c r="AA1154" t="s">
        <v>12201</v>
      </c>
      <c r="AB1154" t="s">
        <v>17</v>
      </c>
      <c r="AC1154" t="s">
        <v>12235</v>
      </c>
      <c r="AD1154" t="s">
        <v>17</v>
      </c>
      <c r="AE1154" t="s">
        <v>17</v>
      </c>
      <c r="AF1154" t="s">
        <v>17</v>
      </c>
      <c r="AG1154" t="s">
        <v>17</v>
      </c>
      <c r="AH1154" t="s">
        <v>12603</v>
      </c>
      <c r="AI1154" t="s">
        <v>9273</v>
      </c>
      <c r="AJ1154" t="s">
        <v>12214</v>
      </c>
      <c r="AM1154" t="s">
        <v>12215</v>
      </c>
      <c r="AN1154" t="s">
        <v>12201</v>
      </c>
      <c r="AO1154" t="s">
        <v>4575</v>
      </c>
      <c r="AP1154" t="s">
        <v>8797</v>
      </c>
      <c r="AQ1154" t="s">
        <v>12216</v>
      </c>
      <c r="AR1154" t="s">
        <v>17</v>
      </c>
      <c r="AS1154" t="s">
        <v>9044</v>
      </c>
      <c r="AT1154" t="s">
        <v>17</v>
      </c>
      <c r="AU1154" t="b">
        <v>0</v>
      </c>
      <c r="AV1154" s="89">
        <v>397395</v>
      </c>
      <c r="AW1154" t="s">
        <v>17</v>
      </c>
      <c r="AX1154" t="s">
        <v>17</v>
      </c>
      <c r="AY1154" t="s">
        <v>17</v>
      </c>
      <c r="AZ1154" t="s">
        <v>17</v>
      </c>
      <c r="BA1154" t="s">
        <v>12217</v>
      </c>
      <c r="BB1154" t="s">
        <v>12218</v>
      </c>
      <c r="BC1154" t="s">
        <v>17</v>
      </c>
      <c r="BD1154" t="s">
        <v>12219</v>
      </c>
      <c r="BE1154" t="s">
        <v>37</v>
      </c>
      <c r="BF1154" t="s">
        <v>8178</v>
      </c>
      <c r="BG1154" t="s">
        <v>17</v>
      </c>
      <c r="BH1154" t="s">
        <v>9567</v>
      </c>
      <c r="BI1154" t="s">
        <v>4479</v>
      </c>
      <c r="BJ1154" t="s">
        <v>9079</v>
      </c>
      <c r="BK1154" t="b">
        <v>0</v>
      </c>
      <c r="BL1154" t="s">
        <v>17</v>
      </c>
      <c r="BM1154" s="89">
        <v>144271</v>
      </c>
      <c r="BN1154" s="89">
        <v>144271</v>
      </c>
      <c r="BO1154" t="s">
        <v>12220</v>
      </c>
      <c r="BP1154" t="s">
        <v>12221</v>
      </c>
      <c r="BQ1154" t="s">
        <v>12216</v>
      </c>
      <c r="BR1154" t="s">
        <v>17</v>
      </c>
      <c r="BS1154" t="s">
        <v>17</v>
      </c>
      <c r="BT1154" t="s">
        <v>17</v>
      </c>
      <c r="BU1154" t="s">
        <v>6697</v>
      </c>
      <c r="BV1154" t="s">
        <v>12604</v>
      </c>
      <c r="BW1154">
        <v>25</v>
      </c>
      <c r="BX1154" t="s">
        <v>17</v>
      </c>
      <c r="BY1154" t="s">
        <v>17</v>
      </c>
      <c r="BZ1154" t="s">
        <v>9217</v>
      </c>
      <c r="CA1154" t="s">
        <v>6212</v>
      </c>
      <c r="CB1154">
        <v>2018</v>
      </c>
      <c r="CC1154" t="s">
        <v>12223</v>
      </c>
      <c r="CD1154" t="s">
        <v>12605</v>
      </c>
      <c r="CE1154" t="s">
        <v>12606</v>
      </c>
      <c r="CF1154" t="s">
        <v>12607</v>
      </c>
      <c r="CG1154" t="s">
        <v>12608</v>
      </c>
      <c r="CH1154" t="s">
        <v>131</v>
      </c>
      <c r="CI1154" t="s">
        <v>12607</v>
      </c>
      <c r="CJ1154" t="s">
        <v>12609</v>
      </c>
      <c r="CK1154" t="s">
        <v>17</v>
      </c>
      <c r="CL1154" t="s">
        <v>17</v>
      </c>
      <c r="CM1154" t="s">
        <v>12229</v>
      </c>
      <c r="CN1154" t="s">
        <v>17</v>
      </c>
      <c r="CO1154" t="s">
        <v>686</v>
      </c>
      <c r="CP1154" t="s">
        <v>48</v>
      </c>
      <c r="CQ1154" t="s">
        <v>7025</v>
      </c>
      <c r="CR1154" t="s">
        <v>17</v>
      </c>
      <c r="CS1154" t="s">
        <v>12610</v>
      </c>
      <c r="CT1154" t="s">
        <v>430</v>
      </c>
      <c r="CU1154" t="s">
        <v>333</v>
      </c>
      <c r="CV1154" t="s">
        <v>17</v>
      </c>
      <c r="CW1154" t="s">
        <v>17</v>
      </c>
      <c r="CX1154" t="s">
        <v>17</v>
      </c>
      <c r="CY1154" t="s">
        <v>17</v>
      </c>
      <c r="CZ1154" t="s">
        <v>12611</v>
      </c>
      <c r="DA1154" t="s">
        <v>8549</v>
      </c>
      <c r="DB1154" t="s">
        <v>12612</v>
      </c>
      <c r="DC1154" t="s">
        <v>12613</v>
      </c>
      <c r="DD1154">
        <v>1162</v>
      </c>
    </row>
    <row r="1155" spans="1:108" ht="18" customHeight="1">
      <c r="A1155">
        <v>1108</v>
      </c>
      <c r="B1155" t="s">
        <v>12199</v>
      </c>
      <c r="C1155" s="285" t="s">
        <v>12200</v>
      </c>
      <c r="D1155" t="s">
        <v>3455</v>
      </c>
      <c r="E1155" t="s">
        <v>12201</v>
      </c>
      <c r="F1155" s="101" t="s">
        <v>12202</v>
      </c>
      <c r="G1155" t="s">
        <v>12203</v>
      </c>
      <c r="H1155" t="s">
        <v>12204</v>
      </c>
      <c r="I1155" t="s">
        <v>12205</v>
      </c>
      <c r="J1155" t="s">
        <v>12206</v>
      </c>
      <c r="K1155" t="s">
        <v>12207</v>
      </c>
      <c r="L1155" t="s">
        <v>12234</v>
      </c>
      <c r="M1155" t="b">
        <v>0</v>
      </c>
      <c r="N1155" t="s">
        <v>549</v>
      </c>
      <c r="O1155" t="s">
        <v>8168</v>
      </c>
      <c r="P1155">
        <v>62</v>
      </c>
      <c r="Q1155">
        <v>62</v>
      </c>
      <c r="R1155">
        <v>62</v>
      </c>
      <c r="S1155" t="s">
        <v>12209</v>
      </c>
      <c r="T1155" t="s">
        <v>17</v>
      </c>
      <c r="U1155" t="s">
        <v>12210</v>
      </c>
      <c r="V1155" t="s">
        <v>17</v>
      </c>
      <c r="W1155" t="s">
        <v>17</v>
      </c>
      <c r="X1155" t="s">
        <v>17</v>
      </c>
      <c r="Y1155" t="s">
        <v>17</v>
      </c>
      <c r="Z1155" t="s">
        <v>12211</v>
      </c>
      <c r="AA1155" t="s">
        <v>12201</v>
      </c>
      <c r="AB1155" t="s">
        <v>17</v>
      </c>
      <c r="AC1155" t="s">
        <v>12235</v>
      </c>
      <c r="AD1155" t="s">
        <v>17</v>
      </c>
      <c r="AE1155" t="s">
        <v>17</v>
      </c>
      <c r="AF1155" t="s">
        <v>17</v>
      </c>
      <c r="AG1155" t="s">
        <v>17</v>
      </c>
      <c r="AH1155" t="s">
        <v>12614</v>
      </c>
      <c r="AI1155" t="s">
        <v>9273</v>
      </c>
      <c r="AJ1155" t="s">
        <v>12214</v>
      </c>
      <c r="AM1155" t="s">
        <v>12215</v>
      </c>
      <c r="AN1155" t="s">
        <v>12201</v>
      </c>
      <c r="AO1155" t="s">
        <v>4575</v>
      </c>
      <c r="AP1155" t="s">
        <v>8797</v>
      </c>
      <c r="AQ1155" t="s">
        <v>12216</v>
      </c>
      <c r="AR1155" t="s">
        <v>17</v>
      </c>
      <c r="AS1155" t="s">
        <v>9044</v>
      </c>
      <c r="AT1155" t="s">
        <v>17</v>
      </c>
      <c r="AU1155" t="b">
        <v>0</v>
      </c>
      <c r="AV1155" s="89">
        <v>86497</v>
      </c>
      <c r="AW1155" t="s">
        <v>17</v>
      </c>
      <c r="AX1155" t="s">
        <v>17</v>
      </c>
      <c r="AY1155" t="s">
        <v>17</v>
      </c>
      <c r="AZ1155" t="s">
        <v>17</v>
      </c>
      <c r="BA1155" t="s">
        <v>12217</v>
      </c>
      <c r="BB1155" t="s">
        <v>12218</v>
      </c>
      <c r="BC1155" t="s">
        <v>17</v>
      </c>
      <c r="BD1155" t="s">
        <v>12219</v>
      </c>
      <c r="BE1155" t="s">
        <v>37</v>
      </c>
      <c r="BF1155" t="s">
        <v>8178</v>
      </c>
      <c r="BG1155" t="s">
        <v>17</v>
      </c>
      <c r="BH1155" t="s">
        <v>9567</v>
      </c>
      <c r="BI1155" t="s">
        <v>4479</v>
      </c>
      <c r="BJ1155" t="s">
        <v>9079</v>
      </c>
      <c r="BK1155" t="b">
        <v>0</v>
      </c>
      <c r="BL1155" t="s">
        <v>17</v>
      </c>
      <c r="BM1155" s="89">
        <v>49484</v>
      </c>
      <c r="BN1155" s="89">
        <v>49484</v>
      </c>
      <c r="BO1155" t="s">
        <v>12220</v>
      </c>
      <c r="BP1155" t="s">
        <v>12221</v>
      </c>
      <c r="BQ1155" t="s">
        <v>12216</v>
      </c>
      <c r="BR1155" t="s">
        <v>17</v>
      </c>
      <c r="BS1155" t="s">
        <v>17</v>
      </c>
      <c r="BT1155" t="s">
        <v>17</v>
      </c>
      <c r="BU1155" t="s">
        <v>6697</v>
      </c>
      <c r="BV1155" t="s">
        <v>12615</v>
      </c>
      <c r="BW1155">
        <v>25</v>
      </c>
      <c r="BX1155" t="s">
        <v>17</v>
      </c>
      <c r="BY1155" t="s">
        <v>17</v>
      </c>
      <c r="BZ1155" t="s">
        <v>9217</v>
      </c>
      <c r="CA1155" t="s">
        <v>6212</v>
      </c>
      <c r="CB1155">
        <v>2018</v>
      </c>
      <c r="CC1155" t="s">
        <v>12223</v>
      </c>
      <c r="CD1155" t="s">
        <v>12616</v>
      </c>
      <c r="CE1155" t="s">
        <v>12617</v>
      </c>
      <c r="CF1155" t="s">
        <v>12618</v>
      </c>
      <c r="CG1155" t="s">
        <v>12619</v>
      </c>
      <c r="CH1155" t="s">
        <v>131</v>
      </c>
      <c r="CI1155" t="s">
        <v>12618</v>
      </c>
      <c r="CJ1155" t="s">
        <v>12620</v>
      </c>
      <c r="CK1155" t="s">
        <v>17</v>
      </c>
      <c r="CL1155" t="s">
        <v>17</v>
      </c>
      <c r="CM1155" t="s">
        <v>12229</v>
      </c>
      <c r="CN1155" t="s">
        <v>17</v>
      </c>
      <c r="CO1155" t="s">
        <v>686</v>
      </c>
      <c r="CP1155" t="s">
        <v>48</v>
      </c>
      <c r="CQ1155" t="s">
        <v>7025</v>
      </c>
      <c r="CR1155" t="s">
        <v>17</v>
      </c>
      <c r="CS1155" t="s">
        <v>12621</v>
      </c>
      <c r="CT1155" t="s">
        <v>430</v>
      </c>
      <c r="CU1155" t="s">
        <v>333</v>
      </c>
      <c r="CV1155" t="s">
        <v>17</v>
      </c>
      <c r="CW1155" t="s">
        <v>17</v>
      </c>
      <c r="CX1155" t="s">
        <v>17</v>
      </c>
      <c r="CY1155" t="s">
        <v>17</v>
      </c>
      <c r="CZ1155" t="s">
        <v>12622</v>
      </c>
      <c r="DA1155" t="s">
        <v>8549</v>
      </c>
      <c r="DB1155" t="s">
        <v>12623</v>
      </c>
      <c r="DC1155" t="s">
        <v>12624</v>
      </c>
      <c r="DD1155">
        <v>1163</v>
      </c>
    </row>
    <row r="1156" spans="1:108" ht="15" customHeight="1">
      <c r="A1156">
        <v>1109</v>
      </c>
      <c r="B1156" t="s">
        <v>12199</v>
      </c>
      <c r="C1156" s="285" t="s">
        <v>12200</v>
      </c>
      <c r="D1156" t="s">
        <v>3455</v>
      </c>
      <c r="E1156" t="s">
        <v>12201</v>
      </c>
      <c r="F1156" s="101" t="s">
        <v>12202</v>
      </c>
      <c r="G1156" t="s">
        <v>12203</v>
      </c>
      <c r="H1156" t="s">
        <v>12204</v>
      </c>
      <c r="I1156" t="s">
        <v>12205</v>
      </c>
      <c r="J1156" t="s">
        <v>12206</v>
      </c>
      <c r="K1156" t="s">
        <v>12207</v>
      </c>
      <c r="L1156" t="s">
        <v>12260</v>
      </c>
      <c r="M1156" t="b">
        <v>0</v>
      </c>
      <c r="N1156" t="s">
        <v>549</v>
      </c>
      <c r="O1156" t="s">
        <v>8168</v>
      </c>
      <c r="P1156">
        <v>62</v>
      </c>
      <c r="Q1156">
        <v>62</v>
      </c>
      <c r="R1156">
        <v>62</v>
      </c>
      <c r="S1156" t="s">
        <v>12209</v>
      </c>
      <c r="T1156" t="s">
        <v>17</v>
      </c>
      <c r="U1156" t="s">
        <v>12210</v>
      </c>
      <c r="V1156" t="s">
        <v>17</v>
      </c>
      <c r="W1156" t="s">
        <v>17</v>
      </c>
      <c r="X1156" t="s">
        <v>17</v>
      </c>
      <c r="Y1156" t="s">
        <v>17</v>
      </c>
      <c r="Z1156" t="s">
        <v>12211</v>
      </c>
      <c r="AA1156" t="s">
        <v>12201</v>
      </c>
      <c r="AB1156" t="s">
        <v>17</v>
      </c>
      <c r="AC1156" s="276" t="s">
        <v>12261</v>
      </c>
      <c r="AD1156" t="s">
        <v>17</v>
      </c>
      <c r="AE1156" t="s">
        <v>17</v>
      </c>
      <c r="AF1156" t="s">
        <v>17</v>
      </c>
      <c r="AG1156" t="s">
        <v>17</v>
      </c>
      <c r="AH1156" t="s">
        <v>12625</v>
      </c>
      <c r="AI1156" t="s">
        <v>9273</v>
      </c>
      <c r="AJ1156" t="s">
        <v>12214</v>
      </c>
      <c r="AM1156" t="s">
        <v>12215</v>
      </c>
      <c r="AN1156" t="s">
        <v>12201</v>
      </c>
      <c r="AO1156" t="s">
        <v>4575</v>
      </c>
      <c r="AP1156" t="s">
        <v>8797</v>
      </c>
      <c r="AQ1156" t="s">
        <v>12216</v>
      </c>
      <c r="AR1156" t="s">
        <v>17</v>
      </c>
      <c r="AS1156" t="s">
        <v>9044</v>
      </c>
      <c r="AT1156" t="s">
        <v>17</v>
      </c>
      <c r="AU1156" t="b">
        <v>0</v>
      </c>
      <c r="AV1156" s="89">
        <v>21044</v>
      </c>
      <c r="AW1156" t="s">
        <v>17</v>
      </c>
      <c r="AX1156" t="s">
        <v>17</v>
      </c>
      <c r="AY1156" t="s">
        <v>17</v>
      </c>
      <c r="AZ1156" t="s">
        <v>17</v>
      </c>
      <c r="BA1156" t="s">
        <v>12217</v>
      </c>
      <c r="BB1156" t="s">
        <v>12218</v>
      </c>
      <c r="BC1156" t="s">
        <v>17</v>
      </c>
      <c r="BD1156" t="s">
        <v>12219</v>
      </c>
      <c r="BE1156" t="s">
        <v>37</v>
      </c>
      <c r="BF1156" t="s">
        <v>8178</v>
      </c>
      <c r="BG1156" t="s">
        <v>17</v>
      </c>
      <c r="BH1156" t="s">
        <v>9567</v>
      </c>
      <c r="BI1156" t="s">
        <v>4479</v>
      </c>
      <c r="BJ1156" t="s">
        <v>9079</v>
      </c>
      <c r="BK1156" t="b">
        <v>0</v>
      </c>
      <c r="BL1156" t="s">
        <v>17</v>
      </c>
      <c r="BM1156" s="89">
        <v>4201</v>
      </c>
      <c r="BN1156" s="89">
        <v>4201</v>
      </c>
      <c r="BO1156" t="s">
        <v>12220</v>
      </c>
      <c r="BP1156" t="s">
        <v>12221</v>
      </c>
      <c r="BQ1156" t="s">
        <v>12216</v>
      </c>
      <c r="BR1156" t="s">
        <v>17</v>
      </c>
      <c r="BS1156" t="s">
        <v>17</v>
      </c>
      <c r="BT1156" t="s">
        <v>17</v>
      </c>
      <c r="BU1156" t="s">
        <v>6697</v>
      </c>
      <c r="BV1156" t="s">
        <v>12626</v>
      </c>
      <c r="BW1156">
        <v>25</v>
      </c>
      <c r="BX1156" t="s">
        <v>17</v>
      </c>
      <c r="BY1156" t="s">
        <v>17</v>
      </c>
      <c r="BZ1156" t="s">
        <v>9217</v>
      </c>
      <c r="CA1156" t="s">
        <v>6212</v>
      </c>
      <c r="CB1156">
        <v>2018</v>
      </c>
      <c r="CC1156" t="s">
        <v>12223</v>
      </c>
      <c r="CD1156" t="s">
        <v>12627</v>
      </c>
      <c r="CE1156" t="s">
        <v>12628</v>
      </c>
      <c r="CF1156" t="s">
        <v>12629</v>
      </c>
      <c r="CG1156" t="s">
        <v>12630</v>
      </c>
      <c r="CH1156" t="s">
        <v>131</v>
      </c>
      <c r="CI1156" t="s">
        <v>12629</v>
      </c>
      <c r="CJ1156" t="s">
        <v>12631</v>
      </c>
      <c r="CK1156" t="s">
        <v>17</v>
      </c>
      <c r="CL1156" t="s">
        <v>17</v>
      </c>
      <c r="CM1156" t="s">
        <v>12229</v>
      </c>
      <c r="CN1156" t="s">
        <v>17</v>
      </c>
      <c r="CO1156" t="s">
        <v>686</v>
      </c>
      <c r="CP1156" t="s">
        <v>48</v>
      </c>
      <c r="CQ1156" t="s">
        <v>7025</v>
      </c>
      <c r="CR1156" t="s">
        <v>17</v>
      </c>
      <c r="CS1156" t="s">
        <v>12632</v>
      </c>
      <c r="CT1156" t="s">
        <v>430</v>
      </c>
      <c r="CU1156" t="s">
        <v>333</v>
      </c>
      <c r="CV1156" t="s">
        <v>17</v>
      </c>
      <c r="CW1156" t="s">
        <v>17</v>
      </c>
      <c r="CX1156" t="s">
        <v>17</v>
      </c>
      <c r="CY1156" t="s">
        <v>17</v>
      </c>
      <c r="CZ1156" t="s">
        <v>12633</v>
      </c>
      <c r="DA1156" t="s">
        <v>8549</v>
      </c>
      <c r="DB1156" t="s">
        <v>12634</v>
      </c>
      <c r="DC1156" t="s">
        <v>12635</v>
      </c>
      <c r="DD1156">
        <v>1164</v>
      </c>
    </row>
    <row r="1157" spans="1:108" ht="16.899999999999999" customHeight="1">
      <c r="A1157">
        <v>1110</v>
      </c>
      <c r="B1157" t="s">
        <v>12199</v>
      </c>
      <c r="C1157" s="285" t="s">
        <v>12200</v>
      </c>
      <c r="D1157" t="s">
        <v>3455</v>
      </c>
      <c r="E1157" t="s">
        <v>12201</v>
      </c>
      <c r="F1157" s="101" t="s">
        <v>12202</v>
      </c>
      <c r="G1157" t="s">
        <v>12203</v>
      </c>
      <c r="H1157" t="s">
        <v>12204</v>
      </c>
      <c r="I1157" t="s">
        <v>12205</v>
      </c>
      <c r="J1157" t="s">
        <v>12206</v>
      </c>
      <c r="K1157" t="s">
        <v>12207</v>
      </c>
      <c r="L1157" t="s">
        <v>12636</v>
      </c>
      <c r="M1157" t="b">
        <v>0</v>
      </c>
      <c r="N1157" t="s">
        <v>549</v>
      </c>
      <c r="O1157" t="s">
        <v>8269</v>
      </c>
      <c r="P1157">
        <v>53</v>
      </c>
      <c r="Q1157">
        <v>53</v>
      </c>
      <c r="R1157">
        <v>53</v>
      </c>
      <c r="S1157" t="s">
        <v>12209</v>
      </c>
      <c r="T1157" t="s">
        <v>17</v>
      </c>
      <c r="U1157" t="s">
        <v>12210</v>
      </c>
      <c r="V1157" t="s">
        <v>17</v>
      </c>
      <c r="W1157" t="s">
        <v>17</v>
      </c>
      <c r="X1157" t="s">
        <v>17</v>
      </c>
      <c r="Y1157" t="s">
        <v>17</v>
      </c>
      <c r="Z1157" t="s">
        <v>12211</v>
      </c>
      <c r="AA1157" t="s">
        <v>12201</v>
      </c>
      <c r="AB1157" t="s">
        <v>17</v>
      </c>
      <c r="AC1157" s="276" t="s">
        <v>12319</v>
      </c>
      <c r="AD1157" t="s">
        <v>17</v>
      </c>
      <c r="AE1157" t="s">
        <v>17</v>
      </c>
      <c r="AF1157" t="s">
        <v>17</v>
      </c>
      <c r="AG1157" t="s">
        <v>17</v>
      </c>
      <c r="AH1157" t="s">
        <v>12637</v>
      </c>
      <c r="AI1157" t="s">
        <v>9273</v>
      </c>
      <c r="AJ1157" t="s">
        <v>12214</v>
      </c>
      <c r="AM1157" t="s">
        <v>12215</v>
      </c>
      <c r="AN1157" t="s">
        <v>12201</v>
      </c>
      <c r="AO1157" t="s">
        <v>4575</v>
      </c>
      <c r="AP1157" t="s">
        <v>8797</v>
      </c>
      <c r="AQ1157" t="s">
        <v>12216</v>
      </c>
      <c r="AR1157" t="s">
        <v>17</v>
      </c>
      <c r="AS1157" t="s">
        <v>9044</v>
      </c>
      <c r="AT1157" t="s">
        <v>17</v>
      </c>
      <c r="AU1157" t="b">
        <v>0</v>
      </c>
      <c r="AV1157" s="89">
        <v>370519</v>
      </c>
      <c r="AW1157" t="s">
        <v>17</v>
      </c>
      <c r="AX1157" t="s">
        <v>17</v>
      </c>
      <c r="AY1157" t="s">
        <v>17</v>
      </c>
      <c r="AZ1157" t="s">
        <v>17</v>
      </c>
      <c r="BA1157" t="s">
        <v>12217</v>
      </c>
      <c r="BB1157" t="s">
        <v>12218</v>
      </c>
      <c r="BC1157" t="s">
        <v>17</v>
      </c>
      <c r="BD1157" t="s">
        <v>12219</v>
      </c>
      <c r="BE1157" t="s">
        <v>37</v>
      </c>
      <c r="BF1157" t="s">
        <v>8178</v>
      </c>
      <c r="BG1157" t="s">
        <v>17</v>
      </c>
      <c r="BH1157" t="s">
        <v>9567</v>
      </c>
      <c r="BI1157" t="s">
        <v>4479</v>
      </c>
      <c r="BJ1157" t="s">
        <v>9079</v>
      </c>
      <c r="BK1157" t="b">
        <v>0</v>
      </c>
      <c r="BL1157" t="s">
        <v>17</v>
      </c>
      <c r="BM1157" s="89">
        <v>180517</v>
      </c>
      <c r="BN1157" s="89">
        <v>180517</v>
      </c>
      <c r="BO1157" t="s">
        <v>12220</v>
      </c>
      <c r="BP1157" t="s">
        <v>12221</v>
      </c>
      <c r="BQ1157" t="s">
        <v>12216</v>
      </c>
      <c r="BR1157" t="s">
        <v>17</v>
      </c>
      <c r="BS1157" t="s">
        <v>17</v>
      </c>
      <c r="BT1157" t="s">
        <v>17</v>
      </c>
      <c r="BU1157" t="s">
        <v>6697</v>
      </c>
      <c r="BV1157" t="s">
        <v>12638</v>
      </c>
      <c r="BW1157">
        <v>25</v>
      </c>
      <c r="BX1157" t="s">
        <v>17</v>
      </c>
      <c r="BY1157" t="s">
        <v>17</v>
      </c>
      <c r="BZ1157" t="s">
        <v>9217</v>
      </c>
      <c r="CA1157" t="s">
        <v>6212</v>
      </c>
      <c r="CB1157">
        <v>2018</v>
      </c>
      <c r="CC1157" t="s">
        <v>12223</v>
      </c>
      <c r="CD1157" t="s">
        <v>12639</v>
      </c>
      <c r="CE1157" t="s">
        <v>12640</v>
      </c>
      <c r="CF1157" t="s">
        <v>12641</v>
      </c>
      <c r="CG1157" t="s">
        <v>12642</v>
      </c>
      <c r="CH1157" t="s">
        <v>131</v>
      </c>
      <c r="CI1157" t="s">
        <v>12641</v>
      </c>
      <c r="CJ1157" t="s">
        <v>12643</v>
      </c>
      <c r="CK1157" t="s">
        <v>17</v>
      </c>
      <c r="CL1157" t="s">
        <v>17</v>
      </c>
      <c r="CM1157" t="s">
        <v>12229</v>
      </c>
      <c r="CN1157" t="s">
        <v>17</v>
      </c>
      <c r="CO1157" t="s">
        <v>686</v>
      </c>
      <c r="CP1157" t="s">
        <v>48</v>
      </c>
      <c r="CQ1157" t="s">
        <v>7025</v>
      </c>
      <c r="CR1157" t="s">
        <v>17</v>
      </c>
      <c r="CS1157" t="s">
        <v>12644</v>
      </c>
      <c r="CT1157" t="s">
        <v>430</v>
      </c>
      <c r="CU1157" t="s">
        <v>333</v>
      </c>
      <c r="CV1157" t="s">
        <v>17</v>
      </c>
      <c r="CW1157" t="s">
        <v>17</v>
      </c>
      <c r="CX1157" t="s">
        <v>17</v>
      </c>
      <c r="CY1157" t="s">
        <v>17</v>
      </c>
      <c r="CZ1157" t="s">
        <v>12645</v>
      </c>
      <c r="DA1157" t="s">
        <v>8549</v>
      </c>
      <c r="DB1157" t="s">
        <v>12646</v>
      </c>
      <c r="DC1157" t="s">
        <v>12647</v>
      </c>
      <c r="DD1157">
        <v>1165</v>
      </c>
    </row>
    <row r="1158" spans="1:108" ht="15" customHeight="1">
      <c r="A1158">
        <v>1111</v>
      </c>
      <c r="B1158" t="s">
        <v>12199</v>
      </c>
      <c r="C1158" s="285" t="s">
        <v>12200</v>
      </c>
      <c r="D1158" t="s">
        <v>3455</v>
      </c>
      <c r="E1158" t="s">
        <v>12201</v>
      </c>
      <c r="F1158" s="101" t="s">
        <v>12202</v>
      </c>
      <c r="G1158" t="s">
        <v>12203</v>
      </c>
      <c r="H1158" t="s">
        <v>12204</v>
      </c>
      <c r="I1158" t="s">
        <v>12205</v>
      </c>
      <c r="J1158" t="s">
        <v>12206</v>
      </c>
      <c r="K1158" t="s">
        <v>12207</v>
      </c>
      <c r="L1158" t="s">
        <v>12260</v>
      </c>
      <c r="M1158" t="b">
        <v>0</v>
      </c>
      <c r="N1158" t="s">
        <v>549</v>
      </c>
      <c r="O1158" t="s">
        <v>8168</v>
      </c>
      <c r="P1158">
        <v>62</v>
      </c>
      <c r="Q1158">
        <v>62</v>
      </c>
      <c r="R1158">
        <v>62</v>
      </c>
      <c r="S1158" t="s">
        <v>12209</v>
      </c>
      <c r="T1158" t="s">
        <v>17</v>
      </c>
      <c r="U1158" t="s">
        <v>12210</v>
      </c>
      <c r="V1158" t="s">
        <v>17</v>
      </c>
      <c r="W1158" t="s">
        <v>17</v>
      </c>
      <c r="X1158" t="s">
        <v>17</v>
      </c>
      <c r="Y1158" t="s">
        <v>17</v>
      </c>
      <c r="Z1158" t="s">
        <v>12211</v>
      </c>
      <c r="AA1158" t="s">
        <v>12201</v>
      </c>
      <c r="AB1158" t="s">
        <v>17</v>
      </c>
      <c r="AC1158" s="276" t="s">
        <v>12261</v>
      </c>
      <c r="AD1158" t="s">
        <v>17</v>
      </c>
      <c r="AE1158" t="s">
        <v>17</v>
      </c>
      <c r="AF1158" t="s">
        <v>17</v>
      </c>
      <c r="AG1158" t="s">
        <v>17</v>
      </c>
      <c r="AH1158" t="s">
        <v>12648</v>
      </c>
      <c r="AI1158" t="s">
        <v>9273</v>
      </c>
      <c r="AJ1158" t="s">
        <v>12214</v>
      </c>
      <c r="AM1158" t="s">
        <v>12215</v>
      </c>
      <c r="AN1158" t="s">
        <v>12201</v>
      </c>
      <c r="AO1158" t="s">
        <v>4575</v>
      </c>
      <c r="AP1158" t="s">
        <v>8797</v>
      </c>
      <c r="AQ1158" t="s">
        <v>12216</v>
      </c>
      <c r="AR1158" t="s">
        <v>17</v>
      </c>
      <c r="AS1158" t="s">
        <v>9044</v>
      </c>
      <c r="AT1158" t="s">
        <v>17</v>
      </c>
      <c r="AU1158" t="b">
        <v>0</v>
      </c>
      <c r="AV1158" s="89">
        <v>49197</v>
      </c>
      <c r="AW1158" t="s">
        <v>17</v>
      </c>
      <c r="AX1158" t="s">
        <v>17</v>
      </c>
      <c r="AY1158" t="s">
        <v>17</v>
      </c>
      <c r="AZ1158" t="s">
        <v>17</v>
      </c>
      <c r="BA1158" t="s">
        <v>12217</v>
      </c>
      <c r="BB1158" t="s">
        <v>12218</v>
      </c>
      <c r="BC1158" t="s">
        <v>17</v>
      </c>
      <c r="BD1158" t="s">
        <v>12219</v>
      </c>
      <c r="BE1158" t="s">
        <v>37</v>
      </c>
      <c r="BF1158" t="s">
        <v>8178</v>
      </c>
      <c r="BG1158" t="s">
        <v>17</v>
      </c>
      <c r="BH1158" t="s">
        <v>9567</v>
      </c>
      <c r="BI1158" t="s">
        <v>4479</v>
      </c>
      <c r="BJ1158" t="s">
        <v>9079</v>
      </c>
      <c r="BK1158" t="b">
        <v>0</v>
      </c>
      <c r="BL1158" t="s">
        <v>17</v>
      </c>
      <c r="BM1158" s="89">
        <v>23767</v>
      </c>
      <c r="BN1158" s="89">
        <v>23767</v>
      </c>
      <c r="BO1158" t="s">
        <v>12220</v>
      </c>
      <c r="BP1158" t="s">
        <v>12221</v>
      </c>
      <c r="BQ1158" t="s">
        <v>12216</v>
      </c>
      <c r="BR1158" t="s">
        <v>17</v>
      </c>
      <c r="BS1158" t="s">
        <v>17</v>
      </c>
      <c r="BT1158" t="s">
        <v>17</v>
      </c>
      <c r="BU1158" t="s">
        <v>6697</v>
      </c>
      <c r="BV1158" t="s">
        <v>12649</v>
      </c>
      <c r="BW1158">
        <v>25</v>
      </c>
      <c r="BX1158" t="s">
        <v>17</v>
      </c>
      <c r="BY1158" t="s">
        <v>17</v>
      </c>
      <c r="BZ1158" t="s">
        <v>9217</v>
      </c>
      <c r="CA1158" t="s">
        <v>6212</v>
      </c>
      <c r="CB1158">
        <v>2018</v>
      </c>
      <c r="CC1158" t="s">
        <v>12223</v>
      </c>
      <c r="CD1158" t="s">
        <v>12650</v>
      </c>
      <c r="CE1158" t="s">
        <v>12651</v>
      </c>
      <c r="CF1158" t="s">
        <v>12652</v>
      </c>
      <c r="CG1158" t="s">
        <v>12653</v>
      </c>
      <c r="CH1158" t="s">
        <v>131</v>
      </c>
      <c r="CI1158" t="s">
        <v>12652</v>
      </c>
      <c r="CJ1158" t="s">
        <v>12654</v>
      </c>
      <c r="CK1158" t="s">
        <v>17</v>
      </c>
      <c r="CL1158" t="s">
        <v>17</v>
      </c>
      <c r="CM1158" t="s">
        <v>12229</v>
      </c>
      <c r="CN1158" t="s">
        <v>17</v>
      </c>
      <c r="CO1158" t="s">
        <v>686</v>
      </c>
      <c r="CP1158" t="s">
        <v>48</v>
      </c>
      <c r="CQ1158" t="s">
        <v>7025</v>
      </c>
      <c r="CR1158" t="s">
        <v>17</v>
      </c>
      <c r="CS1158" t="s">
        <v>12655</v>
      </c>
      <c r="CT1158" t="s">
        <v>430</v>
      </c>
      <c r="CU1158" t="s">
        <v>333</v>
      </c>
      <c r="CV1158" t="s">
        <v>17</v>
      </c>
      <c r="CW1158" t="s">
        <v>17</v>
      </c>
      <c r="CX1158" t="s">
        <v>17</v>
      </c>
      <c r="CY1158" t="s">
        <v>17</v>
      </c>
      <c r="CZ1158" t="s">
        <v>12656</v>
      </c>
      <c r="DA1158" t="s">
        <v>8549</v>
      </c>
      <c r="DB1158" t="s">
        <v>12657</v>
      </c>
      <c r="DC1158" t="s">
        <v>12658</v>
      </c>
      <c r="DD1158">
        <v>1166</v>
      </c>
    </row>
    <row r="1159" spans="1:108" ht="16.149999999999999" customHeight="1">
      <c r="A1159">
        <v>1112</v>
      </c>
      <c r="B1159" t="s">
        <v>12199</v>
      </c>
      <c r="C1159" s="285" t="s">
        <v>12200</v>
      </c>
      <c r="D1159" t="s">
        <v>3455</v>
      </c>
      <c r="E1159" t="s">
        <v>12201</v>
      </c>
      <c r="F1159" s="101" t="s">
        <v>12202</v>
      </c>
      <c r="G1159" t="s">
        <v>12203</v>
      </c>
      <c r="H1159" t="s">
        <v>12204</v>
      </c>
      <c r="I1159" t="s">
        <v>12205</v>
      </c>
      <c r="J1159" t="s">
        <v>12206</v>
      </c>
      <c r="K1159" t="s">
        <v>12207</v>
      </c>
      <c r="L1159" t="s">
        <v>12636</v>
      </c>
      <c r="M1159" t="b">
        <v>0</v>
      </c>
      <c r="N1159" t="s">
        <v>549</v>
      </c>
      <c r="O1159" t="s">
        <v>8269</v>
      </c>
      <c r="P1159">
        <v>53</v>
      </c>
      <c r="Q1159">
        <v>53</v>
      </c>
      <c r="R1159">
        <v>53</v>
      </c>
      <c r="S1159" t="s">
        <v>12209</v>
      </c>
      <c r="T1159" t="s">
        <v>17</v>
      </c>
      <c r="U1159" t="s">
        <v>12210</v>
      </c>
      <c r="V1159" t="s">
        <v>17</v>
      </c>
      <c r="W1159" t="s">
        <v>17</v>
      </c>
      <c r="X1159" t="s">
        <v>17</v>
      </c>
      <c r="Y1159" t="s">
        <v>17</v>
      </c>
      <c r="Z1159" t="s">
        <v>12211</v>
      </c>
      <c r="AA1159" t="s">
        <v>12201</v>
      </c>
      <c r="AB1159" t="s">
        <v>17</v>
      </c>
      <c r="AC1159" s="276" t="s">
        <v>12319</v>
      </c>
      <c r="AD1159" t="s">
        <v>17</v>
      </c>
      <c r="AE1159" t="s">
        <v>17</v>
      </c>
      <c r="AF1159" t="s">
        <v>17</v>
      </c>
      <c r="AG1159" t="s">
        <v>17</v>
      </c>
      <c r="AH1159" t="s">
        <v>12659</v>
      </c>
      <c r="AI1159" t="s">
        <v>9273</v>
      </c>
      <c r="AJ1159" t="s">
        <v>12214</v>
      </c>
      <c r="AM1159" t="s">
        <v>12215</v>
      </c>
      <c r="AN1159" t="s">
        <v>12201</v>
      </c>
      <c r="AO1159" t="s">
        <v>4575</v>
      </c>
      <c r="AP1159" t="s">
        <v>8797</v>
      </c>
      <c r="AQ1159" t="s">
        <v>12216</v>
      </c>
      <c r="AR1159" t="s">
        <v>17</v>
      </c>
      <c r="AS1159" t="s">
        <v>9044</v>
      </c>
      <c r="AT1159" t="s">
        <v>17</v>
      </c>
      <c r="AU1159" t="b">
        <v>0</v>
      </c>
      <c r="AV1159" s="89">
        <v>689996</v>
      </c>
      <c r="AW1159" t="s">
        <v>17</v>
      </c>
      <c r="AX1159" t="s">
        <v>17</v>
      </c>
      <c r="AY1159" t="s">
        <v>17</v>
      </c>
      <c r="AZ1159" t="s">
        <v>17</v>
      </c>
      <c r="BA1159" t="s">
        <v>12217</v>
      </c>
      <c r="BB1159" t="s">
        <v>12218</v>
      </c>
      <c r="BC1159" t="s">
        <v>17</v>
      </c>
      <c r="BD1159" t="s">
        <v>12219</v>
      </c>
      <c r="BE1159" t="s">
        <v>37</v>
      </c>
      <c r="BF1159" t="s">
        <v>8178</v>
      </c>
      <c r="BG1159" t="s">
        <v>17</v>
      </c>
      <c r="BH1159" t="s">
        <v>9567</v>
      </c>
      <c r="BI1159" t="s">
        <v>4479</v>
      </c>
      <c r="BJ1159" t="s">
        <v>9079</v>
      </c>
      <c r="BK1159" t="b">
        <v>0</v>
      </c>
      <c r="BL1159" t="s">
        <v>17</v>
      </c>
      <c r="BM1159" s="89">
        <v>374164</v>
      </c>
      <c r="BN1159" s="89">
        <v>374164</v>
      </c>
      <c r="BO1159" t="s">
        <v>12220</v>
      </c>
      <c r="BP1159" t="s">
        <v>12221</v>
      </c>
      <c r="BQ1159" t="s">
        <v>12216</v>
      </c>
      <c r="BR1159" t="s">
        <v>17</v>
      </c>
      <c r="BS1159" t="s">
        <v>17</v>
      </c>
      <c r="BT1159" t="s">
        <v>17</v>
      </c>
      <c r="BU1159" t="s">
        <v>6697</v>
      </c>
      <c r="BV1159" t="s">
        <v>12660</v>
      </c>
      <c r="BW1159">
        <v>25</v>
      </c>
      <c r="BX1159" t="s">
        <v>17</v>
      </c>
      <c r="BY1159" t="s">
        <v>17</v>
      </c>
      <c r="BZ1159" t="s">
        <v>9217</v>
      </c>
      <c r="CA1159" t="s">
        <v>6212</v>
      </c>
      <c r="CB1159">
        <v>2018</v>
      </c>
      <c r="CC1159" t="s">
        <v>12223</v>
      </c>
      <c r="CD1159" t="s">
        <v>12661</v>
      </c>
      <c r="CE1159" t="s">
        <v>12662</v>
      </c>
      <c r="CF1159" t="s">
        <v>12663</v>
      </c>
      <c r="CG1159" t="s">
        <v>12664</v>
      </c>
      <c r="CH1159" t="s">
        <v>131</v>
      </c>
      <c r="CI1159" t="s">
        <v>12663</v>
      </c>
      <c r="CJ1159" t="s">
        <v>12665</v>
      </c>
      <c r="CK1159" t="s">
        <v>17</v>
      </c>
      <c r="CL1159" t="s">
        <v>17</v>
      </c>
      <c r="CM1159" t="s">
        <v>12229</v>
      </c>
      <c r="CN1159" t="s">
        <v>17</v>
      </c>
      <c r="CO1159" t="s">
        <v>686</v>
      </c>
      <c r="CP1159" t="s">
        <v>48</v>
      </c>
      <c r="CQ1159" t="s">
        <v>7025</v>
      </c>
      <c r="CR1159" t="s">
        <v>17</v>
      </c>
      <c r="CS1159" t="s">
        <v>12666</v>
      </c>
      <c r="CT1159" t="s">
        <v>430</v>
      </c>
      <c r="CU1159" t="s">
        <v>333</v>
      </c>
      <c r="CV1159" t="s">
        <v>17</v>
      </c>
      <c r="CW1159" t="s">
        <v>17</v>
      </c>
      <c r="CX1159" t="s">
        <v>17</v>
      </c>
      <c r="CY1159" t="s">
        <v>17</v>
      </c>
      <c r="CZ1159" t="s">
        <v>12667</v>
      </c>
      <c r="DA1159" t="s">
        <v>8549</v>
      </c>
      <c r="DB1159" t="s">
        <v>12668</v>
      </c>
      <c r="DC1159" t="s">
        <v>12669</v>
      </c>
      <c r="DD1159">
        <v>1167</v>
      </c>
    </row>
    <row r="1160" spans="1:108" ht="13.9" customHeight="1">
      <c r="A1160">
        <v>1113</v>
      </c>
      <c r="B1160" t="s">
        <v>12199</v>
      </c>
      <c r="C1160" s="285" t="s">
        <v>12200</v>
      </c>
      <c r="D1160" t="s">
        <v>3455</v>
      </c>
      <c r="E1160" t="s">
        <v>12201</v>
      </c>
      <c r="F1160" s="101" t="s">
        <v>12202</v>
      </c>
      <c r="G1160" t="s">
        <v>12203</v>
      </c>
      <c r="H1160" t="s">
        <v>12204</v>
      </c>
      <c r="I1160" t="s">
        <v>12205</v>
      </c>
      <c r="J1160" t="s">
        <v>12206</v>
      </c>
      <c r="K1160" t="s">
        <v>12207</v>
      </c>
      <c r="L1160" t="s">
        <v>12636</v>
      </c>
      <c r="M1160" t="b">
        <v>0</v>
      </c>
      <c r="N1160" t="s">
        <v>549</v>
      </c>
      <c r="O1160" t="s">
        <v>8269</v>
      </c>
      <c r="P1160">
        <v>53</v>
      </c>
      <c r="Q1160">
        <v>53</v>
      </c>
      <c r="R1160">
        <v>53</v>
      </c>
      <c r="S1160" t="s">
        <v>12209</v>
      </c>
      <c r="T1160" t="s">
        <v>17</v>
      </c>
      <c r="U1160" t="s">
        <v>12210</v>
      </c>
      <c r="V1160" t="s">
        <v>17</v>
      </c>
      <c r="W1160" t="s">
        <v>17</v>
      </c>
      <c r="X1160" t="s">
        <v>17</v>
      </c>
      <c r="Y1160" t="s">
        <v>17</v>
      </c>
      <c r="Z1160" t="s">
        <v>12211</v>
      </c>
      <c r="AA1160" t="s">
        <v>12201</v>
      </c>
      <c r="AB1160" t="s">
        <v>17</v>
      </c>
      <c r="AC1160" s="276" t="s">
        <v>12319</v>
      </c>
      <c r="AD1160" t="s">
        <v>17</v>
      </c>
      <c r="AE1160" t="s">
        <v>17</v>
      </c>
      <c r="AF1160" t="s">
        <v>17</v>
      </c>
      <c r="AG1160" t="s">
        <v>17</v>
      </c>
      <c r="AH1160" t="s">
        <v>12670</v>
      </c>
      <c r="AI1160" t="s">
        <v>9273</v>
      </c>
      <c r="AJ1160" t="s">
        <v>12214</v>
      </c>
      <c r="AM1160" t="s">
        <v>12215</v>
      </c>
      <c r="AN1160" t="s">
        <v>12201</v>
      </c>
      <c r="AO1160" t="s">
        <v>4575</v>
      </c>
      <c r="AP1160" t="s">
        <v>8797</v>
      </c>
      <c r="AQ1160" t="s">
        <v>12216</v>
      </c>
      <c r="AR1160" t="s">
        <v>17</v>
      </c>
      <c r="AS1160" t="s">
        <v>9044</v>
      </c>
      <c r="AT1160" t="s">
        <v>17</v>
      </c>
      <c r="AU1160" t="b">
        <v>0</v>
      </c>
      <c r="AV1160" s="89">
        <v>674717</v>
      </c>
      <c r="AW1160" t="s">
        <v>17</v>
      </c>
      <c r="AX1160" t="s">
        <v>17</v>
      </c>
      <c r="AY1160" t="s">
        <v>17</v>
      </c>
      <c r="AZ1160" t="s">
        <v>17</v>
      </c>
      <c r="BA1160" t="s">
        <v>12217</v>
      </c>
      <c r="BB1160" t="s">
        <v>12218</v>
      </c>
      <c r="BC1160" t="s">
        <v>17</v>
      </c>
      <c r="BD1160" t="s">
        <v>12219</v>
      </c>
      <c r="BE1160" t="s">
        <v>37</v>
      </c>
      <c r="BF1160" t="s">
        <v>8178</v>
      </c>
      <c r="BG1160" t="s">
        <v>17</v>
      </c>
      <c r="BH1160" t="s">
        <v>9567</v>
      </c>
      <c r="BI1160" t="s">
        <v>4479</v>
      </c>
      <c r="BJ1160" t="s">
        <v>9079</v>
      </c>
      <c r="BK1160" t="b">
        <v>0</v>
      </c>
      <c r="BL1160" t="s">
        <v>17</v>
      </c>
      <c r="BM1160" s="89">
        <v>209107</v>
      </c>
      <c r="BN1160" s="89">
        <v>209107</v>
      </c>
      <c r="BO1160" t="s">
        <v>12220</v>
      </c>
      <c r="BP1160" t="s">
        <v>12221</v>
      </c>
      <c r="BQ1160" t="s">
        <v>12216</v>
      </c>
      <c r="BR1160" t="s">
        <v>17</v>
      </c>
      <c r="BS1160" t="s">
        <v>17</v>
      </c>
      <c r="BT1160" t="s">
        <v>17</v>
      </c>
      <c r="BU1160" t="s">
        <v>6697</v>
      </c>
      <c r="BV1160" t="s">
        <v>12671</v>
      </c>
      <c r="BW1160">
        <v>25</v>
      </c>
      <c r="BX1160" t="s">
        <v>17</v>
      </c>
      <c r="BY1160" t="s">
        <v>17</v>
      </c>
      <c r="BZ1160" t="s">
        <v>9217</v>
      </c>
      <c r="CA1160" t="s">
        <v>6212</v>
      </c>
      <c r="CB1160">
        <v>2018</v>
      </c>
      <c r="CC1160" t="s">
        <v>12223</v>
      </c>
      <c r="CD1160" t="s">
        <v>12672</v>
      </c>
      <c r="CE1160" t="s">
        <v>12673</v>
      </c>
      <c r="CF1160" t="s">
        <v>12674</v>
      </c>
      <c r="CG1160" t="s">
        <v>12675</v>
      </c>
      <c r="CH1160" t="s">
        <v>131</v>
      </c>
      <c r="CI1160" t="s">
        <v>12674</v>
      </c>
      <c r="CJ1160" t="s">
        <v>12676</v>
      </c>
      <c r="CK1160" t="s">
        <v>17</v>
      </c>
      <c r="CL1160" t="s">
        <v>17</v>
      </c>
      <c r="CM1160" t="s">
        <v>12229</v>
      </c>
      <c r="CN1160" t="s">
        <v>17</v>
      </c>
      <c r="CO1160" t="s">
        <v>686</v>
      </c>
      <c r="CP1160" t="s">
        <v>48</v>
      </c>
      <c r="CQ1160" t="s">
        <v>7025</v>
      </c>
      <c r="CR1160" t="s">
        <v>17</v>
      </c>
      <c r="CS1160" t="s">
        <v>12677</v>
      </c>
      <c r="CT1160" t="s">
        <v>430</v>
      </c>
      <c r="CU1160" t="s">
        <v>333</v>
      </c>
      <c r="CV1160" t="s">
        <v>17</v>
      </c>
      <c r="CW1160" t="s">
        <v>17</v>
      </c>
      <c r="CX1160" t="s">
        <v>17</v>
      </c>
      <c r="CY1160" t="s">
        <v>17</v>
      </c>
      <c r="CZ1160" t="s">
        <v>12678</v>
      </c>
      <c r="DA1160" t="s">
        <v>8549</v>
      </c>
      <c r="DB1160" t="s">
        <v>12679</v>
      </c>
      <c r="DC1160" t="s">
        <v>12680</v>
      </c>
      <c r="DD1160">
        <v>1168</v>
      </c>
    </row>
    <row r="1161" spans="1:108" ht="16.899999999999999" customHeight="1">
      <c r="A1161">
        <v>1114</v>
      </c>
      <c r="B1161" t="s">
        <v>12199</v>
      </c>
      <c r="C1161" s="285" t="s">
        <v>12200</v>
      </c>
      <c r="D1161" t="s">
        <v>3455</v>
      </c>
      <c r="E1161" t="s">
        <v>12201</v>
      </c>
      <c r="F1161" s="101" t="s">
        <v>12202</v>
      </c>
      <c r="G1161" t="s">
        <v>12203</v>
      </c>
      <c r="H1161" t="s">
        <v>12204</v>
      </c>
      <c r="I1161" t="s">
        <v>12205</v>
      </c>
      <c r="J1161" t="s">
        <v>12206</v>
      </c>
      <c r="K1161" t="s">
        <v>12207</v>
      </c>
      <c r="L1161" t="s">
        <v>12636</v>
      </c>
      <c r="M1161" t="b">
        <v>0</v>
      </c>
      <c r="N1161" t="s">
        <v>549</v>
      </c>
      <c r="O1161" t="s">
        <v>8269</v>
      </c>
      <c r="P1161">
        <v>53</v>
      </c>
      <c r="Q1161">
        <v>53</v>
      </c>
      <c r="R1161">
        <v>53</v>
      </c>
      <c r="S1161" t="s">
        <v>12209</v>
      </c>
      <c r="T1161" t="s">
        <v>17</v>
      </c>
      <c r="U1161" t="s">
        <v>12210</v>
      </c>
      <c r="V1161" t="s">
        <v>17</v>
      </c>
      <c r="W1161" t="s">
        <v>17</v>
      </c>
      <c r="X1161" t="s">
        <v>17</v>
      </c>
      <c r="Y1161" t="s">
        <v>17</v>
      </c>
      <c r="Z1161" t="s">
        <v>12211</v>
      </c>
      <c r="AA1161" t="s">
        <v>12201</v>
      </c>
      <c r="AB1161" t="s">
        <v>17</v>
      </c>
      <c r="AC1161" s="276" t="s">
        <v>12319</v>
      </c>
      <c r="AD1161" t="s">
        <v>17</v>
      </c>
      <c r="AE1161" t="s">
        <v>17</v>
      </c>
      <c r="AF1161" t="s">
        <v>17</v>
      </c>
      <c r="AG1161" t="s">
        <v>17</v>
      </c>
      <c r="AH1161" t="s">
        <v>12681</v>
      </c>
      <c r="AI1161" t="s">
        <v>9273</v>
      </c>
      <c r="AJ1161" t="s">
        <v>12214</v>
      </c>
      <c r="AM1161" t="s">
        <v>12215</v>
      </c>
      <c r="AN1161" t="s">
        <v>12201</v>
      </c>
      <c r="AO1161" t="s">
        <v>4575</v>
      </c>
      <c r="AP1161" t="s">
        <v>8797</v>
      </c>
      <c r="AQ1161" t="s">
        <v>12216</v>
      </c>
      <c r="AR1161" t="s">
        <v>17</v>
      </c>
      <c r="AS1161" t="s">
        <v>9044</v>
      </c>
      <c r="AT1161" t="s">
        <v>17</v>
      </c>
      <c r="AU1161" t="b">
        <v>0</v>
      </c>
      <c r="AV1161" s="89">
        <v>242742</v>
      </c>
      <c r="AW1161" t="s">
        <v>17</v>
      </c>
      <c r="AX1161" t="s">
        <v>17</v>
      </c>
      <c r="AY1161" t="s">
        <v>17</v>
      </c>
      <c r="AZ1161" t="s">
        <v>17</v>
      </c>
      <c r="BA1161" t="s">
        <v>12217</v>
      </c>
      <c r="BB1161" t="s">
        <v>12218</v>
      </c>
      <c r="BC1161" t="s">
        <v>17</v>
      </c>
      <c r="BD1161" t="s">
        <v>12219</v>
      </c>
      <c r="BE1161" t="s">
        <v>37</v>
      </c>
      <c r="BF1161" t="s">
        <v>8178</v>
      </c>
      <c r="BG1161" t="s">
        <v>17</v>
      </c>
      <c r="BH1161" t="s">
        <v>9567</v>
      </c>
      <c r="BI1161" t="s">
        <v>4479</v>
      </c>
      <c r="BJ1161" t="s">
        <v>9079</v>
      </c>
      <c r="BK1161" t="b">
        <v>0</v>
      </c>
      <c r="BL1161" t="s">
        <v>17</v>
      </c>
      <c r="BM1161" s="89">
        <v>127997</v>
      </c>
      <c r="BN1161" s="89">
        <v>127997</v>
      </c>
      <c r="BO1161" t="s">
        <v>12220</v>
      </c>
      <c r="BP1161" t="s">
        <v>12221</v>
      </c>
      <c r="BQ1161" t="s">
        <v>12216</v>
      </c>
      <c r="BR1161" t="s">
        <v>17</v>
      </c>
      <c r="BS1161" t="s">
        <v>17</v>
      </c>
      <c r="BT1161" t="s">
        <v>17</v>
      </c>
      <c r="BU1161" t="s">
        <v>6697</v>
      </c>
      <c r="BV1161" t="s">
        <v>12682</v>
      </c>
      <c r="BW1161">
        <v>25</v>
      </c>
      <c r="BX1161" t="s">
        <v>17</v>
      </c>
      <c r="BY1161" t="s">
        <v>17</v>
      </c>
      <c r="BZ1161" t="s">
        <v>9217</v>
      </c>
      <c r="CA1161" t="s">
        <v>6212</v>
      </c>
      <c r="CB1161">
        <v>2018</v>
      </c>
      <c r="CC1161" t="s">
        <v>12223</v>
      </c>
      <c r="CD1161" t="s">
        <v>12683</v>
      </c>
      <c r="CE1161" t="s">
        <v>12684</v>
      </c>
      <c r="CF1161" t="s">
        <v>12685</v>
      </c>
      <c r="CG1161" t="s">
        <v>12686</v>
      </c>
      <c r="CH1161" t="s">
        <v>131</v>
      </c>
      <c r="CI1161" t="s">
        <v>12685</v>
      </c>
      <c r="CJ1161" t="s">
        <v>12687</v>
      </c>
      <c r="CK1161" t="s">
        <v>17</v>
      </c>
      <c r="CL1161" t="s">
        <v>17</v>
      </c>
      <c r="CM1161" t="s">
        <v>12229</v>
      </c>
      <c r="CN1161" t="s">
        <v>17</v>
      </c>
      <c r="CO1161" t="s">
        <v>686</v>
      </c>
      <c r="CP1161" t="s">
        <v>48</v>
      </c>
      <c r="CQ1161" t="s">
        <v>7025</v>
      </c>
      <c r="CR1161" t="s">
        <v>17</v>
      </c>
      <c r="CS1161" t="s">
        <v>12688</v>
      </c>
      <c r="CT1161" t="s">
        <v>430</v>
      </c>
      <c r="CU1161" t="s">
        <v>333</v>
      </c>
      <c r="CV1161" t="s">
        <v>17</v>
      </c>
      <c r="CW1161" t="s">
        <v>17</v>
      </c>
      <c r="CX1161" t="s">
        <v>17</v>
      </c>
      <c r="CY1161" t="s">
        <v>17</v>
      </c>
      <c r="CZ1161" t="s">
        <v>12689</v>
      </c>
      <c r="DA1161" t="s">
        <v>8549</v>
      </c>
      <c r="DB1161" t="s">
        <v>12690</v>
      </c>
      <c r="DC1161" t="s">
        <v>12691</v>
      </c>
      <c r="DD1161">
        <v>1169</v>
      </c>
    </row>
    <row r="1162" spans="1:108" ht="16.899999999999999" customHeight="1">
      <c r="A1162">
        <v>1115</v>
      </c>
      <c r="B1162" t="s">
        <v>12199</v>
      </c>
      <c r="C1162" s="285" t="s">
        <v>12200</v>
      </c>
      <c r="D1162" t="s">
        <v>3455</v>
      </c>
      <c r="E1162" t="s">
        <v>12201</v>
      </c>
      <c r="F1162" s="101" t="s">
        <v>12202</v>
      </c>
      <c r="G1162" t="s">
        <v>12203</v>
      </c>
      <c r="H1162" t="s">
        <v>12204</v>
      </c>
      <c r="I1162" t="s">
        <v>12205</v>
      </c>
      <c r="J1162" t="s">
        <v>12206</v>
      </c>
      <c r="K1162" t="s">
        <v>12207</v>
      </c>
      <c r="L1162" t="s">
        <v>12636</v>
      </c>
      <c r="M1162" t="b">
        <v>0</v>
      </c>
      <c r="N1162" t="s">
        <v>549</v>
      </c>
      <c r="O1162" t="s">
        <v>8269</v>
      </c>
      <c r="P1162">
        <v>53</v>
      </c>
      <c r="Q1162">
        <v>53</v>
      </c>
      <c r="R1162">
        <v>53</v>
      </c>
      <c r="S1162" t="s">
        <v>12209</v>
      </c>
      <c r="T1162" t="s">
        <v>17</v>
      </c>
      <c r="U1162" t="s">
        <v>12210</v>
      </c>
      <c r="V1162" t="s">
        <v>17</v>
      </c>
      <c r="W1162" t="s">
        <v>17</v>
      </c>
      <c r="X1162" t="s">
        <v>17</v>
      </c>
      <c r="Y1162" t="s">
        <v>17</v>
      </c>
      <c r="Z1162" t="s">
        <v>12211</v>
      </c>
      <c r="AA1162" t="s">
        <v>12201</v>
      </c>
      <c r="AB1162" t="s">
        <v>17</v>
      </c>
      <c r="AC1162" s="276" t="s">
        <v>12319</v>
      </c>
      <c r="AD1162" t="s">
        <v>17</v>
      </c>
      <c r="AE1162" t="s">
        <v>17</v>
      </c>
      <c r="AF1162" t="s">
        <v>17</v>
      </c>
      <c r="AG1162" t="s">
        <v>17</v>
      </c>
      <c r="AH1162" t="s">
        <v>12692</v>
      </c>
      <c r="AI1162" t="s">
        <v>9273</v>
      </c>
      <c r="AJ1162" t="s">
        <v>12214</v>
      </c>
      <c r="AM1162" t="s">
        <v>12215</v>
      </c>
      <c r="AN1162" t="s">
        <v>12201</v>
      </c>
      <c r="AO1162" t="s">
        <v>4575</v>
      </c>
      <c r="AP1162" t="s">
        <v>8797</v>
      </c>
      <c r="AQ1162" t="s">
        <v>12216</v>
      </c>
      <c r="AR1162" t="s">
        <v>17</v>
      </c>
      <c r="AS1162" t="s">
        <v>9044</v>
      </c>
      <c r="AT1162" t="s">
        <v>17</v>
      </c>
      <c r="AU1162" t="b">
        <v>0</v>
      </c>
      <c r="AV1162" s="89">
        <v>530099</v>
      </c>
      <c r="AW1162" t="s">
        <v>17</v>
      </c>
      <c r="AX1162" t="s">
        <v>17</v>
      </c>
      <c r="AY1162" t="s">
        <v>17</v>
      </c>
      <c r="AZ1162" t="s">
        <v>17</v>
      </c>
      <c r="BA1162" t="s">
        <v>12217</v>
      </c>
      <c r="BB1162" t="s">
        <v>12218</v>
      </c>
      <c r="BC1162" t="s">
        <v>17</v>
      </c>
      <c r="BD1162" t="s">
        <v>12219</v>
      </c>
      <c r="BE1162" t="s">
        <v>37</v>
      </c>
      <c r="BF1162" t="s">
        <v>8178</v>
      </c>
      <c r="BG1162" t="s">
        <v>17</v>
      </c>
      <c r="BH1162" t="s">
        <v>9567</v>
      </c>
      <c r="BI1162" t="s">
        <v>4479</v>
      </c>
      <c r="BJ1162" t="s">
        <v>9079</v>
      </c>
      <c r="BK1162" t="b">
        <v>0</v>
      </c>
      <c r="BL1162" t="s">
        <v>17</v>
      </c>
      <c r="BM1162" s="89">
        <v>318489</v>
      </c>
      <c r="BN1162" s="89">
        <v>318489</v>
      </c>
      <c r="BO1162" t="s">
        <v>12220</v>
      </c>
      <c r="BP1162" t="s">
        <v>12221</v>
      </c>
      <c r="BQ1162" t="s">
        <v>12216</v>
      </c>
      <c r="BR1162" t="s">
        <v>17</v>
      </c>
      <c r="BS1162" t="s">
        <v>17</v>
      </c>
      <c r="BT1162" t="s">
        <v>17</v>
      </c>
      <c r="BU1162" t="s">
        <v>6697</v>
      </c>
      <c r="BV1162" t="s">
        <v>12693</v>
      </c>
      <c r="BW1162">
        <v>25</v>
      </c>
      <c r="BX1162" t="s">
        <v>17</v>
      </c>
      <c r="BY1162" t="s">
        <v>17</v>
      </c>
      <c r="BZ1162" t="s">
        <v>9217</v>
      </c>
      <c r="CA1162" t="s">
        <v>6212</v>
      </c>
      <c r="CB1162">
        <v>2018</v>
      </c>
      <c r="CC1162" t="s">
        <v>12223</v>
      </c>
      <c r="CD1162" t="s">
        <v>12694</v>
      </c>
      <c r="CE1162" t="s">
        <v>12695</v>
      </c>
      <c r="CF1162" t="s">
        <v>12696</v>
      </c>
      <c r="CG1162" t="s">
        <v>12697</v>
      </c>
      <c r="CH1162" t="s">
        <v>131</v>
      </c>
      <c r="CI1162" t="s">
        <v>12696</v>
      </c>
      <c r="CJ1162" t="s">
        <v>12698</v>
      </c>
      <c r="CK1162" t="s">
        <v>17</v>
      </c>
      <c r="CL1162" t="s">
        <v>17</v>
      </c>
      <c r="CM1162" t="s">
        <v>12229</v>
      </c>
      <c r="CN1162" t="s">
        <v>17</v>
      </c>
      <c r="CO1162" t="s">
        <v>686</v>
      </c>
      <c r="CP1162" t="s">
        <v>48</v>
      </c>
      <c r="CQ1162" t="s">
        <v>7025</v>
      </c>
      <c r="CR1162" t="s">
        <v>17</v>
      </c>
      <c r="CS1162" t="s">
        <v>12699</v>
      </c>
      <c r="CT1162" t="s">
        <v>430</v>
      </c>
      <c r="CU1162" t="s">
        <v>333</v>
      </c>
      <c r="CV1162" t="s">
        <v>17</v>
      </c>
      <c r="CW1162" t="s">
        <v>17</v>
      </c>
      <c r="CX1162" t="s">
        <v>17</v>
      </c>
      <c r="CY1162" t="s">
        <v>17</v>
      </c>
      <c r="CZ1162" t="s">
        <v>12700</v>
      </c>
      <c r="DA1162" t="s">
        <v>8549</v>
      </c>
      <c r="DB1162" t="s">
        <v>12701</v>
      </c>
      <c r="DC1162" t="s">
        <v>12702</v>
      </c>
      <c r="DD1162">
        <v>1170</v>
      </c>
    </row>
    <row r="1163" spans="1:108" ht="16.149999999999999" customHeight="1">
      <c r="A1163">
        <v>1116</v>
      </c>
      <c r="B1163" t="s">
        <v>12199</v>
      </c>
      <c r="C1163" s="285" t="s">
        <v>12200</v>
      </c>
      <c r="D1163" t="s">
        <v>3455</v>
      </c>
      <c r="E1163" t="s">
        <v>12201</v>
      </c>
      <c r="F1163" s="101" t="s">
        <v>12202</v>
      </c>
      <c r="G1163" t="s">
        <v>12203</v>
      </c>
      <c r="H1163" t="s">
        <v>12204</v>
      </c>
      <c r="I1163" t="s">
        <v>12205</v>
      </c>
      <c r="J1163" t="s">
        <v>12206</v>
      </c>
      <c r="K1163" t="s">
        <v>12207</v>
      </c>
      <c r="L1163" t="s">
        <v>12318</v>
      </c>
      <c r="M1163" t="b">
        <v>0</v>
      </c>
      <c r="N1163" t="s">
        <v>549</v>
      </c>
      <c r="O1163" t="s">
        <v>8269</v>
      </c>
      <c r="P1163">
        <v>60</v>
      </c>
      <c r="Q1163">
        <v>60</v>
      </c>
      <c r="R1163">
        <v>60</v>
      </c>
      <c r="S1163" t="s">
        <v>12209</v>
      </c>
      <c r="T1163" t="s">
        <v>17</v>
      </c>
      <c r="U1163" t="s">
        <v>12210</v>
      </c>
      <c r="V1163" t="s">
        <v>17</v>
      </c>
      <c r="W1163" t="s">
        <v>17</v>
      </c>
      <c r="X1163" t="s">
        <v>17</v>
      </c>
      <c r="Y1163" t="s">
        <v>17</v>
      </c>
      <c r="Z1163" t="s">
        <v>12211</v>
      </c>
      <c r="AA1163" t="s">
        <v>12201</v>
      </c>
      <c r="AB1163" t="s">
        <v>17</v>
      </c>
      <c r="AC1163" s="276" t="s">
        <v>12319</v>
      </c>
      <c r="AD1163" t="s">
        <v>17</v>
      </c>
      <c r="AE1163" t="s">
        <v>17</v>
      </c>
      <c r="AF1163" t="s">
        <v>17</v>
      </c>
      <c r="AG1163" t="s">
        <v>17</v>
      </c>
      <c r="AH1163" t="s">
        <v>12703</v>
      </c>
      <c r="AI1163" t="s">
        <v>9273</v>
      </c>
      <c r="AJ1163" t="s">
        <v>12214</v>
      </c>
      <c r="AM1163" t="s">
        <v>12215</v>
      </c>
      <c r="AN1163" t="s">
        <v>12201</v>
      </c>
      <c r="AO1163" t="s">
        <v>4575</v>
      </c>
      <c r="AP1163" t="s">
        <v>8797</v>
      </c>
      <c r="AQ1163" t="s">
        <v>12216</v>
      </c>
      <c r="AR1163" t="s">
        <v>17</v>
      </c>
      <c r="AS1163" t="s">
        <v>9044</v>
      </c>
      <c r="AT1163" t="s">
        <v>17</v>
      </c>
      <c r="AU1163" t="b">
        <v>0</v>
      </c>
      <c r="AV1163" s="89">
        <v>34063</v>
      </c>
      <c r="AW1163" t="s">
        <v>17</v>
      </c>
      <c r="AX1163" t="s">
        <v>17</v>
      </c>
      <c r="AY1163" t="s">
        <v>17</v>
      </c>
      <c r="AZ1163" t="s">
        <v>17</v>
      </c>
      <c r="BA1163" t="s">
        <v>12217</v>
      </c>
      <c r="BB1163" t="s">
        <v>12218</v>
      </c>
      <c r="BC1163" t="s">
        <v>17</v>
      </c>
      <c r="BD1163" t="s">
        <v>12219</v>
      </c>
      <c r="BE1163" t="s">
        <v>37</v>
      </c>
      <c r="BF1163" t="s">
        <v>8178</v>
      </c>
      <c r="BG1163" t="s">
        <v>17</v>
      </c>
      <c r="BH1163" t="s">
        <v>9567</v>
      </c>
      <c r="BI1163" t="s">
        <v>4479</v>
      </c>
      <c r="BJ1163" t="s">
        <v>9079</v>
      </c>
      <c r="BK1163" t="b">
        <v>0</v>
      </c>
      <c r="BL1163" t="s">
        <v>17</v>
      </c>
      <c r="BM1163" s="89">
        <v>8737</v>
      </c>
      <c r="BN1163" s="89">
        <v>8737</v>
      </c>
      <c r="BO1163" t="s">
        <v>12220</v>
      </c>
      <c r="BP1163" t="s">
        <v>12221</v>
      </c>
      <c r="BQ1163" t="s">
        <v>12216</v>
      </c>
      <c r="BR1163" t="s">
        <v>17</v>
      </c>
      <c r="BS1163" t="s">
        <v>17</v>
      </c>
      <c r="BT1163" t="s">
        <v>17</v>
      </c>
      <c r="BU1163" t="s">
        <v>6697</v>
      </c>
      <c r="BV1163" t="s">
        <v>12704</v>
      </c>
      <c r="BW1163">
        <v>25</v>
      </c>
      <c r="BX1163" t="s">
        <v>17</v>
      </c>
      <c r="BY1163" t="s">
        <v>17</v>
      </c>
      <c r="BZ1163" t="s">
        <v>9217</v>
      </c>
      <c r="CA1163" t="s">
        <v>6212</v>
      </c>
      <c r="CB1163">
        <v>2018</v>
      </c>
      <c r="CC1163" t="s">
        <v>12223</v>
      </c>
      <c r="CD1163" t="s">
        <v>12705</v>
      </c>
      <c r="CE1163" t="s">
        <v>12706</v>
      </c>
      <c r="CF1163" t="s">
        <v>12707</v>
      </c>
      <c r="CG1163" t="s">
        <v>12708</v>
      </c>
      <c r="CH1163" t="s">
        <v>131</v>
      </c>
      <c r="CI1163" t="s">
        <v>12707</v>
      </c>
      <c r="CJ1163" t="s">
        <v>12709</v>
      </c>
      <c r="CK1163" t="s">
        <v>17</v>
      </c>
      <c r="CL1163" t="s">
        <v>17</v>
      </c>
      <c r="CM1163" t="s">
        <v>12229</v>
      </c>
      <c r="CN1163" t="s">
        <v>17</v>
      </c>
      <c r="CO1163" t="s">
        <v>686</v>
      </c>
      <c r="CP1163" t="s">
        <v>48</v>
      </c>
      <c r="CQ1163" t="s">
        <v>7025</v>
      </c>
      <c r="CR1163" t="s">
        <v>17</v>
      </c>
      <c r="CS1163" t="s">
        <v>12710</v>
      </c>
      <c r="CT1163" t="s">
        <v>430</v>
      </c>
      <c r="CU1163" t="s">
        <v>333</v>
      </c>
      <c r="CV1163" t="s">
        <v>17</v>
      </c>
      <c r="CW1163" t="s">
        <v>17</v>
      </c>
      <c r="CX1163" t="s">
        <v>17</v>
      </c>
      <c r="CY1163" t="s">
        <v>17</v>
      </c>
      <c r="CZ1163" t="s">
        <v>12711</v>
      </c>
      <c r="DA1163" t="s">
        <v>8549</v>
      </c>
      <c r="DB1163" t="s">
        <v>12712</v>
      </c>
      <c r="DC1163" t="s">
        <v>12713</v>
      </c>
      <c r="DD1163">
        <v>1171</v>
      </c>
    </row>
    <row r="1164" spans="1:108" ht="15" customHeight="1">
      <c r="A1164">
        <v>1117</v>
      </c>
      <c r="B1164" t="s">
        <v>12199</v>
      </c>
      <c r="C1164" s="285" t="s">
        <v>12200</v>
      </c>
      <c r="D1164" t="s">
        <v>3455</v>
      </c>
      <c r="E1164" t="s">
        <v>12201</v>
      </c>
      <c r="F1164" s="101" t="s">
        <v>12202</v>
      </c>
      <c r="G1164" t="s">
        <v>12203</v>
      </c>
      <c r="H1164" t="s">
        <v>12204</v>
      </c>
      <c r="I1164" t="s">
        <v>12205</v>
      </c>
      <c r="J1164" t="s">
        <v>12206</v>
      </c>
      <c r="K1164" t="s">
        <v>12207</v>
      </c>
      <c r="L1164" t="s">
        <v>12247</v>
      </c>
      <c r="M1164" t="b">
        <v>0</v>
      </c>
      <c r="N1164" t="s">
        <v>549</v>
      </c>
      <c r="O1164" t="s">
        <v>8168</v>
      </c>
      <c r="P1164">
        <v>48</v>
      </c>
      <c r="Q1164">
        <v>48</v>
      </c>
      <c r="R1164">
        <v>48</v>
      </c>
      <c r="S1164" t="s">
        <v>12209</v>
      </c>
      <c r="T1164" t="s">
        <v>17</v>
      </c>
      <c r="U1164" t="s">
        <v>12210</v>
      </c>
      <c r="V1164" t="s">
        <v>17</v>
      </c>
      <c r="W1164" t="s">
        <v>17</v>
      </c>
      <c r="X1164" t="s">
        <v>17</v>
      </c>
      <c r="Y1164" t="s">
        <v>17</v>
      </c>
      <c r="Z1164" t="s">
        <v>12211</v>
      </c>
      <c r="AA1164" t="s">
        <v>12201</v>
      </c>
      <c r="AB1164" t="s">
        <v>17</v>
      </c>
      <c r="AC1164" s="276" t="s">
        <v>12248</v>
      </c>
      <c r="AD1164" t="s">
        <v>17</v>
      </c>
      <c r="AE1164" t="s">
        <v>17</v>
      </c>
      <c r="AF1164" t="s">
        <v>17</v>
      </c>
      <c r="AG1164" t="s">
        <v>17</v>
      </c>
      <c r="AH1164" t="s">
        <v>12714</v>
      </c>
      <c r="AI1164" t="s">
        <v>9273</v>
      </c>
      <c r="AJ1164" t="s">
        <v>12214</v>
      </c>
      <c r="AM1164" t="s">
        <v>12215</v>
      </c>
      <c r="AN1164" t="s">
        <v>12201</v>
      </c>
      <c r="AO1164" t="s">
        <v>4575</v>
      </c>
      <c r="AP1164" t="s">
        <v>8797</v>
      </c>
      <c r="AQ1164" t="s">
        <v>12216</v>
      </c>
      <c r="AR1164" t="s">
        <v>17</v>
      </c>
      <c r="AS1164" t="s">
        <v>9044</v>
      </c>
      <c r="AT1164" t="s">
        <v>17</v>
      </c>
      <c r="AU1164" t="b">
        <v>0</v>
      </c>
      <c r="AV1164" s="89">
        <v>361348</v>
      </c>
      <c r="AW1164" t="s">
        <v>17</v>
      </c>
      <c r="AX1164" t="s">
        <v>17</v>
      </c>
      <c r="AY1164" t="s">
        <v>17</v>
      </c>
      <c r="AZ1164" t="s">
        <v>17</v>
      </c>
      <c r="BA1164" t="s">
        <v>12217</v>
      </c>
      <c r="BB1164" t="s">
        <v>12218</v>
      </c>
      <c r="BC1164" t="s">
        <v>17</v>
      </c>
      <c r="BD1164" t="s">
        <v>12219</v>
      </c>
      <c r="BE1164" t="s">
        <v>37</v>
      </c>
      <c r="BF1164" t="s">
        <v>8178</v>
      </c>
      <c r="BG1164" t="s">
        <v>17</v>
      </c>
      <c r="BH1164" t="s">
        <v>9567</v>
      </c>
      <c r="BI1164" t="s">
        <v>4479</v>
      </c>
      <c r="BJ1164" t="s">
        <v>9079</v>
      </c>
      <c r="BK1164" t="b">
        <v>0</v>
      </c>
      <c r="BL1164" t="s">
        <v>17</v>
      </c>
      <c r="BM1164" s="89">
        <v>238686</v>
      </c>
      <c r="BN1164" s="89">
        <v>238686</v>
      </c>
      <c r="BO1164" t="s">
        <v>12220</v>
      </c>
      <c r="BP1164" t="s">
        <v>12221</v>
      </c>
      <c r="BQ1164" t="s">
        <v>12216</v>
      </c>
      <c r="BR1164" t="s">
        <v>17</v>
      </c>
      <c r="BS1164" t="s">
        <v>17</v>
      </c>
      <c r="BT1164" t="s">
        <v>17</v>
      </c>
      <c r="BU1164" t="s">
        <v>6697</v>
      </c>
      <c r="BV1164" t="s">
        <v>12715</v>
      </c>
      <c r="BW1164">
        <v>25</v>
      </c>
      <c r="BX1164" t="s">
        <v>17</v>
      </c>
      <c r="BY1164" t="s">
        <v>17</v>
      </c>
      <c r="BZ1164" t="s">
        <v>9217</v>
      </c>
      <c r="CA1164" t="s">
        <v>6212</v>
      </c>
      <c r="CB1164">
        <v>2018</v>
      </c>
      <c r="CC1164" t="s">
        <v>12223</v>
      </c>
      <c r="CD1164" t="s">
        <v>12716</v>
      </c>
      <c r="CE1164" t="s">
        <v>12717</v>
      </c>
      <c r="CF1164" t="s">
        <v>12718</v>
      </c>
      <c r="CG1164" t="s">
        <v>12719</v>
      </c>
      <c r="CH1164" t="s">
        <v>131</v>
      </c>
      <c r="CI1164" t="s">
        <v>12718</v>
      </c>
      <c r="CJ1164" t="s">
        <v>12720</v>
      </c>
      <c r="CK1164" t="s">
        <v>17</v>
      </c>
      <c r="CL1164" t="s">
        <v>17</v>
      </c>
      <c r="CM1164" t="s">
        <v>12229</v>
      </c>
      <c r="CN1164" t="s">
        <v>17</v>
      </c>
      <c r="CO1164" t="s">
        <v>686</v>
      </c>
      <c r="CP1164" t="s">
        <v>48</v>
      </c>
      <c r="CQ1164" t="s">
        <v>7025</v>
      </c>
      <c r="CR1164" t="s">
        <v>17</v>
      </c>
      <c r="CS1164" t="s">
        <v>12721</v>
      </c>
      <c r="CT1164" t="s">
        <v>430</v>
      </c>
      <c r="CU1164" t="s">
        <v>333</v>
      </c>
      <c r="CV1164" t="s">
        <v>17</v>
      </c>
      <c r="CW1164" t="s">
        <v>17</v>
      </c>
      <c r="CX1164" t="s">
        <v>17</v>
      </c>
      <c r="CY1164" t="s">
        <v>17</v>
      </c>
      <c r="CZ1164" t="s">
        <v>12722</v>
      </c>
      <c r="DA1164" t="s">
        <v>8549</v>
      </c>
      <c r="DB1164" t="s">
        <v>12723</v>
      </c>
      <c r="DC1164" t="s">
        <v>12724</v>
      </c>
      <c r="DD1164">
        <v>1172</v>
      </c>
    </row>
    <row r="1165" spans="1:108" ht="15" customHeight="1">
      <c r="A1165">
        <v>1118</v>
      </c>
      <c r="B1165" t="s">
        <v>12199</v>
      </c>
      <c r="C1165" s="285" t="s">
        <v>12200</v>
      </c>
      <c r="D1165" t="s">
        <v>3455</v>
      </c>
      <c r="E1165" t="s">
        <v>12201</v>
      </c>
      <c r="F1165" s="101" t="s">
        <v>12202</v>
      </c>
      <c r="G1165" t="s">
        <v>12203</v>
      </c>
      <c r="H1165" t="s">
        <v>12204</v>
      </c>
      <c r="I1165" t="s">
        <v>12205</v>
      </c>
      <c r="J1165" t="s">
        <v>12206</v>
      </c>
      <c r="K1165" t="s">
        <v>12207</v>
      </c>
      <c r="L1165" t="s">
        <v>12247</v>
      </c>
      <c r="M1165" t="b">
        <v>0</v>
      </c>
      <c r="N1165" t="s">
        <v>549</v>
      </c>
      <c r="O1165" t="s">
        <v>8168</v>
      </c>
      <c r="P1165">
        <v>48</v>
      </c>
      <c r="Q1165">
        <v>48</v>
      </c>
      <c r="R1165">
        <v>48</v>
      </c>
      <c r="S1165" t="s">
        <v>12209</v>
      </c>
      <c r="T1165" t="s">
        <v>17</v>
      </c>
      <c r="U1165" t="s">
        <v>12210</v>
      </c>
      <c r="V1165" t="s">
        <v>17</v>
      </c>
      <c r="W1165" t="s">
        <v>17</v>
      </c>
      <c r="X1165" t="s">
        <v>17</v>
      </c>
      <c r="Y1165" t="s">
        <v>17</v>
      </c>
      <c r="Z1165" t="s">
        <v>12211</v>
      </c>
      <c r="AA1165" t="s">
        <v>12201</v>
      </c>
      <c r="AB1165" t="s">
        <v>17</v>
      </c>
      <c r="AC1165" s="276" t="s">
        <v>12248</v>
      </c>
      <c r="AD1165" t="s">
        <v>17</v>
      </c>
      <c r="AE1165" t="s">
        <v>17</v>
      </c>
      <c r="AF1165" t="s">
        <v>17</v>
      </c>
      <c r="AG1165" t="s">
        <v>17</v>
      </c>
      <c r="AH1165" t="s">
        <v>12725</v>
      </c>
      <c r="AI1165" t="s">
        <v>9273</v>
      </c>
      <c r="AJ1165" t="s">
        <v>12214</v>
      </c>
      <c r="AM1165" t="s">
        <v>12215</v>
      </c>
      <c r="AN1165" t="s">
        <v>12201</v>
      </c>
      <c r="AO1165" t="s">
        <v>4575</v>
      </c>
      <c r="AP1165" t="s">
        <v>8797</v>
      </c>
      <c r="AQ1165" t="s">
        <v>12216</v>
      </c>
      <c r="AR1165" t="s">
        <v>17</v>
      </c>
      <c r="AS1165" t="s">
        <v>9044</v>
      </c>
      <c r="AT1165" t="s">
        <v>17</v>
      </c>
      <c r="AU1165" t="b">
        <v>0</v>
      </c>
      <c r="AV1165" s="89">
        <v>239925</v>
      </c>
      <c r="AW1165" t="s">
        <v>17</v>
      </c>
      <c r="AX1165" t="s">
        <v>17</v>
      </c>
      <c r="AY1165" t="s">
        <v>17</v>
      </c>
      <c r="AZ1165" t="s">
        <v>17</v>
      </c>
      <c r="BA1165" t="s">
        <v>12217</v>
      </c>
      <c r="BB1165" t="s">
        <v>12218</v>
      </c>
      <c r="BC1165" t="s">
        <v>17</v>
      </c>
      <c r="BD1165" t="s">
        <v>12219</v>
      </c>
      <c r="BE1165" t="s">
        <v>37</v>
      </c>
      <c r="BF1165" t="s">
        <v>8178</v>
      </c>
      <c r="BG1165" t="s">
        <v>17</v>
      </c>
      <c r="BH1165" t="s">
        <v>9567</v>
      </c>
      <c r="BI1165" t="s">
        <v>4479</v>
      </c>
      <c r="BJ1165" t="s">
        <v>9079</v>
      </c>
      <c r="BK1165" t="b">
        <v>0</v>
      </c>
      <c r="BL1165" t="s">
        <v>17</v>
      </c>
      <c r="BM1165" s="89">
        <v>151290</v>
      </c>
      <c r="BN1165" s="89">
        <v>151290</v>
      </c>
      <c r="BO1165" t="s">
        <v>12220</v>
      </c>
      <c r="BP1165" t="s">
        <v>12221</v>
      </c>
      <c r="BQ1165" t="s">
        <v>12216</v>
      </c>
      <c r="BR1165" t="s">
        <v>17</v>
      </c>
      <c r="BS1165" t="s">
        <v>17</v>
      </c>
      <c r="BT1165" t="s">
        <v>17</v>
      </c>
      <c r="BU1165" t="s">
        <v>6697</v>
      </c>
      <c r="BV1165" t="s">
        <v>12726</v>
      </c>
      <c r="BW1165">
        <v>25</v>
      </c>
      <c r="BX1165" t="s">
        <v>17</v>
      </c>
      <c r="BY1165" t="s">
        <v>17</v>
      </c>
      <c r="BZ1165" t="s">
        <v>9217</v>
      </c>
      <c r="CA1165" t="s">
        <v>6212</v>
      </c>
      <c r="CB1165">
        <v>2018</v>
      </c>
      <c r="CC1165" t="s">
        <v>12223</v>
      </c>
      <c r="CD1165" t="s">
        <v>12727</v>
      </c>
      <c r="CE1165" t="s">
        <v>12728</v>
      </c>
      <c r="CF1165" t="s">
        <v>12729</v>
      </c>
      <c r="CG1165" t="s">
        <v>12730</v>
      </c>
      <c r="CH1165" t="s">
        <v>131</v>
      </c>
      <c r="CI1165" t="s">
        <v>12729</v>
      </c>
      <c r="CJ1165" t="s">
        <v>12731</v>
      </c>
      <c r="CK1165" t="s">
        <v>17</v>
      </c>
      <c r="CL1165" t="s">
        <v>17</v>
      </c>
      <c r="CM1165" t="s">
        <v>12229</v>
      </c>
      <c r="CN1165" t="s">
        <v>17</v>
      </c>
      <c r="CO1165" t="s">
        <v>686</v>
      </c>
      <c r="CP1165" t="s">
        <v>48</v>
      </c>
      <c r="CQ1165" t="s">
        <v>7025</v>
      </c>
      <c r="CR1165" t="s">
        <v>17</v>
      </c>
      <c r="CS1165" t="s">
        <v>12732</v>
      </c>
      <c r="CT1165" t="s">
        <v>430</v>
      </c>
      <c r="CU1165" t="s">
        <v>333</v>
      </c>
      <c r="CV1165" t="s">
        <v>17</v>
      </c>
      <c r="CW1165" t="s">
        <v>17</v>
      </c>
      <c r="CX1165" t="s">
        <v>17</v>
      </c>
      <c r="CY1165" t="s">
        <v>17</v>
      </c>
      <c r="CZ1165" t="s">
        <v>12733</v>
      </c>
      <c r="DA1165" t="s">
        <v>8549</v>
      </c>
      <c r="DB1165" t="s">
        <v>12734</v>
      </c>
      <c r="DC1165" t="s">
        <v>12735</v>
      </c>
      <c r="DD1165">
        <v>1173</v>
      </c>
    </row>
    <row r="1166" spans="1:108" ht="16.149999999999999" customHeight="1">
      <c r="A1166">
        <v>1119</v>
      </c>
      <c r="B1166" t="s">
        <v>12199</v>
      </c>
      <c r="C1166" s="285" t="s">
        <v>12200</v>
      </c>
      <c r="D1166" t="s">
        <v>3455</v>
      </c>
      <c r="E1166" t="s">
        <v>12201</v>
      </c>
      <c r="F1166" s="101" t="s">
        <v>12202</v>
      </c>
      <c r="G1166" t="s">
        <v>12203</v>
      </c>
      <c r="H1166" t="s">
        <v>12204</v>
      </c>
      <c r="I1166" t="s">
        <v>12205</v>
      </c>
      <c r="J1166" t="s">
        <v>12206</v>
      </c>
      <c r="K1166" t="s">
        <v>12207</v>
      </c>
      <c r="L1166" t="s">
        <v>12636</v>
      </c>
      <c r="M1166" t="b">
        <v>0</v>
      </c>
      <c r="N1166" t="s">
        <v>549</v>
      </c>
      <c r="O1166" t="s">
        <v>8269</v>
      </c>
      <c r="P1166">
        <v>53</v>
      </c>
      <c r="Q1166">
        <v>53</v>
      </c>
      <c r="R1166">
        <v>53</v>
      </c>
      <c r="S1166" t="s">
        <v>12209</v>
      </c>
      <c r="T1166" t="s">
        <v>17</v>
      </c>
      <c r="U1166" t="s">
        <v>12210</v>
      </c>
      <c r="V1166" t="s">
        <v>17</v>
      </c>
      <c r="W1166" t="s">
        <v>17</v>
      </c>
      <c r="X1166" t="s">
        <v>17</v>
      </c>
      <c r="Y1166" t="s">
        <v>17</v>
      </c>
      <c r="Z1166" t="s">
        <v>12211</v>
      </c>
      <c r="AA1166" t="s">
        <v>12201</v>
      </c>
      <c r="AB1166" t="s">
        <v>17</v>
      </c>
      <c r="AC1166" s="276" t="s">
        <v>12319</v>
      </c>
      <c r="AD1166" t="s">
        <v>17</v>
      </c>
      <c r="AE1166" t="s">
        <v>17</v>
      </c>
      <c r="AF1166" t="s">
        <v>17</v>
      </c>
      <c r="AG1166" t="s">
        <v>17</v>
      </c>
      <c r="AH1166" t="s">
        <v>12736</v>
      </c>
      <c r="AI1166" t="s">
        <v>9273</v>
      </c>
      <c r="AJ1166" t="s">
        <v>12214</v>
      </c>
      <c r="AM1166" t="s">
        <v>12215</v>
      </c>
      <c r="AN1166" t="s">
        <v>12201</v>
      </c>
      <c r="AO1166" t="s">
        <v>4575</v>
      </c>
      <c r="AP1166" t="s">
        <v>8797</v>
      </c>
      <c r="AQ1166" t="s">
        <v>12216</v>
      </c>
      <c r="AR1166" t="s">
        <v>17</v>
      </c>
      <c r="AS1166" t="s">
        <v>9044</v>
      </c>
      <c r="AT1166" t="s">
        <v>17</v>
      </c>
      <c r="AU1166" t="b">
        <v>0</v>
      </c>
      <c r="AV1166" s="89">
        <v>177587</v>
      </c>
      <c r="AW1166" t="s">
        <v>17</v>
      </c>
      <c r="AX1166" t="s">
        <v>17</v>
      </c>
      <c r="AY1166" t="s">
        <v>17</v>
      </c>
      <c r="AZ1166" t="s">
        <v>17</v>
      </c>
      <c r="BA1166" t="s">
        <v>12217</v>
      </c>
      <c r="BB1166" t="s">
        <v>12218</v>
      </c>
      <c r="BC1166" t="s">
        <v>17</v>
      </c>
      <c r="BD1166" t="s">
        <v>12219</v>
      </c>
      <c r="BE1166" t="s">
        <v>37</v>
      </c>
      <c r="BF1166" t="s">
        <v>8178</v>
      </c>
      <c r="BG1166" t="s">
        <v>17</v>
      </c>
      <c r="BH1166" t="s">
        <v>9567</v>
      </c>
      <c r="BI1166" t="s">
        <v>4479</v>
      </c>
      <c r="BJ1166" t="s">
        <v>9079</v>
      </c>
      <c r="BK1166" t="b">
        <v>0</v>
      </c>
      <c r="BL1166" t="s">
        <v>17</v>
      </c>
      <c r="BM1166" s="89">
        <v>96428</v>
      </c>
      <c r="BN1166" s="89">
        <v>96428</v>
      </c>
      <c r="BO1166" t="s">
        <v>12220</v>
      </c>
      <c r="BP1166" t="s">
        <v>12221</v>
      </c>
      <c r="BQ1166" t="s">
        <v>12216</v>
      </c>
      <c r="BR1166" t="s">
        <v>17</v>
      </c>
      <c r="BS1166" t="s">
        <v>17</v>
      </c>
      <c r="BT1166" t="s">
        <v>17</v>
      </c>
      <c r="BU1166" t="s">
        <v>6697</v>
      </c>
      <c r="BV1166" t="s">
        <v>12737</v>
      </c>
      <c r="BW1166">
        <v>25</v>
      </c>
      <c r="BX1166" t="s">
        <v>17</v>
      </c>
      <c r="BY1166" t="s">
        <v>17</v>
      </c>
      <c r="BZ1166" t="s">
        <v>9217</v>
      </c>
      <c r="CA1166" t="s">
        <v>6212</v>
      </c>
      <c r="CB1166">
        <v>2018</v>
      </c>
      <c r="CC1166" t="s">
        <v>12223</v>
      </c>
      <c r="CD1166" t="s">
        <v>12738</v>
      </c>
      <c r="CE1166" t="s">
        <v>12739</v>
      </c>
      <c r="CF1166" t="s">
        <v>12740</v>
      </c>
      <c r="CG1166" t="s">
        <v>12741</v>
      </c>
      <c r="CH1166" t="s">
        <v>131</v>
      </c>
      <c r="CI1166" t="s">
        <v>12740</v>
      </c>
      <c r="CJ1166" t="s">
        <v>12742</v>
      </c>
      <c r="CK1166" t="s">
        <v>17</v>
      </c>
      <c r="CL1166" t="s">
        <v>17</v>
      </c>
      <c r="CM1166" t="s">
        <v>12229</v>
      </c>
      <c r="CN1166" t="s">
        <v>17</v>
      </c>
      <c r="CO1166" t="s">
        <v>686</v>
      </c>
      <c r="CP1166" t="s">
        <v>48</v>
      </c>
      <c r="CQ1166" t="s">
        <v>7025</v>
      </c>
      <c r="CR1166" t="s">
        <v>17</v>
      </c>
      <c r="CS1166" t="s">
        <v>12743</v>
      </c>
      <c r="CT1166" t="s">
        <v>430</v>
      </c>
      <c r="CU1166" t="s">
        <v>333</v>
      </c>
      <c r="CV1166" t="s">
        <v>17</v>
      </c>
      <c r="CW1166" t="s">
        <v>17</v>
      </c>
      <c r="CX1166" t="s">
        <v>17</v>
      </c>
      <c r="CY1166" t="s">
        <v>17</v>
      </c>
      <c r="CZ1166" t="s">
        <v>12744</v>
      </c>
      <c r="DA1166" t="s">
        <v>8549</v>
      </c>
      <c r="DB1166" t="s">
        <v>12745</v>
      </c>
      <c r="DC1166" t="s">
        <v>12746</v>
      </c>
      <c r="DD1166">
        <v>1174</v>
      </c>
    </row>
    <row r="1167" spans="1:108" ht="15" customHeight="1">
      <c r="A1167">
        <v>1120</v>
      </c>
      <c r="B1167" t="s">
        <v>12199</v>
      </c>
      <c r="C1167" s="285" t="s">
        <v>12200</v>
      </c>
      <c r="D1167" t="s">
        <v>3455</v>
      </c>
      <c r="E1167" t="s">
        <v>12201</v>
      </c>
      <c r="F1167" s="101" t="s">
        <v>12202</v>
      </c>
      <c r="G1167" t="s">
        <v>12203</v>
      </c>
      <c r="H1167" t="s">
        <v>12204</v>
      </c>
      <c r="I1167" t="s">
        <v>12205</v>
      </c>
      <c r="J1167" t="s">
        <v>12206</v>
      </c>
      <c r="K1167" t="s">
        <v>12207</v>
      </c>
      <c r="L1167" t="s">
        <v>12747</v>
      </c>
      <c r="M1167" t="b">
        <v>0</v>
      </c>
      <c r="N1167" t="s">
        <v>549</v>
      </c>
      <c r="O1167" t="s">
        <v>8269</v>
      </c>
      <c r="P1167">
        <v>59</v>
      </c>
      <c r="Q1167">
        <v>59</v>
      </c>
      <c r="R1167">
        <v>59</v>
      </c>
      <c r="S1167" t="s">
        <v>12209</v>
      </c>
      <c r="T1167" t="s">
        <v>17</v>
      </c>
      <c r="U1167" t="s">
        <v>12210</v>
      </c>
      <c r="V1167" t="s">
        <v>17</v>
      </c>
      <c r="W1167" t="s">
        <v>17</v>
      </c>
      <c r="X1167" t="s">
        <v>17</v>
      </c>
      <c r="Y1167" t="s">
        <v>17</v>
      </c>
      <c r="Z1167" t="s">
        <v>12211</v>
      </c>
      <c r="AA1167" t="s">
        <v>12201</v>
      </c>
      <c r="AB1167" t="s">
        <v>17</v>
      </c>
      <c r="AC1167" s="276" t="s">
        <v>17</v>
      </c>
      <c r="AD1167" t="s">
        <v>17</v>
      </c>
      <c r="AE1167" t="s">
        <v>17</v>
      </c>
      <c r="AF1167" t="s">
        <v>17</v>
      </c>
      <c r="AG1167" t="s">
        <v>17</v>
      </c>
      <c r="AH1167" t="s">
        <v>12748</v>
      </c>
      <c r="AI1167" t="s">
        <v>9273</v>
      </c>
      <c r="AJ1167" t="s">
        <v>12214</v>
      </c>
      <c r="AM1167" t="s">
        <v>12215</v>
      </c>
      <c r="AN1167" t="s">
        <v>12201</v>
      </c>
      <c r="AO1167" t="s">
        <v>4575</v>
      </c>
      <c r="AP1167" t="s">
        <v>8797</v>
      </c>
      <c r="AQ1167" t="s">
        <v>12216</v>
      </c>
      <c r="AR1167" t="s">
        <v>17</v>
      </c>
      <c r="AS1167" t="s">
        <v>9044</v>
      </c>
      <c r="AT1167" t="s">
        <v>17</v>
      </c>
      <c r="AU1167" t="b">
        <v>0</v>
      </c>
      <c r="AV1167" s="89">
        <v>467912</v>
      </c>
      <c r="AW1167" t="s">
        <v>17</v>
      </c>
      <c r="AX1167" t="s">
        <v>17</v>
      </c>
      <c r="AY1167" t="s">
        <v>17</v>
      </c>
      <c r="AZ1167" t="s">
        <v>17</v>
      </c>
      <c r="BA1167" t="s">
        <v>12217</v>
      </c>
      <c r="BB1167" t="s">
        <v>12218</v>
      </c>
      <c r="BC1167" t="s">
        <v>17</v>
      </c>
      <c r="BD1167" t="s">
        <v>12219</v>
      </c>
      <c r="BE1167" t="s">
        <v>37</v>
      </c>
      <c r="BF1167" t="s">
        <v>8178</v>
      </c>
      <c r="BG1167" t="s">
        <v>17</v>
      </c>
      <c r="BH1167" t="s">
        <v>9567</v>
      </c>
      <c r="BI1167" t="s">
        <v>4479</v>
      </c>
      <c r="BJ1167" t="s">
        <v>9079</v>
      </c>
      <c r="BK1167" t="b">
        <v>0</v>
      </c>
      <c r="BL1167" t="s">
        <v>17</v>
      </c>
      <c r="BM1167" s="89">
        <v>19620</v>
      </c>
      <c r="BN1167" s="89">
        <v>19620</v>
      </c>
      <c r="BO1167" t="s">
        <v>12220</v>
      </c>
      <c r="BP1167" t="s">
        <v>12221</v>
      </c>
      <c r="BQ1167" t="s">
        <v>12216</v>
      </c>
      <c r="BR1167" t="s">
        <v>17</v>
      </c>
      <c r="BS1167" t="s">
        <v>17</v>
      </c>
      <c r="BT1167" t="s">
        <v>17</v>
      </c>
      <c r="BU1167" t="s">
        <v>6697</v>
      </c>
      <c r="BV1167" t="s">
        <v>12749</v>
      </c>
      <c r="BW1167">
        <v>25</v>
      </c>
      <c r="BX1167" t="s">
        <v>17</v>
      </c>
      <c r="BY1167" t="s">
        <v>17</v>
      </c>
      <c r="BZ1167" t="s">
        <v>9217</v>
      </c>
      <c r="CA1167" t="s">
        <v>6212</v>
      </c>
      <c r="CB1167">
        <v>2018</v>
      </c>
      <c r="CC1167" t="s">
        <v>12223</v>
      </c>
      <c r="CD1167" t="s">
        <v>12750</v>
      </c>
      <c r="CE1167" t="s">
        <v>12751</v>
      </c>
      <c r="CF1167" t="s">
        <v>12752</v>
      </c>
      <c r="CG1167" t="s">
        <v>12753</v>
      </c>
      <c r="CH1167" t="s">
        <v>131</v>
      </c>
      <c r="CI1167" t="s">
        <v>12752</v>
      </c>
      <c r="CJ1167" t="s">
        <v>12754</v>
      </c>
      <c r="CK1167" t="s">
        <v>17</v>
      </c>
      <c r="CL1167" t="s">
        <v>17</v>
      </c>
      <c r="CM1167" t="s">
        <v>12229</v>
      </c>
      <c r="CN1167" t="s">
        <v>17</v>
      </c>
      <c r="CO1167" t="s">
        <v>686</v>
      </c>
      <c r="CP1167" t="s">
        <v>48</v>
      </c>
      <c r="CQ1167" t="s">
        <v>7025</v>
      </c>
      <c r="CR1167" t="s">
        <v>17</v>
      </c>
      <c r="CS1167" t="s">
        <v>12755</v>
      </c>
      <c r="CT1167" t="s">
        <v>430</v>
      </c>
      <c r="CU1167" t="s">
        <v>333</v>
      </c>
      <c r="CV1167" t="s">
        <v>17</v>
      </c>
      <c r="CW1167" t="s">
        <v>17</v>
      </c>
      <c r="CX1167" t="s">
        <v>17</v>
      </c>
      <c r="CY1167" t="s">
        <v>17</v>
      </c>
      <c r="CZ1167" t="s">
        <v>12756</v>
      </c>
      <c r="DA1167" t="s">
        <v>8549</v>
      </c>
      <c r="DB1167" t="s">
        <v>12757</v>
      </c>
      <c r="DC1167" t="s">
        <v>12758</v>
      </c>
      <c r="DD1167">
        <v>1175</v>
      </c>
    </row>
    <row r="1168" spans="1:108" ht="15" customHeight="1">
      <c r="A1168">
        <v>1121</v>
      </c>
      <c r="B1168" t="s">
        <v>12199</v>
      </c>
      <c r="C1168" s="285" t="s">
        <v>12200</v>
      </c>
      <c r="D1168" t="s">
        <v>3455</v>
      </c>
      <c r="E1168" t="s">
        <v>12201</v>
      </c>
      <c r="F1168" s="101" t="s">
        <v>12202</v>
      </c>
      <c r="G1168" t="s">
        <v>12203</v>
      </c>
      <c r="H1168" t="s">
        <v>12204</v>
      </c>
      <c r="I1168" t="s">
        <v>12205</v>
      </c>
      <c r="J1168" t="s">
        <v>12206</v>
      </c>
      <c r="K1168" t="s">
        <v>12207</v>
      </c>
      <c r="L1168" t="s">
        <v>12759</v>
      </c>
      <c r="M1168" t="b">
        <v>0</v>
      </c>
      <c r="N1168" t="s">
        <v>549</v>
      </c>
      <c r="O1168" t="s">
        <v>8168</v>
      </c>
      <c r="P1168">
        <v>62</v>
      </c>
      <c r="Q1168">
        <v>62</v>
      </c>
      <c r="R1168">
        <v>62</v>
      </c>
      <c r="S1168" t="s">
        <v>12209</v>
      </c>
      <c r="T1168" t="s">
        <v>17</v>
      </c>
      <c r="U1168" t="s">
        <v>12210</v>
      </c>
      <c r="V1168" t="s">
        <v>17</v>
      </c>
      <c r="W1168" t="s">
        <v>17</v>
      </c>
      <c r="X1168" t="s">
        <v>17</v>
      </c>
      <c r="Y1168" t="s">
        <v>17</v>
      </c>
      <c r="Z1168" t="s">
        <v>12211</v>
      </c>
      <c r="AA1168" t="s">
        <v>12201</v>
      </c>
      <c r="AB1168" t="s">
        <v>17</v>
      </c>
      <c r="AC1168" s="276" t="s">
        <v>12760</v>
      </c>
      <c r="AD1168" t="s">
        <v>17</v>
      </c>
      <c r="AE1168" t="s">
        <v>17</v>
      </c>
      <c r="AF1168" t="s">
        <v>17</v>
      </c>
      <c r="AG1168" t="s">
        <v>17</v>
      </c>
      <c r="AH1168" t="s">
        <v>12761</v>
      </c>
      <c r="AI1168" t="s">
        <v>9273</v>
      </c>
      <c r="AJ1168" t="s">
        <v>12214</v>
      </c>
      <c r="AM1168" t="s">
        <v>12215</v>
      </c>
      <c r="AN1168" t="s">
        <v>12201</v>
      </c>
      <c r="AO1168" t="s">
        <v>4575</v>
      </c>
      <c r="AP1168" t="s">
        <v>8797</v>
      </c>
      <c r="AQ1168" t="s">
        <v>12216</v>
      </c>
      <c r="AR1168" t="s">
        <v>17</v>
      </c>
      <c r="AS1168" t="s">
        <v>9044</v>
      </c>
      <c r="AT1168" t="s">
        <v>17</v>
      </c>
      <c r="AU1168" t="b">
        <v>0</v>
      </c>
      <c r="AV1168" s="89">
        <v>627744</v>
      </c>
      <c r="AW1168" t="s">
        <v>17</v>
      </c>
      <c r="AX1168" t="s">
        <v>17</v>
      </c>
      <c r="AY1168" t="s">
        <v>17</v>
      </c>
      <c r="AZ1168" t="s">
        <v>17</v>
      </c>
      <c r="BA1168" t="s">
        <v>12217</v>
      </c>
      <c r="BB1168" t="s">
        <v>12218</v>
      </c>
      <c r="BC1168" t="s">
        <v>17</v>
      </c>
      <c r="BD1168" t="s">
        <v>12219</v>
      </c>
      <c r="BE1168" t="s">
        <v>37</v>
      </c>
      <c r="BF1168" t="s">
        <v>8178</v>
      </c>
      <c r="BG1168" t="s">
        <v>17</v>
      </c>
      <c r="BH1168" t="s">
        <v>9567</v>
      </c>
      <c r="BI1168" t="s">
        <v>4479</v>
      </c>
      <c r="BJ1168" t="s">
        <v>9079</v>
      </c>
      <c r="BK1168" t="b">
        <v>0</v>
      </c>
      <c r="BL1168" t="s">
        <v>17</v>
      </c>
      <c r="BM1168" s="89">
        <v>358797</v>
      </c>
      <c r="BN1168" s="89">
        <v>358797</v>
      </c>
      <c r="BO1168" t="s">
        <v>12220</v>
      </c>
      <c r="BP1168" t="s">
        <v>12221</v>
      </c>
      <c r="BQ1168" t="s">
        <v>12216</v>
      </c>
      <c r="BR1168" t="s">
        <v>17</v>
      </c>
      <c r="BS1168" t="s">
        <v>17</v>
      </c>
      <c r="BT1168" t="s">
        <v>17</v>
      </c>
      <c r="BU1168" t="s">
        <v>6697</v>
      </c>
      <c r="BV1168" t="s">
        <v>12762</v>
      </c>
      <c r="BW1168">
        <v>25</v>
      </c>
      <c r="BX1168" t="s">
        <v>17</v>
      </c>
      <c r="BY1168" t="s">
        <v>17</v>
      </c>
      <c r="BZ1168" t="s">
        <v>9217</v>
      </c>
      <c r="CA1168" t="s">
        <v>6212</v>
      </c>
      <c r="CB1168">
        <v>2018</v>
      </c>
      <c r="CC1168" t="s">
        <v>12223</v>
      </c>
      <c r="CD1168" t="s">
        <v>12763</v>
      </c>
      <c r="CE1168" t="s">
        <v>12764</v>
      </c>
      <c r="CF1168" t="s">
        <v>12765</v>
      </c>
      <c r="CG1168" t="s">
        <v>12766</v>
      </c>
      <c r="CH1168" t="s">
        <v>131</v>
      </c>
      <c r="CI1168" t="s">
        <v>12765</v>
      </c>
      <c r="CJ1168" t="s">
        <v>12767</v>
      </c>
      <c r="CK1168" t="s">
        <v>17</v>
      </c>
      <c r="CL1168" t="s">
        <v>17</v>
      </c>
      <c r="CM1168" t="s">
        <v>12229</v>
      </c>
      <c r="CN1168" t="s">
        <v>17</v>
      </c>
      <c r="CO1168" t="s">
        <v>686</v>
      </c>
      <c r="CP1168" t="s">
        <v>48</v>
      </c>
      <c r="CQ1168" t="s">
        <v>7025</v>
      </c>
      <c r="CR1168" t="s">
        <v>17</v>
      </c>
      <c r="CS1168" t="s">
        <v>12768</v>
      </c>
      <c r="CT1168" t="s">
        <v>430</v>
      </c>
      <c r="CU1168" t="s">
        <v>333</v>
      </c>
      <c r="CV1168" t="s">
        <v>17</v>
      </c>
      <c r="CW1168" t="s">
        <v>17</v>
      </c>
      <c r="CX1168" t="s">
        <v>17</v>
      </c>
      <c r="CY1168" t="s">
        <v>17</v>
      </c>
      <c r="CZ1168" t="s">
        <v>12769</v>
      </c>
      <c r="DA1168" t="s">
        <v>8549</v>
      </c>
      <c r="DB1168" t="s">
        <v>12770</v>
      </c>
      <c r="DC1168" t="s">
        <v>12771</v>
      </c>
      <c r="DD1168">
        <v>1176</v>
      </c>
    </row>
    <row r="1169" spans="1:108" ht="14.45" customHeight="1">
      <c r="A1169">
        <v>1122</v>
      </c>
      <c r="B1169" t="s">
        <v>12199</v>
      </c>
      <c r="C1169" s="285" t="s">
        <v>12200</v>
      </c>
      <c r="D1169" t="s">
        <v>3455</v>
      </c>
      <c r="E1169" t="s">
        <v>12201</v>
      </c>
      <c r="F1169" s="101" t="s">
        <v>12202</v>
      </c>
      <c r="G1169" t="s">
        <v>12203</v>
      </c>
      <c r="H1169" t="s">
        <v>12204</v>
      </c>
      <c r="I1169" t="s">
        <v>12205</v>
      </c>
      <c r="J1169" t="s">
        <v>12206</v>
      </c>
      <c r="K1169" t="s">
        <v>12207</v>
      </c>
      <c r="L1169" t="s">
        <v>12747</v>
      </c>
      <c r="M1169" t="b">
        <v>0</v>
      </c>
      <c r="N1169" t="s">
        <v>549</v>
      </c>
      <c r="O1169" t="s">
        <v>8269</v>
      </c>
      <c r="P1169">
        <v>59</v>
      </c>
      <c r="Q1169">
        <v>59</v>
      </c>
      <c r="R1169">
        <v>59</v>
      </c>
      <c r="S1169" t="s">
        <v>12209</v>
      </c>
      <c r="T1169" t="s">
        <v>17</v>
      </c>
      <c r="U1169" t="s">
        <v>12210</v>
      </c>
      <c r="V1169" t="s">
        <v>17</v>
      </c>
      <c r="W1169" t="s">
        <v>17</v>
      </c>
      <c r="X1169" t="s">
        <v>17</v>
      </c>
      <c r="Y1169" t="s">
        <v>17</v>
      </c>
      <c r="Z1169" t="s">
        <v>12211</v>
      </c>
      <c r="AA1169" t="s">
        <v>12201</v>
      </c>
      <c r="AB1169" t="s">
        <v>17</v>
      </c>
      <c r="AC1169" s="276" t="s">
        <v>17</v>
      </c>
      <c r="AD1169" t="s">
        <v>17</v>
      </c>
      <c r="AE1169" t="s">
        <v>17</v>
      </c>
      <c r="AF1169" t="s">
        <v>17</v>
      </c>
      <c r="AG1169" t="s">
        <v>17</v>
      </c>
      <c r="AH1169" t="s">
        <v>12772</v>
      </c>
      <c r="AI1169" t="s">
        <v>9273</v>
      </c>
      <c r="AJ1169" t="s">
        <v>12214</v>
      </c>
      <c r="AM1169" t="s">
        <v>12215</v>
      </c>
      <c r="AN1169" t="s">
        <v>12201</v>
      </c>
      <c r="AO1169" t="s">
        <v>4575</v>
      </c>
      <c r="AP1169" t="s">
        <v>8797</v>
      </c>
      <c r="AQ1169" t="s">
        <v>12216</v>
      </c>
      <c r="AR1169" t="s">
        <v>17</v>
      </c>
      <c r="AS1169" t="s">
        <v>9044</v>
      </c>
      <c r="AT1169" t="s">
        <v>17</v>
      </c>
      <c r="AU1169" t="b">
        <v>0</v>
      </c>
      <c r="AV1169" s="89">
        <v>135201</v>
      </c>
      <c r="AW1169" t="s">
        <v>17</v>
      </c>
      <c r="AX1169" t="s">
        <v>17</v>
      </c>
      <c r="AY1169" t="s">
        <v>17</v>
      </c>
      <c r="AZ1169" t="s">
        <v>17</v>
      </c>
      <c r="BA1169" t="s">
        <v>12217</v>
      </c>
      <c r="BB1169" t="s">
        <v>12218</v>
      </c>
      <c r="BC1169" t="s">
        <v>17</v>
      </c>
      <c r="BD1169" t="s">
        <v>12219</v>
      </c>
      <c r="BE1169" t="s">
        <v>37</v>
      </c>
      <c r="BF1169" t="s">
        <v>8178</v>
      </c>
      <c r="BG1169" t="s">
        <v>17</v>
      </c>
      <c r="BH1169" t="s">
        <v>9567</v>
      </c>
      <c r="BI1169" t="s">
        <v>4479</v>
      </c>
      <c r="BJ1169" t="s">
        <v>9079</v>
      </c>
      <c r="BK1169" t="b">
        <v>0</v>
      </c>
      <c r="BL1169" t="s">
        <v>17</v>
      </c>
      <c r="BM1169" s="89">
        <v>67282</v>
      </c>
      <c r="BN1169" s="89">
        <v>67282</v>
      </c>
      <c r="BO1169" t="s">
        <v>12220</v>
      </c>
      <c r="BP1169" t="s">
        <v>12221</v>
      </c>
      <c r="BQ1169" t="s">
        <v>12216</v>
      </c>
      <c r="BR1169" t="s">
        <v>17</v>
      </c>
      <c r="BS1169" t="s">
        <v>17</v>
      </c>
      <c r="BT1169" t="s">
        <v>17</v>
      </c>
      <c r="BU1169" t="s">
        <v>6697</v>
      </c>
      <c r="BV1169" t="s">
        <v>12773</v>
      </c>
      <c r="BW1169">
        <v>25</v>
      </c>
      <c r="BX1169" t="s">
        <v>17</v>
      </c>
      <c r="BY1169" t="s">
        <v>17</v>
      </c>
      <c r="BZ1169" t="s">
        <v>9217</v>
      </c>
      <c r="CA1169" t="s">
        <v>6212</v>
      </c>
      <c r="CB1169">
        <v>2018</v>
      </c>
      <c r="CC1169" t="s">
        <v>12223</v>
      </c>
      <c r="CD1169" t="s">
        <v>12774</v>
      </c>
      <c r="CE1169" t="s">
        <v>12775</v>
      </c>
      <c r="CF1169" t="s">
        <v>12776</v>
      </c>
      <c r="CG1169" t="s">
        <v>12777</v>
      </c>
      <c r="CH1169" t="s">
        <v>131</v>
      </c>
      <c r="CI1169" t="s">
        <v>12776</v>
      </c>
      <c r="CJ1169" t="s">
        <v>12778</v>
      </c>
      <c r="CK1169" t="s">
        <v>17</v>
      </c>
      <c r="CL1169" t="s">
        <v>17</v>
      </c>
      <c r="CM1169" t="s">
        <v>12229</v>
      </c>
      <c r="CN1169" t="s">
        <v>17</v>
      </c>
      <c r="CO1169" t="s">
        <v>686</v>
      </c>
      <c r="CP1169" t="s">
        <v>48</v>
      </c>
      <c r="CQ1169" t="s">
        <v>7025</v>
      </c>
      <c r="CR1169" t="s">
        <v>17</v>
      </c>
      <c r="CS1169" t="s">
        <v>12779</v>
      </c>
      <c r="CT1169" t="s">
        <v>430</v>
      </c>
      <c r="CU1169" t="s">
        <v>333</v>
      </c>
      <c r="CV1169" t="s">
        <v>17</v>
      </c>
      <c r="CW1169" t="s">
        <v>17</v>
      </c>
      <c r="CX1169" t="s">
        <v>17</v>
      </c>
      <c r="CY1169" t="s">
        <v>17</v>
      </c>
      <c r="CZ1169" t="s">
        <v>12780</v>
      </c>
      <c r="DA1169" t="s">
        <v>8549</v>
      </c>
      <c r="DB1169" t="s">
        <v>12781</v>
      </c>
      <c r="DC1169" t="s">
        <v>12782</v>
      </c>
      <c r="DD1169">
        <v>1177</v>
      </c>
    </row>
    <row r="1170" spans="1:108" ht="15" customHeight="1">
      <c r="A1170">
        <v>1123</v>
      </c>
      <c r="B1170" t="s">
        <v>12199</v>
      </c>
      <c r="C1170" s="285" t="s">
        <v>12200</v>
      </c>
      <c r="D1170" t="s">
        <v>3455</v>
      </c>
      <c r="E1170" t="s">
        <v>12201</v>
      </c>
      <c r="F1170" s="101" t="s">
        <v>12202</v>
      </c>
      <c r="G1170" t="s">
        <v>12203</v>
      </c>
      <c r="H1170" t="s">
        <v>12204</v>
      </c>
      <c r="I1170" t="s">
        <v>12205</v>
      </c>
      <c r="J1170" t="s">
        <v>12206</v>
      </c>
      <c r="K1170" t="s">
        <v>12207</v>
      </c>
      <c r="L1170" t="s">
        <v>12747</v>
      </c>
      <c r="M1170" t="b">
        <v>0</v>
      </c>
      <c r="N1170" t="s">
        <v>549</v>
      </c>
      <c r="O1170" t="s">
        <v>8269</v>
      </c>
      <c r="P1170">
        <v>59</v>
      </c>
      <c r="Q1170">
        <v>59</v>
      </c>
      <c r="R1170">
        <v>59</v>
      </c>
      <c r="S1170" t="s">
        <v>12209</v>
      </c>
      <c r="T1170" t="s">
        <v>17</v>
      </c>
      <c r="U1170" t="s">
        <v>12210</v>
      </c>
      <c r="V1170" t="s">
        <v>17</v>
      </c>
      <c r="W1170" t="s">
        <v>17</v>
      </c>
      <c r="X1170" t="s">
        <v>17</v>
      </c>
      <c r="Y1170" t="s">
        <v>17</v>
      </c>
      <c r="Z1170" t="s">
        <v>12211</v>
      </c>
      <c r="AA1170" t="s">
        <v>12201</v>
      </c>
      <c r="AB1170" t="s">
        <v>17</v>
      </c>
      <c r="AC1170" t="s">
        <v>17</v>
      </c>
      <c r="AD1170" t="s">
        <v>17</v>
      </c>
      <c r="AE1170" t="s">
        <v>17</v>
      </c>
      <c r="AF1170" t="s">
        <v>17</v>
      </c>
      <c r="AG1170" t="s">
        <v>17</v>
      </c>
      <c r="AH1170" t="s">
        <v>12783</v>
      </c>
      <c r="AI1170" t="s">
        <v>9273</v>
      </c>
      <c r="AJ1170" t="s">
        <v>12214</v>
      </c>
      <c r="AM1170" t="s">
        <v>12215</v>
      </c>
      <c r="AN1170" t="s">
        <v>12201</v>
      </c>
      <c r="AO1170" t="s">
        <v>4575</v>
      </c>
      <c r="AP1170" t="s">
        <v>8797</v>
      </c>
      <c r="AQ1170" t="s">
        <v>12216</v>
      </c>
      <c r="AR1170" t="s">
        <v>17</v>
      </c>
      <c r="AS1170" t="s">
        <v>9044</v>
      </c>
      <c r="AT1170" t="s">
        <v>17</v>
      </c>
      <c r="AU1170" t="b">
        <v>0</v>
      </c>
      <c r="AV1170" s="89">
        <v>356524</v>
      </c>
      <c r="AW1170" t="s">
        <v>17</v>
      </c>
      <c r="AX1170" t="s">
        <v>17</v>
      </c>
      <c r="AY1170" t="s">
        <v>17</v>
      </c>
      <c r="AZ1170" t="s">
        <v>17</v>
      </c>
      <c r="BA1170" t="s">
        <v>12217</v>
      </c>
      <c r="BB1170" t="s">
        <v>12218</v>
      </c>
      <c r="BC1170" t="s">
        <v>17</v>
      </c>
      <c r="BD1170" t="s">
        <v>12219</v>
      </c>
      <c r="BE1170" t="s">
        <v>37</v>
      </c>
      <c r="BF1170" t="s">
        <v>8178</v>
      </c>
      <c r="BG1170" t="s">
        <v>17</v>
      </c>
      <c r="BH1170" t="s">
        <v>9567</v>
      </c>
      <c r="BI1170" t="s">
        <v>4479</v>
      </c>
      <c r="BJ1170" t="s">
        <v>9079</v>
      </c>
      <c r="BK1170" t="b">
        <v>0</v>
      </c>
      <c r="BL1170" t="s">
        <v>17</v>
      </c>
      <c r="BM1170" s="89">
        <v>208101</v>
      </c>
      <c r="BN1170" s="89">
        <v>208101</v>
      </c>
      <c r="BO1170" t="s">
        <v>12220</v>
      </c>
      <c r="BP1170" t="s">
        <v>12221</v>
      </c>
      <c r="BQ1170" t="s">
        <v>12216</v>
      </c>
      <c r="BR1170" t="s">
        <v>17</v>
      </c>
      <c r="BS1170" t="s">
        <v>17</v>
      </c>
      <c r="BT1170" t="s">
        <v>17</v>
      </c>
      <c r="BU1170" t="s">
        <v>6697</v>
      </c>
      <c r="BV1170" t="s">
        <v>12784</v>
      </c>
      <c r="BW1170">
        <v>25</v>
      </c>
      <c r="BX1170" t="s">
        <v>17</v>
      </c>
      <c r="BY1170" t="s">
        <v>17</v>
      </c>
      <c r="BZ1170" t="s">
        <v>9217</v>
      </c>
      <c r="CA1170" t="s">
        <v>6212</v>
      </c>
      <c r="CB1170">
        <v>2018</v>
      </c>
      <c r="CC1170" t="s">
        <v>12223</v>
      </c>
      <c r="CD1170" t="s">
        <v>12785</v>
      </c>
      <c r="CE1170" t="s">
        <v>12786</v>
      </c>
      <c r="CF1170" t="s">
        <v>12787</v>
      </c>
      <c r="CG1170" t="s">
        <v>12788</v>
      </c>
      <c r="CH1170" t="s">
        <v>131</v>
      </c>
      <c r="CI1170" t="s">
        <v>12787</v>
      </c>
      <c r="CJ1170" t="s">
        <v>12789</v>
      </c>
      <c r="CK1170" t="s">
        <v>17</v>
      </c>
      <c r="CL1170" t="s">
        <v>17</v>
      </c>
      <c r="CM1170" t="s">
        <v>12229</v>
      </c>
      <c r="CN1170" t="s">
        <v>17</v>
      </c>
      <c r="CO1170" t="s">
        <v>686</v>
      </c>
      <c r="CP1170" t="s">
        <v>48</v>
      </c>
      <c r="CQ1170" t="s">
        <v>7025</v>
      </c>
      <c r="CR1170" t="s">
        <v>17</v>
      </c>
      <c r="CS1170" t="s">
        <v>12790</v>
      </c>
      <c r="CT1170" t="s">
        <v>430</v>
      </c>
      <c r="CU1170" t="s">
        <v>333</v>
      </c>
      <c r="CV1170" t="s">
        <v>17</v>
      </c>
      <c r="CW1170" t="s">
        <v>17</v>
      </c>
      <c r="CX1170" t="s">
        <v>17</v>
      </c>
      <c r="CY1170" t="s">
        <v>17</v>
      </c>
      <c r="CZ1170" t="s">
        <v>12791</v>
      </c>
      <c r="DA1170" t="s">
        <v>8549</v>
      </c>
      <c r="DB1170" t="s">
        <v>12792</v>
      </c>
      <c r="DC1170" t="s">
        <v>12793</v>
      </c>
      <c r="DD1170">
        <v>1178</v>
      </c>
    </row>
    <row r="1171" spans="1:108" ht="13.9" customHeight="1">
      <c r="A1171">
        <v>1124</v>
      </c>
      <c r="B1171" t="s">
        <v>12199</v>
      </c>
      <c r="C1171" s="285" t="s">
        <v>12200</v>
      </c>
      <c r="D1171" t="s">
        <v>3455</v>
      </c>
      <c r="E1171" t="s">
        <v>12201</v>
      </c>
      <c r="F1171" s="101" t="s">
        <v>12202</v>
      </c>
      <c r="G1171" t="s">
        <v>12203</v>
      </c>
      <c r="H1171" t="s">
        <v>12204</v>
      </c>
      <c r="I1171" t="s">
        <v>12205</v>
      </c>
      <c r="J1171" t="s">
        <v>12206</v>
      </c>
      <c r="K1171" t="s">
        <v>12207</v>
      </c>
      <c r="L1171" t="s">
        <v>12794</v>
      </c>
      <c r="M1171" t="b">
        <v>0</v>
      </c>
      <c r="N1171" t="s">
        <v>549</v>
      </c>
      <c r="O1171" t="s">
        <v>8269</v>
      </c>
      <c r="P1171">
        <v>53</v>
      </c>
      <c r="Q1171">
        <v>53</v>
      </c>
      <c r="R1171">
        <v>53</v>
      </c>
      <c r="S1171" t="s">
        <v>12209</v>
      </c>
      <c r="T1171" t="s">
        <v>17</v>
      </c>
      <c r="U1171" t="s">
        <v>12210</v>
      </c>
      <c r="V1171" t="s">
        <v>17</v>
      </c>
      <c r="W1171" t="s">
        <v>17</v>
      </c>
      <c r="X1171" t="s">
        <v>17</v>
      </c>
      <c r="Y1171" t="s">
        <v>17</v>
      </c>
      <c r="Z1171" t="s">
        <v>12211</v>
      </c>
      <c r="AA1171" t="s">
        <v>12201</v>
      </c>
      <c r="AB1171" t="s">
        <v>17</v>
      </c>
      <c r="AC1171" s="276" t="s">
        <v>12248</v>
      </c>
      <c r="AD1171" t="s">
        <v>17</v>
      </c>
      <c r="AE1171" t="s">
        <v>17</v>
      </c>
      <c r="AF1171" t="s">
        <v>17</v>
      </c>
      <c r="AG1171" t="s">
        <v>17</v>
      </c>
      <c r="AH1171" t="s">
        <v>12795</v>
      </c>
      <c r="AI1171" t="s">
        <v>9273</v>
      </c>
      <c r="AJ1171" t="s">
        <v>12214</v>
      </c>
      <c r="AM1171" t="s">
        <v>12215</v>
      </c>
      <c r="AN1171" t="s">
        <v>12201</v>
      </c>
      <c r="AO1171" t="s">
        <v>4575</v>
      </c>
      <c r="AP1171" t="s">
        <v>8797</v>
      </c>
      <c r="AQ1171" t="s">
        <v>12216</v>
      </c>
      <c r="AR1171" t="s">
        <v>17</v>
      </c>
      <c r="AS1171" t="s">
        <v>9044</v>
      </c>
      <c r="AT1171" t="s">
        <v>17</v>
      </c>
      <c r="AU1171" t="b">
        <v>0</v>
      </c>
      <c r="AV1171" s="89">
        <v>29216</v>
      </c>
      <c r="AW1171" t="s">
        <v>17</v>
      </c>
      <c r="AX1171" t="s">
        <v>17</v>
      </c>
      <c r="AY1171" t="s">
        <v>17</v>
      </c>
      <c r="AZ1171" t="s">
        <v>17</v>
      </c>
      <c r="BA1171" t="s">
        <v>12217</v>
      </c>
      <c r="BB1171" t="s">
        <v>12218</v>
      </c>
      <c r="BC1171" t="s">
        <v>17</v>
      </c>
      <c r="BD1171" t="s">
        <v>12219</v>
      </c>
      <c r="BE1171" t="s">
        <v>37</v>
      </c>
      <c r="BF1171" t="s">
        <v>8178</v>
      </c>
      <c r="BG1171" t="s">
        <v>17</v>
      </c>
      <c r="BH1171" t="s">
        <v>9567</v>
      </c>
      <c r="BI1171" t="s">
        <v>4479</v>
      </c>
      <c r="BJ1171" t="s">
        <v>9079</v>
      </c>
      <c r="BK1171" t="b">
        <v>0</v>
      </c>
      <c r="BL1171" t="s">
        <v>17</v>
      </c>
      <c r="BM1171" s="89">
        <v>12275</v>
      </c>
      <c r="BN1171" s="89">
        <v>12275</v>
      </c>
      <c r="BO1171" t="s">
        <v>12220</v>
      </c>
      <c r="BP1171" t="s">
        <v>12221</v>
      </c>
      <c r="BQ1171" t="s">
        <v>12216</v>
      </c>
      <c r="BR1171" t="s">
        <v>17</v>
      </c>
      <c r="BS1171" t="s">
        <v>17</v>
      </c>
      <c r="BT1171" t="s">
        <v>17</v>
      </c>
      <c r="BU1171" t="s">
        <v>6697</v>
      </c>
      <c r="BV1171" t="s">
        <v>12796</v>
      </c>
      <c r="BW1171">
        <v>25</v>
      </c>
      <c r="BX1171" t="s">
        <v>17</v>
      </c>
      <c r="BY1171" t="s">
        <v>17</v>
      </c>
      <c r="BZ1171" t="s">
        <v>9217</v>
      </c>
      <c r="CA1171" t="s">
        <v>6212</v>
      </c>
      <c r="CB1171">
        <v>2018</v>
      </c>
      <c r="CC1171" t="s">
        <v>12223</v>
      </c>
      <c r="CD1171" t="s">
        <v>12797</v>
      </c>
      <c r="CE1171" t="s">
        <v>12798</v>
      </c>
      <c r="CF1171" t="s">
        <v>12799</v>
      </c>
      <c r="CG1171" t="s">
        <v>12800</v>
      </c>
      <c r="CH1171" t="s">
        <v>131</v>
      </c>
      <c r="CI1171" t="s">
        <v>12799</v>
      </c>
      <c r="CJ1171" t="s">
        <v>12801</v>
      </c>
      <c r="CK1171" t="s">
        <v>17</v>
      </c>
      <c r="CL1171" t="s">
        <v>17</v>
      </c>
      <c r="CM1171" t="s">
        <v>12229</v>
      </c>
      <c r="CN1171" t="s">
        <v>17</v>
      </c>
      <c r="CO1171" t="s">
        <v>686</v>
      </c>
      <c r="CP1171" t="s">
        <v>48</v>
      </c>
      <c r="CQ1171" t="s">
        <v>7025</v>
      </c>
      <c r="CR1171" t="s">
        <v>17</v>
      </c>
      <c r="CS1171" t="s">
        <v>12802</v>
      </c>
      <c r="CT1171" t="s">
        <v>430</v>
      </c>
      <c r="CU1171" t="s">
        <v>333</v>
      </c>
      <c r="CV1171" t="s">
        <v>17</v>
      </c>
      <c r="CW1171" t="s">
        <v>17</v>
      </c>
      <c r="CX1171" t="s">
        <v>17</v>
      </c>
      <c r="CY1171" t="s">
        <v>17</v>
      </c>
      <c r="CZ1171" t="s">
        <v>12803</v>
      </c>
      <c r="DA1171" t="s">
        <v>8549</v>
      </c>
      <c r="DB1171" t="s">
        <v>12804</v>
      </c>
      <c r="DC1171" t="s">
        <v>12805</v>
      </c>
      <c r="DD1171">
        <v>1179</v>
      </c>
    </row>
    <row r="1172" spans="1:108" ht="14.45" customHeight="1">
      <c r="A1172">
        <v>1125</v>
      </c>
      <c r="B1172" t="s">
        <v>12199</v>
      </c>
      <c r="C1172" s="285" t="s">
        <v>12200</v>
      </c>
      <c r="D1172" t="s">
        <v>3455</v>
      </c>
      <c r="E1172" t="s">
        <v>12201</v>
      </c>
      <c r="F1172" s="101" t="s">
        <v>12202</v>
      </c>
      <c r="G1172" t="s">
        <v>12203</v>
      </c>
      <c r="H1172" t="s">
        <v>12204</v>
      </c>
      <c r="I1172" t="s">
        <v>12205</v>
      </c>
      <c r="J1172" t="s">
        <v>12206</v>
      </c>
      <c r="K1172" t="s">
        <v>12207</v>
      </c>
      <c r="L1172" t="s">
        <v>12794</v>
      </c>
      <c r="M1172" t="b">
        <v>0</v>
      </c>
      <c r="N1172" t="s">
        <v>549</v>
      </c>
      <c r="O1172" t="s">
        <v>8269</v>
      </c>
      <c r="P1172">
        <v>53</v>
      </c>
      <c r="Q1172">
        <v>53</v>
      </c>
      <c r="R1172">
        <v>53</v>
      </c>
      <c r="S1172" t="s">
        <v>12209</v>
      </c>
      <c r="T1172" t="s">
        <v>17</v>
      </c>
      <c r="U1172" t="s">
        <v>12210</v>
      </c>
      <c r="V1172" t="s">
        <v>17</v>
      </c>
      <c r="W1172" t="s">
        <v>17</v>
      </c>
      <c r="X1172" t="s">
        <v>17</v>
      </c>
      <c r="Y1172" t="s">
        <v>17</v>
      </c>
      <c r="Z1172" t="s">
        <v>12211</v>
      </c>
      <c r="AA1172" t="s">
        <v>12201</v>
      </c>
      <c r="AB1172" t="s">
        <v>17</v>
      </c>
      <c r="AC1172" s="276" t="s">
        <v>12248</v>
      </c>
      <c r="AD1172" t="s">
        <v>17</v>
      </c>
      <c r="AE1172" t="s">
        <v>17</v>
      </c>
      <c r="AF1172" t="s">
        <v>17</v>
      </c>
      <c r="AG1172" t="s">
        <v>17</v>
      </c>
      <c r="AH1172" t="s">
        <v>12806</v>
      </c>
      <c r="AI1172" t="s">
        <v>9273</v>
      </c>
      <c r="AJ1172" t="s">
        <v>12214</v>
      </c>
      <c r="AM1172" t="s">
        <v>12215</v>
      </c>
      <c r="AN1172" t="s">
        <v>12201</v>
      </c>
      <c r="AO1172" t="s">
        <v>4575</v>
      </c>
      <c r="AP1172" t="s">
        <v>8797</v>
      </c>
      <c r="AQ1172" t="s">
        <v>12216</v>
      </c>
      <c r="AR1172" t="s">
        <v>17</v>
      </c>
      <c r="AS1172" t="s">
        <v>9044</v>
      </c>
      <c r="AT1172" t="s">
        <v>17</v>
      </c>
      <c r="AU1172" t="b">
        <v>0</v>
      </c>
      <c r="AV1172" s="89">
        <v>114518</v>
      </c>
      <c r="AW1172" t="s">
        <v>17</v>
      </c>
      <c r="AX1172" t="s">
        <v>17</v>
      </c>
      <c r="AY1172" t="s">
        <v>17</v>
      </c>
      <c r="AZ1172" t="s">
        <v>17</v>
      </c>
      <c r="BA1172" t="s">
        <v>12217</v>
      </c>
      <c r="BB1172" t="s">
        <v>12218</v>
      </c>
      <c r="BC1172" t="s">
        <v>17</v>
      </c>
      <c r="BD1172" t="s">
        <v>12219</v>
      </c>
      <c r="BE1172" t="s">
        <v>37</v>
      </c>
      <c r="BF1172" t="s">
        <v>8178</v>
      </c>
      <c r="BG1172" t="s">
        <v>17</v>
      </c>
      <c r="BH1172" t="s">
        <v>9567</v>
      </c>
      <c r="BI1172" t="s">
        <v>4479</v>
      </c>
      <c r="BJ1172" t="s">
        <v>9079</v>
      </c>
      <c r="BK1172" t="b">
        <v>0</v>
      </c>
      <c r="BL1172" t="s">
        <v>17</v>
      </c>
      <c r="BM1172" s="89">
        <v>62948</v>
      </c>
      <c r="BN1172" s="89">
        <v>62948</v>
      </c>
      <c r="BO1172" t="s">
        <v>12220</v>
      </c>
      <c r="BP1172" t="s">
        <v>12221</v>
      </c>
      <c r="BQ1172" t="s">
        <v>12216</v>
      </c>
      <c r="BR1172" t="s">
        <v>17</v>
      </c>
      <c r="BS1172" t="s">
        <v>17</v>
      </c>
      <c r="BT1172" t="s">
        <v>17</v>
      </c>
      <c r="BU1172" t="s">
        <v>6697</v>
      </c>
      <c r="BV1172" t="s">
        <v>12807</v>
      </c>
      <c r="BW1172">
        <v>25</v>
      </c>
      <c r="BX1172" t="s">
        <v>17</v>
      </c>
      <c r="BY1172" t="s">
        <v>17</v>
      </c>
      <c r="BZ1172" t="s">
        <v>9217</v>
      </c>
      <c r="CA1172" t="s">
        <v>6212</v>
      </c>
      <c r="CB1172">
        <v>2018</v>
      </c>
      <c r="CC1172" t="s">
        <v>12223</v>
      </c>
      <c r="CD1172" t="s">
        <v>12808</v>
      </c>
      <c r="CE1172" t="s">
        <v>12809</v>
      </c>
      <c r="CF1172" t="s">
        <v>12810</v>
      </c>
      <c r="CG1172" t="s">
        <v>12811</v>
      </c>
      <c r="CH1172" t="s">
        <v>131</v>
      </c>
      <c r="CI1172" t="s">
        <v>12810</v>
      </c>
      <c r="CJ1172" t="s">
        <v>12812</v>
      </c>
      <c r="CK1172" t="s">
        <v>17</v>
      </c>
      <c r="CL1172" t="s">
        <v>17</v>
      </c>
      <c r="CM1172" t="s">
        <v>12229</v>
      </c>
      <c r="CN1172" t="s">
        <v>17</v>
      </c>
      <c r="CO1172" t="s">
        <v>686</v>
      </c>
      <c r="CP1172" t="s">
        <v>48</v>
      </c>
      <c r="CQ1172" t="s">
        <v>7025</v>
      </c>
      <c r="CR1172" t="s">
        <v>17</v>
      </c>
      <c r="CS1172" t="s">
        <v>12813</v>
      </c>
      <c r="CT1172" t="s">
        <v>430</v>
      </c>
      <c r="CU1172" t="s">
        <v>333</v>
      </c>
      <c r="CV1172" t="s">
        <v>17</v>
      </c>
      <c r="CW1172" t="s">
        <v>17</v>
      </c>
      <c r="CX1172" t="s">
        <v>17</v>
      </c>
      <c r="CY1172" t="s">
        <v>17</v>
      </c>
      <c r="CZ1172" t="s">
        <v>12814</v>
      </c>
      <c r="DA1172" t="s">
        <v>8549</v>
      </c>
      <c r="DB1172" t="s">
        <v>12815</v>
      </c>
      <c r="DC1172" t="s">
        <v>12816</v>
      </c>
      <c r="DD1172">
        <v>1180</v>
      </c>
    </row>
    <row r="1173" spans="1:108" ht="15" customHeight="1">
      <c r="A1173">
        <v>1126</v>
      </c>
      <c r="B1173" t="s">
        <v>12199</v>
      </c>
      <c r="C1173" s="285" t="s">
        <v>12200</v>
      </c>
      <c r="D1173" t="s">
        <v>3455</v>
      </c>
      <c r="E1173" t="s">
        <v>12201</v>
      </c>
      <c r="F1173" s="101" t="s">
        <v>12202</v>
      </c>
      <c r="G1173" t="s">
        <v>12203</v>
      </c>
      <c r="H1173" t="s">
        <v>12204</v>
      </c>
      <c r="I1173" t="s">
        <v>12205</v>
      </c>
      <c r="J1173" t="s">
        <v>12206</v>
      </c>
      <c r="K1173" t="s">
        <v>12207</v>
      </c>
      <c r="L1173" t="s">
        <v>12365</v>
      </c>
      <c r="M1173" t="b">
        <v>0</v>
      </c>
      <c r="N1173" t="s">
        <v>549</v>
      </c>
      <c r="O1173" t="s">
        <v>12366</v>
      </c>
      <c r="P1173">
        <v>75</v>
      </c>
      <c r="Q1173">
        <v>75</v>
      </c>
      <c r="R1173">
        <v>75</v>
      </c>
      <c r="S1173" t="s">
        <v>12209</v>
      </c>
      <c r="T1173" t="s">
        <v>17</v>
      </c>
      <c r="U1173" t="s">
        <v>12210</v>
      </c>
      <c r="V1173" t="s">
        <v>17</v>
      </c>
      <c r="W1173" t="s">
        <v>17</v>
      </c>
      <c r="X1173" t="s">
        <v>17</v>
      </c>
      <c r="Y1173" t="s">
        <v>17</v>
      </c>
      <c r="Z1173" t="s">
        <v>12211</v>
      </c>
      <c r="AA1173" t="s">
        <v>12201</v>
      </c>
      <c r="AB1173" t="s">
        <v>17</v>
      </c>
      <c r="AC1173" s="276" t="s">
        <v>12367</v>
      </c>
      <c r="AD1173" t="s">
        <v>17</v>
      </c>
      <c r="AE1173" t="s">
        <v>17</v>
      </c>
      <c r="AF1173" t="s">
        <v>17</v>
      </c>
      <c r="AG1173" t="s">
        <v>17</v>
      </c>
      <c r="AH1173" t="s">
        <v>12817</v>
      </c>
      <c r="AI1173" t="s">
        <v>9273</v>
      </c>
      <c r="AJ1173" t="s">
        <v>12214</v>
      </c>
      <c r="AM1173" t="s">
        <v>12215</v>
      </c>
      <c r="AN1173" t="s">
        <v>12201</v>
      </c>
      <c r="AO1173" t="s">
        <v>4575</v>
      </c>
      <c r="AP1173" t="s">
        <v>8797</v>
      </c>
      <c r="AQ1173" t="s">
        <v>12216</v>
      </c>
      <c r="AR1173" t="s">
        <v>17</v>
      </c>
      <c r="AS1173" t="s">
        <v>9044</v>
      </c>
      <c r="AT1173" t="s">
        <v>17</v>
      </c>
      <c r="AU1173" t="b">
        <v>0</v>
      </c>
      <c r="AV1173" s="89">
        <v>14610</v>
      </c>
      <c r="AW1173" t="s">
        <v>17</v>
      </c>
      <c r="AX1173" t="s">
        <v>17</v>
      </c>
      <c r="AY1173" t="s">
        <v>17</v>
      </c>
      <c r="AZ1173" t="s">
        <v>17</v>
      </c>
      <c r="BA1173" t="s">
        <v>12217</v>
      </c>
      <c r="BB1173" t="s">
        <v>12218</v>
      </c>
      <c r="BC1173" t="s">
        <v>17</v>
      </c>
      <c r="BD1173" t="s">
        <v>12219</v>
      </c>
      <c r="BE1173" t="s">
        <v>37</v>
      </c>
      <c r="BF1173" t="s">
        <v>8178</v>
      </c>
      <c r="BG1173" t="s">
        <v>17</v>
      </c>
      <c r="BH1173" t="s">
        <v>9567</v>
      </c>
      <c r="BI1173" t="s">
        <v>4479</v>
      </c>
      <c r="BJ1173" t="s">
        <v>9079</v>
      </c>
      <c r="BK1173" t="b">
        <v>0</v>
      </c>
      <c r="BL1173" t="s">
        <v>17</v>
      </c>
      <c r="BM1173" s="89">
        <v>5672</v>
      </c>
      <c r="BN1173" s="89">
        <v>5672</v>
      </c>
      <c r="BO1173" t="s">
        <v>12220</v>
      </c>
      <c r="BP1173" t="s">
        <v>12221</v>
      </c>
      <c r="BQ1173" t="s">
        <v>12216</v>
      </c>
      <c r="BR1173" t="s">
        <v>17</v>
      </c>
      <c r="BS1173" t="s">
        <v>17</v>
      </c>
      <c r="BT1173" t="s">
        <v>17</v>
      </c>
      <c r="BU1173" t="s">
        <v>6697</v>
      </c>
      <c r="BV1173" t="s">
        <v>12818</v>
      </c>
      <c r="BW1173">
        <v>25</v>
      </c>
      <c r="BX1173" t="s">
        <v>17</v>
      </c>
      <c r="BY1173" t="s">
        <v>17</v>
      </c>
      <c r="BZ1173" t="s">
        <v>9217</v>
      </c>
      <c r="CA1173" t="s">
        <v>6212</v>
      </c>
      <c r="CB1173">
        <v>2018</v>
      </c>
      <c r="CC1173" t="s">
        <v>12223</v>
      </c>
      <c r="CD1173" t="s">
        <v>12819</v>
      </c>
      <c r="CE1173" t="s">
        <v>12820</v>
      </c>
      <c r="CF1173" t="s">
        <v>12821</v>
      </c>
      <c r="CG1173" t="s">
        <v>12822</v>
      </c>
      <c r="CH1173" t="s">
        <v>131</v>
      </c>
      <c r="CI1173" t="s">
        <v>12821</v>
      </c>
      <c r="CJ1173" t="s">
        <v>12823</v>
      </c>
      <c r="CK1173" t="s">
        <v>17</v>
      </c>
      <c r="CL1173" t="s">
        <v>17</v>
      </c>
      <c r="CM1173" t="s">
        <v>12229</v>
      </c>
      <c r="CN1173" t="s">
        <v>17</v>
      </c>
      <c r="CO1173" t="s">
        <v>686</v>
      </c>
      <c r="CP1173" t="s">
        <v>48</v>
      </c>
      <c r="CQ1173" t="s">
        <v>7025</v>
      </c>
      <c r="CR1173" t="s">
        <v>17</v>
      </c>
      <c r="CS1173" t="s">
        <v>12824</v>
      </c>
      <c r="CT1173" t="s">
        <v>430</v>
      </c>
      <c r="CU1173" t="s">
        <v>333</v>
      </c>
      <c r="CV1173" t="s">
        <v>17</v>
      </c>
      <c r="CW1173" t="s">
        <v>17</v>
      </c>
      <c r="CX1173" t="s">
        <v>17</v>
      </c>
      <c r="CY1173" t="s">
        <v>17</v>
      </c>
      <c r="CZ1173" t="s">
        <v>12825</v>
      </c>
      <c r="DA1173" t="s">
        <v>8549</v>
      </c>
      <c r="DB1173" t="s">
        <v>12826</v>
      </c>
      <c r="DC1173" t="s">
        <v>12827</v>
      </c>
      <c r="DD1173">
        <v>1181</v>
      </c>
    </row>
    <row r="1174" spans="1:108" ht="16.899999999999999" customHeight="1">
      <c r="A1174">
        <v>1127</v>
      </c>
      <c r="B1174" t="s">
        <v>12199</v>
      </c>
      <c r="C1174" s="285" t="s">
        <v>12200</v>
      </c>
      <c r="D1174" t="s">
        <v>3455</v>
      </c>
      <c r="E1174" t="s">
        <v>12201</v>
      </c>
      <c r="F1174" s="101" t="s">
        <v>12202</v>
      </c>
      <c r="G1174" t="s">
        <v>12203</v>
      </c>
      <c r="H1174" t="s">
        <v>12204</v>
      </c>
      <c r="I1174" t="s">
        <v>12205</v>
      </c>
      <c r="J1174" t="s">
        <v>12206</v>
      </c>
      <c r="K1174" t="s">
        <v>12207</v>
      </c>
      <c r="L1174" t="s">
        <v>12794</v>
      </c>
      <c r="M1174" t="b">
        <v>0</v>
      </c>
      <c r="N1174" t="s">
        <v>549</v>
      </c>
      <c r="O1174" t="s">
        <v>8269</v>
      </c>
      <c r="P1174">
        <v>53</v>
      </c>
      <c r="Q1174">
        <v>53</v>
      </c>
      <c r="R1174">
        <v>53</v>
      </c>
      <c r="S1174" t="s">
        <v>12209</v>
      </c>
      <c r="T1174" t="s">
        <v>17</v>
      </c>
      <c r="U1174" t="s">
        <v>12210</v>
      </c>
      <c r="V1174" t="s">
        <v>17</v>
      </c>
      <c r="W1174" t="s">
        <v>17</v>
      </c>
      <c r="X1174" t="s">
        <v>17</v>
      </c>
      <c r="Y1174" t="s">
        <v>17</v>
      </c>
      <c r="Z1174" t="s">
        <v>12211</v>
      </c>
      <c r="AA1174" t="s">
        <v>12201</v>
      </c>
      <c r="AB1174" t="s">
        <v>17</v>
      </c>
      <c r="AC1174" s="276" t="s">
        <v>12248</v>
      </c>
      <c r="AD1174" t="s">
        <v>17</v>
      </c>
      <c r="AE1174" t="s">
        <v>17</v>
      </c>
      <c r="AF1174" t="s">
        <v>17</v>
      </c>
      <c r="AG1174" t="s">
        <v>17</v>
      </c>
      <c r="AH1174" t="s">
        <v>12828</v>
      </c>
      <c r="AI1174" t="s">
        <v>9273</v>
      </c>
      <c r="AJ1174" t="s">
        <v>12214</v>
      </c>
      <c r="AM1174" t="s">
        <v>12215</v>
      </c>
      <c r="AN1174" t="s">
        <v>12201</v>
      </c>
      <c r="AO1174" t="s">
        <v>4575</v>
      </c>
      <c r="AP1174" t="s">
        <v>8797</v>
      </c>
      <c r="AQ1174" t="s">
        <v>12216</v>
      </c>
      <c r="AR1174" t="s">
        <v>17</v>
      </c>
      <c r="AS1174" t="s">
        <v>9044</v>
      </c>
      <c r="AT1174" t="s">
        <v>17</v>
      </c>
      <c r="AU1174" t="b">
        <v>0</v>
      </c>
      <c r="AV1174" s="89">
        <v>94471</v>
      </c>
      <c r="AW1174" t="s">
        <v>17</v>
      </c>
      <c r="AX1174" t="s">
        <v>17</v>
      </c>
      <c r="AY1174" t="s">
        <v>17</v>
      </c>
      <c r="AZ1174" t="s">
        <v>17</v>
      </c>
      <c r="BA1174" t="s">
        <v>12217</v>
      </c>
      <c r="BB1174" t="s">
        <v>12218</v>
      </c>
      <c r="BC1174" t="s">
        <v>17</v>
      </c>
      <c r="BD1174" t="s">
        <v>12219</v>
      </c>
      <c r="BE1174" t="s">
        <v>37</v>
      </c>
      <c r="BF1174" t="s">
        <v>8178</v>
      </c>
      <c r="BG1174" t="s">
        <v>17</v>
      </c>
      <c r="BH1174" t="s">
        <v>9567</v>
      </c>
      <c r="BI1174" t="s">
        <v>4479</v>
      </c>
      <c r="BJ1174" t="s">
        <v>9079</v>
      </c>
      <c r="BK1174" t="b">
        <v>0</v>
      </c>
      <c r="BL1174" t="s">
        <v>17</v>
      </c>
      <c r="BM1174" s="89">
        <v>27590</v>
      </c>
      <c r="BN1174" s="89">
        <v>27590</v>
      </c>
      <c r="BO1174" t="s">
        <v>12220</v>
      </c>
      <c r="BP1174" t="s">
        <v>12221</v>
      </c>
      <c r="BQ1174" t="s">
        <v>12216</v>
      </c>
      <c r="BR1174" t="s">
        <v>17</v>
      </c>
      <c r="BS1174" t="s">
        <v>17</v>
      </c>
      <c r="BT1174" t="s">
        <v>17</v>
      </c>
      <c r="BU1174" t="s">
        <v>6697</v>
      </c>
      <c r="BV1174" t="s">
        <v>12829</v>
      </c>
      <c r="BW1174">
        <v>25</v>
      </c>
      <c r="BX1174" t="s">
        <v>17</v>
      </c>
      <c r="BY1174" t="s">
        <v>17</v>
      </c>
      <c r="BZ1174" t="s">
        <v>9217</v>
      </c>
      <c r="CA1174" t="s">
        <v>6212</v>
      </c>
      <c r="CB1174">
        <v>2018</v>
      </c>
      <c r="CC1174" t="s">
        <v>12223</v>
      </c>
      <c r="CD1174" t="s">
        <v>12830</v>
      </c>
      <c r="CE1174" t="s">
        <v>12831</v>
      </c>
      <c r="CF1174" t="s">
        <v>12832</v>
      </c>
      <c r="CG1174" t="s">
        <v>12833</v>
      </c>
      <c r="CH1174" t="s">
        <v>131</v>
      </c>
      <c r="CI1174" t="s">
        <v>12832</v>
      </c>
      <c r="CJ1174" t="s">
        <v>12834</v>
      </c>
      <c r="CK1174" t="s">
        <v>17</v>
      </c>
      <c r="CL1174" t="s">
        <v>17</v>
      </c>
      <c r="CM1174" t="s">
        <v>12229</v>
      </c>
      <c r="CN1174" t="s">
        <v>17</v>
      </c>
      <c r="CO1174" t="s">
        <v>686</v>
      </c>
      <c r="CP1174" t="s">
        <v>48</v>
      </c>
      <c r="CQ1174" t="s">
        <v>7025</v>
      </c>
      <c r="CR1174" t="s">
        <v>17</v>
      </c>
      <c r="CS1174" t="s">
        <v>12835</v>
      </c>
      <c r="CT1174" t="s">
        <v>430</v>
      </c>
      <c r="CU1174" t="s">
        <v>333</v>
      </c>
      <c r="CV1174" t="s">
        <v>17</v>
      </c>
      <c r="CW1174" t="s">
        <v>17</v>
      </c>
      <c r="CX1174" t="s">
        <v>17</v>
      </c>
      <c r="CY1174" t="s">
        <v>17</v>
      </c>
      <c r="CZ1174" t="s">
        <v>12836</v>
      </c>
      <c r="DA1174" t="s">
        <v>8549</v>
      </c>
      <c r="DB1174" t="s">
        <v>12837</v>
      </c>
      <c r="DC1174" t="s">
        <v>12838</v>
      </c>
      <c r="DD1174">
        <v>1182</v>
      </c>
    </row>
    <row r="1175" spans="1:108" ht="15" customHeight="1">
      <c r="A1175">
        <v>1128</v>
      </c>
      <c r="B1175" t="s">
        <v>12199</v>
      </c>
      <c r="C1175" s="285" t="s">
        <v>12200</v>
      </c>
      <c r="D1175" t="s">
        <v>3455</v>
      </c>
      <c r="E1175" t="s">
        <v>12201</v>
      </c>
      <c r="F1175" s="101" t="s">
        <v>12202</v>
      </c>
      <c r="G1175" t="s">
        <v>12203</v>
      </c>
      <c r="H1175" t="s">
        <v>12204</v>
      </c>
      <c r="I1175" t="s">
        <v>12205</v>
      </c>
      <c r="J1175" t="s">
        <v>12206</v>
      </c>
      <c r="K1175" t="s">
        <v>12207</v>
      </c>
      <c r="L1175" t="s">
        <v>12318</v>
      </c>
      <c r="M1175" t="b">
        <v>0</v>
      </c>
      <c r="N1175" t="s">
        <v>549</v>
      </c>
      <c r="O1175" t="s">
        <v>8269</v>
      </c>
      <c r="P1175">
        <v>60</v>
      </c>
      <c r="Q1175">
        <v>60</v>
      </c>
      <c r="R1175">
        <v>60</v>
      </c>
      <c r="S1175" t="s">
        <v>12209</v>
      </c>
      <c r="T1175" t="s">
        <v>17</v>
      </c>
      <c r="U1175" t="s">
        <v>12210</v>
      </c>
      <c r="V1175" t="s">
        <v>17</v>
      </c>
      <c r="W1175" t="s">
        <v>17</v>
      </c>
      <c r="X1175" t="s">
        <v>17</v>
      </c>
      <c r="Y1175" t="s">
        <v>17</v>
      </c>
      <c r="Z1175" t="s">
        <v>12211</v>
      </c>
      <c r="AA1175" t="s">
        <v>12201</v>
      </c>
      <c r="AB1175" t="s">
        <v>17</v>
      </c>
      <c r="AC1175" s="276" t="s">
        <v>12319</v>
      </c>
      <c r="AD1175" t="s">
        <v>17</v>
      </c>
      <c r="AE1175" t="s">
        <v>17</v>
      </c>
      <c r="AF1175" t="s">
        <v>17</v>
      </c>
      <c r="AG1175" t="s">
        <v>17</v>
      </c>
      <c r="AH1175" t="s">
        <v>12839</v>
      </c>
      <c r="AI1175" t="s">
        <v>9273</v>
      </c>
      <c r="AJ1175" t="s">
        <v>12214</v>
      </c>
      <c r="AM1175" t="s">
        <v>12215</v>
      </c>
      <c r="AN1175" t="s">
        <v>12201</v>
      </c>
      <c r="AO1175" t="s">
        <v>4575</v>
      </c>
      <c r="AP1175" t="s">
        <v>8797</v>
      </c>
      <c r="AQ1175" t="s">
        <v>12216</v>
      </c>
      <c r="AR1175" t="s">
        <v>17</v>
      </c>
      <c r="AS1175" t="s">
        <v>9044</v>
      </c>
      <c r="AT1175" t="s">
        <v>17</v>
      </c>
      <c r="AU1175" t="b">
        <v>0</v>
      </c>
      <c r="AV1175" s="89">
        <v>918498</v>
      </c>
      <c r="AW1175" t="s">
        <v>17</v>
      </c>
      <c r="AX1175" t="s">
        <v>17</v>
      </c>
      <c r="AY1175" t="s">
        <v>17</v>
      </c>
      <c r="AZ1175" t="s">
        <v>17</v>
      </c>
      <c r="BA1175" t="s">
        <v>12217</v>
      </c>
      <c r="BB1175" t="s">
        <v>12218</v>
      </c>
      <c r="BC1175" t="s">
        <v>17</v>
      </c>
      <c r="BD1175" t="s">
        <v>12219</v>
      </c>
      <c r="BE1175" t="s">
        <v>37</v>
      </c>
      <c r="BF1175" t="s">
        <v>8178</v>
      </c>
      <c r="BG1175" t="s">
        <v>17</v>
      </c>
      <c r="BH1175" t="s">
        <v>9567</v>
      </c>
      <c r="BI1175" t="s">
        <v>4479</v>
      </c>
      <c r="BJ1175" t="s">
        <v>9079</v>
      </c>
      <c r="BK1175" t="b">
        <v>0</v>
      </c>
      <c r="BL1175" t="s">
        <v>17</v>
      </c>
      <c r="BM1175" s="89">
        <v>163157</v>
      </c>
      <c r="BN1175" s="89">
        <v>163157</v>
      </c>
      <c r="BO1175" t="s">
        <v>12220</v>
      </c>
      <c r="BP1175" t="s">
        <v>12221</v>
      </c>
      <c r="BQ1175" t="s">
        <v>12216</v>
      </c>
      <c r="BR1175" t="s">
        <v>17</v>
      </c>
      <c r="BS1175" t="s">
        <v>17</v>
      </c>
      <c r="BT1175" t="s">
        <v>17</v>
      </c>
      <c r="BU1175" t="s">
        <v>6697</v>
      </c>
      <c r="BV1175" t="s">
        <v>12840</v>
      </c>
      <c r="BW1175">
        <v>25</v>
      </c>
      <c r="BX1175" t="s">
        <v>17</v>
      </c>
      <c r="BY1175" t="s">
        <v>17</v>
      </c>
      <c r="BZ1175" t="s">
        <v>9217</v>
      </c>
      <c r="CA1175" t="s">
        <v>6212</v>
      </c>
      <c r="CB1175">
        <v>2018</v>
      </c>
      <c r="CC1175" t="s">
        <v>12223</v>
      </c>
      <c r="CD1175" t="s">
        <v>12841</v>
      </c>
      <c r="CE1175" t="s">
        <v>12842</v>
      </c>
      <c r="CF1175" t="s">
        <v>12843</v>
      </c>
      <c r="CG1175" t="s">
        <v>12844</v>
      </c>
      <c r="CH1175" t="s">
        <v>131</v>
      </c>
      <c r="CI1175" t="s">
        <v>12843</v>
      </c>
      <c r="CJ1175" t="s">
        <v>12845</v>
      </c>
      <c r="CK1175" t="s">
        <v>17</v>
      </c>
      <c r="CL1175" t="s">
        <v>17</v>
      </c>
      <c r="CM1175" t="s">
        <v>12229</v>
      </c>
      <c r="CN1175" t="s">
        <v>17</v>
      </c>
      <c r="CO1175" t="s">
        <v>686</v>
      </c>
      <c r="CP1175" t="s">
        <v>48</v>
      </c>
      <c r="CQ1175" t="s">
        <v>7025</v>
      </c>
      <c r="CR1175" t="s">
        <v>17</v>
      </c>
      <c r="CS1175" t="s">
        <v>12846</v>
      </c>
      <c r="CT1175" t="s">
        <v>430</v>
      </c>
      <c r="CU1175" t="s">
        <v>333</v>
      </c>
      <c r="CV1175" t="s">
        <v>17</v>
      </c>
      <c r="CW1175" t="s">
        <v>17</v>
      </c>
      <c r="CX1175" t="s">
        <v>17</v>
      </c>
      <c r="CY1175" t="s">
        <v>17</v>
      </c>
      <c r="CZ1175" t="s">
        <v>12847</v>
      </c>
      <c r="DA1175" t="s">
        <v>8549</v>
      </c>
      <c r="DB1175" t="s">
        <v>12848</v>
      </c>
      <c r="DC1175" t="s">
        <v>12849</v>
      </c>
      <c r="DD1175">
        <v>1183</v>
      </c>
    </row>
    <row r="1176" spans="1:108" ht="16.899999999999999" customHeight="1">
      <c r="A1176">
        <v>1129</v>
      </c>
      <c r="B1176" t="s">
        <v>12199</v>
      </c>
      <c r="C1176" s="285" t="s">
        <v>12200</v>
      </c>
      <c r="D1176" t="s">
        <v>3455</v>
      </c>
      <c r="E1176" t="s">
        <v>12201</v>
      </c>
      <c r="F1176" s="101" t="s">
        <v>12202</v>
      </c>
      <c r="G1176" t="s">
        <v>12203</v>
      </c>
      <c r="H1176" t="s">
        <v>12204</v>
      </c>
      <c r="I1176" t="s">
        <v>12205</v>
      </c>
      <c r="J1176" t="s">
        <v>12206</v>
      </c>
      <c r="K1176" t="s">
        <v>12207</v>
      </c>
      <c r="L1176" t="s">
        <v>12759</v>
      </c>
      <c r="M1176" t="b">
        <v>0</v>
      </c>
      <c r="N1176" t="s">
        <v>549</v>
      </c>
      <c r="O1176" t="s">
        <v>8168</v>
      </c>
      <c r="P1176">
        <v>62</v>
      </c>
      <c r="Q1176">
        <v>62</v>
      </c>
      <c r="R1176">
        <v>62</v>
      </c>
      <c r="S1176" t="s">
        <v>12209</v>
      </c>
      <c r="T1176" t="s">
        <v>17</v>
      </c>
      <c r="U1176" t="s">
        <v>12210</v>
      </c>
      <c r="V1176" t="s">
        <v>17</v>
      </c>
      <c r="W1176" t="s">
        <v>17</v>
      </c>
      <c r="X1176" t="s">
        <v>17</v>
      </c>
      <c r="Y1176" t="s">
        <v>17</v>
      </c>
      <c r="Z1176" t="s">
        <v>12211</v>
      </c>
      <c r="AA1176" t="s">
        <v>12201</v>
      </c>
      <c r="AB1176" t="s">
        <v>17</v>
      </c>
      <c r="AC1176" s="276" t="s">
        <v>12760</v>
      </c>
      <c r="AD1176" t="s">
        <v>17</v>
      </c>
      <c r="AE1176" t="s">
        <v>17</v>
      </c>
      <c r="AF1176" t="s">
        <v>17</v>
      </c>
      <c r="AG1176" t="s">
        <v>17</v>
      </c>
      <c r="AH1176" t="s">
        <v>12850</v>
      </c>
      <c r="AI1176" t="s">
        <v>9273</v>
      </c>
      <c r="AJ1176" t="s">
        <v>12214</v>
      </c>
      <c r="AM1176" t="s">
        <v>12215</v>
      </c>
      <c r="AN1176" t="s">
        <v>12201</v>
      </c>
      <c r="AO1176" t="s">
        <v>4575</v>
      </c>
      <c r="AP1176" t="s">
        <v>8797</v>
      </c>
      <c r="AQ1176" t="s">
        <v>12216</v>
      </c>
      <c r="AR1176" t="s">
        <v>17</v>
      </c>
      <c r="AS1176" t="s">
        <v>9044</v>
      </c>
      <c r="AT1176" t="s">
        <v>17</v>
      </c>
      <c r="AU1176" t="b">
        <v>0</v>
      </c>
      <c r="AV1176" s="89">
        <v>128310</v>
      </c>
      <c r="AW1176" t="s">
        <v>17</v>
      </c>
      <c r="AX1176" t="s">
        <v>17</v>
      </c>
      <c r="AY1176" t="s">
        <v>17</v>
      </c>
      <c r="AZ1176" t="s">
        <v>17</v>
      </c>
      <c r="BA1176" t="s">
        <v>12217</v>
      </c>
      <c r="BB1176" t="s">
        <v>12218</v>
      </c>
      <c r="BC1176" t="s">
        <v>17</v>
      </c>
      <c r="BD1176" t="s">
        <v>12219</v>
      </c>
      <c r="BE1176" t="s">
        <v>37</v>
      </c>
      <c r="BF1176" t="s">
        <v>8178</v>
      </c>
      <c r="BG1176" t="s">
        <v>17</v>
      </c>
      <c r="BH1176" t="s">
        <v>9567</v>
      </c>
      <c r="BI1176" t="s">
        <v>4479</v>
      </c>
      <c r="BJ1176" t="s">
        <v>9079</v>
      </c>
      <c r="BK1176" t="b">
        <v>0</v>
      </c>
      <c r="BL1176" t="s">
        <v>17</v>
      </c>
      <c r="BM1176" s="89">
        <v>69814</v>
      </c>
      <c r="BN1176" s="89">
        <v>69814</v>
      </c>
      <c r="BO1176" t="s">
        <v>12220</v>
      </c>
      <c r="BP1176" t="s">
        <v>12221</v>
      </c>
      <c r="BQ1176" t="s">
        <v>12216</v>
      </c>
      <c r="BR1176" t="s">
        <v>17</v>
      </c>
      <c r="BS1176" t="s">
        <v>17</v>
      </c>
      <c r="BT1176" t="s">
        <v>17</v>
      </c>
      <c r="BU1176" t="s">
        <v>6697</v>
      </c>
      <c r="BV1176" t="s">
        <v>12851</v>
      </c>
      <c r="BW1176">
        <v>25</v>
      </c>
      <c r="BX1176" t="s">
        <v>17</v>
      </c>
      <c r="BY1176" t="s">
        <v>17</v>
      </c>
      <c r="BZ1176" t="s">
        <v>9217</v>
      </c>
      <c r="CA1176" t="s">
        <v>6212</v>
      </c>
      <c r="CB1176">
        <v>2018</v>
      </c>
      <c r="CC1176" t="s">
        <v>12223</v>
      </c>
      <c r="CD1176" t="s">
        <v>12852</v>
      </c>
      <c r="CE1176" t="s">
        <v>12853</v>
      </c>
      <c r="CF1176" t="s">
        <v>12854</v>
      </c>
      <c r="CG1176" t="s">
        <v>12855</v>
      </c>
      <c r="CH1176" t="s">
        <v>131</v>
      </c>
      <c r="CI1176" t="s">
        <v>12854</v>
      </c>
      <c r="CJ1176" t="s">
        <v>12856</v>
      </c>
      <c r="CK1176" t="s">
        <v>17</v>
      </c>
      <c r="CL1176" t="s">
        <v>17</v>
      </c>
      <c r="CM1176" t="s">
        <v>12229</v>
      </c>
      <c r="CN1176" t="s">
        <v>17</v>
      </c>
      <c r="CO1176" t="s">
        <v>686</v>
      </c>
      <c r="CP1176" t="s">
        <v>48</v>
      </c>
      <c r="CQ1176" t="s">
        <v>7025</v>
      </c>
      <c r="CR1176" t="s">
        <v>17</v>
      </c>
      <c r="CS1176" t="s">
        <v>12857</v>
      </c>
      <c r="CT1176" t="s">
        <v>430</v>
      </c>
      <c r="CU1176" t="s">
        <v>333</v>
      </c>
      <c r="CV1176" t="s">
        <v>17</v>
      </c>
      <c r="CW1176" t="s">
        <v>17</v>
      </c>
      <c r="CX1176" t="s">
        <v>17</v>
      </c>
      <c r="CY1176" t="s">
        <v>17</v>
      </c>
      <c r="CZ1176" t="s">
        <v>12858</v>
      </c>
      <c r="DA1176" t="s">
        <v>8549</v>
      </c>
      <c r="DB1176" t="s">
        <v>12859</v>
      </c>
      <c r="DC1176" t="s">
        <v>12860</v>
      </c>
      <c r="DD1176">
        <v>1184</v>
      </c>
    </row>
    <row r="1177" spans="1:108" ht="14.45" customHeight="1">
      <c r="A1177">
        <v>1130</v>
      </c>
      <c r="B1177" t="s">
        <v>12199</v>
      </c>
      <c r="C1177" s="285" t="s">
        <v>12200</v>
      </c>
      <c r="D1177" t="s">
        <v>3455</v>
      </c>
      <c r="E1177" t="s">
        <v>12201</v>
      </c>
      <c r="F1177" s="101" t="s">
        <v>12202</v>
      </c>
      <c r="G1177" t="s">
        <v>12203</v>
      </c>
      <c r="H1177" t="s">
        <v>12204</v>
      </c>
      <c r="I1177" t="s">
        <v>12205</v>
      </c>
      <c r="J1177" t="s">
        <v>12206</v>
      </c>
      <c r="K1177" t="s">
        <v>12207</v>
      </c>
      <c r="L1177" t="s">
        <v>12759</v>
      </c>
      <c r="M1177" t="b">
        <v>0</v>
      </c>
      <c r="N1177" t="s">
        <v>549</v>
      </c>
      <c r="O1177" t="s">
        <v>8168</v>
      </c>
      <c r="P1177">
        <v>62</v>
      </c>
      <c r="Q1177">
        <v>62</v>
      </c>
      <c r="R1177">
        <v>62</v>
      </c>
      <c r="S1177" t="s">
        <v>12209</v>
      </c>
      <c r="T1177" t="s">
        <v>17</v>
      </c>
      <c r="U1177" t="s">
        <v>12210</v>
      </c>
      <c r="V1177" t="s">
        <v>17</v>
      </c>
      <c r="W1177" t="s">
        <v>17</v>
      </c>
      <c r="X1177" t="s">
        <v>17</v>
      </c>
      <c r="Y1177" t="s">
        <v>17</v>
      </c>
      <c r="Z1177" t="s">
        <v>12211</v>
      </c>
      <c r="AA1177" t="s">
        <v>12201</v>
      </c>
      <c r="AB1177" t="s">
        <v>17</v>
      </c>
      <c r="AC1177" s="276" t="s">
        <v>12760</v>
      </c>
      <c r="AD1177" t="s">
        <v>17</v>
      </c>
      <c r="AE1177" t="s">
        <v>17</v>
      </c>
      <c r="AF1177" t="s">
        <v>17</v>
      </c>
      <c r="AG1177" t="s">
        <v>17</v>
      </c>
      <c r="AH1177" t="s">
        <v>12861</v>
      </c>
      <c r="AI1177" t="s">
        <v>9273</v>
      </c>
      <c r="AJ1177" t="s">
        <v>12214</v>
      </c>
      <c r="AM1177" t="s">
        <v>12215</v>
      </c>
      <c r="AN1177" t="s">
        <v>12201</v>
      </c>
      <c r="AO1177" t="s">
        <v>4575</v>
      </c>
      <c r="AP1177" t="s">
        <v>8797</v>
      </c>
      <c r="AQ1177" t="s">
        <v>12216</v>
      </c>
      <c r="AR1177" t="s">
        <v>17</v>
      </c>
      <c r="AS1177" t="s">
        <v>9044</v>
      </c>
      <c r="AT1177" t="s">
        <v>17</v>
      </c>
      <c r="AU1177" t="b">
        <v>0</v>
      </c>
      <c r="AV1177" s="89">
        <v>13169</v>
      </c>
      <c r="AW1177" t="s">
        <v>17</v>
      </c>
      <c r="AX1177" t="s">
        <v>17</v>
      </c>
      <c r="AY1177" t="s">
        <v>17</v>
      </c>
      <c r="AZ1177" t="s">
        <v>17</v>
      </c>
      <c r="BA1177" t="s">
        <v>12217</v>
      </c>
      <c r="BB1177" t="s">
        <v>12218</v>
      </c>
      <c r="BC1177" t="s">
        <v>17</v>
      </c>
      <c r="BD1177" t="s">
        <v>12219</v>
      </c>
      <c r="BE1177" t="s">
        <v>37</v>
      </c>
      <c r="BF1177" t="s">
        <v>8178</v>
      </c>
      <c r="BG1177" t="s">
        <v>17</v>
      </c>
      <c r="BH1177" t="s">
        <v>9567</v>
      </c>
      <c r="BI1177" t="s">
        <v>4479</v>
      </c>
      <c r="BJ1177" t="s">
        <v>9079</v>
      </c>
      <c r="BK1177" t="b">
        <v>0</v>
      </c>
      <c r="BL1177" t="s">
        <v>17</v>
      </c>
      <c r="BM1177" s="89">
        <v>5914</v>
      </c>
      <c r="BN1177" s="89">
        <v>5914</v>
      </c>
      <c r="BO1177" t="s">
        <v>12220</v>
      </c>
      <c r="BP1177" t="s">
        <v>12221</v>
      </c>
      <c r="BQ1177" t="s">
        <v>12216</v>
      </c>
      <c r="BR1177" t="s">
        <v>17</v>
      </c>
      <c r="BS1177" t="s">
        <v>17</v>
      </c>
      <c r="BT1177" t="s">
        <v>17</v>
      </c>
      <c r="BU1177" t="s">
        <v>6697</v>
      </c>
      <c r="BV1177" t="s">
        <v>12862</v>
      </c>
      <c r="BW1177">
        <v>25</v>
      </c>
      <c r="BX1177" t="s">
        <v>17</v>
      </c>
      <c r="BY1177" t="s">
        <v>17</v>
      </c>
      <c r="BZ1177" t="s">
        <v>9217</v>
      </c>
      <c r="CA1177" t="s">
        <v>6212</v>
      </c>
      <c r="CB1177">
        <v>2018</v>
      </c>
      <c r="CC1177" t="s">
        <v>12223</v>
      </c>
      <c r="CD1177" t="s">
        <v>12863</v>
      </c>
      <c r="CE1177" t="s">
        <v>12864</v>
      </c>
      <c r="CF1177" t="s">
        <v>12865</v>
      </c>
      <c r="CG1177" t="s">
        <v>12866</v>
      </c>
      <c r="CH1177" t="s">
        <v>131</v>
      </c>
      <c r="CI1177" t="s">
        <v>12865</v>
      </c>
      <c r="CJ1177" t="s">
        <v>12867</v>
      </c>
      <c r="CK1177" t="s">
        <v>17</v>
      </c>
      <c r="CL1177" t="s">
        <v>17</v>
      </c>
      <c r="CM1177" t="s">
        <v>12229</v>
      </c>
      <c r="CN1177" t="s">
        <v>17</v>
      </c>
      <c r="CO1177" t="s">
        <v>686</v>
      </c>
      <c r="CP1177" t="s">
        <v>48</v>
      </c>
      <c r="CQ1177" t="s">
        <v>7025</v>
      </c>
      <c r="CR1177" t="s">
        <v>17</v>
      </c>
      <c r="CS1177" t="s">
        <v>12868</v>
      </c>
      <c r="CT1177" t="s">
        <v>430</v>
      </c>
      <c r="CU1177" t="s">
        <v>333</v>
      </c>
      <c r="CV1177" t="s">
        <v>17</v>
      </c>
      <c r="CW1177" t="s">
        <v>17</v>
      </c>
      <c r="CX1177" t="s">
        <v>17</v>
      </c>
      <c r="CY1177" t="s">
        <v>17</v>
      </c>
      <c r="CZ1177" t="s">
        <v>12869</v>
      </c>
      <c r="DA1177" t="s">
        <v>8549</v>
      </c>
      <c r="DB1177" t="s">
        <v>12870</v>
      </c>
      <c r="DC1177" t="s">
        <v>12871</v>
      </c>
      <c r="DD1177">
        <v>1185</v>
      </c>
    </row>
    <row r="1178" spans="1:108">
      <c r="A1178">
        <v>1131</v>
      </c>
      <c r="B1178" t="s">
        <v>12881</v>
      </c>
      <c r="C1178" s="285" t="s">
        <v>12882</v>
      </c>
      <c r="D1178" t="s">
        <v>12883</v>
      </c>
      <c r="G1178" t="s">
        <v>12884</v>
      </c>
      <c r="H1178" t="s">
        <v>12885</v>
      </c>
      <c r="I1178" t="s">
        <v>12886</v>
      </c>
      <c r="J1178" t="s">
        <v>12887</v>
      </c>
      <c r="K1178" s="221" t="s">
        <v>12888</v>
      </c>
      <c r="L1178" t="s">
        <v>12889</v>
      </c>
      <c r="M1178" t="b">
        <v>0</v>
      </c>
      <c r="N1178" t="s">
        <v>12890</v>
      </c>
      <c r="O1178" t="s">
        <v>8168</v>
      </c>
      <c r="P1178" t="s">
        <v>17</v>
      </c>
      <c r="Q1178">
        <v>-1</v>
      </c>
      <c r="R1178">
        <v>99</v>
      </c>
      <c r="S1178" t="s">
        <v>10984</v>
      </c>
      <c r="T1178" t="s">
        <v>17</v>
      </c>
      <c r="U1178" t="s">
        <v>17</v>
      </c>
      <c r="V1178" t="s">
        <v>17</v>
      </c>
      <c r="W1178" t="s">
        <v>17</v>
      </c>
      <c r="X1178" t="s">
        <v>17</v>
      </c>
      <c r="Y1178" t="s">
        <v>17</v>
      </c>
      <c r="Z1178" t="s">
        <v>12891</v>
      </c>
      <c r="AA1178" t="s">
        <v>484</v>
      </c>
      <c r="AB1178" t="s">
        <v>17</v>
      </c>
      <c r="AC1178" t="s">
        <v>17</v>
      </c>
      <c r="AD1178" t="s">
        <v>17</v>
      </c>
      <c r="AE1178" t="s">
        <v>12892</v>
      </c>
      <c r="AF1178" t="s">
        <v>17</v>
      </c>
      <c r="AG1178" t="s">
        <v>17</v>
      </c>
      <c r="AH1178" t="s">
        <v>12893</v>
      </c>
      <c r="AJ1178" t="s">
        <v>481</v>
      </c>
      <c r="AK1178" t="s">
        <v>12</v>
      </c>
      <c r="AL1178" t="s">
        <v>12</v>
      </c>
      <c r="AM1178" t="s">
        <v>481</v>
      </c>
      <c r="AN1178" t="s">
        <v>17</v>
      </c>
      <c r="AO1178" t="s">
        <v>4575</v>
      </c>
      <c r="AP1178" t="s">
        <v>12894</v>
      </c>
      <c r="AQ1178" t="s">
        <v>17</v>
      </c>
      <c r="AR1178" t="s">
        <v>17</v>
      </c>
      <c r="AS1178" t="s">
        <v>9041</v>
      </c>
      <c r="AT1178" t="s">
        <v>17</v>
      </c>
      <c r="AU1178" t="b">
        <v>0</v>
      </c>
      <c r="AV1178">
        <v>909314</v>
      </c>
      <c r="AW1178" t="s">
        <v>17</v>
      </c>
      <c r="AX1178" t="s">
        <v>17</v>
      </c>
      <c r="AY1178" t="s">
        <v>17</v>
      </c>
      <c r="AZ1178" t="s">
        <v>12895</v>
      </c>
      <c r="BA1178" t="s">
        <v>12896</v>
      </c>
      <c r="BB1178" t="s">
        <v>5202</v>
      </c>
      <c r="BC1178" t="s">
        <v>17</v>
      </c>
      <c r="BD1178" t="s">
        <v>17</v>
      </c>
      <c r="BE1178" t="s">
        <v>37</v>
      </c>
      <c r="BF1178" t="s">
        <v>5920</v>
      </c>
      <c r="BG1178" t="s">
        <v>12897</v>
      </c>
      <c r="BH1178" t="s">
        <v>9567</v>
      </c>
      <c r="BI1178" t="s">
        <v>12898</v>
      </c>
      <c r="BJ1178" t="s">
        <v>9079</v>
      </c>
      <c r="BK1178" t="s">
        <v>9568</v>
      </c>
      <c r="BL1178" t="s">
        <v>17</v>
      </c>
      <c r="BM1178">
        <v>909314</v>
      </c>
      <c r="BO1178" t="s">
        <v>12899</v>
      </c>
      <c r="BP1178" t="s">
        <v>12900</v>
      </c>
      <c r="BQ1178" t="s">
        <v>17</v>
      </c>
      <c r="BR1178" t="s">
        <v>17</v>
      </c>
      <c r="BS1178" t="s">
        <v>17</v>
      </c>
      <c r="BT1178" t="s">
        <v>12901</v>
      </c>
      <c r="BX1178" t="s">
        <v>17</v>
      </c>
      <c r="BY1178" t="s">
        <v>17</v>
      </c>
      <c r="BZ1178" t="s">
        <v>17</v>
      </c>
      <c r="CA1178" t="s">
        <v>6212</v>
      </c>
      <c r="CB1178">
        <v>2018</v>
      </c>
      <c r="CC1178" t="s">
        <v>12881</v>
      </c>
      <c r="CD1178" t="s">
        <v>12893</v>
      </c>
      <c r="CE1178" t="s">
        <v>12893</v>
      </c>
      <c r="CF1178" t="s">
        <v>17</v>
      </c>
      <c r="CG1178" t="s">
        <v>17</v>
      </c>
      <c r="CH1178" t="s">
        <v>131</v>
      </c>
      <c r="CI1178" t="s">
        <v>12902</v>
      </c>
      <c r="CJ1178" t="s">
        <v>12881</v>
      </c>
      <c r="CN1178" t="s">
        <v>12903</v>
      </c>
      <c r="CO1178" t="s">
        <v>686</v>
      </c>
      <c r="CP1178" t="s">
        <v>5933</v>
      </c>
      <c r="CQ1178" t="s">
        <v>7025</v>
      </c>
      <c r="CR1178" t="s">
        <v>17</v>
      </c>
      <c r="CS1178" t="s">
        <v>12893</v>
      </c>
      <c r="CT1178" t="s">
        <v>430</v>
      </c>
      <c r="CU1178" t="s">
        <v>5935</v>
      </c>
      <c r="CV1178" t="s">
        <v>12892</v>
      </c>
      <c r="CW1178" t="s">
        <v>17</v>
      </c>
      <c r="CX1178" t="s">
        <v>17</v>
      </c>
      <c r="CY1178" t="s">
        <v>17</v>
      </c>
      <c r="CZ1178" t="s">
        <v>17</v>
      </c>
      <c r="DA1178" t="s">
        <v>12904</v>
      </c>
      <c r="DB1178" t="s">
        <v>12905</v>
      </c>
      <c r="DD1178">
        <v>1186</v>
      </c>
    </row>
    <row r="1179" spans="1:108">
      <c r="A1179">
        <v>1132</v>
      </c>
      <c r="B1179" t="s">
        <v>12881</v>
      </c>
      <c r="C1179" s="285" t="s">
        <v>12882</v>
      </c>
      <c r="D1179" t="s">
        <v>12883</v>
      </c>
      <c r="G1179" t="s">
        <v>12884</v>
      </c>
      <c r="H1179" t="s">
        <v>12885</v>
      </c>
      <c r="I1179" t="s">
        <v>12886</v>
      </c>
      <c r="J1179" t="s">
        <v>12887</v>
      </c>
      <c r="K1179" s="221" t="s">
        <v>12888</v>
      </c>
      <c r="L1179" t="s">
        <v>12889</v>
      </c>
      <c r="M1179" t="b">
        <v>0</v>
      </c>
      <c r="N1179" t="s">
        <v>12890</v>
      </c>
      <c r="O1179" t="s">
        <v>8168</v>
      </c>
      <c r="P1179" t="s">
        <v>17</v>
      </c>
      <c r="Q1179">
        <v>-1</v>
      </c>
      <c r="R1179">
        <v>99</v>
      </c>
      <c r="S1179" t="s">
        <v>10984</v>
      </c>
      <c r="T1179" t="s">
        <v>17</v>
      </c>
      <c r="U1179" t="s">
        <v>17</v>
      </c>
      <c r="V1179" t="s">
        <v>17</v>
      </c>
      <c r="W1179" t="s">
        <v>17</v>
      </c>
      <c r="X1179" t="s">
        <v>17</v>
      </c>
      <c r="Y1179" t="s">
        <v>17</v>
      </c>
      <c r="Z1179" t="s">
        <v>12891</v>
      </c>
      <c r="AA1179" t="s">
        <v>484</v>
      </c>
      <c r="AB1179" t="s">
        <v>17</v>
      </c>
      <c r="AC1179" t="s">
        <v>17</v>
      </c>
      <c r="AD1179" t="s">
        <v>17</v>
      </c>
      <c r="AE1179" t="s">
        <v>12892</v>
      </c>
      <c r="AF1179" t="s">
        <v>17</v>
      </c>
      <c r="AG1179" t="s">
        <v>17</v>
      </c>
      <c r="AH1179" t="s">
        <v>12906</v>
      </c>
      <c r="AJ1179" t="s">
        <v>481</v>
      </c>
      <c r="AK1179" t="s">
        <v>12</v>
      </c>
      <c r="AL1179" t="s">
        <v>12</v>
      </c>
      <c r="AM1179" t="s">
        <v>481</v>
      </c>
      <c r="AN1179" t="s">
        <v>17</v>
      </c>
      <c r="AO1179" t="s">
        <v>4575</v>
      </c>
      <c r="AP1179" t="s">
        <v>12894</v>
      </c>
      <c r="AQ1179" t="s">
        <v>17</v>
      </c>
      <c r="AR1179" t="s">
        <v>17</v>
      </c>
      <c r="AS1179" t="s">
        <v>9041</v>
      </c>
      <c r="AT1179" t="s">
        <v>17</v>
      </c>
      <c r="AU1179" t="b">
        <v>0</v>
      </c>
      <c r="AV1179">
        <v>606954</v>
      </c>
      <c r="AW1179" t="s">
        <v>17</v>
      </c>
      <c r="AX1179" t="s">
        <v>17</v>
      </c>
      <c r="AY1179" t="s">
        <v>17</v>
      </c>
      <c r="AZ1179" t="s">
        <v>12895</v>
      </c>
      <c r="BA1179" t="s">
        <v>12896</v>
      </c>
      <c r="BB1179" t="s">
        <v>5202</v>
      </c>
      <c r="BC1179" t="s">
        <v>17</v>
      </c>
      <c r="BD1179" t="s">
        <v>17</v>
      </c>
      <c r="BE1179" t="s">
        <v>37</v>
      </c>
      <c r="BF1179" t="s">
        <v>5920</v>
      </c>
      <c r="BG1179" t="s">
        <v>12897</v>
      </c>
      <c r="BH1179" t="s">
        <v>6171</v>
      </c>
      <c r="BI1179" t="s">
        <v>12907</v>
      </c>
      <c r="BJ1179" t="s">
        <v>9051</v>
      </c>
      <c r="BK1179" t="s">
        <v>9568</v>
      </c>
      <c r="BL1179" t="s">
        <v>17</v>
      </c>
      <c r="BM1179">
        <v>606954</v>
      </c>
      <c r="BO1179" t="s">
        <v>12899</v>
      </c>
      <c r="BP1179" t="s">
        <v>12900</v>
      </c>
      <c r="BQ1179" t="s">
        <v>17</v>
      </c>
      <c r="BR1179" t="s">
        <v>17</v>
      </c>
      <c r="BS1179" t="s">
        <v>17</v>
      </c>
      <c r="BT1179" t="s">
        <v>12901</v>
      </c>
      <c r="BX1179" t="s">
        <v>17</v>
      </c>
      <c r="BY1179" t="s">
        <v>17</v>
      </c>
      <c r="BZ1179" t="s">
        <v>17</v>
      </c>
      <c r="CA1179" t="s">
        <v>6212</v>
      </c>
      <c r="CB1179">
        <v>2018</v>
      </c>
      <c r="CC1179" t="s">
        <v>12881</v>
      </c>
      <c r="CD1179" t="s">
        <v>12906</v>
      </c>
      <c r="CE1179" t="s">
        <v>12906</v>
      </c>
      <c r="CF1179" t="s">
        <v>17</v>
      </c>
      <c r="CG1179" t="s">
        <v>17</v>
      </c>
      <c r="CH1179" t="s">
        <v>131</v>
      </c>
      <c r="CI1179" t="s">
        <v>12902</v>
      </c>
      <c r="CJ1179" t="s">
        <v>12881</v>
      </c>
      <c r="CN1179" t="s">
        <v>12908</v>
      </c>
      <c r="CO1179" t="s">
        <v>10</v>
      </c>
      <c r="CP1179" t="s">
        <v>5933</v>
      </c>
      <c r="CQ1179" t="s">
        <v>6171</v>
      </c>
      <c r="CR1179" t="s">
        <v>17</v>
      </c>
      <c r="CS1179" t="s">
        <v>12906</v>
      </c>
      <c r="CT1179" t="s">
        <v>430</v>
      </c>
      <c r="CU1179" t="s">
        <v>5935</v>
      </c>
      <c r="CV1179" t="s">
        <v>12892</v>
      </c>
      <c r="CW1179" t="s">
        <v>17</v>
      </c>
      <c r="CX1179" t="s">
        <v>17</v>
      </c>
      <c r="CY1179" t="s">
        <v>17</v>
      </c>
      <c r="CZ1179" t="s">
        <v>17</v>
      </c>
      <c r="DA1179" t="s">
        <v>12904</v>
      </c>
      <c r="DB1179" t="str">
        <f t="shared" ref="DB1179:DB1242" si="0">_xlfn.CONCAT(AH1178,".gz")</f>
        <v>S18080101000101.gz</v>
      </c>
      <c r="DD1179">
        <v>1187</v>
      </c>
    </row>
    <row r="1180" spans="1:108">
      <c r="A1180">
        <v>1133</v>
      </c>
      <c r="B1180" t="s">
        <v>12881</v>
      </c>
      <c r="C1180" s="285" t="s">
        <v>12882</v>
      </c>
      <c r="D1180" t="s">
        <v>12883</v>
      </c>
      <c r="G1180" t="s">
        <v>12884</v>
      </c>
      <c r="H1180" t="s">
        <v>12885</v>
      </c>
      <c r="I1180" t="s">
        <v>12886</v>
      </c>
      <c r="J1180" t="s">
        <v>12887</v>
      </c>
      <c r="K1180" s="221" t="s">
        <v>12888</v>
      </c>
      <c r="L1180" t="s">
        <v>12889</v>
      </c>
      <c r="M1180" t="b">
        <v>0</v>
      </c>
      <c r="N1180" t="s">
        <v>12890</v>
      </c>
      <c r="O1180" t="s">
        <v>8168</v>
      </c>
      <c r="P1180" t="s">
        <v>17</v>
      </c>
      <c r="Q1180">
        <v>-1</v>
      </c>
      <c r="R1180">
        <v>99</v>
      </c>
      <c r="S1180" t="s">
        <v>10984</v>
      </c>
      <c r="T1180" t="s">
        <v>17</v>
      </c>
      <c r="U1180" t="s">
        <v>17</v>
      </c>
      <c r="V1180" t="s">
        <v>17</v>
      </c>
      <c r="W1180" t="s">
        <v>17</v>
      </c>
      <c r="X1180" t="s">
        <v>17</v>
      </c>
      <c r="Y1180" t="s">
        <v>17</v>
      </c>
      <c r="Z1180" t="s">
        <v>12891</v>
      </c>
      <c r="AA1180" t="s">
        <v>484</v>
      </c>
      <c r="AB1180" t="s">
        <v>17</v>
      </c>
      <c r="AC1180" t="s">
        <v>17</v>
      </c>
      <c r="AD1180" t="s">
        <v>17</v>
      </c>
      <c r="AE1180" t="s">
        <v>12892</v>
      </c>
      <c r="AF1180" t="s">
        <v>17</v>
      </c>
      <c r="AG1180" t="s">
        <v>17</v>
      </c>
      <c r="AH1180" t="s">
        <v>12909</v>
      </c>
      <c r="AJ1180" t="s">
        <v>481</v>
      </c>
      <c r="AK1180" t="s">
        <v>12</v>
      </c>
      <c r="AL1180" t="s">
        <v>12</v>
      </c>
      <c r="AM1180" t="s">
        <v>481</v>
      </c>
      <c r="AN1180" t="s">
        <v>17</v>
      </c>
      <c r="AO1180" t="s">
        <v>5975</v>
      </c>
      <c r="AP1180" t="s">
        <v>10984</v>
      </c>
      <c r="AQ1180" t="s">
        <v>17</v>
      </c>
      <c r="AR1180" t="s">
        <v>17</v>
      </c>
      <c r="AS1180" t="s">
        <v>9041</v>
      </c>
      <c r="AT1180" t="s">
        <v>17</v>
      </c>
      <c r="AU1180" t="b">
        <v>0</v>
      </c>
      <c r="AV1180">
        <v>1284603</v>
      </c>
      <c r="AW1180" t="s">
        <v>17</v>
      </c>
      <c r="AX1180" t="s">
        <v>17</v>
      </c>
      <c r="AY1180" t="s">
        <v>17</v>
      </c>
      <c r="AZ1180" t="s">
        <v>12895</v>
      </c>
      <c r="BA1180" t="s">
        <v>12896</v>
      </c>
      <c r="BB1180" t="s">
        <v>5202</v>
      </c>
      <c r="BC1180" t="s">
        <v>17</v>
      </c>
      <c r="BD1180" t="s">
        <v>17</v>
      </c>
      <c r="BE1180" t="s">
        <v>37</v>
      </c>
      <c r="BF1180" t="s">
        <v>5920</v>
      </c>
      <c r="BG1180" t="s">
        <v>12897</v>
      </c>
      <c r="BH1180" t="s">
        <v>9567</v>
      </c>
      <c r="BI1180" t="s">
        <v>12898</v>
      </c>
      <c r="BJ1180" t="s">
        <v>9079</v>
      </c>
      <c r="BK1180" t="s">
        <v>9568</v>
      </c>
      <c r="BL1180" t="s">
        <v>17</v>
      </c>
      <c r="BM1180">
        <v>1284603</v>
      </c>
      <c r="BO1180" t="s">
        <v>12899</v>
      </c>
      <c r="BP1180" t="s">
        <v>12900</v>
      </c>
      <c r="BQ1180" t="s">
        <v>17</v>
      </c>
      <c r="BR1180" t="s">
        <v>17</v>
      </c>
      <c r="BS1180" t="s">
        <v>17</v>
      </c>
      <c r="BT1180" t="s">
        <v>12901</v>
      </c>
      <c r="BX1180" t="s">
        <v>17</v>
      </c>
      <c r="BY1180" t="s">
        <v>17</v>
      </c>
      <c r="BZ1180" t="s">
        <v>17</v>
      </c>
      <c r="CA1180" t="s">
        <v>6212</v>
      </c>
      <c r="CB1180">
        <v>2018</v>
      </c>
      <c r="CC1180" t="s">
        <v>12881</v>
      </c>
      <c r="CD1180" t="s">
        <v>12909</v>
      </c>
      <c r="CE1180" t="s">
        <v>12909</v>
      </c>
      <c r="CF1180" t="s">
        <v>17</v>
      </c>
      <c r="CG1180" t="s">
        <v>17</v>
      </c>
      <c r="CH1180" t="s">
        <v>131</v>
      </c>
      <c r="CI1180" t="s">
        <v>12902</v>
      </c>
      <c r="CJ1180" t="s">
        <v>12881</v>
      </c>
      <c r="CN1180" t="s">
        <v>12903</v>
      </c>
      <c r="CO1180" t="s">
        <v>686</v>
      </c>
      <c r="CP1180" t="s">
        <v>5933</v>
      </c>
      <c r="CQ1180" t="s">
        <v>7025</v>
      </c>
      <c r="CR1180" t="s">
        <v>17</v>
      </c>
      <c r="CS1180" t="s">
        <v>12909</v>
      </c>
      <c r="CT1180" t="s">
        <v>430</v>
      </c>
      <c r="CU1180" t="s">
        <v>5935</v>
      </c>
      <c r="CV1180" t="s">
        <v>12892</v>
      </c>
      <c r="CW1180" t="s">
        <v>17</v>
      </c>
      <c r="CX1180" t="s">
        <v>17</v>
      </c>
      <c r="CY1180" t="s">
        <v>17</v>
      </c>
      <c r="CZ1180" t="s">
        <v>17</v>
      </c>
      <c r="DA1180" t="s">
        <v>12904</v>
      </c>
      <c r="DB1180" t="str">
        <f t="shared" si="0"/>
        <v>S18080101000102.gz</v>
      </c>
      <c r="DD1180">
        <v>1188</v>
      </c>
    </row>
    <row r="1181" spans="1:108">
      <c r="A1181">
        <v>1134</v>
      </c>
      <c r="B1181" t="s">
        <v>12881</v>
      </c>
      <c r="C1181" s="285" t="s">
        <v>12882</v>
      </c>
      <c r="D1181" t="s">
        <v>12883</v>
      </c>
      <c r="G1181" t="s">
        <v>12884</v>
      </c>
      <c r="H1181" t="s">
        <v>12885</v>
      </c>
      <c r="I1181" t="s">
        <v>12886</v>
      </c>
      <c r="J1181" t="s">
        <v>12887</v>
      </c>
      <c r="K1181" s="221" t="s">
        <v>12888</v>
      </c>
      <c r="L1181" t="s">
        <v>12889</v>
      </c>
      <c r="M1181" t="b">
        <v>0</v>
      </c>
      <c r="N1181" t="s">
        <v>12890</v>
      </c>
      <c r="O1181" t="s">
        <v>8168</v>
      </c>
      <c r="P1181" t="s">
        <v>17</v>
      </c>
      <c r="Q1181">
        <v>-1</v>
      </c>
      <c r="R1181">
        <v>99</v>
      </c>
      <c r="S1181" t="s">
        <v>10984</v>
      </c>
      <c r="T1181" t="s">
        <v>17</v>
      </c>
      <c r="U1181" t="s">
        <v>17</v>
      </c>
      <c r="V1181" t="s">
        <v>17</v>
      </c>
      <c r="W1181" t="s">
        <v>17</v>
      </c>
      <c r="X1181" t="s">
        <v>17</v>
      </c>
      <c r="Y1181" t="s">
        <v>17</v>
      </c>
      <c r="Z1181" t="s">
        <v>12891</v>
      </c>
      <c r="AA1181" t="s">
        <v>484</v>
      </c>
      <c r="AB1181" t="s">
        <v>17</v>
      </c>
      <c r="AC1181" t="s">
        <v>17</v>
      </c>
      <c r="AD1181" t="s">
        <v>17</v>
      </c>
      <c r="AE1181" t="s">
        <v>12892</v>
      </c>
      <c r="AF1181" t="s">
        <v>17</v>
      </c>
      <c r="AG1181" t="s">
        <v>17</v>
      </c>
      <c r="AH1181" t="s">
        <v>12910</v>
      </c>
      <c r="AJ1181" t="s">
        <v>481</v>
      </c>
      <c r="AK1181" t="s">
        <v>12</v>
      </c>
      <c r="AL1181" t="s">
        <v>12</v>
      </c>
      <c r="AM1181" t="s">
        <v>481</v>
      </c>
      <c r="AN1181" t="s">
        <v>17</v>
      </c>
      <c r="AO1181" t="s">
        <v>5975</v>
      </c>
      <c r="AP1181" t="s">
        <v>10984</v>
      </c>
      <c r="AQ1181" t="s">
        <v>17</v>
      </c>
      <c r="AR1181" t="s">
        <v>17</v>
      </c>
      <c r="AS1181" t="s">
        <v>9041</v>
      </c>
      <c r="AT1181" t="s">
        <v>17</v>
      </c>
      <c r="AU1181" t="b">
        <v>0</v>
      </c>
      <c r="AV1181">
        <v>476470</v>
      </c>
      <c r="AW1181" t="s">
        <v>17</v>
      </c>
      <c r="AX1181" t="s">
        <v>17</v>
      </c>
      <c r="AY1181" t="s">
        <v>17</v>
      </c>
      <c r="AZ1181" t="s">
        <v>12895</v>
      </c>
      <c r="BA1181" t="s">
        <v>12896</v>
      </c>
      <c r="BB1181" t="s">
        <v>5202</v>
      </c>
      <c r="BC1181" t="s">
        <v>17</v>
      </c>
      <c r="BD1181" t="s">
        <v>17</v>
      </c>
      <c r="BE1181" t="s">
        <v>37</v>
      </c>
      <c r="BF1181" t="s">
        <v>5920</v>
      </c>
      <c r="BG1181" t="s">
        <v>12897</v>
      </c>
      <c r="BH1181" t="s">
        <v>6171</v>
      </c>
      <c r="BI1181" t="s">
        <v>12907</v>
      </c>
      <c r="BJ1181" t="s">
        <v>9051</v>
      </c>
      <c r="BK1181" t="s">
        <v>9568</v>
      </c>
      <c r="BL1181" t="s">
        <v>17</v>
      </c>
      <c r="BM1181">
        <v>476470</v>
      </c>
      <c r="BO1181" t="s">
        <v>12899</v>
      </c>
      <c r="BP1181" t="s">
        <v>12900</v>
      </c>
      <c r="BQ1181" t="s">
        <v>17</v>
      </c>
      <c r="BR1181" t="s">
        <v>17</v>
      </c>
      <c r="BS1181" t="s">
        <v>17</v>
      </c>
      <c r="BT1181" t="s">
        <v>12901</v>
      </c>
      <c r="BX1181" t="s">
        <v>17</v>
      </c>
      <c r="BY1181" t="s">
        <v>17</v>
      </c>
      <c r="BZ1181" t="s">
        <v>17</v>
      </c>
      <c r="CA1181" t="s">
        <v>6212</v>
      </c>
      <c r="CB1181">
        <v>2018</v>
      </c>
      <c r="CC1181" t="s">
        <v>12881</v>
      </c>
      <c r="CD1181" t="s">
        <v>12910</v>
      </c>
      <c r="CE1181" t="s">
        <v>12910</v>
      </c>
      <c r="CF1181" t="s">
        <v>17</v>
      </c>
      <c r="CG1181" t="s">
        <v>17</v>
      </c>
      <c r="CH1181" t="s">
        <v>131</v>
      </c>
      <c r="CI1181" t="s">
        <v>12902</v>
      </c>
      <c r="CJ1181" t="s">
        <v>12881</v>
      </c>
      <c r="CN1181" t="s">
        <v>12908</v>
      </c>
      <c r="CO1181" t="s">
        <v>10</v>
      </c>
      <c r="CP1181" t="s">
        <v>5933</v>
      </c>
      <c r="CQ1181" t="s">
        <v>6171</v>
      </c>
      <c r="CR1181" t="s">
        <v>17</v>
      </c>
      <c r="CS1181" t="s">
        <v>12910</v>
      </c>
      <c r="CT1181" t="s">
        <v>430</v>
      </c>
      <c r="CU1181" t="s">
        <v>5935</v>
      </c>
      <c r="CV1181" t="s">
        <v>12892</v>
      </c>
      <c r="CW1181" t="s">
        <v>17</v>
      </c>
      <c r="CX1181" t="s">
        <v>17</v>
      </c>
      <c r="CY1181" t="s">
        <v>17</v>
      </c>
      <c r="CZ1181" t="s">
        <v>17</v>
      </c>
      <c r="DA1181" t="s">
        <v>12904</v>
      </c>
      <c r="DB1181" t="str">
        <f t="shared" si="0"/>
        <v>S18080101000103.gz</v>
      </c>
      <c r="DD1181">
        <v>1189</v>
      </c>
    </row>
    <row r="1182" spans="1:108">
      <c r="A1182">
        <v>1135</v>
      </c>
      <c r="B1182" t="s">
        <v>12881</v>
      </c>
      <c r="C1182" s="285" t="s">
        <v>12882</v>
      </c>
      <c r="D1182" t="s">
        <v>12883</v>
      </c>
      <c r="G1182" t="s">
        <v>12884</v>
      </c>
      <c r="H1182" t="s">
        <v>12885</v>
      </c>
      <c r="I1182" t="s">
        <v>12886</v>
      </c>
      <c r="J1182" t="s">
        <v>12887</v>
      </c>
      <c r="K1182" s="221" t="s">
        <v>12888</v>
      </c>
      <c r="L1182" t="s">
        <v>12889</v>
      </c>
      <c r="M1182" t="b">
        <v>0</v>
      </c>
      <c r="N1182" t="s">
        <v>12890</v>
      </c>
      <c r="O1182" t="s">
        <v>8168</v>
      </c>
      <c r="P1182" t="s">
        <v>17</v>
      </c>
      <c r="Q1182">
        <v>-1</v>
      </c>
      <c r="R1182">
        <v>99</v>
      </c>
      <c r="S1182" t="s">
        <v>10984</v>
      </c>
      <c r="T1182" t="s">
        <v>17</v>
      </c>
      <c r="U1182" t="s">
        <v>17</v>
      </c>
      <c r="V1182" t="s">
        <v>17</v>
      </c>
      <c r="W1182" t="s">
        <v>17</v>
      </c>
      <c r="X1182" t="s">
        <v>17</v>
      </c>
      <c r="Y1182" t="s">
        <v>17</v>
      </c>
      <c r="Z1182" t="s">
        <v>12891</v>
      </c>
      <c r="AA1182" t="s">
        <v>484</v>
      </c>
      <c r="AB1182" t="s">
        <v>17</v>
      </c>
      <c r="AC1182" t="s">
        <v>17</v>
      </c>
      <c r="AD1182" t="s">
        <v>17</v>
      </c>
      <c r="AE1182" t="s">
        <v>12892</v>
      </c>
      <c r="AF1182" t="s">
        <v>17</v>
      </c>
      <c r="AG1182" t="s">
        <v>17</v>
      </c>
      <c r="AH1182" t="s">
        <v>12911</v>
      </c>
      <c r="AJ1182" t="s">
        <v>481</v>
      </c>
      <c r="AK1182" t="s">
        <v>12</v>
      </c>
      <c r="AL1182" t="s">
        <v>12</v>
      </c>
      <c r="AM1182" t="s">
        <v>481</v>
      </c>
      <c r="AN1182" t="s">
        <v>17</v>
      </c>
      <c r="AO1182" t="s">
        <v>8569</v>
      </c>
      <c r="AP1182" t="s">
        <v>10984</v>
      </c>
      <c r="AQ1182" t="s">
        <v>17</v>
      </c>
      <c r="AR1182" t="s">
        <v>17</v>
      </c>
      <c r="AS1182" t="s">
        <v>9041</v>
      </c>
      <c r="AT1182" t="s">
        <v>17</v>
      </c>
      <c r="AU1182" t="b">
        <v>0</v>
      </c>
      <c r="AV1182">
        <v>1184520</v>
      </c>
      <c r="AW1182" t="s">
        <v>17</v>
      </c>
      <c r="AX1182" t="s">
        <v>17</v>
      </c>
      <c r="AY1182" t="s">
        <v>17</v>
      </c>
      <c r="AZ1182" t="s">
        <v>12895</v>
      </c>
      <c r="BA1182" t="s">
        <v>12896</v>
      </c>
      <c r="BB1182" t="s">
        <v>5202</v>
      </c>
      <c r="BC1182" t="s">
        <v>17</v>
      </c>
      <c r="BD1182" t="s">
        <v>17</v>
      </c>
      <c r="BE1182" t="s">
        <v>37</v>
      </c>
      <c r="BF1182" t="s">
        <v>5920</v>
      </c>
      <c r="BG1182" t="s">
        <v>12897</v>
      </c>
      <c r="BH1182" t="s">
        <v>9567</v>
      </c>
      <c r="BI1182" t="s">
        <v>12898</v>
      </c>
      <c r="BJ1182" t="s">
        <v>9079</v>
      </c>
      <c r="BK1182" t="s">
        <v>9568</v>
      </c>
      <c r="BL1182" t="s">
        <v>17</v>
      </c>
      <c r="BM1182">
        <v>1184520</v>
      </c>
      <c r="BO1182" t="s">
        <v>12899</v>
      </c>
      <c r="BP1182" t="s">
        <v>12900</v>
      </c>
      <c r="BQ1182" t="s">
        <v>17</v>
      </c>
      <c r="BR1182" t="s">
        <v>17</v>
      </c>
      <c r="BS1182" t="s">
        <v>17</v>
      </c>
      <c r="BT1182" t="s">
        <v>12901</v>
      </c>
      <c r="BX1182" t="s">
        <v>17</v>
      </c>
      <c r="BY1182" t="s">
        <v>17</v>
      </c>
      <c r="BZ1182" t="s">
        <v>17</v>
      </c>
      <c r="CA1182" t="s">
        <v>6212</v>
      </c>
      <c r="CB1182">
        <v>2018</v>
      </c>
      <c r="CC1182" t="s">
        <v>12881</v>
      </c>
      <c r="CD1182" t="s">
        <v>12911</v>
      </c>
      <c r="CE1182" t="s">
        <v>12911</v>
      </c>
      <c r="CF1182" t="s">
        <v>17</v>
      </c>
      <c r="CG1182" t="s">
        <v>17</v>
      </c>
      <c r="CH1182" t="s">
        <v>131</v>
      </c>
      <c r="CI1182" t="s">
        <v>12902</v>
      </c>
      <c r="CJ1182" t="s">
        <v>12881</v>
      </c>
      <c r="CN1182" t="s">
        <v>12903</v>
      </c>
      <c r="CO1182" t="s">
        <v>686</v>
      </c>
      <c r="CP1182" t="s">
        <v>5933</v>
      </c>
      <c r="CQ1182" t="s">
        <v>7025</v>
      </c>
      <c r="CR1182" t="s">
        <v>17</v>
      </c>
      <c r="CS1182" t="s">
        <v>12911</v>
      </c>
      <c r="CT1182" t="s">
        <v>430</v>
      </c>
      <c r="CU1182" t="s">
        <v>5935</v>
      </c>
      <c r="CV1182" t="s">
        <v>12892</v>
      </c>
      <c r="CW1182" t="s">
        <v>17</v>
      </c>
      <c r="CX1182" t="s">
        <v>17</v>
      </c>
      <c r="CY1182" t="s">
        <v>17</v>
      </c>
      <c r="CZ1182" t="s">
        <v>17</v>
      </c>
      <c r="DA1182" t="s">
        <v>12904</v>
      </c>
      <c r="DB1182" t="str">
        <f t="shared" si="0"/>
        <v>S18080101000104.gz</v>
      </c>
      <c r="DD1182">
        <v>1190</v>
      </c>
    </row>
    <row r="1183" spans="1:108">
      <c r="A1183">
        <v>1136</v>
      </c>
      <c r="B1183" t="s">
        <v>12881</v>
      </c>
      <c r="C1183" s="285" t="s">
        <v>12882</v>
      </c>
      <c r="D1183" t="s">
        <v>12883</v>
      </c>
      <c r="G1183" t="s">
        <v>12884</v>
      </c>
      <c r="H1183" t="s">
        <v>12885</v>
      </c>
      <c r="I1183" t="s">
        <v>12886</v>
      </c>
      <c r="J1183" t="s">
        <v>12887</v>
      </c>
      <c r="K1183" s="221" t="s">
        <v>12888</v>
      </c>
      <c r="L1183" t="s">
        <v>12889</v>
      </c>
      <c r="M1183" t="b">
        <v>0</v>
      </c>
      <c r="N1183" t="s">
        <v>12890</v>
      </c>
      <c r="O1183" t="s">
        <v>8168</v>
      </c>
      <c r="P1183" t="s">
        <v>17</v>
      </c>
      <c r="Q1183">
        <v>-1</v>
      </c>
      <c r="R1183">
        <v>99</v>
      </c>
      <c r="S1183" t="s">
        <v>10984</v>
      </c>
      <c r="T1183" t="s">
        <v>17</v>
      </c>
      <c r="U1183" t="s">
        <v>17</v>
      </c>
      <c r="V1183" t="s">
        <v>17</v>
      </c>
      <c r="W1183" t="s">
        <v>17</v>
      </c>
      <c r="X1183" t="s">
        <v>17</v>
      </c>
      <c r="Y1183" t="s">
        <v>17</v>
      </c>
      <c r="Z1183" t="s">
        <v>12891</v>
      </c>
      <c r="AA1183" t="s">
        <v>484</v>
      </c>
      <c r="AB1183" t="s">
        <v>17</v>
      </c>
      <c r="AC1183" t="s">
        <v>17</v>
      </c>
      <c r="AD1183" t="s">
        <v>17</v>
      </c>
      <c r="AE1183" t="s">
        <v>12892</v>
      </c>
      <c r="AF1183" t="s">
        <v>17</v>
      </c>
      <c r="AG1183" t="s">
        <v>17</v>
      </c>
      <c r="AH1183" t="s">
        <v>12912</v>
      </c>
      <c r="AJ1183" t="s">
        <v>481</v>
      </c>
      <c r="AK1183" t="s">
        <v>12</v>
      </c>
      <c r="AL1183" t="s">
        <v>12</v>
      </c>
      <c r="AM1183" t="s">
        <v>481</v>
      </c>
      <c r="AN1183" t="s">
        <v>17</v>
      </c>
      <c r="AO1183" t="s">
        <v>8569</v>
      </c>
      <c r="AP1183" t="s">
        <v>10984</v>
      </c>
      <c r="AQ1183" t="s">
        <v>17</v>
      </c>
      <c r="AR1183" t="s">
        <v>17</v>
      </c>
      <c r="AS1183" t="s">
        <v>9041</v>
      </c>
      <c r="AT1183" t="s">
        <v>17</v>
      </c>
      <c r="AU1183" t="b">
        <v>0</v>
      </c>
      <c r="AV1183">
        <v>720638</v>
      </c>
      <c r="AW1183" t="s">
        <v>17</v>
      </c>
      <c r="AX1183" t="s">
        <v>17</v>
      </c>
      <c r="AY1183" t="s">
        <v>17</v>
      </c>
      <c r="AZ1183" t="s">
        <v>12895</v>
      </c>
      <c r="BA1183" t="s">
        <v>12896</v>
      </c>
      <c r="BB1183" t="s">
        <v>5202</v>
      </c>
      <c r="BC1183" t="s">
        <v>17</v>
      </c>
      <c r="BD1183" t="s">
        <v>17</v>
      </c>
      <c r="BE1183" t="s">
        <v>37</v>
      </c>
      <c r="BF1183" t="s">
        <v>5920</v>
      </c>
      <c r="BG1183" t="s">
        <v>12897</v>
      </c>
      <c r="BH1183" t="s">
        <v>6171</v>
      </c>
      <c r="BI1183" t="s">
        <v>12907</v>
      </c>
      <c r="BJ1183" t="s">
        <v>9051</v>
      </c>
      <c r="BK1183" t="s">
        <v>9568</v>
      </c>
      <c r="BL1183" t="s">
        <v>17</v>
      </c>
      <c r="BM1183">
        <v>720638</v>
      </c>
      <c r="BO1183" t="s">
        <v>12899</v>
      </c>
      <c r="BP1183" t="s">
        <v>12900</v>
      </c>
      <c r="BQ1183" t="s">
        <v>17</v>
      </c>
      <c r="BR1183" t="s">
        <v>17</v>
      </c>
      <c r="BS1183" t="s">
        <v>17</v>
      </c>
      <c r="BT1183" t="s">
        <v>12901</v>
      </c>
      <c r="BX1183" t="s">
        <v>17</v>
      </c>
      <c r="BY1183" t="s">
        <v>17</v>
      </c>
      <c r="BZ1183" t="s">
        <v>17</v>
      </c>
      <c r="CA1183" t="s">
        <v>6212</v>
      </c>
      <c r="CB1183">
        <v>2018</v>
      </c>
      <c r="CC1183" t="s">
        <v>12881</v>
      </c>
      <c r="CD1183" t="s">
        <v>12912</v>
      </c>
      <c r="CE1183" t="s">
        <v>12912</v>
      </c>
      <c r="CF1183" t="s">
        <v>17</v>
      </c>
      <c r="CG1183" t="s">
        <v>17</v>
      </c>
      <c r="CH1183" t="s">
        <v>131</v>
      </c>
      <c r="CI1183" t="s">
        <v>12902</v>
      </c>
      <c r="CJ1183" t="s">
        <v>12881</v>
      </c>
      <c r="CN1183" t="s">
        <v>12908</v>
      </c>
      <c r="CO1183" t="s">
        <v>10</v>
      </c>
      <c r="CP1183" t="s">
        <v>5933</v>
      </c>
      <c r="CQ1183" t="s">
        <v>6171</v>
      </c>
      <c r="CR1183" t="s">
        <v>17</v>
      </c>
      <c r="CS1183" t="s">
        <v>12912</v>
      </c>
      <c r="CT1183" t="s">
        <v>430</v>
      </c>
      <c r="CU1183" t="s">
        <v>5935</v>
      </c>
      <c r="CV1183" t="s">
        <v>12892</v>
      </c>
      <c r="CW1183" t="s">
        <v>17</v>
      </c>
      <c r="CX1183" t="s">
        <v>17</v>
      </c>
      <c r="CY1183" t="s">
        <v>17</v>
      </c>
      <c r="CZ1183" t="s">
        <v>17</v>
      </c>
      <c r="DA1183" t="s">
        <v>12904</v>
      </c>
      <c r="DB1183" t="str">
        <f t="shared" si="0"/>
        <v>S18080101000105.gz</v>
      </c>
      <c r="DD1183">
        <v>1191</v>
      </c>
    </row>
    <row r="1184" spans="1:108">
      <c r="A1184">
        <v>1137</v>
      </c>
      <c r="B1184" t="s">
        <v>12881</v>
      </c>
      <c r="C1184" s="285" t="s">
        <v>12882</v>
      </c>
      <c r="D1184" t="s">
        <v>12883</v>
      </c>
      <c r="G1184" t="s">
        <v>12884</v>
      </c>
      <c r="H1184" t="s">
        <v>12885</v>
      </c>
      <c r="I1184" t="s">
        <v>12886</v>
      </c>
      <c r="J1184" t="s">
        <v>12887</v>
      </c>
      <c r="K1184" s="221" t="s">
        <v>12888</v>
      </c>
      <c r="L1184" t="s">
        <v>12913</v>
      </c>
      <c r="M1184" t="b">
        <v>0</v>
      </c>
      <c r="N1184" t="s">
        <v>12890</v>
      </c>
      <c r="O1184" t="s">
        <v>8168</v>
      </c>
      <c r="P1184" t="s">
        <v>17</v>
      </c>
      <c r="Q1184">
        <v>-1</v>
      </c>
      <c r="R1184">
        <v>99</v>
      </c>
      <c r="S1184" t="s">
        <v>10984</v>
      </c>
      <c r="T1184" t="s">
        <v>17</v>
      </c>
      <c r="U1184" t="s">
        <v>17</v>
      </c>
      <c r="V1184" t="s">
        <v>17</v>
      </c>
      <c r="W1184" t="s">
        <v>17</v>
      </c>
      <c r="X1184" t="s">
        <v>17</v>
      </c>
      <c r="Y1184" t="s">
        <v>17</v>
      </c>
      <c r="Z1184" t="s">
        <v>12891</v>
      </c>
      <c r="AA1184" t="s">
        <v>484</v>
      </c>
      <c r="AB1184" t="s">
        <v>17</v>
      </c>
      <c r="AC1184" t="s">
        <v>17</v>
      </c>
      <c r="AD1184" t="s">
        <v>17</v>
      </c>
      <c r="AE1184" t="s">
        <v>12892</v>
      </c>
      <c r="AF1184" t="s">
        <v>17</v>
      </c>
      <c r="AG1184" t="s">
        <v>17</v>
      </c>
      <c r="AH1184" t="s">
        <v>12914</v>
      </c>
      <c r="AJ1184" t="s">
        <v>481</v>
      </c>
      <c r="AK1184" t="s">
        <v>12</v>
      </c>
      <c r="AL1184" t="s">
        <v>12</v>
      </c>
      <c r="AM1184" t="s">
        <v>481</v>
      </c>
      <c r="AN1184" t="s">
        <v>17</v>
      </c>
      <c r="AO1184" t="s">
        <v>4575</v>
      </c>
      <c r="AP1184" t="s">
        <v>12894</v>
      </c>
      <c r="AQ1184" t="s">
        <v>17</v>
      </c>
      <c r="AR1184" t="s">
        <v>17</v>
      </c>
      <c r="AS1184" t="s">
        <v>9041</v>
      </c>
      <c r="AT1184" t="s">
        <v>17</v>
      </c>
      <c r="AU1184" t="b">
        <v>0</v>
      </c>
      <c r="AV1184">
        <v>2035022</v>
      </c>
      <c r="AW1184" t="s">
        <v>17</v>
      </c>
      <c r="AX1184" t="s">
        <v>17</v>
      </c>
      <c r="AY1184" t="s">
        <v>17</v>
      </c>
      <c r="AZ1184" t="s">
        <v>12895</v>
      </c>
      <c r="BA1184" t="s">
        <v>12896</v>
      </c>
      <c r="BB1184" t="s">
        <v>5202</v>
      </c>
      <c r="BC1184" t="s">
        <v>17</v>
      </c>
      <c r="BD1184" t="s">
        <v>17</v>
      </c>
      <c r="BE1184" t="s">
        <v>37</v>
      </c>
      <c r="BF1184" t="s">
        <v>5920</v>
      </c>
      <c r="BG1184" t="s">
        <v>12897</v>
      </c>
      <c r="BH1184" t="s">
        <v>9567</v>
      </c>
      <c r="BI1184" t="s">
        <v>12898</v>
      </c>
      <c r="BJ1184" t="s">
        <v>9079</v>
      </c>
      <c r="BK1184" t="s">
        <v>9568</v>
      </c>
      <c r="BL1184" t="s">
        <v>17</v>
      </c>
      <c r="BM1184">
        <v>2035022</v>
      </c>
      <c r="BO1184" t="s">
        <v>12899</v>
      </c>
      <c r="BP1184" t="s">
        <v>12900</v>
      </c>
      <c r="BQ1184" t="s">
        <v>17</v>
      </c>
      <c r="BR1184" t="s">
        <v>17</v>
      </c>
      <c r="BS1184" t="s">
        <v>17</v>
      </c>
      <c r="BT1184" t="s">
        <v>12901</v>
      </c>
      <c r="BX1184" t="s">
        <v>17</v>
      </c>
      <c r="BY1184" t="s">
        <v>17</v>
      </c>
      <c r="BZ1184" t="s">
        <v>17</v>
      </c>
      <c r="CA1184" t="s">
        <v>6212</v>
      </c>
      <c r="CB1184">
        <v>2018</v>
      </c>
      <c r="CC1184" t="s">
        <v>12881</v>
      </c>
      <c r="CD1184" t="s">
        <v>12914</v>
      </c>
      <c r="CE1184" t="s">
        <v>12914</v>
      </c>
      <c r="CF1184" t="s">
        <v>17</v>
      </c>
      <c r="CG1184" t="s">
        <v>17</v>
      </c>
      <c r="CH1184" t="s">
        <v>131</v>
      </c>
      <c r="CI1184" t="s">
        <v>12902</v>
      </c>
      <c r="CJ1184" t="s">
        <v>12881</v>
      </c>
      <c r="CN1184" t="s">
        <v>12903</v>
      </c>
      <c r="CO1184" t="s">
        <v>686</v>
      </c>
      <c r="CP1184" t="s">
        <v>5933</v>
      </c>
      <c r="CQ1184" t="s">
        <v>7025</v>
      </c>
      <c r="CR1184" t="s">
        <v>17</v>
      </c>
      <c r="CS1184" t="s">
        <v>12914</v>
      </c>
      <c r="CT1184" t="s">
        <v>430</v>
      </c>
      <c r="CU1184" t="s">
        <v>5935</v>
      </c>
      <c r="CV1184" t="s">
        <v>12892</v>
      </c>
      <c r="CW1184" t="s">
        <v>17</v>
      </c>
      <c r="CX1184" t="s">
        <v>17</v>
      </c>
      <c r="CY1184" t="s">
        <v>17</v>
      </c>
      <c r="CZ1184" t="s">
        <v>17</v>
      </c>
      <c r="DA1184" t="s">
        <v>12904</v>
      </c>
      <c r="DB1184" t="str">
        <f t="shared" si="0"/>
        <v>S18080101000106.gz</v>
      </c>
      <c r="DD1184">
        <v>1192</v>
      </c>
    </row>
    <row r="1185" spans="1:108">
      <c r="A1185">
        <v>1138</v>
      </c>
      <c r="B1185" t="s">
        <v>12881</v>
      </c>
      <c r="C1185" s="285" t="s">
        <v>12882</v>
      </c>
      <c r="D1185" t="s">
        <v>12883</v>
      </c>
      <c r="G1185" t="s">
        <v>12884</v>
      </c>
      <c r="H1185" t="s">
        <v>12885</v>
      </c>
      <c r="I1185" t="s">
        <v>12886</v>
      </c>
      <c r="J1185" t="s">
        <v>12887</v>
      </c>
      <c r="K1185" s="221" t="s">
        <v>12888</v>
      </c>
      <c r="L1185" t="s">
        <v>12913</v>
      </c>
      <c r="M1185" t="b">
        <v>0</v>
      </c>
      <c r="N1185" t="s">
        <v>12890</v>
      </c>
      <c r="O1185" t="s">
        <v>8168</v>
      </c>
      <c r="P1185" t="s">
        <v>17</v>
      </c>
      <c r="Q1185">
        <v>-1</v>
      </c>
      <c r="R1185">
        <v>99</v>
      </c>
      <c r="S1185" t="s">
        <v>10984</v>
      </c>
      <c r="T1185" t="s">
        <v>17</v>
      </c>
      <c r="U1185" t="s">
        <v>17</v>
      </c>
      <c r="V1185" t="s">
        <v>17</v>
      </c>
      <c r="W1185" t="s">
        <v>17</v>
      </c>
      <c r="X1185" t="s">
        <v>17</v>
      </c>
      <c r="Y1185" t="s">
        <v>17</v>
      </c>
      <c r="Z1185" t="s">
        <v>12891</v>
      </c>
      <c r="AA1185" t="s">
        <v>484</v>
      </c>
      <c r="AB1185" t="s">
        <v>17</v>
      </c>
      <c r="AC1185" t="s">
        <v>17</v>
      </c>
      <c r="AD1185" t="s">
        <v>17</v>
      </c>
      <c r="AE1185" t="s">
        <v>12892</v>
      </c>
      <c r="AF1185" t="s">
        <v>17</v>
      </c>
      <c r="AG1185" t="s">
        <v>17</v>
      </c>
      <c r="AH1185" t="s">
        <v>12915</v>
      </c>
      <c r="AJ1185" t="s">
        <v>481</v>
      </c>
      <c r="AK1185" t="s">
        <v>12</v>
      </c>
      <c r="AL1185" t="s">
        <v>12</v>
      </c>
      <c r="AM1185" t="s">
        <v>481</v>
      </c>
      <c r="AN1185" t="s">
        <v>17</v>
      </c>
      <c r="AO1185" t="s">
        <v>4575</v>
      </c>
      <c r="AP1185" t="s">
        <v>12894</v>
      </c>
      <c r="AQ1185" t="s">
        <v>17</v>
      </c>
      <c r="AR1185" t="s">
        <v>17</v>
      </c>
      <c r="AS1185" t="s">
        <v>9041</v>
      </c>
      <c r="AT1185" t="s">
        <v>17</v>
      </c>
      <c r="AU1185" t="b">
        <v>0</v>
      </c>
      <c r="AV1185">
        <v>665078</v>
      </c>
      <c r="AW1185" t="s">
        <v>17</v>
      </c>
      <c r="AX1185" t="s">
        <v>17</v>
      </c>
      <c r="AY1185" t="s">
        <v>17</v>
      </c>
      <c r="AZ1185" t="s">
        <v>12895</v>
      </c>
      <c r="BA1185" t="s">
        <v>12896</v>
      </c>
      <c r="BB1185" t="s">
        <v>5202</v>
      </c>
      <c r="BC1185" t="s">
        <v>17</v>
      </c>
      <c r="BD1185" t="s">
        <v>17</v>
      </c>
      <c r="BE1185" t="s">
        <v>37</v>
      </c>
      <c r="BF1185" t="s">
        <v>5920</v>
      </c>
      <c r="BG1185" t="s">
        <v>12897</v>
      </c>
      <c r="BH1185" t="s">
        <v>6171</v>
      </c>
      <c r="BI1185" t="s">
        <v>12907</v>
      </c>
      <c r="BJ1185" t="s">
        <v>9051</v>
      </c>
      <c r="BK1185" t="s">
        <v>9568</v>
      </c>
      <c r="BL1185" t="s">
        <v>17</v>
      </c>
      <c r="BM1185">
        <v>665078</v>
      </c>
      <c r="BO1185" t="s">
        <v>12899</v>
      </c>
      <c r="BP1185" t="s">
        <v>12900</v>
      </c>
      <c r="BQ1185" t="s">
        <v>17</v>
      </c>
      <c r="BR1185" t="s">
        <v>17</v>
      </c>
      <c r="BS1185" t="s">
        <v>17</v>
      </c>
      <c r="BT1185" t="s">
        <v>12901</v>
      </c>
      <c r="BX1185" t="s">
        <v>17</v>
      </c>
      <c r="BY1185" t="s">
        <v>17</v>
      </c>
      <c r="BZ1185" t="s">
        <v>17</v>
      </c>
      <c r="CA1185" t="s">
        <v>6212</v>
      </c>
      <c r="CB1185">
        <v>2018</v>
      </c>
      <c r="CC1185" t="s">
        <v>12881</v>
      </c>
      <c r="CD1185" t="s">
        <v>12915</v>
      </c>
      <c r="CE1185" t="s">
        <v>12915</v>
      </c>
      <c r="CF1185" t="s">
        <v>17</v>
      </c>
      <c r="CG1185" t="s">
        <v>17</v>
      </c>
      <c r="CH1185" t="s">
        <v>131</v>
      </c>
      <c r="CI1185" t="s">
        <v>12902</v>
      </c>
      <c r="CJ1185" t="s">
        <v>12881</v>
      </c>
      <c r="CN1185" t="s">
        <v>12908</v>
      </c>
      <c r="CO1185" t="s">
        <v>10</v>
      </c>
      <c r="CP1185" t="s">
        <v>5933</v>
      </c>
      <c r="CQ1185" t="s">
        <v>6171</v>
      </c>
      <c r="CR1185" t="s">
        <v>17</v>
      </c>
      <c r="CS1185" t="s">
        <v>12915</v>
      </c>
      <c r="CT1185" t="s">
        <v>430</v>
      </c>
      <c r="CU1185" t="s">
        <v>5935</v>
      </c>
      <c r="CV1185" t="s">
        <v>12892</v>
      </c>
      <c r="CW1185" t="s">
        <v>17</v>
      </c>
      <c r="CX1185" t="s">
        <v>17</v>
      </c>
      <c r="CY1185" t="s">
        <v>17</v>
      </c>
      <c r="CZ1185" t="s">
        <v>17</v>
      </c>
      <c r="DA1185" t="s">
        <v>12904</v>
      </c>
      <c r="DB1185" t="str">
        <f t="shared" si="0"/>
        <v>S18080101000201.gz</v>
      </c>
      <c r="DD1185">
        <v>1193</v>
      </c>
    </row>
    <row r="1186" spans="1:108">
      <c r="A1186">
        <v>1139</v>
      </c>
      <c r="B1186" t="s">
        <v>12881</v>
      </c>
      <c r="C1186" s="285" t="s">
        <v>12882</v>
      </c>
      <c r="D1186" t="s">
        <v>12883</v>
      </c>
      <c r="G1186" t="s">
        <v>12884</v>
      </c>
      <c r="H1186" t="s">
        <v>12885</v>
      </c>
      <c r="I1186" t="s">
        <v>12886</v>
      </c>
      <c r="J1186" t="s">
        <v>12887</v>
      </c>
      <c r="K1186" s="221" t="s">
        <v>12888</v>
      </c>
      <c r="L1186" t="s">
        <v>12913</v>
      </c>
      <c r="M1186" t="b">
        <v>0</v>
      </c>
      <c r="N1186" t="s">
        <v>12890</v>
      </c>
      <c r="O1186" t="s">
        <v>8168</v>
      </c>
      <c r="P1186" t="s">
        <v>17</v>
      </c>
      <c r="Q1186">
        <v>-1</v>
      </c>
      <c r="R1186">
        <v>99</v>
      </c>
      <c r="S1186" t="s">
        <v>10984</v>
      </c>
      <c r="T1186" t="s">
        <v>17</v>
      </c>
      <c r="U1186" t="s">
        <v>17</v>
      </c>
      <c r="V1186" t="s">
        <v>17</v>
      </c>
      <c r="W1186" t="s">
        <v>17</v>
      </c>
      <c r="X1186" t="s">
        <v>17</v>
      </c>
      <c r="Y1186" t="s">
        <v>17</v>
      </c>
      <c r="Z1186" t="s">
        <v>12891</v>
      </c>
      <c r="AA1186" t="s">
        <v>484</v>
      </c>
      <c r="AB1186" t="s">
        <v>17</v>
      </c>
      <c r="AC1186" t="s">
        <v>17</v>
      </c>
      <c r="AD1186" t="s">
        <v>17</v>
      </c>
      <c r="AE1186" t="s">
        <v>12892</v>
      </c>
      <c r="AF1186" t="s">
        <v>17</v>
      </c>
      <c r="AG1186" t="s">
        <v>17</v>
      </c>
      <c r="AH1186" t="s">
        <v>12916</v>
      </c>
      <c r="AJ1186" t="s">
        <v>481</v>
      </c>
      <c r="AK1186" t="s">
        <v>12</v>
      </c>
      <c r="AL1186" t="s">
        <v>12</v>
      </c>
      <c r="AM1186" t="s">
        <v>481</v>
      </c>
      <c r="AN1186" t="s">
        <v>17</v>
      </c>
      <c r="AO1186" t="s">
        <v>5975</v>
      </c>
      <c r="AP1186" t="s">
        <v>10984</v>
      </c>
      <c r="AQ1186" t="s">
        <v>17</v>
      </c>
      <c r="AR1186" t="s">
        <v>17</v>
      </c>
      <c r="AS1186" t="s">
        <v>9041</v>
      </c>
      <c r="AT1186" t="s">
        <v>17</v>
      </c>
      <c r="AU1186" t="b">
        <v>0</v>
      </c>
      <c r="AV1186">
        <v>708544</v>
      </c>
      <c r="AW1186" t="s">
        <v>17</v>
      </c>
      <c r="AX1186" t="s">
        <v>17</v>
      </c>
      <c r="AY1186" t="s">
        <v>17</v>
      </c>
      <c r="AZ1186" t="s">
        <v>12895</v>
      </c>
      <c r="BA1186" t="s">
        <v>12896</v>
      </c>
      <c r="BB1186" t="s">
        <v>5202</v>
      </c>
      <c r="BC1186" t="s">
        <v>17</v>
      </c>
      <c r="BD1186" t="s">
        <v>17</v>
      </c>
      <c r="BE1186" t="s">
        <v>37</v>
      </c>
      <c r="BF1186" t="s">
        <v>5920</v>
      </c>
      <c r="BG1186" t="s">
        <v>12897</v>
      </c>
      <c r="BH1186" t="s">
        <v>9567</v>
      </c>
      <c r="BI1186" t="s">
        <v>12898</v>
      </c>
      <c r="BJ1186" t="s">
        <v>9079</v>
      </c>
      <c r="BK1186" t="s">
        <v>9568</v>
      </c>
      <c r="BL1186" t="s">
        <v>17</v>
      </c>
      <c r="BM1186">
        <v>708544</v>
      </c>
      <c r="BO1186" t="s">
        <v>12899</v>
      </c>
      <c r="BP1186" t="s">
        <v>12900</v>
      </c>
      <c r="BQ1186" t="s">
        <v>17</v>
      </c>
      <c r="BR1186" t="s">
        <v>17</v>
      </c>
      <c r="BS1186" t="s">
        <v>17</v>
      </c>
      <c r="BT1186" t="s">
        <v>12901</v>
      </c>
      <c r="BX1186" t="s">
        <v>17</v>
      </c>
      <c r="BY1186" t="s">
        <v>17</v>
      </c>
      <c r="BZ1186" t="s">
        <v>17</v>
      </c>
      <c r="CA1186" t="s">
        <v>6212</v>
      </c>
      <c r="CB1186">
        <v>2018</v>
      </c>
      <c r="CC1186" t="s">
        <v>12881</v>
      </c>
      <c r="CD1186" t="s">
        <v>12916</v>
      </c>
      <c r="CE1186" t="s">
        <v>12916</v>
      </c>
      <c r="CF1186" t="s">
        <v>17</v>
      </c>
      <c r="CG1186" t="s">
        <v>17</v>
      </c>
      <c r="CH1186" t="s">
        <v>131</v>
      </c>
      <c r="CI1186" t="s">
        <v>12902</v>
      </c>
      <c r="CJ1186" t="s">
        <v>12881</v>
      </c>
      <c r="CN1186" t="s">
        <v>12903</v>
      </c>
      <c r="CO1186" t="s">
        <v>686</v>
      </c>
      <c r="CP1186" t="s">
        <v>5933</v>
      </c>
      <c r="CQ1186" t="s">
        <v>7025</v>
      </c>
      <c r="CR1186" t="s">
        <v>17</v>
      </c>
      <c r="CS1186" t="s">
        <v>12916</v>
      </c>
      <c r="CT1186" t="s">
        <v>430</v>
      </c>
      <c r="CU1186" t="s">
        <v>5935</v>
      </c>
      <c r="CV1186" t="s">
        <v>12892</v>
      </c>
      <c r="CW1186" t="s">
        <v>17</v>
      </c>
      <c r="CX1186" t="s">
        <v>17</v>
      </c>
      <c r="CY1186" t="s">
        <v>17</v>
      </c>
      <c r="CZ1186" t="s">
        <v>17</v>
      </c>
      <c r="DA1186" t="s">
        <v>12904</v>
      </c>
      <c r="DB1186" t="str">
        <f t="shared" si="0"/>
        <v>S18080101000202.gz</v>
      </c>
      <c r="DD1186">
        <v>1194</v>
      </c>
    </row>
    <row r="1187" spans="1:108">
      <c r="A1187">
        <v>1140</v>
      </c>
      <c r="B1187" t="s">
        <v>12881</v>
      </c>
      <c r="C1187" s="285" t="s">
        <v>12882</v>
      </c>
      <c r="D1187" t="s">
        <v>12883</v>
      </c>
      <c r="G1187" t="s">
        <v>12884</v>
      </c>
      <c r="H1187" t="s">
        <v>12885</v>
      </c>
      <c r="I1187" t="s">
        <v>12886</v>
      </c>
      <c r="J1187" t="s">
        <v>12887</v>
      </c>
      <c r="K1187" s="221" t="s">
        <v>12888</v>
      </c>
      <c r="L1187" t="s">
        <v>12913</v>
      </c>
      <c r="M1187" t="b">
        <v>0</v>
      </c>
      <c r="N1187" t="s">
        <v>12890</v>
      </c>
      <c r="O1187" t="s">
        <v>8168</v>
      </c>
      <c r="P1187" t="s">
        <v>17</v>
      </c>
      <c r="Q1187">
        <v>-1</v>
      </c>
      <c r="R1187">
        <v>99</v>
      </c>
      <c r="S1187" t="s">
        <v>10984</v>
      </c>
      <c r="T1187" t="s">
        <v>17</v>
      </c>
      <c r="U1187" t="s">
        <v>17</v>
      </c>
      <c r="V1187" t="s">
        <v>17</v>
      </c>
      <c r="W1187" t="s">
        <v>17</v>
      </c>
      <c r="X1187" t="s">
        <v>17</v>
      </c>
      <c r="Y1187" t="s">
        <v>17</v>
      </c>
      <c r="Z1187" t="s">
        <v>12891</v>
      </c>
      <c r="AA1187" t="s">
        <v>484</v>
      </c>
      <c r="AB1187" t="s">
        <v>17</v>
      </c>
      <c r="AC1187" t="s">
        <v>17</v>
      </c>
      <c r="AD1187" t="s">
        <v>17</v>
      </c>
      <c r="AE1187" t="s">
        <v>12892</v>
      </c>
      <c r="AF1187" t="s">
        <v>17</v>
      </c>
      <c r="AG1187" t="s">
        <v>17</v>
      </c>
      <c r="AH1187" t="s">
        <v>12917</v>
      </c>
      <c r="AJ1187" t="s">
        <v>481</v>
      </c>
      <c r="AK1187" t="s">
        <v>12</v>
      </c>
      <c r="AL1187" t="s">
        <v>12</v>
      </c>
      <c r="AM1187" t="s">
        <v>481</v>
      </c>
      <c r="AN1187" t="s">
        <v>17</v>
      </c>
      <c r="AO1187" t="s">
        <v>5975</v>
      </c>
      <c r="AP1187" t="s">
        <v>10984</v>
      </c>
      <c r="AQ1187" t="s">
        <v>17</v>
      </c>
      <c r="AR1187" t="s">
        <v>17</v>
      </c>
      <c r="AS1187" t="s">
        <v>9041</v>
      </c>
      <c r="AT1187" t="s">
        <v>17</v>
      </c>
      <c r="AU1187" t="b">
        <v>0</v>
      </c>
      <c r="AV1187">
        <v>333868</v>
      </c>
      <c r="AW1187" t="s">
        <v>17</v>
      </c>
      <c r="AX1187" t="s">
        <v>17</v>
      </c>
      <c r="AY1187" t="s">
        <v>17</v>
      </c>
      <c r="AZ1187" t="s">
        <v>12895</v>
      </c>
      <c r="BA1187" t="s">
        <v>12896</v>
      </c>
      <c r="BB1187" t="s">
        <v>5202</v>
      </c>
      <c r="BC1187" t="s">
        <v>17</v>
      </c>
      <c r="BD1187" t="s">
        <v>17</v>
      </c>
      <c r="BE1187" t="s">
        <v>37</v>
      </c>
      <c r="BF1187" t="s">
        <v>5920</v>
      </c>
      <c r="BG1187" t="s">
        <v>12897</v>
      </c>
      <c r="BH1187" t="s">
        <v>6171</v>
      </c>
      <c r="BI1187" t="s">
        <v>12907</v>
      </c>
      <c r="BJ1187" t="s">
        <v>9051</v>
      </c>
      <c r="BK1187" t="s">
        <v>9568</v>
      </c>
      <c r="BL1187" t="s">
        <v>17</v>
      </c>
      <c r="BM1187">
        <v>333868</v>
      </c>
      <c r="BO1187" t="s">
        <v>12899</v>
      </c>
      <c r="BP1187" t="s">
        <v>12900</v>
      </c>
      <c r="BQ1187" t="s">
        <v>17</v>
      </c>
      <c r="BR1187" t="s">
        <v>17</v>
      </c>
      <c r="BS1187" t="s">
        <v>17</v>
      </c>
      <c r="BT1187" t="s">
        <v>12901</v>
      </c>
      <c r="BX1187" t="s">
        <v>17</v>
      </c>
      <c r="BY1187" t="s">
        <v>17</v>
      </c>
      <c r="BZ1187" t="s">
        <v>17</v>
      </c>
      <c r="CA1187" t="s">
        <v>6212</v>
      </c>
      <c r="CB1187">
        <v>2018</v>
      </c>
      <c r="CC1187" t="s">
        <v>12881</v>
      </c>
      <c r="CD1187" t="s">
        <v>12917</v>
      </c>
      <c r="CE1187" t="s">
        <v>12917</v>
      </c>
      <c r="CF1187" t="s">
        <v>17</v>
      </c>
      <c r="CG1187" t="s">
        <v>17</v>
      </c>
      <c r="CH1187" t="s">
        <v>131</v>
      </c>
      <c r="CI1187" t="s">
        <v>12902</v>
      </c>
      <c r="CJ1187" t="s">
        <v>12881</v>
      </c>
      <c r="CN1187" t="s">
        <v>12908</v>
      </c>
      <c r="CO1187" t="s">
        <v>10</v>
      </c>
      <c r="CP1187" t="s">
        <v>5933</v>
      </c>
      <c r="CQ1187" t="s">
        <v>6171</v>
      </c>
      <c r="CR1187" t="s">
        <v>17</v>
      </c>
      <c r="CS1187" t="s">
        <v>12917</v>
      </c>
      <c r="CT1187" t="s">
        <v>430</v>
      </c>
      <c r="CU1187" t="s">
        <v>5935</v>
      </c>
      <c r="CV1187" t="s">
        <v>12892</v>
      </c>
      <c r="CW1187" t="s">
        <v>17</v>
      </c>
      <c r="CX1187" t="s">
        <v>17</v>
      </c>
      <c r="CY1187" t="s">
        <v>17</v>
      </c>
      <c r="CZ1187" t="s">
        <v>17</v>
      </c>
      <c r="DA1187" t="s">
        <v>12904</v>
      </c>
      <c r="DB1187" t="str">
        <f t="shared" si="0"/>
        <v>S18080101000203.gz</v>
      </c>
      <c r="DD1187">
        <v>1195</v>
      </c>
    </row>
    <row r="1188" spans="1:108">
      <c r="A1188">
        <v>1141</v>
      </c>
      <c r="B1188" t="s">
        <v>12881</v>
      </c>
      <c r="C1188" s="285" t="s">
        <v>12882</v>
      </c>
      <c r="D1188" t="s">
        <v>12883</v>
      </c>
      <c r="G1188" t="s">
        <v>12884</v>
      </c>
      <c r="H1188" t="s">
        <v>12885</v>
      </c>
      <c r="I1188" t="s">
        <v>12886</v>
      </c>
      <c r="J1188" t="s">
        <v>12887</v>
      </c>
      <c r="K1188" s="221" t="s">
        <v>12888</v>
      </c>
      <c r="L1188" t="s">
        <v>12913</v>
      </c>
      <c r="M1188" t="b">
        <v>0</v>
      </c>
      <c r="N1188" t="s">
        <v>12890</v>
      </c>
      <c r="O1188" t="s">
        <v>8168</v>
      </c>
      <c r="P1188" t="s">
        <v>17</v>
      </c>
      <c r="Q1188">
        <v>-1</v>
      </c>
      <c r="R1188">
        <v>99</v>
      </c>
      <c r="S1188" t="s">
        <v>10984</v>
      </c>
      <c r="T1188" t="s">
        <v>17</v>
      </c>
      <c r="U1188" t="s">
        <v>17</v>
      </c>
      <c r="V1188" t="s">
        <v>17</v>
      </c>
      <c r="W1188" t="s">
        <v>17</v>
      </c>
      <c r="X1188" t="s">
        <v>17</v>
      </c>
      <c r="Y1188" t="s">
        <v>17</v>
      </c>
      <c r="Z1188" t="s">
        <v>12891</v>
      </c>
      <c r="AA1188" t="s">
        <v>484</v>
      </c>
      <c r="AB1188" t="s">
        <v>17</v>
      </c>
      <c r="AC1188" t="s">
        <v>17</v>
      </c>
      <c r="AD1188" t="s">
        <v>17</v>
      </c>
      <c r="AE1188" t="s">
        <v>12892</v>
      </c>
      <c r="AF1188" t="s">
        <v>17</v>
      </c>
      <c r="AG1188" t="s">
        <v>17</v>
      </c>
      <c r="AH1188" t="s">
        <v>12918</v>
      </c>
      <c r="AJ1188" t="s">
        <v>481</v>
      </c>
      <c r="AK1188" t="s">
        <v>12</v>
      </c>
      <c r="AL1188" t="s">
        <v>12</v>
      </c>
      <c r="AM1188" t="s">
        <v>481</v>
      </c>
      <c r="AN1188" t="s">
        <v>17</v>
      </c>
      <c r="AO1188" t="s">
        <v>8569</v>
      </c>
      <c r="AP1188" t="s">
        <v>10984</v>
      </c>
      <c r="AQ1188" t="s">
        <v>17</v>
      </c>
      <c r="AR1188" t="s">
        <v>17</v>
      </c>
      <c r="AS1188" t="s">
        <v>9041</v>
      </c>
      <c r="AT1188" t="s">
        <v>17</v>
      </c>
      <c r="AU1188" t="b">
        <v>0</v>
      </c>
      <c r="AV1188">
        <v>847540</v>
      </c>
      <c r="AW1188" t="s">
        <v>17</v>
      </c>
      <c r="AX1188" t="s">
        <v>17</v>
      </c>
      <c r="AY1188" t="s">
        <v>17</v>
      </c>
      <c r="AZ1188" t="s">
        <v>12895</v>
      </c>
      <c r="BA1188" t="s">
        <v>12896</v>
      </c>
      <c r="BB1188" t="s">
        <v>5202</v>
      </c>
      <c r="BC1188" t="s">
        <v>17</v>
      </c>
      <c r="BD1188" t="s">
        <v>17</v>
      </c>
      <c r="BE1188" t="s">
        <v>37</v>
      </c>
      <c r="BF1188" t="s">
        <v>5920</v>
      </c>
      <c r="BG1188" t="s">
        <v>12897</v>
      </c>
      <c r="BH1188" t="s">
        <v>9567</v>
      </c>
      <c r="BI1188" t="s">
        <v>12898</v>
      </c>
      <c r="BJ1188" t="s">
        <v>9079</v>
      </c>
      <c r="BK1188" t="s">
        <v>9568</v>
      </c>
      <c r="BL1188" t="s">
        <v>17</v>
      </c>
      <c r="BM1188">
        <v>847540</v>
      </c>
      <c r="BO1188" t="s">
        <v>12899</v>
      </c>
      <c r="BP1188" t="s">
        <v>12900</v>
      </c>
      <c r="BQ1188" t="s">
        <v>17</v>
      </c>
      <c r="BR1188" t="s">
        <v>17</v>
      </c>
      <c r="BS1188" t="s">
        <v>17</v>
      </c>
      <c r="BT1188" t="s">
        <v>12901</v>
      </c>
      <c r="BX1188" t="s">
        <v>17</v>
      </c>
      <c r="BY1188" t="s">
        <v>17</v>
      </c>
      <c r="BZ1188" t="s">
        <v>17</v>
      </c>
      <c r="CA1188" t="s">
        <v>6212</v>
      </c>
      <c r="CB1188">
        <v>2018</v>
      </c>
      <c r="CC1188" t="s">
        <v>12881</v>
      </c>
      <c r="CD1188" t="s">
        <v>12918</v>
      </c>
      <c r="CE1188" t="s">
        <v>12918</v>
      </c>
      <c r="CF1188" t="s">
        <v>17</v>
      </c>
      <c r="CG1188" t="s">
        <v>17</v>
      </c>
      <c r="CH1188" t="s">
        <v>131</v>
      </c>
      <c r="CI1188" t="s">
        <v>12902</v>
      </c>
      <c r="CJ1188" t="s">
        <v>12881</v>
      </c>
      <c r="CN1188" t="s">
        <v>12903</v>
      </c>
      <c r="CO1188" t="s">
        <v>686</v>
      </c>
      <c r="CP1188" t="s">
        <v>5933</v>
      </c>
      <c r="CQ1188" t="s">
        <v>7025</v>
      </c>
      <c r="CR1188" t="s">
        <v>17</v>
      </c>
      <c r="CS1188" t="s">
        <v>12918</v>
      </c>
      <c r="CT1188" t="s">
        <v>430</v>
      </c>
      <c r="CU1188" t="s">
        <v>5935</v>
      </c>
      <c r="CV1188" t="s">
        <v>12892</v>
      </c>
      <c r="CW1188" t="s">
        <v>17</v>
      </c>
      <c r="CX1188" t="s">
        <v>17</v>
      </c>
      <c r="CY1188" t="s">
        <v>17</v>
      </c>
      <c r="CZ1188" t="s">
        <v>17</v>
      </c>
      <c r="DA1188" t="s">
        <v>12904</v>
      </c>
      <c r="DB1188" t="str">
        <f t="shared" si="0"/>
        <v>S18080101000204.gz</v>
      </c>
      <c r="DD1188">
        <v>1196</v>
      </c>
    </row>
    <row r="1189" spans="1:108">
      <c r="A1189">
        <v>1142</v>
      </c>
      <c r="B1189" t="s">
        <v>12881</v>
      </c>
      <c r="C1189" s="285" t="s">
        <v>12882</v>
      </c>
      <c r="D1189" t="s">
        <v>12883</v>
      </c>
      <c r="G1189" t="s">
        <v>12884</v>
      </c>
      <c r="H1189" t="s">
        <v>12885</v>
      </c>
      <c r="I1189" t="s">
        <v>12886</v>
      </c>
      <c r="J1189" t="s">
        <v>12887</v>
      </c>
      <c r="K1189" s="221" t="s">
        <v>12888</v>
      </c>
      <c r="L1189" t="s">
        <v>12913</v>
      </c>
      <c r="M1189" t="b">
        <v>0</v>
      </c>
      <c r="N1189" t="s">
        <v>12890</v>
      </c>
      <c r="O1189" t="s">
        <v>8168</v>
      </c>
      <c r="P1189" t="s">
        <v>17</v>
      </c>
      <c r="Q1189">
        <v>-1</v>
      </c>
      <c r="R1189">
        <v>99</v>
      </c>
      <c r="S1189" t="s">
        <v>10984</v>
      </c>
      <c r="T1189" t="s">
        <v>17</v>
      </c>
      <c r="U1189" t="s">
        <v>17</v>
      </c>
      <c r="V1189" t="s">
        <v>17</v>
      </c>
      <c r="W1189" t="s">
        <v>17</v>
      </c>
      <c r="X1189" t="s">
        <v>17</v>
      </c>
      <c r="Y1189" t="s">
        <v>17</v>
      </c>
      <c r="Z1189" t="s">
        <v>12891</v>
      </c>
      <c r="AA1189" t="s">
        <v>484</v>
      </c>
      <c r="AB1189" t="s">
        <v>17</v>
      </c>
      <c r="AC1189" t="s">
        <v>17</v>
      </c>
      <c r="AD1189" t="s">
        <v>17</v>
      </c>
      <c r="AE1189" t="s">
        <v>12892</v>
      </c>
      <c r="AF1189" t="s">
        <v>17</v>
      </c>
      <c r="AG1189" t="s">
        <v>17</v>
      </c>
      <c r="AH1189" t="s">
        <v>12919</v>
      </c>
      <c r="AJ1189" t="s">
        <v>481</v>
      </c>
      <c r="AK1189" t="s">
        <v>12</v>
      </c>
      <c r="AL1189" t="s">
        <v>12</v>
      </c>
      <c r="AM1189" t="s">
        <v>481</v>
      </c>
      <c r="AN1189" t="s">
        <v>17</v>
      </c>
      <c r="AO1189" t="s">
        <v>8569</v>
      </c>
      <c r="AP1189" t="s">
        <v>10984</v>
      </c>
      <c r="AQ1189" t="s">
        <v>17</v>
      </c>
      <c r="AR1189" t="s">
        <v>17</v>
      </c>
      <c r="AS1189" t="s">
        <v>9041</v>
      </c>
      <c r="AT1189" t="s">
        <v>17</v>
      </c>
      <c r="AU1189" t="b">
        <v>0</v>
      </c>
      <c r="AV1189">
        <v>466800</v>
      </c>
      <c r="AW1189" t="s">
        <v>17</v>
      </c>
      <c r="AX1189" t="s">
        <v>17</v>
      </c>
      <c r="AY1189" t="s">
        <v>17</v>
      </c>
      <c r="AZ1189" t="s">
        <v>12895</v>
      </c>
      <c r="BA1189" t="s">
        <v>12896</v>
      </c>
      <c r="BB1189" t="s">
        <v>5202</v>
      </c>
      <c r="BC1189" t="s">
        <v>17</v>
      </c>
      <c r="BD1189" t="s">
        <v>17</v>
      </c>
      <c r="BE1189" t="s">
        <v>37</v>
      </c>
      <c r="BF1189" t="s">
        <v>5920</v>
      </c>
      <c r="BG1189" t="s">
        <v>12897</v>
      </c>
      <c r="BH1189" t="s">
        <v>6171</v>
      </c>
      <c r="BI1189" t="s">
        <v>12907</v>
      </c>
      <c r="BJ1189" t="s">
        <v>9051</v>
      </c>
      <c r="BK1189" t="s">
        <v>9568</v>
      </c>
      <c r="BL1189" t="s">
        <v>17</v>
      </c>
      <c r="BM1189">
        <v>466800</v>
      </c>
      <c r="BO1189" t="s">
        <v>12899</v>
      </c>
      <c r="BP1189" t="s">
        <v>12900</v>
      </c>
      <c r="BQ1189" t="s">
        <v>17</v>
      </c>
      <c r="BR1189" t="s">
        <v>17</v>
      </c>
      <c r="BS1189" t="s">
        <v>17</v>
      </c>
      <c r="BT1189" t="s">
        <v>12901</v>
      </c>
      <c r="BX1189" t="s">
        <v>17</v>
      </c>
      <c r="BY1189" t="s">
        <v>17</v>
      </c>
      <c r="BZ1189" t="s">
        <v>17</v>
      </c>
      <c r="CA1189" t="s">
        <v>6212</v>
      </c>
      <c r="CB1189">
        <v>2018</v>
      </c>
      <c r="CC1189" t="s">
        <v>12881</v>
      </c>
      <c r="CD1189" t="s">
        <v>12919</v>
      </c>
      <c r="CE1189" t="s">
        <v>12919</v>
      </c>
      <c r="CF1189" t="s">
        <v>17</v>
      </c>
      <c r="CG1189" t="s">
        <v>17</v>
      </c>
      <c r="CH1189" t="s">
        <v>131</v>
      </c>
      <c r="CI1189" t="s">
        <v>12902</v>
      </c>
      <c r="CJ1189" t="s">
        <v>12881</v>
      </c>
      <c r="CN1189" t="s">
        <v>12908</v>
      </c>
      <c r="CO1189" t="s">
        <v>10</v>
      </c>
      <c r="CP1189" t="s">
        <v>5933</v>
      </c>
      <c r="CQ1189" t="s">
        <v>6171</v>
      </c>
      <c r="CR1189" t="s">
        <v>17</v>
      </c>
      <c r="CS1189" t="s">
        <v>12919</v>
      </c>
      <c r="CT1189" t="s">
        <v>430</v>
      </c>
      <c r="CU1189" t="s">
        <v>5935</v>
      </c>
      <c r="CV1189" t="s">
        <v>12892</v>
      </c>
      <c r="CW1189" t="s">
        <v>17</v>
      </c>
      <c r="CX1189" t="s">
        <v>17</v>
      </c>
      <c r="CY1189" t="s">
        <v>17</v>
      </c>
      <c r="CZ1189" t="s">
        <v>17</v>
      </c>
      <c r="DA1189" t="s">
        <v>12904</v>
      </c>
      <c r="DB1189" t="str">
        <f t="shared" si="0"/>
        <v>S18080101000205.gz</v>
      </c>
      <c r="DD1189">
        <v>1197</v>
      </c>
    </row>
    <row r="1190" spans="1:108">
      <c r="A1190">
        <v>1143</v>
      </c>
      <c r="B1190" t="s">
        <v>12881</v>
      </c>
      <c r="C1190" s="285" t="s">
        <v>12882</v>
      </c>
      <c r="D1190" t="s">
        <v>12883</v>
      </c>
      <c r="G1190" t="s">
        <v>12884</v>
      </c>
      <c r="H1190" t="s">
        <v>12885</v>
      </c>
      <c r="I1190" t="s">
        <v>12886</v>
      </c>
      <c r="J1190" t="s">
        <v>12887</v>
      </c>
      <c r="K1190" s="221" t="s">
        <v>12888</v>
      </c>
      <c r="L1190" t="s">
        <v>12920</v>
      </c>
      <c r="M1190" t="b">
        <v>0</v>
      </c>
      <c r="N1190" t="s">
        <v>12890</v>
      </c>
      <c r="O1190" t="s">
        <v>8269</v>
      </c>
      <c r="P1190" t="s">
        <v>17</v>
      </c>
      <c r="Q1190">
        <v>-1</v>
      </c>
      <c r="R1190">
        <v>99</v>
      </c>
      <c r="S1190" t="s">
        <v>10984</v>
      </c>
      <c r="T1190" t="s">
        <v>17</v>
      </c>
      <c r="U1190" t="s">
        <v>17</v>
      </c>
      <c r="V1190" t="s">
        <v>17</v>
      </c>
      <c r="W1190" t="s">
        <v>17</v>
      </c>
      <c r="X1190" t="s">
        <v>17</v>
      </c>
      <c r="Y1190" t="s">
        <v>17</v>
      </c>
      <c r="Z1190" t="s">
        <v>12891</v>
      </c>
      <c r="AA1190" t="s">
        <v>484</v>
      </c>
      <c r="AB1190" t="s">
        <v>17</v>
      </c>
      <c r="AC1190" t="s">
        <v>17</v>
      </c>
      <c r="AD1190" t="s">
        <v>17</v>
      </c>
      <c r="AE1190" t="s">
        <v>12892</v>
      </c>
      <c r="AF1190" t="s">
        <v>17</v>
      </c>
      <c r="AG1190" t="s">
        <v>17</v>
      </c>
      <c r="AH1190" t="s">
        <v>12921</v>
      </c>
      <c r="AJ1190" t="s">
        <v>481</v>
      </c>
      <c r="AK1190" t="s">
        <v>12</v>
      </c>
      <c r="AL1190" t="s">
        <v>12</v>
      </c>
      <c r="AM1190" t="s">
        <v>481</v>
      </c>
      <c r="AN1190" t="s">
        <v>17</v>
      </c>
      <c r="AO1190" t="s">
        <v>4575</v>
      </c>
      <c r="AP1190" t="s">
        <v>12894</v>
      </c>
      <c r="AQ1190" t="s">
        <v>17</v>
      </c>
      <c r="AR1190" t="s">
        <v>17</v>
      </c>
      <c r="AS1190" t="s">
        <v>9041</v>
      </c>
      <c r="AT1190" t="s">
        <v>17</v>
      </c>
      <c r="AU1190" t="b">
        <v>0</v>
      </c>
      <c r="AV1190">
        <v>1906686</v>
      </c>
      <c r="AW1190" t="s">
        <v>17</v>
      </c>
      <c r="AX1190" t="s">
        <v>17</v>
      </c>
      <c r="AY1190" t="s">
        <v>17</v>
      </c>
      <c r="AZ1190" t="s">
        <v>12895</v>
      </c>
      <c r="BA1190" t="s">
        <v>12896</v>
      </c>
      <c r="BB1190" t="s">
        <v>5202</v>
      </c>
      <c r="BC1190" t="s">
        <v>17</v>
      </c>
      <c r="BD1190" t="s">
        <v>17</v>
      </c>
      <c r="BE1190" t="s">
        <v>37</v>
      </c>
      <c r="BF1190" t="s">
        <v>5920</v>
      </c>
      <c r="BG1190" t="s">
        <v>12897</v>
      </c>
      <c r="BH1190" t="s">
        <v>9567</v>
      </c>
      <c r="BI1190" t="s">
        <v>12898</v>
      </c>
      <c r="BJ1190" t="s">
        <v>9079</v>
      </c>
      <c r="BK1190" t="s">
        <v>9568</v>
      </c>
      <c r="BL1190" t="s">
        <v>17</v>
      </c>
      <c r="BM1190">
        <v>1906686</v>
      </c>
      <c r="BO1190" t="s">
        <v>12899</v>
      </c>
      <c r="BP1190" t="s">
        <v>12900</v>
      </c>
      <c r="BQ1190" t="s">
        <v>17</v>
      </c>
      <c r="BR1190" t="s">
        <v>17</v>
      </c>
      <c r="BS1190" t="s">
        <v>17</v>
      </c>
      <c r="BT1190" t="s">
        <v>12901</v>
      </c>
      <c r="BX1190" t="s">
        <v>17</v>
      </c>
      <c r="BY1190" t="s">
        <v>17</v>
      </c>
      <c r="BZ1190" t="s">
        <v>17</v>
      </c>
      <c r="CA1190" t="s">
        <v>6212</v>
      </c>
      <c r="CB1190">
        <v>2018</v>
      </c>
      <c r="CC1190" t="s">
        <v>12881</v>
      </c>
      <c r="CD1190" t="s">
        <v>12921</v>
      </c>
      <c r="CE1190" t="s">
        <v>12921</v>
      </c>
      <c r="CF1190" t="s">
        <v>17</v>
      </c>
      <c r="CG1190" t="s">
        <v>17</v>
      </c>
      <c r="CH1190" t="s">
        <v>131</v>
      </c>
      <c r="CI1190" t="s">
        <v>12902</v>
      </c>
      <c r="CJ1190" t="s">
        <v>12881</v>
      </c>
      <c r="CN1190" t="s">
        <v>12903</v>
      </c>
      <c r="CO1190" t="s">
        <v>686</v>
      </c>
      <c r="CP1190" t="s">
        <v>5933</v>
      </c>
      <c r="CQ1190" t="s">
        <v>7025</v>
      </c>
      <c r="CR1190" t="s">
        <v>17</v>
      </c>
      <c r="CS1190" t="s">
        <v>12921</v>
      </c>
      <c r="CT1190" t="s">
        <v>430</v>
      </c>
      <c r="CU1190" t="s">
        <v>5935</v>
      </c>
      <c r="CV1190" t="s">
        <v>12892</v>
      </c>
      <c r="CW1190" t="s">
        <v>17</v>
      </c>
      <c r="CX1190" t="s">
        <v>17</v>
      </c>
      <c r="CY1190" t="s">
        <v>17</v>
      </c>
      <c r="CZ1190" t="s">
        <v>17</v>
      </c>
      <c r="DA1190" t="s">
        <v>12904</v>
      </c>
      <c r="DB1190" t="str">
        <f t="shared" si="0"/>
        <v>S18080101000206.gz</v>
      </c>
      <c r="DD1190">
        <v>1198</v>
      </c>
    </row>
    <row r="1191" spans="1:108">
      <c r="A1191">
        <v>1144</v>
      </c>
      <c r="B1191" t="s">
        <v>12881</v>
      </c>
      <c r="C1191" s="285" t="s">
        <v>12882</v>
      </c>
      <c r="D1191" t="s">
        <v>12883</v>
      </c>
      <c r="G1191" t="s">
        <v>12884</v>
      </c>
      <c r="H1191" t="s">
        <v>12885</v>
      </c>
      <c r="I1191" t="s">
        <v>12886</v>
      </c>
      <c r="J1191" t="s">
        <v>12887</v>
      </c>
      <c r="K1191" s="221" t="s">
        <v>12888</v>
      </c>
      <c r="L1191" t="s">
        <v>12920</v>
      </c>
      <c r="M1191" t="b">
        <v>0</v>
      </c>
      <c r="N1191" t="s">
        <v>12890</v>
      </c>
      <c r="O1191" t="s">
        <v>8269</v>
      </c>
      <c r="P1191" t="s">
        <v>17</v>
      </c>
      <c r="Q1191">
        <v>-1</v>
      </c>
      <c r="R1191">
        <v>99</v>
      </c>
      <c r="S1191" t="s">
        <v>10984</v>
      </c>
      <c r="T1191" t="s">
        <v>17</v>
      </c>
      <c r="U1191" t="s">
        <v>17</v>
      </c>
      <c r="V1191" t="s">
        <v>17</v>
      </c>
      <c r="W1191" t="s">
        <v>17</v>
      </c>
      <c r="X1191" t="s">
        <v>17</v>
      </c>
      <c r="Y1191" t="s">
        <v>17</v>
      </c>
      <c r="Z1191" t="s">
        <v>12891</v>
      </c>
      <c r="AA1191" t="s">
        <v>484</v>
      </c>
      <c r="AB1191" t="s">
        <v>17</v>
      </c>
      <c r="AC1191" t="s">
        <v>17</v>
      </c>
      <c r="AD1191" t="s">
        <v>17</v>
      </c>
      <c r="AE1191" t="s">
        <v>12892</v>
      </c>
      <c r="AF1191" t="s">
        <v>17</v>
      </c>
      <c r="AG1191" t="s">
        <v>17</v>
      </c>
      <c r="AH1191" t="s">
        <v>12922</v>
      </c>
      <c r="AJ1191" t="s">
        <v>481</v>
      </c>
      <c r="AK1191" t="s">
        <v>12</v>
      </c>
      <c r="AL1191" t="s">
        <v>12</v>
      </c>
      <c r="AM1191" t="s">
        <v>481</v>
      </c>
      <c r="AN1191" t="s">
        <v>17</v>
      </c>
      <c r="AO1191" t="s">
        <v>4575</v>
      </c>
      <c r="AP1191" t="s">
        <v>12894</v>
      </c>
      <c r="AQ1191" t="s">
        <v>17</v>
      </c>
      <c r="AR1191" t="s">
        <v>17</v>
      </c>
      <c r="AS1191" t="s">
        <v>9041</v>
      </c>
      <c r="AT1191" t="s">
        <v>17</v>
      </c>
      <c r="AU1191" t="b">
        <v>0</v>
      </c>
      <c r="AV1191">
        <v>665580</v>
      </c>
      <c r="AW1191" t="s">
        <v>17</v>
      </c>
      <c r="AX1191" t="s">
        <v>17</v>
      </c>
      <c r="AY1191" t="s">
        <v>17</v>
      </c>
      <c r="AZ1191" t="s">
        <v>12895</v>
      </c>
      <c r="BA1191" t="s">
        <v>12896</v>
      </c>
      <c r="BB1191" t="s">
        <v>5202</v>
      </c>
      <c r="BC1191" t="s">
        <v>17</v>
      </c>
      <c r="BD1191" t="s">
        <v>17</v>
      </c>
      <c r="BE1191" t="s">
        <v>37</v>
      </c>
      <c r="BF1191" t="s">
        <v>5920</v>
      </c>
      <c r="BG1191" t="s">
        <v>12897</v>
      </c>
      <c r="BH1191" t="s">
        <v>6171</v>
      </c>
      <c r="BI1191" t="s">
        <v>12907</v>
      </c>
      <c r="BJ1191" t="s">
        <v>9051</v>
      </c>
      <c r="BK1191" t="s">
        <v>9568</v>
      </c>
      <c r="BL1191" t="s">
        <v>17</v>
      </c>
      <c r="BM1191">
        <v>665580</v>
      </c>
      <c r="BO1191" t="s">
        <v>12899</v>
      </c>
      <c r="BP1191" t="s">
        <v>12900</v>
      </c>
      <c r="BQ1191" t="s">
        <v>17</v>
      </c>
      <c r="BR1191" t="s">
        <v>17</v>
      </c>
      <c r="BS1191" t="s">
        <v>17</v>
      </c>
      <c r="BT1191" t="s">
        <v>12901</v>
      </c>
      <c r="BX1191" t="s">
        <v>17</v>
      </c>
      <c r="BY1191" t="s">
        <v>17</v>
      </c>
      <c r="BZ1191" t="s">
        <v>17</v>
      </c>
      <c r="CA1191" t="s">
        <v>6212</v>
      </c>
      <c r="CB1191">
        <v>2018</v>
      </c>
      <c r="CC1191" t="s">
        <v>12881</v>
      </c>
      <c r="CD1191" t="s">
        <v>12922</v>
      </c>
      <c r="CE1191" t="s">
        <v>12922</v>
      </c>
      <c r="CF1191" t="s">
        <v>17</v>
      </c>
      <c r="CG1191" t="s">
        <v>17</v>
      </c>
      <c r="CH1191" t="s">
        <v>131</v>
      </c>
      <c r="CI1191" t="s">
        <v>12902</v>
      </c>
      <c r="CJ1191" t="s">
        <v>12881</v>
      </c>
      <c r="CN1191" t="s">
        <v>12908</v>
      </c>
      <c r="CO1191" t="s">
        <v>10</v>
      </c>
      <c r="CP1191" t="s">
        <v>5933</v>
      </c>
      <c r="CQ1191" t="s">
        <v>6171</v>
      </c>
      <c r="CR1191" t="s">
        <v>17</v>
      </c>
      <c r="CS1191" t="s">
        <v>12922</v>
      </c>
      <c r="CT1191" t="s">
        <v>430</v>
      </c>
      <c r="CU1191" t="s">
        <v>5935</v>
      </c>
      <c r="CV1191" t="s">
        <v>12892</v>
      </c>
      <c r="CW1191" t="s">
        <v>17</v>
      </c>
      <c r="CX1191" t="s">
        <v>17</v>
      </c>
      <c r="CY1191" t="s">
        <v>17</v>
      </c>
      <c r="CZ1191" t="s">
        <v>17</v>
      </c>
      <c r="DA1191" t="s">
        <v>12904</v>
      </c>
      <c r="DB1191" t="str">
        <f t="shared" si="0"/>
        <v>S18080101000301.gz</v>
      </c>
      <c r="DD1191">
        <v>1199</v>
      </c>
    </row>
    <row r="1192" spans="1:108">
      <c r="A1192">
        <v>1145</v>
      </c>
      <c r="B1192" t="s">
        <v>12881</v>
      </c>
      <c r="C1192" s="285" t="s">
        <v>12882</v>
      </c>
      <c r="D1192" t="s">
        <v>12883</v>
      </c>
      <c r="G1192" t="s">
        <v>12884</v>
      </c>
      <c r="H1192" t="s">
        <v>12885</v>
      </c>
      <c r="I1192" t="s">
        <v>12886</v>
      </c>
      <c r="J1192" t="s">
        <v>12887</v>
      </c>
      <c r="K1192" s="221" t="s">
        <v>12888</v>
      </c>
      <c r="L1192" t="s">
        <v>12920</v>
      </c>
      <c r="M1192" t="b">
        <v>0</v>
      </c>
      <c r="N1192" t="s">
        <v>12890</v>
      </c>
      <c r="O1192" t="s">
        <v>8269</v>
      </c>
      <c r="P1192" t="s">
        <v>17</v>
      </c>
      <c r="Q1192">
        <v>-1</v>
      </c>
      <c r="R1192">
        <v>99</v>
      </c>
      <c r="S1192" t="s">
        <v>10984</v>
      </c>
      <c r="T1192" t="s">
        <v>17</v>
      </c>
      <c r="U1192" t="s">
        <v>17</v>
      </c>
      <c r="V1192" t="s">
        <v>17</v>
      </c>
      <c r="W1192" t="s">
        <v>17</v>
      </c>
      <c r="X1192" t="s">
        <v>17</v>
      </c>
      <c r="Y1192" t="s">
        <v>17</v>
      </c>
      <c r="Z1192" t="s">
        <v>12891</v>
      </c>
      <c r="AA1192" t="s">
        <v>484</v>
      </c>
      <c r="AB1192" t="s">
        <v>17</v>
      </c>
      <c r="AC1192" t="s">
        <v>17</v>
      </c>
      <c r="AD1192" t="s">
        <v>17</v>
      </c>
      <c r="AE1192" t="s">
        <v>12892</v>
      </c>
      <c r="AF1192" t="s">
        <v>17</v>
      </c>
      <c r="AG1192" t="s">
        <v>17</v>
      </c>
      <c r="AH1192" t="s">
        <v>12923</v>
      </c>
      <c r="AJ1192" t="s">
        <v>481</v>
      </c>
      <c r="AK1192" t="s">
        <v>12</v>
      </c>
      <c r="AL1192" t="s">
        <v>12</v>
      </c>
      <c r="AM1192" t="s">
        <v>481</v>
      </c>
      <c r="AN1192" t="s">
        <v>17</v>
      </c>
      <c r="AO1192" t="s">
        <v>5975</v>
      </c>
      <c r="AP1192" t="s">
        <v>10984</v>
      </c>
      <c r="AQ1192" t="s">
        <v>17</v>
      </c>
      <c r="AR1192" t="s">
        <v>17</v>
      </c>
      <c r="AS1192" t="s">
        <v>9041</v>
      </c>
      <c r="AT1192" t="s">
        <v>17</v>
      </c>
      <c r="AU1192" t="b">
        <v>0</v>
      </c>
      <c r="AV1192">
        <v>1223948</v>
      </c>
      <c r="AW1192" t="s">
        <v>17</v>
      </c>
      <c r="AX1192" t="s">
        <v>17</v>
      </c>
      <c r="AY1192" t="s">
        <v>17</v>
      </c>
      <c r="AZ1192" t="s">
        <v>12895</v>
      </c>
      <c r="BA1192" t="s">
        <v>12896</v>
      </c>
      <c r="BB1192" t="s">
        <v>5202</v>
      </c>
      <c r="BC1192" t="s">
        <v>17</v>
      </c>
      <c r="BD1192" t="s">
        <v>17</v>
      </c>
      <c r="BE1192" t="s">
        <v>37</v>
      </c>
      <c r="BF1192" t="s">
        <v>5920</v>
      </c>
      <c r="BG1192" t="s">
        <v>12897</v>
      </c>
      <c r="BH1192" t="s">
        <v>9567</v>
      </c>
      <c r="BI1192" t="s">
        <v>12898</v>
      </c>
      <c r="BJ1192" t="s">
        <v>9079</v>
      </c>
      <c r="BK1192" t="s">
        <v>9568</v>
      </c>
      <c r="BL1192" t="s">
        <v>17</v>
      </c>
      <c r="BM1192">
        <v>1223948</v>
      </c>
      <c r="BO1192" t="s">
        <v>12899</v>
      </c>
      <c r="BP1192" t="s">
        <v>12900</v>
      </c>
      <c r="BQ1192" t="s">
        <v>17</v>
      </c>
      <c r="BR1192" t="s">
        <v>17</v>
      </c>
      <c r="BS1192" t="s">
        <v>17</v>
      </c>
      <c r="BT1192" t="s">
        <v>12901</v>
      </c>
      <c r="BX1192" t="s">
        <v>17</v>
      </c>
      <c r="BY1192" t="s">
        <v>17</v>
      </c>
      <c r="BZ1192" t="s">
        <v>17</v>
      </c>
      <c r="CA1192" t="s">
        <v>6212</v>
      </c>
      <c r="CB1192">
        <v>2018</v>
      </c>
      <c r="CC1192" t="s">
        <v>12881</v>
      </c>
      <c r="CD1192" t="s">
        <v>12923</v>
      </c>
      <c r="CE1192" t="s">
        <v>12923</v>
      </c>
      <c r="CF1192" t="s">
        <v>17</v>
      </c>
      <c r="CG1192" t="s">
        <v>17</v>
      </c>
      <c r="CH1192" t="s">
        <v>131</v>
      </c>
      <c r="CI1192" t="s">
        <v>12902</v>
      </c>
      <c r="CJ1192" t="s">
        <v>12881</v>
      </c>
      <c r="CN1192" t="s">
        <v>12903</v>
      </c>
      <c r="CO1192" t="s">
        <v>686</v>
      </c>
      <c r="CP1192" t="s">
        <v>5933</v>
      </c>
      <c r="CQ1192" t="s">
        <v>7025</v>
      </c>
      <c r="CR1192" t="s">
        <v>17</v>
      </c>
      <c r="CS1192" t="s">
        <v>12923</v>
      </c>
      <c r="CT1192" t="s">
        <v>430</v>
      </c>
      <c r="CU1192" t="s">
        <v>5935</v>
      </c>
      <c r="CV1192" t="s">
        <v>12892</v>
      </c>
      <c r="CW1192" t="s">
        <v>17</v>
      </c>
      <c r="CX1192" t="s">
        <v>17</v>
      </c>
      <c r="CY1192" t="s">
        <v>17</v>
      </c>
      <c r="CZ1192" t="s">
        <v>17</v>
      </c>
      <c r="DA1192" t="s">
        <v>12904</v>
      </c>
      <c r="DB1192" t="str">
        <f t="shared" si="0"/>
        <v>S18080101000302.gz</v>
      </c>
      <c r="DD1192">
        <v>1200</v>
      </c>
    </row>
    <row r="1193" spans="1:108">
      <c r="A1193">
        <v>1146</v>
      </c>
      <c r="B1193" t="s">
        <v>12881</v>
      </c>
      <c r="C1193" s="285" t="s">
        <v>12882</v>
      </c>
      <c r="D1193" t="s">
        <v>12883</v>
      </c>
      <c r="G1193" t="s">
        <v>12884</v>
      </c>
      <c r="H1193" t="s">
        <v>12885</v>
      </c>
      <c r="I1193" t="s">
        <v>12886</v>
      </c>
      <c r="J1193" t="s">
        <v>12887</v>
      </c>
      <c r="K1193" s="221" t="s">
        <v>12888</v>
      </c>
      <c r="L1193" t="s">
        <v>12920</v>
      </c>
      <c r="M1193" t="b">
        <v>0</v>
      </c>
      <c r="N1193" t="s">
        <v>12890</v>
      </c>
      <c r="O1193" t="s">
        <v>8269</v>
      </c>
      <c r="P1193" t="s">
        <v>17</v>
      </c>
      <c r="Q1193">
        <v>-1</v>
      </c>
      <c r="R1193">
        <v>99</v>
      </c>
      <c r="S1193" t="s">
        <v>10984</v>
      </c>
      <c r="T1193" t="s">
        <v>17</v>
      </c>
      <c r="U1193" t="s">
        <v>17</v>
      </c>
      <c r="V1193" t="s">
        <v>17</v>
      </c>
      <c r="W1193" t="s">
        <v>17</v>
      </c>
      <c r="X1193" t="s">
        <v>17</v>
      </c>
      <c r="Y1193" t="s">
        <v>17</v>
      </c>
      <c r="Z1193" t="s">
        <v>12891</v>
      </c>
      <c r="AA1193" t="s">
        <v>484</v>
      </c>
      <c r="AB1193" t="s">
        <v>17</v>
      </c>
      <c r="AC1193" t="s">
        <v>17</v>
      </c>
      <c r="AD1193" t="s">
        <v>17</v>
      </c>
      <c r="AE1193" t="s">
        <v>12892</v>
      </c>
      <c r="AF1193" t="s">
        <v>17</v>
      </c>
      <c r="AG1193" t="s">
        <v>17</v>
      </c>
      <c r="AH1193" t="s">
        <v>12924</v>
      </c>
      <c r="AJ1193" t="s">
        <v>481</v>
      </c>
      <c r="AK1193" t="s">
        <v>12</v>
      </c>
      <c r="AL1193" t="s">
        <v>12</v>
      </c>
      <c r="AM1193" t="s">
        <v>481</v>
      </c>
      <c r="AN1193" t="s">
        <v>17</v>
      </c>
      <c r="AO1193" t="s">
        <v>5975</v>
      </c>
      <c r="AP1193" t="s">
        <v>10984</v>
      </c>
      <c r="AQ1193" t="s">
        <v>17</v>
      </c>
      <c r="AR1193" t="s">
        <v>17</v>
      </c>
      <c r="AS1193" t="s">
        <v>9041</v>
      </c>
      <c r="AT1193" t="s">
        <v>17</v>
      </c>
      <c r="AU1193" t="b">
        <v>0</v>
      </c>
      <c r="AV1193">
        <v>301265</v>
      </c>
      <c r="AW1193" t="s">
        <v>17</v>
      </c>
      <c r="AX1193" t="s">
        <v>17</v>
      </c>
      <c r="AY1193" t="s">
        <v>17</v>
      </c>
      <c r="AZ1193" t="s">
        <v>12895</v>
      </c>
      <c r="BA1193" t="s">
        <v>12896</v>
      </c>
      <c r="BB1193" t="s">
        <v>5202</v>
      </c>
      <c r="BC1193" t="s">
        <v>17</v>
      </c>
      <c r="BD1193" t="s">
        <v>17</v>
      </c>
      <c r="BE1193" t="s">
        <v>37</v>
      </c>
      <c r="BF1193" t="s">
        <v>5920</v>
      </c>
      <c r="BG1193" t="s">
        <v>12897</v>
      </c>
      <c r="BH1193" t="s">
        <v>6171</v>
      </c>
      <c r="BI1193" t="s">
        <v>12907</v>
      </c>
      <c r="BJ1193" t="s">
        <v>9051</v>
      </c>
      <c r="BK1193" t="s">
        <v>9568</v>
      </c>
      <c r="BL1193" t="s">
        <v>17</v>
      </c>
      <c r="BM1193">
        <v>301265</v>
      </c>
      <c r="BO1193" t="s">
        <v>12899</v>
      </c>
      <c r="BP1193" t="s">
        <v>12900</v>
      </c>
      <c r="BQ1193" t="s">
        <v>17</v>
      </c>
      <c r="BR1193" t="s">
        <v>17</v>
      </c>
      <c r="BS1193" t="s">
        <v>17</v>
      </c>
      <c r="BT1193" t="s">
        <v>12901</v>
      </c>
      <c r="BX1193" t="s">
        <v>17</v>
      </c>
      <c r="BY1193" t="s">
        <v>17</v>
      </c>
      <c r="BZ1193" t="s">
        <v>17</v>
      </c>
      <c r="CA1193" t="s">
        <v>6212</v>
      </c>
      <c r="CB1193">
        <v>2018</v>
      </c>
      <c r="CC1193" t="s">
        <v>12881</v>
      </c>
      <c r="CD1193" t="s">
        <v>12924</v>
      </c>
      <c r="CE1193" t="s">
        <v>12924</v>
      </c>
      <c r="CF1193" t="s">
        <v>17</v>
      </c>
      <c r="CG1193" t="s">
        <v>17</v>
      </c>
      <c r="CH1193" t="s">
        <v>131</v>
      </c>
      <c r="CI1193" t="s">
        <v>12902</v>
      </c>
      <c r="CJ1193" t="s">
        <v>12881</v>
      </c>
      <c r="CN1193" t="s">
        <v>12908</v>
      </c>
      <c r="CO1193" t="s">
        <v>10</v>
      </c>
      <c r="CP1193" t="s">
        <v>5933</v>
      </c>
      <c r="CQ1193" t="s">
        <v>6171</v>
      </c>
      <c r="CR1193" t="s">
        <v>17</v>
      </c>
      <c r="CS1193" t="s">
        <v>12924</v>
      </c>
      <c r="CT1193" t="s">
        <v>430</v>
      </c>
      <c r="CU1193" t="s">
        <v>5935</v>
      </c>
      <c r="CV1193" t="s">
        <v>12892</v>
      </c>
      <c r="CW1193" t="s">
        <v>17</v>
      </c>
      <c r="CX1193" t="s">
        <v>17</v>
      </c>
      <c r="CY1193" t="s">
        <v>17</v>
      </c>
      <c r="CZ1193" t="s">
        <v>17</v>
      </c>
      <c r="DA1193" t="s">
        <v>12904</v>
      </c>
      <c r="DB1193" t="str">
        <f t="shared" si="0"/>
        <v>S18080101000303.gz</v>
      </c>
      <c r="DD1193">
        <v>1201</v>
      </c>
    </row>
    <row r="1194" spans="1:108">
      <c r="A1194">
        <v>1147</v>
      </c>
      <c r="B1194" t="s">
        <v>12881</v>
      </c>
      <c r="C1194" s="285" t="s">
        <v>12882</v>
      </c>
      <c r="D1194" t="s">
        <v>12883</v>
      </c>
      <c r="G1194" t="s">
        <v>12884</v>
      </c>
      <c r="H1194" t="s">
        <v>12885</v>
      </c>
      <c r="I1194" t="s">
        <v>12886</v>
      </c>
      <c r="J1194" t="s">
        <v>12887</v>
      </c>
      <c r="K1194" s="221" t="s">
        <v>12888</v>
      </c>
      <c r="L1194" t="s">
        <v>12920</v>
      </c>
      <c r="M1194" t="b">
        <v>0</v>
      </c>
      <c r="N1194" t="s">
        <v>12890</v>
      </c>
      <c r="O1194" t="s">
        <v>8269</v>
      </c>
      <c r="P1194" t="s">
        <v>17</v>
      </c>
      <c r="Q1194">
        <v>-1</v>
      </c>
      <c r="R1194">
        <v>99</v>
      </c>
      <c r="S1194" t="s">
        <v>10984</v>
      </c>
      <c r="T1194" t="s">
        <v>17</v>
      </c>
      <c r="U1194" t="s">
        <v>17</v>
      </c>
      <c r="V1194" t="s">
        <v>17</v>
      </c>
      <c r="W1194" t="s">
        <v>17</v>
      </c>
      <c r="X1194" t="s">
        <v>17</v>
      </c>
      <c r="Y1194" t="s">
        <v>17</v>
      </c>
      <c r="Z1194" t="s">
        <v>12891</v>
      </c>
      <c r="AA1194" t="s">
        <v>484</v>
      </c>
      <c r="AB1194" t="s">
        <v>17</v>
      </c>
      <c r="AC1194" t="s">
        <v>17</v>
      </c>
      <c r="AD1194" t="s">
        <v>17</v>
      </c>
      <c r="AE1194" t="s">
        <v>12892</v>
      </c>
      <c r="AF1194" t="s">
        <v>17</v>
      </c>
      <c r="AG1194" t="s">
        <v>17</v>
      </c>
      <c r="AH1194" t="s">
        <v>12925</v>
      </c>
      <c r="AJ1194" t="s">
        <v>481</v>
      </c>
      <c r="AK1194" t="s">
        <v>12</v>
      </c>
      <c r="AL1194" t="s">
        <v>12</v>
      </c>
      <c r="AM1194" t="s">
        <v>481</v>
      </c>
      <c r="AN1194" t="s">
        <v>17</v>
      </c>
      <c r="AO1194" t="s">
        <v>8569</v>
      </c>
      <c r="AP1194" t="s">
        <v>10984</v>
      </c>
      <c r="AQ1194" t="s">
        <v>17</v>
      </c>
      <c r="AR1194" t="s">
        <v>17</v>
      </c>
      <c r="AS1194" t="s">
        <v>9041</v>
      </c>
      <c r="AT1194" t="s">
        <v>17</v>
      </c>
      <c r="AU1194" t="b">
        <v>0</v>
      </c>
      <c r="AV1194">
        <v>1053803</v>
      </c>
      <c r="AW1194" t="s">
        <v>17</v>
      </c>
      <c r="AX1194" t="s">
        <v>17</v>
      </c>
      <c r="AY1194" t="s">
        <v>17</v>
      </c>
      <c r="AZ1194" t="s">
        <v>12895</v>
      </c>
      <c r="BA1194" t="s">
        <v>12896</v>
      </c>
      <c r="BB1194" t="s">
        <v>5202</v>
      </c>
      <c r="BC1194" t="s">
        <v>17</v>
      </c>
      <c r="BD1194" t="s">
        <v>17</v>
      </c>
      <c r="BE1194" t="s">
        <v>37</v>
      </c>
      <c r="BF1194" t="s">
        <v>5920</v>
      </c>
      <c r="BG1194" t="s">
        <v>12897</v>
      </c>
      <c r="BH1194" t="s">
        <v>9567</v>
      </c>
      <c r="BI1194" t="s">
        <v>12898</v>
      </c>
      <c r="BJ1194" t="s">
        <v>9079</v>
      </c>
      <c r="BK1194" t="s">
        <v>9568</v>
      </c>
      <c r="BL1194" t="s">
        <v>17</v>
      </c>
      <c r="BM1194">
        <v>1053803</v>
      </c>
      <c r="BO1194" t="s">
        <v>12899</v>
      </c>
      <c r="BP1194" t="s">
        <v>12900</v>
      </c>
      <c r="BQ1194" t="s">
        <v>17</v>
      </c>
      <c r="BR1194" t="s">
        <v>17</v>
      </c>
      <c r="BS1194" t="s">
        <v>17</v>
      </c>
      <c r="BT1194" t="s">
        <v>12901</v>
      </c>
      <c r="BX1194" t="s">
        <v>17</v>
      </c>
      <c r="BY1194" t="s">
        <v>17</v>
      </c>
      <c r="BZ1194" t="s">
        <v>17</v>
      </c>
      <c r="CA1194" t="s">
        <v>6212</v>
      </c>
      <c r="CB1194">
        <v>2018</v>
      </c>
      <c r="CC1194" t="s">
        <v>12881</v>
      </c>
      <c r="CD1194" t="s">
        <v>12925</v>
      </c>
      <c r="CE1194" t="s">
        <v>12925</v>
      </c>
      <c r="CF1194" t="s">
        <v>17</v>
      </c>
      <c r="CG1194" t="s">
        <v>17</v>
      </c>
      <c r="CH1194" t="s">
        <v>131</v>
      </c>
      <c r="CI1194" t="s">
        <v>12902</v>
      </c>
      <c r="CJ1194" t="s">
        <v>12881</v>
      </c>
      <c r="CN1194" t="s">
        <v>12903</v>
      </c>
      <c r="CO1194" t="s">
        <v>686</v>
      </c>
      <c r="CP1194" t="s">
        <v>5933</v>
      </c>
      <c r="CQ1194" t="s">
        <v>7025</v>
      </c>
      <c r="CR1194" t="s">
        <v>17</v>
      </c>
      <c r="CS1194" t="s">
        <v>12925</v>
      </c>
      <c r="CT1194" t="s">
        <v>430</v>
      </c>
      <c r="CU1194" t="s">
        <v>5935</v>
      </c>
      <c r="CV1194" t="s">
        <v>12892</v>
      </c>
      <c r="CW1194" t="s">
        <v>17</v>
      </c>
      <c r="CX1194" t="s">
        <v>17</v>
      </c>
      <c r="CY1194" t="s">
        <v>17</v>
      </c>
      <c r="CZ1194" t="s">
        <v>17</v>
      </c>
      <c r="DA1194" t="s">
        <v>12904</v>
      </c>
      <c r="DB1194" t="str">
        <f t="shared" si="0"/>
        <v>S18080101000304.gz</v>
      </c>
      <c r="DD1194">
        <v>1202</v>
      </c>
    </row>
    <row r="1195" spans="1:108">
      <c r="A1195">
        <v>1148</v>
      </c>
      <c r="B1195" t="s">
        <v>12881</v>
      </c>
      <c r="C1195" s="285" t="s">
        <v>12882</v>
      </c>
      <c r="D1195" t="s">
        <v>12883</v>
      </c>
      <c r="G1195" t="s">
        <v>12884</v>
      </c>
      <c r="H1195" t="s">
        <v>12885</v>
      </c>
      <c r="I1195" t="s">
        <v>12886</v>
      </c>
      <c r="J1195" t="s">
        <v>12887</v>
      </c>
      <c r="K1195" s="221" t="s">
        <v>12888</v>
      </c>
      <c r="L1195" t="s">
        <v>12920</v>
      </c>
      <c r="M1195" t="b">
        <v>0</v>
      </c>
      <c r="N1195" t="s">
        <v>12890</v>
      </c>
      <c r="O1195" t="s">
        <v>8269</v>
      </c>
      <c r="P1195" t="s">
        <v>17</v>
      </c>
      <c r="Q1195">
        <v>-1</v>
      </c>
      <c r="R1195">
        <v>99</v>
      </c>
      <c r="S1195" t="s">
        <v>10984</v>
      </c>
      <c r="T1195" t="s">
        <v>17</v>
      </c>
      <c r="U1195" t="s">
        <v>17</v>
      </c>
      <c r="V1195" t="s">
        <v>17</v>
      </c>
      <c r="W1195" t="s">
        <v>17</v>
      </c>
      <c r="X1195" t="s">
        <v>17</v>
      </c>
      <c r="Y1195" t="s">
        <v>17</v>
      </c>
      <c r="Z1195" t="s">
        <v>12891</v>
      </c>
      <c r="AA1195" t="s">
        <v>484</v>
      </c>
      <c r="AB1195" t="s">
        <v>17</v>
      </c>
      <c r="AC1195" t="s">
        <v>17</v>
      </c>
      <c r="AD1195" t="s">
        <v>17</v>
      </c>
      <c r="AE1195" t="s">
        <v>12892</v>
      </c>
      <c r="AF1195" t="s">
        <v>17</v>
      </c>
      <c r="AG1195" t="s">
        <v>17</v>
      </c>
      <c r="AH1195" t="s">
        <v>12926</v>
      </c>
      <c r="AJ1195" t="s">
        <v>481</v>
      </c>
      <c r="AK1195" t="s">
        <v>12</v>
      </c>
      <c r="AL1195" t="s">
        <v>12</v>
      </c>
      <c r="AM1195" t="s">
        <v>481</v>
      </c>
      <c r="AN1195" t="s">
        <v>17</v>
      </c>
      <c r="AO1195" t="s">
        <v>8569</v>
      </c>
      <c r="AP1195" t="s">
        <v>10984</v>
      </c>
      <c r="AQ1195" t="s">
        <v>17</v>
      </c>
      <c r="AR1195" t="s">
        <v>17</v>
      </c>
      <c r="AS1195" t="s">
        <v>9041</v>
      </c>
      <c r="AT1195" t="s">
        <v>17</v>
      </c>
      <c r="AU1195" t="b">
        <v>0</v>
      </c>
      <c r="AV1195">
        <v>74072</v>
      </c>
      <c r="AW1195" t="s">
        <v>17</v>
      </c>
      <c r="AX1195" t="s">
        <v>17</v>
      </c>
      <c r="AY1195" t="s">
        <v>17</v>
      </c>
      <c r="AZ1195" t="s">
        <v>12895</v>
      </c>
      <c r="BA1195" t="s">
        <v>12896</v>
      </c>
      <c r="BB1195" t="s">
        <v>5202</v>
      </c>
      <c r="BC1195" t="s">
        <v>17</v>
      </c>
      <c r="BD1195" t="s">
        <v>17</v>
      </c>
      <c r="BE1195" t="s">
        <v>37</v>
      </c>
      <c r="BF1195" t="s">
        <v>5920</v>
      </c>
      <c r="BG1195" t="s">
        <v>12897</v>
      </c>
      <c r="BH1195" t="s">
        <v>6171</v>
      </c>
      <c r="BI1195" t="s">
        <v>12907</v>
      </c>
      <c r="BJ1195" t="s">
        <v>9051</v>
      </c>
      <c r="BK1195" t="s">
        <v>9568</v>
      </c>
      <c r="BL1195" t="s">
        <v>17</v>
      </c>
      <c r="BM1195">
        <v>74072</v>
      </c>
      <c r="BO1195" t="s">
        <v>12899</v>
      </c>
      <c r="BP1195" t="s">
        <v>12900</v>
      </c>
      <c r="BQ1195" t="s">
        <v>17</v>
      </c>
      <c r="BR1195" t="s">
        <v>17</v>
      </c>
      <c r="BS1195" t="s">
        <v>17</v>
      </c>
      <c r="BT1195" t="s">
        <v>12901</v>
      </c>
      <c r="BX1195" t="s">
        <v>17</v>
      </c>
      <c r="BY1195" t="s">
        <v>17</v>
      </c>
      <c r="BZ1195" t="s">
        <v>17</v>
      </c>
      <c r="CA1195" t="s">
        <v>6212</v>
      </c>
      <c r="CB1195">
        <v>2018</v>
      </c>
      <c r="CC1195" t="s">
        <v>12881</v>
      </c>
      <c r="CD1195" t="s">
        <v>12926</v>
      </c>
      <c r="CE1195" t="s">
        <v>12926</v>
      </c>
      <c r="CF1195" t="s">
        <v>17</v>
      </c>
      <c r="CG1195" t="s">
        <v>17</v>
      </c>
      <c r="CH1195" t="s">
        <v>131</v>
      </c>
      <c r="CI1195" t="s">
        <v>12902</v>
      </c>
      <c r="CJ1195" t="s">
        <v>12881</v>
      </c>
      <c r="CN1195" t="s">
        <v>12908</v>
      </c>
      <c r="CO1195" t="s">
        <v>10</v>
      </c>
      <c r="CP1195" t="s">
        <v>5933</v>
      </c>
      <c r="CQ1195" t="s">
        <v>6171</v>
      </c>
      <c r="CR1195" t="s">
        <v>17</v>
      </c>
      <c r="CS1195" t="s">
        <v>12926</v>
      </c>
      <c r="CT1195" t="s">
        <v>430</v>
      </c>
      <c r="CU1195" t="s">
        <v>5935</v>
      </c>
      <c r="CV1195" t="s">
        <v>12892</v>
      </c>
      <c r="CW1195" t="s">
        <v>17</v>
      </c>
      <c r="CX1195" t="s">
        <v>17</v>
      </c>
      <c r="CY1195" t="s">
        <v>17</v>
      </c>
      <c r="CZ1195" t="s">
        <v>17</v>
      </c>
      <c r="DA1195" t="s">
        <v>12904</v>
      </c>
      <c r="DB1195" t="str">
        <f t="shared" si="0"/>
        <v>S18080101000305.gz</v>
      </c>
      <c r="DD1195">
        <v>1203</v>
      </c>
    </row>
    <row r="1196" spans="1:108">
      <c r="A1196">
        <v>1149</v>
      </c>
      <c r="B1196" t="s">
        <v>12881</v>
      </c>
      <c r="C1196" s="285" t="s">
        <v>12882</v>
      </c>
      <c r="D1196" t="s">
        <v>12883</v>
      </c>
      <c r="G1196" t="s">
        <v>12884</v>
      </c>
      <c r="H1196" t="s">
        <v>12885</v>
      </c>
      <c r="I1196" t="s">
        <v>12886</v>
      </c>
      <c r="J1196" t="s">
        <v>12887</v>
      </c>
      <c r="K1196" s="221" t="s">
        <v>12888</v>
      </c>
      <c r="L1196" t="s">
        <v>12927</v>
      </c>
      <c r="M1196" t="b">
        <v>0</v>
      </c>
      <c r="N1196" t="s">
        <v>12890</v>
      </c>
      <c r="O1196" t="s">
        <v>8168</v>
      </c>
      <c r="P1196" t="s">
        <v>17</v>
      </c>
      <c r="Q1196">
        <v>-1</v>
      </c>
      <c r="R1196">
        <v>99</v>
      </c>
      <c r="S1196" t="s">
        <v>10984</v>
      </c>
      <c r="T1196" t="s">
        <v>17</v>
      </c>
      <c r="U1196" t="s">
        <v>17</v>
      </c>
      <c r="V1196" t="s">
        <v>17</v>
      </c>
      <c r="W1196" t="s">
        <v>17</v>
      </c>
      <c r="X1196" t="s">
        <v>17</v>
      </c>
      <c r="Y1196" t="s">
        <v>17</v>
      </c>
      <c r="Z1196" t="s">
        <v>12891</v>
      </c>
      <c r="AA1196" t="s">
        <v>484</v>
      </c>
      <c r="AB1196" t="s">
        <v>17</v>
      </c>
      <c r="AC1196" t="s">
        <v>17</v>
      </c>
      <c r="AD1196" t="s">
        <v>17</v>
      </c>
      <c r="AE1196" t="s">
        <v>12892</v>
      </c>
      <c r="AF1196" t="s">
        <v>17</v>
      </c>
      <c r="AG1196" t="s">
        <v>17</v>
      </c>
      <c r="AH1196" t="s">
        <v>12928</v>
      </c>
      <c r="AJ1196" t="s">
        <v>481</v>
      </c>
      <c r="AK1196" t="s">
        <v>12</v>
      </c>
      <c r="AL1196" t="s">
        <v>12</v>
      </c>
      <c r="AM1196" t="s">
        <v>481</v>
      </c>
      <c r="AN1196" t="s">
        <v>17</v>
      </c>
      <c r="AO1196" t="s">
        <v>4575</v>
      </c>
      <c r="AP1196" t="s">
        <v>12894</v>
      </c>
      <c r="AQ1196" t="s">
        <v>17</v>
      </c>
      <c r="AR1196" t="s">
        <v>17</v>
      </c>
      <c r="AS1196" t="s">
        <v>9041</v>
      </c>
      <c r="AT1196" t="s">
        <v>17</v>
      </c>
      <c r="AU1196" t="b">
        <v>0</v>
      </c>
      <c r="AV1196">
        <v>957316</v>
      </c>
      <c r="AW1196" t="s">
        <v>17</v>
      </c>
      <c r="AX1196" t="s">
        <v>17</v>
      </c>
      <c r="AY1196" t="s">
        <v>17</v>
      </c>
      <c r="AZ1196" t="s">
        <v>12895</v>
      </c>
      <c r="BA1196" t="s">
        <v>12896</v>
      </c>
      <c r="BB1196" t="s">
        <v>5202</v>
      </c>
      <c r="BC1196" t="s">
        <v>17</v>
      </c>
      <c r="BD1196" t="s">
        <v>17</v>
      </c>
      <c r="BE1196" t="s">
        <v>37</v>
      </c>
      <c r="BF1196" t="s">
        <v>5920</v>
      </c>
      <c r="BG1196" t="s">
        <v>12897</v>
      </c>
      <c r="BH1196" t="s">
        <v>9567</v>
      </c>
      <c r="BI1196" t="s">
        <v>12898</v>
      </c>
      <c r="BJ1196" t="s">
        <v>9079</v>
      </c>
      <c r="BK1196" t="s">
        <v>9568</v>
      </c>
      <c r="BL1196" t="s">
        <v>17</v>
      </c>
      <c r="BM1196">
        <v>957316</v>
      </c>
      <c r="BO1196" t="s">
        <v>12899</v>
      </c>
      <c r="BP1196" t="s">
        <v>12900</v>
      </c>
      <c r="BQ1196" t="s">
        <v>17</v>
      </c>
      <c r="BR1196" t="s">
        <v>17</v>
      </c>
      <c r="BS1196" t="s">
        <v>17</v>
      </c>
      <c r="BT1196" t="s">
        <v>12901</v>
      </c>
      <c r="BX1196" t="s">
        <v>17</v>
      </c>
      <c r="BY1196" t="s">
        <v>17</v>
      </c>
      <c r="BZ1196" t="s">
        <v>17</v>
      </c>
      <c r="CA1196" t="s">
        <v>6212</v>
      </c>
      <c r="CB1196">
        <v>2018</v>
      </c>
      <c r="CC1196" t="s">
        <v>12881</v>
      </c>
      <c r="CD1196" t="s">
        <v>12928</v>
      </c>
      <c r="CE1196" t="s">
        <v>12928</v>
      </c>
      <c r="CF1196" t="s">
        <v>17</v>
      </c>
      <c r="CG1196" t="s">
        <v>17</v>
      </c>
      <c r="CH1196" t="s">
        <v>131</v>
      </c>
      <c r="CI1196" t="s">
        <v>12902</v>
      </c>
      <c r="CJ1196" t="s">
        <v>12881</v>
      </c>
      <c r="CN1196" t="s">
        <v>12903</v>
      </c>
      <c r="CO1196" t="s">
        <v>686</v>
      </c>
      <c r="CP1196" t="s">
        <v>5933</v>
      </c>
      <c r="CQ1196" t="s">
        <v>7025</v>
      </c>
      <c r="CR1196" t="s">
        <v>17</v>
      </c>
      <c r="CS1196" t="s">
        <v>12928</v>
      </c>
      <c r="CT1196" t="s">
        <v>430</v>
      </c>
      <c r="CU1196" t="s">
        <v>5935</v>
      </c>
      <c r="CV1196" t="s">
        <v>12892</v>
      </c>
      <c r="CW1196" t="s">
        <v>17</v>
      </c>
      <c r="CX1196" t="s">
        <v>17</v>
      </c>
      <c r="CY1196" t="s">
        <v>17</v>
      </c>
      <c r="CZ1196" t="s">
        <v>17</v>
      </c>
      <c r="DA1196" t="s">
        <v>12904</v>
      </c>
      <c r="DB1196" t="str">
        <f t="shared" si="0"/>
        <v>S18080101000306.gz</v>
      </c>
      <c r="DD1196">
        <v>1204</v>
      </c>
    </row>
    <row r="1197" spans="1:108">
      <c r="A1197">
        <v>1150</v>
      </c>
      <c r="B1197" t="s">
        <v>12881</v>
      </c>
      <c r="C1197" s="285" t="s">
        <v>12882</v>
      </c>
      <c r="D1197" t="s">
        <v>12883</v>
      </c>
      <c r="G1197" t="s">
        <v>12884</v>
      </c>
      <c r="H1197" t="s">
        <v>12885</v>
      </c>
      <c r="I1197" t="s">
        <v>12886</v>
      </c>
      <c r="J1197" t="s">
        <v>12887</v>
      </c>
      <c r="K1197" s="221" t="s">
        <v>12888</v>
      </c>
      <c r="L1197" t="s">
        <v>12927</v>
      </c>
      <c r="M1197" t="b">
        <v>0</v>
      </c>
      <c r="N1197" t="s">
        <v>12890</v>
      </c>
      <c r="O1197" t="s">
        <v>8168</v>
      </c>
      <c r="P1197" t="s">
        <v>17</v>
      </c>
      <c r="Q1197">
        <v>-1</v>
      </c>
      <c r="R1197">
        <v>99</v>
      </c>
      <c r="S1197" t="s">
        <v>10984</v>
      </c>
      <c r="T1197" t="s">
        <v>17</v>
      </c>
      <c r="U1197" t="s">
        <v>17</v>
      </c>
      <c r="V1197" t="s">
        <v>17</v>
      </c>
      <c r="W1197" t="s">
        <v>17</v>
      </c>
      <c r="X1197" t="s">
        <v>17</v>
      </c>
      <c r="Y1197" t="s">
        <v>17</v>
      </c>
      <c r="Z1197" t="s">
        <v>12891</v>
      </c>
      <c r="AA1197" t="s">
        <v>484</v>
      </c>
      <c r="AB1197" t="s">
        <v>17</v>
      </c>
      <c r="AC1197" t="s">
        <v>17</v>
      </c>
      <c r="AD1197" t="s">
        <v>17</v>
      </c>
      <c r="AE1197" t="s">
        <v>12892</v>
      </c>
      <c r="AF1197" t="s">
        <v>17</v>
      </c>
      <c r="AG1197" t="s">
        <v>17</v>
      </c>
      <c r="AH1197" t="s">
        <v>12929</v>
      </c>
      <c r="AJ1197" t="s">
        <v>481</v>
      </c>
      <c r="AK1197" t="s">
        <v>12</v>
      </c>
      <c r="AL1197" t="s">
        <v>12</v>
      </c>
      <c r="AM1197" t="s">
        <v>481</v>
      </c>
      <c r="AN1197" t="s">
        <v>17</v>
      </c>
      <c r="AO1197" t="s">
        <v>4575</v>
      </c>
      <c r="AP1197" t="s">
        <v>12894</v>
      </c>
      <c r="AQ1197" t="s">
        <v>17</v>
      </c>
      <c r="AR1197" t="s">
        <v>17</v>
      </c>
      <c r="AS1197" t="s">
        <v>9041</v>
      </c>
      <c r="AT1197" t="s">
        <v>17</v>
      </c>
      <c r="AU1197" t="b">
        <v>0</v>
      </c>
      <c r="AV1197">
        <v>538183</v>
      </c>
      <c r="AW1197" t="s">
        <v>17</v>
      </c>
      <c r="AX1197" t="s">
        <v>17</v>
      </c>
      <c r="AY1197" t="s">
        <v>17</v>
      </c>
      <c r="AZ1197" t="s">
        <v>12895</v>
      </c>
      <c r="BA1197" t="s">
        <v>12896</v>
      </c>
      <c r="BB1197" t="s">
        <v>5202</v>
      </c>
      <c r="BC1197" t="s">
        <v>17</v>
      </c>
      <c r="BD1197" t="s">
        <v>17</v>
      </c>
      <c r="BE1197" t="s">
        <v>37</v>
      </c>
      <c r="BF1197" t="s">
        <v>5920</v>
      </c>
      <c r="BG1197" t="s">
        <v>12897</v>
      </c>
      <c r="BH1197" t="s">
        <v>6171</v>
      </c>
      <c r="BI1197" t="s">
        <v>12907</v>
      </c>
      <c r="BJ1197" t="s">
        <v>9051</v>
      </c>
      <c r="BK1197" t="s">
        <v>9568</v>
      </c>
      <c r="BL1197" t="s">
        <v>17</v>
      </c>
      <c r="BM1197">
        <v>538183</v>
      </c>
      <c r="BO1197" t="s">
        <v>12899</v>
      </c>
      <c r="BP1197" t="s">
        <v>12900</v>
      </c>
      <c r="BQ1197" t="s">
        <v>17</v>
      </c>
      <c r="BR1197" t="s">
        <v>17</v>
      </c>
      <c r="BS1197" t="s">
        <v>17</v>
      </c>
      <c r="BT1197" t="s">
        <v>12901</v>
      </c>
      <c r="BX1197" t="s">
        <v>17</v>
      </c>
      <c r="BY1197" t="s">
        <v>17</v>
      </c>
      <c r="BZ1197" t="s">
        <v>17</v>
      </c>
      <c r="CA1197" t="s">
        <v>6212</v>
      </c>
      <c r="CB1197">
        <v>2018</v>
      </c>
      <c r="CC1197" t="s">
        <v>12881</v>
      </c>
      <c r="CD1197" t="s">
        <v>12929</v>
      </c>
      <c r="CE1197" t="s">
        <v>12929</v>
      </c>
      <c r="CF1197" t="s">
        <v>17</v>
      </c>
      <c r="CG1197" t="s">
        <v>17</v>
      </c>
      <c r="CH1197" t="s">
        <v>131</v>
      </c>
      <c r="CI1197" t="s">
        <v>12902</v>
      </c>
      <c r="CJ1197" t="s">
        <v>12881</v>
      </c>
      <c r="CN1197" t="s">
        <v>12908</v>
      </c>
      <c r="CO1197" t="s">
        <v>10</v>
      </c>
      <c r="CP1197" t="s">
        <v>5933</v>
      </c>
      <c r="CQ1197" t="s">
        <v>6171</v>
      </c>
      <c r="CR1197" t="s">
        <v>17</v>
      </c>
      <c r="CS1197" t="s">
        <v>12929</v>
      </c>
      <c r="CT1197" t="s">
        <v>430</v>
      </c>
      <c r="CU1197" t="s">
        <v>5935</v>
      </c>
      <c r="CV1197" t="s">
        <v>12892</v>
      </c>
      <c r="CW1197" t="s">
        <v>17</v>
      </c>
      <c r="CX1197" t="s">
        <v>17</v>
      </c>
      <c r="CY1197" t="s">
        <v>17</v>
      </c>
      <c r="CZ1197" t="s">
        <v>17</v>
      </c>
      <c r="DA1197" t="s">
        <v>12904</v>
      </c>
      <c r="DB1197" t="str">
        <f t="shared" si="0"/>
        <v>S18080101000401.gz</v>
      </c>
      <c r="DD1197">
        <v>1205</v>
      </c>
    </row>
    <row r="1198" spans="1:108">
      <c r="A1198">
        <v>1151</v>
      </c>
      <c r="B1198" t="s">
        <v>12881</v>
      </c>
      <c r="C1198" s="285" t="s">
        <v>12882</v>
      </c>
      <c r="D1198" t="s">
        <v>12883</v>
      </c>
      <c r="G1198" t="s">
        <v>12884</v>
      </c>
      <c r="H1198" t="s">
        <v>12885</v>
      </c>
      <c r="I1198" t="s">
        <v>12886</v>
      </c>
      <c r="J1198" t="s">
        <v>12887</v>
      </c>
      <c r="K1198" s="221" t="s">
        <v>12888</v>
      </c>
      <c r="L1198" t="s">
        <v>12927</v>
      </c>
      <c r="M1198" t="b">
        <v>0</v>
      </c>
      <c r="N1198" t="s">
        <v>12890</v>
      </c>
      <c r="O1198" t="s">
        <v>8168</v>
      </c>
      <c r="P1198" t="s">
        <v>17</v>
      </c>
      <c r="Q1198">
        <v>-1</v>
      </c>
      <c r="R1198">
        <v>99</v>
      </c>
      <c r="S1198" t="s">
        <v>10984</v>
      </c>
      <c r="T1198" t="s">
        <v>17</v>
      </c>
      <c r="U1198" t="s">
        <v>17</v>
      </c>
      <c r="V1198" t="s">
        <v>17</v>
      </c>
      <c r="W1198" t="s">
        <v>17</v>
      </c>
      <c r="X1198" t="s">
        <v>17</v>
      </c>
      <c r="Y1198" t="s">
        <v>17</v>
      </c>
      <c r="Z1198" t="s">
        <v>12891</v>
      </c>
      <c r="AA1198" t="s">
        <v>484</v>
      </c>
      <c r="AB1198" t="s">
        <v>17</v>
      </c>
      <c r="AC1198" t="s">
        <v>17</v>
      </c>
      <c r="AD1198" t="s">
        <v>17</v>
      </c>
      <c r="AE1198" t="s">
        <v>12892</v>
      </c>
      <c r="AF1198" t="s">
        <v>17</v>
      </c>
      <c r="AG1198" t="s">
        <v>17</v>
      </c>
      <c r="AH1198" t="s">
        <v>12930</v>
      </c>
      <c r="AJ1198" t="s">
        <v>481</v>
      </c>
      <c r="AK1198" t="s">
        <v>12</v>
      </c>
      <c r="AL1198" t="s">
        <v>12</v>
      </c>
      <c r="AM1198" t="s">
        <v>481</v>
      </c>
      <c r="AN1198" t="s">
        <v>17</v>
      </c>
      <c r="AO1198" t="s">
        <v>5975</v>
      </c>
      <c r="AP1198" t="s">
        <v>10984</v>
      </c>
      <c r="AQ1198" t="s">
        <v>17</v>
      </c>
      <c r="AR1198" t="s">
        <v>17</v>
      </c>
      <c r="AS1198" t="s">
        <v>9041</v>
      </c>
      <c r="AT1198" t="s">
        <v>17</v>
      </c>
      <c r="AU1198" t="b">
        <v>0</v>
      </c>
      <c r="AV1198">
        <v>1520398</v>
      </c>
      <c r="AW1198" t="s">
        <v>17</v>
      </c>
      <c r="AX1198" t="s">
        <v>17</v>
      </c>
      <c r="AY1198" t="s">
        <v>17</v>
      </c>
      <c r="AZ1198" t="s">
        <v>12895</v>
      </c>
      <c r="BA1198" t="s">
        <v>12896</v>
      </c>
      <c r="BB1198" t="s">
        <v>5202</v>
      </c>
      <c r="BC1198" t="s">
        <v>17</v>
      </c>
      <c r="BD1198" t="s">
        <v>17</v>
      </c>
      <c r="BE1198" t="s">
        <v>37</v>
      </c>
      <c r="BF1198" t="s">
        <v>5920</v>
      </c>
      <c r="BG1198" t="s">
        <v>12897</v>
      </c>
      <c r="BH1198" t="s">
        <v>9567</v>
      </c>
      <c r="BI1198" t="s">
        <v>12898</v>
      </c>
      <c r="BJ1198" t="s">
        <v>9079</v>
      </c>
      <c r="BK1198" t="s">
        <v>9568</v>
      </c>
      <c r="BL1198" t="s">
        <v>17</v>
      </c>
      <c r="BM1198">
        <v>1520398</v>
      </c>
      <c r="BO1198" t="s">
        <v>12899</v>
      </c>
      <c r="BP1198" t="s">
        <v>12900</v>
      </c>
      <c r="BQ1198" t="s">
        <v>17</v>
      </c>
      <c r="BR1198" t="s">
        <v>17</v>
      </c>
      <c r="BS1198" t="s">
        <v>17</v>
      </c>
      <c r="BT1198" t="s">
        <v>12901</v>
      </c>
      <c r="BX1198" t="s">
        <v>17</v>
      </c>
      <c r="BY1198" t="s">
        <v>17</v>
      </c>
      <c r="BZ1198" t="s">
        <v>17</v>
      </c>
      <c r="CA1198" t="s">
        <v>6212</v>
      </c>
      <c r="CB1198">
        <v>2018</v>
      </c>
      <c r="CC1198" t="s">
        <v>12881</v>
      </c>
      <c r="CD1198" t="s">
        <v>12930</v>
      </c>
      <c r="CE1198" t="s">
        <v>12930</v>
      </c>
      <c r="CF1198" t="s">
        <v>17</v>
      </c>
      <c r="CG1198" t="s">
        <v>17</v>
      </c>
      <c r="CH1198" t="s">
        <v>131</v>
      </c>
      <c r="CI1198" t="s">
        <v>12902</v>
      </c>
      <c r="CJ1198" t="s">
        <v>12881</v>
      </c>
      <c r="CN1198" t="s">
        <v>12903</v>
      </c>
      <c r="CO1198" t="s">
        <v>686</v>
      </c>
      <c r="CP1198" t="s">
        <v>5933</v>
      </c>
      <c r="CQ1198" t="s">
        <v>7025</v>
      </c>
      <c r="CR1198" t="s">
        <v>17</v>
      </c>
      <c r="CS1198" t="s">
        <v>12930</v>
      </c>
      <c r="CT1198" t="s">
        <v>430</v>
      </c>
      <c r="CU1198" t="s">
        <v>5935</v>
      </c>
      <c r="CV1198" t="s">
        <v>12892</v>
      </c>
      <c r="CW1198" t="s">
        <v>17</v>
      </c>
      <c r="CX1198" t="s">
        <v>17</v>
      </c>
      <c r="CY1198" t="s">
        <v>17</v>
      </c>
      <c r="CZ1198" t="s">
        <v>17</v>
      </c>
      <c r="DA1198" t="s">
        <v>12904</v>
      </c>
      <c r="DB1198" t="str">
        <f t="shared" si="0"/>
        <v>S18080101000402.gz</v>
      </c>
      <c r="DD1198">
        <v>1206</v>
      </c>
    </row>
    <row r="1199" spans="1:108">
      <c r="A1199">
        <v>1152</v>
      </c>
      <c r="B1199" t="s">
        <v>12881</v>
      </c>
      <c r="C1199" s="285" t="s">
        <v>12882</v>
      </c>
      <c r="D1199" t="s">
        <v>12883</v>
      </c>
      <c r="G1199" t="s">
        <v>12884</v>
      </c>
      <c r="H1199" t="s">
        <v>12885</v>
      </c>
      <c r="I1199" t="s">
        <v>12886</v>
      </c>
      <c r="J1199" t="s">
        <v>12887</v>
      </c>
      <c r="K1199" s="221" t="s">
        <v>12888</v>
      </c>
      <c r="L1199" t="s">
        <v>12927</v>
      </c>
      <c r="M1199" t="b">
        <v>0</v>
      </c>
      <c r="N1199" t="s">
        <v>12890</v>
      </c>
      <c r="O1199" t="s">
        <v>8168</v>
      </c>
      <c r="P1199" t="s">
        <v>17</v>
      </c>
      <c r="Q1199">
        <v>-1</v>
      </c>
      <c r="R1199">
        <v>99</v>
      </c>
      <c r="S1199" t="s">
        <v>10984</v>
      </c>
      <c r="T1199" t="s">
        <v>17</v>
      </c>
      <c r="U1199" t="s">
        <v>17</v>
      </c>
      <c r="V1199" t="s">
        <v>17</v>
      </c>
      <c r="W1199" t="s">
        <v>17</v>
      </c>
      <c r="X1199" t="s">
        <v>17</v>
      </c>
      <c r="Y1199" t="s">
        <v>17</v>
      </c>
      <c r="Z1199" t="s">
        <v>12891</v>
      </c>
      <c r="AA1199" t="s">
        <v>484</v>
      </c>
      <c r="AB1199" t="s">
        <v>17</v>
      </c>
      <c r="AC1199" t="s">
        <v>17</v>
      </c>
      <c r="AD1199" t="s">
        <v>17</v>
      </c>
      <c r="AE1199" t="s">
        <v>12892</v>
      </c>
      <c r="AF1199" t="s">
        <v>17</v>
      </c>
      <c r="AG1199" t="s">
        <v>17</v>
      </c>
      <c r="AH1199" t="s">
        <v>12931</v>
      </c>
      <c r="AJ1199" t="s">
        <v>481</v>
      </c>
      <c r="AK1199" t="s">
        <v>12</v>
      </c>
      <c r="AL1199" t="s">
        <v>12</v>
      </c>
      <c r="AM1199" t="s">
        <v>481</v>
      </c>
      <c r="AN1199" t="s">
        <v>17</v>
      </c>
      <c r="AO1199" t="s">
        <v>5975</v>
      </c>
      <c r="AP1199" t="s">
        <v>10984</v>
      </c>
      <c r="AQ1199" t="s">
        <v>17</v>
      </c>
      <c r="AR1199" t="s">
        <v>17</v>
      </c>
      <c r="AS1199" t="s">
        <v>9041</v>
      </c>
      <c r="AT1199" t="s">
        <v>17</v>
      </c>
      <c r="AU1199" t="b">
        <v>0</v>
      </c>
      <c r="AV1199">
        <v>777234</v>
      </c>
      <c r="AW1199" t="s">
        <v>17</v>
      </c>
      <c r="AX1199" t="s">
        <v>17</v>
      </c>
      <c r="AY1199" t="s">
        <v>17</v>
      </c>
      <c r="AZ1199" t="s">
        <v>12895</v>
      </c>
      <c r="BA1199" t="s">
        <v>12896</v>
      </c>
      <c r="BB1199" t="s">
        <v>5202</v>
      </c>
      <c r="BC1199" t="s">
        <v>17</v>
      </c>
      <c r="BD1199" t="s">
        <v>17</v>
      </c>
      <c r="BE1199" t="s">
        <v>37</v>
      </c>
      <c r="BF1199" t="s">
        <v>5920</v>
      </c>
      <c r="BG1199" t="s">
        <v>12897</v>
      </c>
      <c r="BH1199" t="s">
        <v>6171</v>
      </c>
      <c r="BI1199" t="s">
        <v>12907</v>
      </c>
      <c r="BJ1199" t="s">
        <v>9051</v>
      </c>
      <c r="BK1199" t="s">
        <v>9568</v>
      </c>
      <c r="BL1199" t="s">
        <v>17</v>
      </c>
      <c r="BM1199">
        <v>777234</v>
      </c>
      <c r="BO1199" t="s">
        <v>12899</v>
      </c>
      <c r="BP1199" t="s">
        <v>12900</v>
      </c>
      <c r="BQ1199" t="s">
        <v>17</v>
      </c>
      <c r="BR1199" t="s">
        <v>17</v>
      </c>
      <c r="BS1199" t="s">
        <v>17</v>
      </c>
      <c r="BT1199" t="s">
        <v>12901</v>
      </c>
      <c r="BX1199" t="s">
        <v>17</v>
      </c>
      <c r="BY1199" t="s">
        <v>17</v>
      </c>
      <c r="BZ1199" t="s">
        <v>17</v>
      </c>
      <c r="CA1199" t="s">
        <v>6212</v>
      </c>
      <c r="CB1199">
        <v>2018</v>
      </c>
      <c r="CC1199" t="s">
        <v>12881</v>
      </c>
      <c r="CD1199" t="s">
        <v>12931</v>
      </c>
      <c r="CE1199" t="s">
        <v>12931</v>
      </c>
      <c r="CF1199" t="s">
        <v>17</v>
      </c>
      <c r="CG1199" t="s">
        <v>17</v>
      </c>
      <c r="CH1199" t="s">
        <v>131</v>
      </c>
      <c r="CI1199" t="s">
        <v>12902</v>
      </c>
      <c r="CJ1199" t="s">
        <v>12881</v>
      </c>
      <c r="CN1199" t="s">
        <v>12908</v>
      </c>
      <c r="CO1199" t="s">
        <v>10</v>
      </c>
      <c r="CP1199" t="s">
        <v>5933</v>
      </c>
      <c r="CQ1199" t="s">
        <v>6171</v>
      </c>
      <c r="CR1199" t="s">
        <v>17</v>
      </c>
      <c r="CS1199" t="s">
        <v>12931</v>
      </c>
      <c r="CT1199" t="s">
        <v>430</v>
      </c>
      <c r="CU1199" t="s">
        <v>5935</v>
      </c>
      <c r="CV1199" t="s">
        <v>12892</v>
      </c>
      <c r="CW1199" t="s">
        <v>17</v>
      </c>
      <c r="CX1199" t="s">
        <v>17</v>
      </c>
      <c r="CY1199" t="s">
        <v>17</v>
      </c>
      <c r="CZ1199" t="s">
        <v>17</v>
      </c>
      <c r="DA1199" t="s">
        <v>12904</v>
      </c>
      <c r="DB1199" t="str">
        <f t="shared" si="0"/>
        <v>S18080101000403.gz</v>
      </c>
      <c r="DD1199">
        <v>1207</v>
      </c>
    </row>
    <row r="1200" spans="1:108">
      <c r="A1200">
        <v>1153</v>
      </c>
      <c r="B1200" t="s">
        <v>12881</v>
      </c>
      <c r="C1200" s="285" t="s">
        <v>12882</v>
      </c>
      <c r="D1200" t="s">
        <v>12883</v>
      </c>
      <c r="G1200" t="s">
        <v>12884</v>
      </c>
      <c r="H1200" t="s">
        <v>12885</v>
      </c>
      <c r="I1200" t="s">
        <v>12886</v>
      </c>
      <c r="J1200" t="s">
        <v>12887</v>
      </c>
      <c r="K1200" s="221" t="s">
        <v>12888</v>
      </c>
      <c r="L1200" t="s">
        <v>12927</v>
      </c>
      <c r="M1200" t="b">
        <v>0</v>
      </c>
      <c r="N1200" t="s">
        <v>12890</v>
      </c>
      <c r="O1200" t="s">
        <v>8168</v>
      </c>
      <c r="P1200" t="s">
        <v>17</v>
      </c>
      <c r="Q1200">
        <v>-1</v>
      </c>
      <c r="R1200">
        <v>99</v>
      </c>
      <c r="S1200" t="s">
        <v>10984</v>
      </c>
      <c r="T1200" t="s">
        <v>17</v>
      </c>
      <c r="U1200" t="s">
        <v>17</v>
      </c>
      <c r="V1200" t="s">
        <v>17</v>
      </c>
      <c r="W1200" t="s">
        <v>17</v>
      </c>
      <c r="X1200" t="s">
        <v>17</v>
      </c>
      <c r="Y1200" t="s">
        <v>17</v>
      </c>
      <c r="Z1200" t="s">
        <v>12891</v>
      </c>
      <c r="AA1200" t="s">
        <v>484</v>
      </c>
      <c r="AB1200" t="s">
        <v>17</v>
      </c>
      <c r="AC1200" t="s">
        <v>17</v>
      </c>
      <c r="AD1200" t="s">
        <v>17</v>
      </c>
      <c r="AE1200" t="s">
        <v>12892</v>
      </c>
      <c r="AF1200" t="s">
        <v>17</v>
      </c>
      <c r="AG1200" t="s">
        <v>17</v>
      </c>
      <c r="AH1200" t="s">
        <v>12932</v>
      </c>
      <c r="AJ1200" t="s">
        <v>481</v>
      </c>
      <c r="AK1200" t="s">
        <v>12</v>
      </c>
      <c r="AL1200" t="s">
        <v>12</v>
      </c>
      <c r="AM1200" t="s">
        <v>481</v>
      </c>
      <c r="AN1200" t="s">
        <v>17</v>
      </c>
      <c r="AO1200" t="s">
        <v>8569</v>
      </c>
      <c r="AP1200" t="s">
        <v>10984</v>
      </c>
      <c r="AQ1200" t="s">
        <v>17</v>
      </c>
      <c r="AR1200" t="s">
        <v>17</v>
      </c>
      <c r="AS1200" t="s">
        <v>9041</v>
      </c>
      <c r="AT1200" t="s">
        <v>17</v>
      </c>
      <c r="AU1200" t="b">
        <v>0</v>
      </c>
      <c r="AV1200">
        <v>1529326</v>
      </c>
      <c r="AW1200" t="s">
        <v>17</v>
      </c>
      <c r="AX1200" t="s">
        <v>17</v>
      </c>
      <c r="AY1200" t="s">
        <v>17</v>
      </c>
      <c r="AZ1200" t="s">
        <v>12895</v>
      </c>
      <c r="BA1200" t="s">
        <v>12896</v>
      </c>
      <c r="BB1200" t="s">
        <v>5202</v>
      </c>
      <c r="BC1200" t="s">
        <v>17</v>
      </c>
      <c r="BD1200" t="s">
        <v>17</v>
      </c>
      <c r="BE1200" t="s">
        <v>37</v>
      </c>
      <c r="BF1200" t="s">
        <v>5920</v>
      </c>
      <c r="BG1200" t="s">
        <v>12897</v>
      </c>
      <c r="BH1200" t="s">
        <v>9567</v>
      </c>
      <c r="BI1200" t="s">
        <v>12898</v>
      </c>
      <c r="BJ1200" t="s">
        <v>9079</v>
      </c>
      <c r="BK1200" t="s">
        <v>9568</v>
      </c>
      <c r="BL1200" t="s">
        <v>17</v>
      </c>
      <c r="BM1200">
        <v>1529326</v>
      </c>
      <c r="BO1200" t="s">
        <v>12899</v>
      </c>
      <c r="BP1200" t="s">
        <v>12900</v>
      </c>
      <c r="BQ1200" t="s">
        <v>17</v>
      </c>
      <c r="BR1200" t="s">
        <v>17</v>
      </c>
      <c r="BS1200" t="s">
        <v>17</v>
      </c>
      <c r="BT1200" t="s">
        <v>12901</v>
      </c>
      <c r="BX1200" t="s">
        <v>17</v>
      </c>
      <c r="BY1200" t="s">
        <v>17</v>
      </c>
      <c r="BZ1200" t="s">
        <v>17</v>
      </c>
      <c r="CA1200" t="s">
        <v>6212</v>
      </c>
      <c r="CB1200">
        <v>2018</v>
      </c>
      <c r="CC1200" t="s">
        <v>12881</v>
      </c>
      <c r="CD1200" t="s">
        <v>12932</v>
      </c>
      <c r="CE1200" t="s">
        <v>12932</v>
      </c>
      <c r="CF1200" t="s">
        <v>17</v>
      </c>
      <c r="CG1200" t="s">
        <v>17</v>
      </c>
      <c r="CH1200" t="s">
        <v>131</v>
      </c>
      <c r="CI1200" t="s">
        <v>12902</v>
      </c>
      <c r="CJ1200" t="s">
        <v>12881</v>
      </c>
      <c r="CN1200" t="s">
        <v>12903</v>
      </c>
      <c r="CO1200" t="s">
        <v>686</v>
      </c>
      <c r="CP1200" t="s">
        <v>5933</v>
      </c>
      <c r="CQ1200" t="s">
        <v>7025</v>
      </c>
      <c r="CR1200" t="s">
        <v>17</v>
      </c>
      <c r="CS1200" t="s">
        <v>12932</v>
      </c>
      <c r="CT1200" t="s">
        <v>430</v>
      </c>
      <c r="CU1200" t="s">
        <v>5935</v>
      </c>
      <c r="CV1200" t="s">
        <v>12892</v>
      </c>
      <c r="CW1200" t="s">
        <v>17</v>
      </c>
      <c r="CX1200" t="s">
        <v>17</v>
      </c>
      <c r="CY1200" t="s">
        <v>17</v>
      </c>
      <c r="CZ1200" t="s">
        <v>17</v>
      </c>
      <c r="DA1200" t="s">
        <v>12904</v>
      </c>
      <c r="DB1200" t="str">
        <f t="shared" si="0"/>
        <v>S18080101000404.gz</v>
      </c>
      <c r="DD1200">
        <v>1208</v>
      </c>
    </row>
    <row r="1201" spans="1:108">
      <c r="A1201">
        <v>1154</v>
      </c>
      <c r="B1201" t="s">
        <v>12881</v>
      </c>
      <c r="C1201" s="285" t="s">
        <v>12882</v>
      </c>
      <c r="D1201" t="s">
        <v>12883</v>
      </c>
      <c r="G1201" t="s">
        <v>12884</v>
      </c>
      <c r="H1201" t="s">
        <v>12885</v>
      </c>
      <c r="I1201" t="s">
        <v>12886</v>
      </c>
      <c r="J1201" t="s">
        <v>12887</v>
      </c>
      <c r="K1201" s="221" t="s">
        <v>12888</v>
      </c>
      <c r="L1201" t="s">
        <v>12927</v>
      </c>
      <c r="M1201" t="b">
        <v>0</v>
      </c>
      <c r="N1201" t="s">
        <v>12890</v>
      </c>
      <c r="O1201" t="s">
        <v>8168</v>
      </c>
      <c r="P1201" t="s">
        <v>17</v>
      </c>
      <c r="Q1201">
        <v>-1</v>
      </c>
      <c r="R1201">
        <v>99</v>
      </c>
      <c r="S1201" t="s">
        <v>10984</v>
      </c>
      <c r="T1201" t="s">
        <v>17</v>
      </c>
      <c r="U1201" t="s">
        <v>17</v>
      </c>
      <c r="V1201" t="s">
        <v>17</v>
      </c>
      <c r="W1201" t="s">
        <v>17</v>
      </c>
      <c r="X1201" t="s">
        <v>17</v>
      </c>
      <c r="Y1201" t="s">
        <v>17</v>
      </c>
      <c r="Z1201" t="s">
        <v>12891</v>
      </c>
      <c r="AA1201" t="s">
        <v>484</v>
      </c>
      <c r="AB1201" t="s">
        <v>17</v>
      </c>
      <c r="AC1201" t="s">
        <v>17</v>
      </c>
      <c r="AD1201" t="s">
        <v>17</v>
      </c>
      <c r="AE1201" t="s">
        <v>12892</v>
      </c>
      <c r="AF1201" t="s">
        <v>17</v>
      </c>
      <c r="AG1201" t="s">
        <v>17</v>
      </c>
      <c r="AH1201" t="s">
        <v>12933</v>
      </c>
      <c r="AJ1201" t="s">
        <v>481</v>
      </c>
      <c r="AK1201" t="s">
        <v>12</v>
      </c>
      <c r="AL1201" t="s">
        <v>12</v>
      </c>
      <c r="AM1201" t="s">
        <v>481</v>
      </c>
      <c r="AN1201" t="s">
        <v>17</v>
      </c>
      <c r="AO1201" t="s">
        <v>8569</v>
      </c>
      <c r="AP1201" t="s">
        <v>10984</v>
      </c>
      <c r="AQ1201" t="s">
        <v>17</v>
      </c>
      <c r="AR1201" t="s">
        <v>17</v>
      </c>
      <c r="AS1201" t="s">
        <v>9041</v>
      </c>
      <c r="AT1201" t="s">
        <v>17</v>
      </c>
      <c r="AU1201" t="b">
        <v>0</v>
      </c>
      <c r="AV1201">
        <v>999725</v>
      </c>
      <c r="AW1201" t="s">
        <v>17</v>
      </c>
      <c r="AX1201" t="s">
        <v>17</v>
      </c>
      <c r="AY1201" t="s">
        <v>17</v>
      </c>
      <c r="AZ1201" t="s">
        <v>12895</v>
      </c>
      <c r="BA1201" t="s">
        <v>12896</v>
      </c>
      <c r="BB1201" t="s">
        <v>5202</v>
      </c>
      <c r="BC1201" t="s">
        <v>17</v>
      </c>
      <c r="BD1201" t="s">
        <v>17</v>
      </c>
      <c r="BE1201" t="s">
        <v>37</v>
      </c>
      <c r="BF1201" t="s">
        <v>5920</v>
      </c>
      <c r="BG1201" t="s">
        <v>12897</v>
      </c>
      <c r="BH1201" t="s">
        <v>6171</v>
      </c>
      <c r="BI1201" t="s">
        <v>12907</v>
      </c>
      <c r="BJ1201" t="s">
        <v>9051</v>
      </c>
      <c r="BK1201" t="s">
        <v>9568</v>
      </c>
      <c r="BL1201" t="s">
        <v>17</v>
      </c>
      <c r="BM1201">
        <v>999725</v>
      </c>
      <c r="BO1201" t="s">
        <v>12899</v>
      </c>
      <c r="BP1201" t="s">
        <v>12900</v>
      </c>
      <c r="BQ1201" t="s">
        <v>17</v>
      </c>
      <c r="BR1201" t="s">
        <v>17</v>
      </c>
      <c r="BS1201" t="s">
        <v>17</v>
      </c>
      <c r="BT1201" t="s">
        <v>12901</v>
      </c>
      <c r="BX1201" t="s">
        <v>17</v>
      </c>
      <c r="BY1201" t="s">
        <v>17</v>
      </c>
      <c r="BZ1201" t="s">
        <v>17</v>
      </c>
      <c r="CA1201" t="s">
        <v>6212</v>
      </c>
      <c r="CB1201">
        <v>2018</v>
      </c>
      <c r="CC1201" t="s">
        <v>12881</v>
      </c>
      <c r="CD1201" t="s">
        <v>12933</v>
      </c>
      <c r="CE1201" t="s">
        <v>12933</v>
      </c>
      <c r="CF1201" t="s">
        <v>17</v>
      </c>
      <c r="CG1201" t="s">
        <v>17</v>
      </c>
      <c r="CH1201" t="s">
        <v>131</v>
      </c>
      <c r="CI1201" t="s">
        <v>12902</v>
      </c>
      <c r="CJ1201" t="s">
        <v>12881</v>
      </c>
      <c r="CN1201" t="s">
        <v>12908</v>
      </c>
      <c r="CO1201" t="s">
        <v>10</v>
      </c>
      <c r="CP1201" t="s">
        <v>5933</v>
      </c>
      <c r="CQ1201" t="s">
        <v>6171</v>
      </c>
      <c r="CR1201" t="s">
        <v>17</v>
      </c>
      <c r="CS1201" t="s">
        <v>12933</v>
      </c>
      <c r="CT1201" t="s">
        <v>430</v>
      </c>
      <c r="CU1201" t="s">
        <v>5935</v>
      </c>
      <c r="CV1201" t="s">
        <v>12892</v>
      </c>
      <c r="CW1201" t="s">
        <v>17</v>
      </c>
      <c r="CX1201" t="s">
        <v>17</v>
      </c>
      <c r="CY1201" t="s">
        <v>17</v>
      </c>
      <c r="CZ1201" t="s">
        <v>17</v>
      </c>
      <c r="DA1201" t="s">
        <v>12904</v>
      </c>
      <c r="DB1201" t="str">
        <f t="shared" si="0"/>
        <v>S18080101000405.gz</v>
      </c>
      <c r="DD1201">
        <v>1209</v>
      </c>
    </row>
    <row r="1202" spans="1:108">
      <c r="A1202">
        <v>1155</v>
      </c>
      <c r="B1202" t="s">
        <v>12881</v>
      </c>
      <c r="C1202" s="285" t="s">
        <v>12882</v>
      </c>
      <c r="D1202" t="s">
        <v>12883</v>
      </c>
      <c r="G1202" t="s">
        <v>12884</v>
      </c>
      <c r="H1202" t="s">
        <v>12885</v>
      </c>
      <c r="I1202" t="s">
        <v>12886</v>
      </c>
      <c r="J1202" t="s">
        <v>12887</v>
      </c>
      <c r="K1202" s="221" t="s">
        <v>12888</v>
      </c>
      <c r="L1202" t="s">
        <v>12934</v>
      </c>
      <c r="M1202" t="b">
        <v>0</v>
      </c>
      <c r="N1202" t="s">
        <v>12890</v>
      </c>
      <c r="O1202" t="s">
        <v>8168</v>
      </c>
      <c r="P1202" t="s">
        <v>17</v>
      </c>
      <c r="Q1202">
        <v>-1</v>
      </c>
      <c r="R1202">
        <v>99</v>
      </c>
      <c r="S1202" t="s">
        <v>10984</v>
      </c>
      <c r="T1202" t="s">
        <v>17</v>
      </c>
      <c r="U1202" t="s">
        <v>17</v>
      </c>
      <c r="V1202" t="s">
        <v>17</v>
      </c>
      <c r="W1202" t="s">
        <v>17</v>
      </c>
      <c r="X1202" t="s">
        <v>17</v>
      </c>
      <c r="Y1202" t="s">
        <v>17</v>
      </c>
      <c r="Z1202" t="s">
        <v>12891</v>
      </c>
      <c r="AA1202" t="s">
        <v>484</v>
      </c>
      <c r="AB1202" t="s">
        <v>17</v>
      </c>
      <c r="AC1202" t="s">
        <v>17</v>
      </c>
      <c r="AD1202" t="s">
        <v>17</v>
      </c>
      <c r="AE1202" t="s">
        <v>12892</v>
      </c>
      <c r="AF1202" t="s">
        <v>17</v>
      </c>
      <c r="AG1202" t="s">
        <v>17</v>
      </c>
      <c r="AH1202" t="s">
        <v>12935</v>
      </c>
      <c r="AJ1202" t="s">
        <v>481</v>
      </c>
      <c r="AK1202" t="s">
        <v>12</v>
      </c>
      <c r="AL1202" t="s">
        <v>12</v>
      </c>
      <c r="AM1202" t="s">
        <v>481</v>
      </c>
      <c r="AN1202" t="s">
        <v>17</v>
      </c>
      <c r="AO1202" t="s">
        <v>4575</v>
      </c>
      <c r="AP1202" t="s">
        <v>12894</v>
      </c>
      <c r="AQ1202" t="s">
        <v>17</v>
      </c>
      <c r="AR1202" t="s">
        <v>17</v>
      </c>
      <c r="AS1202" t="s">
        <v>9041</v>
      </c>
      <c r="AT1202" t="s">
        <v>17</v>
      </c>
      <c r="AU1202" t="b">
        <v>0</v>
      </c>
      <c r="AV1202">
        <v>2660504</v>
      </c>
      <c r="AW1202" t="s">
        <v>17</v>
      </c>
      <c r="AX1202" t="s">
        <v>17</v>
      </c>
      <c r="AY1202" t="s">
        <v>17</v>
      </c>
      <c r="AZ1202" t="s">
        <v>12895</v>
      </c>
      <c r="BA1202" t="s">
        <v>12896</v>
      </c>
      <c r="BB1202" t="s">
        <v>5202</v>
      </c>
      <c r="BC1202" t="s">
        <v>17</v>
      </c>
      <c r="BD1202" t="s">
        <v>17</v>
      </c>
      <c r="BE1202" t="s">
        <v>37</v>
      </c>
      <c r="BF1202" t="s">
        <v>5920</v>
      </c>
      <c r="BG1202" t="s">
        <v>12897</v>
      </c>
      <c r="BH1202" t="s">
        <v>9567</v>
      </c>
      <c r="BI1202" t="s">
        <v>12898</v>
      </c>
      <c r="BJ1202" t="s">
        <v>9079</v>
      </c>
      <c r="BK1202" t="s">
        <v>9568</v>
      </c>
      <c r="BL1202" t="s">
        <v>17</v>
      </c>
      <c r="BM1202">
        <v>2660504</v>
      </c>
      <c r="BO1202" t="s">
        <v>12899</v>
      </c>
      <c r="BP1202" t="s">
        <v>12900</v>
      </c>
      <c r="BQ1202" t="s">
        <v>17</v>
      </c>
      <c r="BR1202" t="s">
        <v>17</v>
      </c>
      <c r="BS1202" t="s">
        <v>17</v>
      </c>
      <c r="BT1202" t="s">
        <v>12901</v>
      </c>
      <c r="BX1202" t="s">
        <v>17</v>
      </c>
      <c r="BY1202" t="s">
        <v>17</v>
      </c>
      <c r="BZ1202" t="s">
        <v>17</v>
      </c>
      <c r="CA1202" t="s">
        <v>6212</v>
      </c>
      <c r="CB1202">
        <v>2018</v>
      </c>
      <c r="CC1202" t="s">
        <v>12881</v>
      </c>
      <c r="CD1202" t="s">
        <v>12935</v>
      </c>
      <c r="CE1202" t="s">
        <v>12935</v>
      </c>
      <c r="CF1202" t="s">
        <v>17</v>
      </c>
      <c r="CG1202" t="s">
        <v>17</v>
      </c>
      <c r="CH1202" t="s">
        <v>131</v>
      </c>
      <c r="CI1202" t="s">
        <v>12902</v>
      </c>
      <c r="CJ1202" t="s">
        <v>12881</v>
      </c>
      <c r="CN1202" t="s">
        <v>12903</v>
      </c>
      <c r="CO1202" t="s">
        <v>686</v>
      </c>
      <c r="CP1202" t="s">
        <v>5933</v>
      </c>
      <c r="CQ1202" t="s">
        <v>7025</v>
      </c>
      <c r="CR1202" t="s">
        <v>17</v>
      </c>
      <c r="CS1202" t="s">
        <v>12935</v>
      </c>
      <c r="CT1202" t="s">
        <v>430</v>
      </c>
      <c r="CU1202" t="s">
        <v>5935</v>
      </c>
      <c r="CV1202" t="s">
        <v>12892</v>
      </c>
      <c r="CW1202" t="s">
        <v>17</v>
      </c>
      <c r="CX1202" t="s">
        <v>17</v>
      </c>
      <c r="CY1202" t="s">
        <v>17</v>
      </c>
      <c r="CZ1202" t="s">
        <v>17</v>
      </c>
      <c r="DA1202" t="s">
        <v>12904</v>
      </c>
      <c r="DB1202" t="str">
        <f t="shared" si="0"/>
        <v>S18080101000406.gz</v>
      </c>
      <c r="DD1202">
        <v>1210</v>
      </c>
    </row>
    <row r="1203" spans="1:108">
      <c r="A1203">
        <v>1156</v>
      </c>
      <c r="B1203" t="s">
        <v>12881</v>
      </c>
      <c r="C1203" s="285" t="s">
        <v>12882</v>
      </c>
      <c r="D1203" t="s">
        <v>12883</v>
      </c>
      <c r="G1203" t="s">
        <v>12884</v>
      </c>
      <c r="H1203" t="s">
        <v>12885</v>
      </c>
      <c r="I1203" t="s">
        <v>12886</v>
      </c>
      <c r="J1203" t="s">
        <v>12887</v>
      </c>
      <c r="K1203" s="221" t="s">
        <v>12888</v>
      </c>
      <c r="L1203" t="s">
        <v>12934</v>
      </c>
      <c r="M1203" t="b">
        <v>0</v>
      </c>
      <c r="N1203" t="s">
        <v>12890</v>
      </c>
      <c r="O1203" t="s">
        <v>8168</v>
      </c>
      <c r="P1203" t="s">
        <v>17</v>
      </c>
      <c r="Q1203">
        <v>-1</v>
      </c>
      <c r="R1203">
        <v>99</v>
      </c>
      <c r="S1203" t="s">
        <v>10984</v>
      </c>
      <c r="T1203" t="s">
        <v>17</v>
      </c>
      <c r="U1203" t="s">
        <v>17</v>
      </c>
      <c r="V1203" t="s">
        <v>17</v>
      </c>
      <c r="W1203" t="s">
        <v>17</v>
      </c>
      <c r="X1203" t="s">
        <v>17</v>
      </c>
      <c r="Y1203" t="s">
        <v>17</v>
      </c>
      <c r="Z1203" t="s">
        <v>12891</v>
      </c>
      <c r="AA1203" t="s">
        <v>484</v>
      </c>
      <c r="AB1203" t="s">
        <v>17</v>
      </c>
      <c r="AC1203" t="s">
        <v>17</v>
      </c>
      <c r="AD1203" t="s">
        <v>17</v>
      </c>
      <c r="AE1203" t="s">
        <v>12892</v>
      </c>
      <c r="AF1203" t="s">
        <v>17</v>
      </c>
      <c r="AG1203" t="s">
        <v>17</v>
      </c>
      <c r="AH1203" t="s">
        <v>12936</v>
      </c>
      <c r="AJ1203" t="s">
        <v>481</v>
      </c>
      <c r="AK1203" t="s">
        <v>12</v>
      </c>
      <c r="AL1203" t="s">
        <v>12</v>
      </c>
      <c r="AM1203" t="s">
        <v>481</v>
      </c>
      <c r="AN1203" t="s">
        <v>17</v>
      </c>
      <c r="AO1203" t="s">
        <v>4575</v>
      </c>
      <c r="AP1203" t="s">
        <v>12894</v>
      </c>
      <c r="AQ1203" t="s">
        <v>17</v>
      </c>
      <c r="AR1203" t="s">
        <v>17</v>
      </c>
      <c r="AS1203" t="s">
        <v>9041</v>
      </c>
      <c r="AT1203" t="s">
        <v>17</v>
      </c>
      <c r="AU1203" t="b">
        <v>0</v>
      </c>
      <c r="AV1203">
        <v>841819</v>
      </c>
      <c r="AW1203" t="s">
        <v>17</v>
      </c>
      <c r="AX1203" t="s">
        <v>17</v>
      </c>
      <c r="AY1203" t="s">
        <v>17</v>
      </c>
      <c r="AZ1203" t="s">
        <v>12895</v>
      </c>
      <c r="BA1203" t="s">
        <v>12896</v>
      </c>
      <c r="BB1203" t="s">
        <v>5202</v>
      </c>
      <c r="BC1203" t="s">
        <v>17</v>
      </c>
      <c r="BD1203" t="s">
        <v>17</v>
      </c>
      <c r="BE1203" t="s">
        <v>37</v>
      </c>
      <c r="BF1203" t="s">
        <v>5920</v>
      </c>
      <c r="BG1203" t="s">
        <v>12897</v>
      </c>
      <c r="BH1203" t="s">
        <v>6171</v>
      </c>
      <c r="BI1203" t="s">
        <v>12907</v>
      </c>
      <c r="BJ1203" t="s">
        <v>9051</v>
      </c>
      <c r="BK1203" t="s">
        <v>9568</v>
      </c>
      <c r="BL1203" t="s">
        <v>17</v>
      </c>
      <c r="BM1203">
        <v>841819</v>
      </c>
      <c r="BO1203" t="s">
        <v>12899</v>
      </c>
      <c r="BP1203" t="s">
        <v>12900</v>
      </c>
      <c r="BQ1203" t="s">
        <v>17</v>
      </c>
      <c r="BR1203" t="s">
        <v>17</v>
      </c>
      <c r="BS1203" t="s">
        <v>17</v>
      </c>
      <c r="BT1203" t="s">
        <v>12901</v>
      </c>
      <c r="BX1203" t="s">
        <v>17</v>
      </c>
      <c r="BY1203" t="s">
        <v>17</v>
      </c>
      <c r="BZ1203" t="s">
        <v>17</v>
      </c>
      <c r="CA1203" t="s">
        <v>6212</v>
      </c>
      <c r="CB1203">
        <v>2018</v>
      </c>
      <c r="CC1203" t="s">
        <v>12881</v>
      </c>
      <c r="CD1203" t="s">
        <v>12936</v>
      </c>
      <c r="CE1203" t="s">
        <v>12936</v>
      </c>
      <c r="CF1203" t="s">
        <v>17</v>
      </c>
      <c r="CG1203" t="s">
        <v>17</v>
      </c>
      <c r="CH1203" t="s">
        <v>131</v>
      </c>
      <c r="CI1203" t="s">
        <v>12902</v>
      </c>
      <c r="CJ1203" t="s">
        <v>12881</v>
      </c>
      <c r="CN1203" t="s">
        <v>12908</v>
      </c>
      <c r="CO1203" t="s">
        <v>10</v>
      </c>
      <c r="CP1203" t="s">
        <v>5933</v>
      </c>
      <c r="CQ1203" t="s">
        <v>6171</v>
      </c>
      <c r="CR1203" t="s">
        <v>17</v>
      </c>
      <c r="CS1203" t="s">
        <v>12936</v>
      </c>
      <c r="CT1203" t="s">
        <v>430</v>
      </c>
      <c r="CU1203" t="s">
        <v>5935</v>
      </c>
      <c r="CV1203" t="s">
        <v>12892</v>
      </c>
      <c r="CW1203" t="s">
        <v>17</v>
      </c>
      <c r="CX1203" t="s">
        <v>17</v>
      </c>
      <c r="CY1203" t="s">
        <v>17</v>
      </c>
      <c r="CZ1203" t="s">
        <v>17</v>
      </c>
      <c r="DA1203" t="s">
        <v>12904</v>
      </c>
      <c r="DB1203" t="str">
        <f t="shared" si="0"/>
        <v>S18080101000501.gz</v>
      </c>
      <c r="DD1203">
        <v>1211</v>
      </c>
    </row>
    <row r="1204" spans="1:108">
      <c r="A1204">
        <v>1557</v>
      </c>
      <c r="B1204" t="s">
        <v>12881</v>
      </c>
      <c r="C1204" s="285" t="s">
        <v>12882</v>
      </c>
      <c r="D1204" t="s">
        <v>12883</v>
      </c>
      <c r="G1204" t="s">
        <v>12884</v>
      </c>
      <c r="H1204" t="s">
        <v>12885</v>
      </c>
      <c r="I1204" t="s">
        <v>12886</v>
      </c>
      <c r="J1204" t="s">
        <v>12887</v>
      </c>
      <c r="K1204" s="221" t="s">
        <v>12888</v>
      </c>
      <c r="L1204" t="s">
        <v>12934</v>
      </c>
      <c r="M1204" t="b">
        <v>0</v>
      </c>
      <c r="N1204" t="s">
        <v>12890</v>
      </c>
      <c r="O1204" t="s">
        <v>8168</v>
      </c>
      <c r="P1204" t="s">
        <v>17</v>
      </c>
      <c r="Q1204">
        <v>-1</v>
      </c>
      <c r="R1204">
        <v>99</v>
      </c>
      <c r="S1204" t="s">
        <v>10984</v>
      </c>
      <c r="T1204" t="s">
        <v>17</v>
      </c>
      <c r="U1204" t="s">
        <v>17</v>
      </c>
      <c r="V1204" t="s">
        <v>17</v>
      </c>
      <c r="W1204" t="s">
        <v>17</v>
      </c>
      <c r="X1204" t="s">
        <v>17</v>
      </c>
      <c r="Y1204" t="s">
        <v>17</v>
      </c>
      <c r="Z1204" t="s">
        <v>12891</v>
      </c>
      <c r="AA1204" t="s">
        <v>484</v>
      </c>
      <c r="AB1204" t="s">
        <v>17</v>
      </c>
      <c r="AC1204" t="s">
        <v>17</v>
      </c>
      <c r="AD1204" t="s">
        <v>17</v>
      </c>
      <c r="AE1204" t="s">
        <v>12892</v>
      </c>
      <c r="AF1204" t="s">
        <v>17</v>
      </c>
      <c r="AG1204" t="s">
        <v>17</v>
      </c>
      <c r="AH1204" t="s">
        <v>12937</v>
      </c>
      <c r="AJ1204" t="s">
        <v>481</v>
      </c>
      <c r="AK1204" t="s">
        <v>12</v>
      </c>
      <c r="AL1204" t="s">
        <v>12</v>
      </c>
      <c r="AM1204" t="s">
        <v>481</v>
      </c>
      <c r="AN1204" t="s">
        <v>17</v>
      </c>
      <c r="AO1204" t="s">
        <v>5975</v>
      </c>
      <c r="AP1204" t="s">
        <v>10984</v>
      </c>
      <c r="AQ1204" t="s">
        <v>17</v>
      </c>
      <c r="AR1204" t="s">
        <v>17</v>
      </c>
      <c r="AS1204" t="s">
        <v>9041</v>
      </c>
      <c r="AT1204" t="s">
        <v>17</v>
      </c>
      <c r="AU1204" t="b">
        <v>0</v>
      </c>
      <c r="AV1204">
        <v>1860659</v>
      </c>
      <c r="AW1204" t="s">
        <v>17</v>
      </c>
      <c r="AX1204" t="s">
        <v>17</v>
      </c>
      <c r="AY1204" t="s">
        <v>17</v>
      </c>
      <c r="AZ1204" t="s">
        <v>12895</v>
      </c>
      <c r="BA1204" t="s">
        <v>12896</v>
      </c>
      <c r="BB1204" t="s">
        <v>5202</v>
      </c>
      <c r="BC1204" t="s">
        <v>17</v>
      </c>
      <c r="BD1204" t="s">
        <v>17</v>
      </c>
      <c r="BE1204" t="s">
        <v>37</v>
      </c>
      <c r="BF1204" t="s">
        <v>5920</v>
      </c>
      <c r="BG1204" t="s">
        <v>12897</v>
      </c>
      <c r="BH1204" t="s">
        <v>9567</v>
      </c>
      <c r="BI1204" t="s">
        <v>12898</v>
      </c>
      <c r="BJ1204" t="s">
        <v>9079</v>
      </c>
      <c r="BK1204" t="s">
        <v>9568</v>
      </c>
      <c r="BL1204" t="s">
        <v>17</v>
      </c>
      <c r="BM1204">
        <v>1860659</v>
      </c>
      <c r="BO1204" t="s">
        <v>12899</v>
      </c>
      <c r="BP1204" t="s">
        <v>12900</v>
      </c>
      <c r="BQ1204" t="s">
        <v>17</v>
      </c>
      <c r="BR1204" t="s">
        <v>17</v>
      </c>
      <c r="BS1204" t="s">
        <v>17</v>
      </c>
      <c r="BT1204" t="s">
        <v>12901</v>
      </c>
      <c r="BX1204" t="s">
        <v>17</v>
      </c>
      <c r="BY1204" t="s">
        <v>17</v>
      </c>
      <c r="BZ1204" t="s">
        <v>17</v>
      </c>
      <c r="CA1204" t="s">
        <v>6212</v>
      </c>
      <c r="CB1204">
        <v>2018</v>
      </c>
      <c r="CC1204" t="s">
        <v>12881</v>
      </c>
      <c r="CD1204" t="s">
        <v>12937</v>
      </c>
      <c r="CE1204" t="s">
        <v>12937</v>
      </c>
      <c r="CF1204" t="s">
        <v>17</v>
      </c>
      <c r="CG1204" t="s">
        <v>17</v>
      </c>
      <c r="CH1204" t="s">
        <v>131</v>
      </c>
      <c r="CI1204" t="s">
        <v>12902</v>
      </c>
      <c r="CJ1204" t="s">
        <v>12881</v>
      </c>
      <c r="CN1204" t="s">
        <v>12903</v>
      </c>
      <c r="CO1204" t="s">
        <v>686</v>
      </c>
      <c r="CP1204" t="s">
        <v>5933</v>
      </c>
      <c r="CQ1204" t="s">
        <v>7025</v>
      </c>
      <c r="CR1204" t="s">
        <v>17</v>
      </c>
      <c r="CS1204" t="s">
        <v>12937</v>
      </c>
      <c r="CT1204" t="s">
        <v>430</v>
      </c>
      <c r="CU1204" t="s">
        <v>5935</v>
      </c>
      <c r="CV1204" t="s">
        <v>12892</v>
      </c>
      <c r="CW1204" t="s">
        <v>17</v>
      </c>
      <c r="CX1204" t="s">
        <v>17</v>
      </c>
      <c r="CY1204" t="s">
        <v>17</v>
      </c>
      <c r="CZ1204" t="s">
        <v>17</v>
      </c>
      <c r="DA1204" t="s">
        <v>12904</v>
      </c>
      <c r="DB1204" t="str">
        <f t="shared" si="0"/>
        <v>S18080101000502.gz</v>
      </c>
      <c r="DD1204">
        <v>1212</v>
      </c>
    </row>
    <row r="1205" spans="1:108">
      <c r="A1205">
        <v>1158</v>
      </c>
      <c r="B1205" t="s">
        <v>12881</v>
      </c>
      <c r="C1205" s="285" t="s">
        <v>12882</v>
      </c>
      <c r="D1205" t="s">
        <v>12883</v>
      </c>
      <c r="G1205" t="s">
        <v>12884</v>
      </c>
      <c r="H1205" t="s">
        <v>12885</v>
      </c>
      <c r="I1205" t="s">
        <v>12886</v>
      </c>
      <c r="J1205" t="s">
        <v>12887</v>
      </c>
      <c r="K1205" s="221" t="s">
        <v>12888</v>
      </c>
      <c r="L1205" t="s">
        <v>12934</v>
      </c>
      <c r="M1205" t="b">
        <v>0</v>
      </c>
      <c r="N1205" t="s">
        <v>12890</v>
      </c>
      <c r="O1205" t="s">
        <v>8168</v>
      </c>
      <c r="P1205" t="s">
        <v>17</v>
      </c>
      <c r="Q1205">
        <v>-1</v>
      </c>
      <c r="R1205">
        <v>99</v>
      </c>
      <c r="S1205" t="s">
        <v>10984</v>
      </c>
      <c r="T1205" t="s">
        <v>17</v>
      </c>
      <c r="U1205" t="s">
        <v>17</v>
      </c>
      <c r="V1205" t="s">
        <v>17</v>
      </c>
      <c r="W1205" t="s">
        <v>17</v>
      </c>
      <c r="X1205" t="s">
        <v>17</v>
      </c>
      <c r="Y1205" t="s">
        <v>17</v>
      </c>
      <c r="Z1205" t="s">
        <v>12891</v>
      </c>
      <c r="AA1205" t="s">
        <v>484</v>
      </c>
      <c r="AB1205" t="s">
        <v>17</v>
      </c>
      <c r="AC1205" t="s">
        <v>17</v>
      </c>
      <c r="AD1205" t="s">
        <v>17</v>
      </c>
      <c r="AE1205" t="s">
        <v>12892</v>
      </c>
      <c r="AF1205" t="s">
        <v>17</v>
      </c>
      <c r="AG1205" t="s">
        <v>17</v>
      </c>
      <c r="AH1205" t="s">
        <v>12938</v>
      </c>
      <c r="AJ1205" t="s">
        <v>481</v>
      </c>
      <c r="AK1205" t="s">
        <v>12</v>
      </c>
      <c r="AL1205" t="s">
        <v>12</v>
      </c>
      <c r="AM1205" t="s">
        <v>481</v>
      </c>
      <c r="AN1205" t="s">
        <v>17</v>
      </c>
      <c r="AO1205" t="s">
        <v>5975</v>
      </c>
      <c r="AP1205" t="s">
        <v>10984</v>
      </c>
      <c r="AQ1205" t="s">
        <v>17</v>
      </c>
      <c r="AR1205" t="s">
        <v>17</v>
      </c>
      <c r="AS1205" t="s">
        <v>9041</v>
      </c>
      <c r="AT1205" t="s">
        <v>17</v>
      </c>
      <c r="AU1205" t="b">
        <v>0</v>
      </c>
      <c r="AV1205">
        <v>441382</v>
      </c>
      <c r="AW1205" t="s">
        <v>17</v>
      </c>
      <c r="AX1205" t="s">
        <v>17</v>
      </c>
      <c r="AY1205" t="s">
        <v>17</v>
      </c>
      <c r="AZ1205" t="s">
        <v>12895</v>
      </c>
      <c r="BA1205" t="s">
        <v>12896</v>
      </c>
      <c r="BB1205" t="s">
        <v>5202</v>
      </c>
      <c r="BC1205" t="s">
        <v>17</v>
      </c>
      <c r="BD1205" t="s">
        <v>17</v>
      </c>
      <c r="BE1205" t="s">
        <v>37</v>
      </c>
      <c r="BF1205" t="s">
        <v>5920</v>
      </c>
      <c r="BG1205" t="s">
        <v>12897</v>
      </c>
      <c r="BH1205" t="s">
        <v>6171</v>
      </c>
      <c r="BI1205" t="s">
        <v>12907</v>
      </c>
      <c r="BJ1205" t="s">
        <v>9051</v>
      </c>
      <c r="BK1205" t="s">
        <v>9568</v>
      </c>
      <c r="BL1205" t="s">
        <v>17</v>
      </c>
      <c r="BM1205">
        <v>441382</v>
      </c>
      <c r="BO1205" t="s">
        <v>12899</v>
      </c>
      <c r="BP1205" t="s">
        <v>12900</v>
      </c>
      <c r="BQ1205" t="s">
        <v>17</v>
      </c>
      <c r="BR1205" t="s">
        <v>17</v>
      </c>
      <c r="BS1205" t="s">
        <v>17</v>
      </c>
      <c r="BT1205" t="s">
        <v>12901</v>
      </c>
      <c r="BX1205" t="s">
        <v>17</v>
      </c>
      <c r="BY1205" t="s">
        <v>17</v>
      </c>
      <c r="BZ1205" t="s">
        <v>17</v>
      </c>
      <c r="CA1205" t="s">
        <v>6212</v>
      </c>
      <c r="CB1205">
        <v>2018</v>
      </c>
      <c r="CC1205" t="s">
        <v>12881</v>
      </c>
      <c r="CD1205" t="s">
        <v>12938</v>
      </c>
      <c r="CE1205" t="s">
        <v>12938</v>
      </c>
      <c r="CF1205" t="s">
        <v>17</v>
      </c>
      <c r="CG1205" t="s">
        <v>17</v>
      </c>
      <c r="CH1205" t="s">
        <v>131</v>
      </c>
      <c r="CI1205" t="s">
        <v>12902</v>
      </c>
      <c r="CJ1205" t="s">
        <v>12881</v>
      </c>
      <c r="CN1205" t="s">
        <v>12908</v>
      </c>
      <c r="CO1205" t="s">
        <v>10</v>
      </c>
      <c r="CP1205" t="s">
        <v>5933</v>
      </c>
      <c r="CQ1205" t="s">
        <v>6171</v>
      </c>
      <c r="CR1205" t="s">
        <v>17</v>
      </c>
      <c r="CS1205" t="s">
        <v>12938</v>
      </c>
      <c r="CT1205" t="s">
        <v>430</v>
      </c>
      <c r="CU1205" t="s">
        <v>5935</v>
      </c>
      <c r="CV1205" t="s">
        <v>12892</v>
      </c>
      <c r="CW1205" t="s">
        <v>17</v>
      </c>
      <c r="CX1205" t="s">
        <v>17</v>
      </c>
      <c r="CY1205" t="s">
        <v>17</v>
      </c>
      <c r="CZ1205" t="s">
        <v>17</v>
      </c>
      <c r="DA1205" t="s">
        <v>12904</v>
      </c>
      <c r="DB1205" t="str">
        <f t="shared" si="0"/>
        <v>S18080101000503.gz</v>
      </c>
      <c r="DD1205">
        <v>1213</v>
      </c>
    </row>
    <row r="1206" spans="1:108">
      <c r="A1206">
        <v>1159</v>
      </c>
      <c r="B1206" t="s">
        <v>12881</v>
      </c>
      <c r="C1206" s="285" t="s">
        <v>12882</v>
      </c>
      <c r="D1206" t="s">
        <v>12883</v>
      </c>
      <c r="G1206" t="s">
        <v>12884</v>
      </c>
      <c r="H1206" t="s">
        <v>12885</v>
      </c>
      <c r="I1206" t="s">
        <v>12886</v>
      </c>
      <c r="J1206" t="s">
        <v>12887</v>
      </c>
      <c r="K1206" s="221" t="s">
        <v>12888</v>
      </c>
      <c r="L1206" t="s">
        <v>12934</v>
      </c>
      <c r="M1206" t="b">
        <v>0</v>
      </c>
      <c r="N1206" t="s">
        <v>12890</v>
      </c>
      <c r="O1206" t="s">
        <v>8168</v>
      </c>
      <c r="P1206" t="s">
        <v>17</v>
      </c>
      <c r="Q1206">
        <v>-1</v>
      </c>
      <c r="R1206">
        <v>99</v>
      </c>
      <c r="S1206" t="s">
        <v>10984</v>
      </c>
      <c r="T1206" t="s">
        <v>17</v>
      </c>
      <c r="U1206" t="s">
        <v>17</v>
      </c>
      <c r="V1206" t="s">
        <v>17</v>
      </c>
      <c r="W1206" t="s">
        <v>17</v>
      </c>
      <c r="X1206" t="s">
        <v>17</v>
      </c>
      <c r="Y1206" t="s">
        <v>17</v>
      </c>
      <c r="Z1206" t="s">
        <v>12891</v>
      </c>
      <c r="AA1206" t="s">
        <v>484</v>
      </c>
      <c r="AB1206" t="s">
        <v>17</v>
      </c>
      <c r="AC1206" t="s">
        <v>17</v>
      </c>
      <c r="AD1206" t="s">
        <v>17</v>
      </c>
      <c r="AE1206" t="s">
        <v>12892</v>
      </c>
      <c r="AF1206" t="s">
        <v>17</v>
      </c>
      <c r="AG1206" t="s">
        <v>17</v>
      </c>
      <c r="AH1206" t="s">
        <v>12939</v>
      </c>
      <c r="AJ1206" t="s">
        <v>481</v>
      </c>
      <c r="AK1206" t="s">
        <v>12</v>
      </c>
      <c r="AL1206" t="s">
        <v>12</v>
      </c>
      <c r="AM1206" t="s">
        <v>481</v>
      </c>
      <c r="AN1206" t="s">
        <v>17</v>
      </c>
      <c r="AO1206" t="s">
        <v>8569</v>
      </c>
      <c r="AP1206" t="s">
        <v>10984</v>
      </c>
      <c r="AQ1206" t="s">
        <v>17</v>
      </c>
      <c r="AR1206" t="s">
        <v>17</v>
      </c>
      <c r="AS1206" t="s">
        <v>9041</v>
      </c>
      <c r="AT1206" t="s">
        <v>17</v>
      </c>
      <c r="AU1206" t="b">
        <v>0</v>
      </c>
      <c r="AV1206">
        <v>1359939</v>
      </c>
      <c r="AW1206" t="s">
        <v>17</v>
      </c>
      <c r="AX1206" t="s">
        <v>17</v>
      </c>
      <c r="AY1206" t="s">
        <v>17</v>
      </c>
      <c r="AZ1206" t="s">
        <v>12895</v>
      </c>
      <c r="BA1206" t="s">
        <v>12896</v>
      </c>
      <c r="BB1206" t="s">
        <v>5202</v>
      </c>
      <c r="BC1206" t="s">
        <v>17</v>
      </c>
      <c r="BD1206" t="s">
        <v>17</v>
      </c>
      <c r="BE1206" t="s">
        <v>37</v>
      </c>
      <c r="BF1206" t="s">
        <v>5920</v>
      </c>
      <c r="BG1206" t="s">
        <v>12897</v>
      </c>
      <c r="BH1206" t="s">
        <v>9567</v>
      </c>
      <c r="BI1206" t="s">
        <v>12898</v>
      </c>
      <c r="BJ1206" t="s">
        <v>9079</v>
      </c>
      <c r="BK1206" t="s">
        <v>9568</v>
      </c>
      <c r="BL1206" t="s">
        <v>17</v>
      </c>
      <c r="BM1206">
        <v>1359939</v>
      </c>
      <c r="BO1206" t="s">
        <v>12899</v>
      </c>
      <c r="BP1206" t="s">
        <v>12900</v>
      </c>
      <c r="BQ1206" t="s">
        <v>17</v>
      </c>
      <c r="BR1206" t="s">
        <v>17</v>
      </c>
      <c r="BS1206" t="s">
        <v>17</v>
      </c>
      <c r="BT1206" t="s">
        <v>12901</v>
      </c>
      <c r="BX1206" t="s">
        <v>17</v>
      </c>
      <c r="BY1206" t="s">
        <v>17</v>
      </c>
      <c r="BZ1206" t="s">
        <v>17</v>
      </c>
      <c r="CA1206" t="s">
        <v>6212</v>
      </c>
      <c r="CB1206">
        <v>2018</v>
      </c>
      <c r="CC1206" t="s">
        <v>12881</v>
      </c>
      <c r="CD1206" t="s">
        <v>12939</v>
      </c>
      <c r="CE1206" t="s">
        <v>12939</v>
      </c>
      <c r="CF1206" t="s">
        <v>17</v>
      </c>
      <c r="CG1206" t="s">
        <v>17</v>
      </c>
      <c r="CH1206" t="s">
        <v>131</v>
      </c>
      <c r="CI1206" t="s">
        <v>12902</v>
      </c>
      <c r="CJ1206" t="s">
        <v>12881</v>
      </c>
      <c r="CN1206" t="s">
        <v>12903</v>
      </c>
      <c r="CO1206" t="s">
        <v>686</v>
      </c>
      <c r="CP1206" t="s">
        <v>5933</v>
      </c>
      <c r="CQ1206" t="s">
        <v>7025</v>
      </c>
      <c r="CR1206" t="s">
        <v>17</v>
      </c>
      <c r="CS1206" t="s">
        <v>12939</v>
      </c>
      <c r="CT1206" t="s">
        <v>430</v>
      </c>
      <c r="CU1206" t="s">
        <v>5935</v>
      </c>
      <c r="CV1206" t="s">
        <v>12892</v>
      </c>
      <c r="CW1206" t="s">
        <v>17</v>
      </c>
      <c r="CX1206" t="s">
        <v>17</v>
      </c>
      <c r="CY1206" t="s">
        <v>17</v>
      </c>
      <c r="CZ1206" t="s">
        <v>17</v>
      </c>
      <c r="DA1206" t="s">
        <v>12904</v>
      </c>
      <c r="DB1206" t="str">
        <f t="shared" si="0"/>
        <v>S18080101000504.gz</v>
      </c>
      <c r="DD1206">
        <v>1214</v>
      </c>
    </row>
    <row r="1207" spans="1:108">
      <c r="A1207">
        <v>1160</v>
      </c>
      <c r="B1207" t="s">
        <v>12881</v>
      </c>
      <c r="C1207" s="285" t="s">
        <v>12882</v>
      </c>
      <c r="D1207" t="s">
        <v>12883</v>
      </c>
      <c r="G1207" t="s">
        <v>12884</v>
      </c>
      <c r="H1207" t="s">
        <v>12885</v>
      </c>
      <c r="I1207" t="s">
        <v>12886</v>
      </c>
      <c r="J1207" t="s">
        <v>12887</v>
      </c>
      <c r="K1207" s="221" t="s">
        <v>12888</v>
      </c>
      <c r="L1207" t="s">
        <v>12934</v>
      </c>
      <c r="M1207" t="b">
        <v>0</v>
      </c>
      <c r="N1207" t="s">
        <v>12890</v>
      </c>
      <c r="O1207" t="s">
        <v>8168</v>
      </c>
      <c r="P1207" t="s">
        <v>17</v>
      </c>
      <c r="Q1207">
        <v>-1</v>
      </c>
      <c r="R1207">
        <v>99</v>
      </c>
      <c r="S1207" t="s">
        <v>10984</v>
      </c>
      <c r="T1207" t="s">
        <v>17</v>
      </c>
      <c r="U1207" t="s">
        <v>17</v>
      </c>
      <c r="V1207" t="s">
        <v>17</v>
      </c>
      <c r="W1207" t="s">
        <v>17</v>
      </c>
      <c r="X1207" t="s">
        <v>17</v>
      </c>
      <c r="Y1207" t="s">
        <v>17</v>
      </c>
      <c r="Z1207" t="s">
        <v>12891</v>
      </c>
      <c r="AA1207" t="s">
        <v>484</v>
      </c>
      <c r="AB1207" t="s">
        <v>17</v>
      </c>
      <c r="AC1207" t="s">
        <v>17</v>
      </c>
      <c r="AD1207" t="s">
        <v>17</v>
      </c>
      <c r="AE1207" t="s">
        <v>12892</v>
      </c>
      <c r="AF1207" t="s">
        <v>17</v>
      </c>
      <c r="AG1207" t="s">
        <v>17</v>
      </c>
      <c r="AH1207" t="s">
        <v>12940</v>
      </c>
      <c r="AJ1207" t="s">
        <v>481</v>
      </c>
      <c r="AK1207" t="s">
        <v>12</v>
      </c>
      <c r="AL1207" t="s">
        <v>12</v>
      </c>
      <c r="AM1207" t="s">
        <v>481</v>
      </c>
      <c r="AN1207" t="s">
        <v>17</v>
      </c>
      <c r="AO1207" t="s">
        <v>8569</v>
      </c>
      <c r="AP1207" t="s">
        <v>10984</v>
      </c>
      <c r="AQ1207" t="s">
        <v>17</v>
      </c>
      <c r="AR1207" t="s">
        <v>17</v>
      </c>
      <c r="AS1207" t="s">
        <v>9041</v>
      </c>
      <c r="AT1207" t="s">
        <v>17</v>
      </c>
      <c r="AU1207" t="b">
        <v>0</v>
      </c>
      <c r="AV1207">
        <v>1072358</v>
      </c>
      <c r="AW1207" t="s">
        <v>17</v>
      </c>
      <c r="AX1207" t="s">
        <v>17</v>
      </c>
      <c r="AY1207" t="s">
        <v>17</v>
      </c>
      <c r="AZ1207" t="s">
        <v>12895</v>
      </c>
      <c r="BA1207" t="s">
        <v>12896</v>
      </c>
      <c r="BB1207" t="s">
        <v>5202</v>
      </c>
      <c r="BC1207" t="s">
        <v>17</v>
      </c>
      <c r="BD1207" t="s">
        <v>17</v>
      </c>
      <c r="BE1207" t="s">
        <v>37</v>
      </c>
      <c r="BF1207" t="s">
        <v>5920</v>
      </c>
      <c r="BG1207" t="s">
        <v>12897</v>
      </c>
      <c r="BH1207" t="s">
        <v>6171</v>
      </c>
      <c r="BI1207" t="s">
        <v>12907</v>
      </c>
      <c r="BJ1207" t="s">
        <v>9051</v>
      </c>
      <c r="BK1207" t="s">
        <v>9568</v>
      </c>
      <c r="BL1207" t="s">
        <v>17</v>
      </c>
      <c r="BM1207">
        <v>1072358</v>
      </c>
      <c r="BO1207" t="s">
        <v>12899</v>
      </c>
      <c r="BP1207" t="s">
        <v>12900</v>
      </c>
      <c r="BQ1207" t="s">
        <v>17</v>
      </c>
      <c r="BR1207" t="s">
        <v>17</v>
      </c>
      <c r="BS1207" t="s">
        <v>17</v>
      </c>
      <c r="BT1207" t="s">
        <v>12901</v>
      </c>
      <c r="BX1207" t="s">
        <v>17</v>
      </c>
      <c r="BY1207" t="s">
        <v>17</v>
      </c>
      <c r="BZ1207" t="s">
        <v>17</v>
      </c>
      <c r="CA1207" t="s">
        <v>6212</v>
      </c>
      <c r="CB1207">
        <v>2018</v>
      </c>
      <c r="CC1207" t="s">
        <v>12881</v>
      </c>
      <c r="CD1207" t="s">
        <v>12940</v>
      </c>
      <c r="CE1207" t="s">
        <v>12940</v>
      </c>
      <c r="CF1207" t="s">
        <v>17</v>
      </c>
      <c r="CG1207" t="s">
        <v>17</v>
      </c>
      <c r="CH1207" t="s">
        <v>131</v>
      </c>
      <c r="CI1207" t="s">
        <v>12902</v>
      </c>
      <c r="CJ1207" t="s">
        <v>12881</v>
      </c>
      <c r="CN1207" t="s">
        <v>12908</v>
      </c>
      <c r="CO1207" t="s">
        <v>10</v>
      </c>
      <c r="CP1207" t="s">
        <v>5933</v>
      </c>
      <c r="CQ1207" t="s">
        <v>6171</v>
      </c>
      <c r="CR1207" t="s">
        <v>17</v>
      </c>
      <c r="CS1207" t="s">
        <v>12940</v>
      </c>
      <c r="CT1207" t="s">
        <v>430</v>
      </c>
      <c r="CU1207" t="s">
        <v>5935</v>
      </c>
      <c r="CV1207" t="s">
        <v>12892</v>
      </c>
      <c r="CW1207" t="s">
        <v>17</v>
      </c>
      <c r="CX1207" t="s">
        <v>17</v>
      </c>
      <c r="CY1207" t="s">
        <v>17</v>
      </c>
      <c r="CZ1207" t="s">
        <v>17</v>
      </c>
      <c r="DA1207" t="s">
        <v>12904</v>
      </c>
      <c r="DB1207" t="str">
        <f t="shared" si="0"/>
        <v>S18080101000505.gz</v>
      </c>
      <c r="DD1207">
        <v>1215</v>
      </c>
    </row>
    <row r="1208" spans="1:108">
      <c r="A1208">
        <v>1161</v>
      </c>
      <c r="B1208" t="s">
        <v>12881</v>
      </c>
      <c r="C1208" s="285" t="s">
        <v>12882</v>
      </c>
      <c r="D1208" t="s">
        <v>12883</v>
      </c>
      <c r="G1208" t="s">
        <v>12884</v>
      </c>
      <c r="H1208" t="s">
        <v>12885</v>
      </c>
      <c r="I1208" t="s">
        <v>12886</v>
      </c>
      <c r="J1208" t="s">
        <v>12887</v>
      </c>
      <c r="K1208" s="221" t="s">
        <v>12888</v>
      </c>
      <c r="L1208" t="s">
        <v>12941</v>
      </c>
      <c r="M1208" t="b">
        <v>0</v>
      </c>
      <c r="N1208" t="s">
        <v>12890</v>
      </c>
      <c r="O1208" t="s">
        <v>8168</v>
      </c>
      <c r="P1208" t="s">
        <v>17</v>
      </c>
      <c r="Q1208">
        <v>-1</v>
      </c>
      <c r="R1208">
        <v>99</v>
      </c>
      <c r="S1208" t="s">
        <v>10984</v>
      </c>
      <c r="T1208" t="s">
        <v>17</v>
      </c>
      <c r="U1208" t="s">
        <v>17</v>
      </c>
      <c r="V1208" t="s">
        <v>17</v>
      </c>
      <c r="W1208" t="s">
        <v>17</v>
      </c>
      <c r="X1208" t="s">
        <v>17</v>
      </c>
      <c r="Y1208" t="s">
        <v>17</v>
      </c>
      <c r="Z1208" t="s">
        <v>12891</v>
      </c>
      <c r="AA1208" t="s">
        <v>484</v>
      </c>
      <c r="AB1208" t="s">
        <v>17</v>
      </c>
      <c r="AC1208" t="s">
        <v>17</v>
      </c>
      <c r="AD1208" t="s">
        <v>17</v>
      </c>
      <c r="AE1208" t="s">
        <v>12892</v>
      </c>
      <c r="AF1208" t="s">
        <v>17</v>
      </c>
      <c r="AG1208" t="s">
        <v>17</v>
      </c>
      <c r="AH1208" t="s">
        <v>12942</v>
      </c>
      <c r="AJ1208" t="s">
        <v>481</v>
      </c>
      <c r="AK1208" t="s">
        <v>12</v>
      </c>
      <c r="AL1208" t="s">
        <v>12</v>
      </c>
      <c r="AM1208" t="s">
        <v>481</v>
      </c>
      <c r="AN1208" t="s">
        <v>17</v>
      </c>
      <c r="AO1208" t="s">
        <v>4575</v>
      </c>
      <c r="AP1208" t="s">
        <v>12894</v>
      </c>
      <c r="AQ1208" t="s">
        <v>17</v>
      </c>
      <c r="AR1208" t="s">
        <v>17</v>
      </c>
      <c r="AS1208" t="s">
        <v>9041</v>
      </c>
      <c r="AT1208" t="s">
        <v>17</v>
      </c>
      <c r="AU1208" t="b">
        <v>0</v>
      </c>
      <c r="AV1208">
        <v>1060591</v>
      </c>
      <c r="AW1208" t="s">
        <v>17</v>
      </c>
      <c r="AX1208" t="s">
        <v>17</v>
      </c>
      <c r="AY1208" t="s">
        <v>17</v>
      </c>
      <c r="AZ1208" t="s">
        <v>12895</v>
      </c>
      <c r="BA1208" t="s">
        <v>12896</v>
      </c>
      <c r="BB1208" t="s">
        <v>5202</v>
      </c>
      <c r="BC1208" t="s">
        <v>17</v>
      </c>
      <c r="BD1208" t="s">
        <v>17</v>
      </c>
      <c r="BE1208" t="s">
        <v>37</v>
      </c>
      <c r="BF1208" t="s">
        <v>5920</v>
      </c>
      <c r="BG1208" t="s">
        <v>12897</v>
      </c>
      <c r="BH1208" t="s">
        <v>9567</v>
      </c>
      <c r="BI1208" t="s">
        <v>12898</v>
      </c>
      <c r="BJ1208" t="s">
        <v>9079</v>
      </c>
      <c r="BK1208" t="s">
        <v>9568</v>
      </c>
      <c r="BL1208" t="s">
        <v>17</v>
      </c>
      <c r="BM1208">
        <v>1060591</v>
      </c>
      <c r="BO1208" t="s">
        <v>12899</v>
      </c>
      <c r="BP1208" t="s">
        <v>12900</v>
      </c>
      <c r="BQ1208" t="s">
        <v>17</v>
      </c>
      <c r="BR1208" t="s">
        <v>17</v>
      </c>
      <c r="BS1208" t="s">
        <v>17</v>
      </c>
      <c r="BT1208" t="s">
        <v>12901</v>
      </c>
      <c r="BX1208" t="s">
        <v>17</v>
      </c>
      <c r="BY1208" t="s">
        <v>17</v>
      </c>
      <c r="BZ1208" t="s">
        <v>17</v>
      </c>
      <c r="CA1208" t="s">
        <v>6212</v>
      </c>
      <c r="CB1208">
        <v>2018</v>
      </c>
      <c r="CC1208" t="s">
        <v>12881</v>
      </c>
      <c r="CD1208" t="s">
        <v>12942</v>
      </c>
      <c r="CE1208" t="s">
        <v>12942</v>
      </c>
      <c r="CF1208" t="s">
        <v>17</v>
      </c>
      <c r="CG1208" t="s">
        <v>17</v>
      </c>
      <c r="CH1208" t="s">
        <v>131</v>
      </c>
      <c r="CI1208" t="s">
        <v>12902</v>
      </c>
      <c r="CJ1208" t="s">
        <v>12881</v>
      </c>
      <c r="CN1208" t="s">
        <v>12903</v>
      </c>
      <c r="CO1208" t="s">
        <v>686</v>
      </c>
      <c r="CP1208" t="s">
        <v>5933</v>
      </c>
      <c r="CQ1208" t="s">
        <v>7025</v>
      </c>
      <c r="CR1208" t="s">
        <v>17</v>
      </c>
      <c r="CS1208" t="s">
        <v>12942</v>
      </c>
      <c r="CT1208" t="s">
        <v>430</v>
      </c>
      <c r="CU1208" t="s">
        <v>5935</v>
      </c>
      <c r="CV1208" t="s">
        <v>12892</v>
      </c>
      <c r="CW1208" t="s">
        <v>17</v>
      </c>
      <c r="CX1208" t="s">
        <v>17</v>
      </c>
      <c r="CY1208" t="s">
        <v>17</v>
      </c>
      <c r="CZ1208" t="s">
        <v>17</v>
      </c>
      <c r="DA1208" t="s">
        <v>12904</v>
      </c>
      <c r="DB1208" t="str">
        <f t="shared" si="0"/>
        <v>S18080101000506.gz</v>
      </c>
      <c r="DD1208">
        <v>1216</v>
      </c>
    </row>
    <row r="1209" spans="1:108">
      <c r="A1209">
        <v>1162</v>
      </c>
      <c r="B1209" t="s">
        <v>12881</v>
      </c>
      <c r="C1209" s="285" t="s">
        <v>12882</v>
      </c>
      <c r="D1209" t="s">
        <v>12883</v>
      </c>
      <c r="G1209" t="s">
        <v>12884</v>
      </c>
      <c r="H1209" t="s">
        <v>12885</v>
      </c>
      <c r="I1209" t="s">
        <v>12886</v>
      </c>
      <c r="J1209" t="s">
        <v>12887</v>
      </c>
      <c r="K1209" s="221" t="s">
        <v>12888</v>
      </c>
      <c r="L1209" t="s">
        <v>12941</v>
      </c>
      <c r="M1209" t="b">
        <v>0</v>
      </c>
      <c r="N1209" t="s">
        <v>12890</v>
      </c>
      <c r="O1209" t="s">
        <v>8168</v>
      </c>
      <c r="P1209" t="s">
        <v>17</v>
      </c>
      <c r="Q1209">
        <v>-1</v>
      </c>
      <c r="R1209">
        <v>99</v>
      </c>
      <c r="S1209" t="s">
        <v>10984</v>
      </c>
      <c r="T1209" t="s">
        <v>17</v>
      </c>
      <c r="U1209" t="s">
        <v>17</v>
      </c>
      <c r="V1209" t="s">
        <v>17</v>
      </c>
      <c r="W1209" t="s">
        <v>17</v>
      </c>
      <c r="X1209" t="s">
        <v>17</v>
      </c>
      <c r="Y1209" t="s">
        <v>17</v>
      </c>
      <c r="Z1209" t="s">
        <v>12891</v>
      </c>
      <c r="AA1209" t="s">
        <v>484</v>
      </c>
      <c r="AB1209" t="s">
        <v>17</v>
      </c>
      <c r="AC1209" t="s">
        <v>17</v>
      </c>
      <c r="AD1209" t="s">
        <v>17</v>
      </c>
      <c r="AE1209" t="s">
        <v>12892</v>
      </c>
      <c r="AF1209" t="s">
        <v>17</v>
      </c>
      <c r="AG1209" t="s">
        <v>17</v>
      </c>
      <c r="AH1209" t="s">
        <v>12943</v>
      </c>
      <c r="AJ1209" t="s">
        <v>481</v>
      </c>
      <c r="AK1209" t="s">
        <v>12</v>
      </c>
      <c r="AL1209" t="s">
        <v>12</v>
      </c>
      <c r="AM1209" t="s">
        <v>481</v>
      </c>
      <c r="AN1209" t="s">
        <v>17</v>
      </c>
      <c r="AO1209" t="s">
        <v>4575</v>
      </c>
      <c r="AP1209" t="s">
        <v>12894</v>
      </c>
      <c r="AQ1209" t="s">
        <v>17</v>
      </c>
      <c r="AR1209" t="s">
        <v>17</v>
      </c>
      <c r="AS1209" t="s">
        <v>9041</v>
      </c>
      <c r="AT1209" t="s">
        <v>17</v>
      </c>
      <c r="AU1209" t="b">
        <v>0</v>
      </c>
      <c r="AV1209">
        <v>728754</v>
      </c>
      <c r="AW1209" t="s">
        <v>17</v>
      </c>
      <c r="AX1209" t="s">
        <v>17</v>
      </c>
      <c r="AY1209" t="s">
        <v>17</v>
      </c>
      <c r="AZ1209" t="s">
        <v>12895</v>
      </c>
      <c r="BA1209" t="s">
        <v>12896</v>
      </c>
      <c r="BB1209" t="s">
        <v>5202</v>
      </c>
      <c r="BC1209" t="s">
        <v>17</v>
      </c>
      <c r="BD1209" t="s">
        <v>17</v>
      </c>
      <c r="BE1209" t="s">
        <v>37</v>
      </c>
      <c r="BF1209" t="s">
        <v>5920</v>
      </c>
      <c r="BG1209" t="s">
        <v>12897</v>
      </c>
      <c r="BH1209" t="s">
        <v>6171</v>
      </c>
      <c r="BI1209" t="s">
        <v>12907</v>
      </c>
      <c r="BJ1209" t="s">
        <v>9051</v>
      </c>
      <c r="BK1209" t="s">
        <v>9568</v>
      </c>
      <c r="BL1209" t="s">
        <v>17</v>
      </c>
      <c r="BM1209">
        <v>728754</v>
      </c>
      <c r="BO1209" t="s">
        <v>12899</v>
      </c>
      <c r="BP1209" t="s">
        <v>12900</v>
      </c>
      <c r="BQ1209" t="s">
        <v>17</v>
      </c>
      <c r="BR1209" t="s">
        <v>17</v>
      </c>
      <c r="BS1209" t="s">
        <v>17</v>
      </c>
      <c r="BT1209" t="s">
        <v>12901</v>
      </c>
      <c r="BX1209" t="s">
        <v>17</v>
      </c>
      <c r="BY1209" t="s">
        <v>17</v>
      </c>
      <c r="BZ1209" t="s">
        <v>17</v>
      </c>
      <c r="CA1209" t="s">
        <v>6212</v>
      </c>
      <c r="CB1209">
        <v>2018</v>
      </c>
      <c r="CC1209" t="s">
        <v>12881</v>
      </c>
      <c r="CD1209" t="s">
        <v>12943</v>
      </c>
      <c r="CE1209" t="s">
        <v>12943</v>
      </c>
      <c r="CF1209" t="s">
        <v>17</v>
      </c>
      <c r="CG1209" t="s">
        <v>17</v>
      </c>
      <c r="CH1209" t="s">
        <v>131</v>
      </c>
      <c r="CI1209" t="s">
        <v>12902</v>
      </c>
      <c r="CJ1209" t="s">
        <v>12881</v>
      </c>
      <c r="CN1209" t="s">
        <v>12908</v>
      </c>
      <c r="CO1209" t="s">
        <v>10</v>
      </c>
      <c r="CP1209" t="s">
        <v>5933</v>
      </c>
      <c r="CQ1209" t="s">
        <v>6171</v>
      </c>
      <c r="CR1209" t="s">
        <v>17</v>
      </c>
      <c r="CS1209" t="s">
        <v>12943</v>
      </c>
      <c r="CT1209" t="s">
        <v>430</v>
      </c>
      <c r="CU1209" t="s">
        <v>5935</v>
      </c>
      <c r="CV1209" t="s">
        <v>12892</v>
      </c>
      <c r="CW1209" t="s">
        <v>17</v>
      </c>
      <c r="CX1209" t="s">
        <v>17</v>
      </c>
      <c r="CY1209" t="s">
        <v>17</v>
      </c>
      <c r="CZ1209" t="s">
        <v>17</v>
      </c>
      <c r="DA1209" t="s">
        <v>12904</v>
      </c>
      <c r="DB1209" t="str">
        <f t="shared" si="0"/>
        <v>S18080101000601.gz</v>
      </c>
      <c r="DD1209">
        <v>1217</v>
      </c>
    </row>
    <row r="1210" spans="1:108">
      <c r="A1210">
        <v>1163</v>
      </c>
      <c r="B1210" t="s">
        <v>12881</v>
      </c>
      <c r="C1210" s="285" t="s">
        <v>12882</v>
      </c>
      <c r="D1210" t="s">
        <v>12883</v>
      </c>
      <c r="G1210" t="s">
        <v>12884</v>
      </c>
      <c r="H1210" t="s">
        <v>12885</v>
      </c>
      <c r="I1210" t="s">
        <v>12886</v>
      </c>
      <c r="J1210" t="s">
        <v>12887</v>
      </c>
      <c r="K1210" s="221" t="s">
        <v>12888</v>
      </c>
      <c r="L1210" t="s">
        <v>12941</v>
      </c>
      <c r="M1210" t="b">
        <v>0</v>
      </c>
      <c r="N1210" t="s">
        <v>12890</v>
      </c>
      <c r="O1210" t="s">
        <v>8168</v>
      </c>
      <c r="P1210" t="s">
        <v>17</v>
      </c>
      <c r="Q1210">
        <v>-1</v>
      </c>
      <c r="R1210">
        <v>99</v>
      </c>
      <c r="S1210" t="s">
        <v>10984</v>
      </c>
      <c r="T1210" t="s">
        <v>17</v>
      </c>
      <c r="U1210" t="s">
        <v>17</v>
      </c>
      <c r="V1210" t="s">
        <v>17</v>
      </c>
      <c r="W1210" t="s">
        <v>17</v>
      </c>
      <c r="X1210" t="s">
        <v>17</v>
      </c>
      <c r="Y1210" t="s">
        <v>17</v>
      </c>
      <c r="Z1210" t="s">
        <v>12891</v>
      </c>
      <c r="AA1210" t="s">
        <v>484</v>
      </c>
      <c r="AB1210" t="s">
        <v>17</v>
      </c>
      <c r="AC1210" t="s">
        <v>17</v>
      </c>
      <c r="AD1210" t="s">
        <v>17</v>
      </c>
      <c r="AE1210" t="s">
        <v>12892</v>
      </c>
      <c r="AF1210" t="s">
        <v>17</v>
      </c>
      <c r="AG1210" t="s">
        <v>17</v>
      </c>
      <c r="AH1210" t="s">
        <v>12944</v>
      </c>
      <c r="AJ1210" t="s">
        <v>481</v>
      </c>
      <c r="AK1210" t="s">
        <v>12</v>
      </c>
      <c r="AL1210" t="s">
        <v>12</v>
      </c>
      <c r="AM1210" t="s">
        <v>481</v>
      </c>
      <c r="AN1210" t="s">
        <v>17</v>
      </c>
      <c r="AO1210" t="s">
        <v>5975</v>
      </c>
      <c r="AP1210" t="s">
        <v>10984</v>
      </c>
      <c r="AQ1210" t="s">
        <v>17</v>
      </c>
      <c r="AR1210" t="s">
        <v>17</v>
      </c>
      <c r="AS1210" t="s">
        <v>9041</v>
      </c>
      <c r="AT1210" t="s">
        <v>17</v>
      </c>
      <c r="AU1210" t="b">
        <v>0</v>
      </c>
      <c r="AV1210">
        <v>1931068</v>
      </c>
      <c r="AW1210" t="s">
        <v>17</v>
      </c>
      <c r="AX1210" t="s">
        <v>17</v>
      </c>
      <c r="AY1210" t="s">
        <v>17</v>
      </c>
      <c r="AZ1210" t="s">
        <v>12895</v>
      </c>
      <c r="BA1210" t="s">
        <v>12896</v>
      </c>
      <c r="BB1210" t="s">
        <v>5202</v>
      </c>
      <c r="BC1210" t="s">
        <v>17</v>
      </c>
      <c r="BD1210" t="s">
        <v>17</v>
      </c>
      <c r="BE1210" t="s">
        <v>37</v>
      </c>
      <c r="BF1210" t="s">
        <v>5920</v>
      </c>
      <c r="BG1210" t="s">
        <v>12897</v>
      </c>
      <c r="BH1210" t="s">
        <v>9567</v>
      </c>
      <c r="BI1210" t="s">
        <v>12898</v>
      </c>
      <c r="BJ1210" t="s">
        <v>9079</v>
      </c>
      <c r="BK1210" t="s">
        <v>9568</v>
      </c>
      <c r="BL1210" t="s">
        <v>17</v>
      </c>
      <c r="BM1210">
        <v>1931068</v>
      </c>
      <c r="BO1210" t="s">
        <v>12899</v>
      </c>
      <c r="BP1210" t="s">
        <v>12900</v>
      </c>
      <c r="BQ1210" t="s">
        <v>17</v>
      </c>
      <c r="BR1210" t="s">
        <v>17</v>
      </c>
      <c r="BS1210" t="s">
        <v>17</v>
      </c>
      <c r="BT1210" t="s">
        <v>12901</v>
      </c>
      <c r="BX1210" t="s">
        <v>17</v>
      </c>
      <c r="BY1210" t="s">
        <v>17</v>
      </c>
      <c r="BZ1210" t="s">
        <v>17</v>
      </c>
      <c r="CA1210" t="s">
        <v>6212</v>
      </c>
      <c r="CB1210">
        <v>2018</v>
      </c>
      <c r="CC1210" t="s">
        <v>12881</v>
      </c>
      <c r="CD1210" t="s">
        <v>12944</v>
      </c>
      <c r="CE1210" t="s">
        <v>12944</v>
      </c>
      <c r="CF1210" t="s">
        <v>17</v>
      </c>
      <c r="CG1210" t="s">
        <v>17</v>
      </c>
      <c r="CH1210" t="s">
        <v>131</v>
      </c>
      <c r="CI1210" t="s">
        <v>12902</v>
      </c>
      <c r="CJ1210" t="s">
        <v>12881</v>
      </c>
      <c r="CN1210" t="s">
        <v>12903</v>
      </c>
      <c r="CO1210" t="s">
        <v>686</v>
      </c>
      <c r="CP1210" t="s">
        <v>5933</v>
      </c>
      <c r="CQ1210" t="s">
        <v>7025</v>
      </c>
      <c r="CR1210" t="s">
        <v>17</v>
      </c>
      <c r="CS1210" t="s">
        <v>12944</v>
      </c>
      <c r="CT1210" t="s">
        <v>430</v>
      </c>
      <c r="CU1210" t="s">
        <v>5935</v>
      </c>
      <c r="CV1210" t="s">
        <v>12892</v>
      </c>
      <c r="CW1210" t="s">
        <v>17</v>
      </c>
      <c r="CX1210" t="s">
        <v>17</v>
      </c>
      <c r="CY1210" t="s">
        <v>17</v>
      </c>
      <c r="CZ1210" t="s">
        <v>17</v>
      </c>
      <c r="DA1210" t="s">
        <v>12904</v>
      </c>
      <c r="DB1210" t="str">
        <f t="shared" si="0"/>
        <v>S18080101000602.gz</v>
      </c>
      <c r="DD1210">
        <v>1218</v>
      </c>
    </row>
    <row r="1211" spans="1:108">
      <c r="A1211">
        <v>1164</v>
      </c>
      <c r="B1211" t="s">
        <v>12881</v>
      </c>
      <c r="C1211" s="285" t="s">
        <v>12882</v>
      </c>
      <c r="D1211" t="s">
        <v>12883</v>
      </c>
      <c r="G1211" t="s">
        <v>12884</v>
      </c>
      <c r="H1211" t="s">
        <v>12885</v>
      </c>
      <c r="I1211" t="s">
        <v>12886</v>
      </c>
      <c r="J1211" t="s">
        <v>12887</v>
      </c>
      <c r="K1211" s="221" t="s">
        <v>12888</v>
      </c>
      <c r="L1211" t="s">
        <v>12941</v>
      </c>
      <c r="M1211" t="b">
        <v>0</v>
      </c>
      <c r="N1211" t="s">
        <v>12890</v>
      </c>
      <c r="O1211" t="s">
        <v>8168</v>
      </c>
      <c r="P1211" t="s">
        <v>17</v>
      </c>
      <c r="Q1211">
        <v>-1</v>
      </c>
      <c r="R1211">
        <v>99</v>
      </c>
      <c r="S1211" t="s">
        <v>10984</v>
      </c>
      <c r="T1211" t="s">
        <v>17</v>
      </c>
      <c r="U1211" t="s">
        <v>17</v>
      </c>
      <c r="V1211" t="s">
        <v>17</v>
      </c>
      <c r="W1211" t="s">
        <v>17</v>
      </c>
      <c r="X1211" t="s">
        <v>17</v>
      </c>
      <c r="Y1211" t="s">
        <v>17</v>
      </c>
      <c r="Z1211" t="s">
        <v>12891</v>
      </c>
      <c r="AA1211" t="s">
        <v>484</v>
      </c>
      <c r="AB1211" t="s">
        <v>17</v>
      </c>
      <c r="AC1211" t="s">
        <v>17</v>
      </c>
      <c r="AD1211" t="s">
        <v>17</v>
      </c>
      <c r="AE1211" t="s">
        <v>12892</v>
      </c>
      <c r="AF1211" t="s">
        <v>17</v>
      </c>
      <c r="AG1211" t="s">
        <v>17</v>
      </c>
      <c r="AH1211" t="s">
        <v>12945</v>
      </c>
      <c r="AJ1211" t="s">
        <v>481</v>
      </c>
      <c r="AK1211" t="s">
        <v>12</v>
      </c>
      <c r="AL1211" t="s">
        <v>12</v>
      </c>
      <c r="AM1211" t="s">
        <v>481</v>
      </c>
      <c r="AN1211" t="s">
        <v>17</v>
      </c>
      <c r="AO1211" t="s">
        <v>5975</v>
      </c>
      <c r="AP1211" t="s">
        <v>10984</v>
      </c>
      <c r="AQ1211" t="s">
        <v>17</v>
      </c>
      <c r="AR1211" t="s">
        <v>17</v>
      </c>
      <c r="AS1211" t="s">
        <v>9041</v>
      </c>
      <c r="AT1211" t="s">
        <v>17</v>
      </c>
      <c r="AU1211" t="b">
        <v>0</v>
      </c>
      <c r="AV1211">
        <v>851267</v>
      </c>
      <c r="AW1211" t="s">
        <v>17</v>
      </c>
      <c r="AX1211" t="s">
        <v>17</v>
      </c>
      <c r="AY1211" t="s">
        <v>17</v>
      </c>
      <c r="AZ1211" t="s">
        <v>12895</v>
      </c>
      <c r="BA1211" t="s">
        <v>12896</v>
      </c>
      <c r="BB1211" t="s">
        <v>5202</v>
      </c>
      <c r="BC1211" t="s">
        <v>17</v>
      </c>
      <c r="BD1211" t="s">
        <v>17</v>
      </c>
      <c r="BE1211" t="s">
        <v>37</v>
      </c>
      <c r="BF1211" t="s">
        <v>5920</v>
      </c>
      <c r="BG1211" t="s">
        <v>12897</v>
      </c>
      <c r="BH1211" t="s">
        <v>6171</v>
      </c>
      <c r="BI1211" t="s">
        <v>12907</v>
      </c>
      <c r="BJ1211" t="s">
        <v>9051</v>
      </c>
      <c r="BK1211" t="s">
        <v>9568</v>
      </c>
      <c r="BL1211" t="s">
        <v>17</v>
      </c>
      <c r="BM1211">
        <v>851267</v>
      </c>
      <c r="BO1211" t="s">
        <v>12899</v>
      </c>
      <c r="BP1211" t="s">
        <v>12900</v>
      </c>
      <c r="BQ1211" t="s">
        <v>17</v>
      </c>
      <c r="BR1211" t="s">
        <v>17</v>
      </c>
      <c r="BS1211" t="s">
        <v>17</v>
      </c>
      <c r="BT1211" t="s">
        <v>12901</v>
      </c>
      <c r="BX1211" t="s">
        <v>17</v>
      </c>
      <c r="BY1211" t="s">
        <v>17</v>
      </c>
      <c r="BZ1211" t="s">
        <v>17</v>
      </c>
      <c r="CA1211" t="s">
        <v>6212</v>
      </c>
      <c r="CB1211">
        <v>2018</v>
      </c>
      <c r="CC1211" t="s">
        <v>12881</v>
      </c>
      <c r="CD1211" t="s">
        <v>12945</v>
      </c>
      <c r="CE1211" t="s">
        <v>12945</v>
      </c>
      <c r="CF1211" t="s">
        <v>17</v>
      </c>
      <c r="CG1211" t="s">
        <v>17</v>
      </c>
      <c r="CH1211" t="s">
        <v>131</v>
      </c>
      <c r="CI1211" t="s">
        <v>12902</v>
      </c>
      <c r="CJ1211" t="s">
        <v>12881</v>
      </c>
      <c r="CN1211" t="s">
        <v>12908</v>
      </c>
      <c r="CO1211" t="s">
        <v>10</v>
      </c>
      <c r="CP1211" t="s">
        <v>5933</v>
      </c>
      <c r="CQ1211" t="s">
        <v>6171</v>
      </c>
      <c r="CR1211" t="s">
        <v>17</v>
      </c>
      <c r="CS1211" t="s">
        <v>12945</v>
      </c>
      <c r="CT1211" t="s">
        <v>430</v>
      </c>
      <c r="CU1211" t="s">
        <v>5935</v>
      </c>
      <c r="CV1211" t="s">
        <v>12892</v>
      </c>
      <c r="CW1211" t="s">
        <v>17</v>
      </c>
      <c r="CX1211" t="s">
        <v>17</v>
      </c>
      <c r="CY1211" t="s">
        <v>17</v>
      </c>
      <c r="CZ1211" t="s">
        <v>17</v>
      </c>
      <c r="DA1211" t="s">
        <v>12904</v>
      </c>
      <c r="DB1211" t="str">
        <f t="shared" si="0"/>
        <v>S18080101000603.gz</v>
      </c>
      <c r="DD1211">
        <v>1219</v>
      </c>
    </row>
    <row r="1212" spans="1:108">
      <c r="A1212">
        <v>1165</v>
      </c>
      <c r="B1212" t="s">
        <v>12881</v>
      </c>
      <c r="C1212" s="285" t="s">
        <v>12882</v>
      </c>
      <c r="D1212" t="s">
        <v>12883</v>
      </c>
      <c r="G1212" t="s">
        <v>12884</v>
      </c>
      <c r="H1212" t="s">
        <v>12885</v>
      </c>
      <c r="I1212" t="s">
        <v>12886</v>
      </c>
      <c r="J1212" t="s">
        <v>12887</v>
      </c>
      <c r="K1212" s="221" t="s">
        <v>12888</v>
      </c>
      <c r="L1212" t="s">
        <v>12941</v>
      </c>
      <c r="M1212" t="b">
        <v>0</v>
      </c>
      <c r="N1212" t="s">
        <v>12890</v>
      </c>
      <c r="O1212" t="s">
        <v>8168</v>
      </c>
      <c r="P1212" t="s">
        <v>17</v>
      </c>
      <c r="Q1212">
        <v>-1</v>
      </c>
      <c r="R1212">
        <v>99</v>
      </c>
      <c r="S1212" t="s">
        <v>10984</v>
      </c>
      <c r="T1212" t="s">
        <v>17</v>
      </c>
      <c r="U1212" t="s">
        <v>17</v>
      </c>
      <c r="V1212" t="s">
        <v>17</v>
      </c>
      <c r="W1212" t="s">
        <v>17</v>
      </c>
      <c r="X1212" t="s">
        <v>17</v>
      </c>
      <c r="Y1212" t="s">
        <v>17</v>
      </c>
      <c r="Z1212" t="s">
        <v>12891</v>
      </c>
      <c r="AA1212" t="s">
        <v>484</v>
      </c>
      <c r="AB1212" t="s">
        <v>17</v>
      </c>
      <c r="AC1212" t="s">
        <v>17</v>
      </c>
      <c r="AD1212" t="s">
        <v>17</v>
      </c>
      <c r="AE1212" t="s">
        <v>12892</v>
      </c>
      <c r="AF1212" t="s">
        <v>17</v>
      </c>
      <c r="AG1212" t="s">
        <v>17</v>
      </c>
      <c r="AH1212" t="s">
        <v>12946</v>
      </c>
      <c r="AJ1212" t="s">
        <v>481</v>
      </c>
      <c r="AK1212" t="s">
        <v>12</v>
      </c>
      <c r="AL1212" t="s">
        <v>12</v>
      </c>
      <c r="AM1212" t="s">
        <v>481</v>
      </c>
      <c r="AN1212" t="s">
        <v>17</v>
      </c>
      <c r="AO1212" t="s">
        <v>8569</v>
      </c>
      <c r="AP1212" t="s">
        <v>10984</v>
      </c>
      <c r="AQ1212" t="s">
        <v>17</v>
      </c>
      <c r="AR1212" t="s">
        <v>17</v>
      </c>
      <c r="AS1212" t="s">
        <v>9041</v>
      </c>
      <c r="AT1212" t="s">
        <v>17</v>
      </c>
      <c r="AU1212" t="b">
        <v>0</v>
      </c>
      <c r="AV1212">
        <v>1531440</v>
      </c>
      <c r="AW1212" t="s">
        <v>17</v>
      </c>
      <c r="AX1212" t="s">
        <v>17</v>
      </c>
      <c r="AY1212" t="s">
        <v>17</v>
      </c>
      <c r="AZ1212" t="s">
        <v>12895</v>
      </c>
      <c r="BA1212" t="s">
        <v>12896</v>
      </c>
      <c r="BB1212" t="s">
        <v>5202</v>
      </c>
      <c r="BC1212" t="s">
        <v>17</v>
      </c>
      <c r="BD1212" t="s">
        <v>17</v>
      </c>
      <c r="BE1212" t="s">
        <v>37</v>
      </c>
      <c r="BF1212" t="s">
        <v>5920</v>
      </c>
      <c r="BG1212" t="s">
        <v>12897</v>
      </c>
      <c r="BH1212" t="s">
        <v>9567</v>
      </c>
      <c r="BI1212" t="s">
        <v>12898</v>
      </c>
      <c r="BJ1212" t="s">
        <v>9079</v>
      </c>
      <c r="BK1212" t="s">
        <v>9568</v>
      </c>
      <c r="BL1212" t="s">
        <v>17</v>
      </c>
      <c r="BM1212">
        <v>1531440</v>
      </c>
      <c r="BO1212" t="s">
        <v>12899</v>
      </c>
      <c r="BP1212" t="s">
        <v>12900</v>
      </c>
      <c r="BQ1212" t="s">
        <v>17</v>
      </c>
      <c r="BR1212" t="s">
        <v>17</v>
      </c>
      <c r="BS1212" t="s">
        <v>17</v>
      </c>
      <c r="BT1212" t="s">
        <v>12901</v>
      </c>
      <c r="BX1212" t="s">
        <v>17</v>
      </c>
      <c r="BY1212" t="s">
        <v>17</v>
      </c>
      <c r="BZ1212" t="s">
        <v>17</v>
      </c>
      <c r="CA1212" t="s">
        <v>6212</v>
      </c>
      <c r="CB1212">
        <v>2018</v>
      </c>
      <c r="CC1212" t="s">
        <v>12881</v>
      </c>
      <c r="CD1212" t="s">
        <v>12946</v>
      </c>
      <c r="CE1212" t="s">
        <v>12946</v>
      </c>
      <c r="CF1212" t="s">
        <v>17</v>
      </c>
      <c r="CG1212" t="s">
        <v>17</v>
      </c>
      <c r="CH1212" t="s">
        <v>131</v>
      </c>
      <c r="CI1212" t="s">
        <v>12902</v>
      </c>
      <c r="CJ1212" t="s">
        <v>12881</v>
      </c>
      <c r="CN1212" t="s">
        <v>12903</v>
      </c>
      <c r="CO1212" t="s">
        <v>686</v>
      </c>
      <c r="CP1212" t="s">
        <v>5933</v>
      </c>
      <c r="CQ1212" t="s">
        <v>7025</v>
      </c>
      <c r="CR1212" t="s">
        <v>17</v>
      </c>
      <c r="CS1212" t="s">
        <v>12946</v>
      </c>
      <c r="CT1212" t="s">
        <v>430</v>
      </c>
      <c r="CU1212" t="s">
        <v>5935</v>
      </c>
      <c r="CV1212" t="s">
        <v>12892</v>
      </c>
      <c r="CW1212" t="s">
        <v>17</v>
      </c>
      <c r="CX1212" t="s">
        <v>17</v>
      </c>
      <c r="CY1212" t="s">
        <v>17</v>
      </c>
      <c r="CZ1212" t="s">
        <v>17</v>
      </c>
      <c r="DA1212" t="s">
        <v>12904</v>
      </c>
      <c r="DB1212" t="str">
        <f t="shared" si="0"/>
        <v>S18080101000604.gz</v>
      </c>
      <c r="DD1212">
        <v>1220</v>
      </c>
    </row>
    <row r="1213" spans="1:108">
      <c r="A1213">
        <v>1166</v>
      </c>
      <c r="B1213" t="s">
        <v>12881</v>
      </c>
      <c r="C1213" s="285" t="s">
        <v>12882</v>
      </c>
      <c r="D1213" t="s">
        <v>12883</v>
      </c>
      <c r="G1213" t="s">
        <v>12884</v>
      </c>
      <c r="H1213" t="s">
        <v>12885</v>
      </c>
      <c r="I1213" t="s">
        <v>12886</v>
      </c>
      <c r="J1213" t="s">
        <v>12887</v>
      </c>
      <c r="K1213" s="221" t="s">
        <v>12888</v>
      </c>
      <c r="L1213" t="s">
        <v>12941</v>
      </c>
      <c r="M1213" t="b">
        <v>0</v>
      </c>
      <c r="N1213" t="s">
        <v>12890</v>
      </c>
      <c r="O1213" t="s">
        <v>8168</v>
      </c>
      <c r="P1213" t="s">
        <v>17</v>
      </c>
      <c r="Q1213">
        <v>-1</v>
      </c>
      <c r="R1213">
        <v>99</v>
      </c>
      <c r="S1213" t="s">
        <v>10984</v>
      </c>
      <c r="T1213" t="s">
        <v>17</v>
      </c>
      <c r="U1213" t="s">
        <v>17</v>
      </c>
      <c r="V1213" t="s">
        <v>17</v>
      </c>
      <c r="W1213" t="s">
        <v>17</v>
      </c>
      <c r="X1213" t="s">
        <v>17</v>
      </c>
      <c r="Y1213" t="s">
        <v>17</v>
      </c>
      <c r="Z1213" t="s">
        <v>12891</v>
      </c>
      <c r="AA1213" t="s">
        <v>484</v>
      </c>
      <c r="AB1213" t="s">
        <v>17</v>
      </c>
      <c r="AC1213" t="s">
        <v>17</v>
      </c>
      <c r="AD1213" t="s">
        <v>17</v>
      </c>
      <c r="AE1213" t="s">
        <v>12892</v>
      </c>
      <c r="AF1213" t="s">
        <v>17</v>
      </c>
      <c r="AG1213" t="s">
        <v>17</v>
      </c>
      <c r="AH1213" t="s">
        <v>12947</v>
      </c>
      <c r="AJ1213" t="s">
        <v>481</v>
      </c>
      <c r="AK1213" t="s">
        <v>12</v>
      </c>
      <c r="AL1213" t="s">
        <v>12</v>
      </c>
      <c r="AM1213" t="s">
        <v>481</v>
      </c>
      <c r="AN1213" t="s">
        <v>17</v>
      </c>
      <c r="AO1213" t="s">
        <v>8569</v>
      </c>
      <c r="AP1213" t="s">
        <v>10984</v>
      </c>
      <c r="AQ1213" t="s">
        <v>17</v>
      </c>
      <c r="AR1213" t="s">
        <v>17</v>
      </c>
      <c r="AS1213" t="s">
        <v>9041</v>
      </c>
      <c r="AT1213" t="s">
        <v>17</v>
      </c>
      <c r="AU1213" t="b">
        <v>0</v>
      </c>
      <c r="AV1213">
        <v>596341</v>
      </c>
      <c r="AW1213" t="s">
        <v>17</v>
      </c>
      <c r="AX1213" t="s">
        <v>17</v>
      </c>
      <c r="AY1213" t="s">
        <v>17</v>
      </c>
      <c r="AZ1213" t="s">
        <v>12895</v>
      </c>
      <c r="BA1213" t="s">
        <v>12896</v>
      </c>
      <c r="BB1213" t="s">
        <v>5202</v>
      </c>
      <c r="BC1213" t="s">
        <v>17</v>
      </c>
      <c r="BD1213" t="s">
        <v>17</v>
      </c>
      <c r="BE1213" t="s">
        <v>37</v>
      </c>
      <c r="BF1213" t="s">
        <v>5920</v>
      </c>
      <c r="BG1213" t="s">
        <v>12897</v>
      </c>
      <c r="BH1213" t="s">
        <v>6171</v>
      </c>
      <c r="BI1213" t="s">
        <v>12907</v>
      </c>
      <c r="BJ1213" t="s">
        <v>9051</v>
      </c>
      <c r="BK1213" t="s">
        <v>9568</v>
      </c>
      <c r="BL1213" t="s">
        <v>17</v>
      </c>
      <c r="BM1213">
        <v>596341</v>
      </c>
      <c r="BO1213" t="s">
        <v>12899</v>
      </c>
      <c r="BP1213" t="s">
        <v>12900</v>
      </c>
      <c r="BQ1213" t="s">
        <v>17</v>
      </c>
      <c r="BR1213" t="s">
        <v>17</v>
      </c>
      <c r="BS1213" t="s">
        <v>17</v>
      </c>
      <c r="BT1213" t="s">
        <v>12901</v>
      </c>
      <c r="BX1213" t="s">
        <v>17</v>
      </c>
      <c r="BY1213" t="s">
        <v>17</v>
      </c>
      <c r="BZ1213" t="s">
        <v>17</v>
      </c>
      <c r="CA1213" t="s">
        <v>6212</v>
      </c>
      <c r="CB1213">
        <v>2018</v>
      </c>
      <c r="CC1213" t="s">
        <v>12881</v>
      </c>
      <c r="CD1213" t="s">
        <v>12947</v>
      </c>
      <c r="CE1213" t="s">
        <v>12947</v>
      </c>
      <c r="CF1213" t="s">
        <v>17</v>
      </c>
      <c r="CG1213" t="s">
        <v>17</v>
      </c>
      <c r="CH1213" t="s">
        <v>131</v>
      </c>
      <c r="CI1213" t="s">
        <v>12902</v>
      </c>
      <c r="CJ1213" t="s">
        <v>12881</v>
      </c>
      <c r="CN1213" t="s">
        <v>12908</v>
      </c>
      <c r="CO1213" t="s">
        <v>10</v>
      </c>
      <c r="CP1213" t="s">
        <v>5933</v>
      </c>
      <c r="CQ1213" t="s">
        <v>6171</v>
      </c>
      <c r="CR1213" t="s">
        <v>17</v>
      </c>
      <c r="CS1213" t="s">
        <v>12947</v>
      </c>
      <c r="CT1213" t="s">
        <v>430</v>
      </c>
      <c r="CU1213" t="s">
        <v>5935</v>
      </c>
      <c r="CV1213" t="s">
        <v>12892</v>
      </c>
      <c r="CW1213" t="s">
        <v>17</v>
      </c>
      <c r="CX1213" t="s">
        <v>17</v>
      </c>
      <c r="CY1213" t="s">
        <v>17</v>
      </c>
      <c r="CZ1213" t="s">
        <v>17</v>
      </c>
      <c r="DA1213" t="s">
        <v>12904</v>
      </c>
      <c r="DB1213" t="str">
        <f t="shared" si="0"/>
        <v>S18080101000605.gz</v>
      </c>
      <c r="DD1213">
        <v>1221</v>
      </c>
    </row>
    <row r="1214" spans="1:108">
      <c r="A1214">
        <v>1167</v>
      </c>
      <c r="B1214" t="s">
        <v>12881</v>
      </c>
      <c r="C1214" s="285" t="s">
        <v>12882</v>
      </c>
      <c r="D1214" t="s">
        <v>12883</v>
      </c>
      <c r="G1214" t="s">
        <v>12884</v>
      </c>
      <c r="H1214" t="s">
        <v>12885</v>
      </c>
      <c r="I1214" t="s">
        <v>12886</v>
      </c>
      <c r="J1214" t="s">
        <v>12887</v>
      </c>
      <c r="K1214" s="221" t="s">
        <v>12888</v>
      </c>
      <c r="L1214" t="s">
        <v>12948</v>
      </c>
      <c r="M1214" t="b">
        <v>0</v>
      </c>
      <c r="N1214" t="s">
        <v>12890</v>
      </c>
      <c r="O1214" t="s">
        <v>8168</v>
      </c>
      <c r="P1214" t="s">
        <v>17</v>
      </c>
      <c r="Q1214">
        <v>-1</v>
      </c>
      <c r="R1214">
        <v>99</v>
      </c>
      <c r="S1214" t="s">
        <v>10984</v>
      </c>
      <c r="T1214" t="s">
        <v>17</v>
      </c>
      <c r="U1214" t="s">
        <v>17</v>
      </c>
      <c r="V1214" t="s">
        <v>17</v>
      </c>
      <c r="W1214" t="s">
        <v>17</v>
      </c>
      <c r="X1214" t="s">
        <v>17</v>
      </c>
      <c r="Y1214" t="s">
        <v>17</v>
      </c>
      <c r="Z1214" t="s">
        <v>12949</v>
      </c>
      <c r="AA1214" t="s">
        <v>484</v>
      </c>
      <c r="AB1214" t="s">
        <v>17</v>
      </c>
      <c r="AC1214" t="s">
        <v>17</v>
      </c>
      <c r="AD1214" t="s">
        <v>17</v>
      </c>
      <c r="AE1214" t="s">
        <v>12892</v>
      </c>
      <c r="AF1214" t="s">
        <v>17</v>
      </c>
      <c r="AG1214" t="s">
        <v>17</v>
      </c>
      <c r="AH1214" t="s">
        <v>12950</v>
      </c>
      <c r="AJ1214" t="s">
        <v>481</v>
      </c>
      <c r="AK1214" t="s">
        <v>12</v>
      </c>
      <c r="AL1214" t="s">
        <v>12</v>
      </c>
      <c r="AM1214" t="s">
        <v>481</v>
      </c>
      <c r="AN1214" t="s">
        <v>17</v>
      </c>
      <c r="AO1214" t="s">
        <v>4575</v>
      </c>
      <c r="AP1214" t="s">
        <v>12894</v>
      </c>
      <c r="AQ1214" t="s">
        <v>17</v>
      </c>
      <c r="AR1214" t="s">
        <v>17</v>
      </c>
      <c r="AS1214" t="s">
        <v>9041</v>
      </c>
      <c r="AT1214" t="s">
        <v>17</v>
      </c>
      <c r="AU1214" t="b">
        <v>0</v>
      </c>
      <c r="AV1214">
        <v>1371476</v>
      </c>
      <c r="AW1214" t="s">
        <v>17</v>
      </c>
      <c r="AX1214" t="s">
        <v>17</v>
      </c>
      <c r="AY1214" t="s">
        <v>17</v>
      </c>
      <c r="AZ1214" t="s">
        <v>12895</v>
      </c>
      <c r="BA1214" t="s">
        <v>12896</v>
      </c>
      <c r="BB1214" t="s">
        <v>5202</v>
      </c>
      <c r="BC1214" t="s">
        <v>17</v>
      </c>
      <c r="BD1214" t="s">
        <v>17</v>
      </c>
      <c r="BE1214" t="s">
        <v>37</v>
      </c>
      <c r="BF1214" t="s">
        <v>5920</v>
      </c>
      <c r="BG1214" t="s">
        <v>12897</v>
      </c>
      <c r="BH1214" t="s">
        <v>9567</v>
      </c>
      <c r="BI1214" t="s">
        <v>12898</v>
      </c>
      <c r="BJ1214" t="s">
        <v>9079</v>
      </c>
      <c r="BK1214" t="s">
        <v>9568</v>
      </c>
      <c r="BL1214" t="s">
        <v>17</v>
      </c>
      <c r="BM1214">
        <v>1371476</v>
      </c>
      <c r="BO1214" t="s">
        <v>12899</v>
      </c>
      <c r="BP1214" t="s">
        <v>12900</v>
      </c>
      <c r="BQ1214" t="s">
        <v>17</v>
      </c>
      <c r="BR1214" t="s">
        <v>17</v>
      </c>
      <c r="BS1214" t="s">
        <v>17</v>
      </c>
      <c r="BT1214" t="s">
        <v>12901</v>
      </c>
      <c r="BX1214" t="s">
        <v>17</v>
      </c>
      <c r="BY1214" t="s">
        <v>17</v>
      </c>
      <c r="BZ1214" t="s">
        <v>17</v>
      </c>
      <c r="CA1214" t="s">
        <v>6212</v>
      </c>
      <c r="CB1214">
        <v>2018</v>
      </c>
      <c r="CC1214" t="s">
        <v>12881</v>
      </c>
      <c r="CD1214" t="s">
        <v>12950</v>
      </c>
      <c r="CE1214" t="s">
        <v>12950</v>
      </c>
      <c r="CF1214" t="s">
        <v>17</v>
      </c>
      <c r="CG1214" t="s">
        <v>17</v>
      </c>
      <c r="CH1214" t="s">
        <v>131</v>
      </c>
      <c r="CI1214" t="s">
        <v>12902</v>
      </c>
      <c r="CJ1214" t="s">
        <v>12881</v>
      </c>
      <c r="CN1214" t="s">
        <v>12903</v>
      </c>
      <c r="CO1214" t="s">
        <v>686</v>
      </c>
      <c r="CP1214" t="s">
        <v>5933</v>
      </c>
      <c r="CQ1214" t="s">
        <v>7025</v>
      </c>
      <c r="CR1214" t="s">
        <v>17</v>
      </c>
      <c r="CS1214" t="s">
        <v>12950</v>
      </c>
      <c r="CT1214" t="s">
        <v>430</v>
      </c>
      <c r="CU1214" t="s">
        <v>5935</v>
      </c>
      <c r="CV1214" t="s">
        <v>12892</v>
      </c>
      <c r="CW1214" t="s">
        <v>17</v>
      </c>
      <c r="CX1214" t="s">
        <v>17</v>
      </c>
      <c r="CY1214" t="s">
        <v>17</v>
      </c>
      <c r="CZ1214" t="s">
        <v>17</v>
      </c>
      <c r="DA1214" t="s">
        <v>12904</v>
      </c>
      <c r="DB1214" t="str">
        <f t="shared" si="0"/>
        <v>S18080101000606.gz</v>
      </c>
      <c r="DD1214">
        <v>1222</v>
      </c>
    </row>
    <row r="1215" spans="1:108">
      <c r="A1215">
        <v>1168</v>
      </c>
      <c r="B1215" t="s">
        <v>12881</v>
      </c>
      <c r="C1215" s="285" t="s">
        <v>12882</v>
      </c>
      <c r="D1215" t="s">
        <v>12883</v>
      </c>
      <c r="G1215" t="s">
        <v>12884</v>
      </c>
      <c r="H1215" t="s">
        <v>12885</v>
      </c>
      <c r="I1215" t="s">
        <v>12886</v>
      </c>
      <c r="J1215" t="s">
        <v>12887</v>
      </c>
      <c r="K1215" s="221" t="s">
        <v>12888</v>
      </c>
      <c r="L1215" t="s">
        <v>12948</v>
      </c>
      <c r="M1215" t="b">
        <v>0</v>
      </c>
      <c r="N1215" t="s">
        <v>12890</v>
      </c>
      <c r="O1215" t="s">
        <v>8168</v>
      </c>
      <c r="P1215" t="s">
        <v>17</v>
      </c>
      <c r="Q1215">
        <v>-1</v>
      </c>
      <c r="R1215">
        <v>99</v>
      </c>
      <c r="S1215" t="s">
        <v>10984</v>
      </c>
      <c r="T1215" t="s">
        <v>17</v>
      </c>
      <c r="U1215" t="s">
        <v>17</v>
      </c>
      <c r="V1215" t="s">
        <v>17</v>
      </c>
      <c r="W1215" t="s">
        <v>17</v>
      </c>
      <c r="X1215" t="s">
        <v>17</v>
      </c>
      <c r="Y1215" t="s">
        <v>17</v>
      </c>
      <c r="Z1215" t="s">
        <v>12949</v>
      </c>
      <c r="AA1215" t="s">
        <v>484</v>
      </c>
      <c r="AB1215" t="s">
        <v>17</v>
      </c>
      <c r="AC1215" t="s">
        <v>17</v>
      </c>
      <c r="AD1215" t="s">
        <v>17</v>
      </c>
      <c r="AE1215" t="s">
        <v>12892</v>
      </c>
      <c r="AF1215" t="s">
        <v>17</v>
      </c>
      <c r="AG1215" t="s">
        <v>17</v>
      </c>
      <c r="AH1215" t="s">
        <v>12951</v>
      </c>
      <c r="AJ1215" t="s">
        <v>481</v>
      </c>
      <c r="AK1215" t="s">
        <v>12</v>
      </c>
      <c r="AL1215" t="s">
        <v>12</v>
      </c>
      <c r="AM1215" t="s">
        <v>481</v>
      </c>
      <c r="AN1215" t="s">
        <v>17</v>
      </c>
      <c r="AO1215" t="s">
        <v>4575</v>
      </c>
      <c r="AP1215" t="s">
        <v>12894</v>
      </c>
      <c r="AQ1215" t="s">
        <v>17</v>
      </c>
      <c r="AR1215" t="s">
        <v>17</v>
      </c>
      <c r="AS1215" t="s">
        <v>9041</v>
      </c>
      <c r="AT1215" t="s">
        <v>17</v>
      </c>
      <c r="AU1215" t="b">
        <v>0</v>
      </c>
      <c r="AV1215">
        <v>324882</v>
      </c>
      <c r="AW1215" t="s">
        <v>17</v>
      </c>
      <c r="AX1215" t="s">
        <v>17</v>
      </c>
      <c r="AY1215" t="s">
        <v>17</v>
      </c>
      <c r="AZ1215" t="s">
        <v>12895</v>
      </c>
      <c r="BA1215" t="s">
        <v>12896</v>
      </c>
      <c r="BB1215" t="s">
        <v>5202</v>
      </c>
      <c r="BC1215" t="s">
        <v>17</v>
      </c>
      <c r="BD1215" t="s">
        <v>17</v>
      </c>
      <c r="BE1215" t="s">
        <v>37</v>
      </c>
      <c r="BF1215" t="s">
        <v>5920</v>
      </c>
      <c r="BG1215" t="s">
        <v>12897</v>
      </c>
      <c r="BH1215" t="s">
        <v>6171</v>
      </c>
      <c r="BI1215" t="s">
        <v>12907</v>
      </c>
      <c r="BJ1215" t="s">
        <v>9051</v>
      </c>
      <c r="BK1215" t="s">
        <v>9568</v>
      </c>
      <c r="BL1215" t="s">
        <v>17</v>
      </c>
      <c r="BM1215">
        <v>324882</v>
      </c>
      <c r="BO1215" t="s">
        <v>12899</v>
      </c>
      <c r="BP1215" t="s">
        <v>12900</v>
      </c>
      <c r="BQ1215" t="s">
        <v>17</v>
      </c>
      <c r="BR1215" t="s">
        <v>17</v>
      </c>
      <c r="BS1215" t="s">
        <v>17</v>
      </c>
      <c r="BT1215" t="s">
        <v>12901</v>
      </c>
      <c r="BX1215" t="s">
        <v>17</v>
      </c>
      <c r="BY1215" t="s">
        <v>17</v>
      </c>
      <c r="BZ1215" t="s">
        <v>17</v>
      </c>
      <c r="CA1215" t="s">
        <v>6212</v>
      </c>
      <c r="CB1215">
        <v>2018</v>
      </c>
      <c r="CC1215" t="s">
        <v>12881</v>
      </c>
      <c r="CD1215" t="s">
        <v>12951</v>
      </c>
      <c r="CE1215" t="s">
        <v>12951</v>
      </c>
      <c r="CF1215" t="s">
        <v>17</v>
      </c>
      <c r="CG1215" t="s">
        <v>17</v>
      </c>
      <c r="CH1215" t="s">
        <v>131</v>
      </c>
      <c r="CI1215" t="s">
        <v>12902</v>
      </c>
      <c r="CJ1215" t="s">
        <v>12881</v>
      </c>
      <c r="CN1215" t="s">
        <v>12908</v>
      </c>
      <c r="CO1215" t="s">
        <v>10</v>
      </c>
      <c r="CP1215" t="s">
        <v>5933</v>
      </c>
      <c r="CQ1215" t="s">
        <v>6171</v>
      </c>
      <c r="CR1215" t="s">
        <v>17</v>
      </c>
      <c r="CS1215" t="s">
        <v>12951</v>
      </c>
      <c r="CT1215" t="s">
        <v>430</v>
      </c>
      <c r="CU1215" t="s">
        <v>5935</v>
      </c>
      <c r="CV1215" t="s">
        <v>12892</v>
      </c>
      <c r="CW1215" t="s">
        <v>17</v>
      </c>
      <c r="CX1215" t="s">
        <v>17</v>
      </c>
      <c r="CY1215" t="s">
        <v>17</v>
      </c>
      <c r="CZ1215" t="s">
        <v>17</v>
      </c>
      <c r="DA1215" t="s">
        <v>12904</v>
      </c>
      <c r="DB1215" t="str">
        <f t="shared" si="0"/>
        <v>S18080101000701.gz</v>
      </c>
      <c r="DD1215">
        <v>1223</v>
      </c>
    </row>
    <row r="1216" spans="1:108">
      <c r="A1216">
        <v>1169</v>
      </c>
      <c r="B1216" t="s">
        <v>12881</v>
      </c>
      <c r="C1216" s="285" t="s">
        <v>12882</v>
      </c>
      <c r="D1216" t="s">
        <v>12883</v>
      </c>
      <c r="G1216" t="s">
        <v>12884</v>
      </c>
      <c r="H1216" t="s">
        <v>12885</v>
      </c>
      <c r="I1216" t="s">
        <v>12886</v>
      </c>
      <c r="J1216" t="s">
        <v>12887</v>
      </c>
      <c r="K1216" s="221" t="s">
        <v>12888</v>
      </c>
      <c r="L1216" t="s">
        <v>12948</v>
      </c>
      <c r="M1216" t="b">
        <v>0</v>
      </c>
      <c r="N1216" t="s">
        <v>12890</v>
      </c>
      <c r="O1216" t="s">
        <v>8168</v>
      </c>
      <c r="P1216" t="s">
        <v>17</v>
      </c>
      <c r="Q1216">
        <v>-1</v>
      </c>
      <c r="R1216">
        <v>99</v>
      </c>
      <c r="S1216" t="s">
        <v>10984</v>
      </c>
      <c r="T1216" t="s">
        <v>17</v>
      </c>
      <c r="U1216" t="s">
        <v>17</v>
      </c>
      <c r="V1216" t="s">
        <v>17</v>
      </c>
      <c r="W1216" t="s">
        <v>17</v>
      </c>
      <c r="X1216" t="s">
        <v>17</v>
      </c>
      <c r="Y1216" t="s">
        <v>17</v>
      </c>
      <c r="Z1216" t="s">
        <v>12949</v>
      </c>
      <c r="AA1216" t="s">
        <v>484</v>
      </c>
      <c r="AB1216" t="s">
        <v>17</v>
      </c>
      <c r="AC1216" t="s">
        <v>17</v>
      </c>
      <c r="AD1216" t="s">
        <v>17</v>
      </c>
      <c r="AE1216" t="s">
        <v>12892</v>
      </c>
      <c r="AF1216" t="s">
        <v>17</v>
      </c>
      <c r="AG1216" t="s">
        <v>17</v>
      </c>
      <c r="AH1216" t="s">
        <v>12952</v>
      </c>
      <c r="AJ1216" t="s">
        <v>481</v>
      </c>
      <c r="AK1216" t="s">
        <v>12</v>
      </c>
      <c r="AL1216" t="s">
        <v>12</v>
      </c>
      <c r="AM1216" t="s">
        <v>481</v>
      </c>
      <c r="AN1216" t="s">
        <v>17</v>
      </c>
      <c r="AO1216" t="s">
        <v>5975</v>
      </c>
      <c r="AP1216" t="s">
        <v>10984</v>
      </c>
      <c r="AQ1216" t="s">
        <v>17</v>
      </c>
      <c r="AR1216" t="s">
        <v>17</v>
      </c>
      <c r="AS1216" t="s">
        <v>9041</v>
      </c>
      <c r="AT1216" t="s">
        <v>17</v>
      </c>
      <c r="AU1216" t="b">
        <v>0</v>
      </c>
      <c r="AV1216">
        <v>2385502</v>
      </c>
      <c r="AW1216" t="s">
        <v>17</v>
      </c>
      <c r="AX1216" t="s">
        <v>17</v>
      </c>
      <c r="AY1216" t="s">
        <v>17</v>
      </c>
      <c r="AZ1216" t="s">
        <v>12895</v>
      </c>
      <c r="BA1216" t="s">
        <v>12896</v>
      </c>
      <c r="BB1216" t="s">
        <v>5202</v>
      </c>
      <c r="BC1216" t="s">
        <v>17</v>
      </c>
      <c r="BD1216" t="s">
        <v>17</v>
      </c>
      <c r="BE1216" t="s">
        <v>37</v>
      </c>
      <c r="BF1216" t="s">
        <v>5920</v>
      </c>
      <c r="BG1216" t="s">
        <v>12897</v>
      </c>
      <c r="BH1216" t="s">
        <v>9567</v>
      </c>
      <c r="BI1216" t="s">
        <v>12898</v>
      </c>
      <c r="BJ1216" t="s">
        <v>9079</v>
      </c>
      <c r="BK1216" t="s">
        <v>9568</v>
      </c>
      <c r="BL1216" t="s">
        <v>17</v>
      </c>
      <c r="BM1216">
        <v>2385502</v>
      </c>
      <c r="BO1216" t="s">
        <v>12899</v>
      </c>
      <c r="BP1216" t="s">
        <v>12900</v>
      </c>
      <c r="BQ1216" t="s">
        <v>17</v>
      </c>
      <c r="BR1216" t="s">
        <v>17</v>
      </c>
      <c r="BS1216" t="s">
        <v>17</v>
      </c>
      <c r="BT1216" t="s">
        <v>12901</v>
      </c>
      <c r="BX1216" t="s">
        <v>17</v>
      </c>
      <c r="BY1216" t="s">
        <v>17</v>
      </c>
      <c r="BZ1216" t="s">
        <v>17</v>
      </c>
      <c r="CA1216" t="s">
        <v>6212</v>
      </c>
      <c r="CB1216">
        <v>2018</v>
      </c>
      <c r="CC1216" t="s">
        <v>12881</v>
      </c>
      <c r="CD1216" t="s">
        <v>12952</v>
      </c>
      <c r="CE1216" t="s">
        <v>12952</v>
      </c>
      <c r="CF1216" t="s">
        <v>17</v>
      </c>
      <c r="CG1216" t="s">
        <v>17</v>
      </c>
      <c r="CH1216" t="s">
        <v>131</v>
      </c>
      <c r="CI1216" t="s">
        <v>12902</v>
      </c>
      <c r="CJ1216" t="s">
        <v>12881</v>
      </c>
      <c r="CN1216" t="s">
        <v>12903</v>
      </c>
      <c r="CO1216" t="s">
        <v>686</v>
      </c>
      <c r="CP1216" t="s">
        <v>5933</v>
      </c>
      <c r="CQ1216" t="s">
        <v>7025</v>
      </c>
      <c r="CR1216" t="s">
        <v>17</v>
      </c>
      <c r="CS1216" t="s">
        <v>12952</v>
      </c>
      <c r="CT1216" t="s">
        <v>430</v>
      </c>
      <c r="CU1216" t="s">
        <v>5935</v>
      </c>
      <c r="CV1216" t="s">
        <v>12892</v>
      </c>
      <c r="CW1216" t="s">
        <v>17</v>
      </c>
      <c r="CX1216" t="s">
        <v>17</v>
      </c>
      <c r="CY1216" t="s">
        <v>17</v>
      </c>
      <c r="CZ1216" t="s">
        <v>17</v>
      </c>
      <c r="DA1216" t="s">
        <v>12904</v>
      </c>
      <c r="DB1216" t="str">
        <f t="shared" si="0"/>
        <v>S18080101000702.gz</v>
      </c>
      <c r="DD1216">
        <v>1224</v>
      </c>
    </row>
    <row r="1217" spans="1:108">
      <c r="A1217">
        <v>1170</v>
      </c>
      <c r="B1217" t="s">
        <v>12881</v>
      </c>
      <c r="C1217" s="285" t="s">
        <v>12882</v>
      </c>
      <c r="D1217" t="s">
        <v>12883</v>
      </c>
      <c r="G1217" t="s">
        <v>12884</v>
      </c>
      <c r="H1217" t="s">
        <v>12885</v>
      </c>
      <c r="I1217" t="s">
        <v>12886</v>
      </c>
      <c r="J1217" t="s">
        <v>12887</v>
      </c>
      <c r="K1217" s="221" t="s">
        <v>12888</v>
      </c>
      <c r="L1217" t="s">
        <v>12948</v>
      </c>
      <c r="M1217" t="b">
        <v>0</v>
      </c>
      <c r="N1217" t="s">
        <v>12890</v>
      </c>
      <c r="O1217" t="s">
        <v>8168</v>
      </c>
      <c r="P1217" t="s">
        <v>17</v>
      </c>
      <c r="Q1217">
        <v>-1</v>
      </c>
      <c r="R1217">
        <v>99</v>
      </c>
      <c r="S1217" t="s">
        <v>10984</v>
      </c>
      <c r="T1217" t="s">
        <v>17</v>
      </c>
      <c r="U1217" t="s">
        <v>17</v>
      </c>
      <c r="V1217" t="s">
        <v>17</v>
      </c>
      <c r="W1217" t="s">
        <v>17</v>
      </c>
      <c r="X1217" t="s">
        <v>17</v>
      </c>
      <c r="Y1217" t="s">
        <v>17</v>
      </c>
      <c r="Z1217" t="s">
        <v>12949</v>
      </c>
      <c r="AA1217" t="s">
        <v>484</v>
      </c>
      <c r="AB1217" t="s">
        <v>17</v>
      </c>
      <c r="AC1217" t="s">
        <v>17</v>
      </c>
      <c r="AD1217" t="s">
        <v>17</v>
      </c>
      <c r="AE1217" t="s">
        <v>12892</v>
      </c>
      <c r="AF1217" t="s">
        <v>17</v>
      </c>
      <c r="AG1217" t="s">
        <v>17</v>
      </c>
      <c r="AH1217" t="s">
        <v>12953</v>
      </c>
      <c r="AJ1217" t="s">
        <v>481</v>
      </c>
      <c r="AK1217" t="s">
        <v>12</v>
      </c>
      <c r="AL1217" t="s">
        <v>12</v>
      </c>
      <c r="AM1217" t="s">
        <v>481</v>
      </c>
      <c r="AN1217" t="s">
        <v>17</v>
      </c>
      <c r="AO1217" t="s">
        <v>5975</v>
      </c>
      <c r="AP1217" t="s">
        <v>10984</v>
      </c>
      <c r="AQ1217" t="s">
        <v>17</v>
      </c>
      <c r="AR1217" t="s">
        <v>17</v>
      </c>
      <c r="AS1217" t="s">
        <v>9041</v>
      </c>
      <c r="AT1217" t="s">
        <v>17</v>
      </c>
      <c r="AU1217" t="b">
        <v>0</v>
      </c>
      <c r="AV1217">
        <v>425885</v>
      </c>
      <c r="AW1217" t="s">
        <v>17</v>
      </c>
      <c r="AX1217" t="s">
        <v>17</v>
      </c>
      <c r="AY1217" t="s">
        <v>17</v>
      </c>
      <c r="AZ1217" t="s">
        <v>12895</v>
      </c>
      <c r="BA1217" t="s">
        <v>12896</v>
      </c>
      <c r="BB1217" t="s">
        <v>5202</v>
      </c>
      <c r="BC1217" t="s">
        <v>17</v>
      </c>
      <c r="BD1217" t="s">
        <v>17</v>
      </c>
      <c r="BE1217" t="s">
        <v>37</v>
      </c>
      <c r="BF1217" t="s">
        <v>5920</v>
      </c>
      <c r="BG1217" t="s">
        <v>12897</v>
      </c>
      <c r="BH1217" t="s">
        <v>6171</v>
      </c>
      <c r="BI1217" t="s">
        <v>12907</v>
      </c>
      <c r="BJ1217" t="s">
        <v>9051</v>
      </c>
      <c r="BK1217" t="s">
        <v>9568</v>
      </c>
      <c r="BL1217" t="s">
        <v>17</v>
      </c>
      <c r="BM1217">
        <v>425885</v>
      </c>
      <c r="BO1217" t="s">
        <v>12899</v>
      </c>
      <c r="BP1217" t="s">
        <v>12900</v>
      </c>
      <c r="BQ1217" t="s">
        <v>17</v>
      </c>
      <c r="BR1217" t="s">
        <v>17</v>
      </c>
      <c r="BS1217" t="s">
        <v>17</v>
      </c>
      <c r="BT1217" t="s">
        <v>12901</v>
      </c>
      <c r="BX1217" t="s">
        <v>17</v>
      </c>
      <c r="BY1217" t="s">
        <v>17</v>
      </c>
      <c r="BZ1217" t="s">
        <v>17</v>
      </c>
      <c r="CA1217" t="s">
        <v>6212</v>
      </c>
      <c r="CB1217">
        <v>2018</v>
      </c>
      <c r="CC1217" t="s">
        <v>12881</v>
      </c>
      <c r="CD1217" t="s">
        <v>12953</v>
      </c>
      <c r="CE1217" t="s">
        <v>12953</v>
      </c>
      <c r="CF1217" t="s">
        <v>17</v>
      </c>
      <c r="CG1217" t="s">
        <v>17</v>
      </c>
      <c r="CH1217" t="s">
        <v>131</v>
      </c>
      <c r="CI1217" t="s">
        <v>12902</v>
      </c>
      <c r="CJ1217" t="s">
        <v>12881</v>
      </c>
      <c r="CN1217" t="s">
        <v>12908</v>
      </c>
      <c r="CO1217" t="s">
        <v>10</v>
      </c>
      <c r="CP1217" t="s">
        <v>5933</v>
      </c>
      <c r="CQ1217" t="s">
        <v>6171</v>
      </c>
      <c r="CR1217" t="s">
        <v>17</v>
      </c>
      <c r="CS1217" t="s">
        <v>12953</v>
      </c>
      <c r="CT1217" t="s">
        <v>430</v>
      </c>
      <c r="CU1217" t="s">
        <v>5935</v>
      </c>
      <c r="CV1217" t="s">
        <v>12892</v>
      </c>
      <c r="CW1217" t="s">
        <v>17</v>
      </c>
      <c r="CX1217" t="s">
        <v>17</v>
      </c>
      <c r="CY1217" t="s">
        <v>17</v>
      </c>
      <c r="CZ1217" t="s">
        <v>17</v>
      </c>
      <c r="DA1217" t="s">
        <v>12904</v>
      </c>
      <c r="DB1217" t="str">
        <f t="shared" si="0"/>
        <v>S18080101000703.gz</v>
      </c>
      <c r="DD1217">
        <v>1225</v>
      </c>
    </row>
    <row r="1218" spans="1:108">
      <c r="A1218">
        <v>1171</v>
      </c>
      <c r="B1218" t="s">
        <v>12881</v>
      </c>
      <c r="C1218" s="285" t="s">
        <v>12882</v>
      </c>
      <c r="D1218" t="s">
        <v>12883</v>
      </c>
      <c r="G1218" t="s">
        <v>12884</v>
      </c>
      <c r="H1218" t="s">
        <v>12885</v>
      </c>
      <c r="I1218" t="s">
        <v>12886</v>
      </c>
      <c r="J1218" t="s">
        <v>12887</v>
      </c>
      <c r="K1218" s="221" t="s">
        <v>12888</v>
      </c>
      <c r="L1218" t="s">
        <v>12948</v>
      </c>
      <c r="M1218" t="b">
        <v>0</v>
      </c>
      <c r="N1218" t="s">
        <v>12890</v>
      </c>
      <c r="O1218" t="s">
        <v>8168</v>
      </c>
      <c r="P1218" t="s">
        <v>17</v>
      </c>
      <c r="Q1218">
        <v>-1</v>
      </c>
      <c r="R1218">
        <v>99</v>
      </c>
      <c r="S1218" t="s">
        <v>10984</v>
      </c>
      <c r="T1218" t="s">
        <v>17</v>
      </c>
      <c r="U1218" t="s">
        <v>17</v>
      </c>
      <c r="V1218" t="s">
        <v>17</v>
      </c>
      <c r="W1218" t="s">
        <v>17</v>
      </c>
      <c r="X1218" t="s">
        <v>17</v>
      </c>
      <c r="Y1218" t="s">
        <v>17</v>
      </c>
      <c r="Z1218" t="s">
        <v>12949</v>
      </c>
      <c r="AA1218" t="s">
        <v>484</v>
      </c>
      <c r="AB1218" t="s">
        <v>17</v>
      </c>
      <c r="AC1218" t="s">
        <v>17</v>
      </c>
      <c r="AD1218" t="s">
        <v>17</v>
      </c>
      <c r="AE1218" t="s">
        <v>12892</v>
      </c>
      <c r="AF1218" t="s">
        <v>17</v>
      </c>
      <c r="AG1218" t="s">
        <v>17</v>
      </c>
      <c r="AH1218" t="s">
        <v>12954</v>
      </c>
      <c r="AJ1218" t="s">
        <v>481</v>
      </c>
      <c r="AK1218" t="s">
        <v>12</v>
      </c>
      <c r="AL1218" t="s">
        <v>12</v>
      </c>
      <c r="AM1218" t="s">
        <v>481</v>
      </c>
      <c r="AN1218" t="s">
        <v>17</v>
      </c>
      <c r="AO1218" t="s">
        <v>8569</v>
      </c>
      <c r="AP1218" t="s">
        <v>10984</v>
      </c>
      <c r="AQ1218" t="s">
        <v>17</v>
      </c>
      <c r="AR1218" t="s">
        <v>17</v>
      </c>
      <c r="AS1218" t="s">
        <v>9041</v>
      </c>
      <c r="AT1218" t="s">
        <v>17</v>
      </c>
      <c r="AU1218" t="b">
        <v>0</v>
      </c>
      <c r="AV1218">
        <v>1719182</v>
      </c>
      <c r="AW1218" t="s">
        <v>17</v>
      </c>
      <c r="AX1218" t="s">
        <v>17</v>
      </c>
      <c r="AY1218" t="s">
        <v>17</v>
      </c>
      <c r="AZ1218" t="s">
        <v>12895</v>
      </c>
      <c r="BA1218" t="s">
        <v>12896</v>
      </c>
      <c r="BB1218" t="s">
        <v>5202</v>
      </c>
      <c r="BC1218" t="s">
        <v>17</v>
      </c>
      <c r="BD1218" t="s">
        <v>17</v>
      </c>
      <c r="BE1218" t="s">
        <v>37</v>
      </c>
      <c r="BF1218" t="s">
        <v>5920</v>
      </c>
      <c r="BG1218" t="s">
        <v>12897</v>
      </c>
      <c r="BH1218" t="s">
        <v>9567</v>
      </c>
      <c r="BI1218" t="s">
        <v>12898</v>
      </c>
      <c r="BJ1218" t="s">
        <v>9079</v>
      </c>
      <c r="BK1218" t="s">
        <v>9568</v>
      </c>
      <c r="BL1218" t="s">
        <v>17</v>
      </c>
      <c r="BM1218">
        <v>1719182</v>
      </c>
      <c r="BO1218" t="s">
        <v>12899</v>
      </c>
      <c r="BP1218" t="s">
        <v>12900</v>
      </c>
      <c r="BQ1218" t="s">
        <v>17</v>
      </c>
      <c r="BR1218" t="s">
        <v>17</v>
      </c>
      <c r="BS1218" t="s">
        <v>17</v>
      </c>
      <c r="BT1218" t="s">
        <v>12901</v>
      </c>
      <c r="BX1218" t="s">
        <v>17</v>
      </c>
      <c r="BY1218" t="s">
        <v>17</v>
      </c>
      <c r="BZ1218" t="s">
        <v>17</v>
      </c>
      <c r="CA1218" t="s">
        <v>6212</v>
      </c>
      <c r="CB1218">
        <v>2018</v>
      </c>
      <c r="CC1218" t="s">
        <v>12881</v>
      </c>
      <c r="CD1218" t="s">
        <v>12954</v>
      </c>
      <c r="CE1218" t="s">
        <v>12954</v>
      </c>
      <c r="CF1218" t="s">
        <v>17</v>
      </c>
      <c r="CG1218" t="s">
        <v>17</v>
      </c>
      <c r="CH1218" t="s">
        <v>131</v>
      </c>
      <c r="CI1218" t="s">
        <v>12902</v>
      </c>
      <c r="CJ1218" t="s">
        <v>12881</v>
      </c>
      <c r="CN1218" t="s">
        <v>12903</v>
      </c>
      <c r="CO1218" t="s">
        <v>686</v>
      </c>
      <c r="CP1218" t="s">
        <v>5933</v>
      </c>
      <c r="CQ1218" t="s">
        <v>7025</v>
      </c>
      <c r="CR1218" t="s">
        <v>17</v>
      </c>
      <c r="CS1218" t="s">
        <v>12954</v>
      </c>
      <c r="CT1218" t="s">
        <v>430</v>
      </c>
      <c r="CU1218" t="s">
        <v>5935</v>
      </c>
      <c r="CV1218" t="s">
        <v>12892</v>
      </c>
      <c r="CW1218" t="s">
        <v>17</v>
      </c>
      <c r="CX1218" t="s">
        <v>17</v>
      </c>
      <c r="CY1218" t="s">
        <v>17</v>
      </c>
      <c r="CZ1218" t="s">
        <v>17</v>
      </c>
      <c r="DA1218" t="s">
        <v>12904</v>
      </c>
      <c r="DB1218" t="str">
        <f t="shared" si="0"/>
        <v>S18080101000704.gz</v>
      </c>
      <c r="DD1218">
        <v>1226</v>
      </c>
    </row>
    <row r="1219" spans="1:108">
      <c r="A1219">
        <v>1172</v>
      </c>
      <c r="B1219" t="s">
        <v>12881</v>
      </c>
      <c r="C1219" s="285" t="s">
        <v>12882</v>
      </c>
      <c r="D1219" t="s">
        <v>12883</v>
      </c>
      <c r="G1219" t="s">
        <v>12884</v>
      </c>
      <c r="H1219" t="s">
        <v>12885</v>
      </c>
      <c r="I1219" t="s">
        <v>12886</v>
      </c>
      <c r="J1219" t="s">
        <v>12887</v>
      </c>
      <c r="K1219" s="221" t="s">
        <v>12888</v>
      </c>
      <c r="L1219" t="s">
        <v>12948</v>
      </c>
      <c r="M1219" t="b">
        <v>0</v>
      </c>
      <c r="N1219" t="s">
        <v>12890</v>
      </c>
      <c r="O1219" t="s">
        <v>8168</v>
      </c>
      <c r="P1219" t="s">
        <v>17</v>
      </c>
      <c r="Q1219">
        <v>-1</v>
      </c>
      <c r="R1219">
        <v>99</v>
      </c>
      <c r="S1219" t="s">
        <v>10984</v>
      </c>
      <c r="T1219" t="s">
        <v>17</v>
      </c>
      <c r="U1219" t="s">
        <v>17</v>
      </c>
      <c r="V1219" t="s">
        <v>17</v>
      </c>
      <c r="W1219" t="s">
        <v>17</v>
      </c>
      <c r="X1219" t="s">
        <v>17</v>
      </c>
      <c r="Y1219" t="s">
        <v>17</v>
      </c>
      <c r="Z1219" t="s">
        <v>12949</v>
      </c>
      <c r="AA1219" t="s">
        <v>484</v>
      </c>
      <c r="AB1219" t="s">
        <v>17</v>
      </c>
      <c r="AC1219" t="s">
        <v>17</v>
      </c>
      <c r="AD1219" t="s">
        <v>17</v>
      </c>
      <c r="AE1219" t="s">
        <v>12892</v>
      </c>
      <c r="AF1219" t="s">
        <v>17</v>
      </c>
      <c r="AG1219" t="s">
        <v>17</v>
      </c>
      <c r="AH1219" t="s">
        <v>12955</v>
      </c>
      <c r="AJ1219" t="s">
        <v>481</v>
      </c>
      <c r="AK1219" t="s">
        <v>12</v>
      </c>
      <c r="AL1219" t="s">
        <v>12</v>
      </c>
      <c r="AM1219" t="s">
        <v>481</v>
      </c>
      <c r="AN1219" t="s">
        <v>17</v>
      </c>
      <c r="AO1219" t="s">
        <v>8569</v>
      </c>
      <c r="AP1219" t="s">
        <v>10984</v>
      </c>
      <c r="AQ1219" t="s">
        <v>17</v>
      </c>
      <c r="AR1219" t="s">
        <v>17</v>
      </c>
      <c r="AS1219" t="s">
        <v>9041</v>
      </c>
      <c r="AT1219" t="s">
        <v>17</v>
      </c>
      <c r="AU1219" t="b">
        <v>0</v>
      </c>
      <c r="AV1219">
        <v>585647</v>
      </c>
      <c r="AW1219" t="s">
        <v>17</v>
      </c>
      <c r="AX1219" t="s">
        <v>17</v>
      </c>
      <c r="AY1219" t="s">
        <v>17</v>
      </c>
      <c r="AZ1219" t="s">
        <v>12895</v>
      </c>
      <c r="BA1219" t="s">
        <v>12896</v>
      </c>
      <c r="BB1219" t="s">
        <v>5202</v>
      </c>
      <c r="BC1219" t="s">
        <v>17</v>
      </c>
      <c r="BD1219" t="s">
        <v>17</v>
      </c>
      <c r="BE1219" t="s">
        <v>37</v>
      </c>
      <c r="BF1219" t="s">
        <v>5920</v>
      </c>
      <c r="BG1219" t="s">
        <v>12897</v>
      </c>
      <c r="BH1219" t="s">
        <v>6171</v>
      </c>
      <c r="BI1219" t="s">
        <v>12907</v>
      </c>
      <c r="BJ1219" t="s">
        <v>9051</v>
      </c>
      <c r="BK1219" t="s">
        <v>9568</v>
      </c>
      <c r="BL1219" t="s">
        <v>17</v>
      </c>
      <c r="BM1219">
        <v>585647</v>
      </c>
      <c r="BO1219" t="s">
        <v>12899</v>
      </c>
      <c r="BP1219" t="s">
        <v>12900</v>
      </c>
      <c r="BQ1219" t="s">
        <v>17</v>
      </c>
      <c r="BR1219" t="s">
        <v>17</v>
      </c>
      <c r="BS1219" t="s">
        <v>17</v>
      </c>
      <c r="BT1219" t="s">
        <v>12901</v>
      </c>
      <c r="BX1219" t="s">
        <v>17</v>
      </c>
      <c r="BY1219" t="s">
        <v>17</v>
      </c>
      <c r="BZ1219" t="s">
        <v>17</v>
      </c>
      <c r="CA1219" t="s">
        <v>6212</v>
      </c>
      <c r="CB1219">
        <v>2018</v>
      </c>
      <c r="CC1219" t="s">
        <v>12881</v>
      </c>
      <c r="CD1219" t="s">
        <v>12955</v>
      </c>
      <c r="CE1219" t="s">
        <v>12955</v>
      </c>
      <c r="CF1219" t="s">
        <v>17</v>
      </c>
      <c r="CG1219" t="s">
        <v>17</v>
      </c>
      <c r="CH1219" t="s">
        <v>131</v>
      </c>
      <c r="CI1219" t="s">
        <v>12902</v>
      </c>
      <c r="CJ1219" t="s">
        <v>12881</v>
      </c>
      <c r="CN1219" t="s">
        <v>12908</v>
      </c>
      <c r="CO1219" t="s">
        <v>10</v>
      </c>
      <c r="CP1219" t="s">
        <v>5933</v>
      </c>
      <c r="CQ1219" t="s">
        <v>6171</v>
      </c>
      <c r="CR1219" t="s">
        <v>17</v>
      </c>
      <c r="CS1219" t="s">
        <v>12955</v>
      </c>
      <c r="CT1219" t="s">
        <v>430</v>
      </c>
      <c r="CU1219" t="s">
        <v>5935</v>
      </c>
      <c r="CV1219" t="s">
        <v>12892</v>
      </c>
      <c r="CW1219" t="s">
        <v>17</v>
      </c>
      <c r="CX1219" t="s">
        <v>17</v>
      </c>
      <c r="CY1219" t="s">
        <v>17</v>
      </c>
      <c r="CZ1219" t="s">
        <v>17</v>
      </c>
      <c r="DA1219" t="s">
        <v>12904</v>
      </c>
      <c r="DB1219" t="str">
        <f t="shared" si="0"/>
        <v>S18080101000705.gz</v>
      </c>
      <c r="DD1219">
        <v>1227</v>
      </c>
    </row>
    <row r="1220" spans="1:108">
      <c r="A1220">
        <v>1173</v>
      </c>
      <c r="B1220" t="s">
        <v>12881</v>
      </c>
      <c r="C1220" s="285" t="s">
        <v>12882</v>
      </c>
      <c r="D1220" t="s">
        <v>12883</v>
      </c>
      <c r="G1220" t="s">
        <v>12884</v>
      </c>
      <c r="H1220" t="s">
        <v>12885</v>
      </c>
      <c r="I1220" t="s">
        <v>12886</v>
      </c>
      <c r="J1220" t="s">
        <v>12887</v>
      </c>
      <c r="K1220" s="221" t="s">
        <v>12888</v>
      </c>
      <c r="L1220" t="s">
        <v>12956</v>
      </c>
      <c r="M1220" t="b">
        <v>0</v>
      </c>
      <c r="N1220" t="s">
        <v>12890</v>
      </c>
      <c r="O1220" t="s">
        <v>8168</v>
      </c>
      <c r="P1220" t="s">
        <v>17</v>
      </c>
      <c r="Q1220">
        <v>-1</v>
      </c>
      <c r="R1220">
        <v>99</v>
      </c>
      <c r="S1220" t="s">
        <v>10984</v>
      </c>
      <c r="T1220" t="s">
        <v>17</v>
      </c>
      <c r="U1220" t="s">
        <v>17</v>
      </c>
      <c r="V1220" t="s">
        <v>17</v>
      </c>
      <c r="W1220" t="s">
        <v>17</v>
      </c>
      <c r="X1220" t="s">
        <v>17</v>
      </c>
      <c r="Y1220" t="s">
        <v>17</v>
      </c>
      <c r="Z1220" t="s">
        <v>12949</v>
      </c>
      <c r="AA1220" t="s">
        <v>484</v>
      </c>
      <c r="AB1220" t="s">
        <v>17</v>
      </c>
      <c r="AC1220" t="s">
        <v>17</v>
      </c>
      <c r="AD1220" t="s">
        <v>17</v>
      </c>
      <c r="AE1220" t="s">
        <v>12892</v>
      </c>
      <c r="AF1220" t="s">
        <v>17</v>
      </c>
      <c r="AG1220" t="s">
        <v>17</v>
      </c>
      <c r="AH1220" t="s">
        <v>12957</v>
      </c>
      <c r="AJ1220" t="s">
        <v>481</v>
      </c>
      <c r="AK1220" t="s">
        <v>12</v>
      </c>
      <c r="AL1220" t="s">
        <v>12</v>
      </c>
      <c r="AM1220" t="s">
        <v>481</v>
      </c>
      <c r="AN1220" t="s">
        <v>17</v>
      </c>
      <c r="AO1220" t="s">
        <v>4575</v>
      </c>
      <c r="AP1220" t="s">
        <v>12894</v>
      </c>
      <c r="AQ1220" t="s">
        <v>17</v>
      </c>
      <c r="AR1220" t="s">
        <v>17</v>
      </c>
      <c r="AS1220" t="s">
        <v>9041</v>
      </c>
      <c r="AT1220" t="s">
        <v>17</v>
      </c>
      <c r="AU1220" t="b">
        <v>0</v>
      </c>
      <c r="AV1220">
        <v>1851503</v>
      </c>
      <c r="AW1220" t="s">
        <v>17</v>
      </c>
      <c r="AX1220" t="s">
        <v>17</v>
      </c>
      <c r="AY1220" t="s">
        <v>17</v>
      </c>
      <c r="AZ1220" t="s">
        <v>12895</v>
      </c>
      <c r="BA1220" t="s">
        <v>12896</v>
      </c>
      <c r="BB1220" t="s">
        <v>5202</v>
      </c>
      <c r="BC1220" t="s">
        <v>17</v>
      </c>
      <c r="BD1220" t="s">
        <v>17</v>
      </c>
      <c r="BE1220" t="s">
        <v>37</v>
      </c>
      <c r="BF1220" t="s">
        <v>5920</v>
      </c>
      <c r="BG1220" t="s">
        <v>12897</v>
      </c>
      <c r="BH1220" t="s">
        <v>9567</v>
      </c>
      <c r="BI1220" t="s">
        <v>12898</v>
      </c>
      <c r="BJ1220" t="s">
        <v>9079</v>
      </c>
      <c r="BK1220" t="s">
        <v>9568</v>
      </c>
      <c r="BL1220" t="s">
        <v>17</v>
      </c>
      <c r="BM1220">
        <v>1851503</v>
      </c>
      <c r="BO1220" t="s">
        <v>12899</v>
      </c>
      <c r="BP1220" t="s">
        <v>12900</v>
      </c>
      <c r="BQ1220" t="s">
        <v>17</v>
      </c>
      <c r="BR1220" t="s">
        <v>17</v>
      </c>
      <c r="BS1220" t="s">
        <v>17</v>
      </c>
      <c r="BT1220" t="s">
        <v>12901</v>
      </c>
      <c r="BX1220" t="s">
        <v>17</v>
      </c>
      <c r="BY1220" t="s">
        <v>17</v>
      </c>
      <c r="BZ1220" t="s">
        <v>17</v>
      </c>
      <c r="CA1220" t="s">
        <v>6212</v>
      </c>
      <c r="CB1220">
        <v>2018</v>
      </c>
      <c r="CC1220" t="s">
        <v>12881</v>
      </c>
      <c r="CD1220" t="s">
        <v>12957</v>
      </c>
      <c r="CE1220" t="s">
        <v>12957</v>
      </c>
      <c r="CF1220" t="s">
        <v>17</v>
      </c>
      <c r="CG1220" t="s">
        <v>17</v>
      </c>
      <c r="CH1220" t="s">
        <v>131</v>
      </c>
      <c r="CI1220" t="s">
        <v>12902</v>
      </c>
      <c r="CJ1220" t="s">
        <v>12881</v>
      </c>
      <c r="CN1220" t="s">
        <v>12903</v>
      </c>
      <c r="CO1220" t="s">
        <v>686</v>
      </c>
      <c r="CP1220" t="s">
        <v>5933</v>
      </c>
      <c r="CQ1220" t="s">
        <v>7025</v>
      </c>
      <c r="CR1220" t="s">
        <v>17</v>
      </c>
      <c r="CS1220" t="s">
        <v>12957</v>
      </c>
      <c r="CT1220" t="s">
        <v>430</v>
      </c>
      <c r="CU1220" t="s">
        <v>5935</v>
      </c>
      <c r="CV1220" t="s">
        <v>12892</v>
      </c>
      <c r="CW1220" t="s">
        <v>17</v>
      </c>
      <c r="CX1220" t="s">
        <v>17</v>
      </c>
      <c r="CY1220" t="s">
        <v>17</v>
      </c>
      <c r="CZ1220" t="s">
        <v>17</v>
      </c>
      <c r="DA1220" t="s">
        <v>12904</v>
      </c>
      <c r="DB1220" t="str">
        <f t="shared" si="0"/>
        <v>S18080101000706.gz</v>
      </c>
      <c r="DD1220">
        <v>1228</v>
      </c>
    </row>
    <row r="1221" spans="1:108">
      <c r="A1221">
        <v>1174</v>
      </c>
      <c r="B1221" t="s">
        <v>12881</v>
      </c>
      <c r="C1221" s="285" t="s">
        <v>12882</v>
      </c>
      <c r="D1221" t="s">
        <v>12883</v>
      </c>
      <c r="G1221" t="s">
        <v>12884</v>
      </c>
      <c r="H1221" t="s">
        <v>12885</v>
      </c>
      <c r="I1221" t="s">
        <v>12886</v>
      </c>
      <c r="J1221" t="s">
        <v>12887</v>
      </c>
      <c r="K1221" s="221" t="s">
        <v>12888</v>
      </c>
      <c r="L1221" t="s">
        <v>12956</v>
      </c>
      <c r="M1221" t="b">
        <v>0</v>
      </c>
      <c r="N1221" t="s">
        <v>12890</v>
      </c>
      <c r="O1221" t="s">
        <v>8168</v>
      </c>
      <c r="P1221" t="s">
        <v>17</v>
      </c>
      <c r="Q1221">
        <v>-1</v>
      </c>
      <c r="R1221">
        <v>99</v>
      </c>
      <c r="S1221" t="s">
        <v>10984</v>
      </c>
      <c r="T1221" t="s">
        <v>17</v>
      </c>
      <c r="U1221" t="s">
        <v>17</v>
      </c>
      <c r="V1221" t="s">
        <v>17</v>
      </c>
      <c r="W1221" t="s">
        <v>17</v>
      </c>
      <c r="X1221" t="s">
        <v>17</v>
      </c>
      <c r="Y1221" t="s">
        <v>17</v>
      </c>
      <c r="Z1221" t="s">
        <v>12949</v>
      </c>
      <c r="AA1221" t="s">
        <v>484</v>
      </c>
      <c r="AB1221" t="s">
        <v>17</v>
      </c>
      <c r="AC1221" t="s">
        <v>17</v>
      </c>
      <c r="AD1221" t="s">
        <v>17</v>
      </c>
      <c r="AE1221" t="s">
        <v>12892</v>
      </c>
      <c r="AF1221" t="s">
        <v>17</v>
      </c>
      <c r="AG1221" t="s">
        <v>17</v>
      </c>
      <c r="AH1221" t="s">
        <v>12958</v>
      </c>
      <c r="AJ1221" t="s">
        <v>481</v>
      </c>
      <c r="AK1221" t="s">
        <v>12</v>
      </c>
      <c r="AL1221" t="s">
        <v>12</v>
      </c>
      <c r="AM1221" t="s">
        <v>481</v>
      </c>
      <c r="AN1221" t="s">
        <v>17</v>
      </c>
      <c r="AO1221" t="s">
        <v>4575</v>
      </c>
      <c r="AP1221" t="s">
        <v>12894</v>
      </c>
      <c r="AQ1221" t="s">
        <v>17</v>
      </c>
      <c r="AR1221" t="s">
        <v>17</v>
      </c>
      <c r="AS1221" t="s">
        <v>9041</v>
      </c>
      <c r="AT1221" t="s">
        <v>17</v>
      </c>
      <c r="AU1221" t="b">
        <v>0</v>
      </c>
      <c r="AV1221">
        <v>973990</v>
      </c>
      <c r="AW1221" t="s">
        <v>17</v>
      </c>
      <c r="AX1221" t="s">
        <v>17</v>
      </c>
      <c r="AY1221" t="s">
        <v>17</v>
      </c>
      <c r="AZ1221" t="s">
        <v>12895</v>
      </c>
      <c r="BA1221" t="s">
        <v>12896</v>
      </c>
      <c r="BB1221" t="s">
        <v>5202</v>
      </c>
      <c r="BC1221" t="s">
        <v>17</v>
      </c>
      <c r="BD1221" t="s">
        <v>17</v>
      </c>
      <c r="BE1221" t="s">
        <v>37</v>
      </c>
      <c r="BF1221" t="s">
        <v>5920</v>
      </c>
      <c r="BG1221" t="s">
        <v>12897</v>
      </c>
      <c r="BH1221" t="s">
        <v>6171</v>
      </c>
      <c r="BI1221" t="s">
        <v>12907</v>
      </c>
      <c r="BJ1221" t="s">
        <v>9051</v>
      </c>
      <c r="BK1221" t="s">
        <v>9568</v>
      </c>
      <c r="BL1221" t="s">
        <v>17</v>
      </c>
      <c r="BM1221">
        <v>973990</v>
      </c>
      <c r="BO1221" t="s">
        <v>12899</v>
      </c>
      <c r="BP1221" t="s">
        <v>12900</v>
      </c>
      <c r="BQ1221" t="s">
        <v>17</v>
      </c>
      <c r="BR1221" t="s">
        <v>17</v>
      </c>
      <c r="BS1221" t="s">
        <v>17</v>
      </c>
      <c r="BT1221" t="s">
        <v>12901</v>
      </c>
      <c r="BX1221" t="s">
        <v>17</v>
      </c>
      <c r="BY1221" t="s">
        <v>17</v>
      </c>
      <c r="BZ1221" t="s">
        <v>17</v>
      </c>
      <c r="CA1221" t="s">
        <v>6212</v>
      </c>
      <c r="CB1221">
        <v>2018</v>
      </c>
      <c r="CC1221" t="s">
        <v>12881</v>
      </c>
      <c r="CD1221" t="s">
        <v>12958</v>
      </c>
      <c r="CE1221" t="s">
        <v>12958</v>
      </c>
      <c r="CF1221" t="s">
        <v>17</v>
      </c>
      <c r="CG1221" t="s">
        <v>17</v>
      </c>
      <c r="CH1221" t="s">
        <v>131</v>
      </c>
      <c r="CI1221" t="s">
        <v>12902</v>
      </c>
      <c r="CJ1221" t="s">
        <v>12881</v>
      </c>
      <c r="CN1221" t="s">
        <v>12908</v>
      </c>
      <c r="CO1221" t="s">
        <v>10</v>
      </c>
      <c r="CP1221" t="s">
        <v>5933</v>
      </c>
      <c r="CQ1221" t="s">
        <v>6171</v>
      </c>
      <c r="CR1221" t="s">
        <v>17</v>
      </c>
      <c r="CS1221" t="s">
        <v>12958</v>
      </c>
      <c r="CT1221" t="s">
        <v>430</v>
      </c>
      <c r="CU1221" t="s">
        <v>5935</v>
      </c>
      <c r="CV1221" t="s">
        <v>12892</v>
      </c>
      <c r="CW1221" t="s">
        <v>17</v>
      </c>
      <c r="CX1221" t="s">
        <v>17</v>
      </c>
      <c r="CY1221" t="s">
        <v>17</v>
      </c>
      <c r="CZ1221" t="s">
        <v>17</v>
      </c>
      <c r="DA1221" t="s">
        <v>12904</v>
      </c>
      <c r="DB1221" t="str">
        <f t="shared" si="0"/>
        <v>S18080101000801.gz</v>
      </c>
      <c r="DD1221">
        <v>1229</v>
      </c>
    </row>
    <row r="1222" spans="1:108">
      <c r="A1222">
        <v>1175</v>
      </c>
      <c r="B1222" t="s">
        <v>12881</v>
      </c>
      <c r="C1222" s="285" t="s">
        <v>12882</v>
      </c>
      <c r="D1222" t="s">
        <v>12883</v>
      </c>
      <c r="G1222" t="s">
        <v>12884</v>
      </c>
      <c r="H1222" t="s">
        <v>12885</v>
      </c>
      <c r="I1222" t="s">
        <v>12886</v>
      </c>
      <c r="J1222" t="s">
        <v>12887</v>
      </c>
      <c r="K1222" s="221" t="s">
        <v>12888</v>
      </c>
      <c r="L1222" t="s">
        <v>12956</v>
      </c>
      <c r="M1222" t="b">
        <v>0</v>
      </c>
      <c r="N1222" t="s">
        <v>12890</v>
      </c>
      <c r="O1222" t="s">
        <v>8168</v>
      </c>
      <c r="P1222" t="s">
        <v>17</v>
      </c>
      <c r="Q1222">
        <v>-1</v>
      </c>
      <c r="R1222">
        <v>99</v>
      </c>
      <c r="S1222" t="s">
        <v>10984</v>
      </c>
      <c r="T1222" t="s">
        <v>17</v>
      </c>
      <c r="U1222" t="s">
        <v>17</v>
      </c>
      <c r="V1222" t="s">
        <v>17</v>
      </c>
      <c r="W1222" t="s">
        <v>17</v>
      </c>
      <c r="X1222" t="s">
        <v>17</v>
      </c>
      <c r="Y1222" t="s">
        <v>17</v>
      </c>
      <c r="Z1222" t="s">
        <v>12949</v>
      </c>
      <c r="AA1222" t="s">
        <v>484</v>
      </c>
      <c r="AB1222" t="s">
        <v>17</v>
      </c>
      <c r="AC1222" t="s">
        <v>17</v>
      </c>
      <c r="AD1222" t="s">
        <v>17</v>
      </c>
      <c r="AE1222" t="s">
        <v>12892</v>
      </c>
      <c r="AF1222" t="s">
        <v>17</v>
      </c>
      <c r="AG1222" t="s">
        <v>17</v>
      </c>
      <c r="AH1222" t="s">
        <v>12959</v>
      </c>
      <c r="AJ1222" t="s">
        <v>481</v>
      </c>
      <c r="AK1222" t="s">
        <v>12</v>
      </c>
      <c r="AL1222" t="s">
        <v>12</v>
      </c>
      <c r="AM1222" t="s">
        <v>481</v>
      </c>
      <c r="AN1222" t="s">
        <v>17</v>
      </c>
      <c r="AO1222" t="s">
        <v>5975</v>
      </c>
      <c r="AP1222" t="s">
        <v>10984</v>
      </c>
      <c r="AQ1222" t="s">
        <v>17</v>
      </c>
      <c r="AR1222" t="s">
        <v>17</v>
      </c>
      <c r="AS1222" t="s">
        <v>9041</v>
      </c>
      <c r="AT1222" t="s">
        <v>17</v>
      </c>
      <c r="AU1222" t="b">
        <v>0</v>
      </c>
      <c r="AV1222">
        <v>1057492</v>
      </c>
      <c r="AW1222" t="s">
        <v>17</v>
      </c>
      <c r="AX1222" t="s">
        <v>17</v>
      </c>
      <c r="AY1222" t="s">
        <v>17</v>
      </c>
      <c r="AZ1222" t="s">
        <v>12895</v>
      </c>
      <c r="BA1222" t="s">
        <v>12896</v>
      </c>
      <c r="BB1222" t="s">
        <v>5202</v>
      </c>
      <c r="BC1222" t="s">
        <v>17</v>
      </c>
      <c r="BD1222" t="s">
        <v>17</v>
      </c>
      <c r="BE1222" t="s">
        <v>37</v>
      </c>
      <c r="BF1222" t="s">
        <v>5920</v>
      </c>
      <c r="BG1222" t="s">
        <v>12897</v>
      </c>
      <c r="BH1222" t="s">
        <v>9567</v>
      </c>
      <c r="BI1222" t="s">
        <v>12898</v>
      </c>
      <c r="BJ1222" t="s">
        <v>9079</v>
      </c>
      <c r="BK1222" t="s">
        <v>9568</v>
      </c>
      <c r="BL1222" t="s">
        <v>17</v>
      </c>
      <c r="BM1222">
        <v>1057492</v>
      </c>
      <c r="BO1222" t="s">
        <v>12899</v>
      </c>
      <c r="BP1222" t="s">
        <v>12900</v>
      </c>
      <c r="BQ1222" t="s">
        <v>17</v>
      </c>
      <c r="BR1222" t="s">
        <v>17</v>
      </c>
      <c r="BS1222" t="s">
        <v>17</v>
      </c>
      <c r="BT1222" t="s">
        <v>12901</v>
      </c>
      <c r="BX1222" t="s">
        <v>17</v>
      </c>
      <c r="BY1222" t="s">
        <v>17</v>
      </c>
      <c r="BZ1222" t="s">
        <v>17</v>
      </c>
      <c r="CA1222" t="s">
        <v>6212</v>
      </c>
      <c r="CB1222">
        <v>2018</v>
      </c>
      <c r="CC1222" t="s">
        <v>12881</v>
      </c>
      <c r="CD1222" t="s">
        <v>12959</v>
      </c>
      <c r="CE1222" t="s">
        <v>12959</v>
      </c>
      <c r="CF1222" t="s">
        <v>17</v>
      </c>
      <c r="CG1222" t="s">
        <v>17</v>
      </c>
      <c r="CH1222" t="s">
        <v>131</v>
      </c>
      <c r="CI1222" t="s">
        <v>12902</v>
      </c>
      <c r="CJ1222" t="s">
        <v>12881</v>
      </c>
      <c r="CN1222" t="s">
        <v>12903</v>
      </c>
      <c r="CO1222" t="s">
        <v>686</v>
      </c>
      <c r="CP1222" t="s">
        <v>5933</v>
      </c>
      <c r="CQ1222" t="s">
        <v>7025</v>
      </c>
      <c r="CR1222" t="s">
        <v>17</v>
      </c>
      <c r="CS1222" t="s">
        <v>12959</v>
      </c>
      <c r="CT1222" t="s">
        <v>430</v>
      </c>
      <c r="CU1222" t="s">
        <v>5935</v>
      </c>
      <c r="CV1222" t="s">
        <v>12892</v>
      </c>
      <c r="CW1222" t="s">
        <v>17</v>
      </c>
      <c r="CX1222" t="s">
        <v>17</v>
      </c>
      <c r="CY1222" t="s">
        <v>17</v>
      </c>
      <c r="CZ1222" t="s">
        <v>17</v>
      </c>
      <c r="DA1222" t="s">
        <v>12904</v>
      </c>
      <c r="DB1222" t="str">
        <f t="shared" si="0"/>
        <v>S18080101000802.gz</v>
      </c>
      <c r="DD1222">
        <v>1230</v>
      </c>
    </row>
    <row r="1223" spans="1:108">
      <c r="A1223">
        <v>1176</v>
      </c>
      <c r="B1223" t="s">
        <v>12881</v>
      </c>
      <c r="C1223" s="285" t="s">
        <v>12882</v>
      </c>
      <c r="D1223" t="s">
        <v>12883</v>
      </c>
      <c r="G1223" t="s">
        <v>12884</v>
      </c>
      <c r="H1223" t="s">
        <v>12885</v>
      </c>
      <c r="I1223" t="s">
        <v>12886</v>
      </c>
      <c r="J1223" t="s">
        <v>12887</v>
      </c>
      <c r="K1223" s="221" t="s">
        <v>12888</v>
      </c>
      <c r="L1223" t="s">
        <v>12956</v>
      </c>
      <c r="M1223" t="b">
        <v>0</v>
      </c>
      <c r="N1223" t="s">
        <v>12890</v>
      </c>
      <c r="O1223" t="s">
        <v>8168</v>
      </c>
      <c r="P1223" t="s">
        <v>17</v>
      </c>
      <c r="Q1223">
        <v>-1</v>
      </c>
      <c r="R1223">
        <v>99</v>
      </c>
      <c r="S1223" t="s">
        <v>10984</v>
      </c>
      <c r="T1223" t="s">
        <v>17</v>
      </c>
      <c r="U1223" t="s">
        <v>17</v>
      </c>
      <c r="V1223" t="s">
        <v>17</v>
      </c>
      <c r="W1223" t="s">
        <v>17</v>
      </c>
      <c r="X1223" t="s">
        <v>17</v>
      </c>
      <c r="Y1223" t="s">
        <v>17</v>
      </c>
      <c r="Z1223" t="s">
        <v>12949</v>
      </c>
      <c r="AA1223" t="s">
        <v>484</v>
      </c>
      <c r="AB1223" t="s">
        <v>17</v>
      </c>
      <c r="AC1223" t="s">
        <v>17</v>
      </c>
      <c r="AD1223" t="s">
        <v>17</v>
      </c>
      <c r="AE1223" t="s">
        <v>12892</v>
      </c>
      <c r="AF1223" t="s">
        <v>17</v>
      </c>
      <c r="AG1223" t="s">
        <v>17</v>
      </c>
      <c r="AH1223" t="s">
        <v>12960</v>
      </c>
      <c r="AJ1223" t="s">
        <v>481</v>
      </c>
      <c r="AK1223" t="s">
        <v>12</v>
      </c>
      <c r="AL1223" t="s">
        <v>12</v>
      </c>
      <c r="AM1223" t="s">
        <v>481</v>
      </c>
      <c r="AN1223" t="s">
        <v>17</v>
      </c>
      <c r="AO1223" t="s">
        <v>5975</v>
      </c>
      <c r="AP1223" t="s">
        <v>10984</v>
      </c>
      <c r="AQ1223" t="s">
        <v>17</v>
      </c>
      <c r="AR1223" t="s">
        <v>17</v>
      </c>
      <c r="AS1223" t="s">
        <v>9041</v>
      </c>
      <c r="AT1223" t="s">
        <v>17</v>
      </c>
      <c r="AU1223" t="b">
        <v>0</v>
      </c>
      <c r="AV1223">
        <v>996366</v>
      </c>
      <c r="AW1223" t="s">
        <v>17</v>
      </c>
      <c r="AX1223" t="s">
        <v>17</v>
      </c>
      <c r="AY1223" t="s">
        <v>17</v>
      </c>
      <c r="AZ1223" t="s">
        <v>12895</v>
      </c>
      <c r="BA1223" t="s">
        <v>12896</v>
      </c>
      <c r="BB1223" t="s">
        <v>5202</v>
      </c>
      <c r="BC1223" t="s">
        <v>17</v>
      </c>
      <c r="BD1223" t="s">
        <v>17</v>
      </c>
      <c r="BE1223" t="s">
        <v>37</v>
      </c>
      <c r="BF1223" t="s">
        <v>5920</v>
      </c>
      <c r="BG1223" t="s">
        <v>12897</v>
      </c>
      <c r="BH1223" t="s">
        <v>6171</v>
      </c>
      <c r="BI1223" t="s">
        <v>12907</v>
      </c>
      <c r="BJ1223" t="s">
        <v>9051</v>
      </c>
      <c r="BK1223" t="s">
        <v>9568</v>
      </c>
      <c r="BL1223" t="s">
        <v>17</v>
      </c>
      <c r="BM1223">
        <v>996366</v>
      </c>
      <c r="BO1223" t="s">
        <v>12899</v>
      </c>
      <c r="BP1223" t="s">
        <v>12900</v>
      </c>
      <c r="BQ1223" t="s">
        <v>17</v>
      </c>
      <c r="BR1223" t="s">
        <v>17</v>
      </c>
      <c r="BS1223" t="s">
        <v>17</v>
      </c>
      <c r="BT1223" t="s">
        <v>12901</v>
      </c>
      <c r="BX1223" t="s">
        <v>17</v>
      </c>
      <c r="BY1223" t="s">
        <v>17</v>
      </c>
      <c r="BZ1223" t="s">
        <v>17</v>
      </c>
      <c r="CA1223" t="s">
        <v>6212</v>
      </c>
      <c r="CB1223">
        <v>2018</v>
      </c>
      <c r="CC1223" t="s">
        <v>12881</v>
      </c>
      <c r="CD1223" t="s">
        <v>12960</v>
      </c>
      <c r="CE1223" t="s">
        <v>12960</v>
      </c>
      <c r="CF1223" t="s">
        <v>17</v>
      </c>
      <c r="CG1223" t="s">
        <v>17</v>
      </c>
      <c r="CH1223" t="s">
        <v>131</v>
      </c>
      <c r="CI1223" t="s">
        <v>12902</v>
      </c>
      <c r="CJ1223" t="s">
        <v>12881</v>
      </c>
      <c r="CN1223" t="s">
        <v>12908</v>
      </c>
      <c r="CO1223" t="s">
        <v>10</v>
      </c>
      <c r="CP1223" t="s">
        <v>5933</v>
      </c>
      <c r="CQ1223" t="s">
        <v>6171</v>
      </c>
      <c r="CR1223" t="s">
        <v>17</v>
      </c>
      <c r="CS1223" t="s">
        <v>12960</v>
      </c>
      <c r="CT1223" t="s">
        <v>430</v>
      </c>
      <c r="CU1223" t="s">
        <v>5935</v>
      </c>
      <c r="CV1223" t="s">
        <v>12892</v>
      </c>
      <c r="CW1223" t="s">
        <v>17</v>
      </c>
      <c r="CX1223" t="s">
        <v>17</v>
      </c>
      <c r="CY1223" t="s">
        <v>17</v>
      </c>
      <c r="CZ1223" t="s">
        <v>17</v>
      </c>
      <c r="DA1223" t="s">
        <v>12904</v>
      </c>
      <c r="DB1223" t="str">
        <f t="shared" si="0"/>
        <v>S18080101000803.gz</v>
      </c>
      <c r="DD1223">
        <v>1231</v>
      </c>
    </row>
    <row r="1224" spans="1:108">
      <c r="A1224">
        <v>1177</v>
      </c>
      <c r="B1224" t="s">
        <v>12881</v>
      </c>
      <c r="C1224" s="285" t="s">
        <v>12882</v>
      </c>
      <c r="D1224" t="s">
        <v>12883</v>
      </c>
      <c r="G1224" t="s">
        <v>12884</v>
      </c>
      <c r="H1224" t="s">
        <v>12885</v>
      </c>
      <c r="I1224" t="s">
        <v>12886</v>
      </c>
      <c r="J1224" t="s">
        <v>12887</v>
      </c>
      <c r="K1224" s="221" t="s">
        <v>12888</v>
      </c>
      <c r="L1224" t="s">
        <v>12956</v>
      </c>
      <c r="M1224" t="b">
        <v>0</v>
      </c>
      <c r="N1224" t="s">
        <v>12890</v>
      </c>
      <c r="O1224" t="s">
        <v>8168</v>
      </c>
      <c r="P1224" t="s">
        <v>17</v>
      </c>
      <c r="Q1224">
        <v>-1</v>
      </c>
      <c r="R1224">
        <v>99</v>
      </c>
      <c r="S1224" t="s">
        <v>10984</v>
      </c>
      <c r="T1224" t="s">
        <v>17</v>
      </c>
      <c r="U1224" t="s">
        <v>17</v>
      </c>
      <c r="V1224" t="s">
        <v>17</v>
      </c>
      <c r="W1224" t="s">
        <v>17</v>
      </c>
      <c r="X1224" t="s">
        <v>17</v>
      </c>
      <c r="Y1224" t="s">
        <v>17</v>
      </c>
      <c r="Z1224" t="s">
        <v>12949</v>
      </c>
      <c r="AA1224" t="s">
        <v>484</v>
      </c>
      <c r="AB1224" t="s">
        <v>17</v>
      </c>
      <c r="AC1224" t="s">
        <v>17</v>
      </c>
      <c r="AD1224" t="s">
        <v>17</v>
      </c>
      <c r="AE1224" t="s">
        <v>12892</v>
      </c>
      <c r="AF1224" t="s">
        <v>17</v>
      </c>
      <c r="AG1224" t="s">
        <v>17</v>
      </c>
      <c r="AH1224" t="s">
        <v>12961</v>
      </c>
      <c r="AJ1224" t="s">
        <v>481</v>
      </c>
      <c r="AK1224" t="s">
        <v>12</v>
      </c>
      <c r="AL1224" t="s">
        <v>12</v>
      </c>
      <c r="AM1224" t="s">
        <v>481</v>
      </c>
      <c r="AN1224" t="s">
        <v>17</v>
      </c>
      <c r="AO1224" t="s">
        <v>8569</v>
      </c>
      <c r="AP1224" t="s">
        <v>10984</v>
      </c>
      <c r="AQ1224" t="s">
        <v>17</v>
      </c>
      <c r="AR1224" t="s">
        <v>17</v>
      </c>
      <c r="AS1224" t="s">
        <v>9041</v>
      </c>
      <c r="AT1224" t="s">
        <v>17</v>
      </c>
      <c r="AU1224" t="b">
        <v>0</v>
      </c>
      <c r="AV1224">
        <v>1074772</v>
      </c>
      <c r="AW1224" t="s">
        <v>17</v>
      </c>
      <c r="AX1224" t="s">
        <v>17</v>
      </c>
      <c r="AY1224" t="s">
        <v>17</v>
      </c>
      <c r="AZ1224" t="s">
        <v>12895</v>
      </c>
      <c r="BA1224" t="s">
        <v>12896</v>
      </c>
      <c r="BB1224" t="s">
        <v>5202</v>
      </c>
      <c r="BC1224" t="s">
        <v>17</v>
      </c>
      <c r="BD1224" t="s">
        <v>17</v>
      </c>
      <c r="BE1224" t="s">
        <v>37</v>
      </c>
      <c r="BF1224" t="s">
        <v>5920</v>
      </c>
      <c r="BG1224" t="s">
        <v>12897</v>
      </c>
      <c r="BH1224" t="s">
        <v>9567</v>
      </c>
      <c r="BI1224" t="s">
        <v>12898</v>
      </c>
      <c r="BJ1224" t="s">
        <v>9079</v>
      </c>
      <c r="BK1224" t="s">
        <v>9568</v>
      </c>
      <c r="BL1224" t="s">
        <v>17</v>
      </c>
      <c r="BM1224">
        <v>1074772</v>
      </c>
      <c r="BO1224" t="s">
        <v>12899</v>
      </c>
      <c r="BP1224" t="s">
        <v>12900</v>
      </c>
      <c r="BQ1224" t="s">
        <v>17</v>
      </c>
      <c r="BR1224" t="s">
        <v>17</v>
      </c>
      <c r="BS1224" t="s">
        <v>17</v>
      </c>
      <c r="BT1224" t="s">
        <v>12901</v>
      </c>
      <c r="BX1224" t="s">
        <v>17</v>
      </c>
      <c r="BY1224" t="s">
        <v>17</v>
      </c>
      <c r="BZ1224" t="s">
        <v>17</v>
      </c>
      <c r="CA1224" t="s">
        <v>6212</v>
      </c>
      <c r="CB1224">
        <v>2018</v>
      </c>
      <c r="CC1224" t="s">
        <v>12881</v>
      </c>
      <c r="CD1224" t="s">
        <v>12961</v>
      </c>
      <c r="CE1224" t="s">
        <v>12961</v>
      </c>
      <c r="CF1224" t="s">
        <v>17</v>
      </c>
      <c r="CG1224" t="s">
        <v>17</v>
      </c>
      <c r="CH1224" t="s">
        <v>131</v>
      </c>
      <c r="CI1224" t="s">
        <v>12902</v>
      </c>
      <c r="CJ1224" t="s">
        <v>12881</v>
      </c>
      <c r="CN1224" t="s">
        <v>12903</v>
      </c>
      <c r="CO1224" t="s">
        <v>686</v>
      </c>
      <c r="CP1224" t="s">
        <v>5933</v>
      </c>
      <c r="CQ1224" t="s">
        <v>7025</v>
      </c>
      <c r="CR1224" t="s">
        <v>17</v>
      </c>
      <c r="CS1224" t="s">
        <v>12961</v>
      </c>
      <c r="CT1224" t="s">
        <v>430</v>
      </c>
      <c r="CU1224" t="s">
        <v>5935</v>
      </c>
      <c r="CV1224" t="s">
        <v>12892</v>
      </c>
      <c r="CW1224" t="s">
        <v>17</v>
      </c>
      <c r="CX1224" t="s">
        <v>17</v>
      </c>
      <c r="CY1224" t="s">
        <v>17</v>
      </c>
      <c r="CZ1224" t="s">
        <v>17</v>
      </c>
      <c r="DA1224" t="s">
        <v>12904</v>
      </c>
      <c r="DB1224" t="str">
        <f t="shared" si="0"/>
        <v>S18080101000804.gz</v>
      </c>
      <c r="DD1224">
        <v>1232</v>
      </c>
    </row>
    <row r="1225" spans="1:108">
      <c r="A1225">
        <v>1178</v>
      </c>
      <c r="B1225" t="s">
        <v>12881</v>
      </c>
      <c r="C1225" s="285" t="s">
        <v>12882</v>
      </c>
      <c r="D1225" t="s">
        <v>12883</v>
      </c>
      <c r="G1225" t="s">
        <v>12884</v>
      </c>
      <c r="H1225" t="s">
        <v>12885</v>
      </c>
      <c r="I1225" t="s">
        <v>12886</v>
      </c>
      <c r="J1225" t="s">
        <v>12887</v>
      </c>
      <c r="K1225" s="221" t="s">
        <v>12888</v>
      </c>
      <c r="L1225" t="s">
        <v>12956</v>
      </c>
      <c r="M1225" t="b">
        <v>0</v>
      </c>
      <c r="N1225" t="s">
        <v>12890</v>
      </c>
      <c r="O1225" t="s">
        <v>8168</v>
      </c>
      <c r="P1225" t="s">
        <v>17</v>
      </c>
      <c r="Q1225">
        <v>-1</v>
      </c>
      <c r="R1225">
        <v>99</v>
      </c>
      <c r="S1225" t="s">
        <v>10984</v>
      </c>
      <c r="T1225" t="s">
        <v>17</v>
      </c>
      <c r="U1225" t="s">
        <v>17</v>
      </c>
      <c r="V1225" t="s">
        <v>17</v>
      </c>
      <c r="W1225" t="s">
        <v>17</v>
      </c>
      <c r="X1225" t="s">
        <v>17</v>
      </c>
      <c r="Y1225" t="s">
        <v>17</v>
      </c>
      <c r="Z1225" t="s">
        <v>12949</v>
      </c>
      <c r="AA1225" t="s">
        <v>484</v>
      </c>
      <c r="AB1225" t="s">
        <v>17</v>
      </c>
      <c r="AC1225" t="s">
        <v>17</v>
      </c>
      <c r="AD1225" t="s">
        <v>17</v>
      </c>
      <c r="AE1225" t="s">
        <v>12892</v>
      </c>
      <c r="AF1225" t="s">
        <v>17</v>
      </c>
      <c r="AG1225" t="s">
        <v>17</v>
      </c>
      <c r="AH1225" t="s">
        <v>12962</v>
      </c>
      <c r="AJ1225" t="s">
        <v>481</v>
      </c>
      <c r="AK1225" t="s">
        <v>12</v>
      </c>
      <c r="AL1225" t="s">
        <v>12</v>
      </c>
      <c r="AM1225" t="s">
        <v>481</v>
      </c>
      <c r="AN1225" t="s">
        <v>17</v>
      </c>
      <c r="AO1225" t="s">
        <v>8569</v>
      </c>
      <c r="AP1225" t="s">
        <v>10984</v>
      </c>
      <c r="AQ1225" t="s">
        <v>17</v>
      </c>
      <c r="AR1225" t="s">
        <v>17</v>
      </c>
      <c r="AS1225" t="s">
        <v>9041</v>
      </c>
      <c r="AT1225" t="s">
        <v>17</v>
      </c>
      <c r="AU1225" t="b">
        <v>0</v>
      </c>
      <c r="AV1225">
        <v>190978</v>
      </c>
      <c r="AW1225" t="s">
        <v>17</v>
      </c>
      <c r="AX1225" t="s">
        <v>17</v>
      </c>
      <c r="AY1225" t="s">
        <v>17</v>
      </c>
      <c r="AZ1225" t="s">
        <v>12895</v>
      </c>
      <c r="BA1225" t="s">
        <v>12896</v>
      </c>
      <c r="BB1225" t="s">
        <v>5202</v>
      </c>
      <c r="BC1225" t="s">
        <v>17</v>
      </c>
      <c r="BD1225" t="s">
        <v>17</v>
      </c>
      <c r="BE1225" t="s">
        <v>37</v>
      </c>
      <c r="BF1225" t="s">
        <v>5920</v>
      </c>
      <c r="BG1225" t="s">
        <v>12897</v>
      </c>
      <c r="BH1225" t="s">
        <v>6171</v>
      </c>
      <c r="BI1225" t="s">
        <v>12907</v>
      </c>
      <c r="BJ1225" t="s">
        <v>9051</v>
      </c>
      <c r="BK1225" t="s">
        <v>9568</v>
      </c>
      <c r="BL1225" t="s">
        <v>17</v>
      </c>
      <c r="BM1225">
        <v>190978</v>
      </c>
      <c r="BO1225" t="s">
        <v>12899</v>
      </c>
      <c r="BP1225" t="s">
        <v>12900</v>
      </c>
      <c r="BQ1225" t="s">
        <v>17</v>
      </c>
      <c r="BR1225" t="s">
        <v>17</v>
      </c>
      <c r="BS1225" t="s">
        <v>17</v>
      </c>
      <c r="BT1225" t="s">
        <v>12901</v>
      </c>
      <c r="BX1225" t="s">
        <v>17</v>
      </c>
      <c r="BY1225" t="s">
        <v>17</v>
      </c>
      <c r="BZ1225" t="s">
        <v>17</v>
      </c>
      <c r="CA1225" t="s">
        <v>6212</v>
      </c>
      <c r="CB1225">
        <v>2018</v>
      </c>
      <c r="CC1225" t="s">
        <v>12881</v>
      </c>
      <c r="CD1225" t="s">
        <v>12962</v>
      </c>
      <c r="CE1225" t="s">
        <v>12962</v>
      </c>
      <c r="CF1225" t="s">
        <v>17</v>
      </c>
      <c r="CG1225" t="s">
        <v>17</v>
      </c>
      <c r="CH1225" t="s">
        <v>131</v>
      </c>
      <c r="CI1225" t="s">
        <v>12902</v>
      </c>
      <c r="CJ1225" t="s">
        <v>12881</v>
      </c>
      <c r="CN1225" t="s">
        <v>12908</v>
      </c>
      <c r="CO1225" t="s">
        <v>10</v>
      </c>
      <c r="CP1225" t="s">
        <v>5933</v>
      </c>
      <c r="CQ1225" t="s">
        <v>6171</v>
      </c>
      <c r="CR1225" t="s">
        <v>17</v>
      </c>
      <c r="CS1225" t="s">
        <v>12962</v>
      </c>
      <c r="CT1225" t="s">
        <v>430</v>
      </c>
      <c r="CU1225" t="s">
        <v>5935</v>
      </c>
      <c r="CV1225" t="s">
        <v>12892</v>
      </c>
      <c r="CW1225" t="s">
        <v>17</v>
      </c>
      <c r="CX1225" t="s">
        <v>17</v>
      </c>
      <c r="CY1225" t="s">
        <v>17</v>
      </c>
      <c r="CZ1225" t="s">
        <v>17</v>
      </c>
      <c r="DA1225" t="s">
        <v>12904</v>
      </c>
      <c r="DB1225" t="str">
        <f t="shared" si="0"/>
        <v>S18080101000805.gz</v>
      </c>
      <c r="DD1225">
        <v>1233</v>
      </c>
    </row>
    <row r="1226" spans="1:108">
      <c r="A1226">
        <v>1179</v>
      </c>
      <c r="B1226" t="s">
        <v>12881</v>
      </c>
      <c r="C1226" s="285" t="s">
        <v>12882</v>
      </c>
      <c r="D1226" t="s">
        <v>12883</v>
      </c>
      <c r="G1226" t="s">
        <v>12884</v>
      </c>
      <c r="H1226" t="s">
        <v>12885</v>
      </c>
      <c r="I1226" t="s">
        <v>12886</v>
      </c>
      <c r="J1226" t="s">
        <v>12887</v>
      </c>
      <c r="K1226" s="221" t="s">
        <v>12888</v>
      </c>
      <c r="L1226" t="s">
        <v>12963</v>
      </c>
      <c r="M1226" t="b">
        <v>0</v>
      </c>
      <c r="N1226" t="s">
        <v>12890</v>
      </c>
      <c r="O1226" t="s">
        <v>8168</v>
      </c>
      <c r="P1226" t="s">
        <v>17</v>
      </c>
      <c r="Q1226">
        <v>-1</v>
      </c>
      <c r="R1226">
        <v>99</v>
      </c>
      <c r="S1226" t="s">
        <v>10984</v>
      </c>
      <c r="T1226" t="s">
        <v>17</v>
      </c>
      <c r="U1226" t="s">
        <v>17</v>
      </c>
      <c r="V1226" t="s">
        <v>17</v>
      </c>
      <c r="W1226" t="s">
        <v>17</v>
      </c>
      <c r="X1226" t="s">
        <v>17</v>
      </c>
      <c r="Y1226" t="s">
        <v>17</v>
      </c>
      <c r="Z1226" t="s">
        <v>12949</v>
      </c>
      <c r="AA1226" t="s">
        <v>484</v>
      </c>
      <c r="AB1226" t="s">
        <v>17</v>
      </c>
      <c r="AC1226" t="s">
        <v>17</v>
      </c>
      <c r="AD1226" t="s">
        <v>17</v>
      </c>
      <c r="AE1226" t="s">
        <v>12892</v>
      </c>
      <c r="AF1226" t="s">
        <v>17</v>
      </c>
      <c r="AG1226" t="s">
        <v>17</v>
      </c>
      <c r="AH1226" t="s">
        <v>12964</v>
      </c>
      <c r="AJ1226" t="s">
        <v>481</v>
      </c>
      <c r="AK1226" t="s">
        <v>12</v>
      </c>
      <c r="AL1226" t="s">
        <v>12</v>
      </c>
      <c r="AM1226" t="s">
        <v>481</v>
      </c>
      <c r="AN1226" t="s">
        <v>17</v>
      </c>
      <c r="AO1226" t="s">
        <v>4575</v>
      </c>
      <c r="AP1226" t="s">
        <v>12894</v>
      </c>
      <c r="AQ1226" t="s">
        <v>17</v>
      </c>
      <c r="AR1226" t="s">
        <v>17</v>
      </c>
      <c r="AS1226" t="s">
        <v>9041</v>
      </c>
      <c r="AT1226" t="s">
        <v>17</v>
      </c>
      <c r="AU1226" t="b">
        <v>0</v>
      </c>
      <c r="AV1226">
        <v>1586479</v>
      </c>
      <c r="AW1226" t="s">
        <v>17</v>
      </c>
      <c r="AX1226" t="s">
        <v>17</v>
      </c>
      <c r="AY1226" t="s">
        <v>17</v>
      </c>
      <c r="AZ1226" t="s">
        <v>12895</v>
      </c>
      <c r="BA1226" t="s">
        <v>12896</v>
      </c>
      <c r="BB1226" t="s">
        <v>5202</v>
      </c>
      <c r="BC1226" t="s">
        <v>17</v>
      </c>
      <c r="BD1226" t="s">
        <v>17</v>
      </c>
      <c r="BE1226" t="s">
        <v>37</v>
      </c>
      <c r="BF1226" t="s">
        <v>5920</v>
      </c>
      <c r="BG1226" t="s">
        <v>12897</v>
      </c>
      <c r="BH1226" t="s">
        <v>9567</v>
      </c>
      <c r="BI1226" t="s">
        <v>12898</v>
      </c>
      <c r="BJ1226" t="s">
        <v>9079</v>
      </c>
      <c r="BK1226" t="s">
        <v>9568</v>
      </c>
      <c r="BL1226" t="s">
        <v>17</v>
      </c>
      <c r="BM1226">
        <v>1586479</v>
      </c>
      <c r="BO1226" t="s">
        <v>12899</v>
      </c>
      <c r="BP1226" t="s">
        <v>12900</v>
      </c>
      <c r="BQ1226" t="s">
        <v>17</v>
      </c>
      <c r="BR1226" t="s">
        <v>17</v>
      </c>
      <c r="BS1226" t="s">
        <v>17</v>
      </c>
      <c r="BT1226" t="s">
        <v>12901</v>
      </c>
      <c r="BX1226" t="s">
        <v>17</v>
      </c>
      <c r="BY1226" t="s">
        <v>17</v>
      </c>
      <c r="BZ1226" t="s">
        <v>17</v>
      </c>
      <c r="CA1226" t="s">
        <v>6212</v>
      </c>
      <c r="CB1226">
        <v>2018</v>
      </c>
      <c r="CC1226" t="s">
        <v>12881</v>
      </c>
      <c r="CD1226" t="s">
        <v>12964</v>
      </c>
      <c r="CE1226" t="s">
        <v>12964</v>
      </c>
      <c r="CF1226" t="s">
        <v>17</v>
      </c>
      <c r="CG1226" t="s">
        <v>17</v>
      </c>
      <c r="CH1226" t="s">
        <v>131</v>
      </c>
      <c r="CI1226" t="s">
        <v>12902</v>
      </c>
      <c r="CJ1226" t="s">
        <v>12881</v>
      </c>
      <c r="CN1226" t="s">
        <v>12903</v>
      </c>
      <c r="CO1226" t="s">
        <v>686</v>
      </c>
      <c r="CP1226" t="s">
        <v>5933</v>
      </c>
      <c r="CQ1226" t="s">
        <v>7025</v>
      </c>
      <c r="CR1226" t="s">
        <v>17</v>
      </c>
      <c r="CS1226" t="s">
        <v>12964</v>
      </c>
      <c r="CT1226" t="s">
        <v>430</v>
      </c>
      <c r="CU1226" t="s">
        <v>5935</v>
      </c>
      <c r="CV1226" t="s">
        <v>12892</v>
      </c>
      <c r="CW1226" t="s">
        <v>17</v>
      </c>
      <c r="CX1226" t="s">
        <v>17</v>
      </c>
      <c r="CY1226" t="s">
        <v>17</v>
      </c>
      <c r="CZ1226" t="s">
        <v>17</v>
      </c>
      <c r="DA1226" t="s">
        <v>12904</v>
      </c>
      <c r="DB1226" t="str">
        <f t="shared" si="0"/>
        <v>S18080101000806.gz</v>
      </c>
      <c r="DD1226">
        <v>1234</v>
      </c>
    </row>
    <row r="1227" spans="1:108">
      <c r="A1227">
        <v>1180</v>
      </c>
      <c r="B1227" t="s">
        <v>12881</v>
      </c>
      <c r="C1227" s="285" t="s">
        <v>12882</v>
      </c>
      <c r="D1227" t="s">
        <v>12883</v>
      </c>
      <c r="G1227" t="s">
        <v>12884</v>
      </c>
      <c r="H1227" t="s">
        <v>12885</v>
      </c>
      <c r="I1227" t="s">
        <v>12886</v>
      </c>
      <c r="J1227" t="s">
        <v>12887</v>
      </c>
      <c r="K1227" s="221" t="s">
        <v>12888</v>
      </c>
      <c r="L1227" t="s">
        <v>12963</v>
      </c>
      <c r="M1227" t="b">
        <v>0</v>
      </c>
      <c r="N1227" t="s">
        <v>12890</v>
      </c>
      <c r="O1227" t="s">
        <v>8168</v>
      </c>
      <c r="P1227" t="s">
        <v>17</v>
      </c>
      <c r="Q1227">
        <v>-1</v>
      </c>
      <c r="R1227">
        <v>99</v>
      </c>
      <c r="S1227" t="s">
        <v>10984</v>
      </c>
      <c r="T1227" t="s">
        <v>17</v>
      </c>
      <c r="U1227" t="s">
        <v>17</v>
      </c>
      <c r="V1227" t="s">
        <v>17</v>
      </c>
      <c r="W1227" t="s">
        <v>17</v>
      </c>
      <c r="X1227" t="s">
        <v>17</v>
      </c>
      <c r="Y1227" t="s">
        <v>17</v>
      </c>
      <c r="Z1227" t="s">
        <v>12949</v>
      </c>
      <c r="AA1227" t="s">
        <v>484</v>
      </c>
      <c r="AB1227" t="s">
        <v>17</v>
      </c>
      <c r="AC1227" t="s">
        <v>17</v>
      </c>
      <c r="AD1227" t="s">
        <v>17</v>
      </c>
      <c r="AE1227" t="s">
        <v>12892</v>
      </c>
      <c r="AF1227" t="s">
        <v>17</v>
      </c>
      <c r="AG1227" t="s">
        <v>17</v>
      </c>
      <c r="AH1227" t="s">
        <v>12965</v>
      </c>
      <c r="AJ1227" t="s">
        <v>481</v>
      </c>
      <c r="AK1227" t="s">
        <v>12</v>
      </c>
      <c r="AL1227" t="s">
        <v>12</v>
      </c>
      <c r="AM1227" t="s">
        <v>481</v>
      </c>
      <c r="AN1227" t="s">
        <v>17</v>
      </c>
      <c r="AO1227" t="s">
        <v>4575</v>
      </c>
      <c r="AP1227" t="s">
        <v>12894</v>
      </c>
      <c r="AQ1227" t="s">
        <v>17</v>
      </c>
      <c r="AR1227" t="s">
        <v>17</v>
      </c>
      <c r="AS1227" t="s">
        <v>9041</v>
      </c>
      <c r="AT1227" t="s">
        <v>17</v>
      </c>
      <c r="AU1227" t="b">
        <v>0</v>
      </c>
      <c r="AV1227">
        <v>1312992</v>
      </c>
      <c r="AW1227" t="s">
        <v>17</v>
      </c>
      <c r="AX1227" t="s">
        <v>17</v>
      </c>
      <c r="AY1227" t="s">
        <v>17</v>
      </c>
      <c r="AZ1227" t="s">
        <v>12895</v>
      </c>
      <c r="BA1227" t="s">
        <v>12896</v>
      </c>
      <c r="BB1227" t="s">
        <v>5202</v>
      </c>
      <c r="BC1227" t="s">
        <v>17</v>
      </c>
      <c r="BD1227" t="s">
        <v>17</v>
      </c>
      <c r="BE1227" t="s">
        <v>37</v>
      </c>
      <c r="BF1227" t="s">
        <v>5920</v>
      </c>
      <c r="BG1227" t="s">
        <v>12897</v>
      </c>
      <c r="BH1227" t="s">
        <v>6171</v>
      </c>
      <c r="BI1227" t="s">
        <v>12907</v>
      </c>
      <c r="BJ1227" t="s">
        <v>9051</v>
      </c>
      <c r="BK1227" t="s">
        <v>9568</v>
      </c>
      <c r="BL1227" t="s">
        <v>17</v>
      </c>
      <c r="BM1227">
        <v>1312992</v>
      </c>
      <c r="BO1227" t="s">
        <v>12899</v>
      </c>
      <c r="BP1227" t="s">
        <v>12900</v>
      </c>
      <c r="BQ1227" t="s">
        <v>17</v>
      </c>
      <c r="BR1227" t="s">
        <v>17</v>
      </c>
      <c r="BS1227" t="s">
        <v>17</v>
      </c>
      <c r="BT1227" t="s">
        <v>12901</v>
      </c>
      <c r="BX1227" t="s">
        <v>17</v>
      </c>
      <c r="BY1227" t="s">
        <v>17</v>
      </c>
      <c r="BZ1227" t="s">
        <v>17</v>
      </c>
      <c r="CA1227" t="s">
        <v>6212</v>
      </c>
      <c r="CB1227">
        <v>2018</v>
      </c>
      <c r="CC1227" t="s">
        <v>12881</v>
      </c>
      <c r="CD1227" t="s">
        <v>12965</v>
      </c>
      <c r="CE1227" t="s">
        <v>12965</v>
      </c>
      <c r="CF1227" t="s">
        <v>17</v>
      </c>
      <c r="CG1227" t="s">
        <v>17</v>
      </c>
      <c r="CH1227" t="s">
        <v>131</v>
      </c>
      <c r="CI1227" t="s">
        <v>12902</v>
      </c>
      <c r="CJ1227" t="s">
        <v>12881</v>
      </c>
      <c r="CN1227" t="s">
        <v>12908</v>
      </c>
      <c r="CO1227" t="s">
        <v>10</v>
      </c>
      <c r="CP1227" t="s">
        <v>5933</v>
      </c>
      <c r="CQ1227" t="s">
        <v>6171</v>
      </c>
      <c r="CR1227" t="s">
        <v>17</v>
      </c>
      <c r="CS1227" t="s">
        <v>12965</v>
      </c>
      <c r="CT1227" t="s">
        <v>430</v>
      </c>
      <c r="CU1227" t="s">
        <v>5935</v>
      </c>
      <c r="CV1227" t="s">
        <v>12892</v>
      </c>
      <c r="CW1227" t="s">
        <v>17</v>
      </c>
      <c r="CX1227" t="s">
        <v>17</v>
      </c>
      <c r="CY1227" t="s">
        <v>17</v>
      </c>
      <c r="CZ1227" t="s">
        <v>17</v>
      </c>
      <c r="DA1227" t="s">
        <v>12904</v>
      </c>
      <c r="DB1227" t="str">
        <f t="shared" si="0"/>
        <v>S18080101000901.gz</v>
      </c>
      <c r="DD1227">
        <v>1235</v>
      </c>
    </row>
    <row r="1228" spans="1:108">
      <c r="A1228">
        <v>1181</v>
      </c>
      <c r="B1228" t="s">
        <v>12881</v>
      </c>
      <c r="C1228" s="285" t="s">
        <v>12882</v>
      </c>
      <c r="D1228" t="s">
        <v>12883</v>
      </c>
      <c r="G1228" t="s">
        <v>12884</v>
      </c>
      <c r="H1228" t="s">
        <v>12885</v>
      </c>
      <c r="I1228" t="s">
        <v>12886</v>
      </c>
      <c r="J1228" t="s">
        <v>12887</v>
      </c>
      <c r="K1228" s="221" t="s">
        <v>12888</v>
      </c>
      <c r="L1228" t="s">
        <v>12963</v>
      </c>
      <c r="M1228" t="b">
        <v>0</v>
      </c>
      <c r="N1228" t="s">
        <v>12890</v>
      </c>
      <c r="O1228" t="s">
        <v>8168</v>
      </c>
      <c r="P1228" t="s">
        <v>17</v>
      </c>
      <c r="Q1228">
        <v>-1</v>
      </c>
      <c r="R1228">
        <v>99</v>
      </c>
      <c r="S1228" t="s">
        <v>10984</v>
      </c>
      <c r="T1228" t="s">
        <v>17</v>
      </c>
      <c r="U1228" t="s">
        <v>17</v>
      </c>
      <c r="V1228" t="s">
        <v>17</v>
      </c>
      <c r="W1228" t="s">
        <v>17</v>
      </c>
      <c r="X1228" t="s">
        <v>17</v>
      </c>
      <c r="Y1228" t="s">
        <v>17</v>
      </c>
      <c r="Z1228" t="s">
        <v>12949</v>
      </c>
      <c r="AA1228" t="s">
        <v>484</v>
      </c>
      <c r="AB1228" t="s">
        <v>17</v>
      </c>
      <c r="AC1228" t="s">
        <v>17</v>
      </c>
      <c r="AD1228" t="s">
        <v>17</v>
      </c>
      <c r="AE1228" t="s">
        <v>12892</v>
      </c>
      <c r="AF1228" t="s">
        <v>17</v>
      </c>
      <c r="AG1228" t="s">
        <v>17</v>
      </c>
      <c r="AH1228" t="s">
        <v>12966</v>
      </c>
      <c r="AJ1228" t="s">
        <v>481</v>
      </c>
      <c r="AK1228" t="s">
        <v>12</v>
      </c>
      <c r="AL1228" t="s">
        <v>12</v>
      </c>
      <c r="AM1228" t="s">
        <v>481</v>
      </c>
      <c r="AN1228" t="s">
        <v>17</v>
      </c>
      <c r="AO1228" t="s">
        <v>5975</v>
      </c>
      <c r="AP1228" t="s">
        <v>10984</v>
      </c>
      <c r="AQ1228" t="s">
        <v>17</v>
      </c>
      <c r="AR1228" t="s">
        <v>17</v>
      </c>
      <c r="AS1228" t="s">
        <v>9041</v>
      </c>
      <c r="AT1228" t="s">
        <v>17</v>
      </c>
      <c r="AU1228" t="b">
        <v>0</v>
      </c>
      <c r="AV1228">
        <v>1606355</v>
      </c>
      <c r="AW1228" t="s">
        <v>17</v>
      </c>
      <c r="AX1228" t="s">
        <v>17</v>
      </c>
      <c r="AY1228" t="s">
        <v>17</v>
      </c>
      <c r="AZ1228" t="s">
        <v>12895</v>
      </c>
      <c r="BA1228" t="s">
        <v>12896</v>
      </c>
      <c r="BB1228" t="s">
        <v>5202</v>
      </c>
      <c r="BC1228" t="s">
        <v>17</v>
      </c>
      <c r="BD1228" t="s">
        <v>17</v>
      </c>
      <c r="BE1228" t="s">
        <v>37</v>
      </c>
      <c r="BF1228" t="s">
        <v>5920</v>
      </c>
      <c r="BG1228" t="s">
        <v>12897</v>
      </c>
      <c r="BH1228" t="s">
        <v>9567</v>
      </c>
      <c r="BI1228" t="s">
        <v>12898</v>
      </c>
      <c r="BJ1228" t="s">
        <v>9079</v>
      </c>
      <c r="BK1228" t="s">
        <v>9568</v>
      </c>
      <c r="BL1228" t="s">
        <v>17</v>
      </c>
      <c r="BM1228">
        <v>1606355</v>
      </c>
      <c r="BO1228" t="s">
        <v>12899</v>
      </c>
      <c r="BP1228" t="s">
        <v>12900</v>
      </c>
      <c r="BQ1228" t="s">
        <v>17</v>
      </c>
      <c r="BR1228" t="s">
        <v>17</v>
      </c>
      <c r="BS1228" t="s">
        <v>17</v>
      </c>
      <c r="BT1228" t="s">
        <v>12901</v>
      </c>
      <c r="BX1228" t="s">
        <v>17</v>
      </c>
      <c r="BY1228" t="s">
        <v>17</v>
      </c>
      <c r="BZ1228" t="s">
        <v>17</v>
      </c>
      <c r="CA1228" t="s">
        <v>6212</v>
      </c>
      <c r="CB1228">
        <v>2018</v>
      </c>
      <c r="CC1228" t="s">
        <v>12881</v>
      </c>
      <c r="CD1228" t="s">
        <v>12966</v>
      </c>
      <c r="CE1228" t="s">
        <v>12966</v>
      </c>
      <c r="CF1228" t="s">
        <v>17</v>
      </c>
      <c r="CG1228" t="s">
        <v>17</v>
      </c>
      <c r="CH1228" t="s">
        <v>131</v>
      </c>
      <c r="CI1228" t="s">
        <v>12902</v>
      </c>
      <c r="CJ1228" t="s">
        <v>12881</v>
      </c>
      <c r="CN1228" t="s">
        <v>12903</v>
      </c>
      <c r="CO1228" t="s">
        <v>686</v>
      </c>
      <c r="CP1228" t="s">
        <v>5933</v>
      </c>
      <c r="CQ1228" t="s">
        <v>7025</v>
      </c>
      <c r="CR1228" t="s">
        <v>17</v>
      </c>
      <c r="CS1228" t="s">
        <v>12966</v>
      </c>
      <c r="CT1228" t="s">
        <v>430</v>
      </c>
      <c r="CU1228" t="s">
        <v>5935</v>
      </c>
      <c r="CV1228" t="s">
        <v>12892</v>
      </c>
      <c r="CW1228" t="s">
        <v>17</v>
      </c>
      <c r="CX1228" t="s">
        <v>17</v>
      </c>
      <c r="CY1228" t="s">
        <v>17</v>
      </c>
      <c r="CZ1228" t="s">
        <v>17</v>
      </c>
      <c r="DA1228" t="s">
        <v>12904</v>
      </c>
      <c r="DB1228" t="str">
        <f t="shared" si="0"/>
        <v>S18080101000902.gz</v>
      </c>
      <c r="DD1228">
        <v>1236</v>
      </c>
    </row>
    <row r="1229" spans="1:108">
      <c r="A1229">
        <v>1182</v>
      </c>
      <c r="B1229" t="s">
        <v>12881</v>
      </c>
      <c r="C1229" s="285" t="s">
        <v>12882</v>
      </c>
      <c r="D1229" t="s">
        <v>12883</v>
      </c>
      <c r="G1229" t="s">
        <v>12884</v>
      </c>
      <c r="H1229" t="s">
        <v>12885</v>
      </c>
      <c r="I1229" t="s">
        <v>12886</v>
      </c>
      <c r="J1229" t="s">
        <v>12887</v>
      </c>
      <c r="K1229" s="221" t="s">
        <v>12888</v>
      </c>
      <c r="L1229" t="s">
        <v>12963</v>
      </c>
      <c r="M1229" t="b">
        <v>0</v>
      </c>
      <c r="N1229" t="s">
        <v>12890</v>
      </c>
      <c r="O1229" t="s">
        <v>8168</v>
      </c>
      <c r="P1229" t="s">
        <v>17</v>
      </c>
      <c r="Q1229">
        <v>-1</v>
      </c>
      <c r="R1229">
        <v>99</v>
      </c>
      <c r="S1229" t="s">
        <v>10984</v>
      </c>
      <c r="T1229" t="s">
        <v>17</v>
      </c>
      <c r="U1229" t="s">
        <v>17</v>
      </c>
      <c r="V1229" t="s">
        <v>17</v>
      </c>
      <c r="W1229" t="s">
        <v>17</v>
      </c>
      <c r="X1229" t="s">
        <v>17</v>
      </c>
      <c r="Y1229" t="s">
        <v>17</v>
      </c>
      <c r="Z1229" t="s">
        <v>12949</v>
      </c>
      <c r="AA1229" t="s">
        <v>484</v>
      </c>
      <c r="AB1229" t="s">
        <v>17</v>
      </c>
      <c r="AC1229" t="s">
        <v>17</v>
      </c>
      <c r="AD1229" t="s">
        <v>17</v>
      </c>
      <c r="AE1229" t="s">
        <v>12892</v>
      </c>
      <c r="AF1229" t="s">
        <v>17</v>
      </c>
      <c r="AG1229" t="s">
        <v>17</v>
      </c>
      <c r="AH1229" t="s">
        <v>12967</v>
      </c>
      <c r="AJ1229" t="s">
        <v>481</v>
      </c>
      <c r="AK1229" t="s">
        <v>12</v>
      </c>
      <c r="AL1229" t="s">
        <v>12</v>
      </c>
      <c r="AM1229" t="s">
        <v>481</v>
      </c>
      <c r="AN1229" t="s">
        <v>17</v>
      </c>
      <c r="AO1229" t="s">
        <v>5975</v>
      </c>
      <c r="AP1229" t="s">
        <v>10984</v>
      </c>
      <c r="AQ1229" t="s">
        <v>17</v>
      </c>
      <c r="AR1229" t="s">
        <v>17</v>
      </c>
      <c r="AS1229" t="s">
        <v>9041</v>
      </c>
      <c r="AT1229" t="s">
        <v>17</v>
      </c>
      <c r="AU1229" t="b">
        <v>0</v>
      </c>
      <c r="AV1229">
        <v>686942</v>
      </c>
      <c r="AW1229" t="s">
        <v>17</v>
      </c>
      <c r="AX1229" t="s">
        <v>17</v>
      </c>
      <c r="AY1229" t="s">
        <v>17</v>
      </c>
      <c r="AZ1229" t="s">
        <v>12895</v>
      </c>
      <c r="BA1229" t="s">
        <v>12896</v>
      </c>
      <c r="BB1229" t="s">
        <v>5202</v>
      </c>
      <c r="BC1229" t="s">
        <v>17</v>
      </c>
      <c r="BD1229" t="s">
        <v>17</v>
      </c>
      <c r="BE1229" t="s">
        <v>37</v>
      </c>
      <c r="BF1229" t="s">
        <v>5920</v>
      </c>
      <c r="BG1229" t="s">
        <v>12897</v>
      </c>
      <c r="BH1229" t="s">
        <v>6171</v>
      </c>
      <c r="BI1229" t="s">
        <v>12907</v>
      </c>
      <c r="BJ1229" t="s">
        <v>9051</v>
      </c>
      <c r="BK1229" t="s">
        <v>9568</v>
      </c>
      <c r="BL1229" t="s">
        <v>17</v>
      </c>
      <c r="BM1229">
        <v>686942</v>
      </c>
      <c r="BO1229" t="s">
        <v>12899</v>
      </c>
      <c r="BP1229" t="s">
        <v>12900</v>
      </c>
      <c r="BQ1229" t="s">
        <v>17</v>
      </c>
      <c r="BR1229" t="s">
        <v>17</v>
      </c>
      <c r="BS1229" t="s">
        <v>17</v>
      </c>
      <c r="BT1229" t="s">
        <v>12901</v>
      </c>
      <c r="BX1229" t="s">
        <v>17</v>
      </c>
      <c r="BY1229" t="s">
        <v>17</v>
      </c>
      <c r="BZ1229" t="s">
        <v>17</v>
      </c>
      <c r="CA1229" t="s">
        <v>6212</v>
      </c>
      <c r="CB1229">
        <v>2018</v>
      </c>
      <c r="CC1229" t="s">
        <v>12881</v>
      </c>
      <c r="CD1229" t="s">
        <v>12967</v>
      </c>
      <c r="CE1229" t="s">
        <v>12967</v>
      </c>
      <c r="CF1229" t="s">
        <v>17</v>
      </c>
      <c r="CG1229" t="s">
        <v>17</v>
      </c>
      <c r="CH1229" t="s">
        <v>131</v>
      </c>
      <c r="CI1229" t="s">
        <v>12902</v>
      </c>
      <c r="CJ1229" t="s">
        <v>12881</v>
      </c>
      <c r="CN1229" t="s">
        <v>12908</v>
      </c>
      <c r="CO1229" t="s">
        <v>10</v>
      </c>
      <c r="CP1229" t="s">
        <v>5933</v>
      </c>
      <c r="CQ1229" t="s">
        <v>6171</v>
      </c>
      <c r="CR1229" t="s">
        <v>17</v>
      </c>
      <c r="CS1229" t="s">
        <v>12967</v>
      </c>
      <c r="CT1229" t="s">
        <v>430</v>
      </c>
      <c r="CU1229" t="s">
        <v>5935</v>
      </c>
      <c r="CV1229" t="s">
        <v>12892</v>
      </c>
      <c r="CW1229" t="s">
        <v>17</v>
      </c>
      <c r="CX1229" t="s">
        <v>17</v>
      </c>
      <c r="CY1229" t="s">
        <v>17</v>
      </c>
      <c r="CZ1229" t="s">
        <v>17</v>
      </c>
      <c r="DA1229" t="s">
        <v>12904</v>
      </c>
      <c r="DB1229" t="str">
        <f t="shared" si="0"/>
        <v>S18080101000903.gz</v>
      </c>
      <c r="DD1229">
        <v>1237</v>
      </c>
    </row>
    <row r="1230" spans="1:108">
      <c r="A1230">
        <v>1183</v>
      </c>
      <c r="B1230" t="s">
        <v>12881</v>
      </c>
      <c r="C1230" s="285" t="s">
        <v>12882</v>
      </c>
      <c r="D1230" t="s">
        <v>12883</v>
      </c>
      <c r="G1230" t="s">
        <v>12884</v>
      </c>
      <c r="H1230" t="s">
        <v>12885</v>
      </c>
      <c r="I1230" t="s">
        <v>12886</v>
      </c>
      <c r="J1230" t="s">
        <v>12887</v>
      </c>
      <c r="K1230" s="221" t="s">
        <v>12888</v>
      </c>
      <c r="L1230" t="s">
        <v>12963</v>
      </c>
      <c r="M1230" t="b">
        <v>0</v>
      </c>
      <c r="N1230" t="s">
        <v>12890</v>
      </c>
      <c r="O1230" t="s">
        <v>8168</v>
      </c>
      <c r="P1230" t="s">
        <v>17</v>
      </c>
      <c r="Q1230">
        <v>-1</v>
      </c>
      <c r="R1230">
        <v>99</v>
      </c>
      <c r="S1230" t="s">
        <v>10984</v>
      </c>
      <c r="T1230" t="s">
        <v>17</v>
      </c>
      <c r="U1230" t="s">
        <v>17</v>
      </c>
      <c r="V1230" t="s">
        <v>17</v>
      </c>
      <c r="W1230" t="s">
        <v>17</v>
      </c>
      <c r="X1230" t="s">
        <v>17</v>
      </c>
      <c r="Y1230" t="s">
        <v>17</v>
      </c>
      <c r="Z1230" t="s">
        <v>12949</v>
      </c>
      <c r="AA1230" t="s">
        <v>484</v>
      </c>
      <c r="AB1230" t="s">
        <v>17</v>
      </c>
      <c r="AC1230" t="s">
        <v>17</v>
      </c>
      <c r="AD1230" t="s">
        <v>17</v>
      </c>
      <c r="AE1230" t="s">
        <v>12892</v>
      </c>
      <c r="AF1230" t="s">
        <v>17</v>
      </c>
      <c r="AG1230" t="s">
        <v>17</v>
      </c>
      <c r="AH1230" t="s">
        <v>12968</v>
      </c>
      <c r="AJ1230" t="s">
        <v>481</v>
      </c>
      <c r="AK1230" t="s">
        <v>12</v>
      </c>
      <c r="AL1230" t="s">
        <v>12</v>
      </c>
      <c r="AM1230" t="s">
        <v>481</v>
      </c>
      <c r="AN1230" t="s">
        <v>17</v>
      </c>
      <c r="AO1230" t="s">
        <v>8569</v>
      </c>
      <c r="AP1230" t="s">
        <v>10984</v>
      </c>
      <c r="AQ1230" t="s">
        <v>17</v>
      </c>
      <c r="AR1230" t="s">
        <v>17</v>
      </c>
      <c r="AS1230" t="s">
        <v>9041</v>
      </c>
      <c r="AT1230" t="s">
        <v>17</v>
      </c>
      <c r="AU1230" t="b">
        <v>0</v>
      </c>
      <c r="AV1230">
        <v>1718312</v>
      </c>
      <c r="AW1230" t="s">
        <v>17</v>
      </c>
      <c r="AX1230" t="s">
        <v>17</v>
      </c>
      <c r="AY1230" t="s">
        <v>17</v>
      </c>
      <c r="AZ1230" t="s">
        <v>12895</v>
      </c>
      <c r="BA1230" t="s">
        <v>12896</v>
      </c>
      <c r="BB1230" t="s">
        <v>5202</v>
      </c>
      <c r="BC1230" t="s">
        <v>17</v>
      </c>
      <c r="BD1230" t="s">
        <v>17</v>
      </c>
      <c r="BE1230" t="s">
        <v>37</v>
      </c>
      <c r="BF1230" t="s">
        <v>5920</v>
      </c>
      <c r="BG1230" t="s">
        <v>12897</v>
      </c>
      <c r="BH1230" t="s">
        <v>9567</v>
      </c>
      <c r="BI1230" t="s">
        <v>12898</v>
      </c>
      <c r="BJ1230" t="s">
        <v>9079</v>
      </c>
      <c r="BK1230" t="s">
        <v>9568</v>
      </c>
      <c r="BL1230" t="s">
        <v>17</v>
      </c>
      <c r="BM1230">
        <v>1718312</v>
      </c>
      <c r="BO1230" t="s">
        <v>12899</v>
      </c>
      <c r="BP1230" t="s">
        <v>12900</v>
      </c>
      <c r="BQ1230" t="s">
        <v>17</v>
      </c>
      <c r="BR1230" t="s">
        <v>17</v>
      </c>
      <c r="BS1230" t="s">
        <v>17</v>
      </c>
      <c r="BT1230" t="s">
        <v>12901</v>
      </c>
      <c r="BX1230" t="s">
        <v>17</v>
      </c>
      <c r="BY1230" t="s">
        <v>17</v>
      </c>
      <c r="BZ1230" t="s">
        <v>17</v>
      </c>
      <c r="CA1230" t="s">
        <v>6212</v>
      </c>
      <c r="CB1230">
        <v>2018</v>
      </c>
      <c r="CC1230" t="s">
        <v>12881</v>
      </c>
      <c r="CD1230" t="s">
        <v>12968</v>
      </c>
      <c r="CE1230" t="s">
        <v>12968</v>
      </c>
      <c r="CF1230" t="s">
        <v>17</v>
      </c>
      <c r="CG1230" t="s">
        <v>17</v>
      </c>
      <c r="CH1230" t="s">
        <v>131</v>
      </c>
      <c r="CI1230" t="s">
        <v>12902</v>
      </c>
      <c r="CJ1230" t="s">
        <v>12881</v>
      </c>
      <c r="CN1230" t="s">
        <v>12903</v>
      </c>
      <c r="CO1230" t="s">
        <v>686</v>
      </c>
      <c r="CP1230" t="s">
        <v>5933</v>
      </c>
      <c r="CQ1230" t="s">
        <v>7025</v>
      </c>
      <c r="CR1230" t="s">
        <v>17</v>
      </c>
      <c r="CS1230" t="s">
        <v>12968</v>
      </c>
      <c r="CT1230" t="s">
        <v>430</v>
      </c>
      <c r="CU1230" t="s">
        <v>5935</v>
      </c>
      <c r="CV1230" t="s">
        <v>12892</v>
      </c>
      <c r="CW1230" t="s">
        <v>17</v>
      </c>
      <c r="CX1230" t="s">
        <v>17</v>
      </c>
      <c r="CY1230" t="s">
        <v>17</v>
      </c>
      <c r="CZ1230" t="s">
        <v>17</v>
      </c>
      <c r="DA1230" t="s">
        <v>12904</v>
      </c>
      <c r="DB1230" t="str">
        <f t="shared" si="0"/>
        <v>S18080101000904.gz</v>
      </c>
      <c r="DD1230">
        <v>1238</v>
      </c>
    </row>
    <row r="1231" spans="1:108">
      <c r="A1231">
        <v>1184</v>
      </c>
      <c r="B1231" t="s">
        <v>12881</v>
      </c>
      <c r="C1231" s="285" t="s">
        <v>12882</v>
      </c>
      <c r="D1231" t="s">
        <v>12883</v>
      </c>
      <c r="G1231" t="s">
        <v>12884</v>
      </c>
      <c r="H1231" t="s">
        <v>12885</v>
      </c>
      <c r="I1231" t="s">
        <v>12886</v>
      </c>
      <c r="J1231" t="s">
        <v>12887</v>
      </c>
      <c r="K1231" s="221" t="s">
        <v>12888</v>
      </c>
      <c r="L1231" t="s">
        <v>12963</v>
      </c>
      <c r="M1231" t="b">
        <v>0</v>
      </c>
      <c r="N1231" t="s">
        <v>12890</v>
      </c>
      <c r="O1231" t="s">
        <v>8168</v>
      </c>
      <c r="P1231" t="s">
        <v>17</v>
      </c>
      <c r="Q1231">
        <v>-1</v>
      </c>
      <c r="R1231">
        <v>99</v>
      </c>
      <c r="S1231" t="s">
        <v>10984</v>
      </c>
      <c r="T1231" t="s">
        <v>17</v>
      </c>
      <c r="U1231" t="s">
        <v>17</v>
      </c>
      <c r="V1231" t="s">
        <v>17</v>
      </c>
      <c r="W1231" t="s">
        <v>17</v>
      </c>
      <c r="X1231" t="s">
        <v>17</v>
      </c>
      <c r="Y1231" t="s">
        <v>17</v>
      </c>
      <c r="Z1231" t="s">
        <v>12949</v>
      </c>
      <c r="AA1231" t="s">
        <v>484</v>
      </c>
      <c r="AB1231" t="s">
        <v>17</v>
      </c>
      <c r="AC1231" t="s">
        <v>17</v>
      </c>
      <c r="AD1231" t="s">
        <v>17</v>
      </c>
      <c r="AE1231" t="s">
        <v>12892</v>
      </c>
      <c r="AF1231" t="s">
        <v>17</v>
      </c>
      <c r="AG1231" t="s">
        <v>17</v>
      </c>
      <c r="AH1231" t="s">
        <v>12969</v>
      </c>
      <c r="AJ1231" t="s">
        <v>481</v>
      </c>
      <c r="AK1231" t="s">
        <v>12</v>
      </c>
      <c r="AL1231" t="s">
        <v>12</v>
      </c>
      <c r="AM1231" t="s">
        <v>481</v>
      </c>
      <c r="AN1231" t="s">
        <v>17</v>
      </c>
      <c r="AO1231" t="s">
        <v>8569</v>
      </c>
      <c r="AP1231" t="s">
        <v>10984</v>
      </c>
      <c r="AQ1231" t="s">
        <v>17</v>
      </c>
      <c r="AR1231" t="s">
        <v>17</v>
      </c>
      <c r="AS1231" t="s">
        <v>9041</v>
      </c>
      <c r="AT1231" t="s">
        <v>17</v>
      </c>
      <c r="AU1231" t="b">
        <v>0</v>
      </c>
      <c r="AV1231">
        <v>456110</v>
      </c>
      <c r="AW1231" t="s">
        <v>17</v>
      </c>
      <c r="AX1231" t="s">
        <v>17</v>
      </c>
      <c r="AY1231" t="s">
        <v>17</v>
      </c>
      <c r="AZ1231" t="s">
        <v>12895</v>
      </c>
      <c r="BA1231" t="s">
        <v>12896</v>
      </c>
      <c r="BB1231" t="s">
        <v>5202</v>
      </c>
      <c r="BC1231" t="s">
        <v>17</v>
      </c>
      <c r="BD1231" t="s">
        <v>17</v>
      </c>
      <c r="BE1231" t="s">
        <v>37</v>
      </c>
      <c r="BF1231" t="s">
        <v>5920</v>
      </c>
      <c r="BG1231" t="s">
        <v>12897</v>
      </c>
      <c r="BH1231" t="s">
        <v>6171</v>
      </c>
      <c r="BI1231" t="s">
        <v>12907</v>
      </c>
      <c r="BJ1231" t="s">
        <v>9051</v>
      </c>
      <c r="BK1231" t="s">
        <v>9568</v>
      </c>
      <c r="BL1231" t="s">
        <v>17</v>
      </c>
      <c r="BM1231">
        <v>456110</v>
      </c>
      <c r="BO1231" t="s">
        <v>12899</v>
      </c>
      <c r="BP1231" t="s">
        <v>12900</v>
      </c>
      <c r="BQ1231" t="s">
        <v>17</v>
      </c>
      <c r="BR1231" t="s">
        <v>17</v>
      </c>
      <c r="BS1231" t="s">
        <v>17</v>
      </c>
      <c r="BT1231" t="s">
        <v>12901</v>
      </c>
      <c r="BX1231" t="s">
        <v>17</v>
      </c>
      <c r="BY1231" t="s">
        <v>17</v>
      </c>
      <c r="BZ1231" t="s">
        <v>17</v>
      </c>
      <c r="CA1231" t="s">
        <v>6212</v>
      </c>
      <c r="CB1231">
        <v>2018</v>
      </c>
      <c r="CC1231" t="s">
        <v>12881</v>
      </c>
      <c r="CD1231" t="s">
        <v>12969</v>
      </c>
      <c r="CE1231" t="s">
        <v>12969</v>
      </c>
      <c r="CF1231" t="s">
        <v>17</v>
      </c>
      <c r="CG1231" t="s">
        <v>17</v>
      </c>
      <c r="CH1231" t="s">
        <v>131</v>
      </c>
      <c r="CI1231" t="s">
        <v>12902</v>
      </c>
      <c r="CJ1231" t="s">
        <v>12881</v>
      </c>
      <c r="CN1231" t="s">
        <v>12908</v>
      </c>
      <c r="CO1231" t="s">
        <v>10</v>
      </c>
      <c r="CP1231" t="s">
        <v>5933</v>
      </c>
      <c r="CQ1231" t="s">
        <v>6171</v>
      </c>
      <c r="CR1231" t="s">
        <v>17</v>
      </c>
      <c r="CS1231" t="s">
        <v>12969</v>
      </c>
      <c r="CT1231" t="s">
        <v>430</v>
      </c>
      <c r="CU1231" t="s">
        <v>5935</v>
      </c>
      <c r="CV1231" t="s">
        <v>12892</v>
      </c>
      <c r="CW1231" t="s">
        <v>17</v>
      </c>
      <c r="CX1231" t="s">
        <v>17</v>
      </c>
      <c r="CY1231" t="s">
        <v>17</v>
      </c>
      <c r="CZ1231" t="s">
        <v>17</v>
      </c>
      <c r="DA1231" t="s">
        <v>12904</v>
      </c>
      <c r="DB1231" t="str">
        <f t="shared" si="0"/>
        <v>S18080101000905.gz</v>
      </c>
      <c r="DD1231">
        <v>1239</v>
      </c>
    </row>
    <row r="1232" spans="1:108">
      <c r="A1232">
        <v>1185</v>
      </c>
      <c r="B1232" t="s">
        <v>12881</v>
      </c>
      <c r="C1232" s="285" t="s">
        <v>12882</v>
      </c>
      <c r="D1232" t="s">
        <v>12883</v>
      </c>
      <c r="G1232" t="s">
        <v>12884</v>
      </c>
      <c r="H1232" t="s">
        <v>12885</v>
      </c>
      <c r="I1232" t="s">
        <v>12886</v>
      </c>
      <c r="J1232" t="s">
        <v>12887</v>
      </c>
      <c r="K1232" s="221" t="s">
        <v>12888</v>
      </c>
      <c r="L1232" t="s">
        <v>12970</v>
      </c>
      <c r="M1232" t="b">
        <v>0</v>
      </c>
      <c r="N1232" t="s">
        <v>12890</v>
      </c>
      <c r="O1232" t="s">
        <v>8168</v>
      </c>
      <c r="P1232" t="s">
        <v>17</v>
      </c>
      <c r="Q1232">
        <v>-1</v>
      </c>
      <c r="R1232">
        <v>99</v>
      </c>
      <c r="S1232" t="s">
        <v>10984</v>
      </c>
      <c r="T1232" t="s">
        <v>17</v>
      </c>
      <c r="U1232" t="s">
        <v>17</v>
      </c>
      <c r="V1232" t="s">
        <v>17</v>
      </c>
      <c r="W1232" t="s">
        <v>17</v>
      </c>
      <c r="X1232" t="s">
        <v>17</v>
      </c>
      <c r="Y1232" t="s">
        <v>17</v>
      </c>
      <c r="Z1232" t="s">
        <v>12949</v>
      </c>
      <c r="AA1232" t="s">
        <v>484</v>
      </c>
      <c r="AB1232" t="s">
        <v>17</v>
      </c>
      <c r="AC1232" t="s">
        <v>17</v>
      </c>
      <c r="AD1232" t="s">
        <v>17</v>
      </c>
      <c r="AE1232" t="s">
        <v>12892</v>
      </c>
      <c r="AF1232" t="s">
        <v>17</v>
      </c>
      <c r="AG1232" t="s">
        <v>17</v>
      </c>
      <c r="AH1232" t="s">
        <v>12971</v>
      </c>
      <c r="AJ1232" t="s">
        <v>481</v>
      </c>
      <c r="AK1232" t="s">
        <v>12</v>
      </c>
      <c r="AL1232" t="s">
        <v>12</v>
      </c>
      <c r="AM1232" t="s">
        <v>481</v>
      </c>
      <c r="AN1232" t="s">
        <v>17</v>
      </c>
      <c r="AO1232" t="s">
        <v>4575</v>
      </c>
      <c r="AP1232" t="s">
        <v>12894</v>
      </c>
      <c r="AQ1232" t="s">
        <v>17</v>
      </c>
      <c r="AR1232" t="s">
        <v>17</v>
      </c>
      <c r="AS1232" t="s">
        <v>9041</v>
      </c>
      <c r="AT1232" t="s">
        <v>17</v>
      </c>
      <c r="AU1232" t="b">
        <v>0</v>
      </c>
      <c r="AV1232">
        <v>1953794</v>
      </c>
      <c r="AW1232" t="s">
        <v>17</v>
      </c>
      <c r="AX1232" t="s">
        <v>17</v>
      </c>
      <c r="AY1232" t="s">
        <v>17</v>
      </c>
      <c r="AZ1232" t="s">
        <v>12895</v>
      </c>
      <c r="BA1232" t="s">
        <v>12896</v>
      </c>
      <c r="BB1232" t="s">
        <v>5202</v>
      </c>
      <c r="BC1232" t="s">
        <v>17</v>
      </c>
      <c r="BD1232" t="s">
        <v>17</v>
      </c>
      <c r="BE1232" t="s">
        <v>37</v>
      </c>
      <c r="BF1232" t="s">
        <v>5920</v>
      </c>
      <c r="BG1232" t="s">
        <v>12897</v>
      </c>
      <c r="BH1232" t="s">
        <v>9567</v>
      </c>
      <c r="BI1232" t="s">
        <v>12898</v>
      </c>
      <c r="BJ1232" t="s">
        <v>9079</v>
      </c>
      <c r="BK1232" t="s">
        <v>9568</v>
      </c>
      <c r="BL1232" t="s">
        <v>17</v>
      </c>
      <c r="BM1232">
        <v>1953794</v>
      </c>
      <c r="BO1232" t="s">
        <v>12899</v>
      </c>
      <c r="BP1232" t="s">
        <v>12900</v>
      </c>
      <c r="BQ1232" t="s">
        <v>17</v>
      </c>
      <c r="BR1232" t="s">
        <v>17</v>
      </c>
      <c r="BS1232" t="s">
        <v>17</v>
      </c>
      <c r="BT1232" t="s">
        <v>12901</v>
      </c>
      <c r="BX1232" t="s">
        <v>17</v>
      </c>
      <c r="BY1232" t="s">
        <v>17</v>
      </c>
      <c r="BZ1232" t="s">
        <v>17</v>
      </c>
      <c r="CA1232" t="s">
        <v>6212</v>
      </c>
      <c r="CB1232">
        <v>2018</v>
      </c>
      <c r="CC1232" t="s">
        <v>12881</v>
      </c>
      <c r="CD1232" t="s">
        <v>12971</v>
      </c>
      <c r="CE1232" t="s">
        <v>12971</v>
      </c>
      <c r="CF1232" t="s">
        <v>17</v>
      </c>
      <c r="CG1232" t="s">
        <v>17</v>
      </c>
      <c r="CH1232" t="s">
        <v>131</v>
      </c>
      <c r="CI1232" t="s">
        <v>12902</v>
      </c>
      <c r="CJ1232" t="s">
        <v>12881</v>
      </c>
      <c r="CN1232" t="s">
        <v>12903</v>
      </c>
      <c r="CO1232" t="s">
        <v>686</v>
      </c>
      <c r="CP1232" t="s">
        <v>5933</v>
      </c>
      <c r="CQ1232" t="s">
        <v>7025</v>
      </c>
      <c r="CR1232" t="s">
        <v>17</v>
      </c>
      <c r="CS1232" t="s">
        <v>12971</v>
      </c>
      <c r="CT1232" t="s">
        <v>430</v>
      </c>
      <c r="CU1232" t="s">
        <v>5935</v>
      </c>
      <c r="CV1232" t="s">
        <v>12892</v>
      </c>
      <c r="CW1232" t="s">
        <v>17</v>
      </c>
      <c r="CX1232" t="s">
        <v>17</v>
      </c>
      <c r="CY1232" t="s">
        <v>17</v>
      </c>
      <c r="CZ1232" t="s">
        <v>17</v>
      </c>
      <c r="DA1232" t="s">
        <v>12904</v>
      </c>
      <c r="DB1232" t="str">
        <f t="shared" si="0"/>
        <v>S18080101000906.gz</v>
      </c>
      <c r="DD1232">
        <v>1240</v>
      </c>
    </row>
    <row r="1233" spans="1:108">
      <c r="A1233">
        <v>1186</v>
      </c>
      <c r="B1233" t="s">
        <v>12881</v>
      </c>
      <c r="C1233" s="285" t="s">
        <v>12882</v>
      </c>
      <c r="D1233" t="s">
        <v>12883</v>
      </c>
      <c r="G1233" t="s">
        <v>12884</v>
      </c>
      <c r="H1233" t="s">
        <v>12885</v>
      </c>
      <c r="I1233" t="s">
        <v>12886</v>
      </c>
      <c r="J1233" t="s">
        <v>12887</v>
      </c>
      <c r="K1233" s="221" t="s">
        <v>12888</v>
      </c>
      <c r="L1233" t="s">
        <v>12970</v>
      </c>
      <c r="M1233" t="b">
        <v>0</v>
      </c>
      <c r="N1233" t="s">
        <v>12890</v>
      </c>
      <c r="O1233" t="s">
        <v>8168</v>
      </c>
      <c r="P1233" t="s">
        <v>17</v>
      </c>
      <c r="Q1233">
        <v>-1</v>
      </c>
      <c r="R1233">
        <v>99</v>
      </c>
      <c r="S1233" t="s">
        <v>10984</v>
      </c>
      <c r="T1233" t="s">
        <v>17</v>
      </c>
      <c r="U1233" t="s">
        <v>17</v>
      </c>
      <c r="V1233" t="s">
        <v>17</v>
      </c>
      <c r="W1233" t="s">
        <v>17</v>
      </c>
      <c r="X1233" t="s">
        <v>17</v>
      </c>
      <c r="Y1233" t="s">
        <v>17</v>
      </c>
      <c r="Z1233" t="s">
        <v>12949</v>
      </c>
      <c r="AA1233" t="s">
        <v>484</v>
      </c>
      <c r="AB1233" t="s">
        <v>17</v>
      </c>
      <c r="AC1233" t="s">
        <v>17</v>
      </c>
      <c r="AD1233" t="s">
        <v>17</v>
      </c>
      <c r="AE1233" t="s">
        <v>12892</v>
      </c>
      <c r="AF1233" t="s">
        <v>17</v>
      </c>
      <c r="AG1233" t="s">
        <v>17</v>
      </c>
      <c r="AH1233" t="s">
        <v>12972</v>
      </c>
      <c r="AJ1233" t="s">
        <v>481</v>
      </c>
      <c r="AK1233" t="s">
        <v>12</v>
      </c>
      <c r="AL1233" t="s">
        <v>12</v>
      </c>
      <c r="AM1233" t="s">
        <v>481</v>
      </c>
      <c r="AN1233" t="s">
        <v>17</v>
      </c>
      <c r="AO1233" t="s">
        <v>4575</v>
      </c>
      <c r="AP1233" t="s">
        <v>12894</v>
      </c>
      <c r="AQ1233" t="s">
        <v>17</v>
      </c>
      <c r="AR1233" t="s">
        <v>17</v>
      </c>
      <c r="AS1233" t="s">
        <v>9041</v>
      </c>
      <c r="AT1233" t="s">
        <v>17</v>
      </c>
      <c r="AU1233" t="b">
        <v>0</v>
      </c>
      <c r="AV1233">
        <v>704091</v>
      </c>
      <c r="AW1233" t="s">
        <v>17</v>
      </c>
      <c r="AX1233" t="s">
        <v>17</v>
      </c>
      <c r="AY1233" t="s">
        <v>17</v>
      </c>
      <c r="AZ1233" t="s">
        <v>12895</v>
      </c>
      <c r="BA1233" t="s">
        <v>12896</v>
      </c>
      <c r="BB1233" t="s">
        <v>5202</v>
      </c>
      <c r="BC1233" t="s">
        <v>17</v>
      </c>
      <c r="BD1233" t="s">
        <v>17</v>
      </c>
      <c r="BE1233" t="s">
        <v>37</v>
      </c>
      <c r="BF1233" t="s">
        <v>5920</v>
      </c>
      <c r="BG1233" t="s">
        <v>12897</v>
      </c>
      <c r="BH1233" t="s">
        <v>6171</v>
      </c>
      <c r="BI1233" t="s">
        <v>12907</v>
      </c>
      <c r="BJ1233" t="s">
        <v>9051</v>
      </c>
      <c r="BK1233" t="s">
        <v>9568</v>
      </c>
      <c r="BL1233" t="s">
        <v>17</v>
      </c>
      <c r="BM1233">
        <v>704091</v>
      </c>
      <c r="BO1233" t="s">
        <v>12899</v>
      </c>
      <c r="BP1233" t="s">
        <v>12900</v>
      </c>
      <c r="BQ1233" t="s">
        <v>17</v>
      </c>
      <c r="BR1233" t="s">
        <v>17</v>
      </c>
      <c r="BS1233" t="s">
        <v>17</v>
      </c>
      <c r="BT1233" t="s">
        <v>12901</v>
      </c>
      <c r="BX1233" t="s">
        <v>17</v>
      </c>
      <c r="BY1233" t="s">
        <v>17</v>
      </c>
      <c r="BZ1233" t="s">
        <v>17</v>
      </c>
      <c r="CA1233" t="s">
        <v>6212</v>
      </c>
      <c r="CB1233">
        <v>2018</v>
      </c>
      <c r="CC1233" t="s">
        <v>12881</v>
      </c>
      <c r="CD1233" t="s">
        <v>12972</v>
      </c>
      <c r="CE1233" t="s">
        <v>12972</v>
      </c>
      <c r="CF1233" t="s">
        <v>17</v>
      </c>
      <c r="CG1233" t="s">
        <v>17</v>
      </c>
      <c r="CH1233" t="s">
        <v>131</v>
      </c>
      <c r="CI1233" t="s">
        <v>12902</v>
      </c>
      <c r="CJ1233" t="s">
        <v>12881</v>
      </c>
      <c r="CN1233" t="s">
        <v>12908</v>
      </c>
      <c r="CO1233" t="s">
        <v>10</v>
      </c>
      <c r="CP1233" t="s">
        <v>5933</v>
      </c>
      <c r="CQ1233" t="s">
        <v>6171</v>
      </c>
      <c r="CR1233" t="s">
        <v>17</v>
      </c>
      <c r="CS1233" t="s">
        <v>12972</v>
      </c>
      <c r="CT1233" t="s">
        <v>430</v>
      </c>
      <c r="CU1233" t="s">
        <v>5935</v>
      </c>
      <c r="CV1233" t="s">
        <v>12892</v>
      </c>
      <c r="CW1233" t="s">
        <v>17</v>
      </c>
      <c r="CX1233" t="s">
        <v>17</v>
      </c>
      <c r="CY1233" t="s">
        <v>17</v>
      </c>
      <c r="CZ1233" t="s">
        <v>17</v>
      </c>
      <c r="DA1233" t="s">
        <v>12904</v>
      </c>
      <c r="DB1233" t="str">
        <f t="shared" si="0"/>
        <v>S18080101001001.gz</v>
      </c>
      <c r="DD1233">
        <v>1241</v>
      </c>
    </row>
    <row r="1234" spans="1:108">
      <c r="A1234">
        <v>1187</v>
      </c>
      <c r="B1234" t="s">
        <v>12881</v>
      </c>
      <c r="C1234" s="285" t="s">
        <v>12882</v>
      </c>
      <c r="D1234" t="s">
        <v>12883</v>
      </c>
      <c r="G1234" t="s">
        <v>12884</v>
      </c>
      <c r="H1234" t="s">
        <v>12885</v>
      </c>
      <c r="I1234" t="s">
        <v>12886</v>
      </c>
      <c r="J1234" t="s">
        <v>12887</v>
      </c>
      <c r="K1234" s="221" t="s">
        <v>12888</v>
      </c>
      <c r="L1234" t="s">
        <v>12970</v>
      </c>
      <c r="M1234" t="b">
        <v>0</v>
      </c>
      <c r="N1234" t="s">
        <v>12890</v>
      </c>
      <c r="O1234" t="s">
        <v>8168</v>
      </c>
      <c r="P1234" t="s">
        <v>17</v>
      </c>
      <c r="Q1234">
        <v>-1</v>
      </c>
      <c r="R1234">
        <v>99</v>
      </c>
      <c r="S1234" t="s">
        <v>10984</v>
      </c>
      <c r="T1234" t="s">
        <v>17</v>
      </c>
      <c r="U1234" t="s">
        <v>17</v>
      </c>
      <c r="V1234" t="s">
        <v>17</v>
      </c>
      <c r="W1234" t="s">
        <v>17</v>
      </c>
      <c r="X1234" t="s">
        <v>17</v>
      </c>
      <c r="Y1234" t="s">
        <v>17</v>
      </c>
      <c r="Z1234" t="s">
        <v>12949</v>
      </c>
      <c r="AA1234" t="s">
        <v>484</v>
      </c>
      <c r="AB1234" t="s">
        <v>17</v>
      </c>
      <c r="AC1234" t="s">
        <v>17</v>
      </c>
      <c r="AD1234" t="s">
        <v>17</v>
      </c>
      <c r="AE1234" t="s">
        <v>12892</v>
      </c>
      <c r="AF1234" t="s">
        <v>17</v>
      </c>
      <c r="AG1234" t="s">
        <v>17</v>
      </c>
      <c r="AH1234" t="s">
        <v>12973</v>
      </c>
      <c r="AJ1234" t="s">
        <v>481</v>
      </c>
      <c r="AK1234" t="s">
        <v>12</v>
      </c>
      <c r="AL1234" t="s">
        <v>12</v>
      </c>
      <c r="AM1234" t="s">
        <v>481</v>
      </c>
      <c r="AN1234" t="s">
        <v>17</v>
      </c>
      <c r="AO1234" t="s">
        <v>5975</v>
      </c>
      <c r="AP1234" t="s">
        <v>10984</v>
      </c>
      <c r="AQ1234" t="s">
        <v>17</v>
      </c>
      <c r="AR1234" t="s">
        <v>17</v>
      </c>
      <c r="AS1234" t="s">
        <v>9041</v>
      </c>
      <c r="AT1234" t="s">
        <v>17</v>
      </c>
      <c r="AU1234" t="b">
        <v>0</v>
      </c>
      <c r="AV1234">
        <v>1418956</v>
      </c>
      <c r="AW1234" t="s">
        <v>17</v>
      </c>
      <c r="AX1234" t="s">
        <v>17</v>
      </c>
      <c r="AY1234" t="s">
        <v>17</v>
      </c>
      <c r="AZ1234" t="s">
        <v>12895</v>
      </c>
      <c r="BA1234" t="s">
        <v>12896</v>
      </c>
      <c r="BB1234" t="s">
        <v>5202</v>
      </c>
      <c r="BC1234" t="s">
        <v>17</v>
      </c>
      <c r="BD1234" t="s">
        <v>17</v>
      </c>
      <c r="BE1234" t="s">
        <v>37</v>
      </c>
      <c r="BF1234" t="s">
        <v>5920</v>
      </c>
      <c r="BG1234" t="s">
        <v>12897</v>
      </c>
      <c r="BH1234" t="s">
        <v>9567</v>
      </c>
      <c r="BI1234" t="s">
        <v>12898</v>
      </c>
      <c r="BJ1234" t="s">
        <v>9079</v>
      </c>
      <c r="BK1234" t="s">
        <v>9568</v>
      </c>
      <c r="BL1234" t="s">
        <v>17</v>
      </c>
      <c r="BM1234">
        <v>1418956</v>
      </c>
      <c r="BO1234" t="s">
        <v>12899</v>
      </c>
      <c r="BP1234" t="s">
        <v>12900</v>
      </c>
      <c r="BQ1234" t="s">
        <v>17</v>
      </c>
      <c r="BR1234" t="s">
        <v>17</v>
      </c>
      <c r="BS1234" t="s">
        <v>17</v>
      </c>
      <c r="BT1234" t="s">
        <v>12901</v>
      </c>
      <c r="BX1234" t="s">
        <v>17</v>
      </c>
      <c r="BY1234" t="s">
        <v>17</v>
      </c>
      <c r="BZ1234" t="s">
        <v>17</v>
      </c>
      <c r="CA1234" t="s">
        <v>6212</v>
      </c>
      <c r="CB1234">
        <v>2018</v>
      </c>
      <c r="CC1234" t="s">
        <v>12881</v>
      </c>
      <c r="CD1234" t="s">
        <v>12973</v>
      </c>
      <c r="CE1234" t="s">
        <v>12973</v>
      </c>
      <c r="CF1234" t="s">
        <v>17</v>
      </c>
      <c r="CG1234" t="s">
        <v>17</v>
      </c>
      <c r="CH1234" t="s">
        <v>131</v>
      </c>
      <c r="CI1234" t="s">
        <v>12902</v>
      </c>
      <c r="CJ1234" t="s">
        <v>12881</v>
      </c>
      <c r="CN1234" t="s">
        <v>12903</v>
      </c>
      <c r="CO1234" t="s">
        <v>686</v>
      </c>
      <c r="CP1234" t="s">
        <v>5933</v>
      </c>
      <c r="CQ1234" t="s">
        <v>7025</v>
      </c>
      <c r="CR1234" t="s">
        <v>17</v>
      </c>
      <c r="CS1234" t="s">
        <v>12973</v>
      </c>
      <c r="CT1234" t="s">
        <v>430</v>
      </c>
      <c r="CU1234" t="s">
        <v>5935</v>
      </c>
      <c r="CV1234" t="s">
        <v>12892</v>
      </c>
      <c r="CW1234" t="s">
        <v>17</v>
      </c>
      <c r="CX1234" t="s">
        <v>17</v>
      </c>
      <c r="CY1234" t="s">
        <v>17</v>
      </c>
      <c r="CZ1234" t="s">
        <v>17</v>
      </c>
      <c r="DA1234" t="s">
        <v>12904</v>
      </c>
      <c r="DB1234" t="str">
        <f t="shared" si="0"/>
        <v>S18080101001002.gz</v>
      </c>
      <c r="DD1234">
        <v>1242</v>
      </c>
    </row>
    <row r="1235" spans="1:108">
      <c r="A1235">
        <v>1188</v>
      </c>
      <c r="B1235" t="s">
        <v>12881</v>
      </c>
      <c r="C1235" s="285" t="s">
        <v>12882</v>
      </c>
      <c r="D1235" t="s">
        <v>12883</v>
      </c>
      <c r="G1235" t="s">
        <v>12884</v>
      </c>
      <c r="H1235" t="s">
        <v>12885</v>
      </c>
      <c r="I1235" t="s">
        <v>12886</v>
      </c>
      <c r="J1235" t="s">
        <v>12887</v>
      </c>
      <c r="K1235" s="221" t="s">
        <v>12888</v>
      </c>
      <c r="L1235" t="s">
        <v>12970</v>
      </c>
      <c r="M1235" t="b">
        <v>0</v>
      </c>
      <c r="N1235" t="s">
        <v>12890</v>
      </c>
      <c r="O1235" t="s">
        <v>8168</v>
      </c>
      <c r="P1235" t="s">
        <v>17</v>
      </c>
      <c r="Q1235">
        <v>-1</v>
      </c>
      <c r="R1235">
        <v>99</v>
      </c>
      <c r="S1235" t="s">
        <v>10984</v>
      </c>
      <c r="T1235" t="s">
        <v>17</v>
      </c>
      <c r="U1235" t="s">
        <v>17</v>
      </c>
      <c r="V1235" t="s">
        <v>17</v>
      </c>
      <c r="W1235" t="s">
        <v>17</v>
      </c>
      <c r="X1235" t="s">
        <v>17</v>
      </c>
      <c r="Y1235" t="s">
        <v>17</v>
      </c>
      <c r="Z1235" t="s">
        <v>12949</v>
      </c>
      <c r="AA1235" t="s">
        <v>484</v>
      </c>
      <c r="AB1235" t="s">
        <v>17</v>
      </c>
      <c r="AC1235" t="s">
        <v>17</v>
      </c>
      <c r="AD1235" t="s">
        <v>17</v>
      </c>
      <c r="AE1235" t="s">
        <v>12892</v>
      </c>
      <c r="AF1235" t="s">
        <v>17</v>
      </c>
      <c r="AG1235" t="s">
        <v>17</v>
      </c>
      <c r="AH1235" t="s">
        <v>12974</v>
      </c>
      <c r="AJ1235" t="s">
        <v>481</v>
      </c>
      <c r="AK1235" t="s">
        <v>12</v>
      </c>
      <c r="AL1235" t="s">
        <v>12</v>
      </c>
      <c r="AM1235" t="s">
        <v>481</v>
      </c>
      <c r="AN1235" t="s">
        <v>17</v>
      </c>
      <c r="AO1235" t="s">
        <v>5975</v>
      </c>
      <c r="AP1235" t="s">
        <v>10984</v>
      </c>
      <c r="AQ1235" t="s">
        <v>17</v>
      </c>
      <c r="AR1235" t="s">
        <v>17</v>
      </c>
      <c r="AS1235" t="s">
        <v>9041</v>
      </c>
      <c r="AT1235" t="s">
        <v>17</v>
      </c>
      <c r="AU1235" t="b">
        <v>0</v>
      </c>
      <c r="AV1235">
        <v>609609</v>
      </c>
      <c r="AW1235" t="s">
        <v>17</v>
      </c>
      <c r="AX1235" t="s">
        <v>17</v>
      </c>
      <c r="AY1235" t="s">
        <v>17</v>
      </c>
      <c r="AZ1235" t="s">
        <v>12895</v>
      </c>
      <c r="BA1235" t="s">
        <v>12896</v>
      </c>
      <c r="BB1235" t="s">
        <v>5202</v>
      </c>
      <c r="BC1235" t="s">
        <v>17</v>
      </c>
      <c r="BD1235" t="s">
        <v>17</v>
      </c>
      <c r="BE1235" t="s">
        <v>37</v>
      </c>
      <c r="BF1235" t="s">
        <v>5920</v>
      </c>
      <c r="BG1235" t="s">
        <v>12897</v>
      </c>
      <c r="BH1235" t="s">
        <v>6171</v>
      </c>
      <c r="BI1235" t="s">
        <v>12907</v>
      </c>
      <c r="BJ1235" t="s">
        <v>9051</v>
      </c>
      <c r="BK1235" t="s">
        <v>9568</v>
      </c>
      <c r="BL1235" t="s">
        <v>17</v>
      </c>
      <c r="BM1235">
        <v>609609</v>
      </c>
      <c r="BO1235" t="s">
        <v>12899</v>
      </c>
      <c r="BP1235" t="s">
        <v>12900</v>
      </c>
      <c r="BQ1235" t="s">
        <v>17</v>
      </c>
      <c r="BR1235" t="s">
        <v>17</v>
      </c>
      <c r="BS1235" t="s">
        <v>17</v>
      </c>
      <c r="BT1235" t="s">
        <v>12901</v>
      </c>
      <c r="BX1235" t="s">
        <v>17</v>
      </c>
      <c r="BY1235" t="s">
        <v>17</v>
      </c>
      <c r="BZ1235" t="s">
        <v>17</v>
      </c>
      <c r="CA1235" t="s">
        <v>6212</v>
      </c>
      <c r="CB1235">
        <v>2018</v>
      </c>
      <c r="CC1235" t="s">
        <v>12881</v>
      </c>
      <c r="CD1235" t="s">
        <v>12974</v>
      </c>
      <c r="CE1235" t="s">
        <v>12974</v>
      </c>
      <c r="CF1235" t="s">
        <v>17</v>
      </c>
      <c r="CG1235" t="s">
        <v>17</v>
      </c>
      <c r="CH1235" t="s">
        <v>131</v>
      </c>
      <c r="CI1235" t="s">
        <v>12902</v>
      </c>
      <c r="CJ1235" t="s">
        <v>12881</v>
      </c>
      <c r="CN1235" t="s">
        <v>12908</v>
      </c>
      <c r="CO1235" t="s">
        <v>10</v>
      </c>
      <c r="CP1235" t="s">
        <v>5933</v>
      </c>
      <c r="CQ1235" t="s">
        <v>6171</v>
      </c>
      <c r="CR1235" t="s">
        <v>17</v>
      </c>
      <c r="CS1235" t="s">
        <v>12974</v>
      </c>
      <c r="CT1235" t="s">
        <v>430</v>
      </c>
      <c r="CU1235" t="s">
        <v>5935</v>
      </c>
      <c r="CV1235" t="s">
        <v>12892</v>
      </c>
      <c r="CW1235" t="s">
        <v>17</v>
      </c>
      <c r="CX1235" t="s">
        <v>17</v>
      </c>
      <c r="CY1235" t="s">
        <v>17</v>
      </c>
      <c r="CZ1235" t="s">
        <v>17</v>
      </c>
      <c r="DA1235" t="s">
        <v>12904</v>
      </c>
      <c r="DB1235" t="str">
        <f t="shared" si="0"/>
        <v>S18080101001003.gz</v>
      </c>
      <c r="DD1235">
        <v>1243</v>
      </c>
    </row>
    <row r="1236" spans="1:108">
      <c r="A1236">
        <v>1189</v>
      </c>
      <c r="B1236" t="s">
        <v>12881</v>
      </c>
      <c r="C1236" s="285" t="s">
        <v>12882</v>
      </c>
      <c r="D1236" t="s">
        <v>12883</v>
      </c>
      <c r="G1236" t="s">
        <v>12884</v>
      </c>
      <c r="H1236" t="s">
        <v>12885</v>
      </c>
      <c r="I1236" t="s">
        <v>12886</v>
      </c>
      <c r="J1236" t="s">
        <v>12887</v>
      </c>
      <c r="K1236" s="221" t="s">
        <v>12888</v>
      </c>
      <c r="L1236" t="s">
        <v>12970</v>
      </c>
      <c r="M1236" t="b">
        <v>0</v>
      </c>
      <c r="N1236" t="s">
        <v>12890</v>
      </c>
      <c r="O1236" t="s">
        <v>8168</v>
      </c>
      <c r="P1236" t="s">
        <v>17</v>
      </c>
      <c r="Q1236">
        <v>-1</v>
      </c>
      <c r="R1236">
        <v>99</v>
      </c>
      <c r="S1236" t="s">
        <v>10984</v>
      </c>
      <c r="T1236" t="s">
        <v>17</v>
      </c>
      <c r="U1236" t="s">
        <v>17</v>
      </c>
      <c r="V1236" t="s">
        <v>17</v>
      </c>
      <c r="W1236" t="s">
        <v>17</v>
      </c>
      <c r="X1236" t="s">
        <v>17</v>
      </c>
      <c r="Y1236" t="s">
        <v>17</v>
      </c>
      <c r="Z1236" t="s">
        <v>12949</v>
      </c>
      <c r="AA1236" t="s">
        <v>484</v>
      </c>
      <c r="AB1236" t="s">
        <v>17</v>
      </c>
      <c r="AC1236" t="s">
        <v>17</v>
      </c>
      <c r="AD1236" t="s">
        <v>17</v>
      </c>
      <c r="AE1236" t="s">
        <v>12892</v>
      </c>
      <c r="AF1236" t="s">
        <v>17</v>
      </c>
      <c r="AG1236" t="s">
        <v>17</v>
      </c>
      <c r="AH1236" t="s">
        <v>12975</v>
      </c>
      <c r="AJ1236" t="s">
        <v>481</v>
      </c>
      <c r="AK1236" t="s">
        <v>12</v>
      </c>
      <c r="AL1236" t="s">
        <v>12</v>
      </c>
      <c r="AM1236" t="s">
        <v>481</v>
      </c>
      <c r="AN1236" t="s">
        <v>17</v>
      </c>
      <c r="AO1236" t="s">
        <v>8569</v>
      </c>
      <c r="AP1236" t="s">
        <v>10984</v>
      </c>
      <c r="AQ1236" t="s">
        <v>17</v>
      </c>
      <c r="AR1236" t="s">
        <v>17</v>
      </c>
      <c r="AS1236" t="s">
        <v>9041</v>
      </c>
      <c r="AT1236" t="s">
        <v>17</v>
      </c>
      <c r="AU1236" t="b">
        <v>0</v>
      </c>
      <c r="AV1236">
        <v>1385397</v>
      </c>
      <c r="AW1236" t="s">
        <v>17</v>
      </c>
      <c r="AX1236" t="s">
        <v>17</v>
      </c>
      <c r="AY1236" t="s">
        <v>17</v>
      </c>
      <c r="AZ1236" t="s">
        <v>12895</v>
      </c>
      <c r="BA1236" t="s">
        <v>12896</v>
      </c>
      <c r="BB1236" t="s">
        <v>5202</v>
      </c>
      <c r="BC1236" t="s">
        <v>17</v>
      </c>
      <c r="BD1236" t="s">
        <v>17</v>
      </c>
      <c r="BE1236" t="s">
        <v>37</v>
      </c>
      <c r="BF1236" t="s">
        <v>5920</v>
      </c>
      <c r="BG1236" t="s">
        <v>12897</v>
      </c>
      <c r="BH1236" t="s">
        <v>9567</v>
      </c>
      <c r="BI1236" t="s">
        <v>12898</v>
      </c>
      <c r="BJ1236" t="s">
        <v>9079</v>
      </c>
      <c r="BK1236" t="s">
        <v>9568</v>
      </c>
      <c r="BL1236" t="s">
        <v>17</v>
      </c>
      <c r="BM1236">
        <v>1385397</v>
      </c>
      <c r="BO1236" t="s">
        <v>12899</v>
      </c>
      <c r="BP1236" t="s">
        <v>12900</v>
      </c>
      <c r="BQ1236" t="s">
        <v>17</v>
      </c>
      <c r="BR1236" t="s">
        <v>17</v>
      </c>
      <c r="BS1236" t="s">
        <v>17</v>
      </c>
      <c r="BT1236" t="s">
        <v>12901</v>
      </c>
      <c r="BX1236" t="s">
        <v>17</v>
      </c>
      <c r="BY1236" t="s">
        <v>17</v>
      </c>
      <c r="BZ1236" t="s">
        <v>17</v>
      </c>
      <c r="CA1236" t="s">
        <v>6212</v>
      </c>
      <c r="CB1236">
        <v>2018</v>
      </c>
      <c r="CC1236" t="s">
        <v>12881</v>
      </c>
      <c r="CD1236" t="s">
        <v>12975</v>
      </c>
      <c r="CE1236" t="s">
        <v>12975</v>
      </c>
      <c r="CF1236" t="s">
        <v>17</v>
      </c>
      <c r="CG1236" t="s">
        <v>17</v>
      </c>
      <c r="CH1236" t="s">
        <v>131</v>
      </c>
      <c r="CI1236" t="s">
        <v>12902</v>
      </c>
      <c r="CJ1236" t="s">
        <v>12881</v>
      </c>
      <c r="CN1236" t="s">
        <v>12903</v>
      </c>
      <c r="CO1236" t="s">
        <v>686</v>
      </c>
      <c r="CP1236" t="s">
        <v>5933</v>
      </c>
      <c r="CQ1236" t="s">
        <v>7025</v>
      </c>
      <c r="CR1236" t="s">
        <v>17</v>
      </c>
      <c r="CS1236" t="s">
        <v>12975</v>
      </c>
      <c r="CT1236" t="s">
        <v>430</v>
      </c>
      <c r="CU1236" t="s">
        <v>5935</v>
      </c>
      <c r="CV1236" t="s">
        <v>12892</v>
      </c>
      <c r="CW1236" t="s">
        <v>17</v>
      </c>
      <c r="CX1236" t="s">
        <v>17</v>
      </c>
      <c r="CY1236" t="s">
        <v>17</v>
      </c>
      <c r="CZ1236" t="s">
        <v>17</v>
      </c>
      <c r="DA1236" t="s">
        <v>12904</v>
      </c>
      <c r="DB1236" t="str">
        <f t="shared" si="0"/>
        <v>S18080101001004.gz</v>
      </c>
      <c r="DD1236">
        <v>1244</v>
      </c>
    </row>
    <row r="1237" spans="1:108">
      <c r="A1237">
        <v>1190</v>
      </c>
      <c r="B1237" t="s">
        <v>12881</v>
      </c>
      <c r="C1237" s="285" t="s">
        <v>12882</v>
      </c>
      <c r="D1237" t="s">
        <v>12883</v>
      </c>
      <c r="G1237" t="s">
        <v>12884</v>
      </c>
      <c r="H1237" t="s">
        <v>12885</v>
      </c>
      <c r="I1237" t="s">
        <v>12886</v>
      </c>
      <c r="J1237" t="s">
        <v>12887</v>
      </c>
      <c r="K1237" s="221" t="s">
        <v>12888</v>
      </c>
      <c r="L1237" t="s">
        <v>12970</v>
      </c>
      <c r="M1237" t="b">
        <v>0</v>
      </c>
      <c r="N1237" t="s">
        <v>12890</v>
      </c>
      <c r="O1237" t="s">
        <v>8168</v>
      </c>
      <c r="P1237" t="s">
        <v>17</v>
      </c>
      <c r="Q1237">
        <v>-1</v>
      </c>
      <c r="R1237">
        <v>99</v>
      </c>
      <c r="S1237" t="s">
        <v>10984</v>
      </c>
      <c r="T1237" t="s">
        <v>17</v>
      </c>
      <c r="U1237" t="s">
        <v>17</v>
      </c>
      <c r="V1237" t="s">
        <v>17</v>
      </c>
      <c r="W1237" t="s">
        <v>17</v>
      </c>
      <c r="X1237" t="s">
        <v>17</v>
      </c>
      <c r="Y1237" t="s">
        <v>17</v>
      </c>
      <c r="Z1237" t="s">
        <v>12949</v>
      </c>
      <c r="AA1237" t="s">
        <v>484</v>
      </c>
      <c r="AB1237" t="s">
        <v>17</v>
      </c>
      <c r="AC1237" t="s">
        <v>17</v>
      </c>
      <c r="AD1237" t="s">
        <v>17</v>
      </c>
      <c r="AE1237" t="s">
        <v>12892</v>
      </c>
      <c r="AF1237" t="s">
        <v>17</v>
      </c>
      <c r="AG1237" t="s">
        <v>17</v>
      </c>
      <c r="AH1237" t="s">
        <v>12976</v>
      </c>
      <c r="AJ1237" t="s">
        <v>481</v>
      </c>
      <c r="AK1237" t="s">
        <v>12</v>
      </c>
      <c r="AL1237" t="s">
        <v>12</v>
      </c>
      <c r="AM1237" t="s">
        <v>481</v>
      </c>
      <c r="AN1237" t="s">
        <v>17</v>
      </c>
      <c r="AO1237" t="s">
        <v>8569</v>
      </c>
      <c r="AP1237" t="s">
        <v>10984</v>
      </c>
      <c r="AQ1237" t="s">
        <v>17</v>
      </c>
      <c r="AR1237" t="s">
        <v>17</v>
      </c>
      <c r="AS1237" t="s">
        <v>9041</v>
      </c>
      <c r="AT1237" t="s">
        <v>17</v>
      </c>
      <c r="AU1237" t="b">
        <v>0</v>
      </c>
      <c r="AV1237">
        <v>1100481</v>
      </c>
      <c r="AW1237" t="s">
        <v>17</v>
      </c>
      <c r="AX1237" t="s">
        <v>17</v>
      </c>
      <c r="AY1237" t="s">
        <v>17</v>
      </c>
      <c r="AZ1237" t="s">
        <v>12895</v>
      </c>
      <c r="BA1237" t="s">
        <v>12896</v>
      </c>
      <c r="BB1237" t="s">
        <v>5202</v>
      </c>
      <c r="BC1237" t="s">
        <v>17</v>
      </c>
      <c r="BD1237" t="s">
        <v>17</v>
      </c>
      <c r="BE1237" t="s">
        <v>37</v>
      </c>
      <c r="BF1237" t="s">
        <v>5920</v>
      </c>
      <c r="BG1237" t="s">
        <v>12897</v>
      </c>
      <c r="BH1237" t="s">
        <v>6171</v>
      </c>
      <c r="BI1237" t="s">
        <v>12907</v>
      </c>
      <c r="BJ1237" t="s">
        <v>9051</v>
      </c>
      <c r="BK1237" t="s">
        <v>9568</v>
      </c>
      <c r="BL1237" t="s">
        <v>17</v>
      </c>
      <c r="BM1237">
        <v>1100481</v>
      </c>
      <c r="BO1237" t="s">
        <v>12899</v>
      </c>
      <c r="BP1237" t="s">
        <v>12900</v>
      </c>
      <c r="BQ1237" t="s">
        <v>17</v>
      </c>
      <c r="BR1237" t="s">
        <v>17</v>
      </c>
      <c r="BS1237" t="s">
        <v>17</v>
      </c>
      <c r="BT1237" t="s">
        <v>12901</v>
      </c>
      <c r="BX1237" t="s">
        <v>17</v>
      </c>
      <c r="BY1237" t="s">
        <v>17</v>
      </c>
      <c r="BZ1237" t="s">
        <v>17</v>
      </c>
      <c r="CA1237" t="s">
        <v>6212</v>
      </c>
      <c r="CB1237">
        <v>2018</v>
      </c>
      <c r="CC1237" t="s">
        <v>12881</v>
      </c>
      <c r="CD1237" t="s">
        <v>12976</v>
      </c>
      <c r="CE1237" t="s">
        <v>12976</v>
      </c>
      <c r="CF1237" t="s">
        <v>17</v>
      </c>
      <c r="CG1237" t="s">
        <v>17</v>
      </c>
      <c r="CH1237" t="s">
        <v>131</v>
      </c>
      <c r="CI1237" t="s">
        <v>12902</v>
      </c>
      <c r="CJ1237" t="s">
        <v>12881</v>
      </c>
      <c r="CN1237" t="s">
        <v>12908</v>
      </c>
      <c r="CO1237" t="s">
        <v>10</v>
      </c>
      <c r="CP1237" t="s">
        <v>5933</v>
      </c>
      <c r="CQ1237" t="s">
        <v>6171</v>
      </c>
      <c r="CR1237" t="s">
        <v>17</v>
      </c>
      <c r="CS1237" t="s">
        <v>12976</v>
      </c>
      <c r="CT1237" t="s">
        <v>430</v>
      </c>
      <c r="CU1237" t="s">
        <v>5935</v>
      </c>
      <c r="CV1237" t="s">
        <v>12892</v>
      </c>
      <c r="CW1237" t="s">
        <v>17</v>
      </c>
      <c r="CX1237" t="s">
        <v>17</v>
      </c>
      <c r="CY1237" t="s">
        <v>17</v>
      </c>
      <c r="CZ1237" t="s">
        <v>17</v>
      </c>
      <c r="DA1237" t="s">
        <v>12904</v>
      </c>
      <c r="DB1237" t="str">
        <f t="shared" si="0"/>
        <v>S18080101001005.gz</v>
      </c>
      <c r="DD1237">
        <v>1245</v>
      </c>
    </row>
    <row r="1238" spans="1:108">
      <c r="A1238">
        <v>1191</v>
      </c>
      <c r="B1238" t="s">
        <v>12881</v>
      </c>
      <c r="C1238" s="285" t="s">
        <v>12882</v>
      </c>
      <c r="D1238" t="s">
        <v>12883</v>
      </c>
      <c r="G1238" t="s">
        <v>12884</v>
      </c>
      <c r="H1238" t="s">
        <v>12885</v>
      </c>
      <c r="I1238" t="s">
        <v>12886</v>
      </c>
      <c r="J1238" t="s">
        <v>12887</v>
      </c>
      <c r="K1238" s="221" t="s">
        <v>12888</v>
      </c>
      <c r="L1238" t="s">
        <v>12977</v>
      </c>
      <c r="M1238" t="b">
        <v>0</v>
      </c>
      <c r="N1238" t="s">
        <v>12890</v>
      </c>
      <c r="O1238" t="s">
        <v>8269</v>
      </c>
      <c r="P1238" t="s">
        <v>17</v>
      </c>
      <c r="Q1238">
        <v>-1</v>
      </c>
      <c r="R1238">
        <v>99</v>
      </c>
      <c r="S1238" t="s">
        <v>10984</v>
      </c>
      <c r="T1238" t="s">
        <v>17</v>
      </c>
      <c r="U1238" t="s">
        <v>17</v>
      </c>
      <c r="V1238" t="s">
        <v>17</v>
      </c>
      <c r="W1238" t="s">
        <v>17</v>
      </c>
      <c r="X1238" t="s">
        <v>17</v>
      </c>
      <c r="Y1238" t="s">
        <v>17</v>
      </c>
      <c r="Z1238" t="s">
        <v>12949</v>
      </c>
      <c r="AA1238" t="s">
        <v>484</v>
      </c>
      <c r="AB1238" t="s">
        <v>17</v>
      </c>
      <c r="AC1238" t="s">
        <v>17</v>
      </c>
      <c r="AD1238" t="s">
        <v>17</v>
      </c>
      <c r="AE1238" t="s">
        <v>12892</v>
      </c>
      <c r="AF1238" t="s">
        <v>17</v>
      </c>
      <c r="AG1238" t="s">
        <v>17</v>
      </c>
      <c r="AH1238" t="s">
        <v>12978</v>
      </c>
      <c r="AJ1238" t="s">
        <v>481</v>
      </c>
      <c r="AK1238" t="s">
        <v>12</v>
      </c>
      <c r="AL1238" t="s">
        <v>12</v>
      </c>
      <c r="AM1238" t="s">
        <v>481</v>
      </c>
      <c r="AN1238" t="s">
        <v>17</v>
      </c>
      <c r="AO1238" t="s">
        <v>4575</v>
      </c>
      <c r="AP1238" t="s">
        <v>12894</v>
      </c>
      <c r="AQ1238" t="s">
        <v>17</v>
      </c>
      <c r="AR1238" t="s">
        <v>17</v>
      </c>
      <c r="AS1238" t="s">
        <v>9041</v>
      </c>
      <c r="AT1238" t="s">
        <v>17</v>
      </c>
      <c r="AU1238" t="b">
        <v>0</v>
      </c>
      <c r="AV1238">
        <v>1991224</v>
      </c>
      <c r="AW1238" t="s">
        <v>17</v>
      </c>
      <c r="AX1238" t="s">
        <v>17</v>
      </c>
      <c r="AY1238" t="s">
        <v>17</v>
      </c>
      <c r="AZ1238" t="s">
        <v>12895</v>
      </c>
      <c r="BA1238" t="s">
        <v>12896</v>
      </c>
      <c r="BB1238" t="s">
        <v>5202</v>
      </c>
      <c r="BC1238" t="s">
        <v>17</v>
      </c>
      <c r="BD1238" t="s">
        <v>17</v>
      </c>
      <c r="BE1238" t="s">
        <v>37</v>
      </c>
      <c r="BF1238" t="s">
        <v>5920</v>
      </c>
      <c r="BG1238" t="s">
        <v>12897</v>
      </c>
      <c r="BH1238" t="s">
        <v>9567</v>
      </c>
      <c r="BI1238" t="s">
        <v>12898</v>
      </c>
      <c r="BJ1238" t="s">
        <v>9079</v>
      </c>
      <c r="BK1238" t="s">
        <v>9568</v>
      </c>
      <c r="BL1238" t="s">
        <v>17</v>
      </c>
      <c r="BM1238">
        <v>1991224</v>
      </c>
      <c r="BO1238" t="s">
        <v>12899</v>
      </c>
      <c r="BP1238" t="s">
        <v>12900</v>
      </c>
      <c r="BQ1238" t="s">
        <v>17</v>
      </c>
      <c r="BR1238" t="s">
        <v>17</v>
      </c>
      <c r="BS1238" t="s">
        <v>17</v>
      </c>
      <c r="BT1238" t="s">
        <v>12901</v>
      </c>
      <c r="BX1238" t="s">
        <v>17</v>
      </c>
      <c r="BY1238" t="s">
        <v>17</v>
      </c>
      <c r="BZ1238" t="s">
        <v>17</v>
      </c>
      <c r="CA1238" t="s">
        <v>6212</v>
      </c>
      <c r="CB1238">
        <v>2018</v>
      </c>
      <c r="CC1238" t="s">
        <v>12881</v>
      </c>
      <c r="CD1238" t="s">
        <v>12978</v>
      </c>
      <c r="CE1238" t="s">
        <v>12978</v>
      </c>
      <c r="CF1238" t="s">
        <v>17</v>
      </c>
      <c r="CG1238" t="s">
        <v>17</v>
      </c>
      <c r="CH1238" t="s">
        <v>131</v>
      </c>
      <c r="CI1238" t="s">
        <v>12902</v>
      </c>
      <c r="CJ1238" t="s">
        <v>12881</v>
      </c>
      <c r="CN1238" t="s">
        <v>12903</v>
      </c>
      <c r="CO1238" t="s">
        <v>686</v>
      </c>
      <c r="CP1238" t="s">
        <v>5933</v>
      </c>
      <c r="CQ1238" t="s">
        <v>7025</v>
      </c>
      <c r="CR1238" t="s">
        <v>17</v>
      </c>
      <c r="CS1238" t="s">
        <v>12978</v>
      </c>
      <c r="CT1238" t="s">
        <v>430</v>
      </c>
      <c r="CU1238" t="s">
        <v>5935</v>
      </c>
      <c r="CV1238" t="s">
        <v>12892</v>
      </c>
      <c r="CW1238" t="s">
        <v>17</v>
      </c>
      <c r="CX1238" t="s">
        <v>17</v>
      </c>
      <c r="CY1238" t="s">
        <v>17</v>
      </c>
      <c r="CZ1238" t="s">
        <v>17</v>
      </c>
      <c r="DA1238" t="s">
        <v>12904</v>
      </c>
      <c r="DB1238" t="str">
        <f t="shared" si="0"/>
        <v>S18080101001006.gz</v>
      </c>
      <c r="DD1238">
        <v>1246</v>
      </c>
    </row>
    <row r="1239" spans="1:108">
      <c r="A1239">
        <v>1192</v>
      </c>
      <c r="B1239" t="s">
        <v>12881</v>
      </c>
      <c r="C1239" s="285" t="s">
        <v>12882</v>
      </c>
      <c r="D1239" t="s">
        <v>12883</v>
      </c>
      <c r="G1239" t="s">
        <v>12884</v>
      </c>
      <c r="H1239" t="s">
        <v>12885</v>
      </c>
      <c r="I1239" t="s">
        <v>12886</v>
      </c>
      <c r="J1239" t="s">
        <v>12887</v>
      </c>
      <c r="K1239" s="221" t="s">
        <v>12888</v>
      </c>
      <c r="L1239" t="s">
        <v>12977</v>
      </c>
      <c r="M1239" t="b">
        <v>0</v>
      </c>
      <c r="N1239" t="s">
        <v>12890</v>
      </c>
      <c r="O1239" t="s">
        <v>8269</v>
      </c>
      <c r="P1239" t="s">
        <v>17</v>
      </c>
      <c r="Q1239">
        <v>-1</v>
      </c>
      <c r="R1239">
        <v>99</v>
      </c>
      <c r="S1239" t="s">
        <v>10984</v>
      </c>
      <c r="T1239" t="s">
        <v>17</v>
      </c>
      <c r="U1239" t="s">
        <v>17</v>
      </c>
      <c r="V1239" t="s">
        <v>17</v>
      </c>
      <c r="W1239" t="s">
        <v>17</v>
      </c>
      <c r="X1239" t="s">
        <v>17</v>
      </c>
      <c r="Y1239" t="s">
        <v>17</v>
      </c>
      <c r="Z1239" t="s">
        <v>12949</v>
      </c>
      <c r="AA1239" t="s">
        <v>484</v>
      </c>
      <c r="AB1239" t="s">
        <v>17</v>
      </c>
      <c r="AC1239" t="s">
        <v>17</v>
      </c>
      <c r="AD1239" t="s">
        <v>17</v>
      </c>
      <c r="AE1239" t="s">
        <v>12892</v>
      </c>
      <c r="AF1239" t="s">
        <v>17</v>
      </c>
      <c r="AG1239" t="s">
        <v>17</v>
      </c>
      <c r="AH1239" t="s">
        <v>12979</v>
      </c>
      <c r="AJ1239" t="s">
        <v>481</v>
      </c>
      <c r="AK1239" t="s">
        <v>12</v>
      </c>
      <c r="AL1239" t="s">
        <v>12</v>
      </c>
      <c r="AM1239" t="s">
        <v>481</v>
      </c>
      <c r="AN1239" t="s">
        <v>17</v>
      </c>
      <c r="AO1239" t="s">
        <v>4575</v>
      </c>
      <c r="AP1239" t="s">
        <v>12894</v>
      </c>
      <c r="AQ1239" t="s">
        <v>17</v>
      </c>
      <c r="AR1239" t="s">
        <v>17</v>
      </c>
      <c r="AS1239" t="s">
        <v>9041</v>
      </c>
      <c r="AT1239" t="s">
        <v>17</v>
      </c>
      <c r="AU1239" t="b">
        <v>0</v>
      </c>
      <c r="AV1239">
        <v>242472</v>
      </c>
      <c r="AW1239" t="s">
        <v>17</v>
      </c>
      <c r="AX1239" t="s">
        <v>17</v>
      </c>
      <c r="AY1239" t="s">
        <v>17</v>
      </c>
      <c r="AZ1239" t="s">
        <v>12895</v>
      </c>
      <c r="BA1239" t="s">
        <v>12896</v>
      </c>
      <c r="BB1239" t="s">
        <v>5202</v>
      </c>
      <c r="BC1239" t="s">
        <v>17</v>
      </c>
      <c r="BD1239" t="s">
        <v>17</v>
      </c>
      <c r="BE1239" t="s">
        <v>37</v>
      </c>
      <c r="BF1239" t="s">
        <v>5920</v>
      </c>
      <c r="BG1239" t="s">
        <v>12897</v>
      </c>
      <c r="BH1239" t="s">
        <v>6171</v>
      </c>
      <c r="BI1239" t="s">
        <v>12907</v>
      </c>
      <c r="BJ1239" t="s">
        <v>9051</v>
      </c>
      <c r="BK1239" t="s">
        <v>9568</v>
      </c>
      <c r="BL1239" t="s">
        <v>17</v>
      </c>
      <c r="BM1239">
        <v>242472</v>
      </c>
      <c r="BO1239" t="s">
        <v>12899</v>
      </c>
      <c r="BP1239" t="s">
        <v>12900</v>
      </c>
      <c r="BQ1239" t="s">
        <v>17</v>
      </c>
      <c r="BR1239" t="s">
        <v>17</v>
      </c>
      <c r="BS1239" t="s">
        <v>17</v>
      </c>
      <c r="BT1239" t="s">
        <v>12901</v>
      </c>
      <c r="BX1239" t="s">
        <v>17</v>
      </c>
      <c r="BY1239" t="s">
        <v>17</v>
      </c>
      <c r="BZ1239" t="s">
        <v>17</v>
      </c>
      <c r="CA1239" t="s">
        <v>6212</v>
      </c>
      <c r="CB1239">
        <v>2018</v>
      </c>
      <c r="CC1239" t="s">
        <v>12881</v>
      </c>
      <c r="CD1239" t="s">
        <v>12979</v>
      </c>
      <c r="CE1239" t="s">
        <v>12979</v>
      </c>
      <c r="CF1239" t="s">
        <v>17</v>
      </c>
      <c r="CG1239" t="s">
        <v>17</v>
      </c>
      <c r="CH1239" t="s">
        <v>131</v>
      </c>
      <c r="CI1239" t="s">
        <v>12902</v>
      </c>
      <c r="CJ1239" t="s">
        <v>12881</v>
      </c>
      <c r="CN1239" t="s">
        <v>12908</v>
      </c>
      <c r="CO1239" t="s">
        <v>10</v>
      </c>
      <c r="CP1239" t="s">
        <v>5933</v>
      </c>
      <c r="CQ1239" t="s">
        <v>6171</v>
      </c>
      <c r="CR1239" t="s">
        <v>17</v>
      </c>
      <c r="CS1239" t="s">
        <v>12979</v>
      </c>
      <c r="CT1239" t="s">
        <v>430</v>
      </c>
      <c r="CU1239" t="s">
        <v>5935</v>
      </c>
      <c r="CV1239" t="s">
        <v>12892</v>
      </c>
      <c r="CW1239" t="s">
        <v>17</v>
      </c>
      <c r="CX1239" t="s">
        <v>17</v>
      </c>
      <c r="CY1239" t="s">
        <v>17</v>
      </c>
      <c r="CZ1239" t="s">
        <v>17</v>
      </c>
      <c r="DA1239" t="s">
        <v>12904</v>
      </c>
      <c r="DB1239" t="str">
        <f t="shared" si="0"/>
        <v>S18080101001101.gz</v>
      </c>
      <c r="DD1239">
        <v>1247</v>
      </c>
    </row>
    <row r="1240" spans="1:108">
      <c r="A1240">
        <v>1193</v>
      </c>
      <c r="B1240" t="s">
        <v>12881</v>
      </c>
      <c r="C1240" s="285" t="s">
        <v>12882</v>
      </c>
      <c r="D1240" t="s">
        <v>12883</v>
      </c>
      <c r="G1240" t="s">
        <v>12884</v>
      </c>
      <c r="H1240" t="s">
        <v>12885</v>
      </c>
      <c r="I1240" t="s">
        <v>12886</v>
      </c>
      <c r="J1240" t="s">
        <v>12887</v>
      </c>
      <c r="K1240" s="221" t="s">
        <v>12888</v>
      </c>
      <c r="L1240" t="s">
        <v>12977</v>
      </c>
      <c r="M1240" t="b">
        <v>0</v>
      </c>
      <c r="N1240" t="s">
        <v>12890</v>
      </c>
      <c r="O1240" t="s">
        <v>8269</v>
      </c>
      <c r="P1240" t="s">
        <v>17</v>
      </c>
      <c r="Q1240">
        <v>-1</v>
      </c>
      <c r="R1240">
        <v>99</v>
      </c>
      <c r="S1240" t="s">
        <v>10984</v>
      </c>
      <c r="T1240" t="s">
        <v>17</v>
      </c>
      <c r="U1240" t="s">
        <v>17</v>
      </c>
      <c r="V1240" t="s">
        <v>17</v>
      </c>
      <c r="W1240" t="s">
        <v>17</v>
      </c>
      <c r="X1240" t="s">
        <v>17</v>
      </c>
      <c r="Y1240" t="s">
        <v>17</v>
      </c>
      <c r="Z1240" t="s">
        <v>12949</v>
      </c>
      <c r="AA1240" t="s">
        <v>484</v>
      </c>
      <c r="AB1240" t="s">
        <v>17</v>
      </c>
      <c r="AC1240" t="s">
        <v>17</v>
      </c>
      <c r="AD1240" t="s">
        <v>17</v>
      </c>
      <c r="AE1240" t="s">
        <v>12892</v>
      </c>
      <c r="AF1240" t="s">
        <v>17</v>
      </c>
      <c r="AG1240" t="s">
        <v>17</v>
      </c>
      <c r="AH1240" t="s">
        <v>12980</v>
      </c>
      <c r="AJ1240" t="s">
        <v>481</v>
      </c>
      <c r="AK1240" t="s">
        <v>12</v>
      </c>
      <c r="AL1240" t="s">
        <v>12</v>
      </c>
      <c r="AM1240" t="s">
        <v>481</v>
      </c>
      <c r="AN1240" t="s">
        <v>17</v>
      </c>
      <c r="AO1240" t="s">
        <v>5975</v>
      </c>
      <c r="AP1240" t="s">
        <v>10984</v>
      </c>
      <c r="AQ1240" t="s">
        <v>17</v>
      </c>
      <c r="AR1240" t="s">
        <v>17</v>
      </c>
      <c r="AS1240" t="s">
        <v>9041</v>
      </c>
      <c r="AT1240" t="s">
        <v>17</v>
      </c>
      <c r="AU1240" t="b">
        <v>0</v>
      </c>
      <c r="AV1240">
        <v>1846497</v>
      </c>
      <c r="AW1240" t="s">
        <v>17</v>
      </c>
      <c r="AX1240" t="s">
        <v>17</v>
      </c>
      <c r="AY1240" t="s">
        <v>17</v>
      </c>
      <c r="AZ1240" t="s">
        <v>12895</v>
      </c>
      <c r="BA1240" t="s">
        <v>12896</v>
      </c>
      <c r="BB1240" t="s">
        <v>5202</v>
      </c>
      <c r="BC1240" t="s">
        <v>17</v>
      </c>
      <c r="BD1240" t="s">
        <v>17</v>
      </c>
      <c r="BE1240" t="s">
        <v>37</v>
      </c>
      <c r="BF1240" t="s">
        <v>5920</v>
      </c>
      <c r="BG1240" t="s">
        <v>12897</v>
      </c>
      <c r="BH1240" t="s">
        <v>9567</v>
      </c>
      <c r="BI1240" t="s">
        <v>12898</v>
      </c>
      <c r="BJ1240" t="s">
        <v>9079</v>
      </c>
      <c r="BK1240" t="s">
        <v>9568</v>
      </c>
      <c r="BL1240" t="s">
        <v>17</v>
      </c>
      <c r="BM1240">
        <v>1846497</v>
      </c>
      <c r="BO1240" t="s">
        <v>12899</v>
      </c>
      <c r="BP1240" t="s">
        <v>12900</v>
      </c>
      <c r="BQ1240" t="s">
        <v>17</v>
      </c>
      <c r="BR1240" t="s">
        <v>17</v>
      </c>
      <c r="BS1240" t="s">
        <v>17</v>
      </c>
      <c r="BT1240" t="s">
        <v>12901</v>
      </c>
      <c r="BX1240" t="s">
        <v>17</v>
      </c>
      <c r="BY1240" t="s">
        <v>17</v>
      </c>
      <c r="BZ1240" t="s">
        <v>17</v>
      </c>
      <c r="CA1240" t="s">
        <v>6212</v>
      </c>
      <c r="CB1240">
        <v>2018</v>
      </c>
      <c r="CC1240" t="s">
        <v>12881</v>
      </c>
      <c r="CD1240" t="s">
        <v>12980</v>
      </c>
      <c r="CE1240" t="s">
        <v>12980</v>
      </c>
      <c r="CF1240" t="s">
        <v>17</v>
      </c>
      <c r="CG1240" t="s">
        <v>17</v>
      </c>
      <c r="CH1240" t="s">
        <v>131</v>
      </c>
      <c r="CI1240" t="s">
        <v>12902</v>
      </c>
      <c r="CJ1240" t="s">
        <v>12881</v>
      </c>
      <c r="CN1240" t="s">
        <v>12903</v>
      </c>
      <c r="CO1240" t="s">
        <v>686</v>
      </c>
      <c r="CP1240" t="s">
        <v>5933</v>
      </c>
      <c r="CQ1240" t="s">
        <v>7025</v>
      </c>
      <c r="CR1240" t="s">
        <v>17</v>
      </c>
      <c r="CS1240" t="s">
        <v>12980</v>
      </c>
      <c r="CT1240" t="s">
        <v>430</v>
      </c>
      <c r="CU1240" t="s">
        <v>5935</v>
      </c>
      <c r="CV1240" t="s">
        <v>12892</v>
      </c>
      <c r="CW1240" t="s">
        <v>17</v>
      </c>
      <c r="CX1240" t="s">
        <v>17</v>
      </c>
      <c r="CY1240" t="s">
        <v>17</v>
      </c>
      <c r="CZ1240" t="s">
        <v>17</v>
      </c>
      <c r="DA1240" t="s">
        <v>12904</v>
      </c>
      <c r="DB1240" t="str">
        <f t="shared" si="0"/>
        <v>S18080101001102.gz</v>
      </c>
      <c r="DD1240">
        <v>1248</v>
      </c>
    </row>
    <row r="1241" spans="1:108">
      <c r="A1241">
        <v>1194</v>
      </c>
      <c r="B1241" t="s">
        <v>12881</v>
      </c>
      <c r="C1241" s="285" t="s">
        <v>12882</v>
      </c>
      <c r="D1241" t="s">
        <v>12883</v>
      </c>
      <c r="G1241" t="s">
        <v>12884</v>
      </c>
      <c r="H1241" t="s">
        <v>12885</v>
      </c>
      <c r="I1241" t="s">
        <v>12886</v>
      </c>
      <c r="J1241" t="s">
        <v>12887</v>
      </c>
      <c r="K1241" s="221" t="s">
        <v>12888</v>
      </c>
      <c r="L1241" t="s">
        <v>12977</v>
      </c>
      <c r="M1241" t="b">
        <v>0</v>
      </c>
      <c r="N1241" t="s">
        <v>12890</v>
      </c>
      <c r="O1241" t="s">
        <v>8269</v>
      </c>
      <c r="P1241" t="s">
        <v>17</v>
      </c>
      <c r="Q1241">
        <v>-1</v>
      </c>
      <c r="R1241">
        <v>99</v>
      </c>
      <c r="S1241" t="s">
        <v>10984</v>
      </c>
      <c r="T1241" t="s">
        <v>17</v>
      </c>
      <c r="U1241" t="s">
        <v>17</v>
      </c>
      <c r="V1241" t="s">
        <v>17</v>
      </c>
      <c r="W1241" t="s">
        <v>17</v>
      </c>
      <c r="X1241" t="s">
        <v>17</v>
      </c>
      <c r="Y1241" t="s">
        <v>17</v>
      </c>
      <c r="Z1241" t="s">
        <v>12949</v>
      </c>
      <c r="AA1241" t="s">
        <v>484</v>
      </c>
      <c r="AB1241" t="s">
        <v>17</v>
      </c>
      <c r="AC1241" t="s">
        <v>17</v>
      </c>
      <c r="AD1241" t="s">
        <v>17</v>
      </c>
      <c r="AE1241" t="s">
        <v>12892</v>
      </c>
      <c r="AF1241" t="s">
        <v>17</v>
      </c>
      <c r="AG1241" t="s">
        <v>17</v>
      </c>
      <c r="AH1241" t="s">
        <v>12981</v>
      </c>
      <c r="AJ1241" t="s">
        <v>481</v>
      </c>
      <c r="AK1241" t="s">
        <v>12</v>
      </c>
      <c r="AL1241" t="s">
        <v>12</v>
      </c>
      <c r="AM1241" t="s">
        <v>481</v>
      </c>
      <c r="AN1241" t="s">
        <v>17</v>
      </c>
      <c r="AO1241" t="s">
        <v>5975</v>
      </c>
      <c r="AP1241" t="s">
        <v>10984</v>
      </c>
      <c r="AQ1241" t="s">
        <v>17</v>
      </c>
      <c r="AR1241" t="s">
        <v>17</v>
      </c>
      <c r="AS1241" t="s">
        <v>9041</v>
      </c>
      <c r="AT1241" t="s">
        <v>17</v>
      </c>
      <c r="AU1241" t="b">
        <v>0</v>
      </c>
      <c r="AV1241">
        <v>84699</v>
      </c>
      <c r="AW1241" t="s">
        <v>17</v>
      </c>
      <c r="AX1241" t="s">
        <v>17</v>
      </c>
      <c r="AY1241" t="s">
        <v>17</v>
      </c>
      <c r="AZ1241" t="s">
        <v>12895</v>
      </c>
      <c r="BA1241" t="s">
        <v>12896</v>
      </c>
      <c r="BB1241" t="s">
        <v>5202</v>
      </c>
      <c r="BC1241" t="s">
        <v>17</v>
      </c>
      <c r="BD1241" t="s">
        <v>17</v>
      </c>
      <c r="BE1241" t="s">
        <v>37</v>
      </c>
      <c r="BF1241" t="s">
        <v>5920</v>
      </c>
      <c r="BG1241" t="s">
        <v>12897</v>
      </c>
      <c r="BH1241" t="s">
        <v>6171</v>
      </c>
      <c r="BI1241" t="s">
        <v>12907</v>
      </c>
      <c r="BJ1241" t="s">
        <v>9051</v>
      </c>
      <c r="BK1241" t="s">
        <v>9568</v>
      </c>
      <c r="BL1241" t="s">
        <v>17</v>
      </c>
      <c r="BM1241">
        <v>84699</v>
      </c>
      <c r="BO1241" t="s">
        <v>12899</v>
      </c>
      <c r="BP1241" t="s">
        <v>12900</v>
      </c>
      <c r="BQ1241" t="s">
        <v>17</v>
      </c>
      <c r="BR1241" t="s">
        <v>17</v>
      </c>
      <c r="BS1241" t="s">
        <v>17</v>
      </c>
      <c r="BT1241" t="s">
        <v>12901</v>
      </c>
      <c r="BX1241" t="s">
        <v>17</v>
      </c>
      <c r="BY1241" t="s">
        <v>17</v>
      </c>
      <c r="BZ1241" t="s">
        <v>17</v>
      </c>
      <c r="CA1241" t="s">
        <v>6212</v>
      </c>
      <c r="CB1241">
        <v>2018</v>
      </c>
      <c r="CC1241" t="s">
        <v>12881</v>
      </c>
      <c r="CD1241" t="s">
        <v>12981</v>
      </c>
      <c r="CE1241" t="s">
        <v>12981</v>
      </c>
      <c r="CF1241" t="s">
        <v>17</v>
      </c>
      <c r="CG1241" t="s">
        <v>17</v>
      </c>
      <c r="CH1241" t="s">
        <v>131</v>
      </c>
      <c r="CI1241" t="s">
        <v>12902</v>
      </c>
      <c r="CJ1241" t="s">
        <v>12881</v>
      </c>
      <c r="CN1241" t="s">
        <v>12908</v>
      </c>
      <c r="CO1241" t="s">
        <v>10</v>
      </c>
      <c r="CP1241" t="s">
        <v>5933</v>
      </c>
      <c r="CQ1241" t="s">
        <v>6171</v>
      </c>
      <c r="CR1241" t="s">
        <v>17</v>
      </c>
      <c r="CS1241" t="s">
        <v>12981</v>
      </c>
      <c r="CT1241" t="s">
        <v>430</v>
      </c>
      <c r="CU1241" t="s">
        <v>5935</v>
      </c>
      <c r="CV1241" t="s">
        <v>12892</v>
      </c>
      <c r="CW1241" t="s">
        <v>17</v>
      </c>
      <c r="CX1241" t="s">
        <v>17</v>
      </c>
      <c r="CY1241" t="s">
        <v>17</v>
      </c>
      <c r="CZ1241" t="s">
        <v>17</v>
      </c>
      <c r="DA1241" t="s">
        <v>12904</v>
      </c>
      <c r="DB1241" t="str">
        <f t="shared" si="0"/>
        <v>S18080101001103.gz</v>
      </c>
      <c r="DD1241">
        <v>1249</v>
      </c>
    </row>
    <row r="1242" spans="1:108">
      <c r="A1242">
        <v>1195</v>
      </c>
      <c r="B1242" t="s">
        <v>12881</v>
      </c>
      <c r="C1242" s="285" t="s">
        <v>12882</v>
      </c>
      <c r="D1242" t="s">
        <v>12883</v>
      </c>
      <c r="G1242" t="s">
        <v>12884</v>
      </c>
      <c r="H1242" t="s">
        <v>12885</v>
      </c>
      <c r="I1242" t="s">
        <v>12886</v>
      </c>
      <c r="J1242" t="s">
        <v>12887</v>
      </c>
      <c r="K1242" s="221" t="s">
        <v>12888</v>
      </c>
      <c r="L1242" t="s">
        <v>12977</v>
      </c>
      <c r="M1242" t="b">
        <v>0</v>
      </c>
      <c r="N1242" t="s">
        <v>12890</v>
      </c>
      <c r="O1242" t="s">
        <v>8269</v>
      </c>
      <c r="P1242" t="s">
        <v>17</v>
      </c>
      <c r="Q1242">
        <v>-1</v>
      </c>
      <c r="R1242">
        <v>99</v>
      </c>
      <c r="S1242" t="s">
        <v>10984</v>
      </c>
      <c r="T1242" t="s">
        <v>17</v>
      </c>
      <c r="U1242" t="s">
        <v>17</v>
      </c>
      <c r="V1242" t="s">
        <v>17</v>
      </c>
      <c r="W1242" t="s">
        <v>17</v>
      </c>
      <c r="X1242" t="s">
        <v>17</v>
      </c>
      <c r="Y1242" t="s">
        <v>17</v>
      </c>
      <c r="Z1242" t="s">
        <v>12949</v>
      </c>
      <c r="AA1242" t="s">
        <v>484</v>
      </c>
      <c r="AB1242" t="s">
        <v>17</v>
      </c>
      <c r="AC1242" t="s">
        <v>17</v>
      </c>
      <c r="AD1242" t="s">
        <v>17</v>
      </c>
      <c r="AE1242" t="s">
        <v>12892</v>
      </c>
      <c r="AF1242" t="s">
        <v>17</v>
      </c>
      <c r="AG1242" t="s">
        <v>17</v>
      </c>
      <c r="AH1242" t="s">
        <v>12982</v>
      </c>
      <c r="AJ1242" t="s">
        <v>481</v>
      </c>
      <c r="AK1242" t="s">
        <v>12</v>
      </c>
      <c r="AL1242" t="s">
        <v>12</v>
      </c>
      <c r="AM1242" t="s">
        <v>481</v>
      </c>
      <c r="AN1242" t="s">
        <v>17</v>
      </c>
      <c r="AO1242" t="s">
        <v>8569</v>
      </c>
      <c r="AP1242" t="s">
        <v>10984</v>
      </c>
      <c r="AQ1242" t="s">
        <v>17</v>
      </c>
      <c r="AR1242" t="s">
        <v>17</v>
      </c>
      <c r="AS1242" t="s">
        <v>9041</v>
      </c>
      <c r="AT1242" t="s">
        <v>17</v>
      </c>
      <c r="AU1242" t="b">
        <v>0</v>
      </c>
      <c r="AV1242">
        <v>1424132</v>
      </c>
      <c r="AW1242" t="s">
        <v>17</v>
      </c>
      <c r="AX1242" t="s">
        <v>17</v>
      </c>
      <c r="AY1242" t="s">
        <v>17</v>
      </c>
      <c r="AZ1242" t="s">
        <v>12895</v>
      </c>
      <c r="BA1242" t="s">
        <v>12896</v>
      </c>
      <c r="BB1242" t="s">
        <v>5202</v>
      </c>
      <c r="BC1242" t="s">
        <v>17</v>
      </c>
      <c r="BD1242" t="s">
        <v>17</v>
      </c>
      <c r="BE1242" t="s">
        <v>37</v>
      </c>
      <c r="BF1242" t="s">
        <v>5920</v>
      </c>
      <c r="BG1242" t="s">
        <v>12897</v>
      </c>
      <c r="BH1242" t="s">
        <v>9567</v>
      </c>
      <c r="BI1242" t="s">
        <v>12898</v>
      </c>
      <c r="BJ1242" t="s">
        <v>9079</v>
      </c>
      <c r="BK1242" t="s">
        <v>9568</v>
      </c>
      <c r="BL1242" t="s">
        <v>17</v>
      </c>
      <c r="BM1242">
        <v>1424132</v>
      </c>
      <c r="BO1242" t="s">
        <v>12899</v>
      </c>
      <c r="BP1242" t="s">
        <v>12900</v>
      </c>
      <c r="BQ1242" t="s">
        <v>17</v>
      </c>
      <c r="BR1242" t="s">
        <v>17</v>
      </c>
      <c r="BS1242" t="s">
        <v>17</v>
      </c>
      <c r="BT1242" t="s">
        <v>12901</v>
      </c>
      <c r="BX1242" t="s">
        <v>17</v>
      </c>
      <c r="BY1242" t="s">
        <v>17</v>
      </c>
      <c r="BZ1242" t="s">
        <v>17</v>
      </c>
      <c r="CA1242" t="s">
        <v>6212</v>
      </c>
      <c r="CB1242">
        <v>2018</v>
      </c>
      <c r="CC1242" t="s">
        <v>12881</v>
      </c>
      <c r="CD1242" t="s">
        <v>12982</v>
      </c>
      <c r="CE1242" t="s">
        <v>12982</v>
      </c>
      <c r="CF1242" t="s">
        <v>17</v>
      </c>
      <c r="CG1242" t="s">
        <v>17</v>
      </c>
      <c r="CH1242" t="s">
        <v>131</v>
      </c>
      <c r="CI1242" t="s">
        <v>12902</v>
      </c>
      <c r="CJ1242" t="s">
        <v>12881</v>
      </c>
      <c r="CN1242" t="s">
        <v>12903</v>
      </c>
      <c r="CO1242" t="s">
        <v>686</v>
      </c>
      <c r="CP1242" t="s">
        <v>5933</v>
      </c>
      <c r="CQ1242" t="s">
        <v>7025</v>
      </c>
      <c r="CR1242" t="s">
        <v>17</v>
      </c>
      <c r="CS1242" t="s">
        <v>12982</v>
      </c>
      <c r="CT1242" t="s">
        <v>430</v>
      </c>
      <c r="CU1242" t="s">
        <v>5935</v>
      </c>
      <c r="CV1242" t="s">
        <v>12892</v>
      </c>
      <c r="CW1242" t="s">
        <v>17</v>
      </c>
      <c r="CX1242" t="s">
        <v>17</v>
      </c>
      <c r="CY1242" t="s">
        <v>17</v>
      </c>
      <c r="CZ1242" t="s">
        <v>17</v>
      </c>
      <c r="DA1242" t="s">
        <v>12904</v>
      </c>
      <c r="DB1242" t="str">
        <f t="shared" si="0"/>
        <v>S18080101001104.gz</v>
      </c>
      <c r="DD1242">
        <v>1250</v>
      </c>
    </row>
    <row r="1243" spans="1:108">
      <c r="A1243">
        <v>1196</v>
      </c>
      <c r="B1243" t="s">
        <v>12881</v>
      </c>
      <c r="C1243" s="285" t="s">
        <v>12882</v>
      </c>
      <c r="D1243" t="s">
        <v>12883</v>
      </c>
      <c r="G1243" t="s">
        <v>12884</v>
      </c>
      <c r="H1243" t="s">
        <v>12885</v>
      </c>
      <c r="I1243" t="s">
        <v>12886</v>
      </c>
      <c r="J1243" t="s">
        <v>12887</v>
      </c>
      <c r="K1243" s="221" t="s">
        <v>12888</v>
      </c>
      <c r="L1243" t="s">
        <v>12977</v>
      </c>
      <c r="M1243" t="b">
        <v>0</v>
      </c>
      <c r="N1243" t="s">
        <v>12890</v>
      </c>
      <c r="O1243" t="s">
        <v>8269</v>
      </c>
      <c r="P1243" t="s">
        <v>17</v>
      </c>
      <c r="Q1243">
        <v>-1</v>
      </c>
      <c r="R1243">
        <v>99</v>
      </c>
      <c r="S1243" t="s">
        <v>10984</v>
      </c>
      <c r="T1243" t="s">
        <v>17</v>
      </c>
      <c r="U1243" t="s">
        <v>17</v>
      </c>
      <c r="V1243" t="s">
        <v>17</v>
      </c>
      <c r="W1243" t="s">
        <v>17</v>
      </c>
      <c r="X1243" t="s">
        <v>17</v>
      </c>
      <c r="Y1243" t="s">
        <v>17</v>
      </c>
      <c r="Z1243" t="s">
        <v>12949</v>
      </c>
      <c r="AA1243" t="s">
        <v>484</v>
      </c>
      <c r="AB1243" t="s">
        <v>17</v>
      </c>
      <c r="AC1243" t="s">
        <v>17</v>
      </c>
      <c r="AD1243" t="s">
        <v>17</v>
      </c>
      <c r="AE1243" t="s">
        <v>12892</v>
      </c>
      <c r="AF1243" t="s">
        <v>17</v>
      </c>
      <c r="AG1243" t="s">
        <v>17</v>
      </c>
      <c r="AH1243" t="s">
        <v>12983</v>
      </c>
      <c r="AJ1243" t="s">
        <v>481</v>
      </c>
      <c r="AK1243" t="s">
        <v>12</v>
      </c>
      <c r="AL1243" t="s">
        <v>12</v>
      </c>
      <c r="AM1243" t="s">
        <v>481</v>
      </c>
      <c r="AN1243" t="s">
        <v>17</v>
      </c>
      <c r="AO1243" t="s">
        <v>8569</v>
      </c>
      <c r="AP1243" t="s">
        <v>10984</v>
      </c>
      <c r="AQ1243" t="s">
        <v>17</v>
      </c>
      <c r="AR1243" t="s">
        <v>17</v>
      </c>
      <c r="AS1243" t="s">
        <v>9041</v>
      </c>
      <c r="AT1243" t="s">
        <v>17</v>
      </c>
      <c r="AU1243" t="b">
        <v>0</v>
      </c>
      <c r="AV1243">
        <v>110039</v>
      </c>
      <c r="AW1243" t="s">
        <v>17</v>
      </c>
      <c r="AX1243" t="s">
        <v>17</v>
      </c>
      <c r="AY1243" t="s">
        <v>17</v>
      </c>
      <c r="AZ1243" t="s">
        <v>12895</v>
      </c>
      <c r="BA1243" t="s">
        <v>12896</v>
      </c>
      <c r="BB1243" t="s">
        <v>5202</v>
      </c>
      <c r="BC1243" t="s">
        <v>17</v>
      </c>
      <c r="BD1243" t="s">
        <v>17</v>
      </c>
      <c r="BE1243" t="s">
        <v>37</v>
      </c>
      <c r="BF1243" t="s">
        <v>5920</v>
      </c>
      <c r="BG1243" t="s">
        <v>12897</v>
      </c>
      <c r="BH1243" t="s">
        <v>6171</v>
      </c>
      <c r="BI1243" t="s">
        <v>12907</v>
      </c>
      <c r="BJ1243" t="s">
        <v>9051</v>
      </c>
      <c r="BK1243" t="s">
        <v>9568</v>
      </c>
      <c r="BL1243" t="s">
        <v>17</v>
      </c>
      <c r="BM1243">
        <v>110039</v>
      </c>
      <c r="BO1243" t="s">
        <v>12899</v>
      </c>
      <c r="BP1243" t="s">
        <v>12900</v>
      </c>
      <c r="BQ1243" t="s">
        <v>17</v>
      </c>
      <c r="BR1243" t="s">
        <v>17</v>
      </c>
      <c r="BS1243" t="s">
        <v>17</v>
      </c>
      <c r="BT1243" t="s">
        <v>12901</v>
      </c>
      <c r="BX1243" t="s">
        <v>17</v>
      </c>
      <c r="BY1243" t="s">
        <v>17</v>
      </c>
      <c r="BZ1243" t="s">
        <v>17</v>
      </c>
      <c r="CA1243" t="s">
        <v>6212</v>
      </c>
      <c r="CB1243">
        <v>2018</v>
      </c>
      <c r="CC1243" t="s">
        <v>12881</v>
      </c>
      <c r="CD1243" t="s">
        <v>12983</v>
      </c>
      <c r="CE1243" t="s">
        <v>12983</v>
      </c>
      <c r="CF1243" t="s">
        <v>17</v>
      </c>
      <c r="CG1243" t="s">
        <v>17</v>
      </c>
      <c r="CH1243" t="s">
        <v>131</v>
      </c>
      <c r="CI1243" t="s">
        <v>12902</v>
      </c>
      <c r="CJ1243" t="s">
        <v>12881</v>
      </c>
      <c r="CN1243" t="s">
        <v>12908</v>
      </c>
      <c r="CO1243" t="s">
        <v>10</v>
      </c>
      <c r="CP1243" t="s">
        <v>5933</v>
      </c>
      <c r="CQ1243" t="s">
        <v>6171</v>
      </c>
      <c r="CR1243" t="s">
        <v>17</v>
      </c>
      <c r="CS1243" t="s">
        <v>12983</v>
      </c>
      <c r="CT1243" t="s">
        <v>430</v>
      </c>
      <c r="CU1243" t="s">
        <v>5935</v>
      </c>
      <c r="CV1243" t="s">
        <v>12892</v>
      </c>
      <c r="CW1243" t="s">
        <v>17</v>
      </c>
      <c r="CX1243" t="s">
        <v>17</v>
      </c>
      <c r="CY1243" t="s">
        <v>17</v>
      </c>
      <c r="CZ1243" t="s">
        <v>17</v>
      </c>
      <c r="DA1243" t="s">
        <v>12904</v>
      </c>
      <c r="DB1243" t="str">
        <f t="shared" ref="DB1243:DB1277" si="1">_xlfn.CONCAT(AH1242,".gz")</f>
        <v>S18080101001105.gz</v>
      </c>
      <c r="DD1243">
        <v>1251</v>
      </c>
    </row>
    <row r="1244" spans="1:108">
      <c r="A1244">
        <v>1197</v>
      </c>
      <c r="B1244" t="s">
        <v>12881</v>
      </c>
      <c r="C1244" s="285" t="s">
        <v>12882</v>
      </c>
      <c r="D1244" t="s">
        <v>12883</v>
      </c>
      <c r="G1244" t="s">
        <v>12884</v>
      </c>
      <c r="H1244" t="s">
        <v>12885</v>
      </c>
      <c r="I1244" t="s">
        <v>12886</v>
      </c>
      <c r="J1244" t="s">
        <v>12887</v>
      </c>
      <c r="K1244" s="221" t="s">
        <v>12888</v>
      </c>
      <c r="L1244" t="s">
        <v>12984</v>
      </c>
      <c r="M1244" t="b">
        <v>0</v>
      </c>
      <c r="N1244" t="s">
        <v>12890</v>
      </c>
      <c r="O1244" t="s">
        <v>8168</v>
      </c>
      <c r="P1244" t="s">
        <v>17</v>
      </c>
      <c r="Q1244">
        <v>-1</v>
      </c>
      <c r="R1244">
        <v>99</v>
      </c>
      <c r="S1244" t="s">
        <v>10984</v>
      </c>
      <c r="T1244" t="s">
        <v>17</v>
      </c>
      <c r="U1244" t="s">
        <v>17</v>
      </c>
      <c r="V1244" t="s">
        <v>17</v>
      </c>
      <c r="W1244" t="s">
        <v>17</v>
      </c>
      <c r="X1244" t="s">
        <v>17</v>
      </c>
      <c r="Y1244" t="s">
        <v>17</v>
      </c>
      <c r="Z1244" t="s">
        <v>12949</v>
      </c>
      <c r="AA1244" t="s">
        <v>484</v>
      </c>
      <c r="AB1244" t="s">
        <v>17</v>
      </c>
      <c r="AC1244" t="s">
        <v>17</v>
      </c>
      <c r="AD1244" t="s">
        <v>17</v>
      </c>
      <c r="AE1244" t="s">
        <v>12892</v>
      </c>
      <c r="AF1244" t="s">
        <v>17</v>
      </c>
      <c r="AG1244" t="s">
        <v>17</v>
      </c>
      <c r="AH1244" t="s">
        <v>12985</v>
      </c>
      <c r="AJ1244" t="s">
        <v>481</v>
      </c>
      <c r="AK1244" t="s">
        <v>12</v>
      </c>
      <c r="AL1244" t="s">
        <v>12</v>
      </c>
      <c r="AM1244" t="s">
        <v>481</v>
      </c>
      <c r="AN1244" t="s">
        <v>17</v>
      </c>
      <c r="AO1244" t="s">
        <v>4575</v>
      </c>
      <c r="AP1244" t="s">
        <v>12894</v>
      </c>
      <c r="AQ1244" t="s">
        <v>17</v>
      </c>
      <c r="AR1244" t="s">
        <v>17</v>
      </c>
      <c r="AS1244" t="s">
        <v>9041</v>
      </c>
      <c r="AT1244" t="s">
        <v>17</v>
      </c>
      <c r="AU1244" t="b">
        <v>0</v>
      </c>
      <c r="AV1244">
        <v>1420202</v>
      </c>
      <c r="AW1244" t="s">
        <v>17</v>
      </c>
      <c r="AX1244" t="s">
        <v>17</v>
      </c>
      <c r="AY1244" t="s">
        <v>17</v>
      </c>
      <c r="AZ1244" t="s">
        <v>12895</v>
      </c>
      <c r="BA1244" t="s">
        <v>12896</v>
      </c>
      <c r="BB1244" t="s">
        <v>5202</v>
      </c>
      <c r="BC1244" t="s">
        <v>17</v>
      </c>
      <c r="BD1244" t="s">
        <v>17</v>
      </c>
      <c r="BE1244" t="s">
        <v>37</v>
      </c>
      <c r="BF1244" t="s">
        <v>5920</v>
      </c>
      <c r="BG1244" t="s">
        <v>12897</v>
      </c>
      <c r="BH1244" t="s">
        <v>9567</v>
      </c>
      <c r="BI1244" t="s">
        <v>12898</v>
      </c>
      <c r="BJ1244" t="s">
        <v>9079</v>
      </c>
      <c r="BK1244" t="s">
        <v>9568</v>
      </c>
      <c r="BL1244" t="s">
        <v>17</v>
      </c>
      <c r="BM1244">
        <v>1420202</v>
      </c>
      <c r="BO1244" t="s">
        <v>12899</v>
      </c>
      <c r="BP1244" t="s">
        <v>12900</v>
      </c>
      <c r="BQ1244" t="s">
        <v>17</v>
      </c>
      <c r="BR1244" t="s">
        <v>17</v>
      </c>
      <c r="BS1244" t="s">
        <v>17</v>
      </c>
      <c r="BT1244" t="s">
        <v>12901</v>
      </c>
      <c r="BX1244" t="s">
        <v>17</v>
      </c>
      <c r="BY1244" t="s">
        <v>17</v>
      </c>
      <c r="BZ1244" t="s">
        <v>17</v>
      </c>
      <c r="CA1244" t="s">
        <v>6212</v>
      </c>
      <c r="CB1244">
        <v>2018</v>
      </c>
      <c r="CC1244" t="s">
        <v>12881</v>
      </c>
      <c r="CD1244" t="s">
        <v>12985</v>
      </c>
      <c r="CE1244" t="s">
        <v>12985</v>
      </c>
      <c r="CF1244" t="s">
        <v>17</v>
      </c>
      <c r="CG1244" t="s">
        <v>17</v>
      </c>
      <c r="CH1244" t="s">
        <v>131</v>
      </c>
      <c r="CI1244" t="s">
        <v>12902</v>
      </c>
      <c r="CJ1244" t="s">
        <v>12881</v>
      </c>
      <c r="CN1244" t="s">
        <v>12903</v>
      </c>
      <c r="CO1244" t="s">
        <v>686</v>
      </c>
      <c r="CP1244" t="s">
        <v>5933</v>
      </c>
      <c r="CQ1244" t="s">
        <v>7025</v>
      </c>
      <c r="CR1244" t="s">
        <v>17</v>
      </c>
      <c r="CS1244" t="s">
        <v>12985</v>
      </c>
      <c r="CT1244" t="s">
        <v>430</v>
      </c>
      <c r="CU1244" t="s">
        <v>5935</v>
      </c>
      <c r="CV1244" t="s">
        <v>12892</v>
      </c>
      <c r="CW1244" t="s">
        <v>17</v>
      </c>
      <c r="CX1244" t="s">
        <v>17</v>
      </c>
      <c r="CY1244" t="s">
        <v>17</v>
      </c>
      <c r="CZ1244" t="s">
        <v>17</v>
      </c>
      <c r="DA1244" t="s">
        <v>12904</v>
      </c>
      <c r="DB1244" t="str">
        <f t="shared" si="1"/>
        <v>S18080101001106.gz</v>
      </c>
      <c r="DD1244">
        <v>1252</v>
      </c>
    </row>
    <row r="1245" spans="1:108">
      <c r="A1245">
        <v>1198</v>
      </c>
      <c r="B1245" t="s">
        <v>12881</v>
      </c>
      <c r="C1245" s="285" t="s">
        <v>12882</v>
      </c>
      <c r="D1245" t="s">
        <v>12883</v>
      </c>
      <c r="G1245" t="s">
        <v>12884</v>
      </c>
      <c r="H1245" t="s">
        <v>12885</v>
      </c>
      <c r="I1245" t="s">
        <v>12886</v>
      </c>
      <c r="J1245" t="s">
        <v>12887</v>
      </c>
      <c r="K1245" s="221" t="s">
        <v>12888</v>
      </c>
      <c r="L1245" t="s">
        <v>12984</v>
      </c>
      <c r="M1245" t="b">
        <v>0</v>
      </c>
      <c r="N1245" t="s">
        <v>12890</v>
      </c>
      <c r="O1245" t="s">
        <v>8168</v>
      </c>
      <c r="P1245" t="s">
        <v>17</v>
      </c>
      <c r="Q1245">
        <v>-1</v>
      </c>
      <c r="R1245">
        <v>99</v>
      </c>
      <c r="S1245" t="s">
        <v>10984</v>
      </c>
      <c r="T1245" t="s">
        <v>17</v>
      </c>
      <c r="U1245" t="s">
        <v>17</v>
      </c>
      <c r="V1245" t="s">
        <v>17</v>
      </c>
      <c r="W1245" t="s">
        <v>17</v>
      </c>
      <c r="X1245" t="s">
        <v>17</v>
      </c>
      <c r="Y1245" t="s">
        <v>17</v>
      </c>
      <c r="Z1245" t="s">
        <v>12949</v>
      </c>
      <c r="AA1245" t="s">
        <v>484</v>
      </c>
      <c r="AB1245" t="s">
        <v>17</v>
      </c>
      <c r="AC1245" t="s">
        <v>17</v>
      </c>
      <c r="AD1245" t="s">
        <v>17</v>
      </c>
      <c r="AE1245" t="s">
        <v>12892</v>
      </c>
      <c r="AF1245" t="s">
        <v>17</v>
      </c>
      <c r="AG1245" t="s">
        <v>17</v>
      </c>
      <c r="AH1245" t="s">
        <v>12986</v>
      </c>
      <c r="AJ1245" t="s">
        <v>481</v>
      </c>
      <c r="AK1245" t="s">
        <v>12</v>
      </c>
      <c r="AL1245" t="s">
        <v>12</v>
      </c>
      <c r="AM1245" t="s">
        <v>481</v>
      </c>
      <c r="AN1245" t="s">
        <v>17</v>
      </c>
      <c r="AO1245" t="s">
        <v>4575</v>
      </c>
      <c r="AP1245" t="s">
        <v>12894</v>
      </c>
      <c r="AQ1245" t="s">
        <v>17</v>
      </c>
      <c r="AR1245" t="s">
        <v>17</v>
      </c>
      <c r="AS1245" t="s">
        <v>9041</v>
      </c>
      <c r="AT1245" t="s">
        <v>17</v>
      </c>
      <c r="AU1245" t="b">
        <v>0</v>
      </c>
      <c r="AV1245">
        <v>512329</v>
      </c>
      <c r="AW1245" t="s">
        <v>17</v>
      </c>
      <c r="AX1245" t="s">
        <v>17</v>
      </c>
      <c r="AY1245" t="s">
        <v>17</v>
      </c>
      <c r="AZ1245" t="s">
        <v>12895</v>
      </c>
      <c r="BA1245" t="s">
        <v>12896</v>
      </c>
      <c r="BB1245" t="s">
        <v>5202</v>
      </c>
      <c r="BC1245" t="s">
        <v>17</v>
      </c>
      <c r="BD1245" t="s">
        <v>17</v>
      </c>
      <c r="BE1245" t="s">
        <v>37</v>
      </c>
      <c r="BF1245" t="s">
        <v>5920</v>
      </c>
      <c r="BG1245" t="s">
        <v>12897</v>
      </c>
      <c r="BH1245" t="s">
        <v>6171</v>
      </c>
      <c r="BI1245" t="s">
        <v>12907</v>
      </c>
      <c r="BJ1245" t="s">
        <v>9051</v>
      </c>
      <c r="BK1245" t="s">
        <v>9568</v>
      </c>
      <c r="BL1245" t="s">
        <v>17</v>
      </c>
      <c r="BM1245">
        <v>512329</v>
      </c>
      <c r="BO1245" t="s">
        <v>12899</v>
      </c>
      <c r="BP1245" t="s">
        <v>12900</v>
      </c>
      <c r="BQ1245" t="s">
        <v>17</v>
      </c>
      <c r="BR1245" t="s">
        <v>17</v>
      </c>
      <c r="BS1245" t="s">
        <v>17</v>
      </c>
      <c r="BT1245" t="s">
        <v>12901</v>
      </c>
      <c r="BX1245" t="s">
        <v>17</v>
      </c>
      <c r="BY1245" t="s">
        <v>17</v>
      </c>
      <c r="BZ1245" t="s">
        <v>17</v>
      </c>
      <c r="CA1245" t="s">
        <v>6212</v>
      </c>
      <c r="CB1245">
        <v>2018</v>
      </c>
      <c r="CC1245" t="s">
        <v>12881</v>
      </c>
      <c r="CD1245" t="s">
        <v>12986</v>
      </c>
      <c r="CE1245" t="s">
        <v>12986</v>
      </c>
      <c r="CF1245" t="s">
        <v>17</v>
      </c>
      <c r="CG1245" t="s">
        <v>17</v>
      </c>
      <c r="CH1245" t="s">
        <v>131</v>
      </c>
      <c r="CI1245" t="s">
        <v>12902</v>
      </c>
      <c r="CJ1245" t="s">
        <v>12881</v>
      </c>
      <c r="CN1245" t="s">
        <v>12908</v>
      </c>
      <c r="CO1245" t="s">
        <v>10</v>
      </c>
      <c r="CP1245" t="s">
        <v>5933</v>
      </c>
      <c r="CQ1245" t="s">
        <v>6171</v>
      </c>
      <c r="CR1245" t="s">
        <v>17</v>
      </c>
      <c r="CS1245" t="s">
        <v>12986</v>
      </c>
      <c r="CT1245" t="s">
        <v>430</v>
      </c>
      <c r="CU1245" t="s">
        <v>5935</v>
      </c>
      <c r="CV1245" t="s">
        <v>12892</v>
      </c>
      <c r="CW1245" t="s">
        <v>17</v>
      </c>
      <c r="CX1245" t="s">
        <v>17</v>
      </c>
      <c r="CY1245" t="s">
        <v>17</v>
      </c>
      <c r="CZ1245" t="s">
        <v>17</v>
      </c>
      <c r="DA1245" t="s">
        <v>12904</v>
      </c>
      <c r="DB1245" t="str">
        <f t="shared" si="1"/>
        <v>S18080101001201.gz</v>
      </c>
      <c r="DD1245">
        <v>1253</v>
      </c>
    </row>
    <row r="1246" spans="1:108">
      <c r="A1246">
        <v>1199</v>
      </c>
      <c r="B1246" t="s">
        <v>12881</v>
      </c>
      <c r="C1246" s="285" t="s">
        <v>12882</v>
      </c>
      <c r="D1246" t="s">
        <v>12883</v>
      </c>
      <c r="G1246" t="s">
        <v>12884</v>
      </c>
      <c r="H1246" t="s">
        <v>12885</v>
      </c>
      <c r="I1246" t="s">
        <v>12886</v>
      </c>
      <c r="J1246" t="s">
        <v>12887</v>
      </c>
      <c r="K1246" s="221" t="s">
        <v>12888</v>
      </c>
      <c r="L1246" t="s">
        <v>12984</v>
      </c>
      <c r="M1246" t="b">
        <v>0</v>
      </c>
      <c r="N1246" t="s">
        <v>12890</v>
      </c>
      <c r="O1246" t="s">
        <v>8168</v>
      </c>
      <c r="P1246" t="s">
        <v>17</v>
      </c>
      <c r="Q1246">
        <v>-1</v>
      </c>
      <c r="R1246">
        <v>99</v>
      </c>
      <c r="S1246" t="s">
        <v>10984</v>
      </c>
      <c r="T1246" t="s">
        <v>17</v>
      </c>
      <c r="U1246" t="s">
        <v>17</v>
      </c>
      <c r="V1246" t="s">
        <v>17</v>
      </c>
      <c r="W1246" t="s">
        <v>17</v>
      </c>
      <c r="X1246" t="s">
        <v>17</v>
      </c>
      <c r="Y1246" t="s">
        <v>17</v>
      </c>
      <c r="Z1246" t="s">
        <v>12949</v>
      </c>
      <c r="AA1246" t="s">
        <v>484</v>
      </c>
      <c r="AB1246" t="s">
        <v>17</v>
      </c>
      <c r="AC1246" t="s">
        <v>17</v>
      </c>
      <c r="AD1246" t="s">
        <v>17</v>
      </c>
      <c r="AE1246" t="s">
        <v>12892</v>
      </c>
      <c r="AF1246" t="s">
        <v>17</v>
      </c>
      <c r="AG1246" t="s">
        <v>17</v>
      </c>
      <c r="AH1246" t="s">
        <v>12987</v>
      </c>
      <c r="AJ1246" t="s">
        <v>481</v>
      </c>
      <c r="AK1246" t="s">
        <v>12</v>
      </c>
      <c r="AL1246" t="s">
        <v>12</v>
      </c>
      <c r="AM1246" t="s">
        <v>481</v>
      </c>
      <c r="AN1246" t="s">
        <v>17</v>
      </c>
      <c r="AO1246" t="s">
        <v>5975</v>
      </c>
      <c r="AP1246" t="s">
        <v>10984</v>
      </c>
      <c r="AQ1246" t="s">
        <v>17</v>
      </c>
      <c r="AR1246" t="s">
        <v>17</v>
      </c>
      <c r="AS1246" t="s">
        <v>9041</v>
      </c>
      <c r="AT1246" t="s">
        <v>17</v>
      </c>
      <c r="AU1246" t="b">
        <v>0</v>
      </c>
      <c r="AV1246">
        <v>894999</v>
      </c>
      <c r="AW1246" t="s">
        <v>17</v>
      </c>
      <c r="AX1246" t="s">
        <v>17</v>
      </c>
      <c r="AY1246" t="s">
        <v>17</v>
      </c>
      <c r="AZ1246" t="s">
        <v>12895</v>
      </c>
      <c r="BA1246" t="s">
        <v>12896</v>
      </c>
      <c r="BB1246" t="s">
        <v>5202</v>
      </c>
      <c r="BC1246" t="s">
        <v>17</v>
      </c>
      <c r="BD1246" t="s">
        <v>17</v>
      </c>
      <c r="BE1246" t="s">
        <v>37</v>
      </c>
      <c r="BF1246" t="s">
        <v>5920</v>
      </c>
      <c r="BG1246" t="s">
        <v>12897</v>
      </c>
      <c r="BH1246" t="s">
        <v>9567</v>
      </c>
      <c r="BI1246" t="s">
        <v>12898</v>
      </c>
      <c r="BJ1246" t="s">
        <v>9079</v>
      </c>
      <c r="BK1246" t="s">
        <v>9568</v>
      </c>
      <c r="BL1246" t="s">
        <v>17</v>
      </c>
      <c r="BM1246">
        <v>894999</v>
      </c>
      <c r="BO1246" t="s">
        <v>12899</v>
      </c>
      <c r="BP1246" t="s">
        <v>12900</v>
      </c>
      <c r="BQ1246" t="s">
        <v>17</v>
      </c>
      <c r="BR1246" t="s">
        <v>17</v>
      </c>
      <c r="BS1246" t="s">
        <v>17</v>
      </c>
      <c r="BT1246" t="s">
        <v>12901</v>
      </c>
      <c r="BX1246" t="s">
        <v>17</v>
      </c>
      <c r="BY1246" t="s">
        <v>17</v>
      </c>
      <c r="BZ1246" t="s">
        <v>17</v>
      </c>
      <c r="CA1246" t="s">
        <v>6212</v>
      </c>
      <c r="CB1246">
        <v>2018</v>
      </c>
      <c r="CC1246" t="s">
        <v>12881</v>
      </c>
      <c r="CD1246" t="s">
        <v>12987</v>
      </c>
      <c r="CE1246" t="s">
        <v>12987</v>
      </c>
      <c r="CF1246" t="s">
        <v>17</v>
      </c>
      <c r="CG1246" t="s">
        <v>17</v>
      </c>
      <c r="CH1246" t="s">
        <v>131</v>
      </c>
      <c r="CI1246" t="s">
        <v>12902</v>
      </c>
      <c r="CJ1246" t="s">
        <v>12881</v>
      </c>
      <c r="CN1246" t="s">
        <v>12903</v>
      </c>
      <c r="CO1246" t="s">
        <v>686</v>
      </c>
      <c r="CP1246" t="s">
        <v>5933</v>
      </c>
      <c r="CQ1246" t="s">
        <v>7025</v>
      </c>
      <c r="CR1246" t="s">
        <v>17</v>
      </c>
      <c r="CS1246" t="s">
        <v>12987</v>
      </c>
      <c r="CT1246" t="s">
        <v>430</v>
      </c>
      <c r="CU1246" t="s">
        <v>5935</v>
      </c>
      <c r="CV1246" t="s">
        <v>12892</v>
      </c>
      <c r="CW1246" t="s">
        <v>17</v>
      </c>
      <c r="CX1246" t="s">
        <v>17</v>
      </c>
      <c r="CY1246" t="s">
        <v>17</v>
      </c>
      <c r="CZ1246" t="s">
        <v>17</v>
      </c>
      <c r="DA1246" t="s">
        <v>12904</v>
      </c>
      <c r="DB1246" t="str">
        <f t="shared" si="1"/>
        <v>S18080101001202.gz</v>
      </c>
      <c r="DD1246">
        <v>1254</v>
      </c>
    </row>
    <row r="1247" spans="1:108">
      <c r="A1247">
        <v>1200</v>
      </c>
      <c r="B1247" t="s">
        <v>12881</v>
      </c>
      <c r="C1247" s="285" t="s">
        <v>12882</v>
      </c>
      <c r="D1247" t="s">
        <v>12883</v>
      </c>
      <c r="G1247" t="s">
        <v>12884</v>
      </c>
      <c r="H1247" t="s">
        <v>12885</v>
      </c>
      <c r="I1247" t="s">
        <v>12886</v>
      </c>
      <c r="J1247" t="s">
        <v>12887</v>
      </c>
      <c r="K1247" s="221" t="s">
        <v>12888</v>
      </c>
      <c r="L1247" t="s">
        <v>12984</v>
      </c>
      <c r="M1247" t="b">
        <v>0</v>
      </c>
      <c r="N1247" t="s">
        <v>12890</v>
      </c>
      <c r="O1247" t="s">
        <v>8168</v>
      </c>
      <c r="P1247" t="s">
        <v>17</v>
      </c>
      <c r="Q1247">
        <v>-1</v>
      </c>
      <c r="R1247">
        <v>99</v>
      </c>
      <c r="S1247" t="s">
        <v>10984</v>
      </c>
      <c r="T1247" t="s">
        <v>17</v>
      </c>
      <c r="U1247" t="s">
        <v>17</v>
      </c>
      <c r="V1247" t="s">
        <v>17</v>
      </c>
      <c r="W1247" t="s">
        <v>17</v>
      </c>
      <c r="X1247" t="s">
        <v>17</v>
      </c>
      <c r="Y1247" t="s">
        <v>17</v>
      </c>
      <c r="Z1247" t="s">
        <v>12949</v>
      </c>
      <c r="AA1247" t="s">
        <v>484</v>
      </c>
      <c r="AB1247" t="s">
        <v>17</v>
      </c>
      <c r="AC1247" t="s">
        <v>17</v>
      </c>
      <c r="AD1247" t="s">
        <v>17</v>
      </c>
      <c r="AE1247" t="s">
        <v>12892</v>
      </c>
      <c r="AF1247" t="s">
        <v>17</v>
      </c>
      <c r="AG1247" t="s">
        <v>17</v>
      </c>
      <c r="AH1247" t="s">
        <v>12988</v>
      </c>
      <c r="AJ1247" t="s">
        <v>481</v>
      </c>
      <c r="AK1247" t="s">
        <v>12</v>
      </c>
      <c r="AL1247" t="s">
        <v>12</v>
      </c>
      <c r="AM1247" t="s">
        <v>481</v>
      </c>
      <c r="AN1247" t="s">
        <v>17</v>
      </c>
      <c r="AO1247" t="s">
        <v>5975</v>
      </c>
      <c r="AP1247" t="s">
        <v>10984</v>
      </c>
      <c r="AQ1247" t="s">
        <v>17</v>
      </c>
      <c r="AR1247" t="s">
        <v>17</v>
      </c>
      <c r="AS1247" t="s">
        <v>9041</v>
      </c>
      <c r="AT1247" t="s">
        <v>17</v>
      </c>
      <c r="AU1247" t="b">
        <v>0</v>
      </c>
      <c r="AV1247">
        <v>207069</v>
      </c>
      <c r="AW1247" t="s">
        <v>17</v>
      </c>
      <c r="AX1247" t="s">
        <v>17</v>
      </c>
      <c r="AY1247" t="s">
        <v>17</v>
      </c>
      <c r="AZ1247" t="s">
        <v>12895</v>
      </c>
      <c r="BA1247" t="s">
        <v>12896</v>
      </c>
      <c r="BB1247" t="s">
        <v>5202</v>
      </c>
      <c r="BC1247" t="s">
        <v>17</v>
      </c>
      <c r="BD1247" t="s">
        <v>17</v>
      </c>
      <c r="BE1247" t="s">
        <v>37</v>
      </c>
      <c r="BF1247" t="s">
        <v>5920</v>
      </c>
      <c r="BG1247" t="s">
        <v>12897</v>
      </c>
      <c r="BH1247" t="s">
        <v>6171</v>
      </c>
      <c r="BI1247" t="s">
        <v>12907</v>
      </c>
      <c r="BJ1247" t="s">
        <v>9051</v>
      </c>
      <c r="BK1247" t="s">
        <v>9568</v>
      </c>
      <c r="BL1247" t="s">
        <v>17</v>
      </c>
      <c r="BM1247">
        <v>207069</v>
      </c>
      <c r="BO1247" t="s">
        <v>12899</v>
      </c>
      <c r="BP1247" t="s">
        <v>12900</v>
      </c>
      <c r="BQ1247" t="s">
        <v>17</v>
      </c>
      <c r="BR1247" t="s">
        <v>17</v>
      </c>
      <c r="BS1247" t="s">
        <v>17</v>
      </c>
      <c r="BT1247" t="s">
        <v>12901</v>
      </c>
      <c r="BX1247" t="s">
        <v>17</v>
      </c>
      <c r="BY1247" t="s">
        <v>17</v>
      </c>
      <c r="BZ1247" t="s">
        <v>17</v>
      </c>
      <c r="CA1247" t="s">
        <v>6212</v>
      </c>
      <c r="CB1247">
        <v>2018</v>
      </c>
      <c r="CC1247" t="s">
        <v>12881</v>
      </c>
      <c r="CD1247" t="s">
        <v>12988</v>
      </c>
      <c r="CE1247" t="s">
        <v>12988</v>
      </c>
      <c r="CF1247" t="s">
        <v>17</v>
      </c>
      <c r="CG1247" t="s">
        <v>17</v>
      </c>
      <c r="CH1247" t="s">
        <v>131</v>
      </c>
      <c r="CI1247" t="s">
        <v>12902</v>
      </c>
      <c r="CJ1247" t="s">
        <v>12881</v>
      </c>
      <c r="CN1247" t="s">
        <v>12908</v>
      </c>
      <c r="CO1247" t="s">
        <v>10</v>
      </c>
      <c r="CP1247" t="s">
        <v>5933</v>
      </c>
      <c r="CQ1247" t="s">
        <v>6171</v>
      </c>
      <c r="CR1247" t="s">
        <v>17</v>
      </c>
      <c r="CS1247" t="s">
        <v>12988</v>
      </c>
      <c r="CT1247" t="s">
        <v>430</v>
      </c>
      <c r="CU1247" t="s">
        <v>5935</v>
      </c>
      <c r="CV1247" t="s">
        <v>12892</v>
      </c>
      <c r="CW1247" t="s">
        <v>17</v>
      </c>
      <c r="CX1247" t="s">
        <v>17</v>
      </c>
      <c r="CY1247" t="s">
        <v>17</v>
      </c>
      <c r="CZ1247" t="s">
        <v>17</v>
      </c>
      <c r="DA1247" t="s">
        <v>12904</v>
      </c>
      <c r="DB1247" t="str">
        <f t="shared" si="1"/>
        <v>S18080101001203.gz</v>
      </c>
      <c r="DD1247">
        <v>1255</v>
      </c>
    </row>
    <row r="1248" spans="1:108">
      <c r="A1248">
        <v>1201</v>
      </c>
      <c r="B1248" t="s">
        <v>12881</v>
      </c>
      <c r="C1248" s="285" t="s">
        <v>12882</v>
      </c>
      <c r="D1248" t="s">
        <v>12883</v>
      </c>
      <c r="G1248" t="s">
        <v>12884</v>
      </c>
      <c r="H1248" t="s">
        <v>12885</v>
      </c>
      <c r="I1248" t="s">
        <v>12886</v>
      </c>
      <c r="J1248" t="s">
        <v>12887</v>
      </c>
      <c r="K1248" s="221" t="s">
        <v>12888</v>
      </c>
      <c r="L1248" t="s">
        <v>12984</v>
      </c>
      <c r="M1248" t="b">
        <v>0</v>
      </c>
      <c r="N1248" t="s">
        <v>12890</v>
      </c>
      <c r="O1248" t="s">
        <v>8168</v>
      </c>
      <c r="P1248" t="s">
        <v>17</v>
      </c>
      <c r="Q1248">
        <v>-1</v>
      </c>
      <c r="R1248">
        <v>99</v>
      </c>
      <c r="S1248" t="s">
        <v>10984</v>
      </c>
      <c r="T1248" t="s">
        <v>17</v>
      </c>
      <c r="U1248" t="s">
        <v>17</v>
      </c>
      <c r="V1248" t="s">
        <v>17</v>
      </c>
      <c r="W1248" t="s">
        <v>17</v>
      </c>
      <c r="X1248" t="s">
        <v>17</v>
      </c>
      <c r="Y1248" t="s">
        <v>17</v>
      </c>
      <c r="Z1248" t="s">
        <v>12949</v>
      </c>
      <c r="AA1248" t="s">
        <v>484</v>
      </c>
      <c r="AB1248" t="s">
        <v>17</v>
      </c>
      <c r="AC1248" t="s">
        <v>17</v>
      </c>
      <c r="AD1248" t="s">
        <v>17</v>
      </c>
      <c r="AE1248" t="s">
        <v>12892</v>
      </c>
      <c r="AF1248" t="s">
        <v>17</v>
      </c>
      <c r="AG1248" t="s">
        <v>17</v>
      </c>
      <c r="AH1248" t="s">
        <v>12989</v>
      </c>
      <c r="AJ1248" t="s">
        <v>481</v>
      </c>
      <c r="AK1248" t="s">
        <v>12</v>
      </c>
      <c r="AL1248" t="s">
        <v>12</v>
      </c>
      <c r="AM1248" t="s">
        <v>481</v>
      </c>
      <c r="AN1248" t="s">
        <v>17</v>
      </c>
      <c r="AO1248" t="s">
        <v>8569</v>
      </c>
      <c r="AP1248" t="s">
        <v>10984</v>
      </c>
      <c r="AQ1248" t="s">
        <v>17</v>
      </c>
      <c r="AR1248" t="s">
        <v>17</v>
      </c>
      <c r="AS1248" t="s">
        <v>9041</v>
      </c>
      <c r="AT1248" t="s">
        <v>17</v>
      </c>
      <c r="AU1248" t="b">
        <v>0</v>
      </c>
      <c r="AV1248">
        <v>1254886</v>
      </c>
      <c r="AW1248" t="s">
        <v>17</v>
      </c>
      <c r="AX1248" t="s">
        <v>17</v>
      </c>
      <c r="AY1248" t="s">
        <v>17</v>
      </c>
      <c r="AZ1248" t="s">
        <v>12895</v>
      </c>
      <c r="BA1248" t="s">
        <v>12896</v>
      </c>
      <c r="BB1248" t="s">
        <v>5202</v>
      </c>
      <c r="BC1248" t="s">
        <v>17</v>
      </c>
      <c r="BD1248" t="s">
        <v>17</v>
      </c>
      <c r="BE1248" t="s">
        <v>37</v>
      </c>
      <c r="BF1248" t="s">
        <v>5920</v>
      </c>
      <c r="BG1248" t="s">
        <v>12897</v>
      </c>
      <c r="BH1248" t="s">
        <v>9567</v>
      </c>
      <c r="BI1248" t="s">
        <v>12898</v>
      </c>
      <c r="BJ1248" t="s">
        <v>9079</v>
      </c>
      <c r="BK1248" t="s">
        <v>9568</v>
      </c>
      <c r="BL1248" t="s">
        <v>17</v>
      </c>
      <c r="BM1248">
        <v>1254886</v>
      </c>
      <c r="BO1248" t="s">
        <v>12899</v>
      </c>
      <c r="BP1248" t="s">
        <v>12900</v>
      </c>
      <c r="BQ1248" t="s">
        <v>17</v>
      </c>
      <c r="BR1248" t="s">
        <v>17</v>
      </c>
      <c r="BS1248" t="s">
        <v>17</v>
      </c>
      <c r="BT1248" t="s">
        <v>12901</v>
      </c>
      <c r="BX1248" t="s">
        <v>17</v>
      </c>
      <c r="BY1248" t="s">
        <v>17</v>
      </c>
      <c r="BZ1248" t="s">
        <v>17</v>
      </c>
      <c r="CA1248" t="s">
        <v>6212</v>
      </c>
      <c r="CB1248">
        <v>2018</v>
      </c>
      <c r="CC1248" t="s">
        <v>12881</v>
      </c>
      <c r="CD1248" t="s">
        <v>12989</v>
      </c>
      <c r="CE1248" t="s">
        <v>12989</v>
      </c>
      <c r="CF1248" t="s">
        <v>17</v>
      </c>
      <c r="CG1248" t="s">
        <v>17</v>
      </c>
      <c r="CH1248" t="s">
        <v>131</v>
      </c>
      <c r="CI1248" t="s">
        <v>12902</v>
      </c>
      <c r="CJ1248" t="s">
        <v>12881</v>
      </c>
      <c r="CN1248" t="s">
        <v>12903</v>
      </c>
      <c r="CO1248" t="s">
        <v>686</v>
      </c>
      <c r="CP1248" t="s">
        <v>5933</v>
      </c>
      <c r="CQ1248" t="s">
        <v>7025</v>
      </c>
      <c r="CR1248" t="s">
        <v>17</v>
      </c>
      <c r="CS1248" t="s">
        <v>12989</v>
      </c>
      <c r="CT1248" t="s">
        <v>430</v>
      </c>
      <c r="CU1248" t="s">
        <v>5935</v>
      </c>
      <c r="CV1248" t="s">
        <v>12892</v>
      </c>
      <c r="CW1248" t="s">
        <v>17</v>
      </c>
      <c r="CX1248" t="s">
        <v>17</v>
      </c>
      <c r="CY1248" t="s">
        <v>17</v>
      </c>
      <c r="CZ1248" t="s">
        <v>17</v>
      </c>
      <c r="DA1248" t="s">
        <v>12904</v>
      </c>
      <c r="DB1248" t="str">
        <f t="shared" si="1"/>
        <v>S18080101001204.gz</v>
      </c>
      <c r="DD1248">
        <v>1256</v>
      </c>
    </row>
    <row r="1249" spans="1:108">
      <c r="A1249">
        <v>1202</v>
      </c>
      <c r="B1249" t="s">
        <v>12881</v>
      </c>
      <c r="C1249" s="285" t="s">
        <v>12882</v>
      </c>
      <c r="D1249" t="s">
        <v>12883</v>
      </c>
      <c r="G1249" t="s">
        <v>12884</v>
      </c>
      <c r="H1249" t="s">
        <v>12885</v>
      </c>
      <c r="I1249" t="s">
        <v>12886</v>
      </c>
      <c r="J1249" t="s">
        <v>12887</v>
      </c>
      <c r="K1249" s="221" t="s">
        <v>12888</v>
      </c>
      <c r="L1249" t="s">
        <v>12984</v>
      </c>
      <c r="M1249" t="b">
        <v>0</v>
      </c>
      <c r="N1249" t="s">
        <v>12890</v>
      </c>
      <c r="O1249" t="s">
        <v>8168</v>
      </c>
      <c r="P1249" t="s">
        <v>17</v>
      </c>
      <c r="Q1249">
        <v>-1</v>
      </c>
      <c r="R1249">
        <v>99</v>
      </c>
      <c r="S1249" t="s">
        <v>10984</v>
      </c>
      <c r="T1249" t="s">
        <v>17</v>
      </c>
      <c r="U1249" t="s">
        <v>17</v>
      </c>
      <c r="V1249" t="s">
        <v>17</v>
      </c>
      <c r="W1249" t="s">
        <v>17</v>
      </c>
      <c r="X1249" t="s">
        <v>17</v>
      </c>
      <c r="Y1249" t="s">
        <v>17</v>
      </c>
      <c r="Z1249" t="s">
        <v>12949</v>
      </c>
      <c r="AA1249" t="s">
        <v>484</v>
      </c>
      <c r="AB1249" t="s">
        <v>17</v>
      </c>
      <c r="AC1249" t="s">
        <v>17</v>
      </c>
      <c r="AD1249" t="s">
        <v>17</v>
      </c>
      <c r="AE1249" t="s">
        <v>12892</v>
      </c>
      <c r="AF1249" t="s">
        <v>17</v>
      </c>
      <c r="AG1249" t="s">
        <v>17</v>
      </c>
      <c r="AH1249" t="s">
        <v>12990</v>
      </c>
      <c r="AJ1249" t="s">
        <v>481</v>
      </c>
      <c r="AK1249" t="s">
        <v>12</v>
      </c>
      <c r="AL1249" t="s">
        <v>12</v>
      </c>
      <c r="AM1249" t="s">
        <v>481</v>
      </c>
      <c r="AN1249" t="s">
        <v>17</v>
      </c>
      <c r="AO1249" t="s">
        <v>8569</v>
      </c>
      <c r="AP1249" t="s">
        <v>10984</v>
      </c>
      <c r="AQ1249" t="s">
        <v>17</v>
      </c>
      <c r="AR1249" t="s">
        <v>17</v>
      </c>
      <c r="AS1249" t="s">
        <v>9041</v>
      </c>
      <c r="AT1249" t="s">
        <v>17</v>
      </c>
      <c r="AU1249" t="b">
        <v>0</v>
      </c>
      <c r="AV1249">
        <v>530028</v>
      </c>
      <c r="AW1249" t="s">
        <v>17</v>
      </c>
      <c r="AX1249" t="s">
        <v>17</v>
      </c>
      <c r="AY1249" t="s">
        <v>17</v>
      </c>
      <c r="AZ1249" t="s">
        <v>12895</v>
      </c>
      <c r="BA1249" t="s">
        <v>12896</v>
      </c>
      <c r="BB1249" t="s">
        <v>5202</v>
      </c>
      <c r="BC1249" t="s">
        <v>17</v>
      </c>
      <c r="BD1249" t="s">
        <v>17</v>
      </c>
      <c r="BE1249" t="s">
        <v>37</v>
      </c>
      <c r="BF1249" t="s">
        <v>5920</v>
      </c>
      <c r="BG1249" t="s">
        <v>12897</v>
      </c>
      <c r="BH1249" t="s">
        <v>6171</v>
      </c>
      <c r="BI1249" t="s">
        <v>12907</v>
      </c>
      <c r="BJ1249" t="s">
        <v>9051</v>
      </c>
      <c r="BK1249" t="s">
        <v>9568</v>
      </c>
      <c r="BL1249" t="s">
        <v>17</v>
      </c>
      <c r="BM1249">
        <v>530028</v>
      </c>
      <c r="BO1249" t="s">
        <v>12899</v>
      </c>
      <c r="BP1249" t="s">
        <v>12900</v>
      </c>
      <c r="BQ1249" t="s">
        <v>17</v>
      </c>
      <c r="BR1249" t="s">
        <v>17</v>
      </c>
      <c r="BS1249" t="s">
        <v>17</v>
      </c>
      <c r="BT1249" t="s">
        <v>12901</v>
      </c>
      <c r="BX1249" t="s">
        <v>17</v>
      </c>
      <c r="BY1249" t="s">
        <v>17</v>
      </c>
      <c r="BZ1249" t="s">
        <v>17</v>
      </c>
      <c r="CA1249" t="s">
        <v>6212</v>
      </c>
      <c r="CB1249">
        <v>2018</v>
      </c>
      <c r="CC1249" t="s">
        <v>12881</v>
      </c>
      <c r="CD1249" t="s">
        <v>12990</v>
      </c>
      <c r="CE1249" t="s">
        <v>12990</v>
      </c>
      <c r="CF1249" t="s">
        <v>17</v>
      </c>
      <c r="CG1249" t="s">
        <v>17</v>
      </c>
      <c r="CH1249" t="s">
        <v>131</v>
      </c>
      <c r="CI1249" t="s">
        <v>12902</v>
      </c>
      <c r="CJ1249" t="s">
        <v>12881</v>
      </c>
      <c r="CN1249" t="s">
        <v>12908</v>
      </c>
      <c r="CO1249" t="s">
        <v>10</v>
      </c>
      <c r="CP1249" t="s">
        <v>5933</v>
      </c>
      <c r="CQ1249" t="s">
        <v>6171</v>
      </c>
      <c r="CR1249" t="s">
        <v>17</v>
      </c>
      <c r="CS1249" t="s">
        <v>12990</v>
      </c>
      <c r="CT1249" t="s">
        <v>430</v>
      </c>
      <c r="CU1249" t="s">
        <v>5935</v>
      </c>
      <c r="CV1249" t="s">
        <v>12892</v>
      </c>
      <c r="CW1249" t="s">
        <v>17</v>
      </c>
      <c r="CX1249" t="s">
        <v>17</v>
      </c>
      <c r="CY1249" t="s">
        <v>17</v>
      </c>
      <c r="CZ1249" t="s">
        <v>17</v>
      </c>
      <c r="DA1249" t="s">
        <v>12904</v>
      </c>
      <c r="DB1249" t="str">
        <f t="shared" si="1"/>
        <v>S18080101001205.gz</v>
      </c>
      <c r="DD1249">
        <v>1257</v>
      </c>
    </row>
    <row r="1250" spans="1:108">
      <c r="A1250">
        <v>1203</v>
      </c>
      <c r="B1250" t="s">
        <v>12881</v>
      </c>
      <c r="C1250" s="285" t="s">
        <v>12882</v>
      </c>
      <c r="D1250" t="s">
        <v>12883</v>
      </c>
      <c r="G1250" t="s">
        <v>12884</v>
      </c>
      <c r="H1250" t="s">
        <v>12885</v>
      </c>
      <c r="I1250" t="s">
        <v>12886</v>
      </c>
      <c r="J1250" t="s">
        <v>12887</v>
      </c>
      <c r="K1250" s="221" t="s">
        <v>12888</v>
      </c>
      <c r="L1250" t="s">
        <v>12991</v>
      </c>
      <c r="M1250" t="b">
        <v>0</v>
      </c>
      <c r="N1250" t="s">
        <v>12890</v>
      </c>
      <c r="O1250" t="s">
        <v>8168</v>
      </c>
      <c r="P1250" t="s">
        <v>17</v>
      </c>
      <c r="Q1250">
        <v>-1</v>
      </c>
      <c r="R1250">
        <v>99</v>
      </c>
      <c r="S1250" t="s">
        <v>10984</v>
      </c>
      <c r="T1250" t="s">
        <v>17</v>
      </c>
      <c r="U1250" t="s">
        <v>17</v>
      </c>
      <c r="V1250" t="s">
        <v>17</v>
      </c>
      <c r="W1250" t="s">
        <v>17</v>
      </c>
      <c r="X1250" t="s">
        <v>17</v>
      </c>
      <c r="Y1250" t="s">
        <v>17</v>
      </c>
      <c r="Z1250" t="s">
        <v>12992</v>
      </c>
      <c r="AA1250" t="s">
        <v>484</v>
      </c>
      <c r="AB1250" t="s">
        <v>17</v>
      </c>
      <c r="AC1250" t="s">
        <v>17</v>
      </c>
      <c r="AD1250" t="s">
        <v>17</v>
      </c>
      <c r="AE1250" t="s">
        <v>12892</v>
      </c>
      <c r="AF1250" t="s">
        <v>17</v>
      </c>
      <c r="AG1250" t="s">
        <v>17</v>
      </c>
      <c r="AH1250" t="s">
        <v>12993</v>
      </c>
      <c r="AJ1250" t="s">
        <v>481</v>
      </c>
      <c r="AK1250" t="s">
        <v>12</v>
      </c>
      <c r="AL1250" t="s">
        <v>12</v>
      </c>
      <c r="AM1250" t="s">
        <v>481</v>
      </c>
      <c r="AN1250" t="s">
        <v>17</v>
      </c>
      <c r="AO1250" t="s">
        <v>4575</v>
      </c>
      <c r="AP1250" t="s">
        <v>12894</v>
      </c>
      <c r="AQ1250" t="s">
        <v>17</v>
      </c>
      <c r="AR1250" t="s">
        <v>17</v>
      </c>
      <c r="AS1250" t="s">
        <v>9041</v>
      </c>
      <c r="AT1250" t="s">
        <v>17</v>
      </c>
      <c r="AU1250" t="b">
        <v>0</v>
      </c>
      <c r="AV1250">
        <v>1978723</v>
      </c>
      <c r="AW1250" t="s">
        <v>17</v>
      </c>
      <c r="AX1250" t="s">
        <v>17</v>
      </c>
      <c r="AY1250" t="s">
        <v>17</v>
      </c>
      <c r="AZ1250" t="s">
        <v>12895</v>
      </c>
      <c r="BA1250" t="s">
        <v>12896</v>
      </c>
      <c r="BB1250" t="s">
        <v>5202</v>
      </c>
      <c r="BC1250" t="s">
        <v>17</v>
      </c>
      <c r="BD1250" t="s">
        <v>17</v>
      </c>
      <c r="BE1250" t="s">
        <v>37</v>
      </c>
      <c r="BF1250" t="s">
        <v>5920</v>
      </c>
      <c r="BG1250" t="s">
        <v>12897</v>
      </c>
      <c r="BH1250" t="s">
        <v>9567</v>
      </c>
      <c r="BI1250" t="s">
        <v>12898</v>
      </c>
      <c r="BJ1250" t="s">
        <v>9079</v>
      </c>
      <c r="BK1250" t="s">
        <v>9568</v>
      </c>
      <c r="BL1250" t="s">
        <v>17</v>
      </c>
      <c r="BM1250">
        <v>1978723</v>
      </c>
      <c r="BO1250" t="s">
        <v>12899</v>
      </c>
      <c r="BP1250" t="s">
        <v>12900</v>
      </c>
      <c r="BQ1250" t="s">
        <v>17</v>
      </c>
      <c r="BR1250" t="s">
        <v>17</v>
      </c>
      <c r="BS1250" t="s">
        <v>17</v>
      </c>
      <c r="BT1250" t="s">
        <v>12901</v>
      </c>
      <c r="BX1250" t="s">
        <v>17</v>
      </c>
      <c r="BY1250" t="s">
        <v>17</v>
      </c>
      <c r="BZ1250" t="s">
        <v>17</v>
      </c>
      <c r="CA1250" t="s">
        <v>6212</v>
      </c>
      <c r="CB1250">
        <v>2018</v>
      </c>
      <c r="CC1250" t="s">
        <v>12881</v>
      </c>
      <c r="CD1250" t="s">
        <v>12993</v>
      </c>
      <c r="CE1250" t="s">
        <v>12993</v>
      </c>
      <c r="CF1250" t="s">
        <v>17</v>
      </c>
      <c r="CG1250" t="s">
        <v>17</v>
      </c>
      <c r="CH1250" t="s">
        <v>131</v>
      </c>
      <c r="CI1250" t="s">
        <v>12902</v>
      </c>
      <c r="CJ1250" t="s">
        <v>12881</v>
      </c>
      <c r="CN1250" t="s">
        <v>12903</v>
      </c>
      <c r="CO1250" t="s">
        <v>686</v>
      </c>
      <c r="CP1250" t="s">
        <v>5933</v>
      </c>
      <c r="CQ1250" t="s">
        <v>7025</v>
      </c>
      <c r="CR1250" t="s">
        <v>17</v>
      </c>
      <c r="CS1250" t="s">
        <v>12993</v>
      </c>
      <c r="CT1250" t="s">
        <v>430</v>
      </c>
      <c r="CU1250" t="s">
        <v>5935</v>
      </c>
      <c r="CV1250" t="s">
        <v>12892</v>
      </c>
      <c r="CW1250" t="s">
        <v>17</v>
      </c>
      <c r="CX1250" t="s">
        <v>17</v>
      </c>
      <c r="CY1250" t="s">
        <v>17</v>
      </c>
      <c r="CZ1250" t="s">
        <v>17</v>
      </c>
      <c r="DA1250" t="s">
        <v>12904</v>
      </c>
      <c r="DB1250" t="str">
        <f t="shared" si="1"/>
        <v>S18080101001206.gz</v>
      </c>
      <c r="DD1250">
        <v>1258</v>
      </c>
    </row>
    <row r="1251" spans="1:108">
      <c r="A1251">
        <v>1204</v>
      </c>
      <c r="B1251" t="s">
        <v>12881</v>
      </c>
      <c r="C1251" s="285" t="s">
        <v>12882</v>
      </c>
      <c r="D1251" t="s">
        <v>12883</v>
      </c>
      <c r="G1251" t="s">
        <v>12884</v>
      </c>
      <c r="H1251" t="s">
        <v>12885</v>
      </c>
      <c r="I1251" t="s">
        <v>12886</v>
      </c>
      <c r="J1251" t="s">
        <v>12887</v>
      </c>
      <c r="K1251" s="221" t="s">
        <v>12888</v>
      </c>
      <c r="L1251" t="s">
        <v>12991</v>
      </c>
      <c r="M1251" t="b">
        <v>0</v>
      </c>
      <c r="N1251" t="s">
        <v>12890</v>
      </c>
      <c r="O1251" t="s">
        <v>8168</v>
      </c>
      <c r="P1251" t="s">
        <v>17</v>
      </c>
      <c r="Q1251">
        <v>-1</v>
      </c>
      <c r="R1251">
        <v>99</v>
      </c>
      <c r="S1251" t="s">
        <v>10984</v>
      </c>
      <c r="T1251" t="s">
        <v>17</v>
      </c>
      <c r="U1251" t="s">
        <v>17</v>
      </c>
      <c r="V1251" t="s">
        <v>17</v>
      </c>
      <c r="W1251" t="s">
        <v>17</v>
      </c>
      <c r="X1251" t="s">
        <v>17</v>
      </c>
      <c r="Y1251" t="s">
        <v>17</v>
      </c>
      <c r="Z1251" t="s">
        <v>12992</v>
      </c>
      <c r="AA1251" t="s">
        <v>484</v>
      </c>
      <c r="AB1251" t="s">
        <v>17</v>
      </c>
      <c r="AC1251" t="s">
        <v>17</v>
      </c>
      <c r="AD1251" t="s">
        <v>17</v>
      </c>
      <c r="AE1251" t="s">
        <v>12892</v>
      </c>
      <c r="AF1251" t="s">
        <v>17</v>
      </c>
      <c r="AG1251" t="s">
        <v>17</v>
      </c>
      <c r="AH1251" t="s">
        <v>12994</v>
      </c>
      <c r="AJ1251" t="s">
        <v>481</v>
      </c>
      <c r="AK1251" t="s">
        <v>12</v>
      </c>
      <c r="AL1251" t="s">
        <v>12</v>
      </c>
      <c r="AM1251" t="s">
        <v>481</v>
      </c>
      <c r="AN1251" t="s">
        <v>17</v>
      </c>
      <c r="AO1251" t="s">
        <v>4575</v>
      </c>
      <c r="AP1251" t="s">
        <v>12894</v>
      </c>
      <c r="AQ1251" t="s">
        <v>17</v>
      </c>
      <c r="AR1251" t="s">
        <v>17</v>
      </c>
      <c r="AS1251" t="s">
        <v>9041</v>
      </c>
      <c r="AT1251" t="s">
        <v>17</v>
      </c>
      <c r="AU1251" t="b">
        <v>0</v>
      </c>
      <c r="AV1251">
        <v>825724</v>
      </c>
      <c r="AW1251" t="s">
        <v>17</v>
      </c>
      <c r="AX1251" t="s">
        <v>17</v>
      </c>
      <c r="AY1251" t="s">
        <v>17</v>
      </c>
      <c r="AZ1251" t="s">
        <v>12895</v>
      </c>
      <c r="BA1251" t="s">
        <v>12896</v>
      </c>
      <c r="BB1251" t="s">
        <v>5202</v>
      </c>
      <c r="BC1251" t="s">
        <v>17</v>
      </c>
      <c r="BD1251" t="s">
        <v>17</v>
      </c>
      <c r="BE1251" t="s">
        <v>37</v>
      </c>
      <c r="BF1251" t="s">
        <v>5920</v>
      </c>
      <c r="BG1251" t="s">
        <v>12897</v>
      </c>
      <c r="BH1251" t="s">
        <v>6171</v>
      </c>
      <c r="BI1251" t="s">
        <v>12907</v>
      </c>
      <c r="BJ1251" t="s">
        <v>9051</v>
      </c>
      <c r="BK1251" t="s">
        <v>9568</v>
      </c>
      <c r="BL1251" t="s">
        <v>17</v>
      </c>
      <c r="BM1251">
        <v>825724</v>
      </c>
      <c r="BO1251" t="s">
        <v>12899</v>
      </c>
      <c r="BP1251" t="s">
        <v>12900</v>
      </c>
      <c r="BQ1251" t="s">
        <v>17</v>
      </c>
      <c r="BR1251" t="s">
        <v>17</v>
      </c>
      <c r="BS1251" t="s">
        <v>17</v>
      </c>
      <c r="BT1251" t="s">
        <v>12901</v>
      </c>
      <c r="BX1251" t="s">
        <v>17</v>
      </c>
      <c r="BY1251" t="s">
        <v>17</v>
      </c>
      <c r="BZ1251" t="s">
        <v>17</v>
      </c>
      <c r="CA1251" t="s">
        <v>6212</v>
      </c>
      <c r="CB1251">
        <v>2018</v>
      </c>
      <c r="CC1251" t="s">
        <v>12881</v>
      </c>
      <c r="CD1251" t="s">
        <v>12994</v>
      </c>
      <c r="CE1251" t="s">
        <v>12994</v>
      </c>
      <c r="CF1251" t="s">
        <v>17</v>
      </c>
      <c r="CG1251" t="s">
        <v>17</v>
      </c>
      <c r="CH1251" t="s">
        <v>131</v>
      </c>
      <c r="CI1251" t="s">
        <v>12902</v>
      </c>
      <c r="CJ1251" t="s">
        <v>12881</v>
      </c>
      <c r="CN1251" t="s">
        <v>12908</v>
      </c>
      <c r="CO1251" t="s">
        <v>10</v>
      </c>
      <c r="CP1251" t="s">
        <v>5933</v>
      </c>
      <c r="CQ1251" t="s">
        <v>6171</v>
      </c>
      <c r="CR1251" t="s">
        <v>17</v>
      </c>
      <c r="CS1251" t="s">
        <v>12994</v>
      </c>
      <c r="CT1251" t="s">
        <v>430</v>
      </c>
      <c r="CU1251" t="s">
        <v>5935</v>
      </c>
      <c r="CV1251" t="s">
        <v>12892</v>
      </c>
      <c r="CW1251" t="s">
        <v>17</v>
      </c>
      <c r="CX1251" t="s">
        <v>17</v>
      </c>
      <c r="CY1251" t="s">
        <v>17</v>
      </c>
      <c r="CZ1251" t="s">
        <v>17</v>
      </c>
      <c r="DA1251" t="s">
        <v>12904</v>
      </c>
      <c r="DB1251" t="str">
        <f t="shared" si="1"/>
        <v>S18080101001301.gz</v>
      </c>
      <c r="DD1251">
        <v>1259</v>
      </c>
    </row>
    <row r="1252" spans="1:108">
      <c r="A1252">
        <v>1205</v>
      </c>
      <c r="B1252" t="s">
        <v>12881</v>
      </c>
      <c r="C1252" s="285" t="s">
        <v>12882</v>
      </c>
      <c r="D1252" t="s">
        <v>12883</v>
      </c>
      <c r="G1252" t="s">
        <v>12884</v>
      </c>
      <c r="H1252" t="s">
        <v>12885</v>
      </c>
      <c r="I1252" t="s">
        <v>12886</v>
      </c>
      <c r="J1252" t="s">
        <v>12887</v>
      </c>
      <c r="K1252" s="221" t="s">
        <v>12888</v>
      </c>
      <c r="L1252" t="s">
        <v>12991</v>
      </c>
      <c r="M1252" t="b">
        <v>0</v>
      </c>
      <c r="N1252" t="s">
        <v>12890</v>
      </c>
      <c r="O1252" t="s">
        <v>8168</v>
      </c>
      <c r="P1252" t="s">
        <v>17</v>
      </c>
      <c r="Q1252">
        <v>-1</v>
      </c>
      <c r="R1252">
        <v>99</v>
      </c>
      <c r="S1252" t="s">
        <v>10984</v>
      </c>
      <c r="T1252" t="s">
        <v>17</v>
      </c>
      <c r="U1252" t="s">
        <v>17</v>
      </c>
      <c r="V1252" t="s">
        <v>17</v>
      </c>
      <c r="W1252" t="s">
        <v>17</v>
      </c>
      <c r="X1252" t="s">
        <v>17</v>
      </c>
      <c r="Y1252" t="s">
        <v>17</v>
      </c>
      <c r="Z1252" t="s">
        <v>12992</v>
      </c>
      <c r="AA1252" t="s">
        <v>484</v>
      </c>
      <c r="AB1252" t="s">
        <v>17</v>
      </c>
      <c r="AC1252" t="s">
        <v>17</v>
      </c>
      <c r="AD1252" t="s">
        <v>17</v>
      </c>
      <c r="AE1252" t="s">
        <v>12892</v>
      </c>
      <c r="AF1252" t="s">
        <v>17</v>
      </c>
      <c r="AG1252" t="s">
        <v>17</v>
      </c>
      <c r="AH1252" t="s">
        <v>12995</v>
      </c>
      <c r="AJ1252" t="s">
        <v>481</v>
      </c>
      <c r="AK1252" t="s">
        <v>12</v>
      </c>
      <c r="AL1252" t="s">
        <v>12</v>
      </c>
      <c r="AM1252" t="s">
        <v>481</v>
      </c>
      <c r="AN1252" t="s">
        <v>17</v>
      </c>
      <c r="AO1252" t="s">
        <v>5975</v>
      </c>
      <c r="AP1252" t="s">
        <v>10984</v>
      </c>
      <c r="AQ1252" t="s">
        <v>17</v>
      </c>
      <c r="AR1252" t="s">
        <v>17</v>
      </c>
      <c r="AS1252" t="s">
        <v>9041</v>
      </c>
      <c r="AT1252" t="s">
        <v>17</v>
      </c>
      <c r="AU1252" t="b">
        <v>0</v>
      </c>
      <c r="AV1252">
        <v>1993819</v>
      </c>
      <c r="AW1252" t="s">
        <v>17</v>
      </c>
      <c r="AX1252" t="s">
        <v>17</v>
      </c>
      <c r="AY1252" t="s">
        <v>17</v>
      </c>
      <c r="AZ1252" t="s">
        <v>12895</v>
      </c>
      <c r="BA1252" t="s">
        <v>12896</v>
      </c>
      <c r="BB1252" t="s">
        <v>5202</v>
      </c>
      <c r="BC1252" t="s">
        <v>17</v>
      </c>
      <c r="BD1252" t="s">
        <v>17</v>
      </c>
      <c r="BE1252" t="s">
        <v>37</v>
      </c>
      <c r="BF1252" t="s">
        <v>5920</v>
      </c>
      <c r="BG1252" t="s">
        <v>12897</v>
      </c>
      <c r="BH1252" t="s">
        <v>9567</v>
      </c>
      <c r="BI1252" t="s">
        <v>12898</v>
      </c>
      <c r="BJ1252" t="s">
        <v>9079</v>
      </c>
      <c r="BK1252" t="s">
        <v>9568</v>
      </c>
      <c r="BL1252" t="s">
        <v>17</v>
      </c>
      <c r="BM1252">
        <v>1993819</v>
      </c>
      <c r="BO1252" t="s">
        <v>12899</v>
      </c>
      <c r="BP1252" t="s">
        <v>12900</v>
      </c>
      <c r="BQ1252" t="s">
        <v>17</v>
      </c>
      <c r="BR1252" t="s">
        <v>17</v>
      </c>
      <c r="BS1252" t="s">
        <v>17</v>
      </c>
      <c r="BT1252" t="s">
        <v>12901</v>
      </c>
      <c r="BX1252" t="s">
        <v>17</v>
      </c>
      <c r="BY1252" t="s">
        <v>17</v>
      </c>
      <c r="BZ1252" t="s">
        <v>17</v>
      </c>
      <c r="CA1252" t="s">
        <v>6212</v>
      </c>
      <c r="CB1252">
        <v>2018</v>
      </c>
      <c r="CC1252" t="s">
        <v>12881</v>
      </c>
      <c r="CD1252" t="s">
        <v>12995</v>
      </c>
      <c r="CE1252" t="s">
        <v>12995</v>
      </c>
      <c r="CF1252" t="s">
        <v>17</v>
      </c>
      <c r="CG1252" t="s">
        <v>17</v>
      </c>
      <c r="CH1252" t="s">
        <v>131</v>
      </c>
      <c r="CI1252" t="s">
        <v>12902</v>
      </c>
      <c r="CJ1252" t="s">
        <v>12881</v>
      </c>
      <c r="CN1252" t="s">
        <v>12903</v>
      </c>
      <c r="CO1252" t="s">
        <v>686</v>
      </c>
      <c r="CP1252" t="s">
        <v>5933</v>
      </c>
      <c r="CQ1252" t="s">
        <v>7025</v>
      </c>
      <c r="CR1252" t="s">
        <v>17</v>
      </c>
      <c r="CS1252" t="s">
        <v>12995</v>
      </c>
      <c r="CT1252" t="s">
        <v>430</v>
      </c>
      <c r="CU1252" t="s">
        <v>5935</v>
      </c>
      <c r="CV1252" t="s">
        <v>12892</v>
      </c>
      <c r="CW1252" t="s">
        <v>17</v>
      </c>
      <c r="CX1252" t="s">
        <v>17</v>
      </c>
      <c r="CY1252" t="s">
        <v>17</v>
      </c>
      <c r="CZ1252" t="s">
        <v>17</v>
      </c>
      <c r="DA1252" t="s">
        <v>12904</v>
      </c>
      <c r="DB1252" t="str">
        <f t="shared" si="1"/>
        <v>S18080101001302.gz</v>
      </c>
      <c r="DD1252">
        <v>1260</v>
      </c>
    </row>
    <row r="1253" spans="1:108">
      <c r="A1253">
        <v>1206</v>
      </c>
      <c r="B1253" t="s">
        <v>12881</v>
      </c>
      <c r="C1253" s="285" t="s">
        <v>12882</v>
      </c>
      <c r="D1253" t="s">
        <v>12883</v>
      </c>
      <c r="G1253" t="s">
        <v>12884</v>
      </c>
      <c r="H1253" t="s">
        <v>12885</v>
      </c>
      <c r="I1253" t="s">
        <v>12886</v>
      </c>
      <c r="J1253" t="s">
        <v>12887</v>
      </c>
      <c r="K1253" s="221" t="s">
        <v>12888</v>
      </c>
      <c r="L1253" t="s">
        <v>12991</v>
      </c>
      <c r="M1253" t="b">
        <v>0</v>
      </c>
      <c r="N1253" t="s">
        <v>12890</v>
      </c>
      <c r="O1253" t="s">
        <v>8168</v>
      </c>
      <c r="P1253" t="s">
        <v>17</v>
      </c>
      <c r="Q1253">
        <v>-1</v>
      </c>
      <c r="R1253">
        <v>99</v>
      </c>
      <c r="S1253" t="s">
        <v>10984</v>
      </c>
      <c r="T1253" t="s">
        <v>17</v>
      </c>
      <c r="U1253" t="s">
        <v>17</v>
      </c>
      <c r="V1253" t="s">
        <v>17</v>
      </c>
      <c r="W1253" t="s">
        <v>17</v>
      </c>
      <c r="X1253" t="s">
        <v>17</v>
      </c>
      <c r="Y1253" t="s">
        <v>17</v>
      </c>
      <c r="Z1253" t="s">
        <v>12992</v>
      </c>
      <c r="AA1253" t="s">
        <v>484</v>
      </c>
      <c r="AB1253" t="s">
        <v>17</v>
      </c>
      <c r="AC1253" t="s">
        <v>17</v>
      </c>
      <c r="AD1253" t="s">
        <v>17</v>
      </c>
      <c r="AE1253" t="s">
        <v>12892</v>
      </c>
      <c r="AF1253" t="s">
        <v>17</v>
      </c>
      <c r="AG1253" t="s">
        <v>17</v>
      </c>
      <c r="AH1253" t="s">
        <v>12996</v>
      </c>
      <c r="AJ1253" t="s">
        <v>481</v>
      </c>
      <c r="AK1253" t="s">
        <v>12</v>
      </c>
      <c r="AL1253" t="s">
        <v>12</v>
      </c>
      <c r="AM1253" t="s">
        <v>481</v>
      </c>
      <c r="AN1253" t="s">
        <v>17</v>
      </c>
      <c r="AO1253" t="s">
        <v>5975</v>
      </c>
      <c r="AP1253" t="s">
        <v>10984</v>
      </c>
      <c r="AQ1253" t="s">
        <v>17</v>
      </c>
      <c r="AR1253" t="s">
        <v>17</v>
      </c>
      <c r="AS1253" t="s">
        <v>9041</v>
      </c>
      <c r="AT1253" t="s">
        <v>17</v>
      </c>
      <c r="AU1253" t="b">
        <v>0</v>
      </c>
      <c r="AV1253">
        <v>141288</v>
      </c>
      <c r="AW1253" t="s">
        <v>17</v>
      </c>
      <c r="AX1253" t="s">
        <v>17</v>
      </c>
      <c r="AY1253" t="s">
        <v>17</v>
      </c>
      <c r="AZ1253" t="s">
        <v>12895</v>
      </c>
      <c r="BA1253" t="s">
        <v>12896</v>
      </c>
      <c r="BB1253" t="s">
        <v>5202</v>
      </c>
      <c r="BC1253" t="s">
        <v>17</v>
      </c>
      <c r="BD1253" t="s">
        <v>17</v>
      </c>
      <c r="BE1253" t="s">
        <v>37</v>
      </c>
      <c r="BF1253" t="s">
        <v>5920</v>
      </c>
      <c r="BG1253" t="s">
        <v>12897</v>
      </c>
      <c r="BH1253" t="s">
        <v>6171</v>
      </c>
      <c r="BI1253" t="s">
        <v>12907</v>
      </c>
      <c r="BJ1253" t="s">
        <v>9051</v>
      </c>
      <c r="BK1253" t="s">
        <v>9568</v>
      </c>
      <c r="BL1253" t="s">
        <v>17</v>
      </c>
      <c r="BM1253">
        <v>141288</v>
      </c>
      <c r="BO1253" t="s">
        <v>12899</v>
      </c>
      <c r="BP1253" t="s">
        <v>12900</v>
      </c>
      <c r="BQ1253" t="s">
        <v>17</v>
      </c>
      <c r="BR1253" t="s">
        <v>17</v>
      </c>
      <c r="BS1253" t="s">
        <v>17</v>
      </c>
      <c r="BT1253" t="s">
        <v>12901</v>
      </c>
      <c r="BX1253" t="s">
        <v>17</v>
      </c>
      <c r="BY1253" t="s">
        <v>17</v>
      </c>
      <c r="BZ1253" t="s">
        <v>17</v>
      </c>
      <c r="CA1253" t="s">
        <v>6212</v>
      </c>
      <c r="CB1253">
        <v>2018</v>
      </c>
      <c r="CC1253" t="s">
        <v>12881</v>
      </c>
      <c r="CD1253" t="s">
        <v>12996</v>
      </c>
      <c r="CE1253" t="s">
        <v>12996</v>
      </c>
      <c r="CF1253" t="s">
        <v>17</v>
      </c>
      <c r="CG1253" t="s">
        <v>17</v>
      </c>
      <c r="CH1253" t="s">
        <v>131</v>
      </c>
      <c r="CI1253" t="s">
        <v>12902</v>
      </c>
      <c r="CJ1253" t="s">
        <v>12881</v>
      </c>
      <c r="CN1253" t="s">
        <v>12908</v>
      </c>
      <c r="CO1253" t="s">
        <v>10</v>
      </c>
      <c r="CP1253" t="s">
        <v>5933</v>
      </c>
      <c r="CQ1253" t="s">
        <v>6171</v>
      </c>
      <c r="CR1253" t="s">
        <v>17</v>
      </c>
      <c r="CS1253" t="s">
        <v>12996</v>
      </c>
      <c r="CT1253" t="s">
        <v>430</v>
      </c>
      <c r="CU1253" t="s">
        <v>5935</v>
      </c>
      <c r="CV1253" t="s">
        <v>12892</v>
      </c>
      <c r="CW1253" t="s">
        <v>17</v>
      </c>
      <c r="CX1253" t="s">
        <v>17</v>
      </c>
      <c r="CY1253" t="s">
        <v>17</v>
      </c>
      <c r="CZ1253" t="s">
        <v>17</v>
      </c>
      <c r="DA1253" t="s">
        <v>12904</v>
      </c>
      <c r="DB1253" t="str">
        <f t="shared" si="1"/>
        <v>S18080101001303.gz</v>
      </c>
      <c r="DD1253">
        <v>1261</v>
      </c>
    </row>
    <row r="1254" spans="1:108">
      <c r="A1254">
        <v>1207</v>
      </c>
      <c r="B1254" t="s">
        <v>12881</v>
      </c>
      <c r="C1254" s="285" t="s">
        <v>12882</v>
      </c>
      <c r="D1254" t="s">
        <v>12883</v>
      </c>
      <c r="G1254" t="s">
        <v>12884</v>
      </c>
      <c r="H1254" t="s">
        <v>12885</v>
      </c>
      <c r="I1254" t="s">
        <v>12886</v>
      </c>
      <c r="J1254" t="s">
        <v>12887</v>
      </c>
      <c r="K1254" s="221" t="s">
        <v>12888</v>
      </c>
      <c r="L1254" t="s">
        <v>12991</v>
      </c>
      <c r="M1254" t="b">
        <v>0</v>
      </c>
      <c r="N1254" t="s">
        <v>12890</v>
      </c>
      <c r="O1254" t="s">
        <v>8168</v>
      </c>
      <c r="P1254" t="s">
        <v>17</v>
      </c>
      <c r="Q1254">
        <v>-1</v>
      </c>
      <c r="R1254">
        <v>99</v>
      </c>
      <c r="S1254" t="s">
        <v>10984</v>
      </c>
      <c r="T1254" t="s">
        <v>17</v>
      </c>
      <c r="U1254" t="s">
        <v>17</v>
      </c>
      <c r="V1254" t="s">
        <v>17</v>
      </c>
      <c r="W1254" t="s">
        <v>17</v>
      </c>
      <c r="X1254" t="s">
        <v>17</v>
      </c>
      <c r="Y1254" t="s">
        <v>17</v>
      </c>
      <c r="Z1254" t="s">
        <v>12992</v>
      </c>
      <c r="AA1254" t="s">
        <v>484</v>
      </c>
      <c r="AB1254" t="s">
        <v>17</v>
      </c>
      <c r="AC1254" t="s">
        <v>17</v>
      </c>
      <c r="AD1254" t="s">
        <v>17</v>
      </c>
      <c r="AE1254" t="s">
        <v>12892</v>
      </c>
      <c r="AF1254" t="s">
        <v>17</v>
      </c>
      <c r="AG1254" t="s">
        <v>17</v>
      </c>
      <c r="AH1254" t="s">
        <v>12997</v>
      </c>
      <c r="AJ1254" t="s">
        <v>481</v>
      </c>
      <c r="AK1254" t="s">
        <v>12</v>
      </c>
      <c r="AL1254" t="s">
        <v>12</v>
      </c>
      <c r="AM1254" t="s">
        <v>481</v>
      </c>
      <c r="AN1254" t="s">
        <v>17</v>
      </c>
      <c r="AO1254" t="s">
        <v>8569</v>
      </c>
      <c r="AP1254" t="s">
        <v>10984</v>
      </c>
      <c r="AQ1254" t="s">
        <v>17</v>
      </c>
      <c r="AR1254" t="s">
        <v>17</v>
      </c>
      <c r="AS1254" t="s">
        <v>9041</v>
      </c>
      <c r="AT1254" t="s">
        <v>17</v>
      </c>
      <c r="AU1254" t="b">
        <v>0</v>
      </c>
      <c r="AV1254">
        <v>2009013</v>
      </c>
      <c r="AW1254" t="s">
        <v>17</v>
      </c>
      <c r="AX1254" t="s">
        <v>17</v>
      </c>
      <c r="AY1254" t="s">
        <v>17</v>
      </c>
      <c r="AZ1254" t="s">
        <v>12895</v>
      </c>
      <c r="BA1254" t="s">
        <v>12896</v>
      </c>
      <c r="BB1254" t="s">
        <v>5202</v>
      </c>
      <c r="BC1254" t="s">
        <v>17</v>
      </c>
      <c r="BD1254" t="s">
        <v>17</v>
      </c>
      <c r="BE1254" t="s">
        <v>37</v>
      </c>
      <c r="BF1254" t="s">
        <v>5920</v>
      </c>
      <c r="BG1254" t="s">
        <v>12897</v>
      </c>
      <c r="BH1254" t="s">
        <v>9567</v>
      </c>
      <c r="BI1254" t="s">
        <v>12898</v>
      </c>
      <c r="BJ1254" t="s">
        <v>9079</v>
      </c>
      <c r="BK1254" t="s">
        <v>9568</v>
      </c>
      <c r="BL1254" t="s">
        <v>17</v>
      </c>
      <c r="BM1254">
        <v>2009013</v>
      </c>
      <c r="BO1254" t="s">
        <v>12899</v>
      </c>
      <c r="BP1254" t="s">
        <v>12900</v>
      </c>
      <c r="BQ1254" t="s">
        <v>17</v>
      </c>
      <c r="BR1254" t="s">
        <v>17</v>
      </c>
      <c r="BS1254" t="s">
        <v>17</v>
      </c>
      <c r="BT1254" t="s">
        <v>12901</v>
      </c>
      <c r="BX1254" t="s">
        <v>17</v>
      </c>
      <c r="BY1254" t="s">
        <v>17</v>
      </c>
      <c r="BZ1254" t="s">
        <v>17</v>
      </c>
      <c r="CA1254" t="s">
        <v>6212</v>
      </c>
      <c r="CB1254">
        <v>2018</v>
      </c>
      <c r="CC1254" t="s">
        <v>12881</v>
      </c>
      <c r="CD1254" t="s">
        <v>12997</v>
      </c>
      <c r="CE1254" t="s">
        <v>12997</v>
      </c>
      <c r="CF1254" t="s">
        <v>17</v>
      </c>
      <c r="CG1254" t="s">
        <v>17</v>
      </c>
      <c r="CH1254" t="s">
        <v>131</v>
      </c>
      <c r="CI1254" t="s">
        <v>12902</v>
      </c>
      <c r="CJ1254" t="s">
        <v>12881</v>
      </c>
      <c r="CN1254" t="s">
        <v>12903</v>
      </c>
      <c r="CO1254" t="s">
        <v>686</v>
      </c>
      <c r="CP1254" t="s">
        <v>5933</v>
      </c>
      <c r="CQ1254" t="s">
        <v>7025</v>
      </c>
      <c r="CR1254" t="s">
        <v>17</v>
      </c>
      <c r="CS1254" t="s">
        <v>12997</v>
      </c>
      <c r="CT1254" t="s">
        <v>430</v>
      </c>
      <c r="CU1254" t="s">
        <v>5935</v>
      </c>
      <c r="CV1254" t="s">
        <v>12892</v>
      </c>
      <c r="CW1254" t="s">
        <v>17</v>
      </c>
      <c r="CX1254" t="s">
        <v>17</v>
      </c>
      <c r="CY1254" t="s">
        <v>17</v>
      </c>
      <c r="CZ1254" t="s">
        <v>17</v>
      </c>
      <c r="DA1254" t="s">
        <v>12904</v>
      </c>
      <c r="DB1254" t="str">
        <f t="shared" si="1"/>
        <v>S18080101001304.gz</v>
      </c>
      <c r="DD1254">
        <v>1262</v>
      </c>
    </row>
    <row r="1255" spans="1:108">
      <c r="A1255">
        <v>1208</v>
      </c>
      <c r="B1255" t="s">
        <v>12881</v>
      </c>
      <c r="C1255" s="285" t="s">
        <v>12882</v>
      </c>
      <c r="D1255" t="s">
        <v>12883</v>
      </c>
      <c r="G1255" t="s">
        <v>12884</v>
      </c>
      <c r="H1255" t="s">
        <v>12885</v>
      </c>
      <c r="I1255" t="s">
        <v>12886</v>
      </c>
      <c r="J1255" t="s">
        <v>12887</v>
      </c>
      <c r="K1255" s="221" t="s">
        <v>12888</v>
      </c>
      <c r="L1255" t="s">
        <v>12991</v>
      </c>
      <c r="M1255" t="b">
        <v>0</v>
      </c>
      <c r="N1255" t="s">
        <v>12890</v>
      </c>
      <c r="O1255" t="s">
        <v>8168</v>
      </c>
      <c r="P1255" t="s">
        <v>17</v>
      </c>
      <c r="Q1255">
        <v>-1</v>
      </c>
      <c r="R1255">
        <v>99</v>
      </c>
      <c r="S1255" t="s">
        <v>10984</v>
      </c>
      <c r="T1255" t="s">
        <v>17</v>
      </c>
      <c r="U1255" t="s">
        <v>17</v>
      </c>
      <c r="V1255" t="s">
        <v>17</v>
      </c>
      <c r="W1255" t="s">
        <v>17</v>
      </c>
      <c r="X1255" t="s">
        <v>17</v>
      </c>
      <c r="Y1255" t="s">
        <v>17</v>
      </c>
      <c r="Z1255" t="s">
        <v>12992</v>
      </c>
      <c r="AA1255" t="s">
        <v>484</v>
      </c>
      <c r="AB1255" t="s">
        <v>17</v>
      </c>
      <c r="AC1255" t="s">
        <v>17</v>
      </c>
      <c r="AD1255" t="s">
        <v>17</v>
      </c>
      <c r="AE1255" t="s">
        <v>12892</v>
      </c>
      <c r="AF1255" t="s">
        <v>17</v>
      </c>
      <c r="AG1255" t="s">
        <v>17</v>
      </c>
      <c r="AH1255" t="s">
        <v>12998</v>
      </c>
      <c r="AJ1255" t="s">
        <v>481</v>
      </c>
      <c r="AK1255" t="s">
        <v>12</v>
      </c>
      <c r="AL1255" t="s">
        <v>12</v>
      </c>
      <c r="AM1255" t="s">
        <v>481</v>
      </c>
      <c r="AN1255" t="s">
        <v>17</v>
      </c>
      <c r="AO1255" t="s">
        <v>8569</v>
      </c>
      <c r="AP1255" t="s">
        <v>10984</v>
      </c>
      <c r="AQ1255" t="s">
        <v>17</v>
      </c>
      <c r="AR1255" t="s">
        <v>17</v>
      </c>
      <c r="AS1255" t="s">
        <v>9041</v>
      </c>
      <c r="AT1255" t="s">
        <v>17</v>
      </c>
      <c r="AU1255" t="b">
        <v>0</v>
      </c>
      <c r="AV1255">
        <v>185390</v>
      </c>
      <c r="AW1255" t="s">
        <v>17</v>
      </c>
      <c r="AX1255" t="s">
        <v>17</v>
      </c>
      <c r="AY1255" t="s">
        <v>17</v>
      </c>
      <c r="AZ1255" t="s">
        <v>12895</v>
      </c>
      <c r="BA1255" t="s">
        <v>12896</v>
      </c>
      <c r="BB1255" t="s">
        <v>5202</v>
      </c>
      <c r="BC1255" t="s">
        <v>17</v>
      </c>
      <c r="BD1255" t="s">
        <v>17</v>
      </c>
      <c r="BE1255" t="s">
        <v>37</v>
      </c>
      <c r="BF1255" t="s">
        <v>5920</v>
      </c>
      <c r="BG1255" t="s">
        <v>12897</v>
      </c>
      <c r="BH1255" t="s">
        <v>6171</v>
      </c>
      <c r="BI1255" t="s">
        <v>12907</v>
      </c>
      <c r="BJ1255" t="s">
        <v>9051</v>
      </c>
      <c r="BK1255" t="s">
        <v>9568</v>
      </c>
      <c r="BL1255" t="s">
        <v>17</v>
      </c>
      <c r="BM1255">
        <v>185390</v>
      </c>
      <c r="BO1255" t="s">
        <v>12899</v>
      </c>
      <c r="BP1255" t="s">
        <v>12900</v>
      </c>
      <c r="BQ1255" t="s">
        <v>17</v>
      </c>
      <c r="BR1255" t="s">
        <v>17</v>
      </c>
      <c r="BS1255" t="s">
        <v>17</v>
      </c>
      <c r="BT1255" t="s">
        <v>12901</v>
      </c>
      <c r="BX1255" t="s">
        <v>17</v>
      </c>
      <c r="BY1255" t="s">
        <v>17</v>
      </c>
      <c r="BZ1255" t="s">
        <v>17</v>
      </c>
      <c r="CA1255" t="s">
        <v>6212</v>
      </c>
      <c r="CB1255">
        <v>2018</v>
      </c>
      <c r="CC1255" t="s">
        <v>12881</v>
      </c>
      <c r="CD1255" t="s">
        <v>12998</v>
      </c>
      <c r="CE1255" t="s">
        <v>12998</v>
      </c>
      <c r="CF1255" t="s">
        <v>17</v>
      </c>
      <c r="CG1255" t="s">
        <v>17</v>
      </c>
      <c r="CH1255" t="s">
        <v>131</v>
      </c>
      <c r="CI1255" t="s">
        <v>12902</v>
      </c>
      <c r="CJ1255" t="s">
        <v>12881</v>
      </c>
      <c r="CN1255" t="s">
        <v>12908</v>
      </c>
      <c r="CO1255" t="s">
        <v>10</v>
      </c>
      <c r="CP1255" t="s">
        <v>5933</v>
      </c>
      <c r="CQ1255" t="s">
        <v>6171</v>
      </c>
      <c r="CR1255" t="s">
        <v>17</v>
      </c>
      <c r="CS1255" t="s">
        <v>12998</v>
      </c>
      <c r="CT1255" t="s">
        <v>430</v>
      </c>
      <c r="CU1255" t="s">
        <v>5935</v>
      </c>
      <c r="CV1255" t="s">
        <v>12892</v>
      </c>
      <c r="CW1255" t="s">
        <v>17</v>
      </c>
      <c r="CX1255" t="s">
        <v>17</v>
      </c>
      <c r="CY1255" t="s">
        <v>17</v>
      </c>
      <c r="CZ1255" t="s">
        <v>17</v>
      </c>
      <c r="DA1255" t="s">
        <v>12904</v>
      </c>
      <c r="DB1255" t="str">
        <f t="shared" si="1"/>
        <v>S18080101001305.gz</v>
      </c>
      <c r="DD1255">
        <v>1263</v>
      </c>
    </row>
    <row r="1256" spans="1:108">
      <c r="A1256">
        <v>1209</v>
      </c>
      <c r="B1256" t="s">
        <v>12881</v>
      </c>
      <c r="C1256" s="285" t="s">
        <v>12882</v>
      </c>
      <c r="D1256" t="s">
        <v>12883</v>
      </c>
      <c r="G1256" t="s">
        <v>12884</v>
      </c>
      <c r="H1256" t="s">
        <v>12885</v>
      </c>
      <c r="I1256" t="s">
        <v>12886</v>
      </c>
      <c r="J1256" t="s">
        <v>12887</v>
      </c>
      <c r="K1256" s="221" t="s">
        <v>12888</v>
      </c>
      <c r="L1256" t="s">
        <v>12999</v>
      </c>
      <c r="M1256" t="b">
        <v>0</v>
      </c>
      <c r="N1256" t="s">
        <v>12890</v>
      </c>
      <c r="O1256" t="s">
        <v>8168</v>
      </c>
      <c r="P1256" t="s">
        <v>17</v>
      </c>
      <c r="Q1256">
        <v>-1</v>
      </c>
      <c r="R1256">
        <v>99</v>
      </c>
      <c r="S1256" t="s">
        <v>10984</v>
      </c>
      <c r="T1256" t="s">
        <v>17</v>
      </c>
      <c r="U1256" t="s">
        <v>17</v>
      </c>
      <c r="V1256" t="s">
        <v>17</v>
      </c>
      <c r="W1256" t="s">
        <v>17</v>
      </c>
      <c r="X1256" t="s">
        <v>17</v>
      </c>
      <c r="Y1256" t="s">
        <v>17</v>
      </c>
      <c r="Z1256" t="s">
        <v>12992</v>
      </c>
      <c r="AA1256" t="s">
        <v>484</v>
      </c>
      <c r="AB1256" t="s">
        <v>17</v>
      </c>
      <c r="AC1256" t="s">
        <v>17</v>
      </c>
      <c r="AD1256" t="s">
        <v>17</v>
      </c>
      <c r="AE1256" t="s">
        <v>12892</v>
      </c>
      <c r="AF1256" t="s">
        <v>17</v>
      </c>
      <c r="AG1256" t="s">
        <v>17</v>
      </c>
      <c r="AH1256" t="s">
        <v>13000</v>
      </c>
      <c r="AJ1256" t="s">
        <v>481</v>
      </c>
      <c r="AK1256" t="s">
        <v>12</v>
      </c>
      <c r="AL1256" t="s">
        <v>12</v>
      </c>
      <c r="AM1256" t="s">
        <v>481</v>
      </c>
      <c r="AN1256" t="s">
        <v>17</v>
      </c>
      <c r="AO1256" t="s">
        <v>4575</v>
      </c>
      <c r="AP1256" t="s">
        <v>12894</v>
      </c>
      <c r="AQ1256" t="s">
        <v>17</v>
      </c>
      <c r="AR1256" t="s">
        <v>17</v>
      </c>
      <c r="AS1256" t="s">
        <v>9041</v>
      </c>
      <c r="AT1256" t="s">
        <v>17</v>
      </c>
      <c r="AU1256" t="b">
        <v>0</v>
      </c>
      <c r="AV1256">
        <v>1708769</v>
      </c>
      <c r="AW1256" t="s">
        <v>17</v>
      </c>
      <c r="AX1256" t="s">
        <v>17</v>
      </c>
      <c r="AY1256" t="s">
        <v>17</v>
      </c>
      <c r="AZ1256" t="s">
        <v>12895</v>
      </c>
      <c r="BA1256" t="s">
        <v>12896</v>
      </c>
      <c r="BB1256" t="s">
        <v>5202</v>
      </c>
      <c r="BC1256" t="s">
        <v>17</v>
      </c>
      <c r="BD1256" t="s">
        <v>17</v>
      </c>
      <c r="BE1256" t="s">
        <v>37</v>
      </c>
      <c r="BF1256" t="s">
        <v>5920</v>
      </c>
      <c r="BG1256" t="s">
        <v>12897</v>
      </c>
      <c r="BH1256" t="s">
        <v>9567</v>
      </c>
      <c r="BI1256" t="s">
        <v>12898</v>
      </c>
      <c r="BJ1256" t="s">
        <v>9079</v>
      </c>
      <c r="BK1256" t="s">
        <v>9568</v>
      </c>
      <c r="BL1256" t="s">
        <v>17</v>
      </c>
      <c r="BM1256">
        <v>1708769</v>
      </c>
      <c r="BO1256" t="s">
        <v>12899</v>
      </c>
      <c r="BP1256" t="s">
        <v>12900</v>
      </c>
      <c r="BQ1256" t="s">
        <v>17</v>
      </c>
      <c r="BR1256" t="s">
        <v>17</v>
      </c>
      <c r="BS1256" t="s">
        <v>17</v>
      </c>
      <c r="BT1256" t="s">
        <v>12901</v>
      </c>
      <c r="BX1256" t="s">
        <v>17</v>
      </c>
      <c r="BY1256" t="s">
        <v>17</v>
      </c>
      <c r="BZ1256" t="s">
        <v>17</v>
      </c>
      <c r="CA1256" t="s">
        <v>6212</v>
      </c>
      <c r="CB1256">
        <v>2018</v>
      </c>
      <c r="CC1256" t="s">
        <v>12881</v>
      </c>
      <c r="CD1256" t="s">
        <v>13000</v>
      </c>
      <c r="CE1256" t="s">
        <v>13000</v>
      </c>
      <c r="CF1256" t="s">
        <v>17</v>
      </c>
      <c r="CG1256" t="s">
        <v>17</v>
      </c>
      <c r="CH1256" t="s">
        <v>131</v>
      </c>
      <c r="CI1256" t="s">
        <v>12902</v>
      </c>
      <c r="CJ1256" t="s">
        <v>12881</v>
      </c>
      <c r="CN1256" t="s">
        <v>12903</v>
      </c>
      <c r="CO1256" t="s">
        <v>686</v>
      </c>
      <c r="CP1256" t="s">
        <v>5933</v>
      </c>
      <c r="CQ1256" t="s">
        <v>7025</v>
      </c>
      <c r="CR1256" t="s">
        <v>17</v>
      </c>
      <c r="CS1256" t="s">
        <v>13000</v>
      </c>
      <c r="CT1256" t="s">
        <v>430</v>
      </c>
      <c r="CU1256" t="s">
        <v>5935</v>
      </c>
      <c r="CV1256" t="s">
        <v>12892</v>
      </c>
      <c r="CW1256" t="s">
        <v>17</v>
      </c>
      <c r="CX1256" t="s">
        <v>17</v>
      </c>
      <c r="CY1256" t="s">
        <v>17</v>
      </c>
      <c r="CZ1256" t="s">
        <v>17</v>
      </c>
      <c r="DA1256" t="s">
        <v>12904</v>
      </c>
      <c r="DB1256" t="str">
        <f t="shared" si="1"/>
        <v>S18080101001306.gz</v>
      </c>
      <c r="DD1256">
        <v>1264</v>
      </c>
    </row>
    <row r="1257" spans="1:108">
      <c r="A1257">
        <v>1210</v>
      </c>
      <c r="B1257" t="s">
        <v>12881</v>
      </c>
      <c r="C1257" s="285" t="s">
        <v>12882</v>
      </c>
      <c r="D1257" t="s">
        <v>12883</v>
      </c>
      <c r="G1257" t="s">
        <v>12884</v>
      </c>
      <c r="H1257" t="s">
        <v>12885</v>
      </c>
      <c r="I1257" t="s">
        <v>12886</v>
      </c>
      <c r="J1257" t="s">
        <v>12887</v>
      </c>
      <c r="K1257" s="221" t="s">
        <v>12888</v>
      </c>
      <c r="L1257" t="s">
        <v>12999</v>
      </c>
      <c r="M1257" t="b">
        <v>0</v>
      </c>
      <c r="N1257" t="s">
        <v>12890</v>
      </c>
      <c r="O1257" t="s">
        <v>8168</v>
      </c>
      <c r="P1257" t="s">
        <v>17</v>
      </c>
      <c r="Q1257">
        <v>-1</v>
      </c>
      <c r="R1257">
        <v>99</v>
      </c>
      <c r="S1257" t="s">
        <v>10984</v>
      </c>
      <c r="T1257" t="s">
        <v>17</v>
      </c>
      <c r="U1257" t="s">
        <v>17</v>
      </c>
      <c r="V1257" t="s">
        <v>17</v>
      </c>
      <c r="W1257" t="s">
        <v>17</v>
      </c>
      <c r="X1257" t="s">
        <v>17</v>
      </c>
      <c r="Y1257" t="s">
        <v>17</v>
      </c>
      <c r="Z1257" t="s">
        <v>12992</v>
      </c>
      <c r="AA1257" t="s">
        <v>484</v>
      </c>
      <c r="AB1257" t="s">
        <v>17</v>
      </c>
      <c r="AC1257" t="s">
        <v>17</v>
      </c>
      <c r="AD1257" t="s">
        <v>17</v>
      </c>
      <c r="AE1257" t="s">
        <v>12892</v>
      </c>
      <c r="AF1257" t="s">
        <v>17</v>
      </c>
      <c r="AG1257" t="s">
        <v>17</v>
      </c>
      <c r="AH1257" t="s">
        <v>13001</v>
      </c>
      <c r="AJ1257" t="s">
        <v>481</v>
      </c>
      <c r="AK1257" t="s">
        <v>12</v>
      </c>
      <c r="AL1257" t="s">
        <v>12</v>
      </c>
      <c r="AM1257" t="s">
        <v>481</v>
      </c>
      <c r="AN1257" t="s">
        <v>17</v>
      </c>
      <c r="AO1257" t="s">
        <v>4575</v>
      </c>
      <c r="AP1257" t="s">
        <v>12894</v>
      </c>
      <c r="AQ1257" t="s">
        <v>17</v>
      </c>
      <c r="AR1257" t="s">
        <v>17</v>
      </c>
      <c r="AS1257" t="s">
        <v>9041</v>
      </c>
      <c r="AT1257" t="s">
        <v>17</v>
      </c>
      <c r="AU1257" t="b">
        <v>0</v>
      </c>
      <c r="AV1257">
        <v>800395</v>
      </c>
      <c r="AW1257" t="s">
        <v>17</v>
      </c>
      <c r="AX1257" t="s">
        <v>17</v>
      </c>
      <c r="AY1257" t="s">
        <v>17</v>
      </c>
      <c r="AZ1257" t="s">
        <v>12895</v>
      </c>
      <c r="BA1257" t="s">
        <v>12896</v>
      </c>
      <c r="BB1257" t="s">
        <v>5202</v>
      </c>
      <c r="BC1257" t="s">
        <v>17</v>
      </c>
      <c r="BD1257" t="s">
        <v>17</v>
      </c>
      <c r="BE1257" t="s">
        <v>37</v>
      </c>
      <c r="BF1257" t="s">
        <v>5920</v>
      </c>
      <c r="BG1257" t="s">
        <v>12897</v>
      </c>
      <c r="BH1257" t="s">
        <v>6171</v>
      </c>
      <c r="BI1257" t="s">
        <v>12907</v>
      </c>
      <c r="BJ1257" t="s">
        <v>9051</v>
      </c>
      <c r="BK1257" t="s">
        <v>9568</v>
      </c>
      <c r="BL1257" t="s">
        <v>17</v>
      </c>
      <c r="BM1257">
        <v>800395</v>
      </c>
      <c r="BO1257" t="s">
        <v>12899</v>
      </c>
      <c r="BP1257" t="s">
        <v>12900</v>
      </c>
      <c r="BQ1257" t="s">
        <v>17</v>
      </c>
      <c r="BR1257" t="s">
        <v>17</v>
      </c>
      <c r="BS1257" t="s">
        <v>17</v>
      </c>
      <c r="BT1257" t="s">
        <v>12901</v>
      </c>
      <c r="BX1257" t="s">
        <v>17</v>
      </c>
      <c r="BY1257" t="s">
        <v>17</v>
      </c>
      <c r="BZ1257" t="s">
        <v>17</v>
      </c>
      <c r="CA1257" t="s">
        <v>6212</v>
      </c>
      <c r="CB1257">
        <v>2018</v>
      </c>
      <c r="CC1257" t="s">
        <v>12881</v>
      </c>
      <c r="CD1257" t="s">
        <v>13001</v>
      </c>
      <c r="CE1257" t="s">
        <v>13001</v>
      </c>
      <c r="CF1257" t="s">
        <v>17</v>
      </c>
      <c r="CG1257" t="s">
        <v>17</v>
      </c>
      <c r="CH1257" t="s">
        <v>131</v>
      </c>
      <c r="CI1257" t="s">
        <v>12902</v>
      </c>
      <c r="CJ1257" t="s">
        <v>12881</v>
      </c>
      <c r="CN1257" t="s">
        <v>12908</v>
      </c>
      <c r="CO1257" t="s">
        <v>10</v>
      </c>
      <c r="CP1257" t="s">
        <v>5933</v>
      </c>
      <c r="CQ1257" t="s">
        <v>6171</v>
      </c>
      <c r="CR1257" t="s">
        <v>17</v>
      </c>
      <c r="CS1257" t="s">
        <v>13001</v>
      </c>
      <c r="CT1257" t="s">
        <v>430</v>
      </c>
      <c r="CU1257" t="s">
        <v>5935</v>
      </c>
      <c r="CV1257" t="s">
        <v>12892</v>
      </c>
      <c r="CW1257" t="s">
        <v>17</v>
      </c>
      <c r="CX1257" t="s">
        <v>17</v>
      </c>
      <c r="CY1257" t="s">
        <v>17</v>
      </c>
      <c r="CZ1257" t="s">
        <v>17</v>
      </c>
      <c r="DA1257" t="s">
        <v>12904</v>
      </c>
      <c r="DB1257" t="str">
        <f t="shared" si="1"/>
        <v>S18080101001401.gz</v>
      </c>
      <c r="DD1257">
        <v>1265</v>
      </c>
    </row>
    <row r="1258" spans="1:108">
      <c r="A1258">
        <v>1211</v>
      </c>
      <c r="B1258" t="s">
        <v>12881</v>
      </c>
      <c r="C1258" s="285" t="s">
        <v>12882</v>
      </c>
      <c r="D1258" t="s">
        <v>12883</v>
      </c>
      <c r="G1258" t="s">
        <v>12884</v>
      </c>
      <c r="H1258" t="s">
        <v>12885</v>
      </c>
      <c r="I1258" t="s">
        <v>12886</v>
      </c>
      <c r="J1258" t="s">
        <v>12887</v>
      </c>
      <c r="K1258" s="221" t="s">
        <v>12888</v>
      </c>
      <c r="L1258" t="s">
        <v>12999</v>
      </c>
      <c r="M1258" t="b">
        <v>0</v>
      </c>
      <c r="N1258" t="s">
        <v>12890</v>
      </c>
      <c r="O1258" t="s">
        <v>8168</v>
      </c>
      <c r="P1258" t="s">
        <v>17</v>
      </c>
      <c r="Q1258">
        <v>-1</v>
      </c>
      <c r="R1258">
        <v>99</v>
      </c>
      <c r="S1258" t="s">
        <v>10984</v>
      </c>
      <c r="T1258" t="s">
        <v>17</v>
      </c>
      <c r="U1258" t="s">
        <v>17</v>
      </c>
      <c r="V1258" t="s">
        <v>17</v>
      </c>
      <c r="W1258" t="s">
        <v>17</v>
      </c>
      <c r="X1258" t="s">
        <v>17</v>
      </c>
      <c r="Y1258" t="s">
        <v>17</v>
      </c>
      <c r="Z1258" t="s">
        <v>12992</v>
      </c>
      <c r="AA1258" t="s">
        <v>484</v>
      </c>
      <c r="AB1258" t="s">
        <v>17</v>
      </c>
      <c r="AC1258" t="s">
        <v>17</v>
      </c>
      <c r="AD1258" t="s">
        <v>17</v>
      </c>
      <c r="AE1258" t="s">
        <v>12892</v>
      </c>
      <c r="AF1258" t="s">
        <v>17</v>
      </c>
      <c r="AG1258" t="s">
        <v>17</v>
      </c>
      <c r="AH1258" t="s">
        <v>13002</v>
      </c>
      <c r="AJ1258" t="s">
        <v>481</v>
      </c>
      <c r="AK1258" t="s">
        <v>12</v>
      </c>
      <c r="AL1258" t="s">
        <v>12</v>
      </c>
      <c r="AM1258" t="s">
        <v>481</v>
      </c>
      <c r="AN1258" t="s">
        <v>17</v>
      </c>
      <c r="AO1258" t="s">
        <v>5975</v>
      </c>
      <c r="AP1258" t="s">
        <v>10984</v>
      </c>
      <c r="AQ1258" t="s">
        <v>17</v>
      </c>
      <c r="AR1258" t="s">
        <v>17</v>
      </c>
      <c r="AS1258" t="s">
        <v>9041</v>
      </c>
      <c r="AT1258" t="s">
        <v>17</v>
      </c>
      <c r="AU1258" t="b">
        <v>0</v>
      </c>
      <c r="AV1258">
        <v>1338423</v>
      </c>
      <c r="AW1258" t="s">
        <v>17</v>
      </c>
      <c r="AX1258" t="s">
        <v>17</v>
      </c>
      <c r="AY1258" t="s">
        <v>17</v>
      </c>
      <c r="AZ1258" t="s">
        <v>12895</v>
      </c>
      <c r="BA1258" t="s">
        <v>12896</v>
      </c>
      <c r="BB1258" t="s">
        <v>5202</v>
      </c>
      <c r="BC1258" t="s">
        <v>17</v>
      </c>
      <c r="BD1258" t="s">
        <v>17</v>
      </c>
      <c r="BE1258" t="s">
        <v>37</v>
      </c>
      <c r="BF1258" t="s">
        <v>5920</v>
      </c>
      <c r="BG1258" t="s">
        <v>12897</v>
      </c>
      <c r="BH1258" t="s">
        <v>9567</v>
      </c>
      <c r="BI1258" t="s">
        <v>12898</v>
      </c>
      <c r="BJ1258" t="s">
        <v>9079</v>
      </c>
      <c r="BK1258" t="s">
        <v>9568</v>
      </c>
      <c r="BL1258" t="s">
        <v>17</v>
      </c>
      <c r="BM1258">
        <v>1338423</v>
      </c>
      <c r="BO1258" t="s">
        <v>12899</v>
      </c>
      <c r="BP1258" t="s">
        <v>12900</v>
      </c>
      <c r="BQ1258" t="s">
        <v>17</v>
      </c>
      <c r="BR1258" t="s">
        <v>17</v>
      </c>
      <c r="BS1258" t="s">
        <v>17</v>
      </c>
      <c r="BT1258" t="s">
        <v>12901</v>
      </c>
      <c r="BX1258" t="s">
        <v>17</v>
      </c>
      <c r="BY1258" t="s">
        <v>17</v>
      </c>
      <c r="BZ1258" t="s">
        <v>17</v>
      </c>
      <c r="CA1258" t="s">
        <v>6212</v>
      </c>
      <c r="CB1258">
        <v>2018</v>
      </c>
      <c r="CC1258" t="s">
        <v>12881</v>
      </c>
      <c r="CD1258" t="s">
        <v>13002</v>
      </c>
      <c r="CE1258" t="s">
        <v>13002</v>
      </c>
      <c r="CF1258" t="s">
        <v>17</v>
      </c>
      <c r="CG1258" t="s">
        <v>17</v>
      </c>
      <c r="CH1258" t="s">
        <v>131</v>
      </c>
      <c r="CI1258" t="s">
        <v>12902</v>
      </c>
      <c r="CJ1258" t="s">
        <v>12881</v>
      </c>
      <c r="CN1258" t="s">
        <v>12903</v>
      </c>
      <c r="CO1258" t="s">
        <v>686</v>
      </c>
      <c r="CP1258" t="s">
        <v>5933</v>
      </c>
      <c r="CQ1258" t="s">
        <v>7025</v>
      </c>
      <c r="CR1258" t="s">
        <v>17</v>
      </c>
      <c r="CS1258" t="s">
        <v>13002</v>
      </c>
      <c r="CT1258" t="s">
        <v>430</v>
      </c>
      <c r="CU1258" t="s">
        <v>5935</v>
      </c>
      <c r="CV1258" t="s">
        <v>12892</v>
      </c>
      <c r="CW1258" t="s">
        <v>17</v>
      </c>
      <c r="CX1258" t="s">
        <v>17</v>
      </c>
      <c r="CY1258" t="s">
        <v>17</v>
      </c>
      <c r="CZ1258" t="s">
        <v>17</v>
      </c>
      <c r="DA1258" t="s">
        <v>12904</v>
      </c>
      <c r="DB1258" t="str">
        <f t="shared" si="1"/>
        <v>S18080101001402.gz</v>
      </c>
      <c r="DD1258">
        <v>1266</v>
      </c>
    </row>
    <row r="1259" spans="1:108">
      <c r="A1259">
        <v>1212</v>
      </c>
      <c r="B1259" t="s">
        <v>12881</v>
      </c>
      <c r="C1259" s="285" t="s">
        <v>12882</v>
      </c>
      <c r="D1259" t="s">
        <v>12883</v>
      </c>
      <c r="G1259" t="s">
        <v>12884</v>
      </c>
      <c r="H1259" t="s">
        <v>12885</v>
      </c>
      <c r="I1259" t="s">
        <v>12886</v>
      </c>
      <c r="J1259" t="s">
        <v>12887</v>
      </c>
      <c r="K1259" s="221" t="s">
        <v>12888</v>
      </c>
      <c r="L1259" t="s">
        <v>12999</v>
      </c>
      <c r="M1259" t="b">
        <v>0</v>
      </c>
      <c r="N1259" t="s">
        <v>12890</v>
      </c>
      <c r="O1259" t="s">
        <v>8168</v>
      </c>
      <c r="P1259" t="s">
        <v>17</v>
      </c>
      <c r="Q1259">
        <v>-1</v>
      </c>
      <c r="R1259">
        <v>99</v>
      </c>
      <c r="S1259" t="s">
        <v>10984</v>
      </c>
      <c r="T1259" t="s">
        <v>17</v>
      </c>
      <c r="U1259" t="s">
        <v>17</v>
      </c>
      <c r="V1259" t="s">
        <v>17</v>
      </c>
      <c r="W1259" t="s">
        <v>17</v>
      </c>
      <c r="X1259" t="s">
        <v>17</v>
      </c>
      <c r="Y1259" t="s">
        <v>17</v>
      </c>
      <c r="Z1259" t="s">
        <v>12992</v>
      </c>
      <c r="AA1259" t="s">
        <v>484</v>
      </c>
      <c r="AB1259" t="s">
        <v>17</v>
      </c>
      <c r="AC1259" t="s">
        <v>17</v>
      </c>
      <c r="AD1259" t="s">
        <v>17</v>
      </c>
      <c r="AE1259" t="s">
        <v>12892</v>
      </c>
      <c r="AF1259" t="s">
        <v>17</v>
      </c>
      <c r="AG1259" t="s">
        <v>17</v>
      </c>
      <c r="AH1259" t="s">
        <v>13003</v>
      </c>
      <c r="AJ1259" t="s">
        <v>481</v>
      </c>
      <c r="AK1259" t="s">
        <v>12</v>
      </c>
      <c r="AL1259" t="s">
        <v>12</v>
      </c>
      <c r="AM1259" t="s">
        <v>481</v>
      </c>
      <c r="AN1259" t="s">
        <v>17</v>
      </c>
      <c r="AO1259" t="s">
        <v>5975</v>
      </c>
      <c r="AP1259" t="s">
        <v>10984</v>
      </c>
      <c r="AQ1259" t="s">
        <v>17</v>
      </c>
      <c r="AR1259" t="s">
        <v>17</v>
      </c>
      <c r="AS1259" t="s">
        <v>9041</v>
      </c>
      <c r="AT1259" t="s">
        <v>17</v>
      </c>
      <c r="AU1259" t="b">
        <v>0</v>
      </c>
      <c r="AV1259">
        <v>985459</v>
      </c>
      <c r="AW1259" t="s">
        <v>17</v>
      </c>
      <c r="AX1259" t="s">
        <v>17</v>
      </c>
      <c r="AY1259" t="s">
        <v>17</v>
      </c>
      <c r="AZ1259" t="s">
        <v>12895</v>
      </c>
      <c r="BA1259" t="s">
        <v>12896</v>
      </c>
      <c r="BB1259" t="s">
        <v>5202</v>
      </c>
      <c r="BC1259" t="s">
        <v>17</v>
      </c>
      <c r="BD1259" t="s">
        <v>17</v>
      </c>
      <c r="BE1259" t="s">
        <v>37</v>
      </c>
      <c r="BF1259" t="s">
        <v>5920</v>
      </c>
      <c r="BG1259" t="s">
        <v>12897</v>
      </c>
      <c r="BH1259" t="s">
        <v>6171</v>
      </c>
      <c r="BI1259" t="s">
        <v>12907</v>
      </c>
      <c r="BJ1259" t="s">
        <v>9051</v>
      </c>
      <c r="BK1259" t="s">
        <v>9568</v>
      </c>
      <c r="BL1259" t="s">
        <v>17</v>
      </c>
      <c r="BM1259">
        <v>985459</v>
      </c>
      <c r="BO1259" t="s">
        <v>12899</v>
      </c>
      <c r="BP1259" t="s">
        <v>12900</v>
      </c>
      <c r="BQ1259" t="s">
        <v>17</v>
      </c>
      <c r="BR1259" t="s">
        <v>17</v>
      </c>
      <c r="BS1259" t="s">
        <v>17</v>
      </c>
      <c r="BT1259" t="s">
        <v>12901</v>
      </c>
      <c r="BX1259" t="s">
        <v>17</v>
      </c>
      <c r="BY1259" t="s">
        <v>17</v>
      </c>
      <c r="BZ1259" t="s">
        <v>17</v>
      </c>
      <c r="CA1259" t="s">
        <v>6212</v>
      </c>
      <c r="CB1259">
        <v>2018</v>
      </c>
      <c r="CC1259" t="s">
        <v>12881</v>
      </c>
      <c r="CD1259" t="s">
        <v>13003</v>
      </c>
      <c r="CE1259" t="s">
        <v>13003</v>
      </c>
      <c r="CF1259" t="s">
        <v>17</v>
      </c>
      <c r="CG1259" t="s">
        <v>17</v>
      </c>
      <c r="CH1259" t="s">
        <v>131</v>
      </c>
      <c r="CI1259" t="s">
        <v>12902</v>
      </c>
      <c r="CJ1259" t="s">
        <v>12881</v>
      </c>
      <c r="CN1259" t="s">
        <v>12908</v>
      </c>
      <c r="CO1259" t="s">
        <v>10</v>
      </c>
      <c r="CP1259" t="s">
        <v>5933</v>
      </c>
      <c r="CQ1259" t="s">
        <v>6171</v>
      </c>
      <c r="CR1259" t="s">
        <v>17</v>
      </c>
      <c r="CS1259" t="s">
        <v>13003</v>
      </c>
      <c r="CT1259" t="s">
        <v>430</v>
      </c>
      <c r="CU1259" t="s">
        <v>5935</v>
      </c>
      <c r="CV1259" t="s">
        <v>12892</v>
      </c>
      <c r="CW1259" t="s">
        <v>17</v>
      </c>
      <c r="CX1259" t="s">
        <v>17</v>
      </c>
      <c r="CY1259" t="s">
        <v>17</v>
      </c>
      <c r="CZ1259" t="s">
        <v>17</v>
      </c>
      <c r="DA1259" t="s">
        <v>12904</v>
      </c>
      <c r="DB1259" t="str">
        <f t="shared" si="1"/>
        <v>S18080101001403.gz</v>
      </c>
      <c r="DD1259">
        <v>1267</v>
      </c>
    </row>
    <row r="1260" spans="1:108">
      <c r="A1260">
        <v>1213</v>
      </c>
      <c r="B1260" t="s">
        <v>12881</v>
      </c>
      <c r="C1260" s="285" t="s">
        <v>12882</v>
      </c>
      <c r="D1260" t="s">
        <v>12883</v>
      </c>
      <c r="G1260" t="s">
        <v>12884</v>
      </c>
      <c r="H1260" t="s">
        <v>12885</v>
      </c>
      <c r="I1260" t="s">
        <v>12886</v>
      </c>
      <c r="J1260" t="s">
        <v>12887</v>
      </c>
      <c r="K1260" s="221" t="s">
        <v>12888</v>
      </c>
      <c r="L1260" t="s">
        <v>12999</v>
      </c>
      <c r="M1260" t="b">
        <v>0</v>
      </c>
      <c r="N1260" t="s">
        <v>12890</v>
      </c>
      <c r="O1260" t="s">
        <v>8168</v>
      </c>
      <c r="P1260" t="s">
        <v>17</v>
      </c>
      <c r="Q1260">
        <v>-1</v>
      </c>
      <c r="R1260">
        <v>99</v>
      </c>
      <c r="S1260" t="s">
        <v>10984</v>
      </c>
      <c r="T1260" t="s">
        <v>17</v>
      </c>
      <c r="U1260" t="s">
        <v>17</v>
      </c>
      <c r="V1260" t="s">
        <v>17</v>
      </c>
      <c r="W1260" t="s">
        <v>17</v>
      </c>
      <c r="X1260" t="s">
        <v>17</v>
      </c>
      <c r="Y1260" t="s">
        <v>17</v>
      </c>
      <c r="Z1260" t="s">
        <v>12992</v>
      </c>
      <c r="AA1260" t="s">
        <v>484</v>
      </c>
      <c r="AB1260" t="s">
        <v>17</v>
      </c>
      <c r="AC1260" t="s">
        <v>17</v>
      </c>
      <c r="AD1260" t="s">
        <v>17</v>
      </c>
      <c r="AE1260" t="s">
        <v>12892</v>
      </c>
      <c r="AF1260" t="s">
        <v>17</v>
      </c>
      <c r="AG1260" t="s">
        <v>17</v>
      </c>
      <c r="AH1260" t="s">
        <v>13004</v>
      </c>
      <c r="AJ1260" t="s">
        <v>481</v>
      </c>
      <c r="AK1260" t="s">
        <v>12</v>
      </c>
      <c r="AL1260" t="s">
        <v>12</v>
      </c>
      <c r="AM1260" t="s">
        <v>481</v>
      </c>
      <c r="AN1260" t="s">
        <v>17</v>
      </c>
      <c r="AO1260" t="s">
        <v>8569</v>
      </c>
      <c r="AP1260" t="s">
        <v>10984</v>
      </c>
      <c r="AQ1260" t="s">
        <v>17</v>
      </c>
      <c r="AR1260" t="s">
        <v>17</v>
      </c>
      <c r="AS1260" t="s">
        <v>9041</v>
      </c>
      <c r="AT1260" t="s">
        <v>17</v>
      </c>
      <c r="AU1260" t="b">
        <v>0</v>
      </c>
      <c r="AV1260">
        <v>1190719</v>
      </c>
      <c r="AW1260" t="s">
        <v>17</v>
      </c>
      <c r="AX1260" t="s">
        <v>17</v>
      </c>
      <c r="AY1260" t="s">
        <v>17</v>
      </c>
      <c r="AZ1260" t="s">
        <v>12895</v>
      </c>
      <c r="BA1260" t="s">
        <v>12896</v>
      </c>
      <c r="BB1260" t="s">
        <v>5202</v>
      </c>
      <c r="BC1260" t="s">
        <v>17</v>
      </c>
      <c r="BD1260" t="s">
        <v>17</v>
      </c>
      <c r="BE1260" t="s">
        <v>37</v>
      </c>
      <c r="BF1260" t="s">
        <v>5920</v>
      </c>
      <c r="BG1260" t="s">
        <v>12897</v>
      </c>
      <c r="BH1260" t="s">
        <v>9567</v>
      </c>
      <c r="BI1260" t="s">
        <v>12898</v>
      </c>
      <c r="BJ1260" t="s">
        <v>9079</v>
      </c>
      <c r="BK1260" t="s">
        <v>9568</v>
      </c>
      <c r="BL1260" t="s">
        <v>17</v>
      </c>
      <c r="BM1260">
        <v>1190719</v>
      </c>
      <c r="BO1260" t="s">
        <v>12899</v>
      </c>
      <c r="BP1260" t="s">
        <v>12900</v>
      </c>
      <c r="BQ1260" t="s">
        <v>17</v>
      </c>
      <c r="BR1260" t="s">
        <v>17</v>
      </c>
      <c r="BS1260" t="s">
        <v>17</v>
      </c>
      <c r="BT1260" t="s">
        <v>12901</v>
      </c>
      <c r="BX1260" t="s">
        <v>17</v>
      </c>
      <c r="BY1260" t="s">
        <v>17</v>
      </c>
      <c r="BZ1260" t="s">
        <v>17</v>
      </c>
      <c r="CA1260" t="s">
        <v>6212</v>
      </c>
      <c r="CB1260">
        <v>2018</v>
      </c>
      <c r="CC1260" t="s">
        <v>12881</v>
      </c>
      <c r="CD1260" t="s">
        <v>13004</v>
      </c>
      <c r="CE1260" t="s">
        <v>13004</v>
      </c>
      <c r="CF1260" t="s">
        <v>17</v>
      </c>
      <c r="CG1260" t="s">
        <v>17</v>
      </c>
      <c r="CH1260" t="s">
        <v>131</v>
      </c>
      <c r="CI1260" t="s">
        <v>12902</v>
      </c>
      <c r="CJ1260" t="s">
        <v>12881</v>
      </c>
      <c r="CN1260" t="s">
        <v>12903</v>
      </c>
      <c r="CO1260" t="s">
        <v>686</v>
      </c>
      <c r="CP1260" t="s">
        <v>5933</v>
      </c>
      <c r="CQ1260" t="s">
        <v>7025</v>
      </c>
      <c r="CR1260" t="s">
        <v>17</v>
      </c>
      <c r="CS1260" t="s">
        <v>13004</v>
      </c>
      <c r="CT1260" t="s">
        <v>430</v>
      </c>
      <c r="CU1260" t="s">
        <v>5935</v>
      </c>
      <c r="CV1260" t="s">
        <v>12892</v>
      </c>
      <c r="CW1260" t="s">
        <v>17</v>
      </c>
      <c r="CX1260" t="s">
        <v>17</v>
      </c>
      <c r="CY1260" t="s">
        <v>17</v>
      </c>
      <c r="CZ1260" t="s">
        <v>17</v>
      </c>
      <c r="DA1260" t="s">
        <v>12904</v>
      </c>
      <c r="DB1260" t="str">
        <f t="shared" si="1"/>
        <v>S18080101001404.gz</v>
      </c>
      <c r="DD1260">
        <v>1268</v>
      </c>
    </row>
    <row r="1261" spans="1:108">
      <c r="A1261">
        <v>1214</v>
      </c>
      <c r="B1261" t="s">
        <v>12881</v>
      </c>
      <c r="C1261" s="285" t="s">
        <v>12882</v>
      </c>
      <c r="D1261" t="s">
        <v>12883</v>
      </c>
      <c r="G1261" t="s">
        <v>12884</v>
      </c>
      <c r="H1261" t="s">
        <v>12885</v>
      </c>
      <c r="I1261" t="s">
        <v>12886</v>
      </c>
      <c r="J1261" t="s">
        <v>12887</v>
      </c>
      <c r="K1261" s="221" t="s">
        <v>12888</v>
      </c>
      <c r="L1261" t="s">
        <v>12999</v>
      </c>
      <c r="M1261" t="b">
        <v>0</v>
      </c>
      <c r="N1261" t="s">
        <v>12890</v>
      </c>
      <c r="O1261" t="s">
        <v>8168</v>
      </c>
      <c r="P1261" t="s">
        <v>17</v>
      </c>
      <c r="Q1261">
        <v>-1</v>
      </c>
      <c r="R1261">
        <v>99</v>
      </c>
      <c r="S1261" t="s">
        <v>10984</v>
      </c>
      <c r="T1261" t="s">
        <v>17</v>
      </c>
      <c r="U1261" t="s">
        <v>17</v>
      </c>
      <c r="V1261" t="s">
        <v>17</v>
      </c>
      <c r="W1261" t="s">
        <v>17</v>
      </c>
      <c r="X1261" t="s">
        <v>17</v>
      </c>
      <c r="Y1261" t="s">
        <v>17</v>
      </c>
      <c r="Z1261" t="s">
        <v>12992</v>
      </c>
      <c r="AA1261" t="s">
        <v>484</v>
      </c>
      <c r="AB1261" t="s">
        <v>17</v>
      </c>
      <c r="AC1261" t="s">
        <v>17</v>
      </c>
      <c r="AD1261" t="s">
        <v>17</v>
      </c>
      <c r="AE1261" t="s">
        <v>12892</v>
      </c>
      <c r="AF1261" t="s">
        <v>17</v>
      </c>
      <c r="AG1261" t="s">
        <v>17</v>
      </c>
      <c r="AH1261" t="s">
        <v>13005</v>
      </c>
      <c r="AJ1261" t="s">
        <v>481</v>
      </c>
      <c r="AK1261" t="s">
        <v>12</v>
      </c>
      <c r="AL1261" t="s">
        <v>12</v>
      </c>
      <c r="AM1261" t="s">
        <v>481</v>
      </c>
      <c r="AN1261" t="s">
        <v>17</v>
      </c>
      <c r="AO1261" t="s">
        <v>8569</v>
      </c>
      <c r="AP1261" t="s">
        <v>10984</v>
      </c>
      <c r="AQ1261" t="s">
        <v>17</v>
      </c>
      <c r="AR1261" t="s">
        <v>17</v>
      </c>
      <c r="AS1261" t="s">
        <v>9041</v>
      </c>
      <c r="AT1261" t="s">
        <v>17</v>
      </c>
      <c r="AU1261" t="b">
        <v>0</v>
      </c>
      <c r="AV1261">
        <v>419763</v>
      </c>
      <c r="AW1261" t="s">
        <v>17</v>
      </c>
      <c r="AX1261" t="s">
        <v>17</v>
      </c>
      <c r="AY1261" t="s">
        <v>17</v>
      </c>
      <c r="AZ1261" t="s">
        <v>12895</v>
      </c>
      <c r="BA1261" t="s">
        <v>12896</v>
      </c>
      <c r="BB1261" t="s">
        <v>5202</v>
      </c>
      <c r="BC1261" t="s">
        <v>17</v>
      </c>
      <c r="BD1261" t="s">
        <v>17</v>
      </c>
      <c r="BE1261" t="s">
        <v>37</v>
      </c>
      <c r="BF1261" t="s">
        <v>5920</v>
      </c>
      <c r="BG1261" t="s">
        <v>12897</v>
      </c>
      <c r="BH1261" t="s">
        <v>6171</v>
      </c>
      <c r="BI1261" t="s">
        <v>12907</v>
      </c>
      <c r="BJ1261" t="s">
        <v>9051</v>
      </c>
      <c r="BK1261" t="s">
        <v>9568</v>
      </c>
      <c r="BL1261" t="s">
        <v>17</v>
      </c>
      <c r="BM1261">
        <v>419763</v>
      </c>
      <c r="BO1261" t="s">
        <v>12899</v>
      </c>
      <c r="BP1261" t="s">
        <v>12900</v>
      </c>
      <c r="BQ1261" t="s">
        <v>17</v>
      </c>
      <c r="BR1261" t="s">
        <v>17</v>
      </c>
      <c r="BS1261" t="s">
        <v>17</v>
      </c>
      <c r="BT1261" t="s">
        <v>12901</v>
      </c>
      <c r="BX1261" t="s">
        <v>17</v>
      </c>
      <c r="BY1261" t="s">
        <v>17</v>
      </c>
      <c r="BZ1261" t="s">
        <v>17</v>
      </c>
      <c r="CA1261" t="s">
        <v>6212</v>
      </c>
      <c r="CB1261">
        <v>2018</v>
      </c>
      <c r="CC1261" t="s">
        <v>12881</v>
      </c>
      <c r="CD1261" t="s">
        <v>13005</v>
      </c>
      <c r="CE1261" t="s">
        <v>13005</v>
      </c>
      <c r="CF1261" t="s">
        <v>17</v>
      </c>
      <c r="CG1261" t="s">
        <v>17</v>
      </c>
      <c r="CH1261" t="s">
        <v>131</v>
      </c>
      <c r="CI1261" t="s">
        <v>12902</v>
      </c>
      <c r="CJ1261" t="s">
        <v>12881</v>
      </c>
      <c r="CN1261" t="s">
        <v>12908</v>
      </c>
      <c r="CO1261" t="s">
        <v>10</v>
      </c>
      <c r="CP1261" t="s">
        <v>5933</v>
      </c>
      <c r="CQ1261" t="s">
        <v>6171</v>
      </c>
      <c r="CR1261" t="s">
        <v>17</v>
      </c>
      <c r="CS1261" t="s">
        <v>13005</v>
      </c>
      <c r="CT1261" t="s">
        <v>430</v>
      </c>
      <c r="CU1261" t="s">
        <v>5935</v>
      </c>
      <c r="CV1261" t="s">
        <v>12892</v>
      </c>
      <c r="CW1261" t="s">
        <v>17</v>
      </c>
      <c r="CX1261" t="s">
        <v>17</v>
      </c>
      <c r="CY1261" t="s">
        <v>17</v>
      </c>
      <c r="CZ1261" t="s">
        <v>17</v>
      </c>
      <c r="DA1261" t="s">
        <v>12904</v>
      </c>
      <c r="DB1261" t="str">
        <f t="shared" si="1"/>
        <v>S18080101001405.gz</v>
      </c>
      <c r="DD1261">
        <v>1269</v>
      </c>
    </row>
    <row r="1262" spans="1:108">
      <c r="A1262">
        <v>1215</v>
      </c>
      <c r="B1262" t="s">
        <v>12881</v>
      </c>
      <c r="C1262" s="285" t="s">
        <v>12882</v>
      </c>
      <c r="D1262" t="s">
        <v>12883</v>
      </c>
      <c r="G1262" t="s">
        <v>12884</v>
      </c>
      <c r="H1262" t="s">
        <v>12885</v>
      </c>
      <c r="I1262" t="s">
        <v>12886</v>
      </c>
      <c r="J1262" t="s">
        <v>12887</v>
      </c>
      <c r="K1262" s="221" t="s">
        <v>12888</v>
      </c>
      <c r="L1262" t="s">
        <v>13006</v>
      </c>
      <c r="M1262" t="b">
        <v>0</v>
      </c>
      <c r="N1262" t="s">
        <v>12890</v>
      </c>
      <c r="O1262" t="s">
        <v>8168</v>
      </c>
      <c r="P1262" t="s">
        <v>17</v>
      </c>
      <c r="Q1262">
        <v>-1</v>
      </c>
      <c r="R1262">
        <v>99</v>
      </c>
      <c r="S1262" t="s">
        <v>10984</v>
      </c>
      <c r="T1262" t="s">
        <v>17</v>
      </c>
      <c r="U1262" t="s">
        <v>17</v>
      </c>
      <c r="V1262" t="s">
        <v>17</v>
      </c>
      <c r="W1262" t="s">
        <v>17</v>
      </c>
      <c r="X1262" t="s">
        <v>17</v>
      </c>
      <c r="Y1262" t="s">
        <v>17</v>
      </c>
      <c r="Z1262" t="s">
        <v>12992</v>
      </c>
      <c r="AA1262" t="s">
        <v>484</v>
      </c>
      <c r="AB1262" t="s">
        <v>17</v>
      </c>
      <c r="AC1262" t="s">
        <v>17</v>
      </c>
      <c r="AD1262" t="s">
        <v>17</v>
      </c>
      <c r="AE1262" t="s">
        <v>12892</v>
      </c>
      <c r="AF1262" t="s">
        <v>17</v>
      </c>
      <c r="AG1262" t="s">
        <v>17</v>
      </c>
      <c r="AH1262" t="s">
        <v>13007</v>
      </c>
      <c r="AJ1262" t="s">
        <v>481</v>
      </c>
      <c r="AK1262" t="s">
        <v>12</v>
      </c>
      <c r="AL1262" t="s">
        <v>12</v>
      </c>
      <c r="AM1262" t="s">
        <v>481</v>
      </c>
      <c r="AN1262" t="s">
        <v>17</v>
      </c>
      <c r="AO1262" t="s">
        <v>4575</v>
      </c>
      <c r="AP1262" t="s">
        <v>12894</v>
      </c>
      <c r="AQ1262" t="s">
        <v>17</v>
      </c>
      <c r="AR1262" t="s">
        <v>17</v>
      </c>
      <c r="AS1262" t="s">
        <v>9041</v>
      </c>
      <c r="AT1262" t="s">
        <v>17</v>
      </c>
      <c r="AU1262" t="b">
        <v>0</v>
      </c>
      <c r="AV1262">
        <v>2635728</v>
      </c>
      <c r="AW1262" t="s">
        <v>17</v>
      </c>
      <c r="AX1262" t="s">
        <v>17</v>
      </c>
      <c r="AY1262" t="s">
        <v>17</v>
      </c>
      <c r="AZ1262" t="s">
        <v>12895</v>
      </c>
      <c r="BA1262" t="s">
        <v>12896</v>
      </c>
      <c r="BB1262" t="s">
        <v>5202</v>
      </c>
      <c r="BC1262" t="s">
        <v>17</v>
      </c>
      <c r="BD1262" t="s">
        <v>17</v>
      </c>
      <c r="BE1262" t="s">
        <v>37</v>
      </c>
      <c r="BF1262" t="s">
        <v>5920</v>
      </c>
      <c r="BG1262" t="s">
        <v>12897</v>
      </c>
      <c r="BH1262" t="s">
        <v>9567</v>
      </c>
      <c r="BI1262" t="s">
        <v>12898</v>
      </c>
      <c r="BJ1262" t="s">
        <v>9079</v>
      </c>
      <c r="BK1262" t="s">
        <v>9568</v>
      </c>
      <c r="BL1262" t="s">
        <v>17</v>
      </c>
      <c r="BM1262">
        <v>2635728</v>
      </c>
      <c r="BO1262" t="s">
        <v>12899</v>
      </c>
      <c r="BP1262" t="s">
        <v>12900</v>
      </c>
      <c r="BQ1262" t="s">
        <v>17</v>
      </c>
      <c r="BR1262" t="s">
        <v>17</v>
      </c>
      <c r="BS1262" t="s">
        <v>17</v>
      </c>
      <c r="BT1262" t="s">
        <v>12901</v>
      </c>
      <c r="BX1262" t="s">
        <v>17</v>
      </c>
      <c r="BY1262" t="s">
        <v>17</v>
      </c>
      <c r="BZ1262" t="s">
        <v>17</v>
      </c>
      <c r="CA1262" t="s">
        <v>6212</v>
      </c>
      <c r="CB1262">
        <v>2018</v>
      </c>
      <c r="CC1262" t="s">
        <v>12881</v>
      </c>
      <c r="CD1262" t="s">
        <v>13007</v>
      </c>
      <c r="CE1262" t="s">
        <v>13007</v>
      </c>
      <c r="CF1262" t="s">
        <v>17</v>
      </c>
      <c r="CG1262" t="s">
        <v>17</v>
      </c>
      <c r="CH1262" t="s">
        <v>131</v>
      </c>
      <c r="CI1262" t="s">
        <v>12902</v>
      </c>
      <c r="CJ1262" t="s">
        <v>12881</v>
      </c>
      <c r="CN1262" t="s">
        <v>12903</v>
      </c>
      <c r="CO1262" t="s">
        <v>686</v>
      </c>
      <c r="CP1262" t="s">
        <v>5933</v>
      </c>
      <c r="CQ1262" t="s">
        <v>7025</v>
      </c>
      <c r="CR1262" t="s">
        <v>17</v>
      </c>
      <c r="CS1262" t="s">
        <v>13007</v>
      </c>
      <c r="CT1262" t="s">
        <v>430</v>
      </c>
      <c r="CU1262" t="s">
        <v>5935</v>
      </c>
      <c r="CV1262" t="s">
        <v>12892</v>
      </c>
      <c r="CW1262" t="s">
        <v>17</v>
      </c>
      <c r="CX1262" t="s">
        <v>17</v>
      </c>
      <c r="CY1262" t="s">
        <v>17</v>
      </c>
      <c r="CZ1262" t="s">
        <v>17</v>
      </c>
      <c r="DA1262" t="s">
        <v>12904</v>
      </c>
      <c r="DB1262" t="str">
        <f t="shared" si="1"/>
        <v>S18080101001406.gz</v>
      </c>
      <c r="DD1262">
        <v>1270</v>
      </c>
    </row>
    <row r="1263" spans="1:108">
      <c r="A1263">
        <v>1216</v>
      </c>
      <c r="B1263" t="s">
        <v>12881</v>
      </c>
      <c r="C1263" s="285" t="s">
        <v>12882</v>
      </c>
      <c r="D1263" t="s">
        <v>12883</v>
      </c>
      <c r="G1263" t="s">
        <v>12884</v>
      </c>
      <c r="H1263" t="s">
        <v>12885</v>
      </c>
      <c r="I1263" t="s">
        <v>12886</v>
      </c>
      <c r="J1263" t="s">
        <v>12887</v>
      </c>
      <c r="K1263" s="221" t="s">
        <v>12888</v>
      </c>
      <c r="L1263" t="s">
        <v>13006</v>
      </c>
      <c r="M1263" t="b">
        <v>0</v>
      </c>
      <c r="N1263" t="s">
        <v>12890</v>
      </c>
      <c r="O1263" t="s">
        <v>8168</v>
      </c>
      <c r="P1263" t="s">
        <v>17</v>
      </c>
      <c r="Q1263">
        <v>-1</v>
      </c>
      <c r="R1263">
        <v>99</v>
      </c>
      <c r="S1263" t="s">
        <v>10984</v>
      </c>
      <c r="T1263" t="s">
        <v>17</v>
      </c>
      <c r="U1263" t="s">
        <v>17</v>
      </c>
      <c r="V1263" t="s">
        <v>17</v>
      </c>
      <c r="W1263" t="s">
        <v>17</v>
      </c>
      <c r="X1263" t="s">
        <v>17</v>
      </c>
      <c r="Y1263" t="s">
        <v>17</v>
      </c>
      <c r="Z1263" t="s">
        <v>12992</v>
      </c>
      <c r="AA1263" t="s">
        <v>484</v>
      </c>
      <c r="AB1263" t="s">
        <v>17</v>
      </c>
      <c r="AC1263" t="s">
        <v>17</v>
      </c>
      <c r="AD1263" t="s">
        <v>17</v>
      </c>
      <c r="AE1263" t="s">
        <v>12892</v>
      </c>
      <c r="AF1263" t="s">
        <v>17</v>
      </c>
      <c r="AG1263" t="s">
        <v>17</v>
      </c>
      <c r="AH1263" t="s">
        <v>13008</v>
      </c>
      <c r="AJ1263" t="s">
        <v>481</v>
      </c>
      <c r="AK1263" t="s">
        <v>12</v>
      </c>
      <c r="AL1263" t="s">
        <v>12</v>
      </c>
      <c r="AM1263" t="s">
        <v>481</v>
      </c>
      <c r="AN1263" t="s">
        <v>17</v>
      </c>
      <c r="AO1263" t="s">
        <v>4575</v>
      </c>
      <c r="AP1263" t="s">
        <v>12894</v>
      </c>
      <c r="AQ1263" t="s">
        <v>17</v>
      </c>
      <c r="AR1263" t="s">
        <v>17</v>
      </c>
      <c r="AS1263" t="s">
        <v>9041</v>
      </c>
      <c r="AT1263" t="s">
        <v>17</v>
      </c>
      <c r="AU1263" t="b">
        <v>0</v>
      </c>
      <c r="AV1263">
        <v>696115</v>
      </c>
      <c r="AW1263" t="s">
        <v>17</v>
      </c>
      <c r="AX1263" t="s">
        <v>17</v>
      </c>
      <c r="AY1263" t="s">
        <v>17</v>
      </c>
      <c r="AZ1263" t="s">
        <v>12895</v>
      </c>
      <c r="BA1263" t="s">
        <v>12896</v>
      </c>
      <c r="BB1263" t="s">
        <v>5202</v>
      </c>
      <c r="BC1263" t="s">
        <v>17</v>
      </c>
      <c r="BD1263" t="s">
        <v>17</v>
      </c>
      <c r="BE1263" t="s">
        <v>37</v>
      </c>
      <c r="BF1263" t="s">
        <v>5920</v>
      </c>
      <c r="BG1263" t="s">
        <v>12897</v>
      </c>
      <c r="BH1263" t="s">
        <v>6171</v>
      </c>
      <c r="BI1263" t="s">
        <v>12907</v>
      </c>
      <c r="BJ1263" t="s">
        <v>9051</v>
      </c>
      <c r="BK1263" t="s">
        <v>9568</v>
      </c>
      <c r="BL1263" t="s">
        <v>17</v>
      </c>
      <c r="BM1263">
        <v>696115</v>
      </c>
      <c r="BO1263" t="s">
        <v>12899</v>
      </c>
      <c r="BP1263" t="s">
        <v>12900</v>
      </c>
      <c r="BQ1263" t="s">
        <v>17</v>
      </c>
      <c r="BR1263" t="s">
        <v>17</v>
      </c>
      <c r="BS1263" t="s">
        <v>17</v>
      </c>
      <c r="BT1263" t="s">
        <v>12901</v>
      </c>
      <c r="BX1263" t="s">
        <v>17</v>
      </c>
      <c r="BY1263" t="s">
        <v>17</v>
      </c>
      <c r="BZ1263" t="s">
        <v>17</v>
      </c>
      <c r="CA1263" t="s">
        <v>6212</v>
      </c>
      <c r="CB1263">
        <v>2018</v>
      </c>
      <c r="CC1263" t="s">
        <v>12881</v>
      </c>
      <c r="CD1263" t="s">
        <v>13008</v>
      </c>
      <c r="CE1263" t="s">
        <v>13008</v>
      </c>
      <c r="CF1263" t="s">
        <v>17</v>
      </c>
      <c r="CG1263" t="s">
        <v>17</v>
      </c>
      <c r="CH1263" t="s">
        <v>131</v>
      </c>
      <c r="CI1263" t="s">
        <v>12902</v>
      </c>
      <c r="CJ1263" t="s">
        <v>12881</v>
      </c>
      <c r="CN1263" t="s">
        <v>12908</v>
      </c>
      <c r="CO1263" t="s">
        <v>10</v>
      </c>
      <c r="CP1263" t="s">
        <v>5933</v>
      </c>
      <c r="CQ1263" t="s">
        <v>6171</v>
      </c>
      <c r="CR1263" t="s">
        <v>17</v>
      </c>
      <c r="CS1263" t="s">
        <v>13008</v>
      </c>
      <c r="CT1263" t="s">
        <v>430</v>
      </c>
      <c r="CU1263" t="s">
        <v>5935</v>
      </c>
      <c r="CV1263" t="s">
        <v>12892</v>
      </c>
      <c r="CW1263" t="s">
        <v>17</v>
      </c>
      <c r="CX1263" t="s">
        <v>17</v>
      </c>
      <c r="CY1263" t="s">
        <v>17</v>
      </c>
      <c r="CZ1263" t="s">
        <v>17</v>
      </c>
      <c r="DA1263" t="s">
        <v>12904</v>
      </c>
      <c r="DB1263" t="str">
        <f t="shared" si="1"/>
        <v>S18080101001501.gz</v>
      </c>
      <c r="DD1263">
        <v>1271</v>
      </c>
    </row>
    <row r="1264" spans="1:108">
      <c r="A1264">
        <v>1217</v>
      </c>
      <c r="B1264" t="s">
        <v>12881</v>
      </c>
      <c r="C1264" s="285" t="s">
        <v>12882</v>
      </c>
      <c r="D1264" t="s">
        <v>12883</v>
      </c>
      <c r="G1264" t="s">
        <v>12884</v>
      </c>
      <c r="H1264" t="s">
        <v>12885</v>
      </c>
      <c r="I1264" t="s">
        <v>12886</v>
      </c>
      <c r="J1264" t="s">
        <v>12887</v>
      </c>
      <c r="K1264" s="221" t="s">
        <v>12888</v>
      </c>
      <c r="L1264" t="s">
        <v>13006</v>
      </c>
      <c r="M1264" t="b">
        <v>0</v>
      </c>
      <c r="N1264" t="s">
        <v>12890</v>
      </c>
      <c r="O1264" t="s">
        <v>8168</v>
      </c>
      <c r="P1264" t="s">
        <v>17</v>
      </c>
      <c r="Q1264">
        <v>-1</v>
      </c>
      <c r="R1264">
        <v>99</v>
      </c>
      <c r="S1264" t="s">
        <v>10984</v>
      </c>
      <c r="T1264" t="s">
        <v>17</v>
      </c>
      <c r="U1264" t="s">
        <v>17</v>
      </c>
      <c r="V1264" t="s">
        <v>17</v>
      </c>
      <c r="W1264" t="s">
        <v>17</v>
      </c>
      <c r="X1264" t="s">
        <v>17</v>
      </c>
      <c r="Y1264" t="s">
        <v>17</v>
      </c>
      <c r="Z1264" t="s">
        <v>12992</v>
      </c>
      <c r="AA1264" t="s">
        <v>484</v>
      </c>
      <c r="AB1264" t="s">
        <v>17</v>
      </c>
      <c r="AC1264" t="s">
        <v>17</v>
      </c>
      <c r="AD1264" t="s">
        <v>17</v>
      </c>
      <c r="AE1264" t="s">
        <v>12892</v>
      </c>
      <c r="AF1264" t="s">
        <v>17</v>
      </c>
      <c r="AG1264" t="s">
        <v>17</v>
      </c>
      <c r="AH1264" t="s">
        <v>13009</v>
      </c>
      <c r="AJ1264" t="s">
        <v>481</v>
      </c>
      <c r="AK1264" t="s">
        <v>12</v>
      </c>
      <c r="AL1264" t="s">
        <v>12</v>
      </c>
      <c r="AM1264" t="s">
        <v>481</v>
      </c>
      <c r="AN1264" t="s">
        <v>17</v>
      </c>
      <c r="AO1264" t="s">
        <v>5975</v>
      </c>
      <c r="AP1264" t="s">
        <v>10984</v>
      </c>
      <c r="AQ1264" t="s">
        <v>17</v>
      </c>
      <c r="AR1264" t="s">
        <v>17</v>
      </c>
      <c r="AS1264" t="s">
        <v>9041</v>
      </c>
      <c r="AT1264" t="s">
        <v>17</v>
      </c>
      <c r="AU1264" t="b">
        <v>0</v>
      </c>
      <c r="AV1264">
        <v>1293855</v>
      </c>
      <c r="AW1264" t="s">
        <v>17</v>
      </c>
      <c r="AX1264" t="s">
        <v>17</v>
      </c>
      <c r="AY1264" t="s">
        <v>17</v>
      </c>
      <c r="AZ1264" t="s">
        <v>12895</v>
      </c>
      <c r="BA1264" t="s">
        <v>12896</v>
      </c>
      <c r="BB1264" t="s">
        <v>5202</v>
      </c>
      <c r="BC1264" t="s">
        <v>17</v>
      </c>
      <c r="BD1264" t="s">
        <v>17</v>
      </c>
      <c r="BE1264" t="s">
        <v>37</v>
      </c>
      <c r="BF1264" t="s">
        <v>5920</v>
      </c>
      <c r="BG1264" t="s">
        <v>12897</v>
      </c>
      <c r="BH1264" t="s">
        <v>9567</v>
      </c>
      <c r="BI1264" t="s">
        <v>12898</v>
      </c>
      <c r="BJ1264" t="s">
        <v>9079</v>
      </c>
      <c r="BK1264" t="s">
        <v>9568</v>
      </c>
      <c r="BL1264" t="s">
        <v>17</v>
      </c>
      <c r="BM1264">
        <v>1293855</v>
      </c>
      <c r="BO1264" t="s">
        <v>12899</v>
      </c>
      <c r="BP1264" t="s">
        <v>12900</v>
      </c>
      <c r="BQ1264" t="s">
        <v>17</v>
      </c>
      <c r="BR1264" t="s">
        <v>17</v>
      </c>
      <c r="BS1264" t="s">
        <v>17</v>
      </c>
      <c r="BT1264" t="s">
        <v>12901</v>
      </c>
      <c r="BX1264" t="s">
        <v>17</v>
      </c>
      <c r="BY1264" t="s">
        <v>17</v>
      </c>
      <c r="BZ1264" t="s">
        <v>17</v>
      </c>
      <c r="CA1264" t="s">
        <v>6212</v>
      </c>
      <c r="CB1264">
        <v>2018</v>
      </c>
      <c r="CC1264" t="s">
        <v>12881</v>
      </c>
      <c r="CD1264" t="s">
        <v>13009</v>
      </c>
      <c r="CE1264" t="s">
        <v>13009</v>
      </c>
      <c r="CF1264" t="s">
        <v>17</v>
      </c>
      <c r="CG1264" t="s">
        <v>17</v>
      </c>
      <c r="CH1264" t="s">
        <v>131</v>
      </c>
      <c r="CI1264" t="s">
        <v>12902</v>
      </c>
      <c r="CJ1264" t="s">
        <v>12881</v>
      </c>
      <c r="CN1264" t="s">
        <v>12903</v>
      </c>
      <c r="CO1264" t="s">
        <v>686</v>
      </c>
      <c r="CP1264" t="s">
        <v>5933</v>
      </c>
      <c r="CQ1264" t="s">
        <v>7025</v>
      </c>
      <c r="CR1264" t="s">
        <v>17</v>
      </c>
      <c r="CS1264" t="s">
        <v>13009</v>
      </c>
      <c r="CT1264" t="s">
        <v>430</v>
      </c>
      <c r="CU1264" t="s">
        <v>5935</v>
      </c>
      <c r="CV1264" t="s">
        <v>12892</v>
      </c>
      <c r="CW1264" t="s">
        <v>17</v>
      </c>
      <c r="CX1264" t="s">
        <v>17</v>
      </c>
      <c r="CY1264" t="s">
        <v>17</v>
      </c>
      <c r="CZ1264" t="s">
        <v>17</v>
      </c>
      <c r="DA1264" t="s">
        <v>12904</v>
      </c>
      <c r="DB1264" t="str">
        <f t="shared" si="1"/>
        <v>S18080101001502.gz</v>
      </c>
      <c r="DD1264">
        <v>1272</v>
      </c>
    </row>
    <row r="1265" spans="1:108">
      <c r="A1265">
        <v>1218</v>
      </c>
      <c r="B1265" t="s">
        <v>12881</v>
      </c>
      <c r="C1265" s="285" t="s">
        <v>12882</v>
      </c>
      <c r="D1265" t="s">
        <v>12883</v>
      </c>
      <c r="G1265" t="s">
        <v>12884</v>
      </c>
      <c r="H1265" t="s">
        <v>12885</v>
      </c>
      <c r="I1265" t="s">
        <v>12886</v>
      </c>
      <c r="J1265" t="s">
        <v>12887</v>
      </c>
      <c r="K1265" s="221" t="s">
        <v>12888</v>
      </c>
      <c r="L1265" t="s">
        <v>13006</v>
      </c>
      <c r="M1265" t="b">
        <v>0</v>
      </c>
      <c r="N1265" t="s">
        <v>12890</v>
      </c>
      <c r="O1265" t="s">
        <v>8168</v>
      </c>
      <c r="P1265" t="s">
        <v>17</v>
      </c>
      <c r="Q1265">
        <v>-1</v>
      </c>
      <c r="R1265">
        <v>99</v>
      </c>
      <c r="S1265" t="s">
        <v>10984</v>
      </c>
      <c r="T1265" t="s">
        <v>17</v>
      </c>
      <c r="U1265" t="s">
        <v>17</v>
      </c>
      <c r="V1265" t="s">
        <v>17</v>
      </c>
      <c r="W1265" t="s">
        <v>17</v>
      </c>
      <c r="X1265" t="s">
        <v>17</v>
      </c>
      <c r="Y1265" t="s">
        <v>17</v>
      </c>
      <c r="Z1265" t="s">
        <v>12992</v>
      </c>
      <c r="AA1265" t="s">
        <v>484</v>
      </c>
      <c r="AB1265" t="s">
        <v>17</v>
      </c>
      <c r="AC1265" t="s">
        <v>17</v>
      </c>
      <c r="AD1265" t="s">
        <v>17</v>
      </c>
      <c r="AE1265" t="s">
        <v>12892</v>
      </c>
      <c r="AF1265" t="s">
        <v>17</v>
      </c>
      <c r="AG1265" t="s">
        <v>17</v>
      </c>
      <c r="AH1265" t="s">
        <v>13010</v>
      </c>
      <c r="AJ1265" t="s">
        <v>481</v>
      </c>
      <c r="AK1265" t="s">
        <v>12</v>
      </c>
      <c r="AL1265" t="s">
        <v>12</v>
      </c>
      <c r="AM1265" t="s">
        <v>481</v>
      </c>
      <c r="AN1265" t="s">
        <v>17</v>
      </c>
      <c r="AO1265" t="s">
        <v>5975</v>
      </c>
      <c r="AP1265" t="s">
        <v>10984</v>
      </c>
      <c r="AQ1265" t="s">
        <v>17</v>
      </c>
      <c r="AR1265" t="s">
        <v>17</v>
      </c>
      <c r="AS1265" t="s">
        <v>9041</v>
      </c>
      <c r="AT1265" t="s">
        <v>17</v>
      </c>
      <c r="AU1265" t="b">
        <v>0</v>
      </c>
      <c r="AV1265">
        <v>757503</v>
      </c>
      <c r="AW1265" t="s">
        <v>17</v>
      </c>
      <c r="AX1265" t="s">
        <v>17</v>
      </c>
      <c r="AY1265" t="s">
        <v>17</v>
      </c>
      <c r="AZ1265" t="s">
        <v>12895</v>
      </c>
      <c r="BA1265" t="s">
        <v>12896</v>
      </c>
      <c r="BB1265" t="s">
        <v>5202</v>
      </c>
      <c r="BC1265" t="s">
        <v>17</v>
      </c>
      <c r="BD1265" t="s">
        <v>17</v>
      </c>
      <c r="BE1265" t="s">
        <v>37</v>
      </c>
      <c r="BF1265" t="s">
        <v>5920</v>
      </c>
      <c r="BG1265" t="s">
        <v>12897</v>
      </c>
      <c r="BH1265" t="s">
        <v>6171</v>
      </c>
      <c r="BI1265" t="s">
        <v>12907</v>
      </c>
      <c r="BJ1265" t="s">
        <v>9051</v>
      </c>
      <c r="BK1265" t="s">
        <v>9568</v>
      </c>
      <c r="BL1265" t="s">
        <v>17</v>
      </c>
      <c r="BM1265">
        <v>757503</v>
      </c>
      <c r="BO1265" t="s">
        <v>12899</v>
      </c>
      <c r="BP1265" t="s">
        <v>12900</v>
      </c>
      <c r="BQ1265" t="s">
        <v>17</v>
      </c>
      <c r="BR1265" t="s">
        <v>17</v>
      </c>
      <c r="BS1265" t="s">
        <v>17</v>
      </c>
      <c r="BT1265" t="s">
        <v>12901</v>
      </c>
      <c r="BX1265" t="s">
        <v>17</v>
      </c>
      <c r="BY1265" t="s">
        <v>17</v>
      </c>
      <c r="BZ1265" t="s">
        <v>17</v>
      </c>
      <c r="CA1265" t="s">
        <v>6212</v>
      </c>
      <c r="CB1265">
        <v>2018</v>
      </c>
      <c r="CC1265" t="s">
        <v>12881</v>
      </c>
      <c r="CD1265" t="s">
        <v>13010</v>
      </c>
      <c r="CE1265" t="s">
        <v>13010</v>
      </c>
      <c r="CF1265" t="s">
        <v>17</v>
      </c>
      <c r="CG1265" t="s">
        <v>17</v>
      </c>
      <c r="CH1265" t="s">
        <v>131</v>
      </c>
      <c r="CI1265" t="s">
        <v>12902</v>
      </c>
      <c r="CJ1265" t="s">
        <v>12881</v>
      </c>
      <c r="CN1265" t="s">
        <v>12908</v>
      </c>
      <c r="CO1265" t="s">
        <v>10</v>
      </c>
      <c r="CP1265" t="s">
        <v>5933</v>
      </c>
      <c r="CQ1265" t="s">
        <v>6171</v>
      </c>
      <c r="CR1265" t="s">
        <v>17</v>
      </c>
      <c r="CS1265" t="s">
        <v>13010</v>
      </c>
      <c r="CT1265" t="s">
        <v>430</v>
      </c>
      <c r="CU1265" t="s">
        <v>5935</v>
      </c>
      <c r="CV1265" t="s">
        <v>12892</v>
      </c>
      <c r="CW1265" t="s">
        <v>17</v>
      </c>
      <c r="CX1265" t="s">
        <v>17</v>
      </c>
      <c r="CY1265" t="s">
        <v>17</v>
      </c>
      <c r="CZ1265" t="s">
        <v>17</v>
      </c>
      <c r="DA1265" t="s">
        <v>12904</v>
      </c>
      <c r="DB1265" t="str">
        <f t="shared" si="1"/>
        <v>S18080101001503.gz</v>
      </c>
      <c r="DD1265">
        <v>1273</v>
      </c>
    </row>
    <row r="1266" spans="1:108">
      <c r="A1266">
        <v>1219</v>
      </c>
      <c r="B1266" t="s">
        <v>12881</v>
      </c>
      <c r="C1266" s="285" t="s">
        <v>12882</v>
      </c>
      <c r="D1266" t="s">
        <v>12883</v>
      </c>
      <c r="G1266" t="s">
        <v>12884</v>
      </c>
      <c r="H1266" t="s">
        <v>12885</v>
      </c>
      <c r="I1266" t="s">
        <v>12886</v>
      </c>
      <c r="J1266" t="s">
        <v>12887</v>
      </c>
      <c r="K1266" s="221" t="s">
        <v>12888</v>
      </c>
      <c r="L1266" t="s">
        <v>13006</v>
      </c>
      <c r="M1266" t="b">
        <v>0</v>
      </c>
      <c r="N1266" t="s">
        <v>12890</v>
      </c>
      <c r="O1266" t="s">
        <v>8168</v>
      </c>
      <c r="P1266" t="s">
        <v>17</v>
      </c>
      <c r="Q1266">
        <v>-1</v>
      </c>
      <c r="R1266">
        <v>99</v>
      </c>
      <c r="S1266" t="s">
        <v>10984</v>
      </c>
      <c r="T1266" t="s">
        <v>17</v>
      </c>
      <c r="U1266" t="s">
        <v>17</v>
      </c>
      <c r="V1266" t="s">
        <v>17</v>
      </c>
      <c r="W1266" t="s">
        <v>17</v>
      </c>
      <c r="X1266" t="s">
        <v>17</v>
      </c>
      <c r="Y1266" t="s">
        <v>17</v>
      </c>
      <c r="Z1266" t="s">
        <v>12992</v>
      </c>
      <c r="AA1266" t="s">
        <v>484</v>
      </c>
      <c r="AB1266" t="s">
        <v>17</v>
      </c>
      <c r="AC1266" t="s">
        <v>17</v>
      </c>
      <c r="AD1266" t="s">
        <v>17</v>
      </c>
      <c r="AE1266" t="s">
        <v>12892</v>
      </c>
      <c r="AF1266" t="s">
        <v>17</v>
      </c>
      <c r="AG1266" t="s">
        <v>17</v>
      </c>
      <c r="AH1266" t="s">
        <v>13011</v>
      </c>
      <c r="AJ1266" t="s">
        <v>481</v>
      </c>
      <c r="AK1266" t="s">
        <v>12</v>
      </c>
      <c r="AL1266" t="s">
        <v>12</v>
      </c>
      <c r="AM1266" t="s">
        <v>481</v>
      </c>
      <c r="AN1266" t="s">
        <v>17</v>
      </c>
      <c r="AO1266" t="s">
        <v>8569</v>
      </c>
      <c r="AP1266" t="s">
        <v>10984</v>
      </c>
      <c r="AQ1266" t="s">
        <v>17</v>
      </c>
      <c r="AR1266" t="s">
        <v>17</v>
      </c>
      <c r="AS1266" t="s">
        <v>9041</v>
      </c>
      <c r="AT1266" t="s">
        <v>17</v>
      </c>
      <c r="AU1266" t="b">
        <v>0</v>
      </c>
      <c r="AV1266">
        <v>1253235</v>
      </c>
      <c r="AW1266" t="s">
        <v>17</v>
      </c>
      <c r="AX1266" t="s">
        <v>17</v>
      </c>
      <c r="AY1266" t="s">
        <v>17</v>
      </c>
      <c r="AZ1266" t="s">
        <v>12895</v>
      </c>
      <c r="BA1266" t="s">
        <v>12896</v>
      </c>
      <c r="BB1266" t="s">
        <v>5202</v>
      </c>
      <c r="BC1266" t="s">
        <v>17</v>
      </c>
      <c r="BD1266" t="s">
        <v>17</v>
      </c>
      <c r="BE1266" t="s">
        <v>37</v>
      </c>
      <c r="BF1266" t="s">
        <v>5920</v>
      </c>
      <c r="BG1266" t="s">
        <v>12897</v>
      </c>
      <c r="BH1266" t="s">
        <v>9567</v>
      </c>
      <c r="BI1266" t="s">
        <v>12898</v>
      </c>
      <c r="BJ1266" t="s">
        <v>9079</v>
      </c>
      <c r="BK1266" t="s">
        <v>9568</v>
      </c>
      <c r="BL1266" t="s">
        <v>17</v>
      </c>
      <c r="BM1266">
        <v>1253235</v>
      </c>
      <c r="BO1266" t="s">
        <v>12899</v>
      </c>
      <c r="BP1266" t="s">
        <v>12900</v>
      </c>
      <c r="BQ1266" t="s">
        <v>17</v>
      </c>
      <c r="BR1266" t="s">
        <v>17</v>
      </c>
      <c r="BS1266" t="s">
        <v>17</v>
      </c>
      <c r="BT1266" t="s">
        <v>12901</v>
      </c>
      <c r="BX1266" t="s">
        <v>17</v>
      </c>
      <c r="BY1266" t="s">
        <v>17</v>
      </c>
      <c r="BZ1266" t="s">
        <v>17</v>
      </c>
      <c r="CA1266" t="s">
        <v>6212</v>
      </c>
      <c r="CB1266">
        <v>2018</v>
      </c>
      <c r="CC1266" t="s">
        <v>12881</v>
      </c>
      <c r="CD1266" t="s">
        <v>13011</v>
      </c>
      <c r="CE1266" t="s">
        <v>13011</v>
      </c>
      <c r="CF1266" t="s">
        <v>17</v>
      </c>
      <c r="CG1266" t="s">
        <v>17</v>
      </c>
      <c r="CH1266" t="s">
        <v>131</v>
      </c>
      <c r="CI1266" t="s">
        <v>12902</v>
      </c>
      <c r="CJ1266" t="s">
        <v>12881</v>
      </c>
      <c r="CN1266" t="s">
        <v>12903</v>
      </c>
      <c r="CO1266" t="s">
        <v>686</v>
      </c>
      <c r="CP1266" t="s">
        <v>5933</v>
      </c>
      <c r="CQ1266" t="s">
        <v>7025</v>
      </c>
      <c r="CR1266" t="s">
        <v>17</v>
      </c>
      <c r="CS1266" t="s">
        <v>13011</v>
      </c>
      <c r="CT1266" t="s">
        <v>430</v>
      </c>
      <c r="CU1266" t="s">
        <v>5935</v>
      </c>
      <c r="CV1266" t="s">
        <v>12892</v>
      </c>
      <c r="CW1266" t="s">
        <v>17</v>
      </c>
      <c r="CX1266" t="s">
        <v>17</v>
      </c>
      <c r="CY1266" t="s">
        <v>17</v>
      </c>
      <c r="CZ1266" t="s">
        <v>17</v>
      </c>
      <c r="DA1266" t="s">
        <v>12904</v>
      </c>
      <c r="DB1266" t="str">
        <f t="shared" si="1"/>
        <v>S18080101001504.gz</v>
      </c>
      <c r="DD1266">
        <v>1274</v>
      </c>
    </row>
    <row r="1267" spans="1:108">
      <c r="A1267">
        <v>1220</v>
      </c>
      <c r="B1267" t="s">
        <v>12881</v>
      </c>
      <c r="C1267" s="285" t="s">
        <v>12882</v>
      </c>
      <c r="D1267" t="s">
        <v>12883</v>
      </c>
      <c r="G1267" t="s">
        <v>12884</v>
      </c>
      <c r="H1267" t="s">
        <v>12885</v>
      </c>
      <c r="I1267" t="s">
        <v>12886</v>
      </c>
      <c r="J1267" t="s">
        <v>12887</v>
      </c>
      <c r="K1267" s="221" t="s">
        <v>12888</v>
      </c>
      <c r="L1267" t="s">
        <v>13006</v>
      </c>
      <c r="M1267" t="b">
        <v>0</v>
      </c>
      <c r="N1267" t="s">
        <v>12890</v>
      </c>
      <c r="O1267" t="s">
        <v>8168</v>
      </c>
      <c r="P1267" t="s">
        <v>17</v>
      </c>
      <c r="Q1267">
        <v>-1</v>
      </c>
      <c r="R1267">
        <v>99</v>
      </c>
      <c r="S1267" t="s">
        <v>10984</v>
      </c>
      <c r="T1267" t="s">
        <v>17</v>
      </c>
      <c r="U1267" t="s">
        <v>17</v>
      </c>
      <c r="V1267" t="s">
        <v>17</v>
      </c>
      <c r="W1267" t="s">
        <v>17</v>
      </c>
      <c r="X1267" t="s">
        <v>17</v>
      </c>
      <c r="Y1267" t="s">
        <v>17</v>
      </c>
      <c r="Z1267" t="s">
        <v>12992</v>
      </c>
      <c r="AA1267" t="s">
        <v>484</v>
      </c>
      <c r="AB1267" t="s">
        <v>17</v>
      </c>
      <c r="AC1267" t="s">
        <v>17</v>
      </c>
      <c r="AD1267" t="s">
        <v>17</v>
      </c>
      <c r="AE1267" t="s">
        <v>12892</v>
      </c>
      <c r="AF1267" t="s">
        <v>17</v>
      </c>
      <c r="AG1267" t="s">
        <v>17</v>
      </c>
      <c r="AH1267" t="s">
        <v>13012</v>
      </c>
      <c r="AJ1267" t="s">
        <v>481</v>
      </c>
      <c r="AK1267" t="s">
        <v>12</v>
      </c>
      <c r="AL1267" t="s">
        <v>12</v>
      </c>
      <c r="AM1267" t="s">
        <v>481</v>
      </c>
      <c r="AN1267" t="s">
        <v>17</v>
      </c>
      <c r="AO1267" t="s">
        <v>8569</v>
      </c>
      <c r="AP1267" t="s">
        <v>10984</v>
      </c>
      <c r="AQ1267" t="s">
        <v>17</v>
      </c>
      <c r="AR1267" t="s">
        <v>17</v>
      </c>
      <c r="AS1267" t="s">
        <v>9041</v>
      </c>
      <c r="AT1267" t="s">
        <v>17</v>
      </c>
      <c r="AU1267" t="b">
        <v>0</v>
      </c>
      <c r="AV1267">
        <v>522362</v>
      </c>
      <c r="AW1267" t="s">
        <v>17</v>
      </c>
      <c r="AX1267" t="s">
        <v>17</v>
      </c>
      <c r="AY1267" t="s">
        <v>17</v>
      </c>
      <c r="AZ1267" t="s">
        <v>12895</v>
      </c>
      <c r="BA1267" t="s">
        <v>12896</v>
      </c>
      <c r="BB1267" t="s">
        <v>5202</v>
      </c>
      <c r="BC1267" t="s">
        <v>17</v>
      </c>
      <c r="BD1267" t="s">
        <v>17</v>
      </c>
      <c r="BE1267" t="s">
        <v>37</v>
      </c>
      <c r="BF1267" t="s">
        <v>5920</v>
      </c>
      <c r="BG1267" t="s">
        <v>12897</v>
      </c>
      <c r="BH1267" t="s">
        <v>6171</v>
      </c>
      <c r="BI1267" t="s">
        <v>12907</v>
      </c>
      <c r="BJ1267" t="s">
        <v>9051</v>
      </c>
      <c r="BK1267" t="s">
        <v>9568</v>
      </c>
      <c r="BL1267" t="s">
        <v>17</v>
      </c>
      <c r="BM1267">
        <v>522362</v>
      </c>
      <c r="BO1267" t="s">
        <v>12899</v>
      </c>
      <c r="BP1267" t="s">
        <v>12900</v>
      </c>
      <c r="BQ1267" t="s">
        <v>17</v>
      </c>
      <c r="BR1267" t="s">
        <v>17</v>
      </c>
      <c r="BS1267" t="s">
        <v>17</v>
      </c>
      <c r="BT1267" t="s">
        <v>12901</v>
      </c>
      <c r="BX1267" t="s">
        <v>17</v>
      </c>
      <c r="BY1267" t="s">
        <v>17</v>
      </c>
      <c r="BZ1267" t="s">
        <v>17</v>
      </c>
      <c r="CA1267" t="s">
        <v>6212</v>
      </c>
      <c r="CB1267">
        <v>2018</v>
      </c>
      <c r="CC1267" t="s">
        <v>12881</v>
      </c>
      <c r="CD1267" t="s">
        <v>13012</v>
      </c>
      <c r="CE1267" t="s">
        <v>13012</v>
      </c>
      <c r="CF1267" t="s">
        <v>17</v>
      </c>
      <c r="CG1267" t="s">
        <v>17</v>
      </c>
      <c r="CH1267" t="s">
        <v>131</v>
      </c>
      <c r="CI1267" t="s">
        <v>12902</v>
      </c>
      <c r="CJ1267" t="s">
        <v>12881</v>
      </c>
      <c r="CN1267" t="s">
        <v>12908</v>
      </c>
      <c r="CO1267" t="s">
        <v>10</v>
      </c>
      <c r="CP1267" t="s">
        <v>5933</v>
      </c>
      <c r="CQ1267" t="s">
        <v>6171</v>
      </c>
      <c r="CR1267" t="s">
        <v>17</v>
      </c>
      <c r="CS1267" t="s">
        <v>13012</v>
      </c>
      <c r="CT1267" t="s">
        <v>430</v>
      </c>
      <c r="CU1267" t="s">
        <v>5935</v>
      </c>
      <c r="CV1267" t="s">
        <v>12892</v>
      </c>
      <c r="CW1267" t="s">
        <v>17</v>
      </c>
      <c r="CX1267" t="s">
        <v>17</v>
      </c>
      <c r="CY1267" t="s">
        <v>17</v>
      </c>
      <c r="CZ1267" t="s">
        <v>17</v>
      </c>
      <c r="DA1267" t="s">
        <v>12904</v>
      </c>
      <c r="DB1267" t="str">
        <f t="shared" si="1"/>
        <v>S18080101001505.gz</v>
      </c>
      <c r="DD1267">
        <v>1275</v>
      </c>
    </row>
    <row r="1268" spans="1:108">
      <c r="A1268">
        <v>1221</v>
      </c>
      <c r="B1268" t="s">
        <v>12881</v>
      </c>
      <c r="C1268" s="285" t="s">
        <v>12882</v>
      </c>
      <c r="D1268" t="s">
        <v>12883</v>
      </c>
      <c r="G1268" t="s">
        <v>12884</v>
      </c>
      <c r="H1268" t="s">
        <v>12885</v>
      </c>
      <c r="I1268" t="s">
        <v>12886</v>
      </c>
      <c r="J1268" t="s">
        <v>12887</v>
      </c>
      <c r="K1268" s="221" t="s">
        <v>12888</v>
      </c>
      <c r="L1268" t="s">
        <v>13013</v>
      </c>
      <c r="M1268" t="b">
        <v>0</v>
      </c>
      <c r="N1268" t="s">
        <v>12890</v>
      </c>
      <c r="O1268" t="s">
        <v>8168</v>
      </c>
      <c r="P1268" t="s">
        <v>17</v>
      </c>
      <c r="Q1268">
        <v>-1</v>
      </c>
      <c r="R1268">
        <v>99</v>
      </c>
      <c r="S1268" t="s">
        <v>10984</v>
      </c>
      <c r="T1268" t="s">
        <v>17</v>
      </c>
      <c r="U1268" t="s">
        <v>17</v>
      </c>
      <c r="V1268" t="s">
        <v>17</v>
      </c>
      <c r="W1268" t="s">
        <v>17</v>
      </c>
      <c r="X1268" t="s">
        <v>17</v>
      </c>
      <c r="Y1268" t="s">
        <v>17</v>
      </c>
      <c r="Z1268" t="s">
        <v>12992</v>
      </c>
      <c r="AA1268" t="s">
        <v>484</v>
      </c>
      <c r="AB1268" t="s">
        <v>17</v>
      </c>
      <c r="AC1268" t="s">
        <v>17</v>
      </c>
      <c r="AD1268" t="s">
        <v>17</v>
      </c>
      <c r="AE1268" t="s">
        <v>12892</v>
      </c>
      <c r="AF1268" t="s">
        <v>17</v>
      </c>
      <c r="AG1268" t="s">
        <v>17</v>
      </c>
      <c r="AH1268" t="s">
        <v>13014</v>
      </c>
      <c r="AJ1268" t="s">
        <v>481</v>
      </c>
      <c r="AK1268" t="s">
        <v>12</v>
      </c>
      <c r="AL1268" t="s">
        <v>12</v>
      </c>
      <c r="AM1268" t="s">
        <v>481</v>
      </c>
      <c r="AN1268" t="s">
        <v>17</v>
      </c>
      <c r="AO1268" t="s">
        <v>4575</v>
      </c>
      <c r="AP1268" t="s">
        <v>12894</v>
      </c>
      <c r="AQ1268" t="s">
        <v>17</v>
      </c>
      <c r="AR1268" t="s">
        <v>17</v>
      </c>
      <c r="AS1268" t="s">
        <v>9041</v>
      </c>
      <c r="AT1268" t="s">
        <v>17</v>
      </c>
      <c r="AU1268" t="b">
        <v>0</v>
      </c>
      <c r="AV1268">
        <v>1378495</v>
      </c>
      <c r="AW1268" t="s">
        <v>17</v>
      </c>
      <c r="AX1268" t="s">
        <v>17</v>
      </c>
      <c r="AY1268" t="s">
        <v>17</v>
      </c>
      <c r="AZ1268" t="s">
        <v>12895</v>
      </c>
      <c r="BA1268" t="s">
        <v>12896</v>
      </c>
      <c r="BB1268" t="s">
        <v>5202</v>
      </c>
      <c r="BC1268" t="s">
        <v>17</v>
      </c>
      <c r="BD1268" t="s">
        <v>17</v>
      </c>
      <c r="BE1268" t="s">
        <v>37</v>
      </c>
      <c r="BF1268" t="s">
        <v>5920</v>
      </c>
      <c r="BG1268" t="s">
        <v>12897</v>
      </c>
      <c r="BH1268" t="s">
        <v>9567</v>
      </c>
      <c r="BI1268" t="s">
        <v>12898</v>
      </c>
      <c r="BJ1268" t="s">
        <v>9079</v>
      </c>
      <c r="BK1268" t="s">
        <v>9568</v>
      </c>
      <c r="BL1268" t="s">
        <v>17</v>
      </c>
      <c r="BM1268">
        <v>1378495</v>
      </c>
      <c r="BO1268" t="s">
        <v>12899</v>
      </c>
      <c r="BP1268" t="s">
        <v>12900</v>
      </c>
      <c r="BQ1268" t="s">
        <v>17</v>
      </c>
      <c r="BR1268" t="s">
        <v>17</v>
      </c>
      <c r="BS1268" t="s">
        <v>17</v>
      </c>
      <c r="BT1268" t="s">
        <v>12901</v>
      </c>
      <c r="BX1268" t="s">
        <v>17</v>
      </c>
      <c r="BY1268" t="s">
        <v>17</v>
      </c>
      <c r="BZ1268" t="s">
        <v>17</v>
      </c>
      <c r="CA1268" t="s">
        <v>6212</v>
      </c>
      <c r="CB1268">
        <v>2018</v>
      </c>
      <c r="CC1268" t="s">
        <v>12881</v>
      </c>
      <c r="CD1268" t="s">
        <v>13014</v>
      </c>
      <c r="CE1268" t="s">
        <v>13014</v>
      </c>
      <c r="CF1268" t="s">
        <v>17</v>
      </c>
      <c r="CG1268" t="s">
        <v>17</v>
      </c>
      <c r="CH1268" t="s">
        <v>131</v>
      </c>
      <c r="CI1268" t="s">
        <v>12902</v>
      </c>
      <c r="CJ1268" t="s">
        <v>12881</v>
      </c>
      <c r="CN1268" t="s">
        <v>12903</v>
      </c>
      <c r="CO1268" t="s">
        <v>686</v>
      </c>
      <c r="CP1268" t="s">
        <v>5933</v>
      </c>
      <c r="CQ1268" t="s">
        <v>7025</v>
      </c>
      <c r="CR1268" t="s">
        <v>17</v>
      </c>
      <c r="CS1268" t="s">
        <v>13014</v>
      </c>
      <c r="CT1268" t="s">
        <v>430</v>
      </c>
      <c r="CU1268" t="s">
        <v>5935</v>
      </c>
      <c r="CV1268" t="s">
        <v>12892</v>
      </c>
      <c r="CW1268" t="s">
        <v>17</v>
      </c>
      <c r="CX1268" t="s">
        <v>17</v>
      </c>
      <c r="CY1268" t="s">
        <v>17</v>
      </c>
      <c r="CZ1268" t="s">
        <v>17</v>
      </c>
      <c r="DA1268" t="s">
        <v>12904</v>
      </c>
      <c r="DB1268" t="str">
        <f t="shared" si="1"/>
        <v>S18080101001506.gz</v>
      </c>
      <c r="DD1268">
        <v>1276</v>
      </c>
    </row>
    <row r="1269" spans="1:108">
      <c r="A1269">
        <v>1222</v>
      </c>
      <c r="B1269" t="s">
        <v>12881</v>
      </c>
      <c r="C1269" s="285" t="s">
        <v>12882</v>
      </c>
      <c r="D1269" t="s">
        <v>12883</v>
      </c>
      <c r="G1269" t="s">
        <v>12884</v>
      </c>
      <c r="H1269" t="s">
        <v>12885</v>
      </c>
      <c r="I1269" t="s">
        <v>12886</v>
      </c>
      <c r="J1269" t="s">
        <v>12887</v>
      </c>
      <c r="K1269" s="221" t="s">
        <v>12888</v>
      </c>
      <c r="L1269" t="s">
        <v>13013</v>
      </c>
      <c r="M1269" t="b">
        <v>0</v>
      </c>
      <c r="N1269" t="s">
        <v>12890</v>
      </c>
      <c r="O1269" t="s">
        <v>8168</v>
      </c>
      <c r="P1269" t="s">
        <v>17</v>
      </c>
      <c r="Q1269">
        <v>-1</v>
      </c>
      <c r="R1269">
        <v>99</v>
      </c>
      <c r="S1269" t="s">
        <v>10984</v>
      </c>
      <c r="T1269" t="s">
        <v>17</v>
      </c>
      <c r="U1269" t="s">
        <v>17</v>
      </c>
      <c r="V1269" t="s">
        <v>17</v>
      </c>
      <c r="W1269" t="s">
        <v>17</v>
      </c>
      <c r="X1269" t="s">
        <v>17</v>
      </c>
      <c r="Y1269" t="s">
        <v>17</v>
      </c>
      <c r="Z1269" t="s">
        <v>12992</v>
      </c>
      <c r="AA1269" t="s">
        <v>484</v>
      </c>
      <c r="AB1269" t="s">
        <v>17</v>
      </c>
      <c r="AC1269" t="s">
        <v>17</v>
      </c>
      <c r="AD1269" t="s">
        <v>17</v>
      </c>
      <c r="AE1269" t="s">
        <v>12892</v>
      </c>
      <c r="AF1269" t="s">
        <v>17</v>
      </c>
      <c r="AG1269" t="s">
        <v>17</v>
      </c>
      <c r="AH1269" t="s">
        <v>13015</v>
      </c>
      <c r="AJ1269" t="s">
        <v>481</v>
      </c>
      <c r="AK1269" t="s">
        <v>12</v>
      </c>
      <c r="AL1269" t="s">
        <v>12</v>
      </c>
      <c r="AM1269" t="s">
        <v>481</v>
      </c>
      <c r="AN1269" t="s">
        <v>17</v>
      </c>
      <c r="AO1269" t="s">
        <v>4575</v>
      </c>
      <c r="AP1269" t="s">
        <v>12894</v>
      </c>
      <c r="AQ1269" t="s">
        <v>17</v>
      </c>
      <c r="AR1269" t="s">
        <v>17</v>
      </c>
      <c r="AS1269" t="s">
        <v>9041</v>
      </c>
      <c r="AT1269" t="s">
        <v>17</v>
      </c>
      <c r="AU1269" t="b">
        <v>0</v>
      </c>
      <c r="AV1269">
        <v>1188531</v>
      </c>
      <c r="AW1269" t="s">
        <v>17</v>
      </c>
      <c r="AX1269" t="s">
        <v>17</v>
      </c>
      <c r="AY1269" t="s">
        <v>17</v>
      </c>
      <c r="AZ1269" t="s">
        <v>12895</v>
      </c>
      <c r="BA1269" t="s">
        <v>12896</v>
      </c>
      <c r="BB1269" t="s">
        <v>5202</v>
      </c>
      <c r="BC1269" t="s">
        <v>17</v>
      </c>
      <c r="BD1269" t="s">
        <v>17</v>
      </c>
      <c r="BE1269" t="s">
        <v>37</v>
      </c>
      <c r="BF1269" t="s">
        <v>5920</v>
      </c>
      <c r="BG1269" t="s">
        <v>12897</v>
      </c>
      <c r="BH1269" t="s">
        <v>6171</v>
      </c>
      <c r="BI1269" t="s">
        <v>12907</v>
      </c>
      <c r="BJ1269" t="s">
        <v>9051</v>
      </c>
      <c r="BK1269" t="s">
        <v>9568</v>
      </c>
      <c r="BL1269" t="s">
        <v>17</v>
      </c>
      <c r="BM1269">
        <v>1188531</v>
      </c>
      <c r="BO1269" t="s">
        <v>12899</v>
      </c>
      <c r="BP1269" t="s">
        <v>12900</v>
      </c>
      <c r="BQ1269" t="s">
        <v>17</v>
      </c>
      <c r="BR1269" t="s">
        <v>17</v>
      </c>
      <c r="BS1269" t="s">
        <v>17</v>
      </c>
      <c r="BT1269" t="s">
        <v>12901</v>
      </c>
      <c r="BX1269" t="s">
        <v>17</v>
      </c>
      <c r="BY1269" t="s">
        <v>17</v>
      </c>
      <c r="BZ1269" t="s">
        <v>17</v>
      </c>
      <c r="CA1269" t="s">
        <v>6212</v>
      </c>
      <c r="CB1269">
        <v>2018</v>
      </c>
      <c r="CC1269" t="s">
        <v>12881</v>
      </c>
      <c r="CD1269" t="s">
        <v>13015</v>
      </c>
      <c r="CE1269" t="s">
        <v>13015</v>
      </c>
      <c r="CF1269" t="s">
        <v>17</v>
      </c>
      <c r="CG1269" t="s">
        <v>17</v>
      </c>
      <c r="CH1269" t="s">
        <v>131</v>
      </c>
      <c r="CI1269" t="s">
        <v>12902</v>
      </c>
      <c r="CJ1269" t="s">
        <v>12881</v>
      </c>
      <c r="CN1269" t="s">
        <v>12908</v>
      </c>
      <c r="CO1269" t="s">
        <v>10</v>
      </c>
      <c r="CP1269" t="s">
        <v>5933</v>
      </c>
      <c r="CQ1269" t="s">
        <v>6171</v>
      </c>
      <c r="CR1269" t="s">
        <v>17</v>
      </c>
      <c r="CS1269" t="s">
        <v>13015</v>
      </c>
      <c r="CT1269" t="s">
        <v>430</v>
      </c>
      <c r="CU1269" t="s">
        <v>5935</v>
      </c>
      <c r="CV1269" t="s">
        <v>12892</v>
      </c>
      <c r="CW1269" t="s">
        <v>17</v>
      </c>
      <c r="CX1269" t="s">
        <v>17</v>
      </c>
      <c r="CY1269" t="s">
        <v>17</v>
      </c>
      <c r="CZ1269" t="s">
        <v>17</v>
      </c>
      <c r="DA1269" t="s">
        <v>12904</v>
      </c>
      <c r="DB1269" t="str">
        <f t="shared" si="1"/>
        <v>S18080101001601.gz</v>
      </c>
      <c r="DD1269">
        <v>1277</v>
      </c>
    </row>
    <row r="1270" spans="1:108">
      <c r="A1270">
        <v>1223</v>
      </c>
      <c r="B1270" t="s">
        <v>12881</v>
      </c>
      <c r="C1270" s="285" t="s">
        <v>12882</v>
      </c>
      <c r="D1270" t="s">
        <v>12883</v>
      </c>
      <c r="G1270" t="s">
        <v>12884</v>
      </c>
      <c r="H1270" t="s">
        <v>12885</v>
      </c>
      <c r="I1270" t="s">
        <v>12886</v>
      </c>
      <c r="J1270" t="s">
        <v>12887</v>
      </c>
      <c r="K1270" s="221" t="s">
        <v>12888</v>
      </c>
      <c r="L1270" t="s">
        <v>13013</v>
      </c>
      <c r="M1270" t="b">
        <v>0</v>
      </c>
      <c r="N1270" t="s">
        <v>12890</v>
      </c>
      <c r="O1270" t="s">
        <v>8168</v>
      </c>
      <c r="P1270" t="s">
        <v>17</v>
      </c>
      <c r="Q1270">
        <v>-1</v>
      </c>
      <c r="R1270">
        <v>99</v>
      </c>
      <c r="S1270" t="s">
        <v>10984</v>
      </c>
      <c r="T1270" t="s">
        <v>17</v>
      </c>
      <c r="U1270" t="s">
        <v>17</v>
      </c>
      <c r="V1270" t="s">
        <v>17</v>
      </c>
      <c r="W1270" t="s">
        <v>17</v>
      </c>
      <c r="X1270" t="s">
        <v>17</v>
      </c>
      <c r="Y1270" t="s">
        <v>17</v>
      </c>
      <c r="Z1270" t="s">
        <v>12992</v>
      </c>
      <c r="AA1270" t="s">
        <v>484</v>
      </c>
      <c r="AB1270" t="s">
        <v>17</v>
      </c>
      <c r="AC1270" t="s">
        <v>17</v>
      </c>
      <c r="AD1270" t="s">
        <v>17</v>
      </c>
      <c r="AE1270" t="s">
        <v>12892</v>
      </c>
      <c r="AF1270" t="s">
        <v>17</v>
      </c>
      <c r="AG1270" t="s">
        <v>17</v>
      </c>
      <c r="AH1270" t="s">
        <v>13016</v>
      </c>
      <c r="AJ1270" t="s">
        <v>481</v>
      </c>
      <c r="AK1270" t="s">
        <v>12</v>
      </c>
      <c r="AL1270" t="s">
        <v>12</v>
      </c>
      <c r="AM1270" t="s">
        <v>481</v>
      </c>
      <c r="AN1270" t="s">
        <v>17</v>
      </c>
      <c r="AO1270" t="s">
        <v>5975</v>
      </c>
      <c r="AP1270" t="s">
        <v>10984</v>
      </c>
      <c r="AQ1270" t="s">
        <v>17</v>
      </c>
      <c r="AR1270" t="s">
        <v>17</v>
      </c>
      <c r="AS1270" t="s">
        <v>9041</v>
      </c>
      <c r="AT1270" t="s">
        <v>17</v>
      </c>
      <c r="AU1270" t="b">
        <v>0</v>
      </c>
      <c r="AV1270">
        <v>1756665</v>
      </c>
      <c r="AW1270" t="s">
        <v>17</v>
      </c>
      <c r="AX1270" t="s">
        <v>17</v>
      </c>
      <c r="AY1270" t="s">
        <v>17</v>
      </c>
      <c r="AZ1270" t="s">
        <v>12895</v>
      </c>
      <c r="BA1270" t="s">
        <v>12896</v>
      </c>
      <c r="BB1270" t="s">
        <v>5202</v>
      </c>
      <c r="BC1270" t="s">
        <v>17</v>
      </c>
      <c r="BD1270" t="s">
        <v>17</v>
      </c>
      <c r="BE1270" t="s">
        <v>37</v>
      </c>
      <c r="BF1270" t="s">
        <v>5920</v>
      </c>
      <c r="BG1270" t="s">
        <v>12897</v>
      </c>
      <c r="BH1270" t="s">
        <v>9567</v>
      </c>
      <c r="BI1270" t="s">
        <v>12898</v>
      </c>
      <c r="BJ1270" t="s">
        <v>9079</v>
      </c>
      <c r="BK1270" t="s">
        <v>9568</v>
      </c>
      <c r="BL1270" t="s">
        <v>17</v>
      </c>
      <c r="BM1270">
        <v>1756665</v>
      </c>
      <c r="BO1270" t="s">
        <v>12899</v>
      </c>
      <c r="BP1270" t="s">
        <v>12900</v>
      </c>
      <c r="BQ1270" t="s">
        <v>17</v>
      </c>
      <c r="BR1270" t="s">
        <v>17</v>
      </c>
      <c r="BS1270" t="s">
        <v>17</v>
      </c>
      <c r="BT1270" t="s">
        <v>12901</v>
      </c>
      <c r="BX1270" t="s">
        <v>17</v>
      </c>
      <c r="BY1270" t="s">
        <v>17</v>
      </c>
      <c r="BZ1270" t="s">
        <v>17</v>
      </c>
      <c r="CA1270" t="s">
        <v>6212</v>
      </c>
      <c r="CB1270">
        <v>2018</v>
      </c>
      <c r="CC1270" t="s">
        <v>12881</v>
      </c>
      <c r="CD1270" t="s">
        <v>13016</v>
      </c>
      <c r="CE1270" t="s">
        <v>13016</v>
      </c>
      <c r="CF1270" t="s">
        <v>17</v>
      </c>
      <c r="CG1270" t="s">
        <v>17</v>
      </c>
      <c r="CH1270" t="s">
        <v>131</v>
      </c>
      <c r="CI1270" t="s">
        <v>12902</v>
      </c>
      <c r="CJ1270" t="s">
        <v>12881</v>
      </c>
      <c r="CN1270" t="s">
        <v>12903</v>
      </c>
      <c r="CO1270" t="s">
        <v>686</v>
      </c>
      <c r="CP1270" t="s">
        <v>5933</v>
      </c>
      <c r="CQ1270" t="s">
        <v>7025</v>
      </c>
      <c r="CR1270" t="s">
        <v>17</v>
      </c>
      <c r="CS1270" t="s">
        <v>13016</v>
      </c>
      <c r="CT1270" t="s">
        <v>430</v>
      </c>
      <c r="CU1270" t="s">
        <v>5935</v>
      </c>
      <c r="CV1270" t="s">
        <v>12892</v>
      </c>
      <c r="CW1270" t="s">
        <v>17</v>
      </c>
      <c r="CX1270" t="s">
        <v>17</v>
      </c>
      <c r="CY1270" t="s">
        <v>17</v>
      </c>
      <c r="CZ1270" t="s">
        <v>17</v>
      </c>
      <c r="DA1270" t="s">
        <v>12904</v>
      </c>
      <c r="DB1270" t="str">
        <f t="shared" si="1"/>
        <v>S18080101001602.gz</v>
      </c>
      <c r="DD1270">
        <v>1278</v>
      </c>
    </row>
    <row r="1271" spans="1:108">
      <c r="A1271">
        <v>1224</v>
      </c>
      <c r="B1271" t="s">
        <v>12881</v>
      </c>
      <c r="C1271" s="285" t="s">
        <v>12882</v>
      </c>
      <c r="D1271" t="s">
        <v>12883</v>
      </c>
      <c r="G1271" t="s">
        <v>12884</v>
      </c>
      <c r="H1271" t="s">
        <v>12885</v>
      </c>
      <c r="I1271" t="s">
        <v>12886</v>
      </c>
      <c r="J1271" t="s">
        <v>12887</v>
      </c>
      <c r="K1271" s="221" t="s">
        <v>12888</v>
      </c>
      <c r="L1271" t="s">
        <v>13013</v>
      </c>
      <c r="M1271" t="b">
        <v>0</v>
      </c>
      <c r="N1271" t="s">
        <v>12890</v>
      </c>
      <c r="O1271" t="s">
        <v>8168</v>
      </c>
      <c r="P1271" t="s">
        <v>17</v>
      </c>
      <c r="Q1271">
        <v>-1</v>
      </c>
      <c r="R1271">
        <v>99</v>
      </c>
      <c r="S1271" t="s">
        <v>10984</v>
      </c>
      <c r="T1271" t="s">
        <v>17</v>
      </c>
      <c r="U1271" t="s">
        <v>17</v>
      </c>
      <c r="V1271" t="s">
        <v>17</v>
      </c>
      <c r="W1271" t="s">
        <v>17</v>
      </c>
      <c r="X1271" t="s">
        <v>17</v>
      </c>
      <c r="Y1271" t="s">
        <v>17</v>
      </c>
      <c r="Z1271" t="s">
        <v>12992</v>
      </c>
      <c r="AA1271" t="s">
        <v>484</v>
      </c>
      <c r="AB1271" t="s">
        <v>17</v>
      </c>
      <c r="AC1271" t="s">
        <v>17</v>
      </c>
      <c r="AD1271" t="s">
        <v>17</v>
      </c>
      <c r="AE1271" t="s">
        <v>12892</v>
      </c>
      <c r="AF1271" t="s">
        <v>17</v>
      </c>
      <c r="AG1271" t="s">
        <v>17</v>
      </c>
      <c r="AH1271" t="s">
        <v>13017</v>
      </c>
      <c r="AJ1271" t="s">
        <v>481</v>
      </c>
      <c r="AK1271" t="s">
        <v>12</v>
      </c>
      <c r="AL1271" t="s">
        <v>12</v>
      </c>
      <c r="AM1271" t="s">
        <v>481</v>
      </c>
      <c r="AN1271" t="s">
        <v>17</v>
      </c>
      <c r="AO1271" t="s">
        <v>5975</v>
      </c>
      <c r="AP1271" t="s">
        <v>10984</v>
      </c>
      <c r="AQ1271" t="s">
        <v>17</v>
      </c>
      <c r="AR1271" t="s">
        <v>17</v>
      </c>
      <c r="AS1271" t="s">
        <v>9041</v>
      </c>
      <c r="AT1271" t="s">
        <v>17</v>
      </c>
      <c r="AU1271" t="b">
        <v>0</v>
      </c>
      <c r="AV1271">
        <v>351176</v>
      </c>
      <c r="AW1271" t="s">
        <v>17</v>
      </c>
      <c r="AX1271" t="s">
        <v>17</v>
      </c>
      <c r="AY1271" t="s">
        <v>17</v>
      </c>
      <c r="AZ1271" t="s">
        <v>12895</v>
      </c>
      <c r="BA1271" t="s">
        <v>12896</v>
      </c>
      <c r="BB1271" t="s">
        <v>5202</v>
      </c>
      <c r="BC1271" t="s">
        <v>17</v>
      </c>
      <c r="BD1271" t="s">
        <v>17</v>
      </c>
      <c r="BE1271" t="s">
        <v>37</v>
      </c>
      <c r="BF1271" t="s">
        <v>5920</v>
      </c>
      <c r="BG1271" t="s">
        <v>12897</v>
      </c>
      <c r="BH1271" t="s">
        <v>6171</v>
      </c>
      <c r="BI1271" t="s">
        <v>12907</v>
      </c>
      <c r="BJ1271" t="s">
        <v>9051</v>
      </c>
      <c r="BK1271" t="s">
        <v>9568</v>
      </c>
      <c r="BL1271" t="s">
        <v>17</v>
      </c>
      <c r="BM1271">
        <v>351176</v>
      </c>
      <c r="BO1271" t="s">
        <v>12899</v>
      </c>
      <c r="BP1271" t="s">
        <v>12900</v>
      </c>
      <c r="BQ1271" t="s">
        <v>17</v>
      </c>
      <c r="BR1271" t="s">
        <v>17</v>
      </c>
      <c r="BS1271" t="s">
        <v>17</v>
      </c>
      <c r="BT1271" t="s">
        <v>12901</v>
      </c>
      <c r="BX1271" t="s">
        <v>17</v>
      </c>
      <c r="BY1271" t="s">
        <v>17</v>
      </c>
      <c r="BZ1271" t="s">
        <v>17</v>
      </c>
      <c r="CA1271" t="s">
        <v>6212</v>
      </c>
      <c r="CB1271">
        <v>2018</v>
      </c>
      <c r="CC1271" t="s">
        <v>12881</v>
      </c>
      <c r="CD1271" t="s">
        <v>13017</v>
      </c>
      <c r="CE1271" t="s">
        <v>13017</v>
      </c>
      <c r="CF1271" t="s">
        <v>17</v>
      </c>
      <c r="CG1271" t="s">
        <v>17</v>
      </c>
      <c r="CH1271" t="s">
        <v>131</v>
      </c>
      <c r="CI1271" t="s">
        <v>12902</v>
      </c>
      <c r="CJ1271" t="s">
        <v>12881</v>
      </c>
      <c r="CN1271" t="s">
        <v>12908</v>
      </c>
      <c r="CO1271" t="s">
        <v>10</v>
      </c>
      <c r="CP1271" t="s">
        <v>5933</v>
      </c>
      <c r="CQ1271" t="s">
        <v>6171</v>
      </c>
      <c r="CR1271" t="s">
        <v>17</v>
      </c>
      <c r="CS1271" t="s">
        <v>13017</v>
      </c>
      <c r="CT1271" t="s">
        <v>430</v>
      </c>
      <c r="CU1271" t="s">
        <v>5935</v>
      </c>
      <c r="CV1271" t="s">
        <v>12892</v>
      </c>
      <c r="CW1271" t="s">
        <v>17</v>
      </c>
      <c r="CX1271" t="s">
        <v>17</v>
      </c>
      <c r="CY1271" t="s">
        <v>17</v>
      </c>
      <c r="CZ1271" t="s">
        <v>17</v>
      </c>
      <c r="DA1271" t="s">
        <v>12904</v>
      </c>
      <c r="DB1271" t="str">
        <f t="shared" si="1"/>
        <v>S18080101001603.gz</v>
      </c>
      <c r="DD1271">
        <v>1279</v>
      </c>
    </row>
    <row r="1272" spans="1:108">
      <c r="A1272">
        <v>1225</v>
      </c>
      <c r="B1272" t="s">
        <v>12881</v>
      </c>
      <c r="C1272" s="285" t="s">
        <v>12882</v>
      </c>
      <c r="D1272" t="s">
        <v>12883</v>
      </c>
      <c r="G1272" t="s">
        <v>12884</v>
      </c>
      <c r="H1272" t="s">
        <v>12885</v>
      </c>
      <c r="I1272" t="s">
        <v>12886</v>
      </c>
      <c r="J1272" t="s">
        <v>12887</v>
      </c>
      <c r="K1272" s="221" t="s">
        <v>12888</v>
      </c>
      <c r="L1272" t="s">
        <v>13013</v>
      </c>
      <c r="M1272" t="b">
        <v>0</v>
      </c>
      <c r="N1272" t="s">
        <v>12890</v>
      </c>
      <c r="O1272" t="s">
        <v>8168</v>
      </c>
      <c r="P1272" t="s">
        <v>17</v>
      </c>
      <c r="Q1272">
        <v>-1</v>
      </c>
      <c r="R1272">
        <v>99</v>
      </c>
      <c r="S1272" t="s">
        <v>10984</v>
      </c>
      <c r="T1272" t="s">
        <v>17</v>
      </c>
      <c r="U1272" t="s">
        <v>17</v>
      </c>
      <c r="V1272" t="s">
        <v>17</v>
      </c>
      <c r="W1272" t="s">
        <v>17</v>
      </c>
      <c r="X1272" t="s">
        <v>17</v>
      </c>
      <c r="Y1272" t="s">
        <v>17</v>
      </c>
      <c r="Z1272" t="s">
        <v>12992</v>
      </c>
      <c r="AA1272" t="s">
        <v>484</v>
      </c>
      <c r="AB1272" t="s">
        <v>17</v>
      </c>
      <c r="AC1272" t="s">
        <v>17</v>
      </c>
      <c r="AD1272" t="s">
        <v>17</v>
      </c>
      <c r="AE1272" t="s">
        <v>12892</v>
      </c>
      <c r="AF1272" t="s">
        <v>17</v>
      </c>
      <c r="AG1272" t="s">
        <v>17</v>
      </c>
      <c r="AH1272" t="s">
        <v>13018</v>
      </c>
      <c r="AJ1272" t="s">
        <v>481</v>
      </c>
      <c r="AK1272" t="s">
        <v>12</v>
      </c>
      <c r="AL1272" t="s">
        <v>12</v>
      </c>
      <c r="AM1272" t="s">
        <v>481</v>
      </c>
      <c r="AN1272" t="s">
        <v>17</v>
      </c>
      <c r="AO1272" t="s">
        <v>8569</v>
      </c>
      <c r="AP1272" t="s">
        <v>10984</v>
      </c>
      <c r="AQ1272" t="s">
        <v>17</v>
      </c>
      <c r="AR1272" t="s">
        <v>17</v>
      </c>
      <c r="AS1272" t="s">
        <v>9041</v>
      </c>
      <c r="AT1272" t="s">
        <v>17</v>
      </c>
      <c r="AU1272" t="b">
        <v>0</v>
      </c>
      <c r="AV1272">
        <v>1211822</v>
      </c>
      <c r="AW1272" t="s">
        <v>17</v>
      </c>
      <c r="AX1272" t="s">
        <v>17</v>
      </c>
      <c r="AY1272" t="s">
        <v>17</v>
      </c>
      <c r="AZ1272" t="s">
        <v>12895</v>
      </c>
      <c r="BA1272" t="s">
        <v>12896</v>
      </c>
      <c r="BB1272" t="s">
        <v>5202</v>
      </c>
      <c r="BC1272" t="s">
        <v>17</v>
      </c>
      <c r="BD1272" t="s">
        <v>17</v>
      </c>
      <c r="BE1272" t="s">
        <v>37</v>
      </c>
      <c r="BF1272" t="s">
        <v>5920</v>
      </c>
      <c r="BG1272" t="s">
        <v>12897</v>
      </c>
      <c r="BH1272" t="s">
        <v>9567</v>
      </c>
      <c r="BI1272" t="s">
        <v>12898</v>
      </c>
      <c r="BJ1272" t="s">
        <v>9079</v>
      </c>
      <c r="BK1272" t="s">
        <v>9568</v>
      </c>
      <c r="BL1272" t="s">
        <v>17</v>
      </c>
      <c r="BM1272">
        <v>1211822</v>
      </c>
      <c r="BO1272" t="s">
        <v>12899</v>
      </c>
      <c r="BP1272" t="s">
        <v>12900</v>
      </c>
      <c r="BQ1272" t="s">
        <v>17</v>
      </c>
      <c r="BR1272" t="s">
        <v>17</v>
      </c>
      <c r="BS1272" t="s">
        <v>17</v>
      </c>
      <c r="BT1272" t="s">
        <v>12901</v>
      </c>
      <c r="BX1272" t="s">
        <v>17</v>
      </c>
      <c r="BY1272" t="s">
        <v>17</v>
      </c>
      <c r="BZ1272" t="s">
        <v>17</v>
      </c>
      <c r="CA1272" t="s">
        <v>6212</v>
      </c>
      <c r="CB1272">
        <v>2018</v>
      </c>
      <c r="CC1272" t="s">
        <v>12881</v>
      </c>
      <c r="CD1272" t="s">
        <v>13018</v>
      </c>
      <c r="CE1272" t="s">
        <v>13018</v>
      </c>
      <c r="CF1272" t="s">
        <v>17</v>
      </c>
      <c r="CG1272" t="s">
        <v>17</v>
      </c>
      <c r="CH1272" t="s">
        <v>131</v>
      </c>
      <c r="CI1272" t="s">
        <v>12902</v>
      </c>
      <c r="CJ1272" t="s">
        <v>12881</v>
      </c>
      <c r="CN1272" t="s">
        <v>12903</v>
      </c>
      <c r="CO1272" t="s">
        <v>686</v>
      </c>
      <c r="CP1272" t="s">
        <v>5933</v>
      </c>
      <c r="CQ1272" t="s">
        <v>7025</v>
      </c>
      <c r="CR1272" t="s">
        <v>17</v>
      </c>
      <c r="CS1272" t="s">
        <v>13018</v>
      </c>
      <c r="CT1272" t="s">
        <v>430</v>
      </c>
      <c r="CU1272" t="s">
        <v>5935</v>
      </c>
      <c r="CV1272" t="s">
        <v>12892</v>
      </c>
      <c r="CW1272" t="s">
        <v>17</v>
      </c>
      <c r="CX1272" t="s">
        <v>17</v>
      </c>
      <c r="CY1272" t="s">
        <v>17</v>
      </c>
      <c r="CZ1272" t="s">
        <v>17</v>
      </c>
      <c r="DA1272" t="s">
        <v>12904</v>
      </c>
      <c r="DB1272" t="str">
        <f t="shared" si="1"/>
        <v>S18080101001604.gz</v>
      </c>
      <c r="DD1272">
        <v>1280</v>
      </c>
    </row>
    <row r="1273" spans="1:108">
      <c r="A1273">
        <v>1226</v>
      </c>
      <c r="B1273" t="s">
        <v>12881</v>
      </c>
      <c r="C1273" s="285" t="s">
        <v>12882</v>
      </c>
      <c r="D1273" t="s">
        <v>12883</v>
      </c>
      <c r="G1273" t="s">
        <v>12884</v>
      </c>
      <c r="H1273" t="s">
        <v>12885</v>
      </c>
      <c r="I1273" t="s">
        <v>12886</v>
      </c>
      <c r="J1273" t="s">
        <v>12887</v>
      </c>
      <c r="K1273" s="221" t="s">
        <v>12888</v>
      </c>
      <c r="L1273" t="s">
        <v>13013</v>
      </c>
      <c r="M1273" t="b">
        <v>0</v>
      </c>
      <c r="N1273" t="s">
        <v>12890</v>
      </c>
      <c r="O1273" t="s">
        <v>8168</v>
      </c>
      <c r="P1273" t="s">
        <v>17</v>
      </c>
      <c r="Q1273">
        <v>-1</v>
      </c>
      <c r="R1273">
        <v>99</v>
      </c>
      <c r="S1273" t="s">
        <v>10984</v>
      </c>
      <c r="T1273" t="s">
        <v>17</v>
      </c>
      <c r="U1273" t="s">
        <v>17</v>
      </c>
      <c r="V1273" t="s">
        <v>17</v>
      </c>
      <c r="W1273" t="s">
        <v>17</v>
      </c>
      <c r="X1273" t="s">
        <v>17</v>
      </c>
      <c r="Y1273" t="s">
        <v>17</v>
      </c>
      <c r="Z1273" t="s">
        <v>12992</v>
      </c>
      <c r="AA1273" t="s">
        <v>484</v>
      </c>
      <c r="AB1273" t="s">
        <v>17</v>
      </c>
      <c r="AC1273" t="s">
        <v>17</v>
      </c>
      <c r="AD1273" t="s">
        <v>17</v>
      </c>
      <c r="AE1273" t="s">
        <v>12892</v>
      </c>
      <c r="AF1273" t="s">
        <v>17</v>
      </c>
      <c r="AG1273" t="s">
        <v>17</v>
      </c>
      <c r="AH1273" t="s">
        <v>13019</v>
      </c>
      <c r="AJ1273" t="s">
        <v>481</v>
      </c>
      <c r="AK1273" t="s">
        <v>12</v>
      </c>
      <c r="AL1273" t="s">
        <v>12</v>
      </c>
      <c r="AM1273" t="s">
        <v>481</v>
      </c>
      <c r="AN1273" t="s">
        <v>17</v>
      </c>
      <c r="AO1273" t="s">
        <v>8569</v>
      </c>
      <c r="AP1273" t="s">
        <v>10984</v>
      </c>
      <c r="AQ1273" t="s">
        <v>17</v>
      </c>
      <c r="AR1273" t="s">
        <v>17</v>
      </c>
      <c r="AS1273" t="s">
        <v>9041</v>
      </c>
      <c r="AT1273" t="s">
        <v>17</v>
      </c>
      <c r="AU1273" t="b">
        <v>0</v>
      </c>
      <c r="AV1273">
        <v>254477</v>
      </c>
      <c r="AW1273" t="s">
        <v>17</v>
      </c>
      <c r="AX1273" t="s">
        <v>17</v>
      </c>
      <c r="AY1273" t="s">
        <v>17</v>
      </c>
      <c r="AZ1273" t="s">
        <v>12895</v>
      </c>
      <c r="BA1273" t="s">
        <v>12896</v>
      </c>
      <c r="BB1273" t="s">
        <v>5202</v>
      </c>
      <c r="BC1273" t="s">
        <v>17</v>
      </c>
      <c r="BD1273" t="s">
        <v>17</v>
      </c>
      <c r="BE1273" t="s">
        <v>37</v>
      </c>
      <c r="BF1273" t="s">
        <v>5920</v>
      </c>
      <c r="BG1273" t="s">
        <v>12897</v>
      </c>
      <c r="BH1273" t="s">
        <v>6171</v>
      </c>
      <c r="BI1273" t="s">
        <v>12907</v>
      </c>
      <c r="BJ1273" t="s">
        <v>9051</v>
      </c>
      <c r="BK1273" t="s">
        <v>9568</v>
      </c>
      <c r="BL1273" t="s">
        <v>17</v>
      </c>
      <c r="BM1273">
        <v>254477</v>
      </c>
      <c r="BO1273" t="s">
        <v>12899</v>
      </c>
      <c r="BP1273" t="s">
        <v>12900</v>
      </c>
      <c r="BQ1273" t="s">
        <v>17</v>
      </c>
      <c r="BR1273" t="s">
        <v>17</v>
      </c>
      <c r="BS1273" t="s">
        <v>17</v>
      </c>
      <c r="BT1273" t="s">
        <v>12901</v>
      </c>
      <c r="BX1273" t="s">
        <v>17</v>
      </c>
      <c r="BY1273" t="s">
        <v>17</v>
      </c>
      <c r="BZ1273" t="s">
        <v>17</v>
      </c>
      <c r="CA1273" t="s">
        <v>6212</v>
      </c>
      <c r="CB1273">
        <v>2018</v>
      </c>
      <c r="CC1273" t="s">
        <v>12881</v>
      </c>
      <c r="CD1273" t="s">
        <v>13019</v>
      </c>
      <c r="CE1273" t="s">
        <v>13019</v>
      </c>
      <c r="CF1273" t="s">
        <v>17</v>
      </c>
      <c r="CG1273" t="s">
        <v>17</v>
      </c>
      <c r="CH1273" t="s">
        <v>131</v>
      </c>
      <c r="CI1273" t="s">
        <v>12902</v>
      </c>
      <c r="CJ1273" t="s">
        <v>12881</v>
      </c>
      <c r="CN1273" t="s">
        <v>12908</v>
      </c>
      <c r="CO1273" t="s">
        <v>10</v>
      </c>
      <c r="CP1273" t="s">
        <v>5933</v>
      </c>
      <c r="CQ1273" t="s">
        <v>6171</v>
      </c>
      <c r="CR1273" t="s">
        <v>17</v>
      </c>
      <c r="CS1273" t="s">
        <v>13019</v>
      </c>
      <c r="CT1273" t="s">
        <v>430</v>
      </c>
      <c r="CU1273" t="s">
        <v>5935</v>
      </c>
      <c r="CV1273" t="s">
        <v>12892</v>
      </c>
      <c r="CW1273" t="s">
        <v>17</v>
      </c>
      <c r="CX1273" t="s">
        <v>17</v>
      </c>
      <c r="CY1273" t="s">
        <v>17</v>
      </c>
      <c r="CZ1273" t="s">
        <v>17</v>
      </c>
      <c r="DA1273" t="s">
        <v>12904</v>
      </c>
      <c r="DB1273" t="str">
        <f t="shared" si="1"/>
        <v>S18080101001605.gz</v>
      </c>
      <c r="DD1273">
        <v>1281</v>
      </c>
    </row>
    <row r="1274" spans="1:108">
      <c r="A1274">
        <v>1227</v>
      </c>
      <c r="B1274" t="s">
        <v>12881</v>
      </c>
      <c r="C1274" s="285" t="s">
        <v>12882</v>
      </c>
      <c r="D1274" t="s">
        <v>12883</v>
      </c>
      <c r="G1274" t="s">
        <v>12884</v>
      </c>
      <c r="H1274" t="s">
        <v>12885</v>
      </c>
      <c r="I1274" t="s">
        <v>12886</v>
      </c>
      <c r="J1274" t="s">
        <v>12887</v>
      </c>
      <c r="K1274" s="221" t="s">
        <v>12888</v>
      </c>
      <c r="L1274" t="s">
        <v>13020</v>
      </c>
      <c r="M1274" t="b">
        <v>0</v>
      </c>
      <c r="N1274" t="s">
        <v>12890</v>
      </c>
      <c r="O1274" t="s">
        <v>8168</v>
      </c>
      <c r="P1274" t="s">
        <v>17</v>
      </c>
      <c r="Q1274">
        <v>-1</v>
      </c>
      <c r="R1274">
        <v>99</v>
      </c>
      <c r="S1274" t="s">
        <v>10984</v>
      </c>
      <c r="T1274" t="s">
        <v>17</v>
      </c>
      <c r="U1274" t="s">
        <v>17</v>
      </c>
      <c r="V1274" t="s">
        <v>17</v>
      </c>
      <c r="W1274" t="s">
        <v>17</v>
      </c>
      <c r="X1274" t="s">
        <v>17</v>
      </c>
      <c r="Y1274" t="s">
        <v>17</v>
      </c>
      <c r="Z1274" t="s">
        <v>12992</v>
      </c>
      <c r="AA1274" t="s">
        <v>484</v>
      </c>
      <c r="AB1274" t="s">
        <v>17</v>
      </c>
      <c r="AC1274" t="s">
        <v>17</v>
      </c>
      <c r="AD1274" t="s">
        <v>17</v>
      </c>
      <c r="AE1274" t="s">
        <v>12892</v>
      </c>
      <c r="AF1274" t="s">
        <v>17</v>
      </c>
      <c r="AG1274" t="s">
        <v>17</v>
      </c>
      <c r="AH1274" t="s">
        <v>13021</v>
      </c>
      <c r="AJ1274" t="s">
        <v>481</v>
      </c>
      <c r="AK1274" t="s">
        <v>12</v>
      </c>
      <c r="AL1274" t="s">
        <v>12</v>
      </c>
      <c r="AM1274" t="s">
        <v>481</v>
      </c>
      <c r="AN1274" t="s">
        <v>17</v>
      </c>
      <c r="AO1274" t="s">
        <v>4575</v>
      </c>
      <c r="AP1274" t="s">
        <v>12894</v>
      </c>
      <c r="AQ1274" t="s">
        <v>17</v>
      </c>
      <c r="AR1274" t="s">
        <v>17</v>
      </c>
      <c r="AS1274" t="s">
        <v>9041</v>
      </c>
      <c r="AT1274" t="s">
        <v>17</v>
      </c>
      <c r="AU1274" t="b">
        <v>0</v>
      </c>
      <c r="AV1274">
        <v>1509386</v>
      </c>
      <c r="AW1274" t="s">
        <v>17</v>
      </c>
      <c r="AX1274" t="s">
        <v>17</v>
      </c>
      <c r="AY1274" t="s">
        <v>17</v>
      </c>
      <c r="AZ1274" t="s">
        <v>12895</v>
      </c>
      <c r="BA1274" t="s">
        <v>12896</v>
      </c>
      <c r="BB1274" t="s">
        <v>5202</v>
      </c>
      <c r="BC1274" t="s">
        <v>17</v>
      </c>
      <c r="BD1274" t="s">
        <v>17</v>
      </c>
      <c r="BE1274" t="s">
        <v>37</v>
      </c>
      <c r="BF1274" t="s">
        <v>5920</v>
      </c>
      <c r="BG1274" t="s">
        <v>12897</v>
      </c>
      <c r="BH1274" t="s">
        <v>9567</v>
      </c>
      <c r="BI1274" t="s">
        <v>12898</v>
      </c>
      <c r="BJ1274" t="s">
        <v>9079</v>
      </c>
      <c r="BK1274" t="s">
        <v>9568</v>
      </c>
      <c r="BL1274" t="s">
        <v>17</v>
      </c>
      <c r="BM1274">
        <v>1509386</v>
      </c>
      <c r="BO1274" t="s">
        <v>12899</v>
      </c>
      <c r="BP1274" t="s">
        <v>12900</v>
      </c>
      <c r="BQ1274" t="s">
        <v>17</v>
      </c>
      <c r="BR1274" t="s">
        <v>17</v>
      </c>
      <c r="BS1274" t="s">
        <v>17</v>
      </c>
      <c r="BT1274" t="s">
        <v>12901</v>
      </c>
      <c r="BX1274" t="s">
        <v>17</v>
      </c>
      <c r="BY1274" t="s">
        <v>17</v>
      </c>
      <c r="BZ1274" t="s">
        <v>17</v>
      </c>
      <c r="CA1274" t="s">
        <v>6212</v>
      </c>
      <c r="CB1274">
        <v>2018</v>
      </c>
      <c r="CC1274" t="s">
        <v>12881</v>
      </c>
      <c r="CD1274" t="s">
        <v>13021</v>
      </c>
      <c r="CE1274" t="s">
        <v>13021</v>
      </c>
      <c r="CF1274" t="s">
        <v>17</v>
      </c>
      <c r="CG1274" t="s">
        <v>17</v>
      </c>
      <c r="CH1274" t="s">
        <v>131</v>
      </c>
      <c r="CI1274" t="s">
        <v>12902</v>
      </c>
      <c r="CJ1274" t="s">
        <v>12881</v>
      </c>
      <c r="CN1274" t="s">
        <v>12903</v>
      </c>
      <c r="CO1274" t="s">
        <v>686</v>
      </c>
      <c r="CP1274" t="s">
        <v>5933</v>
      </c>
      <c r="CQ1274" t="s">
        <v>7025</v>
      </c>
      <c r="CR1274" t="s">
        <v>17</v>
      </c>
      <c r="CS1274" t="s">
        <v>13021</v>
      </c>
      <c r="CT1274" t="s">
        <v>430</v>
      </c>
      <c r="CU1274" t="s">
        <v>5935</v>
      </c>
      <c r="CV1274" t="s">
        <v>12892</v>
      </c>
      <c r="CW1274" t="s">
        <v>17</v>
      </c>
      <c r="CX1274" t="s">
        <v>17</v>
      </c>
      <c r="CY1274" t="s">
        <v>17</v>
      </c>
      <c r="CZ1274" t="s">
        <v>17</v>
      </c>
      <c r="DA1274" t="s">
        <v>12904</v>
      </c>
      <c r="DB1274" t="str">
        <f t="shared" si="1"/>
        <v>S18080101001606.gz</v>
      </c>
      <c r="DD1274">
        <v>1282</v>
      </c>
    </row>
    <row r="1275" spans="1:108">
      <c r="A1275">
        <v>1228</v>
      </c>
      <c r="B1275" t="s">
        <v>12881</v>
      </c>
      <c r="C1275" s="285" t="s">
        <v>12882</v>
      </c>
      <c r="D1275" t="s">
        <v>12883</v>
      </c>
      <c r="G1275" t="s">
        <v>12884</v>
      </c>
      <c r="H1275" t="s">
        <v>12885</v>
      </c>
      <c r="I1275" t="s">
        <v>12886</v>
      </c>
      <c r="J1275" t="s">
        <v>12887</v>
      </c>
      <c r="K1275" s="221" t="s">
        <v>12888</v>
      </c>
      <c r="L1275" t="s">
        <v>13020</v>
      </c>
      <c r="M1275" t="b">
        <v>0</v>
      </c>
      <c r="N1275" t="s">
        <v>12890</v>
      </c>
      <c r="O1275" t="s">
        <v>8168</v>
      </c>
      <c r="P1275" t="s">
        <v>17</v>
      </c>
      <c r="Q1275">
        <v>-1</v>
      </c>
      <c r="R1275">
        <v>99</v>
      </c>
      <c r="S1275" t="s">
        <v>10984</v>
      </c>
      <c r="T1275" t="s">
        <v>17</v>
      </c>
      <c r="U1275" t="s">
        <v>17</v>
      </c>
      <c r="V1275" t="s">
        <v>17</v>
      </c>
      <c r="W1275" t="s">
        <v>17</v>
      </c>
      <c r="X1275" t="s">
        <v>17</v>
      </c>
      <c r="Y1275" t="s">
        <v>17</v>
      </c>
      <c r="Z1275" t="s">
        <v>12992</v>
      </c>
      <c r="AA1275" t="s">
        <v>484</v>
      </c>
      <c r="AB1275" t="s">
        <v>17</v>
      </c>
      <c r="AC1275" t="s">
        <v>17</v>
      </c>
      <c r="AD1275" t="s">
        <v>17</v>
      </c>
      <c r="AE1275" t="s">
        <v>12892</v>
      </c>
      <c r="AF1275" t="s">
        <v>17</v>
      </c>
      <c r="AG1275" t="s">
        <v>17</v>
      </c>
      <c r="AH1275" t="s">
        <v>13022</v>
      </c>
      <c r="AJ1275" t="s">
        <v>481</v>
      </c>
      <c r="AK1275" t="s">
        <v>12</v>
      </c>
      <c r="AL1275" t="s">
        <v>12</v>
      </c>
      <c r="AM1275" t="s">
        <v>481</v>
      </c>
      <c r="AN1275" t="s">
        <v>17</v>
      </c>
      <c r="AO1275" t="s">
        <v>4575</v>
      </c>
      <c r="AP1275" t="s">
        <v>12894</v>
      </c>
      <c r="AQ1275" t="s">
        <v>17</v>
      </c>
      <c r="AR1275" t="s">
        <v>17</v>
      </c>
      <c r="AS1275" t="s">
        <v>9041</v>
      </c>
      <c r="AT1275" t="s">
        <v>17</v>
      </c>
      <c r="AU1275" t="b">
        <v>0</v>
      </c>
      <c r="AV1275">
        <v>413247</v>
      </c>
      <c r="AW1275" t="s">
        <v>17</v>
      </c>
      <c r="AX1275" t="s">
        <v>17</v>
      </c>
      <c r="AY1275" t="s">
        <v>17</v>
      </c>
      <c r="AZ1275" t="s">
        <v>12895</v>
      </c>
      <c r="BA1275" t="s">
        <v>12896</v>
      </c>
      <c r="BB1275" t="s">
        <v>5202</v>
      </c>
      <c r="BC1275" t="s">
        <v>17</v>
      </c>
      <c r="BD1275" t="s">
        <v>17</v>
      </c>
      <c r="BE1275" t="s">
        <v>37</v>
      </c>
      <c r="BF1275" t="s">
        <v>5920</v>
      </c>
      <c r="BG1275" t="s">
        <v>12897</v>
      </c>
      <c r="BH1275" t="s">
        <v>6171</v>
      </c>
      <c r="BI1275" t="s">
        <v>12907</v>
      </c>
      <c r="BJ1275" t="s">
        <v>9051</v>
      </c>
      <c r="BK1275" t="s">
        <v>9568</v>
      </c>
      <c r="BL1275" t="s">
        <v>17</v>
      </c>
      <c r="BM1275">
        <v>413247</v>
      </c>
      <c r="BO1275" t="s">
        <v>12899</v>
      </c>
      <c r="BP1275" t="s">
        <v>12900</v>
      </c>
      <c r="BQ1275" t="s">
        <v>17</v>
      </c>
      <c r="BR1275" t="s">
        <v>17</v>
      </c>
      <c r="BS1275" t="s">
        <v>17</v>
      </c>
      <c r="BT1275" t="s">
        <v>12901</v>
      </c>
      <c r="BX1275" t="s">
        <v>17</v>
      </c>
      <c r="BY1275" t="s">
        <v>17</v>
      </c>
      <c r="BZ1275" t="s">
        <v>17</v>
      </c>
      <c r="CA1275" t="s">
        <v>6212</v>
      </c>
      <c r="CB1275">
        <v>2018</v>
      </c>
      <c r="CC1275" t="s">
        <v>12881</v>
      </c>
      <c r="CD1275" t="s">
        <v>13022</v>
      </c>
      <c r="CE1275" t="s">
        <v>13022</v>
      </c>
      <c r="CF1275" t="s">
        <v>17</v>
      </c>
      <c r="CG1275" t="s">
        <v>17</v>
      </c>
      <c r="CH1275" t="s">
        <v>131</v>
      </c>
      <c r="CI1275" t="s">
        <v>12902</v>
      </c>
      <c r="CJ1275" t="s">
        <v>12881</v>
      </c>
      <c r="CN1275" t="s">
        <v>12908</v>
      </c>
      <c r="CO1275" t="s">
        <v>10</v>
      </c>
      <c r="CP1275" t="s">
        <v>5933</v>
      </c>
      <c r="CQ1275" t="s">
        <v>6171</v>
      </c>
      <c r="CR1275" t="s">
        <v>17</v>
      </c>
      <c r="CS1275" t="s">
        <v>13022</v>
      </c>
      <c r="CT1275" t="s">
        <v>430</v>
      </c>
      <c r="CU1275" t="s">
        <v>5935</v>
      </c>
      <c r="CV1275" t="s">
        <v>12892</v>
      </c>
      <c r="CW1275" t="s">
        <v>17</v>
      </c>
      <c r="CX1275" t="s">
        <v>17</v>
      </c>
      <c r="CY1275" t="s">
        <v>17</v>
      </c>
      <c r="CZ1275" t="s">
        <v>17</v>
      </c>
      <c r="DA1275" t="s">
        <v>12904</v>
      </c>
      <c r="DB1275" t="str">
        <f t="shared" si="1"/>
        <v>S18080101001701.gz</v>
      </c>
      <c r="DD1275">
        <v>1283</v>
      </c>
    </row>
    <row r="1276" spans="1:108">
      <c r="A1276">
        <v>1229</v>
      </c>
      <c r="B1276" t="s">
        <v>12881</v>
      </c>
      <c r="C1276" s="285" t="s">
        <v>12882</v>
      </c>
      <c r="D1276" t="s">
        <v>12883</v>
      </c>
      <c r="G1276" t="s">
        <v>12884</v>
      </c>
      <c r="H1276" t="s">
        <v>12885</v>
      </c>
      <c r="I1276" t="s">
        <v>12886</v>
      </c>
      <c r="J1276" t="s">
        <v>12887</v>
      </c>
      <c r="K1276" s="221" t="s">
        <v>12888</v>
      </c>
      <c r="L1276" t="s">
        <v>13020</v>
      </c>
      <c r="M1276" t="b">
        <v>0</v>
      </c>
      <c r="N1276" t="s">
        <v>12890</v>
      </c>
      <c r="O1276" t="s">
        <v>8168</v>
      </c>
      <c r="P1276" t="s">
        <v>17</v>
      </c>
      <c r="Q1276">
        <v>-1</v>
      </c>
      <c r="R1276">
        <v>99</v>
      </c>
      <c r="S1276" t="s">
        <v>10984</v>
      </c>
      <c r="T1276" t="s">
        <v>17</v>
      </c>
      <c r="U1276" t="s">
        <v>17</v>
      </c>
      <c r="V1276" t="s">
        <v>17</v>
      </c>
      <c r="W1276" t="s">
        <v>17</v>
      </c>
      <c r="X1276" t="s">
        <v>17</v>
      </c>
      <c r="Y1276" t="s">
        <v>17</v>
      </c>
      <c r="Z1276" t="s">
        <v>12992</v>
      </c>
      <c r="AA1276" t="s">
        <v>484</v>
      </c>
      <c r="AB1276" t="s">
        <v>17</v>
      </c>
      <c r="AC1276" t="s">
        <v>17</v>
      </c>
      <c r="AD1276" t="s">
        <v>17</v>
      </c>
      <c r="AE1276" t="s">
        <v>12892</v>
      </c>
      <c r="AF1276" t="s">
        <v>17</v>
      </c>
      <c r="AG1276" t="s">
        <v>17</v>
      </c>
      <c r="AH1276" t="s">
        <v>13023</v>
      </c>
      <c r="AJ1276" t="s">
        <v>481</v>
      </c>
      <c r="AK1276" t="s">
        <v>12</v>
      </c>
      <c r="AL1276" t="s">
        <v>12</v>
      </c>
      <c r="AM1276" t="s">
        <v>481</v>
      </c>
      <c r="AN1276" t="s">
        <v>17</v>
      </c>
      <c r="AO1276" t="s">
        <v>5975</v>
      </c>
      <c r="AP1276" t="s">
        <v>10984</v>
      </c>
      <c r="AQ1276" t="s">
        <v>17</v>
      </c>
      <c r="AR1276" t="s">
        <v>17</v>
      </c>
      <c r="AS1276" t="s">
        <v>9041</v>
      </c>
      <c r="AT1276" t="s">
        <v>17</v>
      </c>
      <c r="AU1276" t="b">
        <v>0</v>
      </c>
      <c r="AV1276">
        <v>1088686</v>
      </c>
      <c r="AW1276" t="s">
        <v>17</v>
      </c>
      <c r="AX1276" t="s">
        <v>17</v>
      </c>
      <c r="AY1276" t="s">
        <v>17</v>
      </c>
      <c r="AZ1276" t="s">
        <v>12895</v>
      </c>
      <c r="BA1276" t="s">
        <v>12896</v>
      </c>
      <c r="BB1276" t="s">
        <v>5202</v>
      </c>
      <c r="BC1276" t="s">
        <v>17</v>
      </c>
      <c r="BD1276" t="s">
        <v>17</v>
      </c>
      <c r="BE1276" t="s">
        <v>37</v>
      </c>
      <c r="BF1276" t="s">
        <v>5920</v>
      </c>
      <c r="BG1276" t="s">
        <v>12897</v>
      </c>
      <c r="BH1276" t="s">
        <v>9567</v>
      </c>
      <c r="BI1276" t="s">
        <v>12898</v>
      </c>
      <c r="BJ1276" t="s">
        <v>9079</v>
      </c>
      <c r="BK1276" t="s">
        <v>9568</v>
      </c>
      <c r="BL1276" t="s">
        <v>17</v>
      </c>
      <c r="BM1276">
        <v>1088686</v>
      </c>
      <c r="BO1276" t="s">
        <v>12899</v>
      </c>
      <c r="BP1276" t="s">
        <v>12900</v>
      </c>
      <c r="BQ1276" t="s">
        <v>17</v>
      </c>
      <c r="BR1276" t="s">
        <v>17</v>
      </c>
      <c r="BS1276" t="s">
        <v>17</v>
      </c>
      <c r="BT1276" t="s">
        <v>12901</v>
      </c>
      <c r="BX1276" t="s">
        <v>17</v>
      </c>
      <c r="BY1276" t="s">
        <v>17</v>
      </c>
      <c r="BZ1276" t="s">
        <v>17</v>
      </c>
      <c r="CA1276" t="s">
        <v>6212</v>
      </c>
      <c r="CB1276">
        <v>2018</v>
      </c>
      <c r="CC1276" t="s">
        <v>12881</v>
      </c>
      <c r="CD1276" t="s">
        <v>13023</v>
      </c>
      <c r="CE1276" t="s">
        <v>13023</v>
      </c>
      <c r="CF1276" t="s">
        <v>17</v>
      </c>
      <c r="CG1276" t="s">
        <v>17</v>
      </c>
      <c r="CH1276" t="s">
        <v>131</v>
      </c>
      <c r="CI1276" t="s">
        <v>12902</v>
      </c>
      <c r="CJ1276" t="s">
        <v>12881</v>
      </c>
      <c r="CN1276" t="s">
        <v>12903</v>
      </c>
      <c r="CO1276" t="s">
        <v>686</v>
      </c>
      <c r="CP1276" t="s">
        <v>5933</v>
      </c>
      <c r="CQ1276" t="s">
        <v>7025</v>
      </c>
      <c r="CR1276" t="s">
        <v>17</v>
      </c>
      <c r="CS1276" t="s">
        <v>13023</v>
      </c>
      <c r="CT1276" t="s">
        <v>430</v>
      </c>
      <c r="CU1276" t="s">
        <v>5935</v>
      </c>
      <c r="CV1276" t="s">
        <v>12892</v>
      </c>
      <c r="CW1276" t="s">
        <v>17</v>
      </c>
      <c r="CX1276" t="s">
        <v>17</v>
      </c>
      <c r="CY1276" t="s">
        <v>17</v>
      </c>
      <c r="CZ1276" t="s">
        <v>17</v>
      </c>
      <c r="DA1276" t="s">
        <v>12904</v>
      </c>
      <c r="DB1276" t="str">
        <f t="shared" si="1"/>
        <v>S18080101001702.gz</v>
      </c>
      <c r="DD1276">
        <v>1284</v>
      </c>
    </row>
    <row r="1277" spans="1:108">
      <c r="A1277">
        <v>1230</v>
      </c>
      <c r="B1277" t="s">
        <v>12881</v>
      </c>
      <c r="C1277" s="285" t="s">
        <v>12882</v>
      </c>
      <c r="D1277" t="s">
        <v>12883</v>
      </c>
      <c r="G1277" t="s">
        <v>12884</v>
      </c>
      <c r="H1277" t="s">
        <v>12885</v>
      </c>
      <c r="I1277" t="s">
        <v>12886</v>
      </c>
      <c r="J1277" t="s">
        <v>12887</v>
      </c>
      <c r="K1277" s="221" t="s">
        <v>12888</v>
      </c>
      <c r="L1277" t="s">
        <v>13020</v>
      </c>
      <c r="M1277" t="b">
        <v>0</v>
      </c>
      <c r="N1277" t="s">
        <v>12890</v>
      </c>
      <c r="O1277" t="s">
        <v>8168</v>
      </c>
      <c r="P1277" t="s">
        <v>17</v>
      </c>
      <c r="Q1277">
        <v>-1</v>
      </c>
      <c r="R1277">
        <v>99</v>
      </c>
      <c r="S1277" t="s">
        <v>10984</v>
      </c>
      <c r="T1277" t="s">
        <v>17</v>
      </c>
      <c r="U1277" t="s">
        <v>17</v>
      </c>
      <c r="V1277" t="s">
        <v>17</v>
      </c>
      <c r="W1277" t="s">
        <v>17</v>
      </c>
      <c r="X1277" t="s">
        <v>17</v>
      </c>
      <c r="Y1277" t="s">
        <v>17</v>
      </c>
      <c r="Z1277" t="s">
        <v>12992</v>
      </c>
      <c r="AA1277" t="s">
        <v>484</v>
      </c>
      <c r="AB1277" t="s">
        <v>17</v>
      </c>
      <c r="AC1277" t="s">
        <v>17</v>
      </c>
      <c r="AD1277" t="s">
        <v>17</v>
      </c>
      <c r="AE1277" t="s">
        <v>12892</v>
      </c>
      <c r="AF1277" t="s">
        <v>17</v>
      </c>
      <c r="AG1277" t="s">
        <v>17</v>
      </c>
      <c r="AH1277" t="s">
        <v>13024</v>
      </c>
      <c r="AJ1277" t="s">
        <v>481</v>
      </c>
      <c r="AK1277" t="s">
        <v>12</v>
      </c>
      <c r="AL1277" t="s">
        <v>12</v>
      </c>
      <c r="AM1277" t="s">
        <v>481</v>
      </c>
      <c r="AN1277" t="s">
        <v>17</v>
      </c>
      <c r="AO1277" t="s">
        <v>5975</v>
      </c>
      <c r="AP1277" t="s">
        <v>10984</v>
      </c>
      <c r="AQ1277" t="s">
        <v>17</v>
      </c>
      <c r="AR1277" t="s">
        <v>17</v>
      </c>
      <c r="AS1277" t="s">
        <v>9041</v>
      </c>
      <c r="AT1277" t="s">
        <v>17</v>
      </c>
      <c r="AU1277" t="b">
        <v>0</v>
      </c>
      <c r="AV1277">
        <v>973070</v>
      </c>
      <c r="AW1277" t="s">
        <v>17</v>
      </c>
      <c r="AX1277" t="s">
        <v>17</v>
      </c>
      <c r="AY1277" t="s">
        <v>17</v>
      </c>
      <c r="AZ1277" t="s">
        <v>12895</v>
      </c>
      <c r="BA1277" t="s">
        <v>12896</v>
      </c>
      <c r="BB1277" t="s">
        <v>5202</v>
      </c>
      <c r="BC1277" t="s">
        <v>17</v>
      </c>
      <c r="BD1277" t="s">
        <v>17</v>
      </c>
      <c r="BE1277" t="s">
        <v>37</v>
      </c>
      <c r="BF1277" t="s">
        <v>5920</v>
      </c>
      <c r="BG1277" t="s">
        <v>12897</v>
      </c>
      <c r="BH1277" t="s">
        <v>6171</v>
      </c>
      <c r="BI1277" t="s">
        <v>12907</v>
      </c>
      <c r="BJ1277" t="s">
        <v>9051</v>
      </c>
      <c r="BK1277" t="s">
        <v>9568</v>
      </c>
      <c r="BL1277" t="s">
        <v>17</v>
      </c>
      <c r="BM1277">
        <v>973070</v>
      </c>
      <c r="BO1277" t="s">
        <v>12899</v>
      </c>
      <c r="BP1277" t="s">
        <v>12900</v>
      </c>
      <c r="BQ1277" t="s">
        <v>17</v>
      </c>
      <c r="BR1277" t="s">
        <v>17</v>
      </c>
      <c r="BS1277" t="s">
        <v>17</v>
      </c>
      <c r="BT1277" t="s">
        <v>12901</v>
      </c>
      <c r="BX1277" t="s">
        <v>17</v>
      </c>
      <c r="BY1277" t="s">
        <v>17</v>
      </c>
      <c r="BZ1277" t="s">
        <v>17</v>
      </c>
      <c r="CA1277" t="s">
        <v>6212</v>
      </c>
      <c r="CB1277">
        <v>2018</v>
      </c>
      <c r="CC1277" t="s">
        <v>12881</v>
      </c>
      <c r="CD1277" t="s">
        <v>13024</v>
      </c>
      <c r="CE1277" t="s">
        <v>13024</v>
      </c>
      <c r="CF1277" t="s">
        <v>17</v>
      </c>
      <c r="CG1277" t="s">
        <v>17</v>
      </c>
      <c r="CH1277" t="s">
        <v>131</v>
      </c>
      <c r="CI1277" t="s">
        <v>12902</v>
      </c>
      <c r="CJ1277" t="s">
        <v>12881</v>
      </c>
      <c r="CN1277" t="s">
        <v>12908</v>
      </c>
      <c r="CO1277" t="s">
        <v>10</v>
      </c>
      <c r="CP1277" t="s">
        <v>5933</v>
      </c>
      <c r="CQ1277" t="s">
        <v>6171</v>
      </c>
      <c r="CR1277" t="s">
        <v>17</v>
      </c>
      <c r="CS1277" t="s">
        <v>13024</v>
      </c>
      <c r="CT1277" t="s">
        <v>430</v>
      </c>
      <c r="CU1277" t="s">
        <v>5935</v>
      </c>
      <c r="CV1277" t="s">
        <v>12892</v>
      </c>
      <c r="CW1277" t="s">
        <v>17</v>
      </c>
      <c r="CX1277" t="s">
        <v>17</v>
      </c>
      <c r="CY1277" t="s">
        <v>17</v>
      </c>
      <c r="CZ1277" t="s">
        <v>17</v>
      </c>
      <c r="DA1277" t="s">
        <v>12904</v>
      </c>
      <c r="DB1277" t="str">
        <f t="shared" si="1"/>
        <v>S18080101001703.gz</v>
      </c>
      <c r="DD1277">
        <v>1285</v>
      </c>
    </row>
    <row r="1278" spans="1:108">
      <c r="A1278">
        <v>1231</v>
      </c>
      <c r="B1278" t="s">
        <v>12881</v>
      </c>
      <c r="C1278" s="285" t="s">
        <v>12882</v>
      </c>
      <c r="D1278" t="s">
        <v>12883</v>
      </c>
      <c r="G1278" t="s">
        <v>12884</v>
      </c>
      <c r="H1278" t="s">
        <v>12885</v>
      </c>
      <c r="I1278" t="s">
        <v>12886</v>
      </c>
      <c r="J1278" t="s">
        <v>12887</v>
      </c>
      <c r="K1278" s="221" t="s">
        <v>12888</v>
      </c>
      <c r="L1278" t="s">
        <v>13020</v>
      </c>
      <c r="M1278" t="b">
        <v>0</v>
      </c>
      <c r="N1278" t="s">
        <v>12890</v>
      </c>
      <c r="O1278" t="s">
        <v>8168</v>
      </c>
      <c r="P1278" t="s">
        <v>17</v>
      </c>
      <c r="Q1278">
        <v>-1</v>
      </c>
      <c r="R1278">
        <v>99</v>
      </c>
      <c r="S1278" t="s">
        <v>10984</v>
      </c>
      <c r="T1278" t="s">
        <v>17</v>
      </c>
      <c r="U1278" t="s">
        <v>17</v>
      </c>
      <c r="V1278" t="s">
        <v>17</v>
      </c>
      <c r="W1278" t="s">
        <v>17</v>
      </c>
      <c r="X1278" t="s">
        <v>17</v>
      </c>
      <c r="Y1278" t="s">
        <v>17</v>
      </c>
      <c r="Z1278" t="s">
        <v>12992</v>
      </c>
      <c r="AA1278" t="s">
        <v>484</v>
      </c>
      <c r="AB1278" t="s">
        <v>17</v>
      </c>
      <c r="AC1278" t="s">
        <v>17</v>
      </c>
      <c r="AD1278" t="s">
        <v>17</v>
      </c>
      <c r="AE1278" t="s">
        <v>12892</v>
      </c>
      <c r="AF1278" t="s">
        <v>17</v>
      </c>
      <c r="AG1278" t="s">
        <v>17</v>
      </c>
      <c r="AH1278" t="s">
        <v>13025</v>
      </c>
      <c r="AJ1278" t="s">
        <v>481</v>
      </c>
      <c r="AK1278" t="s">
        <v>12</v>
      </c>
      <c r="AL1278" t="s">
        <v>12</v>
      </c>
      <c r="AM1278" t="s">
        <v>481</v>
      </c>
      <c r="AN1278" t="s">
        <v>17</v>
      </c>
      <c r="AO1278" t="s">
        <v>8569</v>
      </c>
      <c r="AP1278" t="s">
        <v>10984</v>
      </c>
      <c r="AQ1278" t="s">
        <v>17</v>
      </c>
      <c r="AR1278" t="s">
        <v>17</v>
      </c>
      <c r="AS1278" t="s">
        <v>9041</v>
      </c>
      <c r="AT1278" t="s">
        <v>17</v>
      </c>
      <c r="AU1278" t="b">
        <v>0</v>
      </c>
      <c r="AV1278">
        <v>1010115</v>
      </c>
      <c r="AW1278" t="s">
        <v>17</v>
      </c>
      <c r="AX1278" t="s">
        <v>17</v>
      </c>
      <c r="AY1278" t="s">
        <v>17</v>
      </c>
      <c r="AZ1278" t="s">
        <v>12895</v>
      </c>
      <c r="BA1278" t="s">
        <v>12896</v>
      </c>
      <c r="BB1278" t="s">
        <v>5202</v>
      </c>
      <c r="BC1278" t="s">
        <v>17</v>
      </c>
      <c r="BD1278" t="s">
        <v>17</v>
      </c>
      <c r="BE1278" t="s">
        <v>37</v>
      </c>
      <c r="BF1278" t="s">
        <v>5920</v>
      </c>
      <c r="BG1278" t="s">
        <v>12897</v>
      </c>
      <c r="BH1278" t="s">
        <v>9567</v>
      </c>
      <c r="BI1278" t="s">
        <v>12898</v>
      </c>
      <c r="BJ1278" t="s">
        <v>9079</v>
      </c>
      <c r="BK1278" t="s">
        <v>9568</v>
      </c>
      <c r="BL1278" t="s">
        <v>17</v>
      </c>
      <c r="BM1278">
        <v>1010115</v>
      </c>
      <c r="BO1278" t="s">
        <v>12899</v>
      </c>
      <c r="BP1278" t="s">
        <v>12900</v>
      </c>
      <c r="BQ1278" t="s">
        <v>17</v>
      </c>
      <c r="BR1278" t="s">
        <v>17</v>
      </c>
      <c r="BS1278" t="s">
        <v>17</v>
      </c>
      <c r="BT1278" t="s">
        <v>12901</v>
      </c>
      <c r="BX1278" t="s">
        <v>17</v>
      </c>
      <c r="BY1278" t="s">
        <v>17</v>
      </c>
      <c r="BZ1278" t="s">
        <v>17</v>
      </c>
      <c r="CA1278" t="s">
        <v>6212</v>
      </c>
      <c r="CB1278">
        <v>2018</v>
      </c>
      <c r="CC1278" t="s">
        <v>12881</v>
      </c>
      <c r="CD1278" t="s">
        <v>13025</v>
      </c>
      <c r="CE1278" t="s">
        <v>13025</v>
      </c>
      <c r="CF1278" t="s">
        <v>17</v>
      </c>
      <c r="CG1278" t="s">
        <v>17</v>
      </c>
      <c r="CH1278" t="s">
        <v>131</v>
      </c>
      <c r="CI1278" t="s">
        <v>12902</v>
      </c>
      <c r="CJ1278" t="s">
        <v>12881</v>
      </c>
      <c r="CN1278" t="s">
        <v>12903</v>
      </c>
      <c r="CO1278" t="s">
        <v>686</v>
      </c>
      <c r="CP1278" t="s">
        <v>5933</v>
      </c>
      <c r="CQ1278" t="s">
        <v>7025</v>
      </c>
      <c r="CR1278" t="s">
        <v>17</v>
      </c>
      <c r="CS1278" t="s">
        <v>13025</v>
      </c>
      <c r="CT1278" t="s">
        <v>430</v>
      </c>
      <c r="CU1278" t="s">
        <v>5935</v>
      </c>
      <c r="CV1278" t="s">
        <v>12892</v>
      </c>
      <c r="CW1278" t="s">
        <v>17</v>
      </c>
      <c r="CX1278" t="s">
        <v>17</v>
      </c>
      <c r="CY1278" t="s">
        <v>17</v>
      </c>
      <c r="CZ1278" t="s">
        <v>17</v>
      </c>
      <c r="DA1278" t="s">
        <v>12904</v>
      </c>
      <c r="DB1278" t="s">
        <v>13026</v>
      </c>
      <c r="DD1278">
        <v>1286</v>
      </c>
    </row>
    <row r="1279" spans="1:108">
      <c r="A1279">
        <v>1232</v>
      </c>
      <c r="B1279" t="s">
        <v>12881</v>
      </c>
      <c r="C1279" s="285" t="s">
        <v>12882</v>
      </c>
      <c r="D1279" t="s">
        <v>12883</v>
      </c>
      <c r="G1279" t="s">
        <v>12884</v>
      </c>
      <c r="H1279" t="s">
        <v>12885</v>
      </c>
      <c r="I1279" t="s">
        <v>12886</v>
      </c>
      <c r="J1279" t="s">
        <v>12887</v>
      </c>
      <c r="K1279" s="221" t="s">
        <v>12888</v>
      </c>
      <c r="L1279" t="s">
        <v>13020</v>
      </c>
      <c r="M1279" t="b">
        <v>0</v>
      </c>
      <c r="N1279" t="s">
        <v>12890</v>
      </c>
      <c r="O1279" t="s">
        <v>8168</v>
      </c>
      <c r="P1279" t="s">
        <v>17</v>
      </c>
      <c r="Q1279">
        <v>-1</v>
      </c>
      <c r="R1279">
        <v>99</v>
      </c>
      <c r="S1279" t="s">
        <v>10984</v>
      </c>
      <c r="T1279" t="s">
        <v>17</v>
      </c>
      <c r="U1279" t="s">
        <v>17</v>
      </c>
      <c r="V1279" t="s">
        <v>17</v>
      </c>
      <c r="W1279" t="s">
        <v>17</v>
      </c>
      <c r="X1279" t="s">
        <v>17</v>
      </c>
      <c r="Y1279" t="s">
        <v>17</v>
      </c>
      <c r="Z1279" t="s">
        <v>12992</v>
      </c>
      <c r="AA1279" t="s">
        <v>484</v>
      </c>
      <c r="AB1279" t="s">
        <v>17</v>
      </c>
      <c r="AC1279" t="s">
        <v>17</v>
      </c>
      <c r="AD1279" t="s">
        <v>17</v>
      </c>
      <c r="AE1279" t="s">
        <v>12892</v>
      </c>
      <c r="AF1279" t="s">
        <v>17</v>
      </c>
      <c r="AG1279" t="s">
        <v>17</v>
      </c>
      <c r="AH1279" t="s">
        <v>13027</v>
      </c>
      <c r="AJ1279" t="s">
        <v>481</v>
      </c>
      <c r="AK1279" t="s">
        <v>12</v>
      </c>
      <c r="AL1279" t="s">
        <v>12</v>
      </c>
      <c r="AM1279" t="s">
        <v>481</v>
      </c>
      <c r="AN1279" t="s">
        <v>17</v>
      </c>
      <c r="AO1279" t="s">
        <v>8569</v>
      </c>
      <c r="AP1279" t="s">
        <v>10984</v>
      </c>
      <c r="AQ1279" t="s">
        <v>17</v>
      </c>
      <c r="AR1279" t="s">
        <v>17</v>
      </c>
      <c r="AS1279" t="s">
        <v>9041</v>
      </c>
      <c r="AT1279" t="s">
        <v>17</v>
      </c>
      <c r="AU1279" t="b">
        <v>0</v>
      </c>
      <c r="AV1279">
        <v>254882</v>
      </c>
      <c r="AW1279" t="s">
        <v>17</v>
      </c>
      <c r="AX1279" t="s">
        <v>17</v>
      </c>
      <c r="AY1279" t="s">
        <v>17</v>
      </c>
      <c r="AZ1279" t="s">
        <v>12895</v>
      </c>
      <c r="BA1279" t="s">
        <v>12896</v>
      </c>
      <c r="BB1279" t="s">
        <v>5202</v>
      </c>
      <c r="BC1279" t="s">
        <v>17</v>
      </c>
      <c r="BD1279" t="s">
        <v>17</v>
      </c>
      <c r="BE1279" t="s">
        <v>37</v>
      </c>
      <c r="BF1279" t="s">
        <v>5920</v>
      </c>
      <c r="BG1279" t="s">
        <v>12897</v>
      </c>
      <c r="BH1279" t="s">
        <v>6171</v>
      </c>
      <c r="BI1279" t="s">
        <v>12907</v>
      </c>
      <c r="BJ1279" t="s">
        <v>9051</v>
      </c>
      <c r="BK1279" t="s">
        <v>9568</v>
      </c>
      <c r="BL1279" t="s">
        <v>17</v>
      </c>
      <c r="BM1279">
        <v>254882</v>
      </c>
      <c r="BO1279" t="s">
        <v>12899</v>
      </c>
      <c r="BP1279" t="s">
        <v>12900</v>
      </c>
      <c r="BQ1279" t="s">
        <v>17</v>
      </c>
      <c r="BR1279" t="s">
        <v>17</v>
      </c>
      <c r="BS1279" t="s">
        <v>17</v>
      </c>
      <c r="BT1279" t="s">
        <v>12901</v>
      </c>
      <c r="BX1279" t="s">
        <v>17</v>
      </c>
      <c r="BY1279" t="s">
        <v>17</v>
      </c>
      <c r="BZ1279" t="s">
        <v>17</v>
      </c>
      <c r="CA1279" t="s">
        <v>6212</v>
      </c>
      <c r="CB1279">
        <v>2018</v>
      </c>
      <c r="CC1279" t="s">
        <v>12881</v>
      </c>
      <c r="CD1279" t="s">
        <v>13027</v>
      </c>
      <c r="CE1279" t="s">
        <v>13027</v>
      </c>
      <c r="CF1279" t="s">
        <v>17</v>
      </c>
      <c r="CG1279" t="s">
        <v>17</v>
      </c>
      <c r="CH1279" t="s">
        <v>131</v>
      </c>
      <c r="CI1279" t="s">
        <v>12902</v>
      </c>
      <c r="CJ1279" t="s">
        <v>12881</v>
      </c>
      <c r="CN1279" t="s">
        <v>12908</v>
      </c>
      <c r="CO1279" t="s">
        <v>10</v>
      </c>
      <c r="CP1279" t="s">
        <v>5933</v>
      </c>
      <c r="CQ1279" t="s">
        <v>6171</v>
      </c>
      <c r="CR1279" t="s">
        <v>17</v>
      </c>
      <c r="CS1279" t="s">
        <v>13027</v>
      </c>
      <c r="CT1279" t="s">
        <v>430</v>
      </c>
      <c r="CU1279" t="s">
        <v>5935</v>
      </c>
      <c r="CV1279" t="s">
        <v>12892</v>
      </c>
      <c r="CW1279" t="s">
        <v>17</v>
      </c>
      <c r="CX1279" t="s">
        <v>17</v>
      </c>
      <c r="CY1279" t="s">
        <v>17</v>
      </c>
      <c r="CZ1279" t="s">
        <v>17</v>
      </c>
      <c r="DA1279" t="s">
        <v>12904</v>
      </c>
      <c r="DB1279" t="s">
        <v>13028</v>
      </c>
      <c r="DD1279">
        <v>1287</v>
      </c>
    </row>
    <row r="1280" spans="1:108">
      <c r="A1280">
        <v>1233</v>
      </c>
      <c r="B1280" t="s">
        <v>12881</v>
      </c>
      <c r="C1280" s="285" t="s">
        <v>12882</v>
      </c>
      <c r="D1280" t="s">
        <v>12883</v>
      </c>
      <c r="G1280" t="s">
        <v>12884</v>
      </c>
      <c r="H1280" t="s">
        <v>12885</v>
      </c>
      <c r="I1280" t="s">
        <v>12886</v>
      </c>
      <c r="J1280" t="s">
        <v>12887</v>
      </c>
      <c r="K1280" s="221" t="s">
        <v>12888</v>
      </c>
      <c r="L1280" t="s">
        <v>13029</v>
      </c>
      <c r="M1280" t="b">
        <v>0</v>
      </c>
      <c r="N1280" t="s">
        <v>12890</v>
      </c>
      <c r="O1280" t="s">
        <v>8269</v>
      </c>
      <c r="P1280" t="s">
        <v>17</v>
      </c>
      <c r="Q1280">
        <v>-1</v>
      </c>
      <c r="R1280">
        <v>99</v>
      </c>
      <c r="S1280" t="s">
        <v>10984</v>
      </c>
      <c r="T1280" t="s">
        <v>17</v>
      </c>
      <c r="U1280" t="s">
        <v>17</v>
      </c>
      <c r="V1280" t="s">
        <v>17</v>
      </c>
      <c r="W1280" t="s">
        <v>17</v>
      </c>
      <c r="X1280" t="s">
        <v>17</v>
      </c>
      <c r="Y1280" t="s">
        <v>17</v>
      </c>
      <c r="Z1280" t="s">
        <v>12992</v>
      </c>
      <c r="AA1280" t="s">
        <v>484</v>
      </c>
      <c r="AB1280" t="s">
        <v>17</v>
      </c>
      <c r="AC1280" t="s">
        <v>17</v>
      </c>
      <c r="AD1280" t="s">
        <v>17</v>
      </c>
      <c r="AE1280" t="s">
        <v>12892</v>
      </c>
      <c r="AF1280" t="s">
        <v>17</v>
      </c>
      <c r="AG1280" t="s">
        <v>17</v>
      </c>
      <c r="AH1280" t="s">
        <v>13030</v>
      </c>
      <c r="AJ1280" t="s">
        <v>481</v>
      </c>
      <c r="AK1280" t="s">
        <v>12</v>
      </c>
      <c r="AL1280" t="s">
        <v>12</v>
      </c>
      <c r="AM1280" t="s">
        <v>481</v>
      </c>
      <c r="AN1280" t="s">
        <v>17</v>
      </c>
      <c r="AO1280" t="s">
        <v>4575</v>
      </c>
      <c r="AP1280" t="s">
        <v>12894</v>
      </c>
      <c r="AQ1280" t="s">
        <v>17</v>
      </c>
      <c r="AR1280" t="s">
        <v>17</v>
      </c>
      <c r="AS1280" t="s">
        <v>9041</v>
      </c>
      <c r="AT1280" t="s">
        <v>17</v>
      </c>
      <c r="AU1280" t="b">
        <v>0</v>
      </c>
      <c r="AV1280">
        <v>1887750</v>
      </c>
      <c r="AW1280" t="s">
        <v>17</v>
      </c>
      <c r="AX1280" t="s">
        <v>17</v>
      </c>
      <c r="AY1280" t="s">
        <v>17</v>
      </c>
      <c r="AZ1280" t="s">
        <v>12895</v>
      </c>
      <c r="BA1280" t="s">
        <v>12896</v>
      </c>
      <c r="BB1280" t="s">
        <v>5202</v>
      </c>
      <c r="BC1280" t="s">
        <v>17</v>
      </c>
      <c r="BD1280" t="s">
        <v>17</v>
      </c>
      <c r="BE1280" t="s">
        <v>37</v>
      </c>
      <c r="BF1280" t="s">
        <v>5920</v>
      </c>
      <c r="BG1280" t="s">
        <v>12897</v>
      </c>
      <c r="BH1280" t="s">
        <v>9567</v>
      </c>
      <c r="BI1280" t="s">
        <v>12898</v>
      </c>
      <c r="BJ1280" t="s">
        <v>9079</v>
      </c>
      <c r="BK1280" t="s">
        <v>9568</v>
      </c>
      <c r="BL1280" t="s">
        <v>17</v>
      </c>
      <c r="BM1280">
        <v>1887750</v>
      </c>
      <c r="BO1280" t="s">
        <v>12899</v>
      </c>
      <c r="BP1280" t="s">
        <v>12900</v>
      </c>
      <c r="BQ1280" t="s">
        <v>17</v>
      </c>
      <c r="BR1280" t="s">
        <v>17</v>
      </c>
      <c r="BS1280" t="s">
        <v>17</v>
      </c>
      <c r="BT1280" t="s">
        <v>12901</v>
      </c>
      <c r="BX1280" t="s">
        <v>17</v>
      </c>
      <c r="BY1280" t="s">
        <v>17</v>
      </c>
      <c r="BZ1280" t="s">
        <v>17</v>
      </c>
      <c r="CA1280" t="s">
        <v>6212</v>
      </c>
      <c r="CB1280">
        <v>2018</v>
      </c>
      <c r="CC1280" t="s">
        <v>12881</v>
      </c>
      <c r="CD1280" t="s">
        <v>13030</v>
      </c>
      <c r="CE1280" t="s">
        <v>13030</v>
      </c>
      <c r="CF1280" t="s">
        <v>17</v>
      </c>
      <c r="CG1280" t="s">
        <v>17</v>
      </c>
      <c r="CH1280" t="s">
        <v>131</v>
      </c>
      <c r="CI1280" t="s">
        <v>12902</v>
      </c>
      <c r="CJ1280" t="s">
        <v>12881</v>
      </c>
      <c r="CN1280" t="s">
        <v>12903</v>
      </c>
      <c r="CO1280" t="s">
        <v>686</v>
      </c>
      <c r="CP1280" t="s">
        <v>5933</v>
      </c>
      <c r="CQ1280" t="s">
        <v>7025</v>
      </c>
      <c r="CR1280" t="s">
        <v>17</v>
      </c>
      <c r="CS1280" t="s">
        <v>13030</v>
      </c>
      <c r="CT1280" t="s">
        <v>430</v>
      </c>
      <c r="CU1280" t="s">
        <v>5935</v>
      </c>
      <c r="CV1280" t="s">
        <v>12892</v>
      </c>
      <c r="CW1280" t="s">
        <v>17</v>
      </c>
      <c r="CX1280" t="s">
        <v>17</v>
      </c>
      <c r="CY1280" t="s">
        <v>17</v>
      </c>
      <c r="CZ1280" t="s">
        <v>17</v>
      </c>
      <c r="DA1280" t="s">
        <v>12904</v>
      </c>
      <c r="DB1280" t="s">
        <v>13031</v>
      </c>
      <c r="DD1280">
        <v>1288</v>
      </c>
    </row>
    <row r="1281" spans="1:108">
      <c r="A1281">
        <v>1234</v>
      </c>
      <c r="B1281" t="s">
        <v>12881</v>
      </c>
      <c r="C1281" s="285" t="s">
        <v>12882</v>
      </c>
      <c r="D1281" t="s">
        <v>12883</v>
      </c>
      <c r="G1281" t="s">
        <v>12884</v>
      </c>
      <c r="H1281" t="s">
        <v>12885</v>
      </c>
      <c r="I1281" t="s">
        <v>12886</v>
      </c>
      <c r="J1281" t="s">
        <v>12887</v>
      </c>
      <c r="K1281" s="221" t="s">
        <v>12888</v>
      </c>
      <c r="L1281" t="s">
        <v>13029</v>
      </c>
      <c r="M1281" t="b">
        <v>0</v>
      </c>
      <c r="N1281" t="s">
        <v>12890</v>
      </c>
      <c r="O1281" t="s">
        <v>8269</v>
      </c>
      <c r="P1281" t="s">
        <v>17</v>
      </c>
      <c r="Q1281">
        <v>-1</v>
      </c>
      <c r="R1281">
        <v>99</v>
      </c>
      <c r="S1281" t="s">
        <v>10984</v>
      </c>
      <c r="T1281" t="s">
        <v>17</v>
      </c>
      <c r="U1281" t="s">
        <v>17</v>
      </c>
      <c r="V1281" t="s">
        <v>17</v>
      </c>
      <c r="W1281" t="s">
        <v>17</v>
      </c>
      <c r="X1281" t="s">
        <v>17</v>
      </c>
      <c r="Y1281" t="s">
        <v>17</v>
      </c>
      <c r="Z1281" t="s">
        <v>12992</v>
      </c>
      <c r="AA1281" t="s">
        <v>484</v>
      </c>
      <c r="AB1281" t="s">
        <v>17</v>
      </c>
      <c r="AC1281" t="s">
        <v>17</v>
      </c>
      <c r="AD1281" t="s">
        <v>17</v>
      </c>
      <c r="AE1281" t="s">
        <v>12892</v>
      </c>
      <c r="AF1281" t="s">
        <v>17</v>
      </c>
      <c r="AG1281" t="s">
        <v>17</v>
      </c>
      <c r="AH1281" t="s">
        <v>13032</v>
      </c>
      <c r="AJ1281" t="s">
        <v>481</v>
      </c>
      <c r="AK1281" t="s">
        <v>12</v>
      </c>
      <c r="AL1281" t="s">
        <v>12</v>
      </c>
      <c r="AM1281" t="s">
        <v>481</v>
      </c>
      <c r="AN1281" t="s">
        <v>17</v>
      </c>
      <c r="AO1281" t="s">
        <v>4575</v>
      </c>
      <c r="AP1281" t="s">
        <v>12894</v>
      </c>
      <c r="AQ1281" t="s">
        <v>17</v>
      </c>
      <c r="AR1281" t="s">
        <v>17</v>
      </c>
      <c r="AS1281" t="s">
        <v>9041</v>
      </c>
      <c r="AT1281" t="s">
        <v>17</v>
      </c>
      <c r="AU1281" t="b">
        <v>0</v>
      </c>
      <c r="AV1281">
        <v>730503</v>
      </c>
      <c r="AW1281" t="s">
        <v>17</v>
      </c>
      <c r="AX1281" t="s">
        <v>17</v>
      </c>
      <c r="AY1281" t="s">
        <v>17</v>
      </c>
      <c r="AZ1281" t="s">
        <v>12895</v>
      </c>
      <c r="BA1281" t="s">
        <v>12896</v>
      </c>
      <c r="BB1281" t="s">
        <v>5202</v>
      </c>
      <c r="BC1281" t="s">
        <v>17</v>
      </c>
      <c r="BD1281" t="s">
        <v>17</v>
      </c>
      <c r="BE1281" t="s">
        <v>37</v>
      </c>
      <c r="BF1281" t="s">
        <v>5920</v>
      </c>
      <c r="BG1281" t="s">
        <v>12897</v>
      </c>
      <c r="BH1281" t="s">
        <v>6171</v>
      </c>
      <c r="BI1281" t="s">
        <v>12907</v>
      </c>
      <c r="BJ1281" t="s">
        <v>9051</v>
      </c>
      <c r="BK1281" t="s">
        <v>9568</v>
      </c>
      <c r="BL1281" t="s">
        <v>17</v>
      </c>
      <c r="BM1281">
        <v>730503</v>
      </c>
      <c r="BO1281" t="s">
        <v>12899</v>
      </c>
      <c r="BP1281" t="s">
        <v>12900</v>
      </c>
      <c r="BQ1281" t="s">
        <v>17</v>
      </c>
      <c r="BR1281" t="s">
        <v>17</v>
      </c>
      <c r="BS1281" t="s">
        <v>17</v>
      </c>
      <c r="BT1281" t="s">
        <v>12901</v>
      </c>
      <c r="BX1281" t="s">
        <v>17</v>
      </c>
      <c r="BY1281" t="s">
        <v>17</v>
      </c>
      <c r="BZ1281" t="s">
        <v>17</v>
      </c>
      <c r="CA1281" t="s">
        <v>6212</v>
      </c>
      <c r="CB1281">
        <v>2018</v>
      </c>
      <c r="CC1281" t="s">
        <v>12881</v>
      </c>
      <c r="CD1281" t="s">
        <v>13032</v>
      </c>
      <c r="CE1281" t="s">
        <v>13032</v>
      </c>
      <c r="CF1281" t="s">
        <v>17</v>
      </c>
      <c r="CG1281" t="s">
        <v>17</v>
      </c>
      <c r="CH1281" t="s">
        <v>131</v>
      </c>
      <c r="CI1281" t="s">
        <v>12902</v>
      </c>
      <c r="CJ1281" t="s">
        <v>12881</v>
      </c>
      <c r="CN1281" t="s">
        <v>12908</v>
      </c>
      <c r="CO1281" t="s">
        <v>10</v>
      </c>
      <c r="CP1281" t="s">
        <v>5933</v>
      </c>
      <c r="CQ1281" t="s">
        <v>6171</v>
      </c>
      <c r="CR1281" t="s">
        <v>17</v>
      </c>
      <c r="CS1281" t="s">
        <v>13032</v>
      </c>
      <c r="CT1281" t="s">
        <v>430</v>
      </c>
      <c r="CU1281" t="s">
        <v>5935</v>
      </c>
      <c r="CV1281" t="s">
        <v>12892</v>
      </c>
      <c r="CW1281" t="s">
        <v>17</v>
      </c>
      <c r="CX1281" t="s">
        <v>17</v>
      </c>
      <c r="CY1281" t="s">
        <v>17</v>
      </c>
      <c r="CZ1281" t="s">
        <v>17</v>
      </c>
      <c r="DA1281" t="s">
        <v>12904</v>
      </c>
      <c r="DB1281" t="s">
        <v>13033</v>
      </c>
      <c r="DD1281">
        <v>1289</v>
      </c>
    </row>
    <row r="1282" spans="1:108">
      <c r="A1282">
        <v>1235</v>
      </c>
      <c r="B1282" t="s">
        <v>12881</v>
      </c>
      <c r="C1282" s="285" t="s">
        <v>12882</v>
      </c>
      <c r="D1282" t="s">
        <v>12883</v>
      </c>
      <c r="G1282" t="s">
        <v>12884</v>
      </c>
      <c r="H1282" t="s">
        <v>12885</v>
      </c>
      <c r="I1282" t="s">
        <v>12886</v>
      </c>
      <c r="J1282" t="s">
        <v>12887</v>
      </c>
      <c r="K1282" s="221" t="s">
        <v>12888</v>
      </c>
      <c r="L1282" t="s">
        <v>13029</v>
      </c>
      <c r="M1282" t="b">
        <v>0</v>
      </c>
      <c r="N1282" t="s">
        <v>12890</v>
      </c>
      <c r="O1282" t="s">
        <v>8269</v>
      </c>
      <c r="P1282" t="s">
        <v>17</v>
      </c>
      <c r="Q1282">
        <v>-1</v>
      </c>
      <c r="R1282">
        <v>99</v>
      </c>
      <c r="S1282" t="s">
        <v>10984</v>
      </c>
      <c r="T1282" t="s">
        <v>17</v>
      </c>
      <c r="U1282" t="s">
        <v>17</v>
      </c>
      <c r="V1282" t="s">
        <v>17</v>
      </c>
      <c r="W1282" t="s">
        <v>17</v>
      </c>
      <c r="X1282" t="s">
        <v>17</v>
      </c>
      <c r="Y1282" t="s">
        <v>17</v>
      </c>
      <c r="Z1282" t="s">
        <v>12992</v>
      </c>
      <c r="AA1282" t="s">
        <v>484</v>
      </c>
      <c r="AB1282" t="s">
        <v>17</v>
      </c>
      <c r="AC1282" t="s">
        <v>17</v>
      </c>
      <c r="AD1282" t="s">
        <v>17</v>
      </c>
      <c r="AE1282" t="s">
        <v>12892</v>
      </c>
      <c r="AF1282" t="s">
        <v>17</v>
      </c>
      <c r="AG1282" t="s">
        <v>17</v>
      </c>
      <c r="AH1282" t="s">
        <v>13034</v>
      </c>
      <c r="AJ1282" t="s">
        <v>481</v>
      </c>
      <c r="AK1282" t="s">
        <v>12</v>
      </c>
      <c r="AL1282" t="s">
        <v>12</v>
      </c>
      <c r="AM1282" t="s">
        <v>481</v>
      </c>
      <c r="AN1282" t="s">
        <v>17</v>
      </c>
      <c r="AO1282" t="s">
        <v>5975</v>
      </c>
      <c r="AP1282" t="s">
        <v>10984</v>
      </c>
      <c r="AQ1282" t="s">
        <v>17</v>
      </c>
      <c r="AR1282" t="s">
        <v>17</v>
      </c>
      <c r="AS1282" t="s">
        <v>9041</v>
      </c>
      <c r="AT1282" t="s">
        <v>17</v>
      </c>
      <c r="AU1282" t="b">
        <v>0</v>
      </c>
      <c r="AV1282">
        <v>1572106</v>
      </c>
      <c r="AW1282" t="s">
        <v>17</v>
      </c>
      <c r="AX1282" t="s">
        <v>17</v>
      </c>
      <c r="AY1282" t="s">
        <v>17</v>
      </c>
      <c r="AZ1282" t="s">
        <v>12895</v>
      </c>
      <c r="BA1282" t="s">
        <v>12896</v>
      </c>
      <c r="BB1282" t="s">
        <v>5202</v>
      </c>
      <c r="BC1282" t="s">
        <v>17</v>
      </c>
      <c r="BD1282" t="s">
        <v>17</v>
      </c>
      <c r="BE1282" t="s">
        <v>37</v>
      </c>
      <c r="BF1282" t="s">
        <v>5920</v>
      </c>
      <c r="BG1282" t="s">
        <v>12897</v>
      </c>
      <c r="BH1282" t="s">
        <v>9567</v>
      </c>
      <c r="BI1282" t="s">
        <v>12898</v>
      </c>
      <c r="BJ1282" t="s">
        <v>9079</v>
      </c>
      <c r="BK1282" t="s">
        <v>9568</v>
      </c>
      <c r="BL1282" t="s">
        <v>17</v>
      </c>
      <c r="BM1282">
        <v>1572106</v>
      </c>
      <c r="BO1282" t="s">
        <v>12899</v>
      </c>
      <c r="BP1282" t="s">
        <v>12900</v>
      </c>
      <c r="BQ1282" t="s">
        <v>17</v>
      </c>
      <c r="BR1282" t="s">
        <v>17</v>
      </c>
      <c r="BS1282" t="s">
        <v>17</v>
      </c>
      <c r="BT1282" t="s">
        <v>12901</v>
      </c>
      <c r="BX1282" t="s">
        <v>17</v>
      </c>
      <c r="BY1282" t="s">
        <v>17</v>
      </c>
      <c r="BZ1282" t="s">
        <v>17</v>
      </c>
      <c r="CA1282" t="s">
        <v>6212</v>
      </c>
      <c r="CB1282">
        <v>2018</v>
      </c>
      <c r="CC1282" t="s">
        <v>12881</v>
      </c>
      <c r="CD1282" t="s">
        <v>13034</v>
      </c>
      <c r="CE1282" t="s">
        <v>13034</v>
      </c>
      <c r="CF1282" t="s">
        <v>17</v>
      </c>
      <c r="CG1282" t="s">
        <v>17</v>
      </c>
      <c r="CH1282" t="s">
        <v>131</v>
      </c>
      <c r="CI1282" t="s">
        <v>12902</v>
      </c>
      <c r="CJ1282" t="s">
        <v>12881</v>
      </c>
      <c r="CN1282" t="s">
        <v>12903</v>
      </c>
      <c r="CO1282" t="s">
        <v>686</v>
      </c>
      <c r="CP1282" t="s">
        <v>5933</v>
      </c>
      <c r="CQ1282" t="s">
        <v>7025</v>
      </c>
      <c r="CR1282" t="s">
        <v>17</v>
      </c>
      <c r="CS1282" t="s">
        <v>13034</v>
      </c>
      <c r="CT1282" t="s">
        <v>430</v>
      </c>
      <c r="CU1282" t="s">
        <v>5935</v>
      </c>
      <c r="CV1282" t="s">
        <v>12892</v>
      </c>
      <c r="CW1282" t="s">
        <v>17</v>
      </c>
      <c r="CX1282" t="s">
        <v>17</v>
      </c>
      <c r="CY1282" t="s">
        <v>17</v>
      </c>
      <c r="CZ1282" t="s">
        <v>17</v>
      </c>
      <c r="DA1282" t="s">
        <v>12904</v>
      </c>
      <c r="DB1282" t="s">
        <v>13035</v>
      </c>
      <c r="DD1282">
        <v>1290</v>
      </c>
    </row>
    <row r="1283" spans="1:108">
      <c r="A1283">
        <v>1236</v>
      </c>
      <c r="B1283" t="s">
        <v>12881</v>
      </c>
      <c r="C1283" s="285" t="s">
        <v>12882</v>
      </c>
      <c r="D1283" t="s">
        <v>12883</v>
      </c>
      <c r="G1283" t="s">
        <v>12884</v>
      </c>
      <c r="H1283" t="s">
        <v>12885</v>
      </c>
      <c r="I1283" t="s">
        <v>12886</v>
      </c>
      <c r="J1283" t="s">
        <v>12887</v>
      </c>
      <c r="K1283" s="221" t="s">
        <v>12888</v>
      </c>
      <c r="L1283" t="s">
        <v>13029</v>
      </c>
      <c r="M1283" t="b">
        <v>0</v>
      </c>
      <c r="N1283" t="s">
        <v>12890</v>
      </c>
      <c r="O1283" t="s">
        <v>8269</v>
      </c>
      <c r="P1283" t="s">
        <v>17</v>
      </c>
      <c r="Q1283">
        <v>-1</v>
      </c>
      <c r="R1283">
        <v>99</v>
      </c>
      <c r="S1283" t="s">
        <v>10984</v>
      </c>
      <c r="T1283" t="s">
        <v>17</v>
      </c>
      <c r="U1283" t="s">
        <v>17</v>
      </c>
      <c r="V1283" t="s">
        <v>17</v>
      </c>
      <c r="W1283" t="s">
        <v>17</v>
      </c>
      <c r="X1283" t="s">
        <v>17</v>
      </c>
      <c r="Y1283" t="s">
        <v>17</v>
      </c>
      <c r="Z1283" t="s">
        <v>12992</v>
      </c>
      <c r="AA1283" t="s">
        <v>484</v>
      </c>
      <c r="AB1283" t="s">
        <v>17</v>
      </c>
      <c r="AC1283" t="s">
        <v>17</v>
      </c>
      <c r="AD1283" t="s">
        <v>17</v>
      </c>
      <c r="AE1283" t="s">
        <v>12892</v>
      </c>
      <c r="AF1283" t="s">
        <v>17</v>
      </c>
      <c r="AG1283" t="s">
        <v>17</v>
      </c>
      <c r="AH1283" t="s">
        <v>13036</v>
      </c>
      <c r="AJ1283" t="s">
        <v>481</v>
      </c>
      <c r="AK1283" t="s">
        <v>12</v>
      </c>
      <c r="AL1283" t="s">
        <v>12</v>
      </c>
      <c r="AM1283" t="s">
        <v>481</v>
      </c>
      <c r="AN1283" t="s">
        <v>17</v>
      </c>
      <c r="AO1283" t="s">
        <v>5975</v>
      </c>
      <c r="AP1283" t="s">
        <v>10984</v>
      </c>
      <c r="AQ1283" t="s">
        <v>17</v>
      </c>
      <c r="AR1283" t="s">
        <v>17</v>
      </c>
      <c r="AS1283" t="s">
        <v>9041</v>
      </c>
      <c r="AT1283" t="s">
        <v>17</v>
      </c>
      <c r="AU1283" t="b">
        <v>0</v>
      </c>
      <c r="AV1283">
        <v>914136</v>
      </c>
      <c r="AW1283" t="s">
        <v>17</v>
      </c>
      <c r="AX1283" t="s">
        <v>17</v>
      </c>
      <c r="AY1283" t="s">
        <v>17</v>
      </c>
      <c r="AZ1283" t="s">
        <v>12895</v>
      </c>
      <c r="BA1283" t="s">
        <v>12896</v>
      </c>
      <c r="BB1283" t="s">
        <v>5202</v>
      </c>
      <c r="BC1283" t="s">
        <v>17</v>
      </c>
      <c r="BD1283" t="s">
        <v>17</v>
      </c>
      <c r="BE1283" t="s">
        <v>37</v>
      </c>
      <c r="BF1283" t="s">
        <v>5920</v>
      </c>
      <c r="BG1283" t="s">
        <v>12897</v>
      </c>
      <c r="BH1283" t="s">
        <v>6171</v>
      </c>
      <c r="BI1283" t="s">
        <v>12907</v>
      </c>
      <c r="BJ1283" t="s">
        <v>9051</v>
      </c>
      <c r="BK1283" t="s">
        <v>9568</v>
      </c>
      <c r="BL1283" t="s">
        <v>17</v>
      </c>
      <c r="BM1283">
        <v>914136</v>
      </c>
      <c r="BO1283" t="s">
        <v>12899</v>
      </c>
      <c r="BP1283" t="s">
        <v>12900</v>
      </c>
      <c r="BQ1283" t="s">
        <v>17</v>
      </c>
      <c r="BR1283" t="s">
        <v>17</v>
      </c>
      <c r="BS1283" t="s">
        <v>17</v>
      </c>
      <c r="BT1283" t="s">
        <v>12901</v>
      </c>
      <c r="BX1283" t="s">
        <v>17</v>
      </c>
      <c r="BY1283" t="s">
        <v>17</v>
      </c>
      <c r="BZ1283" t="s">
        <v>17</v>
      </c>
      <c r="CA1283" t="s">
        <v>6212</v>
      </c>
      <c r="CB1283">
        <v>2018</v>
      </c>
      <c r="CC1283" t="s">
        <v>12881</v>
      </c>
      <c r="CD1283" t="s">
        <v>13036</v>
      </c>
      <c r="CE1283" t="s">
        <v>13036</v>
      </c>
      <c r="CF1283" t="s">
        <v>17</v>
      </c>
      <c r="CG1283" t="s">
        <v>17</v>
      </c>
      <c r="CH1283" t="s">
        <v>131</v>
      </c>
      <c r="CI1283" t="s">
        <v>12902</v>
      </c>
      <c r="CJ1283" t="s">
        <v>12881</v>
      </c>
      <c r="CN1283" t="s">
        <v>12908</v>
      </c>
      <c r="CO1283" t="s">
        <v>10</v>
      </c>
      <c r="CP1283" t="s">
        <v>5933</v>
      </c>
      <c r="CQ1283" t="s">
        <v>6171</v>
      </c>
      <c r="CR1283" t="s">
        <v>17</v>
      </c>
      <c r="CS1283" t="s">
        <v>13036</v>
      </c>
      <c r="CT1283" t="s">
        <v>430</v>
      </c>
      <c r="CU1283" t="s">
        <v>5935</v>
      </c>
      <c r="CV1283" t="s">
        <v>12892</v>
      </c>
      <c r="CW1283" t="s">
        <v>17</v>
      </c>
      <c r="CX1283" t="s">
        <v>17</v>
      </c>
      <c r="CY1283" t="s">
        <v>17</v>
      </c>
      <c r="CZ1283" t="s">
        <v>17</v>
      </c>
      <c r="DA1283" t="s">
        <v>12904</v>
      </c>
      <c r="DB1283" t="s">
        <v>13037</v>
      </c>
      <c r="DD1283">
        <v>1291</v>
      </c>
    </row>
    <row r="1284" spans="1:108">
      <c r="A1284">
        <v>1237</v>
      </c>
      <c r="B1284" t="s">
        <v>12881</v>
      </c>
      <c r="C1284" s="285" t="s">
        <v>12882</v>
      </c>
      <c r="D1284" t="s">
        <v>12883</v>
      </c>
      <c r="G1284" t="s">
        <v>12884</v>
      </c>
      <c r="H1284" t="s">
        <v>12885</v>
      </c>
      <c r="I1284" t="s">
        <v>12886</v>
      </c>
      <c r="J1284" t="s">
        <v>12887</v>
      </c>
      <c r="K1284" s="221" t="s">
        <v>12888</v>
      </c>
      <c r="L1284" t="s">
        <v>13029</v>
      </c>
      <c r="M1284" t="b">
        <v>0</v>
      </c>
      <c r="N1284" t="s">
        <v>12890</v>
      </c>
      <c r="O1284" t="s">
        <v>8269</v>
      </c>
      <c r="P1284" t="s">
        <v>17</v>
      </c>
      <c r="Q1284">
        <v>-1</v>
      </c>
      <c r="R1284">
        <v>99</v>
      </c>
      <c r="S1284" t="s">
        <v>10984</v>
      </c>
      <c r="T1284" t="s">
        <v>17</v>
      </c>
      <c r="U1284" t="s">
        <v>17</v>
      </c>
      <c r="V1284" t="s">
        <v>17</v>
      </c>
      <c r="W1284" t="s">
        <v>17</v>
      </c>
      <c r="X1284" t="s">
        <v>17</v>
      </c>
      <c r="Y1284" t="s">
        <v>17</v>
      </c>
      <c r="Z1284" t="s">
        <v>12992</v>
      </c>
      <c r="AA1284" t="s">
        <v>484</v>
      </c>
      <c r="AB1284" t="s">
        <v>17</v>
      </c>
      <c r="AC1284" t="s">
        <v>17</v>
      </c>
      <c r="AD1284" t="s">
        <v>17</v>
      </c>
      <c r="AE1284" t="s">
        <v>12892</v>
      </c>
      <c r="AF1284" t="s">
        <v>17</v>
      </c>
      <c r="AG1284" t="s">
        <v>17</v>
      </c>
      <c r="AH1284" t="s">
        <v>13038</v>
      </c>
      <c r="AJ1284" t="s">
        <v>481</v>
      </c>
      <c r="AK1284" t="s">
        <v>12</v>
      </c>
      <c r="AL1284" t="s">
        <v>12</v>
      </c>
      <c r="AM1284" t="s">
        <v>481</v>
      </c>
      <c r="AN1284" t="s">
        <v>17</v>
      </c>
      <c r="AO1284" t="s">
        <v>8569</v>
      </c>
      <c r="AP1284" t="s">
        <v>10984</v>
      </c>
      <c r="AQ1284" t="s">
        <v>17</v>
      </c>
      <c r="AR1284" t="s">
        <v>17</v>
      </c>
      <c r="AS1284" t="s">
        <v>9041</v>
      </c>
      <c r="AT1284" t="s">
        <v>17</v>
      </c>
      <c r="AU1284" t="b">
        <v>0</v>
      </c>
      <c r="AV1284">
        <v>1289349</v>
      </c>
      <c r="AW1284" t="s">
        <v>17</v>
      </c>
      <c r="AX1284" t="s">
        <v>17</v>
      </c>
      <c r="AY1284" t="s">
        <v>17</v>
      </c>
      <c r="AZ1284" t="s">
        <v>12895</v>
      </c>
      <c r="BA1284" t="s">
        <v>12896</v>
      </c>
      <c r="BB1284" t="s">
        <v>5202</v>
      </c>
      <c r="BC1284" t="s">
        <v>17</v>
      </c>
      <c r="BD1284" t="s">
        <v>17</v>
      </c>
      <c r="BE1284" t="s">
        <v>37</v>
      </c>
      <c r="BF1284" t="s">
        <v>5920</v>
      </c>
      <c r="BG1284" t="s">
        <v>12897</v>
      </c>
      <c r="BH1284" t="s">
        <v>9567</v>
      </c>
      <c r="BI1284" t="s">
        <v>12898</v>
      </c>
      <c r="BJ1284" t="s">
        <v>9079</v>
      </c>
      <c r="BK1284" t="s">
        <v>9568</v>
      </c>
      <c r="BL1284" t="s">
        <v>17</v>
      </c>
      <c r="BM1284">
        <v>1289349</v>
      </c>
      <c r="BO1284" t="s">
        <v>12899</v>
      </c>
      <c r="BP1284" t="s">
        <v>12900</v>
      </c>
      <c r="BQ1284" t="s">
        <v>17</v>
      </c>
      <c r="BR1284" t="s">
        <v>17</v>
      </c>
      <c r="BS1284" t="s">
        <v>17</v>
      </c>
      <c r="BT1284" t="s">
        <v>12901</v>
      </c>
      <c r="BX1284" t="s">
        <v>17</v>
      </c>
      <c r="BY1284" t="s">
        <v>17</v>
      </c>
      <c r="BZ1284" t="s">
        <v>17</v>
      </c>
      <c r="CA1284" t="s">
        <v>6212</v>
      </c>
      <c r="CB1284">
        <v>2018</v>
      </c>
      <c r="CC1284" t="s">
        <v>12881</v>
      </c>
      <c r="CD1284" t="s">
        <v>13038</v>
      </c>
      <c r="CE1284" t="s">
        <v>13038</v>
      </c>
      <c r="CF1284" t="s">
        <v>17</v>
      </c>
      <c r="CG1284" t="s">
        <v>17</v>
      </c>
      <c r="CH1284" t="s">
        <v>131</v>
      </c>
      <c r="CI1284" t="s">
        <v>12902</v>
      </c>
      <c r="CJ1284" t="s">
        <v>12881</v>
      </c>
      <c r="CN1284" t="s">
        <v>12903</v>
      </c>
      <c r="CO1284" t="s">
        <v>686</v>
      </c>
      <c r="CP1284" t="s">
        <v>5933</v>
      </c>
      <c r="CQ1284" t="s">
        <v>7025</v>
      </c>
      <c r="CR1284" t="s">
        <v>17</v>
      </c>
      <c r="CS1284" t="s">
        <v>13038</v>
      </c>
      <c r="CT1284" t="s">
        <v>430</v>
      </c>
      <c r="CU1284" t="s">
        <v>5935</v>
      </c>
      <c r="CV1284" t="s">
        <v>12892</v>
      </c>
      <c r="CW1284" t="s">
        <v>17</v>
      </c>
      <c r="CX1284" t="s">
        <v>17</v>
      </c>
      <c r="CY1284" t="s">
        <v>17</v>
      </c>
      <c r="CZ1284" t="s">
        <v>17</v>
      </c>
      <c r="DA1284" t="s">
        <v>12904</v>
      </c>
      <c r="DB1284" t="s">
        <v>13039</v>
      </c>
      <c r="DD1284">
        <v>1292</v>
      </c>
    </row>
    <row r="1285" spans="1:108">
      <c r="A1285">
        <v>1238</v>
      </c>
      <c r="B1285" t="s">
        <v>12881</v>
      </c>
      <c r="C1285" s="285" t="s">
        <v>12882</v>
      </c>
      <c r="D1285" t="s">
        <v>12883</v>
      </c>
      <c r="G1285" t="s">
        <v>12884</v>
      </c>
      <c r="H1285" t="s">
        <v>12885</v>
      </c>
      <c r="I1285" t="s">
        <v>12886</v>
      </c>
      <c r="J1285" t="s">
        <v>12887</v>
      </c>
      <c r="K1285" s="221" t="s">
        <v>12888</v>
      </c>
      <c r="L1285" t="s">
        <v>13029</v>
      </c>
      <c r="M1285" t="b">
        <v>0</v>
      </c>
      <c r="N1285" t="s">
        <v>12890</v>
      </c>
      <c r="O1285" t="s">
        <v>8269</v>
      </c>
      <c r="P1285" t="s">
        <v>17</v>
      </c>
      <c r="Q1285">
        <v>-1</v>
      </c>
      <c r="R1285">
        <v>99</v>
      </c>
      <c r="S1285" t="s">
        <v>10984</v>
      </c>
      <c r="T1285" t="s">
        <v>17</v>
      </c>
      <c r="U1285" t="s">
        <v>17</v>
      </c>
      <c r="V1285" t="s">
        <v>17</v>
      </c>
      <c r="W1285" t="s">
        <v>17</v>
      </c>
      <c r="X1285" t="s">
        <v>17</v>
      </c>
      <c r="Y1285" t="s">
        <v>17</v>
      </c>
      <c r="Z1285" t="s">
        <v>12992</v>
      </c>
      <c r="AA1285" t="s">
        <v>484</v>
      </c>
      <c r="AB1285" t="s">
        <v>17</v>
      </c>
      <c r="AC1285" t="s">
        <v>17</v>
      </c>
      <c r="AD1285" t="s">
        <v>17</v>
      </c>
      <c r="AE1285" t="s">
        <v>12892</v>
      </c>
      <c r="AF1285" t="s">
        <v>17</v>
      </c>
      <c r="AG1285" t="s">
        <v>17</v>
      </c>
      <c r="AH1285" t="s">
        <v>13040</v>
      </c>
      <c r="AJ1285" t="s">
        <v>481</v>
      </c>
      <c r="AK1285" t="s">
        <v>12</v>
      </c>
      <c r="AL1285" t="s">
        <v>12</v>
      </c>
      <c r="AM1285" t="s">
        <v>481</v>
      </c>
      <c r="AN1285" t="s">
        <v>17</v>
      </c>
      <c r="AO1285" t="s">
        <v>8569</v>
      </c>
      <c r="AP1285" t="s">
        <v>10984</v>
      </c>
      <c r="AQ1285" t="s">
        <v>17</v>
      </c>
      <c r="AR1285" t="s">
        <v>17</v>
      </c>
      <c r="AS1285" t="s">
        <v>9041</v>
      </c>
      <c r="AT1285" t="s">
        <v>17</v>
      </c>
      <c r="AU1285" t="b">
        <v>0</v>
      </c>
      <c r="AV1285">
        <v>441440</v>
      </c>
      <c r="AW1285" t="s">
        <v>17</v>
      </c>
      <c r="AX1285" t="s">
        <v>17</v>
      </c>
      <c r="AY1285" t="s">
        <v>17</v>
      </c>
      <c r="AZ1285" t="s">
        <v>12895</v>
      </c>
      <c r="BA1285" t="s">
        <v>12896</v>
      </c>
      <c r="BB1285" t="s">
        <v>5202</v>
      </c>
      <c r="BC1285" t="s">
        <v>17</v>
      </c>
      <c r="BD1285" t="s">
        <v>17</v>
      </c>
      <c r="BE1285" t="s">
        <v>37</v>
      </c>
      <c r="BF1285" t="s">
        <v>5920</v>
      </c>
      <c r="BG1285" t="s">
        <v>12897</v>
      </c>
      <c r="BH1285" t="s">
        <v>6171</v>
      </c>
      <c r="BI1285" t="s">
        <v>12907</v>
      </c>
      <c r="BJ1285" t="s">
        <v>9051</v>
      </c>
      <c r="BK1285" t="s">
        <v>9568</v>
      </c>
      <c r="BL1285" t="s">
        <v>17</v>
      </c>
      <c r="BM1285">
        <v>441440</v>
      </c>
      <c r="BO1285" t="s">
        <v>12899</v>
      </c>
      <c r="BP1285" t="s">
        <v>12900</v>
      </c>
      <c r="BQ1285" t="s">
        <v>17</v>
      </c>
      <c r="BR1285" t="s">
        <v>17</v>
      </c>
      <c r="BS1285" t="s">
        <v>17</v>
      </c>
      <c r="BT1285" t="s">
        <v>12901</v>
      </c>
      <c r="BX1285" t="s">
        <v>17</v>
      </c>
      <c r="BY1285" t="s">
        <v>17</v>
      </c>
      <c r="BZ1285" t="s">
        <v>17</v>
      </c>
      <c r="CA1285" t="s">
        <v>6212</v>
      </c>
      <c r="CB1285">
        <v>2018</v>
      </c>
      <c r="CC1285" t="s">
        <v>12881</v>
      </c>
      <c r="CD1285" t="s">
        <v>13040</v>
      </c>
      <c r="CE1285" t="s">
        <v>13040</v>
      </c>
      <c r="CF1285" t="s">
        <v>17</v>
      </c>
      <c r="CG1285" t="s">
        <v>17</v>
      </c>
      <c r="CH1285" t="s">
        <v>131</v>
      </c>
      <c r="CI1285" t="s">
        <v>12902</v>
      </c>
      <c r="CJ1285" t="s">
        <v>12881</v>
      </c>
      <c r="CN1285" t="s">
        <v>12908</v>
      </c>
      <c r="CO1285" t="s">
        <v>10</v>
      </c>
      <c r="CP1285" t="s">
        <v>5933</v>
      </c>
      <c r="CQ1285" t="s">
        <v>6171</v>
      </c>
      <c r="CR1285" t="s">
        <v>17</v>
      </c>
      <c r="CS1285" t="s">
        <v>13040</v>
      </c>
      <c r="CT1285" t="s">
        <v>430</v>
      </c>
      <c r="CU1285" t="s">
        <v>5935</v>
      </c>
      <c r="CV1285" t="s">
        <v>12892</v>
      </c>
      <c r="CW1285" t="s">
        <v>17</v>
      </c>
      <c r="CX1285" t="s">
        <v>17</v>
      </c>
      <c r="CY1285" t="s">
        <v>17</v>
      </c>
      <c r="CZ1285" t="s">
        <v>17</v>
      </c>
      <c r="DA1285" t="s">
        <v>12904</v>
      </c>
      <c r="DB1285" t="s">
        <v>13041</v>
      </c>
      <c r="DD1285">
        <v>1293</v>
      </c>
    </row>
  </sheetData>
  <autoFilter ref="A1:DF930" xr:uid="{00000000-0009-0000-0000-000001000000}"/>
  <hyperlinks>
    <hyperlink ref="CJ271" r:id="rId1" display="https://www.ncbi.nlm.nih.gov/sra/SRX380292%5baccn%5d" xr:uid="{00000000-0004-0000-0100-000000000000}"/>
    <hyperlink ref="CD271" r:id="rId2" tooltip="Link to BioSample" display="https://www.ncbi.nlm.nih.gov/biosample/SAMN02404719" xr:uid="{00000000-0004-0000-0100-000001000000}"/>
    <hyperlink ref="G524" r:id="rId3" xr:uid="{00000000-0004-0000-0100-000002000000}"/>
    <hyperlink ref="G525" r:id="rId4" xr:uid="{00000000-0004-0000-0100-000003000000}"/>
    <hyperlink ref="G526" r:id="rId5" xr:uid="{00000000-0004-0000-0100-000004000000}"/>
    <hyperlink ref="G527" r:id="rId6" xr:uid="{00000000-0004-0000-0100-000005000000}"/>
    <hyperlink ref="G528" r:id="rId7" xr:uid="{00000000-0004-0000-0100-000006000000}"/>
    <hyperlink ref="G529" r:id="rId8" xr:uid="{00000000-0004-0000-0100-000007000000}"/>
    <hyperlink ref="G530" r:id="rId9" xr:uid="{00000000-0004-0000-0100-000008000000}"/>
    <hyperlink ref="G531" r:id="rId10" xr:uid="{00000000-0004-0000-0100-000009000000}"/>
    <hyperlink ref="G532" r:id="rId11" xr:uid="{00000000-0004-0000-0100-00000A000000}"/>
    <hyperlink ref="G533" r:id="rId12" xr:uid="{00000000-0004-0000-0100-00000B000000}"/>
    <hyperlink ref="G534" r:id="rId13" xr:uid="{00000000-0004-0000-0100-00000C000000}"/>
    <hyperlink ref="G535" r:id="rId14" xr:uid="{00000000-0004-0000-0100-00000D000000}"/>
    <hyperlink ref="G536" r:id="rId15" xr:uid="{00000000-0004-0000-0100-00000E000000}"/>
    <hyperlink ref="G537" r:id="rId16" xr:uid="{00000000-0004-0000-0100-00000F000000}"/>
    <hyperlink ref="G538" r:id="rId17" xr:uid="{00000000-0004-0000-0100-000010000000}"/>
    <hyperlink ref="G539" r:id="rId18" xr:uid="{00000000-0004-0000-0100-000011000000}"/>
    <hyperlink ref="G540" r:id="rId19" xr:uid="{00000000-0004-0000-0100-000012000000}"/>
    <hyperlink ref="G541" r:id="rId20" xr:uid="{00000000-0004-0000-0100-000013000000}"/>
    <hyperlink ref="G542" r:id="rId21" xr:uid="{00000000-0004-0000-0100-000014000000}"/>
    <hyperlink ref="G543" r:id="rId22" xr:uid="{00000000-0004-0000-0100-000015000000}"/>
    <hyperlink ref="G544" r:id="rId23" xr:uid="{00000000-0004-0000-0100-000016000000}"/>
    <hyperlink ref="G545" r:id="rId24" xr:uid="{00000000-0004-0000-0100-000017000000}"/>
    <hyperlink ref="G546" r:id="rId25" xr:uid="{00000000-0004-0000-0100-000018000000}"/>
    <hyperlink ref="G547" r:id="rId26" xr:uid="{00000000-0004-0000-0100-000019000000}"/>
    <hyperlink ref="G548" r:id="rId27" xr:uid="{00000000-0004-0000-0100-00001A000000}"/>
    <hyperlink ref="G619" r:id="rId28" xr:uid="{00000000-0004-0000-0100-00001B000000}"/>
    <hyperlink ref="G620" r:id="rId29" xr:uid="{00000000-0004-0000-0100-00001C000000}"/>
    <hyperlink ref="G621" r:id="rId30" xr:uid="{00000000-0004-0000-0100-00001D000000}"/>
    <hyperlink ref="G622" r:id="rId31" xr:uid="{00000000-0004-0000-0100-00001E000000}"/>
    <hyperlink ref="G623" r:id="rId32" xr:uid="{00000000-0004-0000-0100-00001F000000}"/>
    <hyperlink ref="G624" r:id="rId33" xr:uid="{00000000-0004-0000-0100-000020000000}"/>
    <hyperlink ref="G625" r:id="rId34" xr:uid="{00000000-0004-0000-0100-000021000000}"/>
    <hyperlink ref="G626" r:id="rId35" xr:uid="{00000000-0004-0000-0100-000022000000}"/>
    <hyperlink ref="G627" r:id="rId36" xr:uid="{00000000-0004-0000-0100-000023000000}"/>
    <hyperlink ref="G628" r:id="rId37" xr:uid="{00000000-0004-0000-0100-000024000000}"/>
    <hyperlink ref="G629" r:id="rId38" xr:uid="{00000000-0004-0000-0100-000025000000}"/>
    <hyperlink ref="G630" r:id="rId39" xr:uid="{00000000-0004-0000-0100-000026000000}"/>
    <hyperlink ref="G631" r:id="rId40" xr:uid="{00000000-0004-0000-0100-000027000000}"/>
    <hyperlink ref="G632" r:id="rId41" xr:uid="{00000000-0004-0000-0100-000028000000}"/>
    <hyperlink ref="G633" r:id="rId42" xr:uid="{00000000-0004-0000-0100-000029000000}"/>
    <hyperlink ref="G79" r:id="rId43" xr:uid="{00000000-0004-0000-0100-00002A000000}"/>
    <hyperlink ref="G80" r:id="rId44" xr:uid="{00000000-0004-0000-0100-00002B000000}"/>
    <hyperlink ref="G81" r:id="rId45" xr:uid="{00000000-0004-0000-0100-00002C000000}"/>
    <hyperlink ref="G82" r:id="rId46" xr:uid="{00000000-0004-0000-0100-00002D000000}"/>
    <hyperlink ref="G83" r:id="rId47" xr:uid="{00000000-0004-0000-0100-00002E000000}"/>
    <hyperlink ref="G84" r:id="rId48" xr:uid="{00000000-0004-0000-0100-00002F000000}"/>
    <hyperlink ref="G85" r:id="rId49" xr:uid="{00000000-0004-0000-0100-000030000000}"/>
    <hyperlink ref="G86" r:id="rId50" xr:uid="{00000000-0004-0000-0100-000031000000}"/>
    <hyperlink ref="G87" r:id="rId51" xr:uid="{00000000-0004-0000-0100-000032000000}"/>
    <hyperlink ref="G88" r:id="rId52" xr:uid="{00000000-0004-0000-0100-000033000000}"/>
    <hyperlink ref="G89" r:id="rId53" xr:uid="{00000000-0004-0000-0100-000034000000}"/>
    <hyperlink ref="G90" r:id="rId54" xr:uid="{00000000-0004-0000-0100-000035000000}"/>
    <hyperlink ref="G91" r:id="rId55" xr:uid="{00000000-0004-0000-0100-000036000000}"/>
    <hyperlink ref="G92" r:id="rId56" xr:uid="{00000000-0004-0000-0100-000037000000}"/>
    <hyperlink ref="G93" r:id="rId57" xr:uid="{00000000-0004-0000-0100-000038000000}"/>
    <hyperlink ref="G94" r:id="rId58" xr:uid="{00000000-0004-0000-0100-000039000000}"/>
    <hyperlink ref="G95" r:id="rId59" xr:uid="{00000000-0004-0000-0100-00003A000000}"/>
    <hyperlink ref="G96" r:id="rId60" xr:uid="{00000000-0004-0000-0100-00003B000000}"/>
    <hyperlink ref="G97" r:id="rId61" xr:uid="{00000000-0004-0000-0100-00003C000000}"/>
    <hyperlink ref="G98" r:id="rId62" xr:uid="{00000000-0004-0000-0100-00003D000000}"/>
    <hyperlink ref="G99" r:id="rId63" xr:uid="{00000000-0004-0000-0100-00003E000000}"/>
    <hyperlink ref="G100" r:id="rId64" xr:uid="{00000000-0004-0000-0100-00003F000000}"/>
    <hyperlink ref="G101" r:id="rId65" xr:uid="{00000000-0004-0000-0100-000040000000}"/>
    <hyperlink ref="G102" r:id="rId66" xr:uid="{00000000-0004-0000-0100-000041000000}"/>
    <hyperlink ref="G103" r:id="rId67" xr:uid="{00000000-0004-0000-0100-000042000000}"/>
    <hyperlink ref="G104" r:id="rId68" xr:uid="{00000000-0004-0000-0100-000043000000}"/>
    <hyperlink ref="G105" r:id="rId69" xr:uid="{00000000-0004-0000-0100-000044000000}"/>
    <hyperlink ref="G106" r:id="rId70" xr:uid="{00000000-0004-0000-0100-000045000000}"/>
    <hyperlink ref="G107" r:id="rId71" xr:uid="{00000000-0004-0000-0100-000046000000}"/>
    <hyperlink ref="G108" r:id="rId72" display="mailto:afire@stanford.edu" xr:uid="{00000000-0004-0000-0100-000047000000}"/>
    <hyperlink ref="G109" r:id="rId73" xr:uid="{00000000-0004-0000-0100-000048000000}"/>
    <hyperlink ref="G110" r:id="rId74" display="mailto:afire@stanford.edu" xr:uid="{00000000-0004-0000-0100-000049000000}"/>
    <hyperlink ref="G111" r:id="rId75" xr:uid="{00000000-0004-0000-0100-00004A000000}"/>
    <hyperlink ref="G112" r:id="rId76" display="mailto:afire@stanford.edu" xr:uid="{00000000-0004-0000-0100-00004B000000}"/>
    <hyperlink ref="G113" r:id="rId77" xr:uid="{00000000-0004-0000-0100-00004C000000}"/>
    <hyperlink ref="G114" r:id="rId78" display="mailto:afire@stanford.edu" xr:uid="{00000000-0004-0000-0100-00004D000000}"/>
    <hyperlink ref="G115" r:id="rId79" xr:uid="{00000000-0004-0000-0100-00004E000000}"/>
    <hyperlink ref="G116" r:id="rId80" display="mailto:afire@stanford.edu" xr:uid="{00000000-0004-0000-0100-00004F000000}"/>
    <hyperlink ref="G117" r:id="rId81" xr:uid="{00000000-0004-0000-0100-000050000000}"/>
    <hyperlink ref="G118" r:id="rId82" display="mailto:afire@stanford.edu" xr:uid="{00000000-0004-0000-0100-000051000000}"/>
    <hyperlink ref="G119" r:id="rId83" xr:uid="{00000000-0004-0000-0100-000052000000}"/>
    <hyperlink ref="G120" r:id="rId84" display="mailto:afire@stanford.edu" xr:uid="{00000000-0004-0000-0100-000053000000}"/>
    <hyperlink ref="G121" r:id="rId85" xr:uid="{00000000-0004-0000-0100-000054000000}"/>
    <hyperlink ref="G122" r:id="rId86" display="mailto:afire@stanford.edu" xr:uid="{00000000-0004-0000-0100-000055000000}"/>
    <hyperlink ref="G123" r:id="rId87" xr:uid="{00000000-0004-0000-0100-000056000000}"/>
    <hyperlink ref="G124" r:id="rId88" display="mailto:afire@stanford.edu" xr:uid="{00000000-0004-0000-0100-000057000000}"/>
    <hyperlink ref="G125" r:id="rId89" xr:uid="{00000000-0004-0000-0100-000058000000}"/>
    <hyperlink ref="G126" r:id="rId90" display="mailto:afire@stanford.edu" xr:uid="{00000000-0004-0000-0100-000059000000}"/>
    <hyperlink ref="G127" r:id="rId91" xr:uid="{00000000-0004-0000-0100-00005A000000}"/>
    <hyperlink ref="G128" r:id="rId92" display="mailto:afire@stanford.edu" xr:uid="{00000000-0004-0000-0100-00005B000000}"/>
    <hyperlink ref="G129" r:id="rId93" xr:uid="{00000000-0004-0000-0100-00005C000000}"/>
    <hyperlink ref="G130" r:id="rId94" display="mailto:afire@stanford.edu" xr:uid="{00000000-0004-0000-0100-00005D000000}"/>
    <hyperlink ref="G131" r:id="rId95" xr:uid="{00000000-0004-0000-0100-00005E000000}"/>
    <hyperlink ref="G132" r:id="rId96" display="mailto:afire@stanford.edu" xr:uid="{00000000-0004-0000-0100-00005F000000}"/>
    <hyperlink ref="G133" r:id="rId97" xr:uid="{00000000-0004-0000-0100-000060000000}"/>
    <hyperlink ref="G134" r:id="rId98" display="mailto:afire@stanford.edu" xr:uid="{00000000-0004-0000-0100-000061000000}"/>
    <hyperlink ref="G135" r:id="rId99" xr:uid="{00000000-0004-0000-0100-000062000000}"/>
    <hyperlink ref="G136" r:id="rId100" display="mailto:afire@stanford.edu" xr:uid="{00000000-0004-0000-0100-000063000000}"/>
    <hyperlink ref="G137" r:id="rId101" xr:uid="{00000000-0004-0000-0100-000064000000}"/>
    <hyperlink ref="G138" r:id="rId102" display="mailto:afire@stanford.edu" xr:uid="{00000000-0004-0000-0100-000065000000}"/>
    <hyperlink ref="G139" r:id="rId103" xr:uid="{00000000-0004-0000-0100-000066000000}"/>
    <hyperlink ref="G140" r:id="rId104" display="mailto:afire@stanford.edu" xr:uid="{00000000-0004-0000-0100-000067000000}"/>
    <hyperlink ref="G141" r:id="rId105" xr:uid="{00000000-0004-0000-0100-000068000000}"/>
    <hyperlink ref="G142" r:id="rId106" display="mailto:afire@stanford.edu" xr:uid="{00000000-0004-0000-0100-000069000000}"/>
    <hyperlink ref="G143" r:id="rId107" xr:uid="{00000000-0004-0000-0100-00006A000000}"/>
    <hyperlink ref="G144" r:id="rId108" display="mailto:afire@stanford.edu" xr:uid="{00000000-0004-0000-0100-00006B000000}"/>
    <hyperlink ref="G145" r:id="rId109" xr:uid="{00000000-0004-0000-0100-00006C000000}"/>
    <hyperlink ref="G146" r:id="rId110" display="mailto:afire@stanford.edu" xr:uid="{00000000-0004-0000-0100-00006D000000}"/>
    <hyperlink ref="G147" r:id="rId111" xr:uid="{00000000-0004-0000-0100-00006E000000}"/>
    <hyperlink ref="G148" r:id="rId112" display="mailto:afire@stanford.edu" xr:uid="{00000000-0004-0000-0100-00006F000000}"/>
    <hyperlink ref="G149" r:id="rId113" xr:uid="{00000000-0004-0000-0100-000070000000}"/>
    <hyperlink ref="G150" r:id="rId114" display="mailto:afire@stanford.edu" xr:uid="{00000000-0004-0000-0100-000071000000}"/>
    <hyperlink ref="G151" r:id="rId115" xr:uid="{00000000-0004-0000-0100-000072000000}"/>
    <hyperlink ref="G152" r:id="rId116" display="mailto:afire@stanford.edu" xr:uid="{00000000-0004-0000-0100-000073000000}"/>
    <hyperlink ref="G153" r:id="rId117" xr:uid="{00000000-0004-0000-0100-000074000000}"/>
    <hyperlink ref="G154" r:id="rId118" display="mailto:afire@stanford.edu" xr:uid="{00000000-0004-0000-0100-000075000000}"/>
    <hyperlink ref="G155" r:id="rId119" xr:uid="{00000000-0004-0000-0100-000076000000}"/>
    <hyperlink ref="G156" r:id="rId120" display="mailto:afire@stanford.edu" xr:uid="{00000000-0004-0000-0100-000077000000}"/>
    <hyperlink ref="G157" r:id="rId121" xr:uid="{00000000-0004-0000-0100-000078000000}"/>
    <hyperlink ref="G158" r:id="rId122" display="mailto:afire@stanford.edu" xr:uid="{00000000-0004-0000-0100-000079000000}"/>
    <hyperlink ref="G159" r:id="rId123" xr:uid="{00000000-0004-0000-0100-00007A000000}"/>
    <hyperlink ref="G160" r:id="rId124" display="mailto:afire@stanford.edu" xr:uid="{00000000-0004-0000-0100-00007B000000}"/>
    <hyperlink ref="G161" r:id="rId125" xr:uid="{00000000-0004-0000-0100-00007C000000}"/>
    <hyperlink ref="G162" r:id="rId126" display="mailto:afire@stanford.edu" xr:uid="{00000000-0004-0000-0100-00007D000000}"/>
    <hyperlink ref="G163" r:id="rId127" xr:uid="{00000000-0004-0000-0100-00007E000000}"/>
    <hyperlink ref="G164" r:id="rId128" display="mailto:afire@stanford.edu" xr:uid="{00000000-0004-0000-0100-00007F000000}"/>
    <hyperlink ref="G165" r:id="rId129" xr:uid="{00000000-0004-0000-0100-000080000000}"/>
    <hyperlink ref="G166" r:id="rId130" display="mailto:afire@stanford.edu" xr:uid="{00000000-0004-0000-0100-000081000000}"/>
    <hyperlink ref="G167" r:id="rId131" xr:uid="{00000000-0004-0000-0100-000082000000}"/>
    <hyperlink ref="G168" r:id="rId132" display="mailto:afire@stanford.edu" xr:uid="{00000000-0004-0000-0100-000083000000}"/>
    <hyperlink ref="G169" r:id="rId133" xr:uid="{00000000-0004-0000-0100-000084000000}"/>
    <hyperlink ref="G170" r:id="rId134" display="mailto:afire@stanford.edu" xr:uid="{00000000-0004-0000-0100-000085000000}"/>
    <hyperlink ref="G171" r:id="rId135" xr:uid="{00000000-0004-0000-0100-000086000000}"/>
    <hyperlink ref="G172" r:id="rId136" display="mailto:afire@stanford.edu" xr:uid="{00000000-0004-0000-0100-000087000000}"/>
    <hyperlink ref="G173" r:id="rId137" xr:uid="{00000000-0004-0000-0100-000088000000}"/>
    <hyperlink ref="G174" r:id="rId138" display="mailto:afire@stanford.edu" xr:uid="{00000000-0004-0000-0100-000089000000}"/>
    <hyperlink ref="G175" r:id="rId139" xr:uid="{00000000-0004-0000-0100-00008A000000}"/>
    <hyperlink ref="G176" r:id="rId140" display="mailto:afire@stanford.edu" xr:uid="{00000000-0004-0000-0100-00008B000000}"/>
    <hyperlink ref="G177" r:id="rId141" xr:uid="{00000000-0004-0000-0100-00008C000000}"/>
    <hyperlink ref="G178" r:id="rId142" display="mailto:afire@stanford.edu" xr:uid="{00000000-0004-0000-0100-00008D000000}"/>
    <hyperlink ref="G179" r:id="rId143" xr:uid="{00000000-0004-0000-0100-00008E000000}"/>
    <hyperlink ref="G180" r:id="rId144" display="mailto:afire@stanford.edu" xr:uid="{00000000-0004-0000-0100-00008F000000}"/>
    <hyperlink ref="G181" r:id="rId145" xr:uid="{00000000-0004-0000-0100-000090000000}"/>
    <hyperlink ref="G182" r:id="rId146" display="mailto:afire@stanford.edu" xr:uid="{00000000-0004-0000-0100-000091000000}"/>
    <hyperlink ref="G183" r:id="rId147" xr:uid="{00000000-0004-0000-0100-000092000000}"/>
    <hyperlink ref="G184" r:id="rId148" display="mailto:afire@stanford.edu" xr:uid="{00000000-0004-0000-0100-000093000000}"/>
    <hyperlink ref="G185" r:id="rId149" xr:uid="{00000000-0004-0000-0100-000094000000}"/>
    <hyperlink ref="G186" r:id="rId150" display="mailto:afire@stanford.edu" xr:uid="{00000000-0004-0000-0100-000095000000}"/>
    <hyperlink ref="G187" r:id="rId151" xr:uid="{00000000-0004-0000-0100-000096000000}"/>
    <hyperlink ref="G188" r:id="rId152" display="mailto:afire@stanford.edu" xr:uid="{00000000-0004-0000-0100-000097000000}"/>
    <hyperlink ref="G189" r:id="rId153" xr:uid="{00000000-0004-0000-0100-000098000000}"/>
    <hyperlink ref="G190" r:id="rId154" display="mailto:afire@stanford.edu" xr:uid="{00000000-0004-0000-0100-000099000000}"/>
    <hyperlink ref="G191" r:id="rId155" xr:uid="{00000000-0004-0000-0100-00009A000000}"/>
    <hyperlink ref="G192" r:id="rId156" display="mailto:afire@stanford.edu" xr:uid="{00000000-0004-0000-0100-00009B000000}"/>
    <hyperlink ref="G193" r:id="rId157" xr:uid="{00000000-0004-0000-0100-00009C000000}"/>
    <hyperlink ref="G194" r:id="rId158" display="mailto:afire@stanford.edu" xr:uid="{00000000-0004-0000-0100-00009D000000}"/>
    <hyperlink ref="G195" r:id="rId159" xr:uid="{00000000-0004-0000-0100-00009E000000}"/>
    <hyperlink ref="G196" r:id="rId160" display="mailto:afire@stanford.edu" xr:uid="{00000000-0004-0000-0100-00009F000000}"/>
    <hyperlink ref="G197" r:id="rId161" xr:uid="{00000000-0004-0000-0100-0000A0000000}"/>
    <hyperlink ref="G198" r:id="rId162" display="mailto:afire@stanford.edu" xr:uid="{00000000-0004-0000-0100-0000A1000000}"/>
    <hyperlink ref="G199" r:id="rId163" xr:uid="{00000000-0004-0000-0100-0000A2000000}"/>
    <hyperlink ref="G200" r:id="rId164" display="mailto:afire@stanford.edu" xr:uid="{00000000-0004-0000-0100-0000A3000000}"/>
    <hyperlink ref="G201" r:id="rId165" xr:uid="{00000000-0004-0000-0100-0000A4000000}"/>
    <hyperlink ref="G202" r:id="rId166" display="mailto:afire@stanford.edu" xr:uid="{00000000-0004-0000-0100-0000A5000000}"/>
    <hyperlink ref="G203" r:id="rId167" xr:uid="{00000000-0004-0000-0100-0000A6000000}"/>
    <hyperlink ref="G204" r:id="rId168" display="mailto:afire@stanford.edu" xr:uid="{00000000-0004-0000-0100-0000A7000000}"/>
    <hyperlink ref="G205" r:id="rId169" xr:uid="{00000000-0004-0000-0100-0000A8000000}"/>
    <hyperlink ref="G206" r:id="rId170" display="mailto:afire@stanford.edu" xr:uid="{00000000-0004-0000-0100-0000A9000000}"/>
    <hyperlink ref="G207" r:id="rId171" xr:uid="{00000000-0004-0000-0100-0000AA000000}"/>
    <hyperlink ref="G208" r:id="rId172" display="mailto:afire@stanford.edu" xr:uid="{00000000-0004-0000-0100-0000AB000000}"/>
    <hyperlink ref="G209" r:id="rId173" xr:uid="{00000000-0004-0000-0100-0000AC000000}"/>
    <hyperlink ref="G210" r:id="rId174" display="mailto:afire@stanford.edu" xr:uid="{00000000-0004-0000-0100-0000AD000000}"/>
    <hyperlink ref="G211" r:id="rId175" xr:uid="{00000000-0004-0000-0100-0000AE000000}"/>
    <hyperlink ref="G212" r:id="rId176" display="mailto:afire@stanford.edu" xr:uid="{00000000-0004-0000-0100-0000AF000000}"/>
    <hyperlink ref="G213" r:id="rId177" xr:uid="{00000000-0004-0000-0100-0000B0000000}"/>
    <hyperlink ref="G214" r:id="rId178" display="mailto:afire@stanford.edu" xr:uid="{00000000-0004-0000-0100-0000B1000000}"/>
    <hyperlink ref="G215" r:id="rId179" xr:uid="{00000000-0004-0000-0100-0000B2000000}"/>
    <hyperlink ref="G216" r:id="rId180" display="mailto:afire@stanford.edu" xr:uid="{00000000-0004-0000-0100-0000B3000000}"/>
    <hyperlink ref="G217" r:id="rId181" xr:uid="{00000000-0004-0000-0100-0000B4000000}"/>
    <hyperlink ref="G218" r:id="rId182" display="mailto:afire@stanford.edu" xr:uid="{00000000-0004-0000-0100-0000B5000000}"/>
    <hyperlink ref="G219" r:id="rId183" xr:uid="{00000000-0004-0000-0100-0000B6000000}"/>
    <hyperlink ref="G220" r:id="rId184" display="mailto:afire@stanford.edu" xr:uid="{00000000-0004-0000-0100-0000B7000000}"/>
    <hyperlink ref="G221" r:id="rId185" xr:uid="{00000000-0004-0000-0100-0000B8000000}"/>
    <hyperlink ref="G222" r:id="rId186" display="mailto:afire@stanford.edu" xr:uid="{00000000-0004-0000-0100-0000B9000000}"/>
    <hyperlink ref="G223" r:id="rId187" xr:uid="{00000000-0004-0000-0100-0000BA000000}"/>
    <hyperlink ref="G224" r:id="rId188" display="mailto:afire@stanford.edu" xr:uid="{00000000-0004-0000-0100-0000BB000000}"/>
    <hyperlink ref="G225" r:id="rId189" xr:uid="{00000000-0004-0000-0100-0000BC000000}"/>
    <hyperlink ref="G226" r:id="rId190" display="mailto:afire@stanford.edu" xr:uid="{00000000-0004-0000-0100-0000BD000000}"/>
    <hyperlink ref="G227" r:id="rId191" xr:uid="{00000000-0004-0000-0100-0000BE000000}"/>
    <hyperlink ref="G228" r:id="rId192" display="mailto:afire@stanford.edu" xr:uid="{00000000-0004-0000-0100-0000BF000000}"/>
    <hyperlink ref="G229" r:id="rId193" xr:uid="{00000000-0004-0000-0100-0000C0000000}"/>
    <hyperlink ref="G230" r:id="rId194" display="mailto:afire@stanford.edu" xr:uid="{00000000-0004-0000-0100-0000C1000000}"/>
    <hyperlink ref="G231" r:id="rId195" xr:uid="{00000000-0004-0000-0100-0000C2000000}"/>
    <hyperlink ref="G232" r:id="rId196" display="mailto:afire@stanford.edu" xr:uid="{00000000-0004-0000-0100-0000C3000000}"/>
    <hyperlink ref="G233" r:id="rId197" xr:uid="{00000000-0004-0000-0100-0000C4000000}"/>
    <hyperlink ref="G234" r:id="rId198" display="mailto:afire@stanford.edu" xr:uid="{00000000-0004-0000-0100-0000C5000000}"/>
    <hyperlink ref="G235" r:id="rId199" xr:uid="{00000000-0004-0000-0100-0000C6000000}"/>
    <hyperlink ref="G236" r:id="rId200" display="mailto:afire@stanford.edu" xr:uid="{00000000-0004-0000-0100-0000C7000000}"/>
    <hyperlink ref="G237" r:id="rId201" xr:uid="{00000000-0004-0000-0100-0000C8000000}"/>
    <hyperlink ref="G238" r:id="rId202" display="mailto:afire@stanford.edu" xr:uid="{00000000-0004-0000-0100-0000C9000000}"/>
    <hyperlink ref="G239" r:id="rId203" xr:uid="{00000000-0004-0000-0100-0000CA000000}"/>
    <hyperlink ref="G240" r:id="rId204" display="mailto:afire@stanford.edu" xr:uid="{00000000-0004-0000-0100-0000CB000000}"/>
    <hyperlink ref="G241" r:id="rId205" xr:uid="{00000000-0004-0000-0100-0000CC000000}"/>
    <hyperlink ref="G242" r:id="rId206" display="mailto:afire@stanford.edu" xr:uid="{00000000-0004-0000-0100-0000CD000000}"/>
    <hyperlink ref="G243" r:id="rId207" xr:uid="{00000000-0004-0000-0100-0000CE000000}"/>
    <hyperlink ref="G244" r:id="rId208" display="mailto:afire@stanford.edu" xr:uid="{00000000-0004-0000-0100-0000CF000000}"/>
    <hyperlink ref="G245" r:id="rId209" xr:uid="{00000000-0004-0000-0100-0000D0000000}"/>
    <hyperlink ref="G246" r:id="rId210" display="mailto:afire@stanford.edu" xr:uid="{00000000-0004-0000-0100-0000D1000000}"/>
    <hyperlink ref="G247" r:id="rId211" xr:uid="{00000000-0004-0000-0100-0000D2000000}"/>
    <hyperlink ref="G248" r:id="rId212" display="mailto:afire@stanford.edu" xr:uid="{00000000-0004-0000-0100-0000D3000000}"/>
    <hyperlink ref="G249" r:id="rId213" xr:uid="{00000000-0004-0000-0100-0000D4000000}"/>
    <hyperlink ref="G250" r:id="rId214" display="mailto:afire@stanford.edu" xr:uid="{00000000-0004-0000-0100-0000D5000000}"/>
    <hyperlink ref="G251" r:id="rId215" xr:uid="{00000000-0004-0000-0100-0000D6000000}"/>
    <hyperlink ref="G252" r:id="rId216" display="mailto:afire@stanford.edu" xr:uid="{00000000-0004-0000-0100-0000D7000000}"/>
    <hyperlink ref="G253" r:id="rId217" xr:uid="{00000000-0004-0000-0100-0000D8000000}"/>
    <hyperlink ref="G254" r:id="rId218" display="mailto:afire@stanford.edu" xr:uid="{00000000-0004-0000-0100-0000D9000000}"/>
    <hyperlink ref="G255" r:id="rId219" xr:uid="{00000000-0004-0000-0100-0000DA000000}"/>
    <hyperlink ref="G256" r:id="rId220" display="mailto:afire@stanford.edu" xr:uid="{00000000-0004-0000-0100-0000DB000000}"/>
    <hyperlink ref="G257" r:id="rId221" xr:uid="{00000000-0004-0000-0100-0000DC000000}"/>
    <hyperlink ref="G258" r:id="rId222" display="mailto:afire@stanford.edu" xr:uid="{00000000-0004-0000-0100-0000DD000000}"/>
    <hyperlink ref="G259" r:id="rId223" xr:uid="{00000000-0004-0000-0100-0000DE000000}"/>
    <hyperlink ref="G260" r:id="rId224" display="mailto:afire@stanford.edu" xr:uid="{00000000-0004-0000-0100-0000DF000000}"/>
    <hyperlink ref="G261" r:id="rId225" xr:uid="{00000000-0004-0000-0100-0000E0000000}"/>
    <hyperlink ref="G262" r:id="rId226" display="mailto:afire@stanford.edu" xr:uid="{00000000-0004-0000-0100-0000E1000000}"/>
    <hyperlink ref="G263" r:id="rId227" xr:uid="{00000000-0004-0000-0100-0000E2000000}"/>
    <hyperlink ref="G264" r:id="rId228" display="mailto:afire@stanford.edu" xr:uid="{00000000-0004-0000-0100-0000E3000000}"/>
    <hyperlink ref="G265" r:id="rId229" xr:uid="{00000000-0004-0000-0100-0000E4000000}"/>
    <hyperlink ref="G266" r:id="rId230" display="mailto:afire@stanford.edu" xr:uid="{00000000-0004-0000-0100-0000E5000000}"/>
    <hyperlink ref="G267" r:id="rId231" xr:uid="{00000000-0004-0000-0100-0000E6000000}"/>
    <hyperlink ref="G268" r:id="rId232" display="mailto:afire@stanford.edu" xr:uid="{00000000-0004-0000-0100-0000E7000000}"/>
    <hyperlink ref="G269" r:id="rId233" xr:uid="{00000000-0004-0000-0100-0000E8000000}"/>
    <hyperlink ref="G270" r:id="rId234" display="mailto:afire@stanford.edu" xr:uid="{00000000-0004-0000-0100-0000E9000000}"/>
    <hyperlink ref="G271" r:id="rId235" xr:uid="{00000000-0004-0000-0100-0000EA000000}"/>
    <hyperlink ref="G272" r:id="rId236" xr:uid="{00000000-0004-0000-0100-0000EB000000}"/>
    <hyperlink ref="G273" r:id="rId237" xr:uid="{00000000-0004-0000-0100-0000EC000000}"/>
    <hyperlink ref="G274" r:id="rId238" xr:uid="{00000000-0004-0000-0100-0000ED000000}"/>
    <hyperlink ref="G275" r:id="rId239" xr:uid="{00000000-0004-0000-0100-0000EE000000}"/>
    <hyperlink ref="G276" r:id="rId240" xr:uid="{00000000-0004-0000-0100-0000EF000000}"/>
    <hyperlink ref="G277" r:id="rId241" xr:uid="{00000000-0004-0000-0100-0000F0000000}"/>
    <hyperlink ref="G278" r:id="rId242" xr:uid="{00000000-0004-0000-0100-0000F1000000}"/>
    <hyperlink ref="G279" r:id="rId243" xr:uid="{00000000-0004-0000-0100-0000F2000000}"/>
    <hyperlink ref="G328" r:id="rId244" xr:uid="{00000000-0004-0000-0100-0000F3000000}"/>
    <hyperlink ref="G329" r:id="rId245" xr:uid="{00000000-0004-0000-0100-0000F4000000}"/>
    <hyperlink ref="G330" r:id="rId246" xr:uid="{00000000-0004-0000-0100-0000F5000000}"/>
    <hyperlink ref="G331" r:id="rId247" xr:uid="{00000000-0004-0000-0100-0000F6000000}"/>
    <hyperlink ref="G332" r:id="rId248" xr:uid="{00000000-0004-0000-0100-0000F7000000}"/>
    <hyperlink ref="G333" r:id="rId249" xr:uid="{00000000-0004-0000-0100-0000F8000000}"/>
    <hyperlink ref="G334" r:id="rId250" xr:uid="{00000000-0004-0000-0100-0000F9000000}"/>
    <hyperlink ref="G335" r:id="rId251" xr:uid="{00000000-0004-0000-0100-0000FA000000}"/>
    <hyperlink ref="G336" r:id="rId252" xr:uid="{00000000-0004-0000-0100-0000FB000000}"/>
    <hyperlink ref="G337" r:id="rId253" xr:uid="{00000000-0004-0000-0100-0000FC000000}"/>
    <hyperlink ref="G338" r:id="rId254" xr:uid="{00000000-0004-0000-0100-0000FD000000}"/>
    <hyperlink ref="G339" r:id="rId255" xr:uid="{00000000-0004-0000-0100-0000FE000000}"/>
    <hyperlink ref="G340" r:id="rId256" xr:uid="{00000000-0004-0000-0100-0000FF000000}"/>
    <hyperlink ref="G341" r:id="rId257" xr:uid="{00000000-0004-0000-0100-000000010000}"/>
    <hyperlink ref="G342" r:id="rId258" xr:uid="{00000000-0004-0000-0100-000001010000}"/>
    <hyperlink ref="G343" r:id="rId259" xr:uid="{00000000-0004-0000-0100-000002010000}"/>
    <hyperlink ref="G344" r:id="rId260" xr:uid="{00000000-0004-0000-0100-000003010000}"/>
    <hyperlink ref="G345" r:id="rId261" xr:uid="{00000000-0004-0000-0100-000004010000}"/>
    <hyperlink ref="G346" r:id="rId262" xr:uid="{00000000-0004-0000-0100-000005010000}"/>
    <hyperlink ref="G347" r:id="rId263" xr:uid="{00000000-0004-0000-0100-000006010000}"/>
    <hyperlink ref="G348" r:id="rId264" xr:uid="{00000000-0004-0000-0100-000007010000}"/>
    <hyperlink ref="G349" r:id="rId265" xr:uid="{00000000-0004-0000-0100-000008010000}"/>
    <hyperlink ref="G350" r:id="rId266" xr:uid="{00000000-0004-0000-0100-000009010000}"/>
    <hyperlink ref="G351" r:id="rId267" xr:uid="{00000000-0004-0000-0100-00000A010000}"/>
    <hyperlink ref="G352" r:id="rId268" xr:uid="{00000000-0004-0000-0100-00000B010000}"/>
    <hyperlink ref="G353" r:id="rId269" xr:uid="{00000000-0004-0000-0100-00000C010000}"/>
    <hyperlink ref="G354" r:id="rId270" xr:uid="{00000000-0004-0000-0100-00000D010000}"/>
    <hyperlink ref="G355" r:id="rId271" xr:uid="{00000000-0004-0000-0100-00000E010000}"/>
    <hyperlink ref="G356" r:id="rId272" xr:uid="{00000000-0004-0000-0100-00000F010000}"/>
    <hyperlink ref="G357" r:id="rId273" xr:uid="{00000000-0004-0000-0100-000010010000}"/>
    <hyperlink ref="G358" r:id="rId274" xr:uid="{00000000-0004-0000-0100-000011010000}"/>
    <hyperlink ref="G359" r:id="rId275" xr:uid="{00000000-0004-0000-0100-000012010000}"/>
    <hyperlink ref="G360" r:id="rId276" xr:uid="{00000000-0004-0000-0100-000013010000}"/>
    <hyperlink ref="G361" r:id="rId277" xr:uid="{00000000-0004-0000-0100-000014010000}"/>
    <hyperlink ref="G362" r:id="rId278" xr:uid="{00000000-0004-0000-0100-000015010000}"/>
    <hyperlink ref="G363" r:id="rId279" xr:uid="{00000000-0004-0000-0100-000016010000}"/>
    <hyperlink ref="G364" r:id="rId280" xr:uid="{00000000-0004-0000-0100-000017010000}"/>
    <hyperlink ref="G365" r:id="rId281" xr:uid="{00000000-0004-0000-0100-000018010000}"/>
    <hyperlink ref="G366" r:id="rId282" xr:uid="{00000000-0004-0000-0100-000019010000}"/>
    <hyperlink ref="G367" r:id="rId283" xr:uid="{00000000-0004-0000-0100-00001A010000}"/>
    <hyperlink ref="G368" r:id="rId284" xr:uid="{00000000-0004-0000-0100-00001B010000}"/>
    <hyperlink ref="G369" r:id="rId285" xr:uid="{00000000-0004-0000-0100-00001C010000}"/>
    <hyperlink ref="G370" r:id="rId286" xr:uid="{00000000-0004-0000-0100-00001D010000}"/>
    <hyperlink ref="G371" r:id="rId287" xr:uid="{00000000-0004-0000-0100-00001E010000}"/>
    <hyperlink ref="G372" r:id="rId288" xr:uid="{00000000-0004-0000-0100-00001F010000}"/>
    <hyperlink ref="G373" r:id="rId289" xr:uid="{00000000-0004-0000-0100-000020010000}"/>
    <hyperlink ref="G374" r:id="rId290" xr:uid="{00000000-0004-0000-0100-000021010000}"/>
    <hyperlink ref="G375" r:id="rId291" xr:uid="{00000000-0004-0000-0100-000022010000}"/>
    <hyperlink ref="G376" r:id="rId292" xr:uid="{00000000-0004-0000-0100-000023010000}"/>
    <hyperlink ref="G377" r:id="rId293" xr:uid="{00000000-0004-0000-0100-000024010000}"/>
    <hyperlink ref="G378" r:id="rId294" xr:uid="{00000000-0004-0000-0100-000025010000}"/>
    <hyperlink ref="G379" r:id="rId295" xr:uid="{00000000-0004-0000-0100-000026010000}"/>
    <hyperlink ref="G380" r:id="rId296" xr:uid="{00000000-0004-0000-0100-000027010000}"/>
    <hyperlink ref="G381" r:id="rId297" xr:uid="{00000000-0004-0000-0100-000028010000}"/>
    <hyperlink ref="G382" r:id="rId298" xr:uid="{00000000-0004-0000-0100-000029010000}"/>
    <hyperlink ref="G383" r:id="rId299" xr:uid="{00000000-0004-0000-0100-00002A010000}"/>
    <hyperlink ref="G384" r:id="rId300" xr:uid="{00000000-0004-0000-0100-00002B010000}"/>
    <hyperlink ref="G385" r:id="rId301" xr:uid="{00000000-0004-0000-0100-00002C010000}"/>
    <hyperlink ref="G386" r:id="rId302" xr:uid="{00000000-0004-0000-0100-00002D010000}"/>
    <hyperlink ref="G387" r:id="rId303" xr:uid="{00000000-0004-0000-0100-00002E010000}"/>
    <hyperlink ref="G388" r:id="rId304" xr:uid="{00000000-0004-0000-0100-00002F010000}"/>
    <hyperlink ref="G389" r:id="rId305" xr:uid="{00000000-0004-0000-0100-000030010000}"/>
    <hyperlink ref="G390" r:id="rId306" xr:uid="{00000000-0004-0000-0100-000031010000}"/>
    <hyperlink ref="G391" r:id="rId307" xr:uid="{00000000-0004-0000-0100-000032010000}"/>
    <hyperlink ref="G392" r:id="rId308" xr:uid="{00000000-0004-0000-0100-000033010000}"/>
    <hyperlink ref="G393" r:id="rId309" xr:uid="{00000000-0004-0000-0100-000034010000}"/>
    <hyperlink ref="G394" r:id="rId310" xr:uid="{00000000-0004-0000-0100-000035010000}"/>
    <hyperlink ref="G395" r:id="rId311" xr:uid="{00000000-0004-0000-0100-000036010000}"/>
    <hyperlink ref="G396" r:id="rId312" xr:uid="{00000000-0004-0000-0100-000037010000}"/>
    <hyperlink ref="G397" r:id="rId313" xr:uid="{00000000-0004-0000-0100-000038010000}"/>
    <hyperlink ref="G398" r:id="rId314" xr:uid="{00000000-0004-0000-0100-000039010000}"/>
    <hyperlink ref="G399" r:id="rId315" xr:uid="{00000000-0004-0000-0100-00003A010000}"/>
    <hyperlink ref="G400" r:id="rId316" xr:uid="{00000000-0004-0000-0100-00003B010000}"/>
    <hyperlink ref="G401" r:id="rId317" xr:uid="{00000000-0004-0000-0100-00003C010000}"/>
    <hyperlink ref="G402" r:id="rId318" xr:uid="{00000000-0004-0000-0100-00003D010000}"/>
    <hyperlink ref="G403" r:id="rId319" xr:uid="{00000000-0004-0000-0100-00003E010000}"/>
    <hyperlink ref="G404" r:id="rId320" xr:uid="{00000000-0004-0000-0100-00003F010000}"/>
    <hyperlink ref="G405" r:id="rId321" xr:uid="{00000000-0004-0000-0100-000040010000}"/>
    <hyperlink ref="G406" r:id="rId322" xr:uid="{00000000-0004-0000-0100-000041010000}"/>
    <hyperlink ref="G407" r:id="rId323" xr:uid="{00000000-0004-0000-0100-000042010000}"/>
    <hyperlink ref="G408" r:id="rId324" xr:uid="{00000000-0004-0000-0100-000043010000}"/>
    <hyperlink ref="G409" r:id="rId325" xr:uid="{00000000-0004-0000-0100-000044010000}"/>
    <hyperlink ref="G410" r:id="rId326" xr:uid="{00000000-0004-0000-0100-000045010000}"/>
    <hyperlink ref="G411" r:id="rId327" xr:uid="{00000000-0004-0000-0100-000046010000}"/>
    <hyperlink ref="G412" r:id="rId328" xr:uid="{00000000-0004-0000-0100-000047010000}"/>
    <hyperlink ref="G413" r:id="rId329" xr:uid="{00000000-0004-0000-0100-000048010000}"/>
    <hyperlink ref="G414" r:id="rId330" xr:uid="{00000000-0004-0000-0100-000049010000}"/>
    <hyperlink ref="G415" r:id="rId331" xr:uid="{00000000-0004-0000-0100-00004A010000}"/>
    <hyperlink ref="G416" r:id="rId332" xr:uid="{00000000-0004-0000-0100-00004B010000}"/>
    <hyperlink ref="G417" r:id="rId333" xr:uid="{00000000-0004-0000-0100-00004C010000}"/>
    <hyperlink ref="G418" r:id="rId334" xr:uid="{00000000-0004-0000-0100-00004D010000}"/>
    <hyperlink ref="G419" r:id="rId335" xr:uid="{00000000-0004-0000-0100-00004E010000}"/>
    <hyperlink ref="G420" r:id="rId336" xr:uid="{00000000-0004-0000-0100-00004F010000}"/>
    <hyperlink ref="G421" r:id="rId337" xr:uid="{00000000-0004-0000-0100-000050010000}"/>
    <hyperlink ref="G422" r:id="rId338" xr:uid="{00000000-0004-0000-0100-000051010000}"/>
    <hyperlink ref="G423" r:id="rId339" xr:uid="{00000000-0004-0000-0100-000052010000}"/>
    <hyperlink ref="G424" r:id="rId340" xr:uid="{00000000-0004-0000-0100-000053010000}"/>
    <hyperlink ref="G425" r:id="rId341" xr:uid="{00000000-0004-0000-0100-000054010000}"/>
    <hyperlink ref="G426" r:id="rId342" xr:uid="{00000000-0004-0000-0100-000055010000}"/>
    <hyperlink ref="G427" r:id="rId343" xr:uid="{00000000-0004-0000-0100-000056010000}"/>
    <hyperlink ref="G428" r:id="rId344" xr:uid="{00000000-0004-0000-0100-000057010000}"/>
    <hyperlink ref="G429" r:id="rId345" xr:uid="{00000000-0004-0000-0100-000058010000}"/>
    <hyperlink ref="G430" r:id="rId346" xr:uid="{00000000-0004-0000-0100-000059010000}"/>
    <hyperlink ref="G431" r:id="rId347" xr:uid="{00000000-0004-0000-0100-00005A010000}"/>
    <hyperlink ref="G432" r:id="rId348" xr:uid="{00000000-0004-0000-0100-00005B010000}"/>
    <hyperlink ref="G433" r:id="rId349" xr:uid="{00000000-0004-0000-0100-00005C010000}"/>
    <hyperlink ref="G434" r:id="rId350" xr:uid="{00000000-0004-0000-0100-00005D010000}"/>
    <hyperlink ref="G435" r:id="rId351" xr:uid="{00000000-0004-0000-0100-00005E010000}"/>
    <hyperlink ref="G436" r:id="rId352" xr:uid="{00000000-0004-0000-0100-00005F010000}"/>
    <hyperlink ref="G437" r:id="rId353" xr:uid="{00000000-0004-0000-0100-000060010000}"/>
    <hyperlink ref="G438" r:id="rId354" xr:uid="{00000000-0004-0000-0100-000061010000}"/>
    <hyperlink ref="G439" r:id="rId355" xr:uid="{00000000-0004-0000-0100-000062010000}"/>
    <hyperlink ref="G440" r:id="rId356" xr:uid="{00000000-0004-0000-0100-000063010000}"/>
    <hyperlink ref="G441" r:id="rId357" xr:uid="{00000000-0004-0000-0100-000064010000}"/>
    <hyperlink ref="G442" r:id="rId358" xr:uid="{00000000-0004-0000-0100-000065010000}"/>
    <hyperlink ref="G443" r:id="rId359" xr:uid="{00000000-0004-0000-0100-000066010000}"/>
    <hyperlink ref="G444" r:id="rId360" xr:uid="{00000000-0004-0000-0100-000067010000}"/>
    <hyperlink ref="G445" r:id="rId361" xr:uid="{00000000-0004-0000-0100-000068010000}"/>
    <hyperlink ref="G446" r:id="rId362" xr:uid="{00000000-0004-0000-0100-000069010000}"/>
    <hyperlink ref="G447" r:id="rId363" xr:uid="{00000000-0004-0000-0100-00006A010000}"/>
    <hyperlink ref="G575" r:id="rId364" display="mailto:gyaari@gmail.com" xr:uid="{00000000-0004-0000-0100-00006B010000}"/>
    <hyperlink ref="G576" r:id="rId365" display="mailto:gyaari@gmail.com" xr:uid="{00000000-0004-0000-0100-00006C010000}"/>
    <hyperlink ref="G577" r:id="rId366" display="mailto:gyaari@gmail.com" xr:uid="{00000000-0004-0000-0100-00006D010000}"/>
    <hyperlink ref="G578" r:id="rId367" display="mailto:gyaari@gmail.com" xr:uid="{00000000-0004-0000-0100-00006E010000}"/>
    <hyperlink ref="G579" r:id="rId368" display="mailto:gyaari@gmail.com" xr:uid="{00000000-0004-0000-0100-00006F010000}"/>
    <hyperlink ref="G580" r:id="rId369" display="mailto:gyaari@gmail.com" xr:uid="{00000000-0004-0000-0100-000070010000}"/>
    <hyperlink ref="G581" r:id="rId370" display="mailto:gyaari@gmail.com" xr:uid="{00000000-0004-0000-0100-000071010000}"/>
    <hyperlink ref="G582" r:id="rId371" display="mailto:gyaari@gmail.com" xr:uid="{00000000-0004-0000-0100-000072010000}"/>
    <hyperlink ref="G583" r:id="rId372" display="mailto:gyaari@gmail.com" xr:uid="{00000000-0004-0000-0100-000073010000}"/>
    <hyperlink ref="G584" r:id="rId373" display="mailto:gyaari@gmail.com" xr:uid="{00000000-0004-0000-0100-000074010000}"/>
    <hyperlink ref="G585" r:id="rId374" display="mailto:gyaari@gmail.com" xr:uid="{00000000-0004-0000-0100-000075010000}"/>
    <hyperlink ref="G586" r:id="rId375" display="mailto:gyaari@gmail.com" xr:uid="{00000000-0004-0000-0100-000076010000}"/>
    <hyperlink ref="G587" r:id="rId376" display="mailto:gyaari@gmail.com" xr:uid="{00000000-0004-0000-0100-000077010000}"/>
    <hyperlink ref="G588" r:id="rId377" display="mailto:gyaari@gmail.com" xr:uid="{00000000-0004-0000-0100-000078010000}"/>
    <hyperlink ref="G589" r:id="rId378" display="mailto:gyaari@gmail.com" xr:uid="{00000000-0004-0000-0100-000079010000}"/>
    <hyperlink ref="G590" r:id="rId379" display="mailto:gyaari@gmail.com" xr:uid="{00000000-0004-0000-0100-00007A010000}"/>
    <hyperlink ref="G591" r:id="rId380" display="mailto:gyaari@gmail.com" xr:uid="{00000000-0004-0000-0100-00007B010000}"/>
    <hyperlink ref="G592" r:id="rId381" display="mailto:gyaari@gmail.com" xr:uid="{00000000-0004-0000-0100-00007C010000}"/>
    <hyperlink ref="G593" r:id="rId382" display="mailto:gyaari@gmail.com" xr:uid="{00000000-0004-0000-0100-00007D010000}"/>
    <hyperlink ref="G594" r:id="rId383" display="mailto:gyaari@gmail.com" xr:uid="{00000000-0004-0000-0100-00007E010000}"/>
    <hyperlink ref="G595" r:id="rId384" display="mailto:gyaari@gmail.com" xr:uid="{00000000-0004-0000-0100-00007F010000}"/>
    <hyperlink ref="G596" r:id="rId385" display="mailto:gyaari@gmail.com" xr:uid="{00000000-0004-0000-0100-000080010000}"/>
    <hyperlink ref="G597" r:id="rId386" display="mailto:gyaari@gmail.com" xr:uid="{00000000-0004-0000-0100-000081010000}"/>
    <hyperlink ref="G598" r:id="rId387" display="mailto:gyaari@gmail.com" xr:uid="{00000000-0004-0000-0100-000082010000}"/>
    <hyperlink ref="G599" r:id="rId388" display="mailto:gyaari@gmail.com" xr:uid="{00000000-0004-0000-0100-000083010000}"/>
    <hyperlink ref="G600" r:id="rId389" display="mailto:gyaari@gmail.com" xr:uid="{00000000-0004-0000-0100-000084010000}"/>
    <hyperlink ref="G601" r:id="rId390" display="mailto:gyaari@gmail.com" xr:uid="{00000000-0004-0000-0100-000085010000}"/>
    <hyperlink ref="G602" r:id="rId391" display="mailto:gyaari@gmail.com" xr:uid="{00000000-0004-0000-0100-000086010000}"/>
    <hyperlink ref="G603" r:id="rId392" display="mailto:gyaari@gmail.com" xr:uid="{00000000-0004-0000-0100-000087010000}"/>
    <hyperlink ref="G604" r:id="rId393" display="mailto:gyaari@gmail.com" xr:uid="{00000000-0004-0000-0100-000088010000}"/>
    <hyperlink ref="G605" r:id="rId394" display="mailto:gyaari@gmail.com" xr:uid="{00000000-0004-0000-0100-000089010000}"/>
    <hyperlink ref="G606" r:id="rId395" display="mailto:gyaari@gmail.com" xr:uid="{00000000-0004-0000-0100-00008A010000}"/>
    <hyperlink ref="G607" r:id="rId396" display="mailto:gyaari@gmail.com" xr:uid="{00000000-0004-0000-0100-00008B010000}"/>
    <hyperlink ref="G618" r:id="rId397" xr:uid="{00000000-0004-0000-0100-00008C010000}"/>
    <hyperlink ref="G617" r:id="rId398" xr:uid="{00000000-0004-0000-0100-00008D010000}"/>
    <hyperlink ref="G616" r:id="rId399" xr:uid="{00000000-0004-0000-0100-00008E010000}"/>
    <hyperlink ref="G608" r:id="rId400" display="mailto:gyaari@gmail.com" xr:uid="{00000000-0004-0000-0100-00008F010000}"/>
    <hyperlink ref="G609" r:id="rId401" display="mailto:gyaari@gmail.com" xr:uid="{00000000-0004-0000-0100-000090010000}"/>
    <hyperlink ref="G610" r:id="rId402" display="mailto:gyaari@gmail.com" xr:uid="{00000000-0004-0000-0100-000091010000}"/>
    <hyperlink ref="G611" r:id="rId403" display="mailto:gyaari@gmail.com" xr:uid="{00000000-0004-0000-0100-000092010000}"/>
    <hyperlink ref="G612" r:id="rId404" display="mailto:gyaari@gmail.com" xr:uid="{00000000-0004-0000-0100-000093010000}"/>
    <hyperlink ref="G613" r:id="rId405" display="mailto:gyaari@gmail.com" xr:uid="{00000000-0004-0000-0100-000094010000}"/>
    <hyperlink ref="G614" r:id="rId406" display="mailto:gyaari@gmail.com" xr:uid="{00000000-0004-0000-0100-000095010000}"/>
    <hyperlink ref="G615" r:id="rId407" display="mailto:gyaari@gmail.com" xr:uid="{00000000-0004-0000-0100-000096010000}"/>
    <hyperlink ref="G634" r:id="rId408" xr:uid="{00000000-0004-0000-0100-000097010000}"/>
    <hyperlink ref="G635" r:id="rId409" xr:uid="{00000000-0004-0000-0100-000098010000}"/>
    <hyperlink ref="G636" r:id="rId410" xr:uid="{00000000-0004-0000-0100-000099010000}"/>
    <hyperlink ref="G637" r:id="rId411" xr:uid="{00000000-0004-0000-0100-00009A010000}"/>
    <hyperlink ref="G638" r:id="rId412" xr:uid="{00000000-0004-0000-0100-00009B010000}"/>
    <hyperlink ref="G639" r:id="rId413" xr:uid="{00000000-0004-0000-0100-00009C010000}"/>
    <hyperlink ref="G671" r:id="rId414" xr:uid="{00000000-0004-0000-0100-00009D010000}"/>
    <hyperlink ref="G692" r:id="rId415" xr:uid="{00000000-0004-0000-0100-00009E010000}"/>
    <hyperlink ref="G693" r:id="rId416" xr:uid="{00000000-0004-0000-0100-00009F010000}"/>
    <hyperlink ref="G694" r:id="rId417" xr:uid="{00000000-0004-0000-0100-0000A0010000}"/>
    <hyperlink ref="G695" r:id="rId418" xr:uid="{00000000-0004-0000-0100-0000A1010000}"/>
    <hyperlink ref="G696" r:id="rId419" xr:uid="{00000000-0004-0000-0100-0000A2010000}"/>
    <hyperlink ref="G697" r:id="rId420" xr:uid="{00000000-0004-0000-0100-0000A3010000}"/>
    <hyperlink ref="G698" r:id="rId421" xr:uid="{00000000-0004-0000-0100-0000A4010000}"/>
    <hyperlink ref="G699" r:id="rId422" xr:uid="{00000000-0004-0000-0100-0000A5010000}"/>
    <hyperlink ref="G700" r:id="rId423" xr:uid="{00000000-0004-0000-0100-0000A6010000}"/>
    <hyperlink ref="G701" r:id="rId424" xr:uid="{00000000-0004-0000-0100-0000A7010000}"/>
    <hyperlink ref="G702" r:id="rId425" xr:uid="{00000000-0004-0000-0100-0000A8010000}"/>
    <hyperlink ref="G703" r:id="rId426" xr:uid="{00000000-0004-0000-0100-0000A9010000}"/>
    <hyperlink ref="G704" r:id="rId427" xr:uid="{00000000-0004-0000-0100-0000AA010000}"/>
    <hyperlink ref="G705" r:id="rId428" xr:uid="{00000000-0004-0000-0100-0000AB010000}"/>
    <hyperlink ref="G706" r:id="rId429" xr:uid="{00000000-0004-0000-0100-0000AC010000}"/>
    <hyperlink ref="G707" r:id="rId430" xr:uid="{00000000-0004-0000-0100-0000AD010000}"/>
    <hyperlink ref="G708" r:id="rId431" xr:uid="{00000000-0004-0000-0100-0000AE010000}"/>
    <hyperlink ref="G709" r:id="rId432" xr:uid="{00000000-0004-0000-0100-0000AF010000}"/>
    <hyperlink ref="G711" r:id="rId433" xr:uid="{00000000-0004-0000-0100-0000B0010000}"/>
    <hyperlink ref="G710" r:id="rId434" xr:uid="{00000000-0004-0000-0100-0000B1010000}"/>
    <hyperlink ref="CD640" r:id="rId435" tooltip="Link to BioSample" display="https://www.ncbi.nlm.nih.gov/biosample/SAMN04978743" xr:uid="{00000000-0004-0000-0100-0000B2010000}"/>
    <hyperlink ref="CD641" r:id="rId436" tooltip="Link to BioSample" display="https://www.ncbi.nlm.nih.gov/biosample/SAMN04978743" xr:uid="{00000000-0004-0000-0100-0000B3010000}"/>
    <hyperlink ref="CD642" r:id="rId437" tooltip="Link to BioSample" display="https://www.ncbi.nlm.nih.gov/biosample/SAMN04978743" xr:uid="{00000000-0004-0000-0100-0000B4010000}"/>
    <hyperlink ref="CD643" r:id="rId438" tooltip="Link to BioSample" display="https://www.ncbi.nlm.nih.gov/biosample/SAMN04978743" xr:uid="{00000000-0004-0000-0100-0000B5010000}"/>
    <hyperlink ref="CD644" r:id="rId439" tooltip="Link to BioSample" display="https://www.ncbi.nlm.nih.gov/biosample/SAMN04978743" xr:uid="{00000000-0004-0000-0100-0000B6010000}"/>
    <hyperlink ref="CD645" r:id="rId440" tooltip="Link to BioSample" display="https://www.ncbi.nlm.nih.gov/biosample/SAMN04978743" xr:uid="{00000000-0004-0000-0100-0000B7010000}"/>
    <hyperlink ref="CD646" r:id="rId441" tooltip="Link to BioSample" display="https://www.ncbi.nlm.nih.gov/biosample/SAMN04978743" xr:uid="{00000000-0004-0000-0100-0000B8010000}"/>
    <hyperlink ref="CD647" r:id="rId442" tooltip="Link to BioSample" display="https://www.ncbi.nlm.nih.gov/biosample/SAMN04978743" xr:uid="{00000000-0004-0000-0100-0000B9010000}"/>
    <hyperlink ref="CD648" r:id="rId443" tooltip="Link to BioSample" display="https://www.ncbi.nlm.nih.gov/biosample/SAMN04978743" xr:uid="{00000000-0004-0000-0100-0000BA010000}"/>
    <hyperlink ref="CD649" r:id="rId444" tooltip="Link to BioSample" display="https://www.ncbi.nlm.nih.gov/biosample/SAMN04978743" xr:uid="{00000000-0004-0000-0100-0000BB010000}"/>
    <hyperlink ref="CD650" r:id="rId445" tooltip="Link to BioSample" display="https://www.ncbi.nlm.nih.gov/biosample/SAMN04978743" xr:uid="{00000000-0004-0000-0100-0000BC010000}"/>
    <hyperlink ref="CD651" r:id="rId446" tooltip="Link to BioSample" display="https://www.ncbi.nlm.nih.gov/biosample/SAMN04978743" xr:uid="{00000000-0004-0000-0100-0000BD010000}"/>
    <hyperlink ref="CD652" r:id="rId447" tooltip="Link to BioSample" display="https://www.ncbi.nlm.nih.gov/biosample/SAMN04978743" xr:uid="{00000000-0004-0000-0100-0000BE010000}"/>
    <hyperlink ref="CD653" r:id="rId448" tooltip="Link to BioSample" display="https://www.ncbi.nlm.nih.gov/biosample/SAMN04978743" xr:uid="{00000000-0004-0000-0100-0000BF010000}"/>
    <hyperlink ref="CD654" r:id="rId449" tooltip="Link to BioSample" display="https://www.ncbi.nlm.nih.gov/biosample/SAMN04978743" xr:uid="{00000000-0004-0000-0100-0000C0010000}"/>
    <hyperlink ref="CD655" r:id="rId450" tooltip="Link to BioSample" display="https://www.ncbi.nlm.nih.gov/biosample/SAMN04978743" xr:uid="{00000000-0004-0000-0100-0000C1010000}"/>
    <hyperlink ref="CD656" r:id="rId451" tooltip="Link to BioSample" display="https://www.ncbi.nlm.nih.gov/biosample/SAMN04978743" xr:uid="{00000000-0004-0000-0100-0000C2010000}"/>
    <hyperlink ref="CD657" r:id="rId452" tooltip="Link to BioSample" display="https://www.ncbi.nlm.nih.gov/biosample/SAMN04978743" xr:uid="{00000000-0004-0000-0100-0000C3010000}"/>
    <hyperlink ref="CD658" r:id="rId453" tooltip="Link to BioSample" display="https://www.ncbi.nlm.nih.gov/biosample/SAMN04978743" xr:uid="{00000000-0004-0000-0100-0000C4010000}"/>
    <hyperlink ref="CD659" r:id="rId454" tooltip="Link to BioSample" display="https://www.ncbi.nlm.nih.gov/biosample/SAMN04978743" xr:uid="{00000000-0004-0000-0100-0000C5010000}"/>
    <hyperlink ref="CD660" r:id="rId455" tooltip="Link to BioSample" display="https://www.ncbi.nlm.nih.gov/biosample/SAMN04978743" xr:uid="{00000000-0004-0000-0100-0000C6010000}"/>
    <hyperlink ref="CD661" r:id="rId456" tooltip="Link to BioSample" display="https://www.ncbi.nlm.nih.gov/biosample/SAMN04978743" xr:uid="{00000000-0004-0000-0100-0000C7010000}"/>
    <hyperlink ref="CD662" r:id="rId457" tooltip="Link to BioSample" display="https://www.ncbi.nlm.nih.gov/biosample/SAMN04978743" xr:uid="{00000000-0004-0000-0100-0000C8010000}"/>
    <hyperlink ref="CD663" r:id="rId458" tooltip="Link to BioSample" display="https://www.ncbi.nlm.nih.gov/biosample/SAMN04978743" xr:uid="{00000000-0004-0000-0100-0000C9010000}"/>
    <hyperlink ref="CD664" r:id="rId459" tooltip="Link to BioSample" display="https://www.ncbi.nlm.nih.gov/biosample/SAMN04978743" xr:uid="{00000000-0004-0000-0100-0000CA010000}"/>
    <hyperlink ref="CD665" r:id="rId460" tooltip="Link to BioSample" display="https://www.ncbi.nlm.nih.gov/biosample/SAMN04978743" xr:uid="{00000000-0004-0000-0100-0000CB010000}"/>
    <hyperlink ref="CD666" r:id="rId461" tooltip="Link to BioSample" display="https://www.ncbi.nlm.nih.gov/biosample/SAMN04978743" xr:uid="{00000000-0004-0000-0100-0000CC010000}"/>
    <hyperlink ref="CD667" r:id="rId462" tooltip="Link to BioSample" display="https://www.ncbi.nlm.nih.gov/biosample/SAMN04978743" xr:uid="{00000000-0004-0000-0100-0000CD010000}"/>
    <hyperlink ref="CD668" r:id="rId463" tooltip="Link to BioSample" display="https://www.ncbi.nlm.nih.gov/biosample/SAMN04978743" xr:uid="{00000000-0004-0000-0100-0000CE010000}"/>
    <hyperlink ref="CD669" r:id="rId464" tooltip="Link to BioSample" display="https://www.ncbi.nlm.nih.gov/biosample/SAMN04978743" xr:uid="{00000000-0004-0000-0100-0000CF010000}"/>
    <hyperlink ref="CD670" r:id="rId465" tooltip="Link to BioSample" display="https://www.ncbi.nlm.nih.gov/biosample/SAMN04978743" xr:uid="{00000000-0004-0000-0100-0000D0010000}"/>
    <hyperlink ref="G712" r:id="rId466" xr:uid="{00000000-0004-0000-0100-0000D1010000}"/>
    <hyperlink ref="G713" r:id="rId467" xr:uid="{00000000-0004-0000-0100-0000D2010000}"/>
    <hyperlink ref="G714" r:id="rId468" xr:uid="{00000000-0004-0000-0100-0000D3010000}"/>
    <hyperlink ref="G715" r:id="rId469" xr:uid="{00000000-0004-0000-0100-0000D4010000}"/>
    <hyperlink ref="G716" r:id="rId470" xr:uid="{00000000-0004-0000-0100-0000D5010000}"/>
    <hyperlink ref="G717" r:id="rId471" xr:uid="{00000000-0004-0000-0100-0000D6010000}"/>
    <hyperlink ref="G718" r:id="rId472" xr:uid="{00000000-0004-0000-0100-0000D7010000}"/>
    <hyperlink ref="G719" r:id="rId473" xr:uid="{00000000-0004-0000-0100-0000D8010000}"/>
    <hyperlink ref="G720" r:id="rId474" xr:uid="{00000000-0004-0000-0100-0000D9010000}"/>
    <hyperlink ref="G721" r:id="rId475" xr:uid="{00000000-0004-0000-0100-0000DA010000}"/>
    <hyperlink ref="G722" r:id="rId476" xr:uid="{00000000-0004-0000-0100-0000DB010000}"/>
    <hyperlink ref="G723" r:id="rId477" xr:uid="{00000000-0004-0000-0100-0000DC010000}"/>
    <hyperlink ref="G724" r:id="rId478" xr:uid="{00000000-0004-0000-0100-0000DD010000}"/>
    <hyperlink ref="G725" r:id="rId479" xr:uid="{00000000-0004-0000-0100-0000DE010000}"/>
    <hyperlink ref="G726" r:id="rId480" xr:uid="{00000000-0004-0000-0100-0000DF010000}"/>
    <hyperlink ref="G727" r:id="rId481" xr:uid="{00000000-0004-0000-0100-0000E0010000}"/>
    <hyperlink ref="G728" r:id="rId482" xr:uid="{00000000-0004-0000-0100-0000E1010000}"/>
    <hyperlink ref="G729" r:id="rId483" xr:uid="{00000000-0004-0000-0100-0000E2010000}"/>
    <hyperlink ref="G730" r:id="rId484" xr:uid="{00000000-0004-0000-0100-0000E3010000}"/>
    <hyperlink ref="G731" r:id="rId485" xr:uid="{00000000-0004-0000-0100-0000E4010000}"/>
    <hyperlink ref="G732" r:id="rId486" xr:uid="{00000000-0004-0000-0100-0000E5010000}"/>
    <hyperlink ref="G733" r:id="rId487" xr:uid="{00000000-0004-0000-0100-0000E6010000}"/>
    <hyperlink ref="G734" r:id="rId488" xr:uid="{00000000-0004-0000-0100-0000E7010000}"/>
    <hyperlink ref="G735" r:id="rId489" xr:uid="{00000000-0004-0000-0100-0000E8010000}"/>
    <hyperlink ref="G736" r:id="rId490" xr:uid="{00000000-0004-0000-0100-0000E9010000}"/>
    <hyperlink ref="G737" r:id="rId491" xr:uid="{00000000-0004-0000-0100-0000EA010000}"/>
    <hyperlink ref="G738" r:id="rId492" xr:uid="{00000000-0004-0000-0100-0000EB010000}"/>
    <hyperlink ref="G739" r:id="rId493" xr:uid="{00000000-0004-0000-0100-0000EC010000}"/>
    <hyperlink ref="G740" r:id="rId494" xr:uid="{00000000-0004-0000-0100-0000ED010000}"/>
    <hyperlink ref="G741" r:id="rId495" xr:uid="{00000000-0004-0000-0100-0000EE010000}"/>
    <hyperlink ref="G742" r:id="rId496" xr:uid="{00000000-0004-0000-0100-0000EF010000}"/>
    <hyperlink ref="G743" r:id="rId497" xr:uid="{00000000-0004-0000-0100-0000F0010000}"/>
    <hyperlink ref="G744" r:id="rId498" xr:uid="{00000000-0004-0000-0100-0000F1010000}"/>
    <hyperlink ref="G745" r:id="rId499" xr:uid="{00000000-0004-0000-0100-0000F2010000}"/>
    <hyperlink ref="G746" r:id="rId500" xr:uid="{00000000-0004-0000-0100-0000F3010000}"/>
    <hyperlink ref="G747" r:id="rId501" xr:uid="{00000000-0004-0000-0100-0000F4010000}"/>
    <hyperlink ref="G748" r:id="rId502" xr:uid="{00000000-0004-0000-0100-0000F5010000}"/>
    <hyperlink ref="G749" r:id="rId503" xr:uid="{00000000-0004-0000-0100-0000F6010000}"/>
    <hyperlink ref="G750" r:id="rId504" xr:uid="{00000000-0004-0000-0100-0000F7010000}"/>
    <hyperlink ref="G751" r:id="rId505" xr:uid="{00000000-0004-0000-0100-0000F8010000}"/>
    <hyperlink ref="G752" r:id="rId506" xr:uid="{00000000-0004-0000-0100-0000F9010000}"/>
    <hyperlink ref="G753" r:id="rId507" xr:uid="{00000000-0004-0000-0100-0000FA010000}"/>
    <hyperlink ref="G754" r:id="rId508" xr:uid="{00000000-0004-0000-0100-0000FB010000}"/>
    <hyperlink ref="G755" r:id="rId509" xr:uid="{00000000-0004-0000-0100-0000FC010000}"/>
    <hyperlink ref="G756" r:id="rId510" xr:uid="{00000000-0004-0000-0100-0000FD010000}"/>
    <hyperlink ref="G757" r:id="rId511" xr:uid="{00000000-0004-0000-0100-0000FE010000}"/>
    <hyperlink ref="G758" r:id="rId512" xr:uid="{00000000-0004-0000-0100-0000FF010000}"/>
    <hyperlink ref="G759" r:id="rId513" xr:uid="{00000000-0004-0000-0100-000000020000}"/>
    <hyperlink ref="G760" r:id="rId514" xr:uid="{00000000-0004-0000-0100-000001020000}"/>
    <hyperlink ref="G761" r:id="rId515" xr:uid="{00000000-0004-0000-0100-000002020000}"/>
    <hyperlink ref="G762" r:id="rId516" xr:uid="{00000000-0004-0000-0100-000003020000}"/>
    <hyperlink ref="G763" r:id="rId517" xr:uid="{00000000-0004-0000-0100-000004020000}"/>
    <hyperlink ref="G764" r:id="rId518" xr:uid="{00000000-0004-0000-0100-000005020000}"/>
    <hyperlink ref="G765" r:id="rId519" xr:uid="{00000000-0004-0000-0100-000006020000}"/>
    <hyperlink ref="G766" r:id="rId520" xr:uid="{00000000-0004-0000-0100-000007020000}"/>
    <hyperlink ref="G767" r:id="rId521" xr:uid="{00000000-0004-0000-0100-000008020000}"/>
    <hyperlink ref="G768" r:id="rId522" xr:uid="{00000000-0004-0000-0100-000009020000}"/>
    <hyperlink ref="G769" r:id="rId523" xr:uid="{00000000-0004-0000-0100-00000A020000}"/>
    <hyperlink ref="G770" r:id="rId524" xr:uid="{00000000-0004-0000-0100-00000B020000}"/>
    <hyperlink ref="G771" r:id="rId525" xr:uid="{00000000-0004-0000-0100-00000C020000}"/>
    <hyperlink ref="G772" r:id="rId526" xr:uid="{00000000-0004-0000-0100-00000D020000}"/>
    <hyperlink ref="G773" r:id="rId527" xr:uid="{00000000-0004-0000-0100-00000E020000}"/>
    <hyperlink ref="G774" r:id="rId528" xr:uid="{00000000-0004-0000-0100-00000F020000}"/>
    <hyperlink ref="G775" r:id="rId529" xr:uid="{00000000-0004-0000-0100-000010020000}"/>
    <hyperlink ref="G776" r:id="rId530" xr:uid="{00000000-0004-0000-0100-000011020000}"/>
    <hyperlink ref="G777" r:id="rId531" xr:uid="{00000000-0004-0000-0100-000012020000}"/>
    <hyperlink ref="G778" r:id="rId532" xr:uid="{00000000-0004-0000-0100-000013020000}"/>
    <hyperlink ref="G779" r:id="rId533" xr:uid="{00000000-0004-0000-0100-000014020000}"/>
    <hyperlink ref="G780" r:id="rId534" xr:uid="{00000000-0004-0000-0100-000015020000}"/>
    <hyperlink ref="G781" r:id="rId535" xr:uid="{00000000-0004-0000-0100-000016020000}"/>
    <hyperlink ref="G782" r:id="rId536" xr:uid="{00000000-0004-0000-0100-000017020000}"/>
    <hyperlink ref="G783" r:id="rId537" xr:uid="{00000000-0004-0000-0100-000018020000}"/>
    <hyperlink ref="G784" r:id="rId538" xr:uid="{00000000-0004-0000-0100-000019020000}"/>
    <hyperlink ref="G785" r:id="rId539" xr:uid="{00000000-0004-0000-0100-00001A020000}"/>
    <hyperlink ref="G786" r:id="rId540" xr:uid="{00000000-0004-0000-0100-00001B020000}"/>
    <hyperlink ref="G787" r:id="rId541" xr:uid="{00000000-0004-0000-0100-00001C020000}"/>
    <hyperlink ref="G788" r:id="rId542" xr:uid="{00000000-0004-0000-0100-00001D020000}"/>
    <hyperlink ref="G789" r:id="rId543" xr:uid="{00000000-0004-0000-0100-00001E020000}"/>
    <hyperlink ref="G790" r:id="rId544" xr:uid="{00000000-0004-0000-0100-00001F020000}"/>
    <hyperlink ref="G791" r:id="rId545" xr:uid="{00000000-0004-0000-0100-000020020000}"/>
    <hyperlink ref="G792" r:id="rId546" xr:uid="{00000000-0004-0000-0100-000021020000}"/>
    <hyperlink ref="G793" r:id="rId547" xr:uid="{00000000-0004-0000-0100-000022020000}"/>
    <hyperlink ref="G794" r:id="rId548" xr:uid="{00000000-0004-0000-0100-000023020000}"/>
    <hyperlink ref="G795" r:id="rId549" xr:uid="{00000000-0004-0000-0100-000024020000}"/>
    <hyperlink ref="G796" r:id="rId550" xr:uid="{00000000-0004-0000-0100-000025020000}"/>
    <hyperlink ref="G797" r:id="rId551" xr:uid="{00000000-0004-0000-0100-000026020000}"/>
    <hyperlink ref="G798" r:id="rId552" xr:uid="{00000000-0004-0000-0100-000027020000}"/>
    <hyperlink ref="G799" r:id="rId553" xr:uid="{00000000-0004-0000-0100-000028020000}"/>
    <hyperlink ref="G800" r:id="rId554" xr:uid="{00000000-0004-0000-0100-000029020000}"/>
    <hyperlink ref="G801" r:id="rId555" xr:uid="{00000000-0004-0000-0100-00002A020000}"/>
    <hyperlink ref="G802" r:id="rId556" xr:uid="{00000000-0004-0000-0100-00002B020000}"/>
    <hyperlink ref="G803" r:id="rId557" xr:uid="{00000000-0004-0000-0100-00002C020000}"/>
    <hyperlink ref="G804" r:id="rId558" xr:uid="{00000000-0004-0000-0100-00002D020000}"/>
    <hyperlink ref="G805" r:id="rId559" xr:uid="{00000000-0004-0000-0100-00002E020000}"/>
    <hyperlink ref="G806" r:id="rId560" xr:uid="{00000000-0004-0000-0100-00002F020000}"/>
    <hyperlink ref="G807" r:id="rId561" xr:uid="{00000000-0004-0000-0100-000030020000}"/>
    <hyperlink ref="G808" r:id="rId562" xr:uid="{00000000-0004-0000-0100-000031020000}"/>
    <hyperlink ref="G809" r:id="rId563" xr:uid="{00000000-0004-0000-0100-000032020000}"/>
    <hyperlink ref="G810" r:id="rId564" xr:uid="{00000000-0004-0000-0100-000033020000}"/>
    <hyperlink ref="G672" r:id="rId565" xr:uid="{00000000-0004-0000-0100-000034020000}"/>
    <hyperlink ref="G673" r:id="rId566" xr:uid="{00000000-0004-0000-0100-000035020000}"/>
    <hyperlink ref="G674" r:id="rId567" xr:uid="{00000000-0004-0000-0100-000036020000}"/>
    <hyperlink ref="G675" r:id="rId568" xr:uid="{00000000-0004-0000-0100-000037020000}"/>
    <hyperlink ref="G676" r:id="rId569" xr:uid="{00000000-0004-0000-0100-000038020000}"/>
    <hyperlink ref="G677" r:id="rId570" xr:uid="{00000000-0004-0000-0100-000039020000}"/>
    <hyperlink ref="G678" r:id="rId571" xr:uid="{00000000-0004-0000-0100-00003A020000}"/>
    <hyperlink ref="G679" r:id="rId572" xr:uid="{00000000-0004-0000-0100-00003B020000}"/>
    <hyperlink ref="G680" r:id="rId573" xr:uid="{00000000-0004-0000-0100-00003C020000}"/>
    <hyperlink ref="G681" r:id="rId574" xr:uid="{00000000-0004-0000-0100-00003D020000}"/>
    <hyperlink ref="G682" r:id="rId575" xr:uid="{00000000-0004-0000-0100-00003E020000}"/>
    <hyperlink ref="G683" r:id="rId576" xr:uid="{00000000-0004-0000-0100-00003F020000}"/>
    <hyperlink ref="G684" r:id="rId577" xr:uid="{00000000-0004-0000-0100-000040020000}"/>
    <hyperlink ref="G685" r:id="rId578" xr:uid="{00000000-0004-0000-0100-000041020000}"/>
    <hyperlink ref="G686" r:id="rId579" xr:uid="{00000000-0004-0000-0100-000042020000}"/>
    <hyperlink ref="G687" r:id="rId580" xr:uid="{00000000-0004-0000-0100-000043020000}"/>
    <hyperlink ref="G688" r:id="rId581" xr:uid="{00000000-0004-0000-0100-000044020000}"/>
    <hyperlink ref="G689" r:id="rId582" xr:uid="{00000000-0004-0000-0100-000045020000}"/>
    <hyperlink ref="G691" r:id="rId583" xr:uid="{00000000-0004-0000-0100-000046020000}"/>
    <hyperlink ref="G690" r:id="rId584" xr:uid="{00000000-0004-0000-0100-000047020000}"/>
    <hyperlink ref="K884" r:id="rId585" display="https://www.nature.com/articles/s41598-017-05538-z" xr:uid="{00000000-0004-0000-0100-000048020000}"/>
    <hyperlink ref="G574" r:id="rId586" display="mailto:gyaari@gmail.com" xr:uid="{00000000-0004-0000-0100-000049020000}"/>
    <hyperlink ref="G549" r:id="rId587" xr:uid="{00000000-0004-0000-0100-00004A020000}"/>
    <hyperlink ref="G550" r:id="rId588" xr:uid="{00000000-0004-0000-0100-00004B020000}"/>
    <hyperlink ref="G551" r:id="rId589" xr:uid="{00000000-0004-0000-0100-00004C020000}"/>
    <hyperlink ref="G552" r:id="rId590" xr:uid="{00000000-0004-0000-0100-00004D020000}"/>
    <hyperlink ref="G553" r:id="rId591" xr:uid="{00000000-0004-0000-0100-00004E020000}"/>
    <hyperlink ref="G554" r:id="rId592" xr:uid="{00000000-0004-0000-0100-00004F020000}"/>
    <hyperlink ref="G555" r:id="rId593" xr:uid="{00000000-0004-0000-0100-000050020000}"/>
    <hyperlink ref="G556" r:id="rId594" xr:uid="{00000000-0004-0000-0100-000051020000}"/>
    <hyperlink ref="G557" r:id="rId595" xr:uid="{00000000-0004-0000-0100-000052020000}"/>
    <hyperlink ref="G558" r:id="rId596" xr:uid="{00000000-0004-0000-0100-000053020000}"/>
    <hyperlink ref="G559" r:id="rId597" xr:uid="{00000000-0004-0000-0100-000054020000}"/>
    <hyperlink ref="G560" r:id="rId598" xr:uid="{00000000-0004-0000-0100-000055020000}"/>
    <hyperlink ref="G561" r:id="rId599" xr:uid="{00000000-0004-0000-0100-000056020000}"/>
    <hyperlink ref="G562" r:id="rId600" xr:uid="{00000000-0004-0000-0100-000057020000}"/>
    <hyperlink ref="G563" r:id="rId601" xr:uid="{00000000-0004-0000-0100-000058020000}"/>
    <hyperlink ref="G564" r:id="rId602" xr:uid="{00000000-0004-0000-0100-000059020000}"/>
    <hyperlink ref="G565" r:id="rId603" xr:uid="{00000000-0004-0000-0100-00005A020000}"/>
    <hyperlink ref="G566" r:id="rId604" xr:uid="{00000000-0004-0000-0100-00005B020000}"/>
    <hyperlink ref="G567" r:id="rId605" xr:uid="{00000000-0004-0000-0100-00005C020000}"/>
    <hyperlink ref="G568" r:id="rId606" xr:uid="{00000000-0004-0000-0100-00005D020000}"/>
    <hyperlink ref="G569" r:id="rId607" xr:uid="{00000000-0004-0000-0100-00005E020000}"/>
    <hyperlink ref="G570" r:id="rId608" xr:uid="{00000000-0004-0000-0100-00005F020000}"/>
    <hyperlink ref="G571" r:id="rId609" xr:uid="{00000000-0004-0000-0100-000060020000}"/>
    <hyperlink ref="G572" r:id="rId610" xr:uid="{00000000-0004-0000-0100-000061020000}"/>
    <hyperlink ref="G573" r:id="rId611" xr:uid="{00000000-0004-0000-0100-000062020000}"/>
    <hyperlink ref="K280" r:id="rId612" display="http://cancerimmunolres.aacrjournals.org/content/5/2/148.long" xr:uid="{00000000-0004-0000-0100-000063020000}"/>
    <hyperlink ref="K634" r:id="rId613" display="https://www.nature.com/articles/nm.3743" xr:uid="{00000000-0004-0000-0100-000064020000}"/>
    <hyperlink ref="K712" r:id="rId614" display="https://www.nature.com/articles/leu2016321" xr:uid="{00000000-0004-0000-0100-000065020000}"/>
    <hyperlink ref="K811" r:id="rId615" display="https://onlinelibrary.wiley.com/doi/abs/10.1002/path.4742" xr:uid="{00000000-0004-0000-0100-000066020000}"/>
    <hyperlink ref="G523" r:id="rId616" xr:uid="{00000000-0004-0000-0100-000067020000}"/>
    <hyperlink ref="G522" r:id="rId617" xr:uid="{00000000-0004-0000-0100-000068020000}"/>
    <hyperlink ref="G521" r:id="rId618" xr:uid="{00000000-0004-0000-0100-000069020000}"/>
    <hyperlink ref="G520" r:id="rId619" xr:uid="{00000000-0004-0000-0100-00006A020000}"/>
    <hyperlink ref="G519" r:id="rId620" xr:uid="{00000000-0004-0000-0100-00006B020000}"/>
    <hyperlink ref="G518" r:id="rId621" xr:uid="{00000000-0004-0000-0100-00006C020000}"/>
    <hyperlink ref="G517" r:id="rId622" xr:uid="{00000000-0004-0000-0100-00006D020000}"/>
    <hyperlink ref="G516" r:id="rId623" xr:uid="{00000000-0004-0000-0100-00006E020000}"/>
    <hyperlink ref="G515" r:id="rId624" xr:uid="{00000000-0004-0000-0100-00006F020000}"/>
    <hyperlink ref="G514" r:id="rId625" xr:uid="{00000000-0004-0000-0100-000070020000}"/>
    <hyperlink ref="G513" r:id="rId626" xr:uid="{00000000-0004-0000-0100-000071020000}"/>
    <hyperlink ref="G512" r:id="rId627" xr:uid="{00000000-0004-0000-0100-000072020000}"/>
    <hyperlink ref="G511" r:id="rId628" xr:uid="{00000000-0004-0000-0100-000073020000}"/>
    <hyperlink ref="G510" r:id="rId629" xr:uid="{00000000-0004-0000-0100-000074020000}"/>
    <hyperlink ref="G509" r:id="rId630" xr:uid="{00000000-0004-0000-0100-000075020000}"/>
    <hyperlink ref="G508" r:id="rId631" xr:uid="{00000000-0004-0000-0100-000076020000}"/>
    <hyperlink ref="G507" r:id="rId632" xr:uid="{00000000-0004-0000-0100-000077020000}"/>
    <hyperlink ref="G506" r:id="rId633" xr:uid="{00000000-0004-0000-0100-000078020000}"/>
    <hyperlink ref="G505" r:id="rId634" xr:uid="{00000000-0004-0000-0100-000079020000}"/>
    <hyperlink ref="G504" r:id="rId635" xr:uid="{00000000-0004-0000-0100-00007A020000}"/>
    <hyperlink ref="G503" r:id="rId636" xr:uid="{00000000-0004-0000-0100-00007B020000}"/>
    <hyperlink ref="G502" r:id="rId637" xr:uid="{00000000-0004-0000-0100-00007C020000}"/>
    <hyperlink ref="G501" r:id="rId638" xr:uid="{00000000-0004-0000-0100-00007D020000}"/>
    <hyperlink ref="G500" r:id="rId639" xr:uid="{00000000-0004-0000-0100-00007E020000}"/>
    <hyperlink ref="G499" r:id="rId640" xr:uid="{00000000-0004-0000-0100-00007F020000}"/>
    <hyperlink ref="G498" r:id="rId641" xr:uid="{00000000-0004-0000-0100-000080020000}"/>
    <hyperlink ref="G497" r:id="rId642" xr:uid="{00000000-0004-0000-0100-000081020000}"/>
    <hyperlink ref="G496" r:id="rId643" xr:uid="{00000000-0004-0000-0100-000082020000}"/>
    <hyperlink ref="G495" r:id="rId644" xr:uid="{00000000-0004-0000-0100-000083020000}"/>
    <hyperlink ref="G494" r:id="rId645" xr:uid="{00000000-0004-0000-0100-000084020000}"/>
    <hyperlink ref="G493" r:id="rId646" xr:uid="{00000000-0004-0000-0100-000085020000}"/>
    <hyperlink ref="G492" r:id="rId647" xr:uid="{00000000-0004-0000-0100-000086020000}"/>
    <hyperlink ref="G491" r:id="rId648" xr:uid="{00000000-0004-0000-0100-000087020000}"/>
    <hyperlink ref="G490" r:id="rId649" xr:uid="{00000000-0004-0000-0100-000088020000}"/>
    <hyperlink ref="G489" r:id="rId650" xr:uid="{00000000-0004-0000-0100-000089020000}"/>
    <hyperlink ref="G488" r:id="rId651" xr:uid="{00000000-0004-0000-0100-00008A020000}"/>
    <hyperlink ref="G487" r:id="rId652" xr:uid="{00000000-0004-0000-0100-00008B020000}"/>
    <hyperlink ref="G486" r:id="rId653" xr:uid="{00000000-0004-0000-0100-00008C020000}"/>
    <hyperlink ref="G485" r:id="rId654" xr:uid="{00000000-0004-0000-0100-00008D020000}"/>
    <hyperlink ref="G484" r:id="rId655" xr:uid="{00000000-0004-0000-0100-00008E020000}"/>
    <hyperlink ref="G483" r:id="rId656" xr:uid="{00000000-0004-0000-0100-00008F020000}"/>
    <hyperlink ref="G482" r:id="rId657" xr:uid="{00000000-0004-0000-0100-000090020000}"/>
    <hyperlink ref="G481" r:id="rId658" xr:uid="{00000000-0004-0000-0100-000091020000}"/>
    <hyperlink ref="G480" r:id="rId659" xr:uid="{00000000-0004-0000-0100-000092020000}"/>
    <hyperlink ref="G479" r:id="rId660" xr:uid="{00000000-0004-0000-0100-000093020000}"/>
    <hyperlink ref="G478" r:id="rId661" xr:uid="{00000000-0004-0000-0100-000094020000}"/>
    <hyperlink ref="G477" r:id="rId662" xr:uid="{00000000-0004-0000-0100-000095020000}"/>
    <hyperlink ref="G476" r:id="rId663" xr:uid="{00000000-0004-0000-0100-000096020000}"/>
    <hyperlink ref="G475" r:id="rId664" xr:uid="{00000000-0004-0000-0100-000097020000}"/>
    <hyperlink ref="G474" r:id="rId665" xr:uid="{00000000-0004-0000-0100-000098020000}"/>
    <hyperlink ref="G473" r:id="rId666" xr:uid="{00000000-0004-0000-0100-000099020000}"/>
    <hyperlink ref="G472" r:id="rId667" xr:uid="{00000000-0004-0000-0100-00009A020000}"/>
    <hyperlink ref="G471" r:id="rId668" xr:uid="{00000000-0004-0000-0100-00009B020000}"/>
    <hyperlink ref="G470" r:id="rId669" xr:uid="{00000000-0004-0000-0100-00009C020000}"/>
    <hyperlink ref="G469" r:id="rId670" xr:uid="{00000000-0004-0000-0100-00009D020000}"/>
    <hyperlink ref="G468" r:id="rId671" xr:uid="{00000000-0004-0000-0100-00009E020000}"/>
    <hyperlink ref="G467" r:id="rId672" xr:uid="{00000000-0004-0000-0100-00009F020000}"/>
    <hyperlink ref="G466" r:id="rId673" xr:uid="{00000000-0004-0000-0100-0000A0020000}"/>
    <hyperlink ref="G465" r:id="rId674" xr:uid="{00000000-0004-0000-0100-0000A1020000}"/>
    <hyperlink ref="G464" r:id="rId675" xr:uid="{00000000-0004-0000-0100-0000A2020000}"/>
    <hyperlink ref="G463" r:id="rId676" xr:uid="{00000000-0004-0000-0100-0000A3020000}"/>
    <hyperlink ref="G462" r:id="rId677" xr:uid="{00000000-0004-0000-0100-0000A4020000}"/>
    <hyperlink ref="G461" r:id="rId678" xr:uid="{00000000-0004-0000-0100-0000A5020000}"/>
    <hyperlink ref="G460" r:id="rId679" xr:uid="{00000000-0004-0000-0100-0000A6020000}"/>
    <hyperlink ref="G459" r:id="rId680" xr:uid="{00000000-0004-0000-0100-0000A7020000}"/>
    <hyperlink ref="G458" r:id="rId681" xr:uid="{00000000-0004-0000-0100-0000A8020000}"/>
    <hyperlink ref="G457" r:id="rId682" xr:uid="{00000000-0004-0000-0100-0000A9020000}"/>
    <hyperlink ref="G456" r:id="rId683" xr:uid="{00000000-0004-0000-0100-0000AA020000}"/>
    <hyperlink ref="G455" r:id="rId684" xr:uid="{00000000-0004-0000-0100-0000AB020000}"/>
    <hyperlink ref="G454" r:id="rId685" xr:uid="{00000000-0004-0000-0100-0000AC020000}"/>
    <hyperlink ref="G453" r:id="rId686" xr:uid="{00000000-0004-0000-0100-0000AD020000}"/>
    <hyperlink ref="G452" r:id="rId687" xr:uid="{00000000-0004-0000-0100-0000AE020000}"/>
    <hyperlink ref="G451" r:id="rId688" xr:uid="{00000000-0004-0000-0100-0000AF020000}"/>
    <hyperlink ref="G450" r:id="rId689" xr:uid="{00000000-0004-0000-0100-0000B0020000}"/>
    <hyperlink ref="G449" r:id="rId690" xr:uid="{00000000-0004-0000-0100-0000B1020000}"/>
    <hyperlink ref="G448" r:id="rId691" xr:uid="{00000000-0004-0000-0100-0000B2020000}"/>
    <hyperlink ref="K635:K639" r:id="rId692" display="https://www.nature.com/articles/nm.3743" xr:uid="{00000000-0004-0000-0100-0000B3020000}"/>
    <hyperlink ref="K713:K810" r:id="rId693" display="https://www.nature.com/articles/leu2016321" xr:uid="{00000000-0004-0000-0100-0000B4020000}"/>
    <hyperlink ref="K813:K855" r:id="rId694" display="https://onlinelibrary.wiley.com/doi/abs/10.1002/path.4742" xr:uid="{00000000-0004-0000-0100-0000B5020000}"/>
    <hyperlink ref="K812" r:id="rId695" display="https://onlinelibrary.wiley.com/doi/abs/10.1002/path.4742" xr:uid="{00000000-0004-0000-0100-0000B6020000}"/>
    <hyperlink ref="K886:K894" r:id="rId696" display="https://www.nature.com/articles/s41598-017-05538-z" xr:uid="{00000000-0004-0000-0100-0000B7020000}"/>
    <hyperlink ref="K885" r:id="rId697" display="https://www.nature.com/articles/s41598-017-05538-z" xr:uid="{00000000-0004-0000-0100-0000B8020000}"/>
    <hyperlink ref="G991" r:id="rId698" display="tmora@lps.ens,fr" xr:uid="{00000000-0004-0000-0100-0000B9020000}"/>
    <hyperlink ref="G992" r:id="rId699" display="tmora@lps.ens,fr" xr:uid="{00000000-0004-0000-0100-0000BA020000}"/>
    <hyperlink ref="G993" r:id="rId700" display="tmora@lps.ens,fr" xr:uid="{00000000-0004-0000-0100-0000BB020000}"/>
    <hyperlink ref="G994" r:id="rId701" display="tmora@lps.ens,fr" xr:uid="{00000000-0004-0000-0100-0000BC020000}"/>
    <hyperlink ref="G995" r:id="rId702" display="tmora@lps.ens,fr" xr:uid="{00000000-0004-0000-0100-0000BD020000}"/>
    <hyperlink ref="G996" r:id="rId703" display="tmora@lps.ens,fr" xr:uid="{00000000-0004-0000-0100-0000BE020000}"/>
    <hyperlink ref="G997" r:id="rId704" display="tmora@lps.ens,fr" xr:uid="{00000000-0004-0000-0100-0000BF020000}"/>
    <hyperlink ref="G998" r:id="rId705" display="tmora@lps.ens,fr" xr:uid="{00000000-0004-0000-0100-0000C0020000}"/>
    <hyperlink ref="G999" r:id="rId706" display="tmora@lps.ens,fr" xr:uid="{00000000-0004-0000-0100-0000C1020000}"/>
    <hyperlink ref="G1000" r:id="rId707" display="tmora@lps.ens,fr" xr:uid="{00000000-0004-0000-0100-0000C2020000}"/>
    <hyperlink ref="G1001" r:id="rId708" display="tmora@lps.ens,fr" xr:uid="{00000000-0004-0000-0100-0000C3020000}"/>
    <hyperlink ref="G1002" r:id="rId709" display="tmora@lps.ens,fr" xr:uid="{00000000-0004-0000-0100-0000C4020000}"/>
    <hyperlink ref="G1003" r:id="rId710" display="tmora@lps.ens,fr" xr:uid="{00000000-0004-0000-0100-0000C5020000}"/>
    <hyperlink ref="G1004" r:id="rId711" display="tmora@lps.ens,fr" xr:uid="{00000000-0004-0000-0100-0000C6020000}"/>
    <hyperlink ref="G1005" r:id="rId712" display="tmora@lps.ens,fr" xr:uid="{00000000-0004-0000-0100-0000C7020000}"/>
    <hyperlink ref="G1006" r:id="rId713" display="tmora@lps.ens,fr" xr:uid="{00000000-0004-0000-0100-0000C8020000}"/>
    <hyperlink ref="G1007" r:id="rId714" display="tmora@lps.ens,fr" xr:uid="{00000000-0004-0000-0100-0000C9020000}"/>
    <hyperlink ref="G1008" r:id="rId715" display="tmora@lps.ens,fr" xr:uid="{00000000-0004-0000-0100-0000CA020000}"/>
    <hyperlink ref="G1009" r:id="rId716" display="tmora@lps.ens,fr" xr:uid="{00000000-0004-0000-0100-0000CB020000}"/>
    <hyperlink ref="G1010" r:id="rId717" display="tmora@lps.ens,fr" xr:uid="{00000000-0004-0000-0100-0000CC020000}"/>
    <hyperlink ref="G1011" r:id="rId718" display="tmora@lps.ens,fr" xr:uid="{00000000-0004-0000-0100-0000CD020000}"/>
    <hyperlink ref="G1012" r:id="rId719" display="tmora@lps.ens,fr" xr:uid="{00000000-0004-0000-0100-0000CE020000}"/>
    <hyperlink ref="G1013" r:id="rId720" display="tmora@lps.ens,fr" xr:uid="{00000000-0004-0000-0100-0000CF020000}"/>
    <hyperlink ref="G1014" r:id="rId721" display="tmora@lps.ens,fr" xr:uid="{00000000-0004-0000-0100-0000D0020000}"/>
    <hyperlink ref="G1015" r:id="rId722" display="tmora@lps.ens,fr" xr:uid="{00000000-0004-0000-0100-0000D1020000}"/>
    <hyperlink ref="G1016" r:id="rId723" display="tmora@lps.ens,fr" xr:uid="{00000000-0004-0000-0100-0000D2020000}"/>
    <hyperlink ref="G1017" r:id="rId724" display="tmora@lps.ens,fr" xr:uid="{00000000-0004-0000-0100-0000D3020000}"/>
    <hyperlink ref="G1018" r:id="rId725" display="tmora@lps.ens,fr" xr:uid="{00000000-0004-0000-0100-0000D4020000}"/>
    <hyperlink ref="G1019" r:id="rId726" display="tmora@lps.ens,fr" xr:uid="{00000000-0004-0000-0100-0000D5020000}"/>
    <hyperlink ref="G1020" r:id="rId727" display="tmora@lps.ens,fr" xr:uid="{00000000-0004-0000-0100-0000D6020000}"/>
    <hyperlink ref="G1021" r:id="rId728" display="tmora@lps.ens,fr" xr:uid="{00000000-0004-0000-0100-0000D7020000}"/>
    <hyperlink ref="G1022" r:id="rId729" display="tmora@lps.ens,fr" xr:uid="{00000000-0004-0000-0100-0000D8020000}"/>
    <hyperlink ref="G1023" r:id="rId730" display="tmora@lps.ens,fr" xr:uid="{00000000-0004-0000-0100-0000D9020000}"/>
    <hyperlink ref="G1024" r:id="rId731" display="tmora@lps.ens,fr" xr:uid="{00000000-0004-0000-0100-0000DA020000}"/>
    <hyperlink ref="G1025" r:id="rId732" display="tmora@lps.ens,fr" xr:uid="{00000000-0004-0000-0100-0000DB020000}"/>
    <hyperlink ref="G1026" r:id="rId733" display="tmora@lps.ens,fr" xr:uid="{00000000-0004-0000-0100-0000DC020000}"/>
    <hyperlink ref="G1027" r:id="rId734" display="tmora@lps.ens,fr" xr:uid="{00000000-0004-0000-0100-0000DD020000}"/>
    <hyperlink ref="G1028" r:id="rId735" display="tmora@lps.ens,fr" xr:uid="{00000000-0004-0000-0100-0000DE020000}"/>
    <hyperlink ref="G1029" r:id="rId736" display="tmora@lps.ens,fr" xr:uid="{00000000-0004-0000-0100-0000DF020000}"/>
    <hyperlink ref="G1030" r:id="rId737" display="tmora@lps.ens,fr" xr:uid="{00000000-0004-0000-0100-0000E0020000}"/>
    <hyperlink ref="G1031" r:id="rId738" display="tmora@lps.ens,fr" xr:uid="{00000000-0004-0000-0100-0000E1020000}"/>
    <hyperlink ref="G1032" r:id="rId739" display="tmora@lps.ens,fr" xr:uid="{00000000-0004-0000-0100-0000E2020000}"/>
    <hyperlink ref="G1033" r:id="rId740" display="tmora@lps.ens,fr" xr:uid="{00000000-0004-0000-0100-0000E3020000}"/>
    <hyperlink ref="G1034" r:id="rId741" display="tmora@lps.ens,fr" xr:uid="{00000000-0004-0000-0100-0000E4020000}"/>
    <hyperlink ref="G1035" r:id="rId742" display="tmora@lps.ens,fr" xr:uid="{00000000-0004-0000-0100-0000E5020000}"/>
    <hyperlink ref="G1036" r:id="rId743" display="tmora@lps.ens,fr" xr:uid="{00000000-0004-0000-0100-0000E6020000}"/>
    <hyperlink ref="G1037" r:id="rId744" display="tmora@lps.ens,fr" xr:uid="{00000000-0004-0000-0100-0000E7020000}"/>
    <hyperlink ref="G1038" r:id="rId745" display="tmora@lps.ens,fr" xr:uid="{00000000-0004-0000-0100-0000E8020000}"/>
    <hyperlink ref="G1039" r:id="rId746" display="tmora@lps.ens,fr" xr:uid="{00000000-0004-0000-0100-0000E9020000}"/>
    <hyperlink ref="G1040" r:id="rId747" display="tmora@lps.ens,fr" xr:uid="{00000000-0004-0000-0100-0000EA020000}"/>
    <hyperlink ref="G1041" r:id="rId748" display="tmora@lps.ens,fr" xr:uid="{00000000-0004-0000-0100-0000EB020000}"/>
    <hyperlink ref="G1042" r:id="rId749" display="tmora@lps.ens,fr" xr:uid="{00000000-0004-0000-0100-0000EC020000}"/>
    <hyperlink ref="G1043" r:id="rId750" display="tmora@lps.ens,fr" xr:uid="{00000000-0004-0000-0100-0000ED020000}"/>
    <hyperlink ref="G1044" r:id="rId751" display="tmora@lps.ens,fr" xr:uid="{00000000-0004-0000-0100-0000EE020000}"/>
    <hyperlink ref="G1045" r:id="rId752" display="tmora@lps.ens,fr" xr:uid="{00000000-0004-0000-0100-0000EF020000}"/>
    <hyperlink ref="G1046" r:id="rId753" display="tmora@lps.ens,fr" xr:uid="{00000000-0004-0000-0100-0000F0020000}"/>
    <hyperlink ref="G1047" r:id="rId754" display="tmora@lps.ens,fr" xr:uid="{00000000-0004-0000-0100-0000F1020000}"/>
    <hyperlink ref="G1048" r:id="rId755" display="tmora@lps.ens,fr" xr:uid="{00000000-0004-0000-0100-0000F2020000}"/>
    <hyperlink ref="G1049" r:id="rId756" display="tmora@lps.ens,fr" xr:uid="{00000000-0004-0000-0100-0000F3020000}"/>
    <hyperlink ref="G1050" r:id="rId757" display="tmora@lps.ens,fr" xr:uid="{00000000-0004-0000-0100-0000F4020000}"/>
    <hyperlink ref="G1051" r:id="rId758" display="tmora@lps.ens,fr" xr:uid="{00000000-0004-0000-0100-0000F5020000}"/>
    <hyperlink ref="G1052" r:id="rId759" display="tmora@lps.ens,fr" xr:uid="{00000000-0004-0000-0100-0000F6020000}"/>
    <hyperlink ref="G1053" r:id="rId760" display="tmora@lps.ens,fr" xr:uid="{00000000-0004-0000-0100-0000F7020000}"/>
    <hyperlink ref="G1054" r:id="rId761" display="tmora@lps.ens,fr" xr:uid="{00000000-0004-0000-0100-0000F8020000}"/>
    <hyperlink ref="G1055" r:id="rId762" display="tmora@lps.ens,fr" xr:uid="{00000000-0004-0000-0100-0000F9020000}"/>
    <hyperlink ref="G1056" r:id="rId763" display="tmora@lps.ens,fr" xr:uid="{00000000-0004-0000-0100-0000FA020000}"/>
    <hyperlink ref="G1057" r:id="rId764" display="tmora@lps.ens,fr" xr:uid="{00000000-0004-0000-0100-0000FB020000}"/>
    <hyperlink ref="G1058" r:id="rId765" display="tmora@lps.ens,fr" xr:uid="{00000000-0004-0000-0100-0000FC020000}"/>
    <hyperlink ref="G1059" r:id="rId766" display="tmora@lps.ens,fr" xr:uid="{00000000-0004-0000-0100-0000FD020000}"/>
    <hyperlink ref="G1060" r:id="rId767" display="tmora@lps.ens,fr" xr:uid="{00000000-0004-0000-0100-0000FE020000}"/>
    <hyperlink ref="G1061" r:id="rId768" display="tmora@lps.ens,fr" xr:uid="{00000000-0004-0000-0100-0000FF020000}"/>
    <hyperlink ref="G1062" r:id="rId769" display="tmora@lps.ens,fr" xr:uid="{00000000-0004-0000-0100-000000030000}"/>
    <hyperlink ref="G1063" r:id="rId770" display="tmora@lps.ens,fr" xr:uid="{00000000-0004-0000-0100-000001030000}"/>
    <hyperlink ref="G1064" r:id="rId771" display="tmora@lps.ens,fr" xr:uid="{00000000-0004-0000-0100-000002030000}"/>
    <hyperlink ref="G1065" r:id="rId772" display="tmora@lps.ens,fr" xr:uid="{00000000-0004-0000-0100-000003030000}"/>
    <hyperlink ref="G1066" r:id="rId773" display="tmora@lps.ens,fr" xr:uid="{00000000-0004-0000-0100-000004030000}"/>
    <hyperlink ref="G1067" r:id="rId774" display="tmora@lps.ens,fr" xr:uid="{00000000-0004-0000-0100-000005030000}"/>
    <hyperlink ref="G1068" r:id="rId775" display="tmora@lps.ens,fr" xr:uid="{00000000-0004-0000-0100-000006030000}"/>
    <hyperlink ref="G1069" r:id="rId776" display="tmora@lps.ens,fr" xr:uid="{00000000-0004-0000-0100-000007030000}"/>
    <hyperlink ref="G1070" r:id="rId777" display="tmora@lps.ens,fr" xr:uid="{00000000-0004-0000-0100-000008030000}"/>
    <hyperlink ref="G1071" r:id="rId778" display="tmora@lps.ens,fr" xr:uid="{00000000-0004-0000-0100-000009030000}"/>
    <hyperlink ref="G1072" r:id="rId779" display="tmora@lps.ens,fr" xr:uid="{00000000-0004-0000-0100-00000A030000}"/>
    <hyperlink ref="G1073" r:id="rId780" display="tmora@lps.ens,fr" xr:uid="{00000000-0004-0000-0100-00000B030000}"/>
    <hyperlink ref="G1074" r:id="rId781" display="tmora@lps.ens,fr" xr:uid="{00000000-0004-0000-0100-00000C030000}"/>
    <hyperlink ref="G1075" r:id="rId782" display="tmora@lps.ens,fr" xr:uid="{00000000-0004-0000-0100-00000D030000}"/>
    <hyperlink ref="G1076" r:id="rId783" display="tmora@lps.ens,fr" xr:uid="{00000000-0004-0000-0100-00000E030000}"/>
    <hyperlink ref="G1077" r:id="rId784" display="tmora@lps.ens,fr" xr:uid="{00000000-0004-0000-0100-00000F030000}"/>
    <hyperlink ref="G1078" r:id="rId785" display="tmora@lps.ens,fr" xr:uid="{00000000-0004-0000-0100-000010030000}"/>
    <hyperlink ref="G1079" r:id="rId786" display="tmora@lps.ens,fr" xr:uid="{00000000-0004-0000-0100-000011030000}"/>
    <hyperlink ref="G1080" r:id="rId787" display="tmora@lps.ens,fr" xr:uid="{00000000-0004-0000-0100-000012030000}"/>
    <hyperlink ref="G1081" r:id="rId788" display="tmora@lps.ens,fr" xr:uid="{00000000-0004-0000-0100-000013030000}"/>
    <hyperlink ref="G1082" r:id="rId789" display="tmora@lps.ens,fr" xr:uid="{00000000-0004-0000-0100-000014030000}"/>
    <hyperlink ref="G1083" r:id="rId790" display="tmora@lps.ens,fr" xr:uid="{00000000-0004-0000-0100-000015030000}"/>
    <hyperlink ref="G1084" r:id="rId791" display="tmora@lps.ens,fr" xr:uid="{00000000-0004-0000-0100-000016030000}"/>
    <hyperlink ref="G1085" r:id="rId792" display="tmora@lps.ens,fr" xr:uid="{00000000-0004-0000-0100-000017030000}"/>
    <hyperlink ref="G1086" r:id="rId793" display="tmora@lps.ens,fr" xr:uid="{00000000-0004-0000-0100-000018030000}"/>
    <hyperlink ref="G1087" r:id="rId794" display="tmora@lps.ens,fr" xr:uid="{00000000-0004-0000-0100-000019030000}"/>
    <hyperlink ref="G1088" r:id="rId795" display="tmora@lps.ens,fr" xr:uid="{00000000-0004-0000-0100-00001A030000}"/>
    <hyperlink ref="G1089" r:id="rId796" display="tmora@lps.ens,fr" xr:uid="{00000000-0004-0000-0100-00001B030000}"/>
    <hyperlink ref="G1090" r:id="rId797" display="tmora@lps.ens,fr" xr:uid="{00000000-0004-0000-0100-00001C030000}"/>
    <hyperlink ref="G1091" r:id="rId798" display="tmora@lps.ens,fr" xr:uid="{00000000-0004-0000-0100-00001D030000}"/>
    <hyperlink ref="G1092" r:id="rId799" display="tmora@lps.ens,fr" xr:uid="{00000000-0004-0000-0100-00001E030000}"/>
    <hyperlink ref="G1093" r:id="rId800" display="tmora@lps.ens,fr" xr:uid="{00000000-0004-0000-0100-00001F030000}"/>
    <hyperlink ref="G1094" r:id="rId801" display="tmora@lps.ens,fr" xr:uid="{00000000-0004-0000-0100-000020030000}"/>
    <hyperlink ref="G1095" r:id="rId802" display="tmora@lps.ens,fr" xr:uid="{00000000-0004-0000-0100-000021030000}"/>
    <hyperlink ref="G1096" r:id="rId803" display="tmora@lps.ens,fr" xr:uid="{00000000-0004-0000-0100-000022030000}"/>
    <hyperlink ref="G1097" r:id="rId804" display="tmora@lps.ens,fr" xr:uid="{00000000-0004-0000-0100-000023030000}"/>
    <hyperlink ref="G1098" r:id="rId805" display="tmora@lps.ens,fr" xr:uid="{00000000-0004-0000-0100-000024030000}"/>
    <hyperlink ref="G1099" r:id="rId806" display="tmora@lps.ens,fr" xr:uid="{00000000-0004-0000-0100-000025030000}"/>
    <hyperlink ref="G1100" r:id="rId807" display="tmora@lps.ens,fr" xr:uid="{00000000-0004-0000-0100-000026030000}"/>
    <hyperlink ref="G1101" r:id="rId808" display="tmora@lps.ens,fr" xr:uid="{00000000-0004-0000-0100-000027030000}"/>
    <hyperlink ref="G1102" r:id="rId809" display="tmora@lps.ens,fr" xr:uid="{00000000-0004-0000-0100-000028030000}"/>
    <hyperlink ref="G1103" r:id="rId810" display="tmora@lps.ens,fr" xr:uid="{00000000-0004-0000-0100-000029030000}"/>
    <hyperlink ref="G1104" r:id="rId811" display="tmora@lps.ens,fr" xr:uid="{00000000-0004-0000-0100-00002A030000}"/>
    <hyperlink ref="G1105" r:id="rId812" display="tmora@lps.ens,fr" xr:uid="{00000000-0004-0000-0100-00002B030000}"/>
    <hyperlink ref="G1106" r:id="rId813" display="tmora@lps.ens,fr" xr:uid="{00000000-0004-0000-0100-00002C030000}"/>
    <hyperlink ref="G1107" r:id="rId814" display="tmora@lps.ens,fr" xr:uid="{00000000-0004-0000-0100-00002D030000}"/>
    <hyperlink ref="G1108" r:id="rId815" display="tmora@lps.ens,fr" xr:uid="{00000000-0004-0000-0100-00002E030000}"/>
    <hyperlink ref="G1109" r:id="rId816" display="tmora@lps.ens,fr" xr:uid="{00000000-0004-0000-0100-00002F030000}"/>
    <hyperlink ref="G1110" r:id="rId817" display="tmora@lps.ens,fr" xr:uid="{00000000-0004-0000-0100-000030030000}"/>
    <hyperlink ref="G1111" r:id="rId818" display="tmora@lps.ens,fr" xr:uid="{00000000-0004-0000-0100-000031030000}"/>
    <hyperlink ref="G1112" r:id="rId819" display="tmora@lps.ens,fr" xr:uid="{00000000-0004-0000-0100-000032030000}"/>
    <hyperlink ref="G1113" r:id="rId820" display="tmora@lps.ens,fr" xr:uid="{00000000-0004-0000-0100-000033030000}"/>
    <hyperlink ref="G1114" r:id="rId821" display="tmora@lps.ens,fr" xr:uid="{00000000-0004-0000-0100-000034030000}"/>
    <hyperlink ref="G1115" r:id="rId822" display="tmora@lps.ens,fr" xr:uid="{00000000-0004-0000-0100-000035030000}"/>
    <hyperlink ref="G1116" r:id="rId823" display="tmora@lps.ens,fr" xr:uid="{00000000-0004-0000-0100-000036030000}"/>
    <hyperlink ref="G1117" r:id="rId824" display="tmora@lps.ens,fr" xr:uid="{00000000-0004-0000-0100-000037030000}"/>
    <hyperlink ref="G1118" r:id="rId825" display="tmora@lps.ens,fr" xr:uid="{00000000-0004-0000-0100-000038030000}"/>
    <hyperlink ref="G1119" r:id="rId826" display="tmora@lps.ens,fr" xr:uid="{00000000-0004-0000-0100-000039030000}"/>
    <hyperlink ref="G1120" r:id="rId827" display="tmora@lps.ens,fr" xr:uid="{00000000-0004-0000-0100-00003A030000}"/>
  </hyperlinks>
  <pageMargins left="0.7" right="0.7" top="0.75" bottom="0.75" header="0.3" footer="0.3"/>
  <pageSetup orientation="portrait" r:id="rId828"/>
  <legacyDrawing r:id="rId8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0"/>
  <sheetViews>
    <sheetView topLeftCell="A10" zoomScale="85" zoomScaleNormal="85" workbookViewId="0">
      <selection activeCell="B28" sqref="B28"/>
    </sheetView>
  </sheetViews>
  <sheetFormatPr defaultRowHeight="15.75"/>
  <cols>
    <col min="1" max="1" width="9.625" bestFit="1" customWidth="1"/>
    <col min="2" max="2" width="12.125" bestFit="1" customWidth="1"/>
    <col min="3" max="3" width="54.625" customWidth="1"/>
    <col min="4" max="4" width="77.75" bestFit="1" customWidth="1"/>
    <col min="5" max="5" width="18.375" bestFit="1" customWidth="1"/>
    <col min="6" max="6" width="14.875" customWidth="1"/>
    <col min="7" max="7" width="11.625" bestFit="1" customWidth="1"/>
    <col min="8" max="8" width="13.75" customWidth="1"/>
    <col min="9" max="9" width="15.25" customWidth="1"/>
    <col min="10" max="10" width="11.5" bestFit="1" customWidth="1"/>
    <col min="11" max="11" width="135.75" bestFit="1" customWidth="1"/>
    <col min="12" max="12" width="56.25" bestFit="1" customWidth="1"/>
  </cols>
  <sheetData>
    <row r="1" spans="1:14" s="259" customFormat="1" ht="31.5">
      <c r="A1" s="259" t="s">
        <v>9574</v>
      </c>
      <c r="B1" s="259" t="s">
        <v>9579</v>
      </c>
      <c r="C1" s="260" t="s">
        <v>8152</v>
      </c>
      <c r="D1" s="260" t="s">
        <v>8151</v>
      </c>
      <c r="E1" s="260" t="s">
        <v>8153</v>
      </c>
      <c r="F1" s="260" t="s">
        <v>6406</v>
      </c>
      <c r="G1" s="260" t="s">
        <v>8150</v>
      </c>
      <c r="H1" s="259" t="s">
        <v>6405</v>
      </c>
      <c r="I1" s="259" t="s">
        <v>6407</v>
      </c>
      <c r="J1" s="259" t="s">
        <v>6957</v>
      </c>
      <c r="K1" s="259" t="s">
        <v>4951</v>
      </c>
      <c r="L1" s="259" t="s">
        <v>9577</v>
      </c>
    </row>
    <row r="2" spans="1:14">
      <c r="A2" s="258">
        <v>3</v>
      </c>
      <c r="B2" s="258" t="s">
        <v>9584</v>
      </c>
      <c r="C2" s="192" t="str">
        <f ca="1">INDIRECT("Metadata!H" &amp; A2)</f>
        <v>Kwong Lab</v>
      </c>
      <c r="D2" s="192" t="str">
        <f t="shared" ref="D2:D24" ca="1" si="0">INDIRECT("Metadata!I" &amp; A2)</f>
        <v>National Institute of Allergy and Infectious Disease-Vaccine Research Center</v>
      </c>
      <c r="E2" s="186">
        <f ca="1">SUMIF(Metadata!$H$3:$H$5000,'Study Summary'!C2,Metadata!$BM$3:$BM$5000)</f>
        <v>7256976</v>
      </c>
      <c r="F2" s="187">
        <v>3628488</v>
      </c>
      <c r="G2" s="187">
        <f ca="1">F2-E2</f>
        <v>-3628488</v>
      </c>
      <c r="H2" s="191" t="s">
        <v>4952</v>
      </c>
      <c r="I2" s="188">
        <v>3628488</v>
      </c>
      <c r="J2" s="189"/>
      <c r="K2" s="261" t="str">
        <f t="shared" ref="K2:K24" ca="1" si="1">INDIRECT("Metadata!C" &amp; A2)</f>
        <v>Mining the antibodyome for HIV-1 neutralizing antibodies with next generation sequencing and phylogenetic pairing of heavy/light chains</v>
      </c>
      <c r="L2" s="192" t="str">
        <f ca="1">INDIRECT("Metadata!K" &amp; A2)</f>
        <v>PMID: 23536288</v>
      </c>
      <c r="N2" s="10"/>
    </row>
    <row r="3" spans="1:14">
      <c r="A3">
        <v>18</v>
      </c>
      <c r="B3" t="s">
        <v>9584</v>
      </c>
      <c r="C3" s="192" t="str">
        <f t="shared" ref="C3:C24" ca="1" si="2">INDIRECT("Metadata!H" &amp; A3)</f>
        <v>Vaccine Research Center</v>
      </c>
      <c r="D3" s="192">
        <f t="shared" ca="1" si="0"/>
        <v>0</v>
      </c>
      <c r="E3" s="186">
        <f ca="1">SUMIF(Metadata!$H$3:$H$5000,'Study Summary'!C3,Metadata!$BM$3:$BM$5000)</f>
        <v>7794182</v>
      </c>
      <c r="F3" s="187">
        <v>3897091</v>
      </c>
      <c r="G3" s="187">
        <f t="shared" ref="G3:G22" ca="1" si="3">F3-E3</f>
        <v>-3897091</v>
      </c>
      <c r="H3" s="188">
        <v>3897091</v>
      </c>
      <c r="I3" s="188">
        <v>4323091</v>
      </c>
      <c r="J3" s="189"/>
      <c r="K3" s="261" t="str">
        <f t="shared" ca="1" si="1"/>
        <v>Multi-donor Analysis Reveal Structural Elements, Genetic Determinants, and Maturation Pathway for Effective HIV-1 Neutralization by VRC01-class Antibodies</v>
      </c>
      <c r="L3" s="192" t="str">
        <f t="shared" ref="L3:L27" ca="1" si="4">INDIRECT("Metadata!K" &amp; A3)</f>
        <v>PMID: 23911655</v>
      </c>
      <c r="N3" s="10"/>
    </row>
    <row r="4" spans="1:14">
      <c r="A4">
        <v>23</v>
      </c>
      <c r="B4" t="s">
        <v>9584</v>
      </c>
      <c r="C4" s="192" t="str">
        <f t="shared" ca="1" si="2"/>
        <v>Ramit Mehr's Computational Immunology Lab</v>
      </c>
      <c r="D4" s="192" t="str">
        <f t="shared" ca="1" si="0"/>
        <v>Bar Iian University</v>
      </c>
      <c r="E4" s="186">
        <f ca="1">SUMIF(Metadata!$H$3:$H$5000,'Study Summary'!C4,Metadata!$BN$3:$BN$5000)</f>
        <v>27164</v>
      </c>
      <c r="F4" s="187">
        <v>27164</v>
      </c>
      <c r="G4" s="187">
        <f t="shared" ca="1" si="3"/>
        <v>0</v>
      </c>
      <c r="H4" s="188">
        <v>27164</v>
      </c>
      <c r="I4" s="188">
        <v>26327</v>
      </c>
      <c r="J4" s="189"/>
      <c r="K4" s="261" t="str">
        <f t="shared" ca="1" si="1"/>
        <v>Immunoglobulin gene repertoire diversification and selection in the stomach - from gastritis to gastric lymphomas</v>
      </c>
      <c r="L4" s="192" t="str">
        <f t="shared" ca="1" si="4"/>
        <v>PMID: 24917868</v>
      </c>
      <c r="N4" s="10"/>
    </row>
    <row r="5" spans="1:14">
      <c r="A5">
        <v>107</v>
      </c>
      <c r="B5" t="s">
        <v>9584</v>
      </c>
      <c r="C5" s="192" t="str">
        <f t="shared" ca="1" si="2"/>
        <v>Department of Pathology, Stanford University</v>
      </c>
      <c r="D5" s="192" t="str">
        <f t="shared" ca="1" si="0"/>
        <v>Stanford University</v>
      </c>
      <c r="E5" s="186">
        <f ca="1">SUMIF(Metadata!$H$3:$H$5000,'Study Summary'!C5,Metadata!$BN$3:$BN$5000)</f>
        <v>1052433</v>
      </c>
      <c r="F5" s="187">
        <v>1062808</v>
      </c>
      <c r="G5" s="187">
        <f t="shared" ca="1" si="3"/>
        <v>10375</v>
      </c>
      <c r="H5" s="188">
        <v>1052433</v>
      </c>
      <c r="I5" s="188">
        <v>1052434</v>
      </c>
      <c r="J5" s="189"/>
      <c r="K5" s="261" t="str">
        <f t="shared" ca="1" si="1"/>
        <v>Measurement and Clinical Monitoring of Human Lymphocyte Clonality by Massively Parallel V-D-J Pyrosequencing</v>
      </c>
      <c r="L5" s="192" t="str">
        <f t="shared" ca="1" si="4"/>
        <v>PMID: 20161664</v>
      </c>
      <c r="N5" s="10"/>
    </row>
    <row r="6" spans="1:14">
      <c r="A6">
        <v>271</v>
      </c>
      <c r="B6" t="s">
        <v>9584</v>
      </c>
      <c r="C6" s="192" t="str">
        <f t="shared" ca="1" si="2"/>
        <v xml:space="preserve">Shemyakin-Ovchinnikov institute of Bioorganic Chemistry </v>
      </c>
      <c r="D6" s="192" t="str">
        <f t="shared" ca="1" si="0"/>
        <v>Russian Academy of Sciences</v>
      </c>
      <c r="E6" s="186">
        <f ca="1">SUMIF(Metadata!$H$3:$H$5000,'Study Summary'!C6,Metadata!$BN$3:$BN$5000)</f>
        <v>55094035</v>
      </c>
      <c r="F6" s="187">
        <v>55094035</v>
      </c>
      <c r="G6" s="187">
        <f t="shared" ca="1" si="3"/>
        <v>0</v>
      </c>
      <c r="H6" s="188">
        <v>55094035</v>
      </c>
      <c r="I6" s="188">
        <v>61325063</v>
      </c>
      <c r="J6" s="189"/>
      <c r="K6" s="261" t="str">
        <f t="shared" ca="1" si="1"/>
        <v>Mother and child T cell receptor repertoires: deep profiling study</v>
      </c>
      <c r="L6" s="192" t="str">
        <f t="shared" ca="1" si="4"/>
        <v>PMID: 24400004</v>
      </c>
      <c r="N6" s="10"/>
    </row>
    <row r="7" spans="1:14">
      <c r="A7">
        <v>280</v>
      </c>
      <c r="B7" t="s">
        <v>9583</v>
      </c>
      <c r="C7" s="192" t="str">
        <f t="shared" ca="1" si="2"/>
        <v>Department of Vascular and Endocrine Surgery</v>
      </c>
      <c r="D7" s="192" t="str">
        <f t="shared" ca="1" si="0"/>
        <v>Beijing Genomics Institute (BGI) Xijing Hospital, Fourth Military Medical University 
Medical University, Xi'an, China</v>
      </c>
      <c r="E7" s="193">
        <f ca="1">SUMIF(Metadata!$H$3:$H$5000,'Study Summary'!C7,Metadata!$BN$3:$BN$5000)</f>
        <v>312157920</v>
      </c>
      <c r="F7" s="187">
        <v>312157920</v>
      </c>
      <c r="G7" s="187">
        <f t="shared" ca="1" si="3"/>
        <v>0</v>
      </c>
      <c r="H7" s="187">
        <v>312157920</v>
      </c>
      <c r="I7" s="188"/>
      <c r="K7" s="261" t="str">
        <f t="shared" ca="1" si="1"/>
        <v>The Different T-cell Receptor Repertoires in Breast Cancer Tumors, Draining Lymph Nodes, and Adjacent Tissues</v>
      </c>
      <c r="L7" s="192" t="str">
        <f t="shared" ca="1" si="4"/>
        <v>PMID: 28039161</v>
      </c>
      <c r="N7" s="10"/>
    </row>
    <row r="8" spans="1:14">
      <c r="A8">
        <v>328</v>
      </c>
      <c r="B8" t="s">
        <v>9584</v>
      </c>
      <c r="C8" s="192" t="str">
        <f t="shared" ca="1" si="2"/>
        <v>The Wellcome Trust Sanger Institute</v>
      </c>
      <c r="D8" s="192">
        <f t="shared" ca="1" si="0"/>
        <v>0</v>
      </c>
      <c r="E8" s="186">
        <f ca="1">SUMIF(Metadata!$H$3:$H$5000,'Study Summary'!C8,Metadata!$BM$3:$BM$5000)</f>
        <v>1094176</v>
      </c>
      <c r="F8" s="187">
        <v>1094176</v>
      </c>
      <c r="G8" s="187">
        <f t="shared" ca="1" si="3"/>
        <v>0</v>
      </c>
      <c r="H8" s="188">
        <v>1063925</v>
      </c>
      <c r="I8" s="188">
        <v>1063925</v>
      </c>
      <c r="J8" s="189"/>
      <c r="K8" s="261" t="str">
        <f t="shared" ca="1" si="1"/>
        <v>Network properties derived from deep sequencing of human B-cell receptor repertoires delineate B-cell populations</v>
      </c>
      <c r="L8" s="192" t="str">
        <f t="shared" ca="1" si="4"/>
        <v>PMID: 23742949</v>
      </c>
      <c r="N8" s="10"/>
    </row>
    <row r="9" spans="1:14">
      <c r="A9">
        <v>404</v>
      </c>
      <c r="B9" t="s">
        <v>9584</v>
      </c>
      <c r="C9" s="192" t="str">
        <f t="shared" ca="1" si="2"/>
        <v>Von Budingen Lab</v>
      </c>
      <c r="D9" s="192" t="str">
        <f t="shared" ca="1" si="0"/>
        <v>University of California San Francisco (UCSF)</v>
      </c>
      <c r="E9" s="186">
        <f ca="1">SUMIF(Metadata!$H$3:$H$5000,'Study Summary'!C9,Metadata!$BM$3:$BM$5000)</f>
        <v>1287676</v>
      </c>
      <c r="F9" s="187">
        <v>1287676</v>
      </c>
      <c r="G9" s="187">
        <f t="shared" ca="1" si="3"/>
        <v>0</v>
      </c>
      <c r="H9" s="188">
        <v>1280486</v>
      </c>
      <c r="I9" s="188">
        <v>1280486</v>
      </c>
      <c r="J9" s="189"/>
      <c r="K9" s="261" t="str">
        <f t="shared" ca="1" si="1"/>
        <v>Immunoglobulin class-switched B cells provide an active immune axis between CNS and periphery in multiple sclerosis</v>
      </c>
      <c r="L9" s="192" t="str">
        <f t="shared" ca="1" si="4"/>
        <v>PMID: 25100740</v>
      </c>
      <c r="N9" s="10"/>
    </row>
    <row r="10" spans="1:14">
      <c r="A10">
        <v>420</v>
      </c>
      <c r="B10" t="s">
        <v>9584</v>
      </c>
      <c r="C10" s="192" t="str">
        <f t="shared" ca="1" si="2"/>
        <v>Institute of Molecular and Genomic Medicine, National Health Research Institutes</v>
      </c>
      <c r="D10" s="192">
        <f t="shared" ca="1" si="0"/>
        <v>0</v>
      </c>
      <c r="E10" s="186">
        <f ca="1">SUMIF(Metadata!$H$3:$H$5000,'Study Summary'!C10,Metadata!$BM$3:$BM$5000)</f>
        <v>61134237</v>
      </c>
      <c r="F10" s="187">
        <v>61134237</v>
      </c>
      <c r="G10" s="187">
        <f t="shared" ca="1" si="3"/>
        <v>0</v>
      </c>
      <c r="H10" s="188">
        <v>58996158</v>
      </c>
      <c r="I10" s="188">
        <v>58996173</v>
      </c>
      <c r="J10" s="189"/>
      <c r="K10" s="261" t="str">
        <f t="shared" ca="1" si="1"/>
        <v>Network Signatures of IgG Immune Repertoires in Hepatitis B Associated Chronic Infection and Vaccination Responses.</v>
      </c>
      <c r="L10" s="192" t="str">
        <f t="shared" ca="1" si="4"/>
        <v>PMID: 27222149</v>
      </c>
      <c r="N10" s="10"/>
    </row>
    <row r="11" spans="1:14">
      <c r="A11">
        <v>448</v>
      </c>
      <c r="B11" t="s">
        <v>9584</v>
      </c>
      <c r="C11" s="192" t="str">
        <f t="shared" ca="1" si="2"/>
        <v>Immunogenomics Lab</v>
      </c>
      <c r="D11" s="192" t="str">
        <f t="shared" ca="1" si="0"/>
        <v>University of New South Wales</v>
      </c>
      <c r="E11" s="186">
        <f ca="1">SUMIF(Metadata!$H$3:$H$5000,'Study Summary'!C11,Metadata!$BN$3:$BN$5000)</f>
        <v>1116465</v>
      </c>
      <c r="F11" s="188">
        <v>1116137</v>
      </c>
      <c r="G11" s="187">
        <f t="shared" ca="1" si="3"/>
        <v>-328</v>
      </c>
      <c r="H11" s="188">
        <v>1133716</v>
      </c>
      <c r="I11" s="190"/>
      <c r="J11" s="189"/>
      <c r="K11" s="261" t="str">
        <f t="shared" ca="1" si="1"/>
        <v>Sequencing of rearranged antibody heavy chain repertoires of C57BL/6 and BALB/c mice</v>
      </c>
      <c r="L11" s="192" t="str">
        <f t="shared" ca="1" si="4"/>
        <v>PMID: 26194750</v>
      </c>
      <c r="N11" s="10"/>
    </row>
    <row r="12" spans="1:14">
      <c r="A12">
        <v>524</v>
      </c>
      <c r="B12" t="s">
        <v>12873</v>
      </c>
      <c r="C12" s="192" t="str">
        <f t="shared" ca="1" si="2"/>
        <v>Karches Centre for Chronic Lymphocytic Leukemia Research</v>
      </c>
      <c r="D12" s="192" t="str">
        <f t="shared" ca="1" si="0"/>
        <v>The Feinstein Institute for Medical Research, Northwell Health, Manhasset, NY, United States</v>
      </c>
      <c r="E12" s="193">
        <f ca="1">SUMIF(Metadata!$H$3:$H$5000,'Study Summary'!C12,Metadata!$BN$3:$BN$5000)</f>
        <v>77456265</v>
      </c>
      <c r="F12" s="188">
        <v>37318424</v>
      </c>
      <c r="G12" s="187">
        <f t="shared" ca="1" si="3"/>
        <v>-40137841</v>
      </c>
      <c r="H12" s="188"/>
      <c r="I12" s="188"/>
      <c r="K12" s="192" t="str">
        <f t="shared" ca="1" si="1"/>
        <v>Novel Method for High-Throughput Full-Length IGHV-D-J Sequencing of the Immune Repertoire from Bulk B-Cells with Single-Cell Resolution</v>
      </c>
      <c r="L12" s="192" t="str">
        <f t="shared" ca="1" si="4"/>
        <v>PMID: 28959265</v>
      </c>
      <c r="N12" s="10"/>
    </row>
    <row r="13" spans="1:14">
      <c r="A13">
        <v>574</v>
      </c>
      <c r="B13" t="s">
        <v>9584</v>
      </c>
      <c r="C13" s="192" t="str">
        <f t="shared" ca="1" si="2"/>
        <v>Gastroenterology clinic, Oslo University Hospital–Rikshospitalet</v>
      </c>
      <c r="D13" s="192" t="str">
        <f t="shared" ca="1" si="0"/>
        <v>Gastroenterology clinic, Oslo University Hospital–Rikshospitalet</v>
      </c>
      <c r="E13" s="193">
        <f ca="1">SUMIF(Metadata!$H$3:$H$5000,'Study Summary'!C13,Metadata!$BN$3:$BN$5000)</f>
        <v>32644219</v>
      </c>
      <c r="F13" s="188">
        <v>32644219</v>
      </c>
      <c r="G13" s="187">
        <f t="shared" ca="1" si="3"/>
        <v>0</v>
      </c>
      <c r="H13" s="188">
        <v>32623336</v>
      </c>
      <c r="I13" s="188"/>
      <c r="J13" s="189"/>
      <c r="K13" s="261" t="str">
        <f t="shared" ca="1" si="1"/>
        <v>B-cells antibody sequencing from celiac gut lesions</v>
      </c>
      <c r="L13" s="192" t="str">
        <f t="shared" ca="1" si="4"/>
        <v>PMID: 28878138</v>
      </c>
      <c r="N13" s="10"/>
    </row>
    <row r="14" spans="1:14">
      <c r="A14">
        <v>584</v>
      </c>
      <c r="B14" t="s">
        <v>9580</v>
      </c>
      <c r="C14" s="192" t="str">
        <f t="shared" ca="1" si="2"/>
        <v>Department of Neurology, Department of Pathology</v>
      </c>
      <c r="D14" s="192" t="str">
        <f t="shared" ca="1" si="0"/>
        <v>Yale School of Medicine, New Haven, CT</v>
      </c>
      <c r="E14" s="193">
        <f ca="1">SUMIF(Metadata!$H$3:$H$5000,'Study Summary'!C14,Metadata!$BN$3:$BN$5000)</f>
        <v>27768766</v>
      </c>
      <c r="F14" s="188">
        <v>27768766</v>
      </c>
      <c r="G14" s="187">
        <f t="shared" ca="1" si="3"/>
        <v>0</v>
      </c>
      <c r="H14" s="188">
        <v>27768766</v>
      </c>
      <c r="I14" s="188"/>
      <c r="K14" s="192" t="str">
        <f t="shared" ca="1" si="1"/>
        <v>B cells populating the multiple sclerosis brain mature in the draining cervical lymph nodes.</v>
      </c>
      <c r="L14" s="192" t="str">
        <f t="shared" ca="1" si="4"/>
        <v>PMID: 25100741</v>
      </c>
      <c r="N14" s="10"/>
    </row>
    <row r="15" spans="1:14">
      <c r="A15">
        <v>616</v>
      </c>
      <c r="B15" t="s">
        <v>9584</v>
      </c>
      <c r="C15" s="192" t="str">
        <f t="shared" ca="1" si="2"/>
        <v>Department of Immunology</v>
      </c>
      <c r="D15" s="192" t="str">
        <f t="shared" ca="1" si="0"/>
        <v>Department of Immunology; Research Center on Infectious Diseases; National Institute of Public Health;</v>
      </c>
      <c r="E15" s="186">
        <f ca="1">SUMIF(Metadata!$H$3:$H$5000,'Study Summary'!C15,Metadata!$BM$3:$BM$5000)</f>
        <v>713429</v>
      </c>
      <c r="F15" s="188">
        <v>713429</v>
      </c>
      <c r="G15" s="187">
        <f t="shared" ca="1" si="3"/>
        <v>0</v>
      </c>
      <c r="H15" s="188">
        <v>713429</v>
      </c>
      <c r="I15" s="188"/>
      <c r="J15" s="188"/>
      <c r="K15" s="261" t="str">
        <f t="shared" ca="1" si="1"/>
        <v>Hybridization-based antibody cDNA recovery for production of recombinant antibodies identified by repertoire sequencing</v>
      </c>
      <c r="L15" s="192" t="str">
        <f t="shared" ca="1" si="4"/>
        <v>PMID: 24492293</v>
      </c>
      <c r="N15" s="10"/>
    </row>
    <row r="16" spans="1:14">
      <c r="A16">
        <v>634</v>
      </c>
      <c r="B16" t="s">
        <v>9584</v>
      </c>
      <c r="C16" s="192" t="str">
        <f t="shared" ca="1" si="2"/>
        <v>Georgiou Lab</v>
      </c>
      <c r="D16" s="192" t="str">
        <f t="shared" ca="1" si="0"/>
        <v>University of Texas, Austin Texas USA</v>
      </c>
      <c r="E16" s="193">
        <f ca="1">SUMIF(Metadata!$H$3:$H$5000,'Study Summary'!C16,Metadata!$BN$3:$BN$5000)</f>
        <v>23591588</v>
      </c>
      <c r="F16" s="188">
        <v>23565525</v>
      </c>
      <c r="G16" s="187">
        <f t="shared" ca="1" si="3"/>
        <v>-26063</v>
      </c>
      <c r="H16" s="188">
        <v>23565525</v>
      </c>
      <c r="I16" s="188"/>
      <c r="J16" s="188"/>
      <c r="K16" s="261" t="str">
        <f t="shared" ca="1" si="1"/>
        <v>In-depth determination and analysis of the human paired heavy- and light-chain antibody repertoire</v>
      </c>
      <c r="L16" s="192" t="str">
        <f t="shared" ca="1" si="4"/>
        <v xml:space="preserve">PMID: 25501908 </v>
      </c>
      <c r="N16" s="10"/>
    </row>
    <row r="17" spans="1:14">
      <c r="A17">
        <v>640</v>
      </c>
      <c r="B17" t="s">
        <v>9584</v>
      </c>
      <c r="C17" s="192" t="str">
        <f t="shared" ca="1" si="2"/>
        <v>Department of Immunology and Microbiology</v>
      </c>
      <c r="D17" s="192" t="str">
        <f t="shared" ca="1" si="0"/>
        <v>Department of Immunology and Microbiology, University of Colorado School of Medicine, Aurora, CO, 80045</v>
      </c>
      <c r="E17" s="186">
        <f ca="1">SUMIF(Metadata!$H$3:$H$5000,'Study Summary'!C17,Metadata!$BN$3:$BN$5000)</f>
        <v>49954100</v>
      </c>
      <c r="F17" s="188">
        <v>51949139</v>
      </c>
      <c r="G17" s="187">
        <f t="shared" ca="1" si="3"/>
        <v>1995039</v>
      </c>
      <c r="H17" s="188">
        <v>49954100</v>
      </c>
      <c r="I17" s="188"/>
      <c r="J17" s="188"/>
      <c r="K17" s="261" t="str">
        <f t="shared" ca="1" si="1"/>
        <v>Identification of shared TCR sequences from T cells in human breast cancer using emulsion RT-PCR</v>
      </c>
      <c r="L17" s="192" t="str">
        <f t="shared" ca="1" si="4"/>
        <v>PMID: 27307436</v>
      </c>
      <c r="N17" s="10"/>
    </row>
    <row r="18" spans="1:14">
      <c r="A18">
        <v>692</v>
      </c>
      <c r="B18" t="s">
        <v>9584</v>
      </c>
      <c r="C18" s="192" t="str">
        <f t="shared" ca="1" si="2"/>
        <v>Department of Medicine</v>
      </c>
      <c r="D18" s="192" t="str">
        <f t="shared" ca="1" si="0"/>
        <v>Department of Medicine, Division of Rheumatology, Emory University, Atlanta, GA, USA</v>
      </c>
      <c r="E18" s="186">
        <f ca="1">SUMIF(Metadata!$H$3:$H$5000,'Study Summary'!C18,Metadata!$BN$3:$BN$5000)</f>
        <v>55980322</v>
      </c>
      <c r="F18" s="189">
        <v>27990161</v>
      </c>
      <c r="G18" s="187">
        <f t="shared" ca="1" si="3"/>
        <v>-27990161</v>
      </c>
      <c r="H18" s="189">
        <v>27990161</v>
      </c>
      <c r="I18" s="188"/>
      <c r="J18" s="189"/>
      <c r="K18" s="261" t="str">
        <f t="shared" ca="1" si="1"/>
        <v>Diversity, cellular origin and autoreactivity of antibody-secreting cell population expansions in acute systemic lupus erythematosus</v>
      </c>
      <c r="L18" s="192" t="str">
        <f t="shared" ca="1" si="4"/>
        <v>PMID: 26006014</v>
      </c>
      <c r="N18" s="10"/>
    </row>
    <row r="19" spans="1:14">
      <c r="A19">
        <v>671</v>
      </c>
      <c r="C19" s="192" t="str">
        <f t="shared" ca="1" si="2"/>
        <v>i3 lab -  Sorbonne Universite</v>
      </c>
      <c r="D19" s="192" t="str">
        <f t="shared" ca="1" si="0"/>
        <v>83 boulevard de l'hopital 75013 Paris</v>
      </c>
      <c r="E19" s="186">
        <f ca="1">SUMIF(Metadata!$H$3:$H$5000,'Study Summary'!C19,Metadata!$BN$3:$BN$5000)</f>
        <v>1090900</v>
      </c>
      <c r="F19" s="189">
        <v>1090900</v>
      </c>
      <c r="G19" s="187">
        <f t="shared" ca="1" si="3"/>
        <v>0</v>
      </c>
      <c r="H19" s="189">
        <v>1090360</v>
      </c>
      <c r="I19" s="189"/>
      <c r="J19" s="189"/>
      <c r="K19" s="192" t="str">
        <f t="shared" ca="1" si="1"/>
        <v xml:space="preserve">Follicular T cell repertoire </v>
      </c>
      <c r="L19" s="192" t="str">
        <f t="shared" ca="1" si="4"/>
        <v>PMID: 30158170</v>
      </c>
      <c r="N19" s="10"/>
    </row>
    <row r="20" spans="1:14">
      <c r="A20">
        <v>712</v>
      </c>
      <c r="B20" t="s">
        <v>9582</v>
      </c>
      <c r="C20" s="192" t="str">
        <f t="shared" ca="1" si="2"/>
        <v xml:space="preserve">Chudakov Lab Shemyakin-Ovchinnikov institute of Bioorganic Chemistry </v>
      </c>
      <c r="D20" s="192" t="str">
        <f t="shared" ca="1" si="0"/>
        <v>Russian Academy of Sciences</v>
      </c>
      <c r="E20" s="189">
        <f ca="1">SUMIF(Metadata!$H$3:$H$5000,'Study Summary'!C20,Metadata!$BN$3:$BN$5000)</f>
        <v>452383378</v>
      </c>
      <c r="F20" s="195">
        <v>452342399</v>
      </c>
      <c r="G20" s="187">
        <f t="shared" ca="1" si="3"/>
        <v>-40979</v>
      </c>
      <c r="H20" s="266">
        <v>452383378</v>
      </c>
      <c r="J20" s="89"/>
      <c r="K20" s="261" t="str">
        <f t="shared" ca="1" si="1"/>
        <v>Tracking T-cell immune reconstruction after TCR/CD19-depleted hematopoietic cells transplantation in children</v>
      </c>
      <c r="L20" s="192" t="str">
        <f t="shared" ca="1" si="4"/>
        <v>PMID: 27811849</v>
      </c>
      <c r="N20" s="10"/>
    </row>
    <row r="21" spans="1:14">
      <c r="A21">
        <v>811</v>
      </c>
      <c r="B21" t="s">
        <v>9580</v>
      </c>
      <c r="C21" s="192" t="str">
        <f t="shared" ca="1" si="2"/>
        <v>Key Laboratory of Carcinogenesis and Translational Research</v>
      </c>
      <c r="D21" s="192" t="str">
        <f t="shared" ca="1" si="0"/>
        <v xml:space="preserve"> Key Laboratory of Carcinogenesis and Translational Research (Ministry of Education/Beijing), Laboratory of Genetics, Peking University Cancer Hospital &amp; Institute, No. 52 Fucheng Road, Haidian District, Beijing 100142, P.R. China</v>
      </c>
      <c r="E21">
        <f ca="1">SUMIF(Metadata!$H$3:$H$5000,'Study Summary'!C21,Metadata!$BN$3:$BN$5000)</f>
        <v>82416139</v>
      </c>
      <c r="F21" s="89">
        <v>82416141</v>
      </c>
      <c r="G21" s="187">
        <f t="shared" ca="1" si="3"/>
        <v>2</v>
      </c>
      <c r="H21" s="89">
        <v>82416141</v>
      </c>
      <c r="K21" s="261" t="str">
        <f t="shared" ca="1" si="1"/>
        <v>T cell Beta chain repertoire analysis reveals intratumour heterogeneity of tumour-infiltrating lymphocytes in oesophageal squamous cell carcinoma</v>
      </c>
      <c r="L21" s="192" t="str">
        <f t="shared" ca="1" si="4"/>
        <v>PMID: 27171315</v>
      </c>
      <c r="N21" s="10"/>
    </row>
    <row r="22" spans="1:14" ht="15" customHeight="1">
      <c r="A22">
        <v>856</v>
      </c>
      <c r="B22" t="s">
        <v>9581</v>
      </c>
      <c r="C22" s="192" t="str">
        <f t="shared" ca="1" si="2"/>
        <v>UMRS959 - i3 lab</v>
      </c>
      <c r="D22" s="192" t="str">
        <f t="shared" ca="1" si="0"/>
        <v>Batiment CERVI, 83 bld de l'hopital, Pitié Salpétrière, Paris, FRANCE</v>
      </c>
      <c r="E22" s="212">
        <f ca="1">SUMIF(Metadata!$H$3:$H$5000,'Study Summary'!C22,Metadata!$BM$3:$BM$5000)</f>
        <v>88259990</v>
      </c>
      <c r="F22" s="213">
        <v>88259990</v>
      </c>
      <c r="G22" s="187">
        <f t="shared" ca="1" si="3"/>
        <v>0</v>
      </c>
      <c r="H22" s="89">
        <v>88259990</v>
      </c>
      <c r="K22" s="261" t="str">
        <f t="shared" ca="1" si="1"/>
        <v>High-resolution repertoire analysis reveals a major bystander activation of Tfh and Tfr cells</v>
      </c>
      <c r="L22" s="192" t="str">
        <f t="shared" ca="1" si="4"/>
        <v>PMID : 30158170</v>
      </c>
      <c r="N22" s="10"/>
    </row>
    <row r="23" spans="1:14" ht="15" customHeight="1">
      <c r="A23">
        <v>884</v>
      </c>
      <c r="B23" t="s">
        <v>9580</v>
      </c>
      <c r="C23" s="192" t="str">
        <f t="shared" ca="1" si="2"/>
        <v>National Cancer Center</v>
      </c>
      <c r="D23" s="192" t="str">
        <f t="shared" ca="1" si="0"/>
        <v>National Cancer Center/Cancer Hospital, Chinese Academy of Medical Sciences and Peking Union Medical College,
Beijing, 100021, China</v>
      </c>
      <c r="E23" s="212">
        <f ca="1">SUMIF(Metadata!$H$3:$H$5000,'Study Summary'!C23,Metadata!$BM$3:$BM$5000)</f>
        <v>30691931</v>
      </c>
      <c r="F23" s="213">
        <v>29218038</v>
      </c>
      <c r="G23" s="213">
        <f ca="1">F23-E23</f>
        <v>-1473893</v>
      </c>
      <c r="H23" s="89">
        <v>29218038</v>
      </c>
      <c r="K23" s="261" t="str">
        <f t="shared" ca="1" si="1"/>
        <v>Heterogeneity of tumor-infiltrating lymphocytes ascribed to local immune status rather than neoantigens by multi-omics analysis of glioblastoma multiforme</v>
      </c>
      <c r="L23" s="192" t="str">
        <f t="shared" ca="1" si="4"/>
        <v>PMID: 28761058</v>
      </c>
      <c r="N23" s="10"/>
    </row>
    <row r="24" spans="1:14">
      <c r="A24">
        <v>895</v>
      </c>
      <c r="B24" t="s">
        <v>9580</v>
      </c>
      <c r="C24" s="192" t="str">
        <f t="shared" ca="1" si="2"/>
        <v>State Key Lab of Molecular Oncology</v>
      </c>
      <c r="D24" s="192" t="str">
        <f t="shared" ca="1" si="0"/>
        <v>National Cancer Centre, Chinese Academy of Medical Sciences and Peking Union Medical College, Beijing 100021, China</v>
      </c>
      <c r="E24">
        <f ca="1">SUMIF(Metadata!$H$3:$H$5000,'Study Summary'!C24,Metadata!$BM$3:$BM$5000)</f>
        <v>101401951</v>
      </c>
      <c r="F24" s="89">
        <v>95285417</v>
      </c>
      <c r="G24" s="89">
        <f ca="1">F24-E24</f>
        <v>-6116534</v>
      </c>
      <c r="H24" s="89">
        <v>95285417</v>
      </c>
      <c r="K24" s="261" t="str">
        <f t="shared" ca="1" si="1"/>
        <v>Multi-omics study revealing the complexity and spatial heterogeneity of tumor-infiltrating lymphocytes in primary liver carcinoma</v>
      </c>
      <c r="L24" s="192" t="str">
        <f t="shared" ca="1" si="4"/>
        <v>PMID: 28422742</v>
      </c>
      <c r="N24" s="10"/>
    </row>
    <row r="25" spans="1:14">
      <c r="A25">
        <v>930</v>
      </c>
      <c r="B25" t="s">
        <v>9580</v>
      </c>
      <c r="C25" t="s">
        <v>9599</v>
      </c>
      <c r="D25" t="s">
        <v>9600</v>
      </c>
      <c r="E25">
        <f>SUMIF(Metadata!$H$3:$H$5000,'Study Summary'!C25,Metadata!$BM$3:$BM$5000)</f>
        <v>144958318</v>
      </c>
      <c r="F25" s="89">
        <v>144958318</v>
      </c>
      <c r="G25" s="187">
        <f t="shared" ref="G25" si="5">F25-E25</f>
        <v>0</v>
      </c>
      <c r="H25" s="172"/>
      <c r="J25" s="89">
        <v>144958318</v>
      </c>
      <c r="K25" s="262" t="s">
        <v>9596</v>
      </c>
      <c r="L25" s="192" t="str">
        <f t="shared" ca="1" si="4"/>
        <v>PMID: 27261081</v>
      </c>
      <c r="N25" s="10"/>
    </row>
    <row r="26" spans="1:14">
      <c r="A26">
        <v>991</v>
      </c>
      <c r="B26" t="s">
        <v>12873</v>
      </c>
      <c r="C26" t="s">
        <v>10980</v>
      </c>
      <c r="D26" t="s">
        <v>10981</v>
      </c>
      <c r="E26">
        <f>SUMIF(Metadata!$H$3:$H$5000,'Study Summary'!C26,Metadata!$BM$3:$BM$5000)</f>
        <v>426431225</v>
      </c>
      <c r="F26" s="89">
        <v>426431226</v>
      </c>
      <c r="G26" s="89">
        <f>F26-E26</f>
        <v>1</v>
      </c>
      <c r="H26" s="10"/>
      <c r="J26" s="89">
        <v>426431226</v>
      </c>
      <c r="K26" t="s">
        <v>10975</v>
      </c>
      <c r="L26" s="192" t="str">
        <f t="shared" ca="1" si="4"/>
        <v xml:space="preserve">PMID: 30459272 </v>
      </c>
      <c r="N26" s="10"/>
    </row>
    <row r="27" spans="1:14">
      <c r="A27">
        <v>1121</v>
      </c>
      <c r="B27" t="s">
        <v>9580</v>
      </c>
      <c r="C27" t="s">
        <v>12204</v>
      </c>
      <c r="D27" t="s">
        <v>12205</v>
      </c>
      <c r="E27">
        <f>SUMIF(Metadata!$H$3:$H$5000,'Study Summary'!C27,Metadata!$BM$3:$BM$5000)</f>
        <v>9061204</v>
      </c>
      <c r="F27" s="89">
        <v>9061204</v>
      </c>
      <c r="G27" s="89">
        <f>F27-E27</f>
        <v>0</v>
      </c>
      <c r="H27" s="10"/>
      <c r="J27">
        <v>9061204</v>
      </c>
      <c r="K27" t="s">
        <v>12872</v>
      </c>
      <c r="L27" s="192" t="str">
        <f t="shared" ca="1" si="4"/>
        <v>PMID: 30560866</v>
      </c>
      <c r="N27" s="10"/>
    </row>
    <row r="28" spans="1:14">
      <c r="C28" s="89"/>
      <c r="H28" s="10"/>
      <c r="N28" s="10"/>
    </row>
    <row r="29" spans="1:14">
      <c r="C29" s="89"/>
      <c r="H29" s="10"/>
      <c r="N29" s="10"/>
    </row>
    <row r="30" spans="1:14">
      <c r="C30" s="89"/>
      <c r="H30" s="10"/>
      <c r="N30" s="10"/>
    </row>
    <row r="31" spans="1:14">
      <c r="C31" s="89"/>
      <c r="H31" s="10"/>
      <c r="N31" s="10"/>
    </row>
    <row r="32" spans="1:14">
      <c r="C32" s="89"/>
      <c r="H32" s="10"/>
      <c r="N32" s="10"/>
    </row>
    <row r="33" spans="3:14">
      <c r="C33" s="89"/>
      <c r="H33" s="10"/>
      <c r="N33" s="10"/>
    </row>
    <row r="34" spans="3:14">
      <c r="C34" s="89"/>
      <c r="H34" s="10"/>
      <c r="N34" s="10"/>
    </row>
    <row r="35" spans="3:14">
      <c r="C35" s="89"/>
      <c r="H35" s="10"/>
      <c r="N35" s="10"/>
    </row>
    <row r="36" spans="3:14">
      <c r="C36" s="89"/>
      <c r="H36" s="10"/>
      <c r="N36" s="10"/>
    </row>
    <row r="37" spans="3:14">
      <c r="C37" s="89"/>
      <c r="H37" s="10"/>
      <c r="N37" s="10"/>
    </row>
    <row r="38" spans="3:14">
      <c r="C38" s="89"/>
      <c r="H38" s="10"/>
      <c r="N38" s="10"/>
    </row>
    <row r="39" spans="3:14">
      <c r="C39" s="89"/>
      <c r="H39" s="10"/>
      <c r="N39" s="10"/>
    </row>
    <row r="40" spans="3:14">
      <c r="C40" s="89"/>
      <c r="H40" s="10"/>
      <c r="N40" s="10"/>
    </row>
    <row r="41" spans="3:14">
      <c r="C41" s="89"/>
      <c r="H41" s="10"/>
      <c r="N41" s="10"/>
    </row>
    <row r="42" spans="3:14">
      <c r="C42" s="89"/>
      <c r="H42" s="10"/>
      <c r="N42" s="10"/>
    </row>
    <row r="43" spans="3:14">
      <c r="C43" s="89"/>
      <c r="H43" s="10"/>
      <c r="N43" s="10"/>
    </row>
    <row r="44" spans="3:14">
      <c r="C44" s="89"/>
      <c r="H44" s="10"/>
      <c r="N44" s="10"/>
    </row>
    <row r="45" spans="3:14">
      <c r="C45" s="89"/>
      <c r="H45" s="10"/>
      <c r="N45" s="10"/>
    </row>
    <row r="46" spans="3:14">
      <c r="C46" s="89"/>
      <c r="H46" s="10"/>
      <c r="N46" s="10"/>
    </row>
    <row r="47" spans="3:14">
      <c r="C47" s="89"/>
      <c r="H47" s="10"/>
      <c r="N47" s="10"/>
    </row>
    <row r="48" spans="3:14">
      <c r="C48" s="89"/>
      <c r="H48" s="10"/>
      <c r="N48" s="10"/>
    </row>
    <row r="49" spans="3:14">
      <c r="C49" s="89"/>
      <c r="H49" s="10"/>
      <c r="N49" s="10"/>
    </row>
    <row r="50" spans="3:14">
      <c r="C50" s="89"/>
      <c r="H50" s="10"/>
      <c r="N50" s="10"/>
    </row>
    <row r="51" spans="3:14">
      <c r="H51" s="10"/>
      <c r="N51" s="10"/>
    </row>
    <row r="52" spans="3:14">
      <c r="H52" s="10"/>
      <c r="N52" s="10"/>
    </row>
    <row r="53" spans="3:14">
      <c r="H53" s="10"/>
      <c r="N53" s="10"/>
    </row>
    <row r="54" spans="3:14">
      <c r="H54" s="10"/>
      <c r="N54" s="10"/>
    </row>
    <row r="55" spans="3:14">
      <c r="H55" s="10"/>
      <c r="N55" s="10"/>
    </row>
    <row r="56" spans="3:14">
      <c r="H56" s="10"/>
      <c r="N56" s="10"/>
    </row>
    <row r="57" spans="3:14">
      <c r="H57" s="10"/>
      <c r="N57" s="10"/>
    </row>
    <row r="58" spans="3:14">
      <c r="H58" s="10"/>
      <c r="N58" s="10"/>
    </row>
    <row r="59" spans="3:14">
      <c r="H59" s="10"/>
      <c r="N59" s="10"/>
    </row>
    <row r="60" spans="3:14">
      <c r="H60" s="10"/>
      <c r="N60" s="10"/>
    </row>
    <row r="61" spans="3:14">
      <c r="C61" s="185">
        <f>SUM(C26:C60)</f>
        <v>0</v>
      </c>
      <c r="H61" s="10"/>
      <c r="N61" s="10"/>
    </row>
    <row r="62" spans="3:14">
      <c r="H62" s="10"/>
      <c r="N62" s="10"/>
    </row>
    <row r="63" spans="3:14">
      <c r="H63" s="10"/>
      <c r="N63" s="10"/>
    </row>
    <row r="64" spans="3:14">
      <c r="H64" s="70"/>
      <c r="N64" s="10"/>
    </row>
    <row r="65" spans="8:14">
      <c r="H65" s="70"/>
      <c r="N65" s="10"/>
    </row>
    <row r="66" spans="8:14">
      <c r="H66" s="70"/>
      <c r="N66" s="10"/>
    </row>
    <row r="67" spans="8:14">
      <c r="H67" s="70"/>
      <c r="N67" s="10"/>
    </row>
    <row r="68" spans="8:14">
      <c r="H68" s="70"/>
      <c r="N68" s="10"/>
    </row>
    <row r="69" spans="8:14">
      <c r="H69" s="70"/>
      <c r="N69" s="10"/>
    </row>
    <row r="70" spans="8:14">
      <c r="H70" s="70"/>
      <c r="N70" s="10"/>
    </row>
    <row r="71" spans="8:14">
      <c r="H71" s="70"/>
      <c r="N71" s="10"/>
    </row>
    <row r="72" spans="8:14">
      <c r="H72" s="70"/>
      <c r="N72" s="10"/>
    </row>
    <row r="73" spans="8:14">
      <c r="H73" s="70"/>
      <c r="N73" s="10"/>
    </row>
    <row r="74" spans="8:14">
      <c r="H74" s="70"/>
      <c r="N74" s="10"/>
    </row>
    <row r="75" spans="8:14">
      <c r="H75" s="70"/>
      <c r="N75" s="10"/>
    </row>
    <row r="76" spans="8:14">
      <c r="H76" s="70"/>
      <c r="N76" s="10"/>
    </row>
    <row r="77" spans="8:14">
      <c r="H77" s="70"/>
      <c r="N77" s="10"/>
    </row>
    <row r="78" spans="8:14">
      <c r="H78" s="70"/>
      <c r="N78" s="10"/>
    </row>
    <row r="79" spans="8:14">
      <c r="H79" s="70"/>
      <c r="N79" s="10"/>
    </row>
    <row r="80" spans="8:14">
      <c r="H80" s="70"/>
      <c r="N80" s="10"/>
    </row>
    <row r="81" spans="8:14">
      <c r="H81" s="70"/>
      <c r="N81" s="10"/>
    </row>
    <row r="82" spans="8:14">
      <c r="H82" s="70"/>
      <c r="N82" s="10"/>
    </row>
    <row r="83" spans="8:14">
      <c r="H83" s="70"/>
      <c r="N83" s="10"/>
    </row>
    <row r="84" spans="8:14">
      <c r="H84" s="70"/>
      <c r="N84" s="10"/>
    </row>
    <row r="85" spans="8:14">
      <c r="H85" s="70"/>
      <c r="N85" s="171"/>
    </row>
    <row r="86" spans="8:14">
      <c r="H86" s="70"/>
    </row>
    <row r="87" spans="8:14">
      <c r="H87" s="70"/>
    </row>
    <row r="88" spans="8:14">
      <c r="H88" s="70"/>
    </row>
    <row r="89" spans="8:14">
      <c r="H89" s="70"/>
    </row>
    <row r="90" spans="8:14">
      <c r="H90" s="70"/>
    </row>
    <row r="91" spans="8:14">
      <c r="H91" s="70"/>
    </row>
    <row r="92" spans="8:14">
      <c r="H92" s="70"/>
    </row>
    <row r="93" spans="8:14">
      <c r="H93" s="70"/>
    </row>
    <row r="94" spans="8:14">
      <c r="H94" s="70"/>
    </row>
    <row r="95" spans="8:14">
      <c r="H95" s="70"/>
    </row>
    <row r="96" spans="8:14">
      <c r="H96" s="70"/>
    </row>
    <row r="97" spans="8:8">
      <c r="H97" s="70"/>
    </row>
    <row r="98" spans="8:8">
      <c r="H98" s="70"/>
    </row>
    <row r="99" spans="8:8">
      <c r="H99" s="70"/>
    </row>
    <row r="100" spans="8:8">
      <c r="H100" s="70"/>
    </row>
    <row r="101" spans="8:8">
      <c r="H101" s="70"/>
    </row>
    <row r="102" spans="8:8">
      <c r="H102" s="70"/>
    </row>
    <row r="103" spans="8:8">
      <c r="H103" s="70"/>
    </row>
    <row r="104" spans="8:8">
      <c r="H104" s="70"/>
    </row>
    <row r="105" spans="8:8">
      <c r="H105" s="70"/>
    </row>
    <row r="106" spans="8:8">
      <c r="H106" s="70"/>
    </row>
    <row r="107" spans="8:8">
      <c r="H107" s="70"/>
    </row>
    <row r="108" spans="8:8">
      <c r="H108" s="70"/>
    </row>
    <row r="109" spans="8:8">
      <c r="H109" s="70"/>
    </row>
    <row r="110" spans="8:8">
      <c r="H110" s="70"/>
    </row>
    <row r="111" spans="8:8">
      <c r="H111" s="70"/>
    </row>
    <row r="112" spans="8:8">
      <c r="H112" s="70"/>
    </row>
    <row r="113" spans="8:8">
      <c r="H113" s="70"/>
    </row>
    <row r="114" spans="8:8">
      <c r="H114" s="70"/>
    </row>
    <row r="115" spans="8:8">
      <c r="H115" s="70"/>
    </row>
    <row r="116" spans="8:8">
      <c r="H116" s="70"/>
    </row>
    <row r="117" spans="8:8">
      <c r="H117" s="70"/>
    </row>
    <row r="118" spans="8:8">
      <c r="H118" s="70"/>
    </row>
    <row r="119" spans="8:8">
      <c r="H119" s="70"/>
    </row>
    <row r="120" spans="8:8">
      <c r="H120" s="70"/>
    </row>
    <row r="121" spans="8:8">
      <c r="H121" s="70"/>
    </row>
    <row r="122" spans="8:8">
      <c r="H122" s="70"/>
    </row>
    <row r="123" spans="8:8">
      <c r="H123" s="70"/>
    </row>
    <row r="124" spans="8:8">
      <c r="H124" s="70"/>
    </row>
    <row r="125" spans="8:8">
      <c r="H125" s="70"/>
    </row>
    <row r="126" spans="8:8">
      <c r="H126" s="70"/>
    </row>
    <row r="127" spans="8:8">
      <c r="H127" s="70"/>
    </row>
    <row r="128" spans="8:8">
      <c r="H128" s="70"/>
    </row>
    <row r="129" spans="8:8">
      <c r="H129" s="70"/>
    </row>
    <row r="130" spans="8:8">
      <c r="H130" s="70"/>
    </row>
    <row r="131" spans="8:8">
      <c r="H131" s="70"/>
    </row>
    <row r="132" spans="8:8">
      <c r="H132" s="70"/>
    </row>
    <row r="133" spans="8:8">
      <c r="H133" s="70"/>
    </row>
    <row r="134" spans="8:8">
      <c r="H134" s="70"/>
    </row>
    <row r="135" spans="8:8">
      <c r="H135" s="70"/>
    </row>
    <row r="136" spans="8:8">
      <c r="H136" s="70"/>
    </row>
    <row r="137" spans="8:8">
      <c r="H137" s="70"/>
    </row>
    <row r="138" spans="8:8">
      <c r="H138" s="70"/>
    </row>
    <row r="139" spans="8:8">
      <c r="H139" s="70"/>
    </row>
    <row r="140" spans="8:8">
      <c r="H140" s="70"/>
    </row>
    <row r="141" spans="8:8">
      <c r="H141" s="70"/>
    </row>
    <row r="142" spans="8:8">
      <c r="H142" s="70"/>
    </row>
    <row r="143" spans="8:8">
      <c r="H143" s="70"/>
    </row>
    <row r="144" spans="8:8">
      <c r="H144" s="70"/>
    </row>
    <row r="145" spans="8:8">
      <c r="H145" s="70"/>
    </row>
    <row r="146" spans="8:8">
      <c r="H146" s="70"/>
    </row>
    <row r="147" spans="8:8">
      <c r="H147" s="70"/>
    </row>
    <row r="148" spans="8:8">
      <c r="H148" s="70"/>
    </row>
    <row r="149" spans="8:8">
      <c r="H149" s="70"/>
    </row>
    <row r="150" spans="8:8">
      <c r="H150" s="70"/>
    </row>
    <row r="151" spans="8:8">
      <c r="H151" s="70"/>
    </row>
    <row r="152" spans="8:8">
      <c r="H152" s="70"/>
    </row>
    <row r="153" spans="8:8">
      <c r="H153" s="70"/>
    </row>
    <row r="154" spans="8:8">
      <c r="H154" s="70"/>
    </row>
    <row r="155" spans="8:8">
      <c r="H155" s="70"/>
    </row>
    <row r="156" spans="8:8">
      <c r="H156" s="70"/>
    </row>
    <row r="157" spans="8:8">
      <c r="H157" s="70"/>
    </row>
    <row r="158" spans="8:8">
      <c r="H158" s="70"/>
    </row>
    <row r="159" spans="8:8">
      <c r="H159" s="70"/>
    </row>
    <row r="160" spans="8:8">
      <c r="H160" s="70"/>
    </row>
    <row r="161" spans="8:8">
      <c r="H161" s="70"/>
    </row>
    <row r="162" spans="8:8">
      <c r="H162" s="70"/>
    </row>
    <row r="163" spans="8:8">
      <c r="H163" s="70"/>
    </row>
    <row r="164" spans="8:8">
      <c r="H164" s="70"/>
    </row>
    <row r="165" spans="8:8">
      <c r="H165" s="70"/>
    </row>
    <row r="166" spans="8:8">
      <c r="H166" s="70"/>
    </row>
    <row r="167" spans="8:8">
      <c r="H167" s="70"/>
    </row>
    <row r="168" spans="8:8">
      <c r="H168" s="70"/>
    </row>
    <row r="169" spans="8:8">
      <c r="H169" s="70"/>
    </row>
    <row r="170" spans="8:8">
      <c r="H170" s="70"/>
    </row>
    <row r="171" spans="8:8">
      <c r="H171" s="70"/>
    </row>
    <row r="172" spans="8:8">
      <c r="H172" s="70"/>
    </row>
    <row r="173" spans="8:8">
      <c r="H173" s="70"/>
    </row>
    <row r="174" spans="8:8">
      <c r="H174" s="70"/>
    </row>
    <row r="175" spans="8:8">
      <c r="H175" s="70"/>
    </row>
    <row r="176" spans="8:8">
      <c r="H176" s="70"/>
    </row>
    <row r="177" spans="8:8">
      <c r="H177" s="70"/>
    </row>
    <row r="178" spans="8:8">
      <c r="H178" s="70"/>
    </row>
    <row r="179" spans="8:8">
      <c r="H179" s="70"/>
    </row>
    <row r="180" spans="8:8">
      <c r="H180" s="70"/>
    </row>
    <row r="181" spans="8:8">
      <c r="H181" s="70"/>
    </row>
    <row r="182" spans="8:8">
      <c r="H182" s="70"/>
    </row>
    <row r="183" spans="8:8">
      <c r="H183" s="70"/>
    </row>
    <row r="184" spans="8:8">
      <c r="H184" s="70"/>
    </row>
    <row r="185" spans="8:8">
      <c r="H185" s="70"/>
    </row>
    <row r="186" spans="8:8">
      <c r="H186" s="70"/>
    </row>
    <row r="187" spans="8:8">
      <c r="H187" s="70"/>
    </row>
    <row r="188" spans="8:8">
      <c r="H188" s="70"/>
    </row>
    <row r="189" spans="8:8">
      <c r="H189" s="70"/>
    </row>
    <row r="190" spans="8:8">
      <c r="H190" s="171"/>
    </row>
  </sheetData>
  <conditionalFormatting sqref="G2:G20">
    <cfRule type="cellIs" dxfId="3" priority="4" operator="equal">
      <formula>0</formula>
    </cfRule>
  </conditionalFormatting>
  <conditionalFormatting sqref="G25">
    <cfRule type="cellIs" dxfId="2" priority="3" operator="equal">
      <formula>0</formula>
    </cfRule>
  </conditionalFormatting>
  <conditionalFormatting sqref="G21">
    <cfRule type="cellIs" dxfId="1" priority="2" operator="equal">
      <formula>0</formula>
    </cfRule>
  </conditionalFormatting>
  <conditionalFormatting sqref="G22">
    <cfRule type="cellIs" dxfId="0" priority="1" operator="equal">
      <formula>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5"/>
  <sheetViews>
    <sheetView topLeftCell="A19" workbookViewId="0">
      <selection activeCell="C15" sqref="C15"/>
    </sheetView>
  </sheetViews>
  <sheetFormatPr defaultRowHeight="15.75"/>
  <cols>
    <col min="1" max="1" width="20" customWidth="1"/>
    <col min="2" max="2" width="18.25" customWidth="1"/>
    <col min="3" max="3" width="21.125" customWidth="1"/>
    <col min="4" max="4" width="14.75" customWidth="1"/>
  </cols>
  <sheetData>
    <row r="1" spans="1:3">
      <c r="A1" t="s">
        <v>4617</v>
      </c>
      <c r="B1" t="s">
        <v>4616</v>
      </c>
      <c r="C1" t="s">
        <v>4615</v>
      </c>
    </row>
    <row r="2" spans="1:3">
      <c r="A2" s="1" t="s">
        <v>4078</v>
      </c>
      <c r="B2" s="127" t="s">
        <v>4502</v>
      </c>
    </row>
    <row r="3" spans="1:3">
      <c r="A3" s="1" t="s">
        <v>4074</v>
      </c>
      <c r="B3" s="127" t="s">
        <v>4119</v>
      </c>
    </row>
    <row r="4" spans="1:3">
      <c r="A4" s="1" t="s">
        <v>4500</v>
      </c>
      <c r="B4" s="126" t="s">
        <v>4626</v>
      </c>
    </row>
    <row r="5" spans="1:3">
      <c r="A5" s="1" t="s">
        <v>4517</v>
      </c>
      <c r="B5" s="127" t="s">
        <v>4503</v>
      </c>
      <c r="C5" t="s">
        <v>4627</v>
      </c>
    </row>
    <row r="6" spans="1:3">
      <c r="A6" s="1" t="s">
        <v>4504</v>
      </c>
      <c r="B6" s="127" t="s">
        <v>4578</v>
      </c>
    </row>
    <row r="7" spans="1:3">
      <c r="A7" s="1" t="s">
        <v>4516</v>
      </c>
      <c r="B7" s="127" t="s">
        <v>4516</v>
      </c>
    </row>
    <row r="8" spans="1:3">
      <c r="A8" s="1" t="s">
        <v>4075</v>
      </c>
      <c r="B8" s="127" t="s">
        <v>4120</v>
      </c>
    </row>
    <row r="9" spans="1:3">
      <c r="A9" s="1" t="s">
        <v>4076</v>
      </c>
      <c r="B9" s="127" t="s">
        <v>4580</v>
      </c>
    </row>
    <row r="10" spans="1:3">
      <c r="A10" s="1" t="s">
        <v>4612</v>
      </c>
      <c r="B10" s="127" t="s">
        <v>4579</v>
      </c>
    </row>
    <row r="11" spans="1:3">
      <c r="A11" s="126" t="s">
        <v>4581</v>
      </c>
      <c r="B11" s="127" t="s">
        <v>4505</v>
      </c>
    </row>
    <row r="12" spans="1:3">
      <c r="A12" s="1" t="s">
        <v>4072</v>
      </c>
      <c r="B12" s="127" t="s">
        <v>4117</v>
      </c>
    </row>
    <row r="13" spans="1:3">
      <c r="A13" s="1" t="s">
        <v>4501</v>
      </c>
      <c r="B13" s="127" t="s">
        <v>4582</v>
      </c>
    </row>
    <row r="14" spans="1:3">
      <c r="A14" s="1" t="s">
        <v>4483</v>
      </c>
      <c r="B14" s="127" t="s">
        <v>4583</v>
      </c>
      <c r="C14" t="s">
        <v>4628</v>
      </c>
    </row>
    <row r="15" spans="1:3">
      <c r="A15" s="1" t="s">
        <v>2</v>
      </c>
      <c r="B15" s="127" t="s">
        <v>4123</v>
      </c>
      <c r="C15" t="s">
        <v>6476</v>
      </c>
    </row>
    <row r="16" spans="1:3">
      <c r="A16" s="1" t="s">
        <v>1</v>
      </c>
      <c r="B16" s="127" t="s">
        <v>4122</v>
      </c>
      <c r="C16" t="s">
        <v>6477</v>
      </c>
    </row>
    <row r="17" spans="1:4">
      <c r="A17" s="1" t="s">
        <v>4484</v>
      </c>
      <c r="B17" s="127" t="s">
        <v>4584</v>
      </c>
    </row>
    <row r="18" spans="1:4">
      <c r="A18" s="1" t="s">
        <v>4485</v>
      </c>
      <c r="B18" s="127" t="s">
        <v>4585</v>
      </c>
    </row>
    <row r="19" spans="1:4">
      <c r="A19" s="1" t="s">
        <v>3</v>
      </c>
      <c r="B19" s="127" t="s">
        <v>4124</v>
      </c>
      <c r="C19" t="s">
        <v>4629</v>
      </c>
      <c r="D19" t="s">
        <v>4630</v>
      </c>
    </row>
    <row r="20" spans="1:4">
      <c r="A20" s="1" t="s">
        <v>4486</v>
      </c>
      <c r="B20" s="127" t="s">
        <v>4587</v>
      </c>
      <c r="C20" t="s">
        <v>6486</v>
      </c>
    </row>
    <row r="21" spans="1:4">
      <c r="A21" s="1" t="s">
        <v>4487</v>
      </c>
      <c r="B21" s="127" t="s">
        <v>4586</v>
      </c>
      <c r="C21" t="s">
        <v>4631</v>
      </c>
    </row>
    <row r="22" spans="1:4">
      <c r="A22" s="1" t="s">
        <v>4506</v>
      </c>
      <c r="B22" s="127" t="s">
        <v>4506</v>
      </c>
    </row>
    <row r="23" spans="1:4">
      <c r="A23" s="1" t="s">
        <v>4507</v>
      </c>
      <c r="B23" s="127" t="s">
        <v>4588</v>
      </c>
    </row>
    <row r="24" spans="1:4">
      <c r="A24" s="1" t="s">
        <v>4488</v>
      </c>
      <c r="B24" s="127" t="s">
        <v>4589</v>
      </c>
      <c r="C24" t="s">
        <v>4632</v>
      </c>
    </row>
    <row r="25" spans="1:4">
      <c r="A25" s="1" t="s">
        <v>4508</v>
      </c>
      <c r="B25" s="127" t="s">
        <v>4121</v>
      </c>
      <c r="C25" t="s">
        <v>4633</v>
      </c>
    </row>
    <row r="26" spans="1:4">
      <c r="A26" s="1" t="s">
        <v>4509</v>
      </c>
      <c r="B26" s="127" t="s">
        <v>4590</v>
      </c>
    </row>
    <row r="27" spans="1:4">
      <c r="A27" s="1" t="s">
        <v>4489</v>
      </c>
      <c r="B27" s="127" t="s">
        <v>4591</v>
      </c>
      <c r="C27" t="s">
        <v>4634</v>
      </c>
      <c r="D27" t="s">
        <v>4635</v>
      </c>
    </row>
    <row r="28" spans="1:4">
      <c r="A28" s="1" t="s">
        <v>4490</v>
      </c>
      <c r="B28" s="127" t="s">
        <v>4592</v>
      </c>
    </row>
    <row r="29" spans="1:4">
      <c r="A29" s="1" t="s">
        <v>4491</v>
      </c>
      <c r="B29" s="127" t="s">
        <v>4593</v>
      </c>
      <c r="C29" t="s">
        <v>4636</v>
      </c>
    </row>
    <row r="30" spans="1:4">
      <c r="A30" s="1" t="s">
        <v>4510</v>
      </c>
      <c r="B30" s="127" t="s">
        <v>4594</v>
      </c>
      <c r="C30" t="s">
        <v>4637</v>
      </c>
    </row>
    <row r="31" spans="1:4">
      <c r="A31" s="1" t="s">
        <v>4511</v>
      </c>
      <c r="B31" s="127" t="s">
        <v>4511</v>
      </c>
      <c r="C31" t="s">
        <v>4638</v>
      </c>
    </row>
    <row r="32" spans="1:4">
      <c r="A32" s="1" t="s">
        <v>4073</v>
      </c>
      <c r="B32" s="127" t="s">
        <v>4118</v>
      </c>
    </row>
    <row r="33" spans="1:3">
      <c r="A33" s="1" t="s">
        <v>4492</v>
      </c>
      <c r="B33" s="127" t="s">
        <v>4595</v>
      </c>
    </row>
    <row r="34" spans="1:3">
      <c r="A34" s="126" t="s">
        <v>345</v>
      </c>
      <c r="B34" s="127" t="s">
        <v>4596</v>
      </c>
      <c r="C34" t="s">
        <v>6501</v>
      </c>
    </row>
    <row r="35" spans="1:3">
      <c r="A35" s="1" t="s">
        <v>4493</v>
      </c>
      <c r="B35" s="127" t="s">
        <v>4597</v>
      </c>
      <c r="C35" t="s">
        <v>4639</v>
      </c>
    </row>
    <row r="36" spans="1:3">
      <c r="A36" s="1" t="s">
        <v>4116</v>
      </c>
      <c r="B36" s="127" t="s">
        <v>4598</v>
      </c>
    </row>
    <row r="37" spans="1:3">
      <c r="A37" s="1" t="s">
        <v>4077</v>
      </c>
      <c r="B37" s="127" t="s">
        <v>4618</v>
      </c>
    </row>
    <row r="38" spans="1:3">
      <c r="A38" s="1" t="s">
        <v>4494</v>
      </c>
      <c r="B38" s="127" t="s">
        <v>4599</v>
      </c>
    </row>
    <row r="39" spans="1:3">
      <c r="A39" s="1" t="s">
        <v>4495</v>
      </c>
      <c r="B39" s="127" t="s">
        <v>4600</v>
      </c>
    </row>
    <row r="40" spans="1:3">
      <c r="A40" s="1" t="s">
        <v>4496</v>
      </c>
      <c r="B40" s="127" t="s">
        <v>4601</v>
      </c>
      <c r="C40" t="s">
        <v>4640</v>
      </c>
    </row>
    <row r="41" spans="1:3">
      <c r="A41" s="1" t="s">
        <v>4092</v>
      </c>
      <c r="B41" s="127" t="s">
        <v>4126</v>
      </c>
      <c r="C41" s="173" t="s">
        <v>13042</v>
      </c>
    </row>
    <row r="42" spans="1:3">
      <c r="A42" s="1" t="s">
        <v>4094</v>
      </c>
      <c r="B42" s="127" t="s">
        <v>4127</v>
      </c>
    </row>
    <row r="43" spans="1:3">
      <c r="A43" s="1" t="s">
        <v>4512</v>
      </c>
      <c r="B43" s="127" t="s">
        <v>4602</v>
      </c>
    </row>
    <row r="44" spans="1:3">
      <c r="A44" s="1" t="s">
        <v>4101</v>
      </c>
      <c r="B44" s="127" t="s">
        <v>4513</v>
      </c>
    </row>
    <row r="45" spans="1:3">
      <c r="A45" s="1" t="s">
        <v>4099</v>
      </c>
      <c r="B45" s="127" t="s">
        <v>4129</v>
      </c>
    </row>
    <row r="46" spans="1:3">
      <c r="A46" s="1" t="s">
        <v>4497</v>
      </c>
      <c r="B46" s="127" t="s">
        <v>4603</v>
      </c>
      <c r="C46" t="s">
        <v>4641</v>
      </c>
    </row>
    <row r="47" spans="1:3">
      <c r="A47" s="1" t="s">
        <v>4498</v>
      </c>
      <c r="B47" s="127" t="s">
        <v>4604</v>
      </c>
      <c r="C47" t="s">
        <v>4642</v>
      </c>
    </row>
    <row r="48" spans="1:3">
      <c r="A48" s="1" t="s">
        <v>4514</v>
      </c>
      <c r="B48" s="127" t="s">
        <v>4605</v>
      </c>
      <c r="C48" t="s">
        <v>4643</v>
      </c>
    </row>
    <row r="49" spans="1:4">
      <c r="A49" s="1" t="s">
        <v>4518</v>
      </c>
      <c r="B49" s="127" t="s">
        <v>4606</v>
      </c>
    </row>
    <row r="50" spans="1:4">
      <c r="A50" s="46" t="s">
        <v>4080</v>
      </c>
      <c r="B50" s="136" t="s">
        <v>4619</v>
      </c>
      <c r="C50" t="s">
        <v>4644</v>
      </c>
      <c r="D50" t="s">
        <v>4645</v>
      </c>
    </row>
    <row r="51" spans="1:4">
      <c r="A51" s="1" t="s">
        <v>4515</v>
      </c>
      <c r="B51" s="127" t="s">
        <v>4620</v>
      </c>
    </row>
    <row r="52" spans="1:4">
      <c r="A52" s="134" t="s">
        <v>4521</v>
      </c>
      <c r="B52" s="135" t="s">
        <v>4609</v>
      </c>
    </row>
    <row r="53" spans="1:4">
      <c r="A53" s="1" t="s">
        <v>4519</v>
      </c>
      <c r="B53" s="127" t="s">
        <v>4621</v>
      </c>
      <c r="C53" t="s">
        <v>4648</v>
      </c>
    </row>
    <row r="54" spans="1:4">
      <c r="A54" s="1" t="s">
        <v>4085</v>
      </c>
      <c r="B54" s="127" t="s">
        <v>4128</v>
      </c>
    </row>
    <row r="55" spans="1:4">
      <c r="A55" s="134" t="s">
        <v>4523</v>
      </c>
      <c r="B55" s="135" t="s">
        <v>4622</v>
      </c>
    </row>
    <row r="56" spans="1:4">
      <c r="A56" s="1" t="s">
        <v>4499</v>
      </c>
      <c r="B56" s="126" t="s">
        <v>4623</v>
      </c>
    </row>
    <row r="57" spans="1:4" ht="31.5">
      <c r="A57" s="133" t="s">
        <v>4482</v>
      </c>
      <c r="B57" s="132" t="s">
        <v>4482</v>
      </c>
    </row>
    <row r="58" spans="1:4">
      <c r="A58" s="1" t="s">
        <v>4481</v>
      </c>
      <c r="B58" s="127" t="s">
        <v>4481</v>
      </c>
    </row>
    <row r="59" spans="1:4">
      <c r="A59" s="134" t="s">
        <v>4520</v>
      </c>
      <c r="B59" s="135" t="s">
        <v>4607</v>
      </c>
    </row>
    <row r="60" spans="1:4">
      <c r="A60" s="134" t="s">
        <v>4613</v>
      </c>
      <c r="B60" s="137" t="s">
        <v>4608</v>
      </c>
    </row>
    <row r="61" spans="1:4">
      <c r="A61" s="134" t="s">
        <v>4522</v>
      </c>
      <c r="B61" s="135" t="s">
        <v>4522</v>
      </c>
    </row>
    <row r="62" spans="1:4">
      <c r="A62" s="1" t="s">
        <v>4098</v>
      </c>
      <c r="B62" s="127" t="s">
        <v>4624</v>
      </c>
      <c r="C62" t="s">
        <v>4649</v>
      </c>
    </row>
    <row r="63" spans="1:4">
      <c r="A63" s="134" t="s">
        <v>4524</v>
      </c>
      <c r="B63" s="135" t="s">
        <v>4524</v>
      </c>
    </row>
    <row r="64" spans="1:4">
      <c r="A64" s="134" t="s">
        <v>4525</v>
      </c>
      <c r="B64" s="135" t="s">
        <v>4525</v>
      </c>
    </row>
    <row r="65" spans="1:3">
      <c r="A65" s="134" t="s">
        <v>4625</v>
      </c>
      <c r="B65" s="135" t="s">
        <v>4625</v>
      </c>
    </row>
    <row r="66" spans="1:3">
      <c r="A66" s="134" t="s">
        <v>4526</v>
      </c>
      <c r="B66" s="135" t="s">
        <v>4526</v>
      </c>
    </row>
    <row r="67" spans="1:3">
      <c r="A67" s="134" t="s">
        <v>4527</v>
      </c>
      <c r="B67" s="135" t="s">
        <v>4527</v>
      </c>
      <c r="C67" t="s">
        <v>4650</v>
      </c>
    </row>
    <row r="68" spans="1:3">
      <c r="A68" s="134" t="s">
        <v>4528</v>
      </c>
      <c r="B68" s="135" t="s">
        <v>4610</v>
      </c>
    </row>
    <row r="69" spans="1:3">
      <c r="A69" s="134" t="s">
        <v>4529</v>
      </c>
      <c r="B69" s="135" t="s">
        <v>4611</v>
      </c>
    </row>
    <row r="70" spans="1:3">
      <c r="A70" s="134" t="s">
        <v>4530</v>
      </c>
      <c r="B70" s="135" t="s">
        <v>4530</v>
      </c>
    </row>
    <row r="71" spans="1:3">
      <c r="A71" s="134" t="s">
        <v>4531</v>
      </c>
      <c r="B71" s="135" t="s">
        <v>4531</v>
      </c>
    </row>
    <row r="72" spans="1:3">
      <c r="A72" s="134" t="s">
        <v>4532</v>
      </c>
      <c r="B72" s="135" t="s">
        <v>4532</v>
      </c>
    </row>
    <row r="73" spans="1:3">
      <c r="A73" s="134" t="s">
        <v>4533</v>
      </c>
      <c r="B73" s="135" t="s">
        <v>4533</v>
      </c>
    </row>
    <row r="74" spans="1:3">
      <c r="A74" s="134" t="s">
        <v>4614</v>
      </c>
      <c r="B74" s="135" t="s">
        <v>4614</v>
      </c>
    </row>
    <row r="75" spans="1:3">
      <c r="A75" s="131" t="s">
        <v>3627</v>
      </c>
      <c r="B75" s="125"/>
    </row>
    <row r="76" spans="1:3">
      <c r="A76" s="1" t="s">
        <v>13</v>
      </c>
      <c r="B76" s="125"/>
    </row>
    <row r="77" spans="1:3">
      <c r="A77" s="1" t="s">
        <v>4079</v>
      </c>
      <c r="B77" s="125"/>
    </row>
    <row r="78" spans="1:3">
      <c r="A78" s="1" t="s">
        <v>4081</v>
      </c>
      <c r="B78" s="125"/>
    </row>
    <row r="79" spans="1:3">
      <c r="A79" s="1" t="s">
        <v>4082</v>
      </c>
      <c r="B79" s="125"/>
    </row>
    <row r="80" spans="1:3">
      <c r="A80" s="1" t="s">
        <v>4083</v>
      </c>
      <c r="B80" s="125"/>
    </row>
    <row r="81" spans="1:2">
      <c r="A81" s="1" t="s">
        <v>4084</v>
      </c>
      <c r="B81" s="130" t="s">
        <v>4125</v>
      </c>
    </row>
    <row r="82" spans="1:2">
      <c r="A82" s="1" t="s">
        <v>4086</v>
      </c>
      <c r="B82" s="125"/>
    </row>
    <row r="83" spans="1:2">
      <c r="A83" s="1" t="s">
        <v>4087</v>
      </c>
      <c r="B83" s="125"/>
    </row>
    <row r="84" spans="1:2">
      <c r="A84" s="1" t="s">
        <v>4088</v>
      </c>
      <c r="B84" s="125"/>
    </row>
    <row r="85" spans="1:2">
      <c r="A85" s="1" t="s">
        <v>4089</v>
      </c>
      <c r="B85" s="125"/>
    </row>
    <row r="86" spans="1:2">
      <c r="A86" s="1" t="s">
        <v>4090</v>
      </c>
      <c r="B86" s="125"/>
    </row>
    <row r="87" spans="1:2">
      <c r="A87" s="1" t="s">
        <v>4091</v>
      </c>
      <c r="B87" s="125"/>
    </row>
    <row r="88" spans="1:2">
      <c r="A88" s="1" t="s">
        <v>4093</v>
      </c>
      <c r="B88" s="125"/>
    </row>
    <row r="89" spans="1:2">
      <c r="A89" s="1" t="s">
        <v>4095</v>
      </c>
      <c r="B89" s="125"/>
    </row>
    <row r="90" spans="1:2">
      <c r="A90" s="1" t="s">
        <v>4096</v>
      </c>
      <c r="B90" s="125"/>
    </row>
    <row r="91" spans="1:2">
      <c r="A91" s="1" t="s">
        <v>4097</v>
      </c>
      <c r="B91" s="125"/>
    </row>
    <row r="92" spans="1:2">
      <c r="A92" s="1" t="s">
        <v>4100</v>
      </c>
      <c r="B92" s="125"/>
    </row>
    <row r="93" spans="1:2">
      <c r="A93" s="1" t="s">
        <v>4102</v>
      </c>
      <c r="B93" s="125"/>
    </row>
    <row r="94" spans="1:2">
      <c r="A94" s="1" t="s">
        <v>4103</v>
      </c>
      <c r="B94" s="125"/>
    </row>
    <row r="95" spans="1:2">
      <c r="A95" s="1" t="s">
        <v>210</v>
      </c>
      <c r="B95" s="125"/>
    </row>
    <row r="96" spans="1:2">
      <c r="A96" s="1" t="s">
        <v>4104</v>
      </c>
      <c r="B96" s="125"/>
    </row>
    <row r="97" spans="1:2">
      <c r="A97" s="1" t="s">
        <v>4105</v>
      </c>
      <c r="B97" s="125"/>
    </row>
    <row r="98" spans="1:2">
      <c r="A98" s="1" t="s">
        <v>4106</v>
      </c>
      <c r="B98" s="125"/>
    </row>
    <row r="99" spans="1:2">
      <c r="A99" s="1" t="s">
        <v>4107</v>
      </c>
      <c r="B99" s="125"/>
    </row>
    <row r="100" spans="1:2">
      <c r="A100" s="1" t="s">
        <v>4108</v>
      </c>
      <c r="B100" s="125"/>
    </row>
    <row r="101" spans="1:2">
      <c r="A101" s="1" t="s">
        <v>4109</v>
      </c>
      <c r="B101" s="125"/>
    </row>
    <row r="102" spans="1:2">
      <c r="A102" s="1" t="s">
        <v>4110</v>
      </c>
      <c r="B102" s="125"/>
    </row>
    <row r="105" spans="1:2">
      <c r="A10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X961"/>
  <sheetViews>
    <sheetView topLeftCell="AC1" zoomScale="80" zoomScaleNormal="80" zoomScalePageLayoutView="75" workbookViewId="0">
      <pane ySplit="1" topLeftCell="A680" activePane="bottomLeft" state="frozen"/>
      <selection activeCell="O1" sqref="O1"/>
      <selection pane="bottomLeft" activeCell="AD698" sqref="AD698"/>
    </sheetView>
  </sheetViews>
  <sheetFormatPr defaultColWidth="11.25" defaultRowHeight="15.75"/>
  <cols>
    <col min="1" max="1" width="21.25" customWidth="1"/>
    <col min="2" max="2" width="28" style="22" customWidth="1"/>
    <col min="3" max="3" width="24.25" style="10" customWidth="1"/>
    <col min="4" max="4" width="10.25" customWidth="1"/>
    <col min="5" max="5" width="16" customWidth="1"/>
    <col min="6" max="6" width="16.75" customWidth="1"/>
    <col min="7" max="7" width="58.25" customWidth="1"/>
    <col min="8" max="8" width="31.75" style="10" customWidth="1"/>
    <col min="9" max="9" width="31.5" style="10" customWidth="1"/>
    <col min="10" max="10" width="45.75" style="10" customWidth="1"/>
    <col min="11" max="11" width="32.75" style="10" customWidth="1"/>
    <col min="12" max="12" width="45.25" style="10" customWidth="1"/>
    <col min="13" max="13" width="32.75" style="10" customWidth="1"/>
    <col min="14" max="14" width="37" style="10" customWidth="1"/>
    <col min="15" max="15" width="19.75" style="10" customWidth="1"/>
    <col min="16" max="16" width="17.75" customWidth="1"/>
    <col min="17" max="17" width="19.75" customWidth="1"/>
    <col min="18" max="18" width="23.875" style="10" customWidth="1"/>
    <col min="19" max="19" width="21.625" style="10" customWidth="1"/>
    <col min="20" max="20" width="12.25" style="10" bestFit="1" customWidth="1"/>
    <col min="21" max="21" width="22" style="10" bestFit="1" customWidth="1"/>
    <col min="22" max="22" width="22" style="10" customWidth="1"/>
    <col min="23" max="23" width="27.75" style="10" customWidth="1"/>
    <col min="24" max="24" width="22" style="10" customWidth="1"/>
    <col min="25" max="28" width="21.75" style="10" customWidth="1"/>
    <col min="29" max="29" width="59.25" style="10" customWidth="1"/>
    <col min="30" max="30" width="26.5" customWidth="1"/>
    <col min="31" max="31" width="24.75" customWidth="1"/>
  </cols>
  <sheetData>
    <row r="1" spans="1:206" s="10" customFormat="1">
      <c r="A1" s="1" t="s">
        <v>4</v>
      </c>
      <c r="B1" s="21" t="s">
        <v>149</v>
      </c>
      <c r="C1" s="31" t="s">
        <v>4700</v>
      </c>
      <c r="D1" s="109" t="s">
        <v>3627</v>
      </c>
      <c r="E1" s="1" t="s">
        <v>13</v>
      </c>
      <c r="F1" s="1" t="s">
        <v>827</v>
      </c>
      <c r="G1" s="1" t="s">
        <v>114</v>
      </c>
      <c r="H1" s="1" t="s">
        <v>152</v>
      </c>
      <c r="I1" s="1" t="s">
        <v>115</v>
      </c>
      <c r="J1" s="1" t="s">
        <v>153</v>
      </c>
      <c r="K1" s="1" t="s">
        <v>138</v>
      </c>
      <c r="L1" s="1" t="s">
        <v>161</v>
      </c>
      <c r="M1" s="1" t="s">
        <v>137</v>
      </c>
      <c r="N1" s="1" t="s">
        <v>163</v>
      </c>
      <c r="O1" s="1" t="s">
        <v>828</v>
      </c>
      <c r="P1" s="109" t="s">
        <v>3638</v>
      </c>
      <c r="Q1" s="1" t="s">
        <v>147</v>
      </c>
      <c r="R1" s="1" t="s">
        <v>47</v>
      </c>
      <c r="S1" s="2" t="s">
        <v>829</v>
      </c>
      <c r="T1" s="1" t="s">
        <v>151</v>
      </c>
      <c r="U1" s="1" t="s">
        <v>165</v>
      </c>
      <c r="V1" s="1" t="s">
        <v>166</v>
      </c>
      <c r="W1" s="1" t="s">
        <v>148</v>
      </c>
      <c r="X1" s="111" t="s">
        <v>2609</v>
      </c>
      <c r="Y1" s="1" t="s">
        <v>167</v>
      </c>
      <c r="Z1" s="1" t="s">
        <v>172</v>
      </c>
      <c r="AA1" s="1" t="s">
        <v>168</v>
      </c>
      <c r="AB1" s="1" t="s">
        <v>309</v>
      </c>
      <c r="AC1" s="1" t="s">
        <v>312</v>
      </c>
      <c r="AD1" s="1" t="s">
        <v>825</v>
      </c>
      <c r="AE1" s="1" t="s">
        <v>150</v>
      </c>
    </row>
    <row r="2" spans="1:206">
      <c r="A2" s="53" t="s">
        <v>15</v>
      </c>
      <c r="B2" s="15" t="s">
        <v>51</v>
      </c>
      <c r="C2" s="3" t="s">
        <v>3628</v>
      </c>
      <c r="D2">
        <v>2013</v>
      </c>
      <c r="E2" s="4" t="s">
        <v>18</v>
      </c>
      <c r="F2" s="3" t="s">
        <v>20</v>
      </c>
      <c r="G2" s="9" t="s">
        <v>123</v>
      </c>
      <c r="H2" s="9" t="s">
        <v>154</v>
      </c>
      <c r="I2" s="3" t="s">
        <v>117</v>
      </c>
      <c r="J2" s="3" t="s">
        <v>157</v>
      </c>
      <c r="K2" s="6" t="s">
        <v>143</v>
      </c>
      <c r="L2" s="6" t="s">
        <v>162</v>
      </c>
      <c r="M2" s="6" t="s">
        <v>126</v>
      </c>
      <c r="N2" s="6" t="s">
        <v>164</v>
      </c>
      <c r="O2" s="3" t="s">
        <v>21</v>
      </c>
      <c r="P2" s="10" t="s">
        <v>17</v>
      </c>
      <c r="Q2" s="39">
        <v>279503</v>
      </c>
      <c r="R2" s="3" t="s">
        <v>48</v>
      </c>
      <c r="S2" s="11" t="s">
        <v>145</v>
      </c>
      <c r="T2" s="3">
        <v>30</v>
      </c>
      <c r="U2" s="3">
        <v>250</v>
      </c>
      <c r="V2" s="40">
        <v>253683</v>
      </c>
      <c r="W2" s="3">
        <f t="shared" ref="W2:W11" si="0">(V2/Q2)*100</f>
        <v>90.76217428793251</v>
      </c>
      <c r="X2" s="10" t="s">
        <v>17</v>
      </c>
      <c r="Y2" s="13" t="s">
        <v>173</v>
      </c>
      <c r="Z2" s="13" t="s">
        <v>174</v>
      </c>
      <c r="AA2" s="7" t="s">
        <v>190</v>
      </c>
      <c r="AB2" s="7" t="s">
        <v>306</v>
      </c>
      <c r="AC2" s="7" t="s">
        <v>313</v>
      </c>
      <c r="AD2" s="7" t="s">
        <v>17</v>
      </c>
      <c r="AE2" s="17" t="s">
        <v>132</v>
      </c>
    </row>
    <row r="3" spans="1:206">
      <c r="A3" s="53" t="s">
        <v>15</v>
      </c>
      <c r="B3" s="15" t="s">
        <v>51</v>
      </c>
      <c r="C3" s="3" t="s">
        <v>3628</v>
      </c>
      <c r="D3">
        <v>2013</v>
      </c>
      <c r="E3" s="4" t="s">
        <v>18</v>
      </c>
      <c r="F3" s="3" t="s">
        <v>33</v>
      </c>
      <c r="G3" s="3" t="s">
        <v>118</v>
      </c>
      <c r="H3" s="10" t="s">
        <v>169</v>
      </c>
      <c r="I3" s="3" t="s">
        <v>116</v>
      </c>
      <c r="J3" s="3" t="s">
        <v>158</v>
      </c>
      <c r="K3" s="6" t="s">
        <v>143</v>
      </c>
      <c r="L3" s="6" t="s">
        <v>162</v>
      </c>
      <c r="M3" s="6" t="s">
        <v>126</v>
      </c>
      <c r="N3" s="6" t="s">
        <v>164</v>
      </c>
      <c r="O3" s="3" t="s">
        <v>22</v>
      </c>
      <c r="P3" s="10" t="s">
        <v>17</v>
      </c>
      <c r="Q3" s="39">
        <v>973868</v>
      </c>
      <c r="R3" s="3" t="s">
        <v>49</v>
      </c>
      <c r="S3" s="11" t="s">
        <v>145</v>
      </c>
      <c r="T3" s="3">
        <v>25</v>
      </c>
      <c r="U3" s="3">
        <v>250</v>
      </c>
      <c r="V3" s="40">
        <v>873979</v>
      </c>
      <c r="W3" s="3">
        <f t="shared" si="0"/>
        <v>89.743065795364458</v>
      </c>
      <c r="X3" s="10" t="s">
        <v>17</v>
      </c>
      <c r="Y3" t="s">
        <v>175</v>
      </c>
      <c r="Z3" t="s">
        <v>176</v>
      </c>
      <c r="AA3" s="6" t="s">
        <v>189</v>
      </c>
      <c r="AB3" s="20" t="s">
        <v>307</v>
      </c>
      <c r="AC3" s="20" t="s">
        <v>314</v>
      </c>
      <c r="AD3" s="7" t="s">
        <v>17</v>
      </c>
      <c r="AE3" s="3" t="s">
        <v>177</v>
      </c>
    </row>
    <row r="4" spans="1:206">
      <c r="A4" s="53" t="s">
        <v>16</v>
      </c>
      <c r="B4" s="15" t="s">
        <v>51</v>
      </c>
      <c r="C4" s="3" t="s">
        <v>3628</v>
      </c>
      <c r="D4">
        <v>2013</v>
      </c>
      <c r="E4" s="4" t="s">
        <v>18</v>
      </c>
      <c r="F4" s="3" t="s">
        <v>23</v>
      </c>
      <c r="G4" s="3" t="s">
        <v>155</v>
      </c>
      <c r="H4" s="9" t="s">
        <v>170</v>
      </c>
      <c r="I4" s="3" t="s">
        <v>120</v>
      </c>
      <c r="J4" s="3" t="s">
        <v>159</v>
      </c>
      <c r="K4" s="6" t="s">
        <v>143</v>
      </c>
      <c r="L4" s="6" t="s">
        <v>162</v>
      </c>
      <c r="M4" s="6" t="s">
        <v>126</v>
      </c>
      <c r="N4" s="6" t="s">
        <v>164</v>
      </c>
      <c r="O4" s="3" t="s">
        <v>26</v>
      </c>
      <c r="P4" s="10" t="s">
        <v>17</v>
      </c>
      <c r="Q4" s="39">
        <v>647551</v>
      </c>
      <c r="R4" s="3" t="s">
        <v>48</v>
      </c>
      <c r="S4" s="12" t="s">
        <v>145</v>
      </c>
      <c r="T4" s="3">
        <v>30</v>
      </c>
      <c r="U4" s="3">
        <v>250</v>
      </c>
      <c r="V4" s="41">
        <v>585083</v>
      </c>
      <c r="W4" s="3">
        <f t="shared" si="0"/>
        <v>90.353192258215955</v>
      </c>
      <c r="X4" s="10" t="s">
        <v>17</v>
      </c>
      <c r="Y4" s="9" t="s">
        <v>186</v>
      </c>
      <c r="Z4" s="9" t="s">
        <v>187</v>
      </c>
      <c r="AA4" s="7" t="s">
        <v>188</v>
      </c>
      <c r="AB4" s="14" t="s">
        <v>306</v>
      </c>
      <c r="AC4" s="7" t="s">
        <v>313</v>
      </c>
      <c r="AD4" s="7" t="s">
        <v>17</v>
      </c>
      <c r="AE4" s="3" t="s">
        <v>132</v>
      </c>
    </row>
    <row r="5" spans="1:206">
      <c r="A5" s="53" t="s">
        <v>16</v>
      </c>
      <c r="B5" s="15" t="s">
        <v>51</v>
      </c>
      <c r="C5" s="3" t="s">
        <v>3628</v>
      </c>
      <c r="D5">
        <v>2013</v>
      </c>
      <c r="E5" s="4" t="s">
        <v>18</v>
      </c>
      <c r="F5" s="3" t="s">
        <v>24</v>
      </c>
      <c r="G5" s="3" t="s">
        <v>122</v>
      </c>
      <c r="H5" s="9" t="s">
        <v>171</v>
      </c>
      <c r="I5" s="3" t="s">
        <v>120</v>
      </c>
      <c r="J5" s="3" t="s">
        <v>159</v>
      </c>
      <c r="K5" s="6" t="s">
        <v>143</v>
      </c>
      <c r="L5" s="6" t="s">
        <v>162</v>
      </c>
      <c r="M5" s="6" t="s">
        <v>126</v>
      </c>
      <c r="N5" s="6" t="s">
        <v>164</v>
      </c>
      <c r="O5" s="3" t="s">
        <v>27</v>
      </c>
      <c r="P5" s="10" t="s">
        <v>17</v>
      </c>
      <c r="Q5" s="39">
        <v>843084</v>
      </c>
      <c r="R5" s="3" t="s">
        <v>48</v>
      </c>
      <c r="S5" s="12" t="s">
        <v>145</v>
      </c>
      <c r="T5" s="3">
        <v>25</v>
      </c>
      <c r="U5" s="3">
        <v>225</v>
      </c>
      <c r="V5" s="40">
        <v>755429</v>
      </c>
      <c r="W5" s="3">
        <f t="shared" si="0"/>
        <v>89.603052602113195</v>
      </c>
      <c r="X5" s="10" t="s">
        <v>17</v>
      </c>
      <c r="Y5" s="9" t="s">
        <v>178</v>
      </c>
      <c r="Z5" s="9" t="s">
        <v>179</v>
      </c>
      <c r="AA5" s="6" t="s">
        <v>181</v>
      </c>
      <c r="AB5" s="20" t="s">
        <v>306</v>
      </c>
      <c r="AC5" s="7" t="s">
        <v>313</v>
      </c>
      <c r="AD5" s="7" t="s">
        <v>17</v>
      </c>
      <c r="AE5" s="3" t="s">
        <v>180</v>
      </c>
    </row>
    <row r="6" spans="1:206">
      <c r="A6" s="53" t="s">
        <v>16</v>
      </c>
      <c r="B6" s="15" t="s">
        <v>51</v>
      </c>
      <c r="C6" s="3" t="s">
        <v>3628</v>
      </c>
      <c r="D6">
        <v>2013</v>
      </c>
      <c r="E6" s="4" t="s">
        <v>18</v>
      </c>
      <c r="F6" s="3" t="s">
        <v>25</v>
      </c>
      <c r="G6" s="3" t="s">
        <v>121</v>
      </c>
      <c r="H6" s="3" t="s">
        <v>156</v>
      </c>
      <c r="I6" s="3" t="s">
        <v>119</v>
      </c>
      <c r="J6" s="3" t="s">
        <v>160</v>
      </c>
      <c r="K6" s="6" t="s">
        <v>143</v>
      </c>
      <c r="L6" s="6" t="s">
        <v>162</v>
      </c>
      <c r="M6" s="6" t="s">
        <v>126</v>
      </c>
      <c r="N6" s="6" t="s">
        <v>164</v>
      </c>
      <c r="O6" s="3" t="s">
        <v>28</v>
      </c>
      <c r="P6" s="10" t="s">
        <v>17</v>
      </c>
      <c r="Q6" s="39">
        <v>1219214</v>
      </c>
      <c r="R6" s="3" t="s">
        <v>49</v>
      </c>
      <c r="S6" s="12" t="s">
        <v>145</v>
      </c>
      <c r="T6" s="3">
        <v>25</v>
      </c>
      <c r="U6" s="3">
        <v>250</v>
      </c>
      <c r="V6" s="40">
        <v>1160314</v>
      </c>
      <c r="W6" s="3">
        <f t="shared" si="0"/>
        <v>95.169018728459491</v>
      </c>
      <c r="X6" s="10" t="s">
        <v>17</v>
      </c>
      <c r="Y6" s="9" t="s">
        <v>182</v>
      </c>
      <c r="Z6" s="9" t="s">
        <v>183</v>
      </c>
      <c r="AA6" s="6" t="s">
        <v>184</v>
      </c>
      <c r="AB6" s="20" t="s">
        <v>308</v>
      </c>
      <c r="AC6" s="20" t="s">
        <v>315</v>
      </c>
      <c r="AD6" s="7" t="s">
        <v>17</v>
      </c>
      <c r="AE6" s="3" t="s">
        <v>185</v>
      </c>
    </row>
    <row r="7" spans="1:206" s="16" customFormat="1">
      <c r="A7" s="53" t="s">
        <v>56</v>
      </c>
      <c r="B7" s="15" t="s">
        <v>54</v>
      </c>
      <c r="C7" s="3" t="s">
        <v>3639</v>
      </c>
      <c r="D7">
        <v>2013</v>
      </c>
      <c r="E7" s="3" t="s">
        <v>55</v>
      </c>
      <c r="F7" s="3" t="s">
        <v>66</v>
      </c>
      <c r="G7" s="9" t="s">
        <v>139</v>
      </c>
      <c r="H7" s="6" t="s">
        <v>203</v>
      </c>
      <c r="I7" s="3" t="s">
        <v>141</v>
      </c>
      <c r="J7" s="6" t="s">
        <v>158</v>
      </c>
      <c r="K7" s="6" t="s">
        <v>143</v>
      </c>
      <c r="L7" s="6" t="s">
        <v>162</v>
      </c>
      <c r="M7" s="6" t="s">
        <v>126</v>
      </c>
      <c r="N7" s="6" t="s">
        <v>164</v>
      </c>
      <c r="O7" s="3" t="s">
        <v>95</v>
      </c>
      <c r="P7" s="10" t="s">
        <v>17</v>
      </c>
      <c r="Q7" s="39">
        <v>740419</v>
      </c>
      <c r="R7" s="8" t="s">
        <v>49</v>
      </c>
      <c r="S7" s="12" t="s">
        <v>145</v>
      </c>
      <c r="T7" s="3">
        <v>30</v>
      </c>
      <c r="U7" s="3">
        <v>250</v>
      </c>
      <c r="V7" s="42">
        <v>663335</v>
      </c>
      <c r="W7" s="3">
        <f t="shared" si="0"/>
        <v>89.589138042108587</v>
      </c>
      <c r="X7" s="10" t="s">
        <v>17</v>
      </c>
      <c r="Y7" s="3" t="s">
        <v>212</v>
      </c>
      <c r="Z7" s="3" t="s">
        <v>227</v>
      </c>
      <c r="AA7" s="3" t="s">
        <v>220</v>
      </c>
      <c r="AB7" s="3" t="s">
        <v>311</v>
      </c>
      <c r="AC7" s="3" t="s">
        <v>316</v>
      </c>
      <c r="AD7" s="7" t="s">
        <v>17</v>
      </c>
      <c r="AE7" s="3" t="s">
        <v>213</v>
      </c>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row>
    <row r="8" spans="1:206">
      <c r="A8" s="53" t="s">
        <v>57</v>
      </c>
      <c r="B8" s="15" t="s">
        <v>54</v>
      </c>
      <c r="C8" s="3" t="s">
        <v>3639</v>
      </c>
      <c r="D8">
        <v>2013</v>
      </c>
      <c r="E8" s="3" t="s">
        <v>55</v>
      </c>
      <c r="F8" s="3" t="s">
        <v>67</v>
      </c>
      <c r="G8" s="9" t="s">
        <v>204</v>
      </c>
      <c r="H8" s="6" t="s">
        <v>205</v>
      </c>
      <c r="I8" s="3" t="s">
        <v>194</v>
      </c>
      <c r="J8" s="6" t="s">
        <v>209</v>
      </c>
      <c r="K8" s="6" t="s">
        <v>143</v>
      </c>
      <c r="L8" s="6" t="s">
        <v>162</v>
      </c>
      <c r="M8" s="6" t="s">
        <v>126</v>
      </c>
      <c r="N8" s="6" t="s">
        <v>164</v>
      </c>
      <c r="O8" s="3" t="s">
        <v>74</v>
      </c>
      <c r="P8" s="10" t="s">
        <v>17</v>
      </c>
      <c r="Q8" s="39">
        <v>1445338</v>
      </c>
      <c r="R8" s="8" t="s">
        <v>64</v>
      </c>
      <c r="S8" s="12" t="s">
        <v>145</v>
      </c>
      <c r="T8" s="3">
        <v>25</v>
      </c>
      <c r="U8" s="3">
        <v>200</v>
      </c>
      <c r="V8" s="42">
        <v>1277929</v>
      </c>
      <c r="W8" s="3">
        <f t="shared" si="0"/>
        <v>88.417311383219698</v>
      </c>
      <c r="X8" s="10" t="s">
        <v>17</v>
      </c>
      <c r="Y8" s="3" t="s">
        <v>221</v>
      </c>
      <c r="Z8" s="3" t="s">
        <v>228</v>
      </c>
      <c r="AA8" s="3" t="s">
        <v>222</v>
      </c>
      <c r="AB8" s="3" t="s">
        <v>17</v>
      </c>
      <c r="AC8" s="3" t="s">
        <v>317</v>
      </c>
      <c r="AD8" s="7" t="s">
        <v>17</v>
      </c>
      <c r="AE8" s="3" t="s">
        <v>320</v>
      </c>
    </row>
    <row r="9" spans="1:206">
      <c r="A9" s="53" t="s">
        <v>58</v>
      </c>
      <c r="B9" s="15" t="s">
        <v>54</v>
      </c>
      <c r="C9" s="3" t="s">
        <v>3639</v>
      </c>
      <c r="D9">
        <v>2013</v>
      </c>
      <c r="E9" s="3" t="s">
        <v>55</v>
      </c>
      <c r="F9" s="3" t="s">
        <v>69</v>
      </c>
      <c r="G9" s="9" t="s">
        <v>140</v>
      </c>
      <c r="H9" s="6" t="s">
        <v>206</v>
      </c>
      <c r="I9" s="3" t="s">
        <v>142</v>
      </c>
      <c r="J9" s="6" t="s">
        <v>160</v>
      </c>
      <c r="K9" s="6" t="s">
        <v>143</v>
      </c>
      <c r="L9" s="6" t="s">
        <v>162</v>
      </c>
      <c r="M9" s="6" t="s">
        <v>126</v>
      </c>
      <c r="N9" s="6" t="s">
        <v>164</v>
      </c>
      <c r="O9" s="6" t="s">
        <v>92</v>
      </c>
      <c r="P9" s="10" t="s">
        <v>17</v>
      </c>
      <c r="Q9" s="39">
        <v>324668</v>
      </c>
      <c r="R9" s="18" t="s">
        <v>49</v>
      </c>
      <c r="S9" s="12" t="s">
        <v>145</v>
      </c>
      <c r="T9" s="3">
        <v>25</v>
      </c>
      <c r="U9" s="3">
        <v>200</v>
      </c>
      <c r="V9" s="42">
        <v>261576</v>
      </c>
      <c r="W9" s="3">
        <f t="shared" si="0"/>
        <v>80.567225596609461</v>
      </c>
      <c r="X9" s="10" t="s">
        <v>17</v>
      </c>
      <c r="Y9" s="3" t="s">
        <v>216</v>
      </c>
      <c r="Z9" s="3" t="s">
        <v>217</v>
      </c>
      <c r="AA9" s="17" t="s">
        <v>218</v>
      </c>
      <c r="AB9" s="17" t="s">
        <v>310</v>
      </c>
      <c r="AC9" s="17" t="s">
        <v>315</v>
      </c>
      <c r="AD9" s="7" t="s">
        <v>17</v>
      </c>
      <c r="AE9" s="3" t="s">
        <v>219</v>
      </c>
    </row>
    <row r="10" spans="1:206">
      <c r="A10" s="53" t="s">
        <v>59</v>
      </c>
      <c r="B10" s="15" t="s">
        <v>54</v>
      </c>
      <c r="C10" s="3" t="s">
        <v>3639</v>
      </c>
      <c r="D10">
        <v>2013</v>
      </c>
      <c r="E10" s="3" t="s">
        <v>55</v>
      </c>
      <c r="F10" s="3" t="s">
        <v>70</v>
      </c>
      <c r="G10" s="9" t="s">
        <v>196</v>
      </c>
      <c r="H10" s="6" t="s">
        <v>207</v>
      </c>
      <c r="I10" s="3" t="s">
        <v>197</v>
      </c>
      <c r="J10" s="6" t="s">
        <v>209</v>
      </c>
      <c r="K10" s="6" t="s">
        <v>143</v>
      </c>
      <c r="L10" s="6" t="s">
        <v>162</v>
      </c>
      <c r="M10" s="6" t="s">
        <v>126</v>
      </c>
      <c r="N10" s="3" t="s">
        <v>164</v>
      </c>
      <c r="O10" s="3" t="s">
        <v>93</v>
      </c>
      <c r="P10" s="10" t="s">
        <v>17</v>
      </c>
      <c r="Q10" s="39">
        <v>608358</v>
      </c>
      <c r="R10" s="8" t="s">
        <v>64</v>
      </c>
      <c r="S10" s="12" t="s">
        <v>145</v>
      </c>
      <c r="T10" s="3">
        <v>25</v>
      </c>
      <c r="U10" s="3">
        <v>200</v>
      </c>
      <c r="V10" s="42">
        <v>501931</v>
      </c>
      <c r="W10" s="3">
        <f t="shared" si="0"/>
        <v>82.505860036360161</v>
      </c>
      <c r="X10" s="10" t="s">
        <v>17</v>
      </c>
      <c r="Y10" s="3" t="s">
        <v>224</v>
      </c>
      <c r="Z10" s="3" t="s">
        <v>223</v>
      </c>
      <c r="AA10" s="3" t="s">
        <v>225</v>
      </c>
      <c r="AB10" s="3" t="s">
        <v>17</v>
      </c>
      <c r="AC10" s="3" t="s">
        <v>317</v>
      </c>
      <c r="AD10" s="7" t="s">
        <v>17</v>
      </c>
      <c r="AE10" s="3" t="s">
        <v>319</v>
      </c>
    </row>
    <row r="11" spans="1:206">
      <c r="A11" s="53" t="s">
        <v>60</v>
      </c>
      <c r="B11" s="15" t="s">
        <v>54</v>
      </c>
      <c r="C11" s="3" t="s">
        <v>3639</v>
      </c>
      <c r="D11">
        <v>2013</v>
      </c>
      <c r="E11" s="3" t="s">
        <v>55</v>
      </c>
      <c r="F11" s="3" t="s">
        <v>73</v>
      </c>
      <c r="G11" s="9" t="s">
        <v>198</v>
      </c>
      <c r="H11" s="6" t="s">
        <v>208</v>
      </c>
      <c r="I11" s="3" t="s">
        <v>194</v>
      </c>
      <c r="J11" s="6" t="s">
        <v>209</v>
      </c>
      <c r="K11" s="6" t="s">
        <v>143</v>
      </c>
      <c r="L11" s="6" t="s">
        <v>162</v>
      </c>
      <c r="M11" s="6" t="s">
        <v>126</v>
      </c>
      <c r="N11" s="3" t="s">
        <v>164</v>
      </c>
      <c r="O11" s="3" t="s">
        <v>94</v>
      </c>
      <c r="P11" s="10" t="s">
        <v>17</v>
      </c>
      <c r="Q11" s="39">
        <v>1331380</v>
      </c>
      <c r="R11" s="8" t="s">
        <v>64</v>
      </c>
      <c r="S11" s="12" t="s">
        <v>145</v>
      </c>
      <c r="T11" s="3">
        <v>25</v>
      </c>
      <c r="U11" s="3">
        <v>200</v>
      </c>
      <c r="V11" s="19">
        <v>1192320</v>
      </c>
      <c r="W11" s="3">
        <f t="shared" si="0"/>
        <v>89.555198365605619</v>
      </c>
      <c r="X11" s="10" t="s">
        <v>17</v>
      </c>
      <c r="Y11" s="3" t="s">
        <v>214</v>
      </c>
      <c r="Z11" s="3" t="s">
        <v>215</v>
      </c>
      <c r="AA11" s="3" t="s">
        <v>226</v>
      </c>
      <c r="AB11" s="3" t="s">
        <v>17</v>
      </c>
      <c r="AC11" s="3" t="s">
        <v>317</v>
      </c>
      <c r="AD11" s="7" t="s">
        <v>17</v>
      </c>
      <c r="AE11" s="3" t="s">
        <v>318</v>
      </c>
    </row>
    <row r="12" spans="1:206">
      <c r="A12" s="3" t="s">
        <v>240</v>
      </c>
      <c r="B12" s="15" t="s">
        <v>252</v>
      </c>
      <c r="C12" s="3" t="s">
        <v>3640</v>
      </c>
      <c r="D12">
        <v>2014</v>
      </c>
      <c r="E12" s="3" t="s">
        <v>230</v>
      </c>
      <c r="F12" s="3" t="s">
        <v>234</v>
      </c>
      <c r="G12" s="3" t="s">
        <v>257</v>
      </c>
      <c r="H12" s="7" t="s">
        <v>300</v>
      </c>
      <c r="I12" s="66" t="s">
        <v>256</v>
      </c>
      <c r="J12" s="6" t="s">
        <v>301</v>
      </c>
      <c r="K12" s="3" t="s">
        <v>17</v>
      </c>
      <c r="L12" s="3" t="s">
        <v>17</v>
      </c>
      <c r="M12" s="3" t="s">
        <v>17</v>
      </c>
      <c r="N12" s="3" t="s">
        <v>17</v>
      </c>
      <c r="O12" s="3" t="s">
        <v>735</v>
      </c>
      <c r="P12" s="10" t="s">
        <v>17</v>
      </c>
      <c r="Q12" s="12">
        <v>325</v>
      </c>
      <c r="R12" s="3" t="s">
        <v>48</v>
      </c>
      <c r="S12" s="3" t="s">
        <v>237</v>
      </c>
      <c r="T12" s="3">
        <v>25</v>
      </c>
      <c r="U12" s="3">
        <v>150</v>
      </c>
      <c r="V12" s="5">
        <v>140</v>
      </c>
      <c r="W12" s="3">
        <f t="shared" ref="W12:W21" si="1">(V12/Q12)*100</f>
        <v>43.07692307692308</v>
      </c>
      <c r="X12" s="10" t="s">
        <v>17</v>
      </c>
      <c r="Y12" s="17" t="s">
        <v>830</v>
      </c>
      <c r="Z12" s="9" t="s">
        <v>831</v>
      </c>
      <c r="AA12" s="7" t="s">
        <v>832</v>
      </c>
      <c r="AB12" s="67" t="s">
        <v>4006</v>
      </c>
      <c r="AC12" s="7" t="s">
        <v>313</v>
      </c>
      <c r="AD12" s="9" t="s">
        <v>17</v>
      </c>
      <c r="AE12" s="3" t="s">
        <v>274</v>
      </c>
    </row>
    <row r="13" spans="1:206" s="16" customFormat="1">
      <c r="A13" s="3" t="s">
        <v>240</v>
      </c>
      <c r="B13" s="15" t="s">
        <v>252</v>
      </c>
      <c r="C13" s="3" t="s">
        <v>3640</v>
      </c>
      <c r="D13">
        <v>2014</v>
      </c>
      <c r="E13" s="3" t="s">
        <v>230</v>
      </c>
      <c r="F13" s="3" t="s">
        <v>234</v>
      </c>
      <c r="G13" s="3" t="s">
        <v>257</v>
      </c>
      <c r="H13" s="7" t="s">
        <v>300</v>
      </c>
      <c r="I13" s="66" t="s">
        <v>256</v>
      </c>
      <c r="J13" s="6" t="s">
        <v>301</v>
      </c>
      <c r="K13" s="3" t="s">
        <v>17</v>
      </c>
      <c r="L13" s="3" t="s">
        <v>17</v>
      </c>
      <c r="M13" s="3" t="s">
        <v>17</v>
      </c>
      <c r="N13" s="3" t="s">
        <v>17</v>
      </c>
      <c r="O13" s="3" t="s">
        <v>734</v>
      </c>
      <c r="P13" s="10" t="s">
        <v>17</v>
      </c>
      <c r="Q13" s="12">
        <v>431</v>
      </c>
      <c r="R13" s="3" t="s">
        <v>48</v>
      </c>
      <c r="S13" s="3" t="s">
        <v>237</v>
      </c>
      <c r="T13" s="3">
        <v>25</v>
      </c>
      <c r="U13" s="3">
        <v>200</v>
      </c>
      <c r="V13" s="5">
        <v>268</v>
      </c>
      <c r="W13" s="3">
        <f t="shared" si="1"/>
        <v>62.180974477958237</v>
      </c>
      <c r="X13" s="10" t="s">
        <v>17</v>
      </c>
      <c r="Y13" s="17" t="s">
        <v>833</v>
      </c>
      <c r="Z13" s="9" t="s">
        <v>834</v>
      </c>
      <c r="AA13" s="7" t="s">
        <v>835</v>
      </c>
      <c r="AB13" s="67" t="s">
        <v>4007</v>
      </c>
      <c r="AC13" s="7" t="s">
        <v>313</v>
      </c>
      <c r="AD13" s="9" t="s">
        <v>17</v>
      </c>
      <c r="AE13" s="3" t="s">
        <v>274</v>
      </c>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row>
    <row r="14" spans="1:206" ht="15" customHeight="1">
      <c r="A14" s="3" t="s">
        <v>240</v>
      </c>
      <c r="B14" s="15" t="s">
        <v>252</v>
      </c>
      <c r="C14" s="3" t="s">
        <v>3640</v>
      </c>
      <c r="D14">
        <v>2014</v>
      </c>
      <c r="E14" s="3" t="s">
        <v>230</v>
      </c>
      <c r="F14" s="3" t="s">
        <v>234</v>
      </c>
      <c r="G14" s="3" t="s">
        <v>257</v>
      </c>
      <c r="H14" s="7" t="s">
        <v>300</v>
      </c>
      <c r="I14" s="66" t="s">
        <v>256</v>
      </c>
      <c r="J14" s="6" t="s">
        <v>301</v>
      </c>
      <c r="K14" s="3" t="s">
        <v>17</v>
      </c>
      <c r="L14" s="3" t="s">
        <v>17</v>
      </c>
      <c r="M14" s="3" t="s">
        <v>17</v>
      </c>
      <c r="N14" s="3" t="s">
        <v>17</v>
      </c>
      <c r="O14" s="3" t="s">
        <v>736</v>
      </c>
      <c r="P14" s="10" t="s">
        <v>17</v>
      </c>
      <c r="Q14" s="12">
        <v>561</v>
      </c>
      <c r="R14" s="3" t="s">
        <v>48</v>
      </c>
      <c r="S14" s="3" t="s">
        <v>237</v>
      </c>
      <c r="T14" s="3">
        <v>25</v>
      </c>
      <c r="U14" s="3">
        <v>150</v>
      </c>
      <c r="V14" s="5">
        <v>193</v>
      </c>
      <c r="W14" s="3">
        <f t="shared" si="1"/>
        <v>34.402852049910877</v>
      </c>
      <c r="X14" s="10" t="s">
        <v>17</v>
      </c>
      <c r="Y14" s="17" t="s">
        <v>836</v>
      </c>
      <c r="Z14" s="9" t="s">
        <v>837</v>
      </c>
      <c r="AA14" s="7" t="s">
        <v>838</v>
      </c>
      <c r="AB14" s="67" t="s">
        <v>4008</v>
      </c>
      <c r="AC14" s="7" t="s">
        <v>313</v>
      </c>
      <c r="AD14" s="9" t="s">
        <v>17</v>
      </c>
      <c r="AE14" s="3" t="s">
        <v>274</v>
      </c>
    </row>
    <row r="15" spans="1:206" ht="16.149999999999999" customHeight="1">
      <c r="A15" s="3" t="s">
        <v>238</v>
      </c>
      <c r="B15" s="15" t="s">
        <v>252</v>
      </c>
      <c r="C15" s="3" t="s">
        <v>3640</v>
      </c>
      <c r="D15">
        <v>2014</v>
      </c>
      <c r="E15" s="3" t="s">
        <v>230</v>
      </c>
      <c r="F15" s="3" t="s">
        <v>234</v>
      </c>
      <c r="G15" s="3" t="s">
        <v>257</v>
      </c>
      <c r="H15" s="7" t="s">
        <v>300</v>
      </c>
      <c r="I15" s="66" t="s">
        <v>256</v>
      </c>
      <c r="J15" s="6" t="s">
        <v>301</v>
      </c>
      <c r="K15" s="3" t="s">
        <v>17</v>
      </c>
      <c r="L15" s="3" t="s">
        <v>17</v>
      </c>
      <c r="M15" s="3" t="s">
        <v>17</v>
      </c>
      <c r="N15" s="3" t="s">
        <v>17</v>
      </c>
      <c r="O15" s="3" t="s">
        <v>735</v>
      </c>
      <c r="P15" s="10" t="s">
        <v>17</v>
      </c>
      <c r="Q15" s="12">
        <v>187</v>
      </c>
      <c r="R15" s="3" t="s">
        <v>48</v>
      </c>
      <c r="S15" s="3" t="s">
        <v>237</v>
      </c>
      <c r="T15" s="3">
        <v>25</v>
      </c>
      <c r="U15" s="3">
        <v>200</v>
      </c>
      <c r="V15" s="5">
        <v>97</v>
      </c>
      <c r="W15" s="3">
        <f t="shared" si="1"/>
        <v>51.871657754010691</v>
      </c>
      <c r="X15" s="10" t="s">
        <v>17</v>
      </c>
      <c r="Y15" s="17" t="s">
        <v>830</v>
      </c>
      <c r="Z15" s="9" t="s">
        <v>839</v>
      </c>
      <c r="AA15" s="9" t="s">
        <v>840</v>
      </c>
      <c r="AB15" s="67" t="s">
        <v>4009</v>
      </c>
      <c r="AC15" s="7" t="s">
        <v>313</v>
      </c>
      <c r="AD15" s="9" t="s">
        <v>17</v>
      </c>
      <c r="AE15" s="3" t="s">
        <v>277</v>
      </c>
    </row>
    <row r="16" spans="1:206" ht="16.149999999999999" customHeight="1">
      <c r="A16" s="3" t="s">
        <v>238</v>
      </c>
      <c r="B16" s="15" t="s">
        <v>252</v>
      </c>
      <c r="C16" s="3" t="s">
        <v>3640</v>
      </c>
      <c r="D16">
        <v>2014</v>
      </c>
      <c r="E16" s="3" t="s">
        <v>230</v>
      </c>
      <c r="F16" s="3" t="s">
        <v>234</v>
      </c>
      <c r="G16" s="3" t="s">
        <v>257</v>
      </c>
      <c r="H16" s="7" t="s">
        <v>300</v>
      </c>
      <c r="I16" s="66" t="s">
        <v>256</v>
      </c>
      <c r="J16" s="6" t="s">
        <v>301</v>
      </c>
      <c r="K16" s="3" t="s">
        <v>17</v>
      </c>
      <c r="L16" s="3" t="s">
        <v>17</v>
      </c>
      <c r="M16" s="3" t="s">
        <v>17</v>
      </c>
      <c r="N16" s="3" t="s">
        <v>17</v>
      </c>
      <c r="O16" s="3" t="s">
        <v>734</v>
      </c>
      <c r="P16" s="10" t="s">
        <v>17</v>
      </c>
      <c r="Q16" s="12">
        <v>8</v>
      </c>
      <c r="R16" s="3" t="s">
        <v>48</v>
      </c>
      <c r="S16" s="3" t="s">
        <v>237</v>
      </c>
      <c r="T16" s="3">
        <v>25</v>
      </c>
      <c r="U16" s="3">
        <v>100</v>
      </c>
      <c r="V16" s="5">
        <v>0</v>
      </c>
      <c r="W16" s="3">
        <f t="shared" si="1"/>
        <v>0</v>
      </c>
      <c r="X16" s="10" t="s">
        <v>17</v>
      </c>
      <c r="Y16" s="17" t="s">
        <v>833</v>
      </c>
      <c r="Z16" s="9" t="s">
        <v>841</v>
      </c>
      <c r="AA16" s="9" t="s">
        <v>842</v>
      </c>
      <c r="AB16" s="9" t="s">
        <v>17</v>
      </c>
      <c r="AC16" s="7" t="s">
        <v>313</v>
      </c>
      <c r="AD16" s="9" t="s">
        <v>17</v>
      </c>
      <c r="AE16" s="3" t="s">
        <v>277</v>
      </c>
    </row>
    <row r="17" spans="1:98" ht="16.149999999999999" customHeight="1">
      <c r="A17" s="3" t="s">
        <v>238</v>
      </c>
      <c r="B17" s="15" t="s">
        <v>252</v>
      </c>
      <c r="C17" s="3" t="s">
        <v>3640</v>
      </c>
      <c r="D17">
        <v>2014</v>
      </c>
      <c r="E17" s="3" t="s">
        <v>230</v>
      </c>
      <c r="F17" s="3" t="s">
        <v>234</v>
      </c>
      <c r="G17" s="3" t="s">
        <v>257</v>
      </c>
      <c r="H17" s="7" t="s">
        <v>300</v>
      </c>
      <c r="I17" s="66" t="s">
        <v>256</v>
      </c>
      <c r="J17" s="6" t="s">
        <v>301</v>
      </c>
      <c r="K17" s="3" t="s">
        <v>17</v>
      </c>
      <c r="L17" s="3" t="s">
        <v>17</v>
      </c>
      <c r="M17" s="3" t="s">
        <v>17</v>
      </c>
      <c r="N17" s="3" t="s">
        <v>17</v>
      </c>
      <c r="O17" s="3" t="s">
        <v>736</v>
      </c>
      <c r="P17" s="10" t="s">
        <v>17</v>
      </c>
      <c r="Q17" s="12">
        <v>392</v>
      </c>
      <c r="R17" s="3" t="s">
        <v>48</v>
      </c>
      <c r="S17" s="3" t="s">
        <v>237</v>
      </c>
      <c r="T17" s="3">
        <v>25</v>
      </c>
      <c r="U17" s="3">
        <v>150</v>
      </c>
      <c r="V17" s="5">
        <v>195</v>
      </c>
      <c r="W17" s="3">
        <f t="shared" si="1"/>
        <v>49.744897959183675</v>
      </c>
      <c r="X17" s="10" t="s">
        <v>17</v>
      </c>
      <c r="Y17" s="17" t="s">
        <v>836</v>
      </c>
      <c r="Z17" s="9" t="s">
        <v>843</v>
      </c>
      <c r="AA17" s="9" t="s">
        <v>844</v>
      </c>
      <c r="AB17" s="67" t="s">
        <v>4010</v>
      </c>
      <c r="AC17" s="7" t="s">
        <v>313</v>
      </c>
      <c r="AD17" s="9" t="s">
        <v>17</v>
      </c>
      <c r="AE17" s="3" t="s">
        <v>277</v>
      </c>
    </row>
    <row r="18" spans="1:98" s="16" customFormat="1">
      <c r="A18" s="3" t="s">
        <v>239</v>
      </c>
      <c r="B18" s="15" t="s">
        <v>252</v>
      </c>
      <c r="C18" s="3" t="s">
        <v>3640</v>
      </c>
      <c r="D18">
        <v>2014</v>
      </c>
      <c r="E18" s="3" t="s">
        <v>230</v>
      </c>
      <c r="F18" s="3" t="s">
        <v>234</v>
      </c>
      <c r="G18" s="3" t="s">
        <v>257</v>
      </c>
      <c r="H18" s="7" t="s">
        <v>300</v>
      </c>
      <c r="I18" s="66" t="s">
        <v>256</v>
      </c>
      <c r="J18" s="6" t="s">
        <v>301</v>
      </c>
      <c r="K18" s="3" t="s">
        <v>17</v>
      </c>
      <c r="L18" s="3" t="s">
        <v>17</v>
      </c>
      <c r="M18" s="3" t="s">
        <v>17</v>
      </c>
      <c r="N18" s="3" t="s">
        <v>17</v>
      </c>
      <c r="O18" s="3" t="s">
        <v>735</v>
      </c>
      <c r="P18" s="10" t="s">
        <v>17</v>
      </c>
      <c r="Q18" s="12">
        <v>364</v>
      </c>
      <c r="R18" s="3" t="s">
        <v>48</v>
      </c>
      <c r="S18" s="3" t="s">
        <v>237</v>
      </c>
      <c r="T18" s="3">
        <v>25</v>
      </c>
      <c r="U18" s="3">
        <v>200</v>
      </c>
      <c r="V18" s="5">
        <v>231</v>
      </c>
      <c r="W18" s="3">
        <f t="shared" si="1"/>
        <v>63.46153846153846</v>
      </c>
      <c r="X18" s="10" t="s">
        <v>17</v>
      </c>
      <c r="Y18" s="17" t="s">
        <v>830</v>
      </c>
      <c r="Z18" s="9" t="s">
        <v>831</v>
      </c>
      <c r="AA18" s="7" t="s">
        <v>845</v>
      </c>
      <c r="AB18" s="67" t="s">
        <v>4011</v>
      </c>
      <c r="AC18" s="7" t="s">
        <v>313</v>
      </c>
      <c r="AD18" s="9" t="s">
        <v>17</v>
      </c>
      <c r="AE18" s="3" t="s">
        <v>280</v>
      </c>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row>
    <row r="19" spans="1:98">
      <c r="A19" s="3" t="s">
        <v>239</v>
      </c>
      <c r="B19" s="15" t="s">
        <v>252</v>
      </c>
      <c r="C19" s="3" t="s">
        <v>3640</v>
      </c>
      <c r="D19">
        <v>2014</v>
      </c>
      <c r="E19" s="3" t="s">
        <v>230</v>
      </c>
      <c r="F19" s="3" t="s">
        <v>234</v>
      </c>
      <c r="G19" s="3" t="s">
        <v>257</v>
      </c>
      <c r="H19" s="7" t="s">
        <v>300</v>
      </c>
      <c r="I19" s="66" t="s">
        <v>256</v>
      </c>
      <c r="J19" s="6" t="s">
        <v>301</v>
      </c>
      <c r="K19" s="3" t="s">
        <v>17</v>
      </c>
      <c r="L19" s="3" t="s">
        <v>17</v>
      </c>
      <c r="M19" s="3" t="s">
        <v>17</v>
      </c>
      <c r="N19" s="3" t="s">
        <v>17</v>
      </c>
      <c r="O19" s="3" t="s">
        <v>734</v>
      </c>
      <c r="P19" s="10" t="s">
        <v>17</v>
      </c>
      <c r="Q19" s="12">
        <v>2</v>
      </c>
      <c r="R19" s="3" t="s">
        <v>48</v>
      </c>
      <c r="S19" s="3" t="s">
        <v>237</v>
      </c>
      <c r="T19" s="3">
        <v>25</v>
      </c>
      <c r="U19" s="3">
        <v>100</v>
      </c>
      <c r="V19" s="5">
        <v>0</v>
      </c>
      <c r="W19" s="3">
        <f t="shared" si="1"/>
        <v>0</v>
      </c>
      <c r="X19" s="10" t="s">
        <v>17</v>
      </c>
      <c r="Y19" s="17" t="s">
        <v>833</v>
      </c>
      <c r="Z19" s="9" t="s">
        <v>834</v>
      </c>
      <c r="AA19" s="7" t="s">
        <v>846</v>
      </c>
      <c r="AB19" s="9" t="s">
        <v>17</v>
      </c>
      <c r="AC19" s="7" t="s">
        <v>313</v>
      </c>
      <c r="AD19" s="9" t="s">
        <v>17</v>
      </c>
      <c r="AE19" s="3" t="s">
        <v>280</v>
      </c>
    </row>
    <row r="20" spans="1:98">
      <c r="A20" s="3" t="s">
        <v>239</v>
      </c>
      <c r="B20" s="15" t="s">
        <v>252</v>
      </c>
      <c r="C20" s="3" t="s">
        <v>3640</v>
      </c>
      <c r="D20">
        <v>2014</v>
      </c>
      <c r="E20" s="3" t="s">
        <v>230</v>
      </c>
      <c r="F20" s="3" t="s">
        <v>234</v>
      </c>
      <c r="G20" s="3" t="s">
        <v>257</v>
      </c>
      <c r="H20" s="7" t="s">
        <v>300</v>
      </c>
      <c r="I20" s="66" t="s">
        <v>256</v>
      </c>
      <c r="J20" s="6" t="s">
        <v>301</v>
      </c>
      <c r="K20" s="3" t="s">
        <v>17</v>
      </c>
      <c r="L20" s="3" t="s">
        <v>17</v>
      </c>
      <c r="M20" s="3" t="s">
        <v>17</v>
      </c>
      <c r="N20" s="3" t="s">
        <v>17</v>
      </c>
      <c r="O20" s="3" t="s">
        <v>736</v>
      </c>
      <c r="P20" s="10" t="s">
        <v>17</v>
      </c>
      <c r="Q20" s="12">
        <v>767</v>
      </c>
      <c r="R20" s="3" t="s">
        <v>48</v>
      </c>
      <c r="S20" s="3" t="s">
        <v>237</v>
      </c>
      <c r="T20" s="3">
        <v>25</v>
      </c>
      <c r="U20" s="3">
        <v>150</v>
      </c>
      <c r="V20" s="5">
        <v>495</v>
      </c>
      <c r="W20" s="3">
        <f t="shared" si="1"/>
        <v>64.537157757496743</v>
      </c>
      <c r="X20" s="10" t="s">
        <v>17</v>
      </c>
      <c r="Y20" s="17" t="s">
        <v>836</v>
      </c>
      <c r="Z20" s="9" t="s">
        <v>837</v>
      </c>
      <c r="AA20" s="7" t="s">
        <v>847</v>
      </c>
      <c r="AB20" s="67" t="s">
        <v>4012</v>
      </c>
      <c r="AC20" s="7" t="s">
        <v>313</v>
      </c>
      <c r="AD20" s="9" t="s">
        <v>17</v>
      </c>
      <c r="AE20" s="3" t="s">
        <v>280</v>
      </c>
    </row>
    <row r="21" spans="1:98">
      <c r="A21" s="3" t="s">
        <v>242</v>
      </c>
      <c r="B21" s="15" t="s">
        <v>252</v>
      </c>
      <c r="C21" s="3" t="s">
        <v>3640</v>
      </c>
      <c r="D21">
        <v>2014</v>
      </c>
      <c r="E21" s="3" t="s">
        <v>230</v>
      </c>
      <c r="F21" s="3" t="s">
        <v>234</v>
      </c>
      <c r="G21" s="3" t="s">
        <v>257</v>
      </c>
      <c r="H21" s="7" t="s">
        <v>300</v>
      </c>
      <c r="I21" s="66" t="s">
        <v>256</v>
      </c>
      <c r="J21" s="6" t="s">
        <v>301</v>
      </c>
      <c r="K21" s="3" t="s">
        <v>17</v>
      </c>
      <c r="L21" s="3" t="s">
        <v>17</v>
      </c>
      <c r="M21" s="3" t="s">
        <v>17</v>
      </c>
      <c r="N21" s="3" t="s">
        <v>17</v>
      </c>
      <c r="O21" s="3" t="s">
        <v>735</v>
      </c>
      <c r="P21" s="10" t="s">
        <v>17</v>
      </c>
      <c r="Q21" s="12">
        <v>1355</v>
      </c>
      <c r="R21" s="3" t="s">
        <v>48</v>
      </c>
      <c r="S21" s="3" t="s">
        <v>237</v>
      </c>
      <c r="T21" s="3">
        <v>25</v>
      </c>
      <c r="U21" s="3">
        <v>150</v>
      </c>
      <c r="V21" s="5">
        <v>777</v>
      </c>
      <c r="W21" s="3">
        <f t="shared" si="1"/>
        <v>57.343173431734314</v>
      </c>
      <c r="X21" s="10" t="s">
        <v>17</v>
      </c>
      <c r="Y21" s="17" t="s">
        <v>830</v>
      </c>
      <c r="Z21" s="9" t="s">
        <v>848</v>
      </c>
      <c r="AA21" s="7" t="s">
        <v>849</v>
      </c>
      <c r="AB21" s="67" t="s">
        <v>4013</v>
      </c>
      <c r="AC21" s="7" t="s">
        <v>313</v>
      </c>
      <c r="AD21" s="9" t="s">
        <v>17</v>
      </c>
      <c r="AE21" s="3" t="s">
        <v>281</v>
      </c>
    </row>
    <row r="22" spans="1:98">
      <c r="A22" s="3" t="s">
        <v>242</v>
      </c>
      <c r="B22" s="15" t="s">
        <v>252</v>
      </c>
      <c r="C22" s="3" t="s">
        <v>3640</v>
      </c>
      <c r="D22">
        <v>2014</v>
      </c>
      <c r="E22" s="3" t="s">
        <v>230</v>
      </c>
      <c r="F22" s="3" t="s">
        <v>234</v>
      </c>
      <c r="G22" s="3" t="s">
        <v>257</v>
      </c>
      <c r="H22" s="7" t="s">
        <v>300</v>
      </c>
      <c r="I22" s="66" t="s">
        <v>256</v>
      </c>
      <c r="J22" s="6" t="s">
        <v>301</v>
      </c>
      <c r="K22" s="3" t="s">
        <v>17</v>
      </c>
      <c r="L22" s="3" t="s">
        <v>17</v>
      </c>
      <c r="M22" s="3" t="s">
        <v>17</v>
      </c>
      <c r="N22" s="3" t="s">
        <v>17</v>
      </c>
      <c r="O22" s="3" t="s">
        <v>734</v>
      </c>
      <c r="P22" s="10" t="s">
        <v>17</v>
      </c>
      <c r="Q22" s="12" t="s">
        <v>17</v>
      </c>
      <c r="R22" s="3" t="s">
        <v>48</v>
      </c>
      <c r="S22" s="3" t="s">
        <v>237</v>
      </c>
      <c r="T22" s="3" t="s">
        <v>17</v>
      </c>
      <c r="U22" s="3" t="s">
        <v>17</v>
      </c>
      <c r="V22" s="5" t="s">
        <v>17</v>
      </c>
      <c r="W22" s="3" t="s">
        <v>17</v>
      </c>
      <c r="X22" s="10" t="s">
        <v>17</v>
      </c>
      <c r="Y22" s="17" t="s">
        <v>833</v>
      </c>
      <c r="Z22" s="9" t="s">
        <v>850</v>
      </c>
      <c r="AA22" s="9" t="s">
        <v>17</v>
      </c>
      <c r="AB22" s="9" t="s">
        <v>17</v>
      </c>
      <c r="AC22" s="9" t="s">
        <v>17</v>
      </c>
      <c r="AD22" s="9" t="s">
        <v>17</v>
      </c>
      <c r="AE22" s="9" t="s">
        <v>936</v>
      </c>
    </row>
    <row r="23" spans="1:98">
      <c r="A23" s="3" t="s">
        <v>242</v>
      </c>
      <c r="B23" s="15" t="s">
        <v>252</v>
      </c>
      <c r="C23" s="3" t="s">
        <v>3640</v>
      </c>
      <c r="D23">
        <v>2014</v>
      </c>
      <c r="E23" s="3" t="s">
        <v>230</v>
      </c>
      <c r="F23" s="3" t="s">
        <v>234</v>
      </c>
      <c r="G23" s="3" t="s">
        <v>257</v>
      </c>
      <c r="H23" s="7" t="s">
        <v>300</v>
      </c>
      <c r="I23" s="66" t="s">
        <v>256</v>
      </c>
      <c r="J23" s="6" t="s">
        <v>301</v>
      </c>
      <c r="K23" s="3" t="s">
        <v>17</v>
      </c>
      <c r="L23" s="3" t="s">
        <v>17</v>
      </c>
      <c r="M23" s="3" t="s">
        <v>17</v>
      </c>
      <c r="N23" s="3" t="s">
        <v>17</v>
      </c>
      <c r="O23" s="3" t="s">
        <v>736</v>
      </c>
      <c r="P23" s="10" t="s">
        <v>17</v>
      </c>
      <c r="Q23" s="12">
        <v>3021</v>
      </c>
      <c r="R23" s="3" t="s">
        <v>48</v>
      </c>
      <c r="S23" s="3" t="s">
        <v>237</v>
      </c>
      <c r="T23" s="3">
        <v>25</v>
      </c>
      <c r="U23" s="3">
        <v>150</v>
      </c>
      <c r="V23" s="5">
        <v>1795</v>
      </c>
      <c r="W23" s="3">
        <f>(V23/Q23)*100</f>
        <v>59.417411453161208</v>
      </c>
      <c r="X23" s="10" t="s">
        <v>17</v>
      </c>
      <c r="Y23" s="17" t="s">
        <v>836</v>
      </c>
      <c r="Z23" s="7" t="s">
        <v>851</v>
      </c>
      <c r="AA23" s="7" t="s">
        <v>844</v>
      </c>
      <c r="AB23" s="67" t="s">
        <v>4015</v>
      </c>
      <c r="AC23" s="7" t="s">
        <v>313</v>
      </c>
      <c r="AD23" s="9" t="s">
        <v>17</v>
      </c>
      <c r="AE23" s="3" t="s">
        <v>281</v>
      </c>
    </row>
    <row r="24" spans="1:98">
      <c r="A24" s="3" t="s">
        <v>241</v>
      </c>
      <c r="B24" s="15" t="s">
        <v>252</v>
      </c>
      <c r="C24" s="3" t="s">
        <v>3640</v>
      </c>
      <c r="D24">
        <v>2014</v>
      </c>
      <c r="E24" s="3" t="s">
        <v>230</v>
      </c>
      <c r="F24" s="3" t="s">
        <v>234</v>
      </c>
      <c r="G24" s="3" t="s">
        <v>257</v>
      </c>
      <c r="H24" s="7" t="s">
        <v>300</v>
      </c>
      <c r="I24" s="66" t="s">
        <v>256</v>
      </c>
      <c r="J24" s="6" t="s">
        <v>301</v>
      </c>
      <c r="K24" s="3" t="s">
        <v>17</v>
      </c>
      <c r="L24" s="3" t="s">
        <v>17</v>
      </c>
      <c r="M24" s="3" t="s">
        <v>17</v>
      </c>
      <c r="N24" s="3" t="s">
        <v>17</v>
      </c>
      <c r="O24" s="3" t="s">
        <v>735</v>
      </c>
      <c r="P24" s="10" t="s">
        <v>17</v>
      </c>
      <c r="Q24" s="12">
        <v>255</v>
      </c>
      <c r="R24" s="3" t="s">
        <v>48</v>
      </c>
      <c r="S24" s="3" t="s">
        <v>237</v>
      </c>
      <c r="T24" s="3">
        <v>25</v>
      </c>
      <c r="U24" s="3">
        <v>100</v>
      </c>
      <c r="V24" s="5">
        <v>23</v>
      </c>
      <c r="W24" s="3">
        <f>(V24/Q24)*100</f>
        <v>9.0196078431372548</v>
      </c>
      <c r="X24" s="10" t="s">
        <v>17</v>
      </c>
      <c r="Y24" s="17" t="s">
        <v>830</v>
      </c>
      <c r="Z24" s="9" t="s">
        <v>852</v>
      </c>
      <c r="AA24" s="7" t="s">
        <v>853</v>
      </c>
      <c r="AB24" s="67" t="s">
        <v>4014</v>
      </c>
      <c r="AC24" s="7" t="s">
        <v>313</v>
      </c>
      <c r="AD24" s="9" t="s">
        <v>17</v>
      </c>
      <c r="AE24" s="3" t="s">
        <v>284</v>
      </c>
    </row>
    <row r="25" spans="1:98">
      <c r="A25" s="3" t="s">
        <v>241</v>
      </c>
      <c r="B25" s="15" t="s">
        <v>252</v>
      </c>
      <c r="C25" s="3" t="s">
        <v>3640</v>
      </c>
      <c r="D25">
        <v>2014</v>
      </c>
      <c r="E25" s="3" t="s">
        <v>230</v>
      </c>
      <c r="F25" s="3" t="s">
        <v>234</v>
      </c>
      <c r="G25" s="3" t="s">
        <v>257</v>
      </c>
      <c r="H25" s="7" t="s">
        <v>300</v>
      </c>
      <c r="I25" s="66" t="s">
        <v>256</v>
      </c>
      <c r="J25" s="6" t="s">
        <v>301</v>
      </c>
      <c r="K25" s="3" t="s">
        <v>17</v>
      </c>
      <c r="L25" s="3" t="s">
        <v>17</v>
      </c>
      <c r="M25" s="3" t="s">
        <v>17</v>
      </c>
      <c r="N25" s="3" t="s">
        <v>17</v>
      </c>
      <c r="O25" s="3" t="s">
        <v>734</v>
      </c>
      <c r="P25" s="10" t="s">
        <v>17</v>
      </c>
      <c r="Q25" s="12" t="s">
        <v>17</v>
      </c>
      <c r="R25" s="3" t="s">
        <v>48</v>
      </c>
      <c r="S25" s="3" t="s">
        <v>237</v>
      </c>
      <c r="T25" s="3" t="s">
        <v>17</v>
      </c>
      <c r="U25" s="3" t="s">
        <v>17</v>
      </c>
      <c r="V25" s="5" t="s">
        <v>17</v>
      </c>
      <c r="W25" s="3" t="s">
        <v>17</v>
      </c>
      <c r="X25" s="10" t="s">
        <v>17</v>
      </c>
      <c r="Y25" s="17" t="s">
        <v>833</v>
      </c>
      <c r="Z25" s="9" t="s">
        <v>854</v>
      </c>
      <c r="AA25" s="9" t="s">
        <v>17</v>
      </c>
      <c r="AB25" s="9" t="s">
        <v>17</v>
      </c>
      <c r="AC25" s="9" t="s">
        <v>17</v>
      </c>
      <c r="AD25" s="9" t="s">
        <v>17</v>
      </c>
      <c r="AE25" s="9" t="s">
        <v>855</v>
      </c>
    </row>
    <row r="26" spans="1:98">
      <c r="A26" s="3" t="s">
        <v>241</v>
      </c>
      <c r="B26" s="15" t="s">
        <v>252</v>
      </c>
      <c r="C26" s="3" t="s">
        <v>3640</v>
      </c>
      <c r="D26">
        <v>2014</v>
      </c>
      <c r="E26" s="3" t="s">
        <v>230</v>
      </c>
      <c r="F26" s="3" t="s">
        <v>234</v>
      </c>
      <c r="G26" s="3" t="s">
        <v>257</v>
      </c>
      <c r="H26" s="7" t="s">
        <v>300</v>
      </c>
      <c r="I26" s="66" t="s">
        <v>256</v>
      </c>
      <c r="J26" s="6" t="s">
        <v>301</v>
      </c>
      <c r="K26" s="3" t="s">
        <v>17</v>
      </c>
      <c r="L26" s="3" t="s">
        <v>17</v>
      </c>
      <c r="M26" s="3" t="s">
        <v>17</v>
      </c>
      <c r="N26" s="3" t="s">
        <v>17</v>
      </c>
      <c r="O26" s="3" t="s">
        <v>736</v>
      </c>
      <c r="P26" s="10" t="s">
        <v>17</v>
      </c>
      <c r="Q26" s="12">
        <v>571</v>
      </c>
      <c r="R26" s="3" t="s">
        <v>48</v>
      </c>
      <c r="S26" s="3" t="s">
        <v>237</v>
      </c>
      <c r="T26" s="3">
        <v>25</v>
      </c>
      <c r="U26" s="3">
        <v>100</v>
      </c>
      <c r="V26" s="5">
        <v>53</v>
      </c>
      <c r="W26" s="3">
        <f>(V26/Q26)*100</f>
        <v>9.281961471103326</v>
      </c>
      <c r="X26" s="10" t="s">
        <v>17</v>
      </c>
      <c r="Y26" s="17" t="s">
        <v>836</v>
      </c>
      <c r="Z26" s="7" t="s">
        <v>856</v>
      </c>
      <c r="AA26" s="7" t="s">
        <v>857</v>
      </c>
      <c r="AB26" s="67" t="s">
        <v>4016</v>
      </c>
      <c r="AC26" s="7" t="s">
        <v>313</v>
      </c>
      <c r="AD26" s="9" t="s">
        <v>17</v>
      </c>
      <c r="AE26" s="3" t="s">
        <v>284</v>
      </c>
    </row>
    <row r="27" spans="1:98">
      <c r="A27" s="3" t="s">
        <v>241</v>
      </c>
      <c r="B27" s="15" t="s">
        <v>252</v>
      </c>
      <c r="C27" s="3" t="s">
        <v>3640</v>
      </c>
      <c r="D27">
        <v>2014</v>
      </c>
      <c r="E27" s="3" t="s">
        <v>230</v>
      </c>
      <c r="F27" s="3" t="s">
        <v>234</v>
      </c>
      <c r="G27" s="3" t="s">
        <v>257</v>
      </c>
      <c r="H27" s="7" t="s">
        <v>300</v>
      </c>
      <c r="I27" s="66" t="s">
        <v>256</v>
      </c>
      <c r="J27" s="6" t="s">
        <v>301</v>
      </c>
      <c r="K27" s="3" t="s">
        <v>17</v>
      </c>
      <c r="L27" s="3" t="s">
        <v>17</v>
      </c>
      <c r="M27" s="3" t="s">
        <v>17</v>
      </c>
      <c r="N27" s="3" t="s">
        <v>17</v>
      </c>
      <c r="O27" s="3" t="s">
        <v>735</v>
      </c>
      <c r="P27" s="10" t="s">
        <v>17</v>
      </c>
      <c r="Q27" s="12" t="s">
        <v>17</v>
      </c>
      <c r="R27" s="3" t="s">
        <v>48</v>
      </c>
      <c r="S27" s="3" t="s">
        <v>237</v>
      </c>
      <c r="T27" s="3" t="s">
        <v>17</v>
      </c>
      <c r="U27" s="3" t="s">
        <v>17</v>
      </c>
      <c r="V27" s="5" t="s">
        <v>17</v>
      </c>
      <c r="W27" s="3" t="s">
        <v>17</v>
      </c>
      <c r="X27" s="10" t="s">
        <v>17</v>
      </c>
      <c r="Y27" s="17" t="s">
        <v>830</v>
      </c>
      <c r="Z27" s="7" t="s">
        <v>858</v>
      </c>
      <c r="AA27" s="9" t="s">
        <v>17</v>
      </c>
      <c r="AB27" s="9" t="s">
        <v>17</v>
      </c>
      <c r="AC27" s="9" t="s">
        <v>17</v>
      </c>
      <c r="AD27" s="9" t="s">
        <v>17</v>
      </c>
      <c r="AE27" s="9" t="s">
        <v>859</v>
      </c>
    </row>
    <row r="28" spans="1:98">
      <c r="A28" s="3" t="s">
        <v>241</v>
      </c>
      <c r="B28" s="15" t="s">
        <v>252</v>
      </c>
      <c r="C28" s="3" t="s">
        <v>3640</v>
      </c>
      <c r="D28">
        <v>2014</v>
      </c>
      <c r="E28" s="3" t="s">
        <v>230</v>
      </c>
      <c r="F28" s="3" t="s">
        <v>234</v>
      </c>
      <c r="G28" s="3" t="s">
        <v>257</v>
      </c>
      <c r="H28" s="7" t="s">
        <v>300</v>
      </c>
      <c r="I28" s="66" t="s">
        <v>256</v>
      </c>
      <c r="J28" s="6" t="s">
        <v>301</v>
      </c>
      <c r="K28" s="3" t="s">
        <v>17</v>
      </c>
      <c r="L28" s="3" t="s">
        <v>17</v>
      </c>
      <c r="M28" s="3" t="s">
        <v>17</v>
      </c>
      <c r="N28" s="3" t="s">
        <v>17</v>
      </c>
      <c r="O28" s="3" t="s">
        <v>734</v>
      </c>
      <c r="P28" s="10" t="s">
        <v>17</v>
      </c>
      <c r="Q28" s="12" t="s">
        <v>17</v>
      </c>
      <c r="R28" s="3" t="s">
        <v>48</v>
      </c>
      <c r="S28" s="3" t="s">
        <v>237</v>
      </c>
      <c r="T28" s="3" t="s">
        <v>17</v>
      </c>
      <c r="U28" s="3" t="s">
        <v>17</v>
      </c>
      <c r="V28" s="5" t="s">
        <v>17</v>
      </c>
      <c r="W28" s="3" t="s">
        <v>17</v>
      </c>
      <c r="X28" s="10" t="s">
        <v>17</v>
      </c>
      <c r="Y28" s="17" t="s">
        <v>833</v>
      </c>
      <c r="Z28" s="7" t="s">
        <v>860</v>
      </c>
      <c r="AA28" s="9" t="s">
        <v>17</v>
      </c>
      <c r="AB28" s="9" t="s">
        <v>17</v>
      </c>
      <c r="AC28" s="9" t="s">
        <v>17</v>
      </c>
      <c r="AD28" s="9" t="s">
        <v>17</v>
      </c>
      <c r="AE28" s="9" t="s">
        <v>859</v>
      </c>
    </row>
    <row r="29" spans="1:98">
      <c r="A29" s="3" t="s">
        <v>241</v>
      </c>
      <c r="B29" s="15" t="s">
        <v>252</v>
      </c>
      <c r="C29" s="3" t="s">
        <v>3640</v>
      </c>
      <c r="D29">
        <v>2014</v>
      </c>
      <c r="E29" s="3" t="s">
        <v>230</v>
      </c>
      <c r="F29" s="3" t="s">
        <v>234</v>
      </c>
      <c r="G29" s="3" t="s">
        <v>257</v>
      </c>
      <c r="H29" s="7" t="s">
        <v>300</v>
      </c>
      <c r="I29" s="66" t="s">
        <v>256</v>
      </c>
      <c r="J29" s="6" t="s">
        <v>301</v>
      </c>
      <c r="K29" s="3" t="s">
        <v>17</v>
      </c>
      <c r="L29" s="3" t="s">
        <v>17</v>
      </c>
      <c r="M29" s="3" t="s">
        <v>17</v>
      </c>
      <c r="N29" s="3" t="s">
        <v>17</v>
      </c>
      <c r="O29" s="3" t="s">
        <v>736</v>
      </c>
      <c r="P29" s="10" t="s">
        <v>17</v>
      </c>
      <c r="Q29" s="12" t="s">
        <v>17</v>
      </c>
      <c r="R29" s="3" t="s">
        <v>48</v>
      </c>
      <c r="S29" s="3" t="s">
        <v>237</v>
      </c>
      <c r="T29" s="3" t="s">
        <v>17</v>
      </c>
      <c r="U29" s="3" t="s">
        <v>17</v>
      </c>
      <c r="V29" s="5" t="s">
        <v>17</v>
      </c>
      <c r="W29" s="3" t="s">
        <v>17</v>
      </c>
      <c r="X29" s="10" t="s">
        <v>17</v>
      </c>
      <c r="Y29" s="17" t="s">
        <v>836</v>
      </c>
      <c r="Z29" s="7" t="s">
        <v>861</v>
      </c>
      <c r="AA29" s="9" t="s">
        <v>17</v>
      </c>
      <c r="AB29" s="9" t="s">
        <v>17</v>
      </c>
      <c r="AC29" s="9" t="s">
        <v>17</v>
      </c>
      <c r="AD29" s="9" t="s">
        <v>17</v>
      </c>
      <c r="AE29" s="9" t="s">
        <v>859</v>
      </c>
    </row>
    <row r="30" spans="1:98">
      <c r="A30" s="3" t="s">
        <v>241</v>
      </c>
      <c r="B30" s="15" t="s">
        <v>252</v>
      </c>
      <c r="C30" s="3" t="s">
        <v>3640</v>
      </c>
      <c r="D30">
        <v>2014</v>
      </c>
      <c r="E30" s="3" t="s">
        <v>230</v>
      </c>
      <c r="F30" s="3" t="s">
        <v>234</v>
      </c>
      <c r="G30" s="3" t="s">
        <v>257</v>
      </c>
      <c r="H30" s="7" t="s">
        <v>300</v>
      </c>
      <c r="I30" s="66" t="s">
        <v>256</v>
      </c>
      <c r="J30" s="6" t="s">
        <v>301</v>
      </c>
      <c r="K30" s="3" t="s">
        <v>17</v>
      </c>
      <c r="L30" s="3" t="s">
        <v>17</v>
      </c>
      <c r="M30" s="3" t="s">
        <v>17</v>
      </c>
      <c r="N30" s="3" t="s">
        <v>17</v>
      </c>
      <c r="O30" s="3" t="s">
        <v>735</v>
      </c>
      <c r="P30" s="10" t="s">
        <v>17</v>
      </c>
      <c r="Q30" s="12">
        <v>387</v>
      </c>
      <c r="R30" s="3" t="s">
        <v>48</v>
      </c>
      <c r="S30" s="3" t="s">
        <v>237</v>
      </c>
      <c r="T30" s="3">
        <v>25</v>
      </c>
      <c r="U30" s="3">
        <v>200</v>
      </c>
      <c r="V30" s="5">
        <v>194</v>
      </c>
      <c r="W30" s="3">
        <f>(V30/Q30)*100</f>
        <v>50.129198966408275</v>
      </c>
      <c r="X30" s="10" t="s">
        <v>17</v>
      </c>
      <c r="Y30" s="17" t="s">
        <v>830</v>
      </c>
      <c r="Z30" s="9" t="s">
        <v>862</v>
      </c>
      <c r="AA30" s="7" t="s">
        <v>863</v>
      </c>
      <c r="AB30" s="67" t="s">
        <v>4017</v>
      </c>
      <c r="AC30" s="7" t="s">
        <v>313</v>
      </c>
      <c r="AD30" s="9" t="s">
        <v>17</v>
      </c>
      <c r="AE30" s="3" t="s">
        <v>288</v>
      </c>
    </row>
    <row r="31" spans="1:98">
      <c r="A31" s="3" t="s">
        <v>241</v>
      </c>
      <c r="B31" s="15" t="s">
        <v>252</v>
      </c>
      <c r="C31" s="3" t="s">
        <v>3640</v>
      </c>
      <c r="D31">
        <v>2014</v>
      </c>
      <c r="E31" s="3" t="s">
        <v>230</v>
      </c>
      <c r="F31" s="3" t="s">
        <v>234</v>
      </c>
      <c r="G31" s="3" t="s">
        <v>257</v>
      </c>
      <c r="H31" s="7" t="s">
        <v>300</v>
      </c>
      <c r="I31" s="66" t="s">
        <v>256</v>
      </c>
      <c r="J31" s="6" t="s">
        <v>301</v>
      </c>
      <c r="K31" s="3" t="s">
        <v>17</v>
      </c>
      <c r="L31" s="3" t="s">
        <v>17</v>
      </c>
      <c r="M31" s="3" t="s">
        <v>17</v>
      </c>
      <c r="N31" s="3" t="s">
        <v>17</v>
      </c>
      <c r="O31" s="3" t="s">
        <v>734</v>
      </c>
      <c r="P31" s="10" t="s">
        <v>17</v>
      </c>
      <c r="Q31" s="12" t="s">
        <v>17</v>
      </c>
      <c r="R31" s="3" t="s">
        <v>48</v>
      </c>
      <c r="S31" s="3" t="s">
        <v>237</v>
      </c>
      <c r="T31" s="3" t="s">
        <v>17</v>
      </c>
      <c r="U31" s="3" t="s">
        <v>17</v>
      </c>
      <c r="V31" s="5" t="s">
        <v>17</v>
      </c>
      <c r="W31" s="3" t="s">
        <v>17</v>
      </c>
      <c r="X31" s="10" t="s">
        <v>17</v>
      </c>
      <c r="Y31" s="17" t="s">
        <v>833</v>
      </c>
      <c r="Z31" s="9" t="s">
        <v>864</v>
      </c>
      <c r="AA31" s="9" t="s">
        <v>17</v>
      </c>
      <c r="AB31" s="9" t="s">
        <v>17</v>
      </c>
      <c r="AC31" s="9" t="s">
        <v>17</v>
      </c>
      <c r="AD31" s="9" t="s">
        <v>17</v>
      </c>
      <c r="AE31" s="9" t="s">
        <v>865</v>
      </c>
    </row>
    <row r="32" spans="1:98">
      <c r="A32" s="3" t="s">
        <v>241</v>
      </c>
      <c r="B32" s="15" t="s">
        <v>252</v>
      </c>
      <c r="C32" s="3" t="s">
        <v>3640</v>
      </c>
      <c r="D32">
        <v>2014</v>
      </c>
      <c r="E32" s="3" t="s">
        <v>230</v>
      </c>
      <c r="F32" s="3" t="s">
        <v>234</v>
      </c>
      <c r="G32" s="3" t="s">
        <v>257</v>
      </c>
      <c r="H32" s="7" t="s">
        <v>300</v>
      </c>
      <c r="I32" s="66" t="s">
        <v>256</v>
      </c>
      <c r="J32" s="6" t="s">
        <v>301</v>
      </c>
      <c r="K32" s="3" t="s">
        <v>17</v>
      </c>
      <c r="L32" s="3" t="s">
        <v>17</v>
      </c>
      <c r="M32" s="3" t="s">
        <v>17</v>
      </c>
      <c r="N32" s="3" t="s">
        <v>17</v>
      </c>
      <c r="O32" s="3" t="s">
        <v>736</v>
      </c>
      <c r="P32" s="10" t="s">
        <v>17</v>
      </c>
      <c r="Q32" s="12">
        <v>785</v>
      </c>
      <c r="R32" s="3" t="s">
        <v>48</v>
      </c>
      <c r="S32" s="3" t="s">
        <v>237</v>
      </c>
      <c r="T32" s="3">
        <v>25</v>
      </c>
      <c r="U32" s="3">
        <v>150</v>
      </c>
      <c r="V32" s="5">
        <v>341</v>
      </c>
      <c r="W32" s="3">
        <f>(V32/Q32)*100</f>
        <v>43.439490445859875</v>
      </c>
      <c r="X32" s="10" t="s">
        <v>17</v>
      </c>
      <c r="Y32" s="17" t="s">
        <v>836</v>
      </c>
      <c r="Z32" s="9" t="s">
        <v>866</v>
      </c>
      <c r="AA32" s="7" t="s">
        <v>867</v>
      </c>
      <c r="AB32" s="67" t="s">
        <v>4018</v>
      </c>
      <c r="AC32" s="7" t="s">
        <v>313</v>
      </c>
      <c r="AD32" s="9" t="s">
        <v>17</v>
      </c>
      <c r="AE32" s="3" t="s">
        <v>288</v>
      </c>
    </row>
    <row r="33" spans="1:38">
      <c r="A33" s="3" t="s">
        <v>241</v>
      </c>
      <c r="B33" s="15" t="s">
        <v>252</v>
      </c>
      <c r="C33" s="3" t="s">
        <v>3640</v>
      </c>
      <c r="D33">
        <v>2014</v>
      </c>
      <c r="E33" s="3" t="s">
        <v>230</v>
      </c>
      <c r="F33" s="3" t="s">
        <v>234</v>
      </c>
      <c r="G33" s="3" t="s">
        <v>257</v>
      </c>
      <c r="H33" s="7" t="s">
        <v>300</v>
      </c>
      <c r="I33" s="66" t="s">
        <v>256</v>
      </c>
      <c r="J33" s="6" t="s">
        <v>301</v>
      </c>
      <c r="K33" s="3" t="s">
        <v>17</v>
      </c>
      <c r="L33" s="3" t="s">
        <v>17</v>
      </c>
      <c r="M33" s="3" t="s">
        <v>17</v>
      </c>
      <c r="N33" s="3" t="s">
        <v>17</v>
      </c>
      <c r="O33" s="3" t="s">
        <v>735</v>
      </c>
      <c r="P33" s="10" t="s">
        <v>17</v>
      </c>
      <c r="Q33" s="12">
        <v>346</v>
      </c>
      <c r="R33" s="3" t="s">
        <v>48</v>
      </c>
      <c r="S33" s="3" t="s">
        <v>237</v>
      </c>
      <c r="T33" s="3">
        <v>25</v>
      </c>
      <c r="U33" s="3">
        <v>200</v>
      </c>
      <c r="V33" s="5">
        <v>156</v>
      </c>
      <c r="W33" s="3">
        <f>(V33/Q33)*100</f>
        <v>45.086705202312139</v>
      </c>
      <c r="X33" s="10" t="s">
        <v>17</v>
      </c>
      <c r="Y33" s="17" t="s">
        <v>830</v>
      </c>
      <c r="Z33" s="9" t="s">
        <v>831</v>
      </c>
      <c r="AA33" s="7" t="s">
        <v>868</v>
      </c>
      <c r="AB33" s="67" t="s">
        <v>4019</v>
      </c>
      <c r="AC33" s="7" t="s">
        <v>313</v>
      </c>
      <c r="AD33" s="9" t="s">
        <v>17</v>
      </c>
      <c r="AE33" s="3" t="s">
        <v>287</v>
      </c>
    </row>
    <row r="34" spans="1:38">
      <c r="A34" s="3" t="s">
        <v>241</v>
      </c>
      <c r="B34" s="15" t="s">
        <v>252</v>
      </c>
      <c r="C34" s="3" t="s">
        <v>3640</v>
      </c>
      <c r="D34">
        <v>2014</v>
      </c>
      <c r="E34" s="3" t="s">
        <v>230</v>
      </c>
      <c r="F34" s="3" t="s">
        <v>234</v>
      </c>
      <c r="G34" s="3" t="s">
        <v>257</v>
      </c>
      <c r="H34" s="7" t="s">
        <v>300</v>
      </c>
      <c r="I34" s="66" t="s">
        <v>256</v>
      </c>
      <c r="J34" s="6" t="s">
        <v>301</v>
      </c>
      <c r="K34" s="3" t="s">
        <v>17</v>
      </c>
      <c r="L34" s="3" t="s">
        <v>17</v>
      </c>
      <c r="M34" s="3" t="s">
        <v>17</v>
      </c>
      <c r="N34" s="3" t="s">
        <v>17</v>
      </c>
      <c r="O34" s="3" t="s">
        <v>734</v>
      </c>
      <c r="P34" s="10" t="s">
        <v>17</v>
      </c>
      <c r="Q34" s="3" t="s">
        <v>17</v>
      </c>
      <c r="R34" s="3" t="s">
        <v>48</v>
      </c>
      <c r="S34" s="3" t="s">
        <v>237</v>
      </c>
      <c r="T34" s="3" t="s">
        <v>17</v>
      </c>
      <c r="U34" s="3" t="s">
        <v>17</v>
      </c>
      <c r="V34" s="5" t="s">
        <v>17</v>
      </c>
      <c r="W34" s="3" t="s">
        <v>17</v>
      </c>
      <c r="X34" s="10" t="s">
        <v>17</v>
      </c>
      <c r="Y34" s="17" t="s">
        <v>833</v>
      </c>
      <c r="Z34" s="9" t="s">
        <v>834</v>
      </c>
      <c r="AA34" s="9" t="s">
        <v>17</v>
      </c>
      <c r="AB34" s="9" t="s">
        <v>17</v>
      </c>
      <c r="AC34" s="9" t="s">
        <v>17</v>
      </c>
      <c r="AD34" s="9" t="s">
        <v>17</v>
      </c>
      <c r="AE34" s="9" t="s">
        <v>869</v>
      </c>
    </row>
    <row r="35" spans="1:38">
      <c r="A35" s="3" t="s">
        <v>241</v>
      </c>
      <c r="B35" s="15" t="s">
        <v>252</v>
      </c>
      <c r="C35" s="3" t="s">
        <v>3640</v>
      </c>
      <c r="D35">
        <v>2014</v>
      </c>
      <c r="E35" s="3" t="s">
        <v>230</v>
      </c>
      <c r="F35" s="3" t="s">
        <v>234</v>
      </c>
      <c r="G35" s="3" t="s">
        <v>257</v>
      </c>
      <c r="H35" s="7" t="s">
        <v>300</v>
      </c>
      <c r="I35" s="66" t="s">
        <v>256</v>
      </c>
      <c r="J35" s="6" t="s">
        <v>301</v>
      </c>
      <c r="K35" s="3" t="s">
        <v>17</v>
      </c>
      <c r="L35" s="3" t="s">
        <v>17</v>
      </c>
      <c r="M35" s="3" t="s">
        <v>17</v>
      </c>
      <c r="N35" s="3" t="s">
        <v>17</v>
      </c>
      <c r="O35" s="3" t="s">
        <v>736</v>
      </c>
      <c r="P35" s="10" t="s">
        <v>17</v>
      </c>
      <c r="Q35" s="12">
        <v>811</v>
      </c>
      <c r="R35" s="3" t="s">
        <v>48</v>
      </c>
      <c r="S35" s="3" t="s">
        <v>237</v>
      </c>
      <c r="T35" s="3">
        <v>25</v>
      </c>
      <c r="U35" s="3">
        <v>150</v>
      </c>
      <c r="V35" s="5">
        <v>401</v>
      </c>
      <c r="W35" s="3">
        <f t="shared" ref="W35:W51" si="2">(V35/Q35)*100</f>
        <v>49.44512946979038</v>
      </c>
      <c r="X35" s="10" t="s">
        <v>17</v>
      </c>
      <c r="Y35" s="17" t="s">
        <v>836</v>
      </c>
      <c r="Z35" s="9" t="s">
        <v>837</v>
      </c>
      <c r="AA35" s="7" t="s">
        <v>870</v>
      </c>
      <c r="AB35" s="67" t="s">
        <v>4020</v>
      </c>
      <c r="AC35" s="7" t="s">
        <v>313</v>
      </c>
      <c r="AD35" s="9" t="s">
        <v>17</v>
      </c>
      <c r="AE35" s="3" t="s">
        <v>287</v>
      </c>
    </row>
    <row r="36" spans="1:38">
      <c r="A36" s="3" t="s">
        <v>243</v>
      </c>
      <c r="B36" s="15" t="s">
        <v>252</v>
      </c>
      <c r="C36" s="3" t="s">
        <v>3640</v>
      </c>
      <c r="D36">
        <v>2014</v>
      </c>
      <c r="E36" s="3" t="s">
        <v>230</v>
      </c>
      <c r="F36" s="3" t="s">
        <v>234</v>
      </c>
      <c r="G36" s="3" t="s">
        <v>257</v>
      </c>
      <c r="H36" s="7" t="s">
        <v>300</v>
      </c>
      <c r="I36" s="66" t="s">
        <v>256</v>
      </c>
      <c r="J36" s="6" t="s">
        <v>301</v>
      </c>
      <c r="K36" s="3" t="s">
        <v>17</v>
      </c>
      <c r="L36" s="3" t="s">
        <v>17</v>
      </c>
      <c r="M36" s="3" t="s">
        <v>17</v>
      </c>
      <c r="N36" s="3" t="s">
        <v>17</v>
      </c>
      <c r="O36" s="3" t="s">
        <v>735</v>
      </c>
      <c r="P36" s="10" t="s">
        <v>17</v>
      </c>
      <c r="Q36" s="12">
        <v>41</v>
      </c>
      <c r="R36" s="3" t="s">
        <v>48</v>
      </c>
      <c r="S36" s="3" t="s">
        <v>237</v>
      </c>
      <c r="T36" s="3">
        <v>25</v>
      </c>
      <c r="U36" s="3">
        <v>200</v>
      </c>
      <c r="V36" s="5">
        <v>16</v>
      </c>
      <c r="W36" s="3">
        <f t="shared" si="2"/>
        <v>39.024390243902438</v>
      </c>
      <c r="X36" s="10" t="s">
        <v>17</v>
      </c>
      <c r="Y36" s="17" t="s">
        <v>830</v>
      </c>
      <c r="Z36" s="9" t="s">
        <v>862</v>
      </c>
      <c r="AA36" s="7" t="s">
        <v>871</v>
      </c>
      <c r="AB36" s="67" t="s">
        <v>4021</v>
      </c>
      <c r="AC36" s="7" t="s">
        <v>313</v>
      </c>
      <c r="AD36" s="9" t="s">
        <v>17</v>
      </c>
      <c r="AE36" s="3" t="s">
        <v>289</v>
      </c>
    </row>
    <row r="37" spans="1:38">
      <c r="A37" s="3" t="s">
        <v>243</v>
      </c>
      <c r="B37" s="15" t="s">
        <v>252</v>
      </c>
      <c r="C37" s="3" t="s">
        <v>3640</v>
      </c>
      <c r="D37">
        <v>2014</v>
      </c>
      <c r="E37" s="3" t="s">
        <v>230</v>
      </c>
      <c r="F37" s="3" t="s">
        <v>234</v>
      </c>
      <c r="G37" s="3" t="s">
        <v>257</v>
      </c>
      <c r="H37" s="7" t="s">
        <v>300</v>
      </c>
      <c r="I37" s="66" t="s">
        <v>256</v>
      </c>
      <c r="J37" s="6" t="s">
        <v>301</v>
      </c>
      <c r="K37" s="3" t="s">
        <v>17</v>
      </c>
      <c r="L37" s="3" t="s">
        <v>17</v>
      </c>
      <c r="M37" s="3" t="s">
        <v>17</v>
      </c>
      <c r="N37" s="3" t="s">
        <v>17</v>
      </c>
      <c r="O37" s="3" t="s">
        <v>734</v>
      </c>
      <c r="P37" s="10" t="s">
        <v>17</v>
      </c>
      <c r="Q37" s="12">
        <v>25</v>
      </c>
      <c r="R37" s="3" t="s">
        <v>48</v>
      </c>
      <c r="S37" s="3" t="s">
        <v>237</v>
      </c>
      <c r="T37" s="3">
        <v>25</v>
      </c>
      <c r="U37" s="3">
        <v>100</v>
      </c>
      <c r="V37" s="5">
        <v>0</v>
      </c>
      <c r="W37" s="3">
        <f t="shared" si="2"/>
        <v>0</v>
      </c>
      <c r="X37" s="10" t="s">
        <v>17</v>
      </c>
      <c r="Y37" s="17" t="s">
        <v>833</v>
      </c>
      <c r="Z37" s="9" t="s">
        <v>864</v>
      </c>
      <c r="AA37" s="7" t="s">
        <v>872</v>
      </c>
      <c r="AB37" s="9" t="s">
        <v>17</v>
      </c>
      <c r="AC37" s="7" t="s">
        <v>313</v>
      </c>
      <c r="AD37" s="9" t="s">
        <v>17</v>
      </c>
      <c r="AE37" s="3" t="s">
        <v>289</v>
      </c>
    </row>
    <row r="38" spans="1:38">
      <c r="A38" s="3" t="s">
        <v>243</v>
      </c>
      <c r="B38" s="15" t="s">
        <v>252</v>
      </c>
      <c r="C38" s="3" t="s">
        <v>3640</v>
      </c>
      <c r="D38">
        <v>2014</v>
      </c>
      <c r="E38" s="3" t="s">
        <v>230</v>
      </c>
      <c r="F38" s="3" t="s">
        <v>234</v>
      </c>
      <c r="G38" s="3" t="s">
        <v>257</v>
      </c>
      <c r="H38" s="7" t="s">
        <v>300</v>
      </c>
      <c r="I38" s="66" t="s">
        <v>256</v>
      </c>
      <c r="J38" s="6" t="s">
        <v>301</v>
      </c>
      <c r="K38" s="3" t="s">
        <v>17</v>
      </c>
      <c r="L38" s="3" t="s">
        <v>17</v>
      </c>
      <c r="M38" s="3" t="s">
        <v>17</v>
      </c>
      <c r="N38" s="3" t="s">
        <v>17</v>
      </c>
      <c r="O38" s="3" t="s">
        <v>736</v>
      </c>
      <c r="P38" s="10" t="s">
        <v>17</v>
      </c>
      <c r="Q38" s="12">
        <v>93</v>
      </c>
      <c r="R38" s="3" t="s">
        <v>48</v>
      </c>
      <c r="S38" s="3" t="s">
        <v>237</v>
      </c>
      <c r="T38" s="3">
        <v>25</v>
      </c>
      <c r="U38" s="3">
        <v>150</v>
      </c>
      <c r="V38" s="5">
        <v>56</v>
      </c>
      <c r="W38" s="3">
        <f t="shared" si="2"/>
        <v>60.215053763440864</v>
      </c>
      <c r="X38" s="10" t="s">
        <v>17</v>
      </c>
      <c r="Y38" s="17" t="s">
        <v>836</v>
      </c>
      <c r="Z38" s="9" t="s">
        <v>866</v>
      </c>
      <c r="AA38" s="7" t="s">
        <v>873</v>
      </c>
      <c r="AB38" s="67" t="s">
        <v>4022</v>
      </c>
      <c r="AC38" s="7" t="s">
        <v>313</v>
      </c>
      <c r="AD38" s="9" t="s">
        <v>17</v>
      </c>
      <c r="AE38" s="3" t="s">
        <v>289</v>
      </c>
    </row>
    <row r="39" spans="1:38">
      <c r="A39" s="3" t="s">
        <v>245</v>
      </c>
      <c r="B39" s="15" t="s">
        <v>252</v>
      </c>
      <c r="C39" s="3" t="s">
        <v>3640</v>
      </c>
      <c r="D39">
        <v>2014</v>
      </c>
      <c r="E39" s="3" t="s">
        <v>230</v>
      </c>
      <c r="F39" s="3" t="s">
        <v>234</v>
      </c>
      <c r="G39" s="3" t="s">
        <v>257</v>
      </c>
      <c r="H39" s="7" t="s">
        <v>300</v>
      </c>
      <c r="I39" s="66" t="s">
        <v>256</v>
      </c>
      <c r="J39" s="6" t="s">
        <v>301</v>
      </c>
      <c r="K39" s="3" t="s">
        <v>17</v>
      </c>
      <c r="L39" s="3" t="s">
        <v>17</v>
      </c>
      <c r="M39" s="3" t="s">
        <v>17</v>
      </c>
      <c r="N39" s="3" t="s">
        <v>17</v>
      </c>
      <c r="O39" s="3" t="s">
        <v>735</v>
      </c>
      <c r="P39" s="10" t="s">
        <v>17</v>
      </c>
      <c r="Q39" s="12">
        <v>129</v>
      </c>
      <c r="R39" s="3" t="s">
        <v>48</v>
      </c>
      <c r="S39" s="3" t="s">
        <v>237</v>
      </c>
      <c r="T39" s="3">
        <v>25</v>
      </c>
      <c r="U39" s="3">
        <v>200</v>
      </c>
      <c r="V39" s="5">
        <v>92</v>
      </c>
      <c r="W39" s="3">
        <f t="shared" si="2"/>
        <v>71.31782945736434</v>
      </c>
      <c r="X39" s="10" t="s">
        <v>17</v>
      </c>
      <c r="Y39" s="17" t="s">
        <v>830</v>
      </c>
      <c r="Z39" s="9" t="s">
        <v>831</v>
      </c>
      <c r="AA39" s="7" t="s">
        <v>874</v>
      </c>
      <c r="AB39" s="67" t="s">
        <v>4023</v>
      </c>
      <c r="AC39" s="7" t="s">
        <v>313</v>
      </c>
      <c r="AD39" s="9" t="s">
        <v>17</v>
      </c>
      <c r="AE39" s="3" t="s">
        <v>290</v>
      </c>
    </row>
    <row r="40" spans="1:38">
      <c r="A40" s="3" t="s">
        <v>245</v>
      </c>
      <c r="B40" s="15" t="s">
        <v>252</v>
      </c>
      <c r="C40" s="3" t="s">
        <v>3640</v>
      </c>
      <c r="D40">
        <v>2014</v>
      </c>
      <c r="E40" s="3" t="s">
        <v>230</v>
      </c>
      <c r="F40" s="3" t="s">
        <v>234</v>
      </c>
      <c r="G40" s="3" t="s">
        <v>257</v>
      </c>
      <c r="H40" s="7" t="s">
        <v>300</v>
      </c>
      <c r="I40" s="66" t="s">
        <v>256</v>
      </c>
      <c r="J40" s="6" t="s">
        <v>301</v>
      </c>
      <c r="K40" s="3" t="s">
        <v>17</v>
      </c>
      <c r="L40" s="3" t="s">
        <v>17</v>
      </c>
      <c r="M40" s="3" t="s">
        <v>17</v>
      </c>
      <c r="N40" s="3" t="s">
        <v>17</v>
      </c>
      <c r="O40" s="3" t="s">
        <v>734</v>
      </c>
      <c r="P40" s="10" t="s">
        <v>17</v>
      </c>
      <c r="Q40" s="12">
        <v>188</v>
      </c>
      <c r="R40" s="3" t="s">
        <v>48</v>
      </c>
      <c r="S40" s="3" t="s">
        <v>237</v>
      </c>
      <c r="T40" s="3">
        <v>25</v>
      </c>
      <c r="U40" s="3">
        <v>200</v>
      </c>
      <c r="V40" s="5">
        <v>159</v>
      </c>
      <c r="W40" s="3">
        <f t="shared" si="2"/>
        <v>84.574468085106375</v>
      </c>
      <c r="X40" s="10" t="s">
        <v>17</v>
      </c>
      <c r="Y40" s="17" t="s">
        <v>833</v>
      </c>
      <c r="Z40" s="9" t="s">
        <v>834</v>
      </c>
      <c r="AA40" s="7" t="s">
        <v>875</v>
      </c>
      <c r="AB40" s="67" t="s">
        <v>4024</v>
      </c>
      <c r="AC40" s="7" t="s">
        <v>313</v>
      </c>
      <c r="AD40" s="9" t="s">
        <v>17</v>
      </c>
      <c r="AE40" s="3" t="s">
        <v>290</v>
      </c>
    </row>
    <row r="41" spans="1:38">
      <c r="A41" s="3" t="s">
        <v>245</v>
      </c>
      <c r="B41" s="15" t="s">
        <v>252</v>
      </c>
      <c r="C41" s="3" t="s">
        <v>3640</v>
      </c>
      <c r="D41">
        <v>2014</v>
      </c>
      <c r="E41" s="3" t="s">
        <v>230</v>
      </c>
      <c r="F41" s="3" t="s">
        <v>234</v>
      </c>
      <c r="G41" s="3" t="s">
        <v>257</v>
      </c>
      <c r="H41" s="7" t="s">
        <v>300</v>
      </c>
      <c r="I41" s="66" t="s">
        <v>256</v>
      </c>
      <c r="J41" s="6" t="s">
        <v>301</v>
      </c>
      <c r="K41" s="3" t="s">
        <v>17</v>
      </c>
      <c r="L41" s="3" t="s">
        <v>17</v>
      </c>
      <c r="M41" s="3" t="s">
        <v>17</v>
      </c>
      <c r="N41" s="3" t="s">
        <v>17</v>
      </c>
      <c r="O41" s="3" t="s">
        <v>736</v>
      </c>
      <c r="P41" s="10" t="s">
        <v>17</v>
      </c>
      <c r="Q41" s="12">
        <v>227</v>
      </c>
      <c r="R41" s="3" t="s">
        <v>48</v>
      </c>
      <c r="S41" s="3" t="s">
        <v>237</v>
      </c>
      <c r="T41" s="3">
        <v>25</v>
      </c>
      <c r="U41" s="3">
        <v>200</v>
      </c>
      <c r="V41" s="5">
        <v>179</v>
      </c>
      <c r="W41" s="3">
        <f t="shared" si="2"/>
        <v>78.854625550660799</v>
      </c>
      <c r="X41" s="10" t="s">
        <v>17</v>
      </c>
      <c r="Y41" s="17" t="s">
        <v>836</v>
      </c>
      <c r="Z41" s="9" t="s">
        <v>837</v>
      </c>
      <c r="AA41" s="7" t="s">
        <v>876</v>
      </c>
      <c r="AB41" s="67" t="s">
        <v>4025</v>
      </c>
      <c r="AC41" s="7" t="s">
        <v>313</v>
      </c>
      <c r="AD41" s="9" t="s">
        <v>17</v>
      </c>
      <c r="AE41" s="3" t="s">
        <v>290</v>
      </c>
    </row>
    <row r="42" spans="1:38">
      <c r="A42" s="3" t="s">
        <v>246</v>
      </c>
      <c r="B42" s="15" t="s">
        <v>252</v>
      </c>
      <c r="C42" s="3" t="s">
        <v>3640</v>
      </c>
      <c r="D42">
        <v>2014</v>
      </c>
      <c r="E42" s="3" t="s">
        <v>230</v>
      </c>
      <c r="F42" s="3" t="s">
        <v>234</v>
      </c>
      <c r="G42" s="3" t="s">
        <v>257</v>
      </c>
      <c r="H42" s="7" t="s">
        <v>300</v>
      </c>
      <c r="I42" s="66" t="s">
        <v>256</v>
      </c>
      <c r="J42" s="6" t="s">
        <v>301</v>
      </c>
      <c r="K42" s="3" t="s">
        <v>17</v>
      </c>
      <c r="L42" s="3" t="s">
        <v>17</v>
      </c>
      <c r="M42" s="3" t="s">
        <v>17</v>
      </c>
      <c r="N42" s="3" t="s">
        <v>17</v>
      </c>
      <c r="O42" s="3" t="s">
        <v>735</v>
      </c>
      <c r="P42" s="10" t="s">
        <v>17</v>
      </c>
      <c r="Q42" s="12">
        <v>112</v>
      </c>
      <c r="R42" s="3" t="s">
        <v>48</v>
      </c>
      <c r="S42" s="3" t="s">
        <v>237</v>
      </c>
      <c r="T42" s="3">
        <v>25</v>
      </c>
      <c r="U42" s="3">
        <v>200</v>
      </c>
      <c r="V42" s="5">
        <v>82</v>
      </c>
      <c r="W42" s="3">
        <f t="shared" si="2"/>
        <v>73.214285714285708</v>
      </c>
      <c r="X42" s="10" t="s">
        <v>17</v>
      </c>
      <c r="Y42" s="17" t="s">
        <v>830</v>
      </c>
      <c r="Z42" s="9" t="s">
        <v>877</v>
      </c>
      <c r="AA42" s="7" t="s">
        <v>878</v>
      </c>
      <c r="AB42" s="67" t="s">
        <v>4026</v>
      </c>
      <c r="AC42" s="7" t="s">
        <v>313</v>
      </c>
      <c r="AD42" s="9" t="s">
        <v>17</v>
      </c>
      <c r="AE42" s="3" t="s">
        <v>293</v>
      </c>
    </row>
    <row r="43" spans="1:38">
      <c r="A43" s="3" t="s">
        <v>246</v>
      </c>
      <c r="B43" s="15" t="s">
        <v>252</v>
      </c>
      <c r="C43" s="3" t="s">
        <v>3640</v>
      </c>
      <c r="D43">
        <v>2014</v>
      </c>
      <c r="E43" s="3" t="s">
        <v>230</v>
      </c>
      <c r="F43" s="3" t="s">
        <v>234</v>
      </c>
      <c r="G43" s="3" t="s">
        <v>257</v>
      </c>
      <c r="H43" s="7" t="s">
        <v>300</v>
      </c>
      <c r="I43" s="66" t="s">
        <v>256</v>
      </c>
      <c r="J43" s="6" t="s">
        <v>301</v>
      </c>
      <c r="K43" s="3" t="s">
        <v>17</v>
      </c>
      <c r="L43" s="3" t="s">
        <v>17</v>
      </c>
      <c r="M43" s="3" t="s">
        <v>17</v>
      </c>
      <c r="N43" s="3" t="s">
        <v>17</v>
      </c>
      <c r="O43" s="3" t="s">
        <v>734</v>
      </c>
      <c r="P43" s="10" t="s">
        <v>17</v>
      </c>
      <c r="Q43" s="12">
        <v>126</v>
      </c>
      <c r="R43" s="3" t="s">
        <v>48</v>
      </c>
      <c r="S43" s="3" t="s">
        <v>237</v>
      </c>
      <c r="T43" s="3">
        <v>25</v>
      </c>
      <c r="U43" s="3">
        <v>200</v>
      </c>
      <c r="V43" s="5">
        <v>103</v>
      </c>
      <c r="W43" s="3">
        <f t="shared" si="2"/>
        <v>81.746031746031747</v>
      </c>
      <c r="X43" s="10" t="s">
        <v>17</v>
      </c>
      <c r="Y43" s="17" t="s">
        <v>833</v>
      </c>
      <c r="Z43" s="9" t="s">
        <v>879</v>
      </c>
      <c r="AA43" s="7" t="s">
        <v>880</v>
      </c>
      <c r="AB43" s="67" t="s">
        <v>4027</v>
      </c>
      <c r="AC43" s="7" t="s">
        <v>313</v>
      </c>
      <c r="AD43" s="9" t="s">
        <v>17</v>
      </c>
      <c r="AE43" s="3" t="s">
        <v>293</v>
      </c>
      <c r="AJ43" s="10"/>
      <c r="AK43" s="10"/>
      <c r="AL43" s="10"/>
    </row>
    <row r="44" spans="1:38">
      <c r="A44" s="3" t="s">
        <v>246</v>
      </c>
      <c r="B44" s="15" t="s">
        <v>252</v>
      </c>
      <c r="C44" s="3" t="s">
        <v>3640</v>
      </c>
      <c r="D44">
        <v>2014</v>
      </c>
      <c r="E44" s="3" t="s">
        <v>230</v>
      </c>
      <c r="F44" s="3" t="s">
        <v>234</v>
      </c>
      <c r="G44" s="3" t="s">
        <v>257</v>
      </c>
      <c r="H44" s="7" t="s">
        <v>300</v>
      </c>
      <c r="I44" s="66" t="s">
        <v>256</v>
      </c>
      <c r="J44" s="6" t="s">
        <v>301</v>
      </c>
      <c r="K44" s="3" t="s">
        <v>17</v>
      </c>
      <c r="L44" s="3" t="s">
        <v>17</v>
      </c>
      <c r="M44" s="3" t="s">
        <v>17</v>
      </c>
      <c r="N44" s="3" t="s">
        <v>17</v>
      </c>
      <c r="O44" s="3" t="s">
        <v>736</v>
      </c>
      <c r="P44" s="10" t="s">
        <v>17</v>
      </c>
      <c r="Q44" s="12">
        <v>235</v>
      </c>
      <c r="R44" s="3" t="s">
        <v>48</v>
      </c>
      <c r="S44" s="3" t="s">
        <v>237</v>
      </c>
      <c r="T44" s="3">
        <v>25</v>
      </c>
      <c r="U44" s="3">
        <v>200</v>
      </c>
      <c r="V44" s="5">
        <v>187</v>
      </c>
      <c r="W44" s="3">
        <f t="shared" si="2"/>
        <v>79.574468085106389</v>
      </c>
      <c r="X44" s="10" t="s">
        <v>17</v>
      </c>
      <c r="Y44" s="17" t="s">
        <v>836</v>
      </c>
      <c r="Z44" s="9" t="s">
        <v>881</v>
      </c>
      <c r="AA44" s="7" t="s">
        <v>882</v>
      </c>
      <c r="AB44" s="67" t="s">
        <v>4028</v>
      </c>
      <c r="AC44" s="7" t="s">
        <v>313</v>
      </c>
      <c r="AD44" s="9" t="s">
        <v>17</v>
      </c>
      <c r="AE44" s="3" t="s">
        <v>293</v>
      </c>
    </row>
    <row r="45" spans="1:38">
      <c r="A45" s="3" t="s">
        <v>244</v>
      </c>
      <c r="B45" s="15" t="s">
        <v>252</v>
      </c>
      <c r="C45" s="3" t="s">
        <v>3640</v>
      </c>
      <c r="D45">
        <v>2014</v>
      </c>
      <c r="E45" s="3" t="s">
        <v>230</v>
      </c>
      <c r="F45" s="3" t="s">
        <v>234</v>
      </c>
      <c r="G45" s="3" t="s">
        <v>257</v>
      </c>
      <c r="H45" s="7" t="s">
        <v>300</v>
      </c>
      <c r="I45" s="66" t="s">
        <v>256</v>
      </c>
      <c r="J45" s="6" t="s">
        <v>301</v>
      </c>
      <c r="K45" s="3" t="s">
        <v>17</v>
      </c>
      <c r="L45" s="3" t="s">
        <v>17</v>
      </c>
      <c r="M45" s="3" t="s">
        <v>17</v>
      </c>
      <c r="N45" s="3" t="s">
        <v>17</v>
      </c>
      <c r="O45" s="3" t="s">
        <v>735</v>
      </c>
      <c r="P45" s="10" t="s">
        <v>17</v>
      </c>
      <c r="Q45" s="12">
        <v>201</v>
      </c>
      <c r="R45" s="3" t="s">
        <v>48</v>
      </c>
      <c r="S45" s="3" t="s">
        <v>237</v>
      </c>
      <c r="T45" s="3">
        <v>25</v>
      </c>
      <c r="U45" s="3">
        <v>200</v>
      </c>
      <c r="V45" s="5">
        <v>187</v>
      </c>
      <c r="W45" s="3">
        <f t="shared" si="2"/>
        <v>93.03482587064677</v>
      </c>
      <c r="X45" s="10" t="s">
        <v>17</v>
      </c>
      <c r="Y45" s="17" t="s">
        <v>830</v>
      </c>
      <c r="Z45" s="9" t="s">
        <v>848</v>
      </c>
      <c r="AA45" s="7" t="s">
        <v>883</v>
      </c>
      <c r="AB45" s="67" t="s">
        <v>4029</v>
      </c>
      <c r="AC45" s="7" t="s">
        <v>313</v>
      </c>
      <c r="AD45" s="9" t="s">
        <v>17</v>
      </c>
      <c r="AE45" s="3" t="s">
        <v>276</v>
      </c>
    </row>
    <row r="46" spans="1:38">
      <c r="A46" s="3" t="s">
        <v>244</v>
      </c>
      <c r="B46" s="15" t="s">
        <v>252</v>
      </c>
      <c r="C46" s="3" t="s">
        <v>3640</v>
      </c>
      <c r="D46">
        <v>2014</v>
      </c>
      <c r="E46" s="3" t="s">
        <v>230</v>
      </c>
      <c r="F46" s="3" t="s">
        <v>234</v>
      </c>
      <c r="G46" s="3" t="s">
        <v>257</v>
      </c>
      <c r="H46" s="7" t="s">
        <v>300</v>
      </c>
      <c r="I46" s="66" t="s">
        <v>256</v>
      </c>
      <c r="J46" s="6" t="s">
        <v>301</v>
      </c>
      <c r="K46" s="3" t="s">
        <v>17</v>
      </c>
      <c r="L46" s="3" t="s">
        <v>17</v>
      </c>
      <c r="M46" s="3" t="s">
        <v>17</v>
      </c>
      <c r="N46" s="3" t="s">
        <v>17</v>
      </c>
      <c r="O46" s="3" t="s">
        <v>734</v>
      </c>
      <c r="P46" s="10" t="s">
        <v>17</v>
      </c>
      <c r="Q46" s="12">
        <v>289</v>
      </c>
      <c r="R46" s="3" t="s">
        <v>48</v>
      </c>
      <c r="S46" s="3" t="s">
        <v>237</v>
      </c>
      <c r="T46" s="3">
        <v>25</v>
      </c>
      <c r="U46" s="3">
        <v>200</v>
      </c>
      <c r="V46" s="5">
        <v>265</v>
      </c>
      <c r="W46" s="3">
        <f t="shared" si="2"/>
        <v>91.6955017301038</v>
      </c>
      <c r="X46" s="10" t="s">
        <v>17</v>
      </c>
      <c r="Y46" s="17" t="s">
        <v>833</v>
      </c>
      <c r="Z46" s="9" t="s">
        <v>850</v>
      </c>
      <c r="AA46" s="7" t="s">
        <v>884</v>
      </c>
      <c r="AB46" s="67" t="s">
        <v>4030</v>
      </c>
      <c r="AC46" s="7" t="s">
        <v>313</v>
      </c>
      <c r="AD46" s="9" t="s">
        <v>17</v>
      </c>
      <c r="AE46" s="3" t="s">
        <v>276</v>
      </c>
    </row>
    <row r="47" spans="1:38">
      <c r="A47" s="3" t="s">
        <v>244</v>
      </c>
      <c r="B47" s="15" t="s">
        <v>252</v>
      </c>
      <c r="C47" s="3" t="s">
        <v>3640</v>
      </c>
      <c r="D47">
        <v>2014</v>
      </c>
      <c r="E47" s="3" t="s">
        <v>230</v>
      </c>
      <c r="F47" s="3" t="s">
        <v>234</v>
      </c>
      <c r="G47" s="3" t="s">
        <v>257</v>
      </c>
      <c r="H47" s="7" t="s">
        <v>300</v>
      </c>
      <c r="I47" s="66" t="s">
        <v>256</v>
      </c>
      <c r="J47" s="6" t="s">
        <v>301</v>
      </c>
      <c r="K47" s="3" t="s">
        <v>17</v>
      </c>
      <c r="L47" s="3" t="s">
        <v>17</v>
      </c>
      <c r="M47" s="3" t="s">
        <v>17</v>
      </c>
      <c r="N47" s="3" t="s">
        <v>17</v>
      </c>
      <c r="O47" s="3" t="s">
        <v>736</v>
      </c>
      <c r="P47" s="10" t="s">
        <v>17</v>
      </c>
      <c r="Q47" s="12">
        <v>269</v>
      </c>
      <c r="R47" s="3" t="s">
        <v>48</v>
      </c>
      <c r="S47" s="3" t="s">
        <v>237</v>
      </c>
      <c r="T47" s="3">
        <v>25</v>
      </c>
      <c r="U47" s="3">
        <v>200</v>
      </c>
      <c r="V47" s="5">
        <v>241</v>
      </c>
      <c r="W47" s="3">
        <f t="shared" si="2"/>
        <v>89.591078066914491</v>
      </c>
      <c r="X47" s="10" t="s">
        <v>17</v>
      </c>
      <c r="Y47" s="17" t="s">
        <v>836</v>
      </c>
      <c r="Z47" s="7" t="s">
        <v>851</v>
      </c>
      <c r="AA47" s="7" t="s">
        <v>885</v>
      </c>
      <c r="AB47" s="67" t="s">
        <v>4031</v>
      </c>
      <c r="AC47" s="7" t="s">
        <v>313</v>
      </c>
      <c r="AD47" s="9" t="s">
        <v>17</v>
      </c>
      <c r="AE47" s="3" t="s">
        <v>276</v>
      </c>
    </row>
    <row r="48" spans="1:38" s="10" customFormat="1">
      <c r="A48" s="3" t="s">
        <v>247</v>
      </c>
      <c r="B48" s="15" t="s">
        <v>252</v>
      </c>
      <c r="C48" s="3" t="s">
        <v>3640</v>
      </c>
      <c r="D48">
        <v>2014</v>
      </c>
      <c r="E48" s="3" t="s">
        <v>230</v>
      </c>
      <c r="F48" s="3" t="s">
        <v>234</v>
      </c>
      <c r="G48" s="3" t="s">
        <v>257</v>
      </c>
      <c r="H48" s="7" t="s">
        <v>300</v>
      </c>
      <c r="I48" s="66" t="s">
        <v>256</v>
      </c>
      <c r="J48" s="6" t="s">
        <v>301</v>
      </c>
      <c r="K48" s="3" t="s">
        <v>17</v>
      </c>
      <c r="L48" s="3" t="s">
        <v>17</v>
      </c>
      <c r="M48" s="3" t="s">
        <v>17</v>
      </c>
      <c r="N48" s="3" t="s">
        <v>17</v>
      </c>
      <c r="O48" s="3" t="s">
        <v>735</v>
      </c>
      <c r="P48" s="10" t="s">
        <v>17</v>
      </c>
      <c r="Q48" s="12">
        <v>593</v>
      </c>
      <c r="R48" s="3" t="s">
        <v>48</v>
      </c>
      <c r="S48" s="3" t="s">
        <v>237</v>
      </c>
      <c r="T48" s="3">
        <v>25</v>
      </c>
      <c r="U48" s="3">
        <v>200</v>
      </c>
      <c r="V48" s="5">
        <v>547</v>
      </c>
      <c r="W48" s="3">
        <f t="shared" si="2"/>
        <v>92.242833052276566</v>
      </c>
      <c r="X48" s="10" t="s">
        <v>17</v>
      </c>
      <c r="Y48" s="17" t="s">
        <v>830</v>
      </c>
      <c r="Z48" s="9" t="s">
        <v>862</v>
      </c>
      <c r="AA48" s="7" t="s">
        <v>886</v>
      </c>
      <c r="AB48" s="67" t="s">
        <v>4032</v>
      </c>
      <c r="AC48" s="7" t="s">
        <v>313</v>
      </c>
      <c r="AD48" s="9" t="s">
        <v>17</v>
      </c>
      <c r="AE48" s="3" t="s">
        <v>295</v>
      </c>
      <c r="AJ48"/>
      <c r="AK48"/>
      <c r="AL48"/>
    </row>
    <row r="49" spans="1:31">
      <c r="A49" s="3" t="s">
        <v>247</v>
      </c>
      <c r="B49" s="15" t="s">
        <v>252</v>
      </c>
      <c r="C49" s="3" t="s">
        <v>3640</v>
      </c>
      <c r="D49">
        <v>2014</v>
      </c>
      <c r="E49" s="3" t="s">
        <v>230</v>
      </c>
      <c r="F49" s="3" t="s">
        <v>234</v>
      </c>
      <c r="G49" s="3" t="s">
        <v>257</v>
      </c>
      <c r="H49" s="7" t="s">
        <v>300</v>
      </c>
      <c r="I49" s="66" t="s">
        <v>256</v>
      </c>
      <c r="J49" s="6" t="s">
        <v>301</v>
      </c>
      <c r="K49" s="3" t="s">
        <v>17</v>
      </c>
      <c r="L49" s="3" t="s">
        <v>17</v>
      </c>
      <c r="M49" s="3" t="s">
        <v>17</v>
      </c>
      <c r="N49" s="3" t="s">
        <v>17</v>
      </c>
      <c r="O49" s="3" t="s">
        <v>734</v>
      </c>
      <c r="P49" s="10" t="s">
        <v>17</v>
      </c>
      <c r="Q49" s="12">
        <v>954</v>
      </c>
      <c r="R49" s="3" t="s">
        <v>48</v>
      </c>
      <c r="S49" s="3" t="s">
        <v>237</v>
      </c>
      <c r="T49" s="3">
        <v>25</v>
      </c>
      <c r="U49" s="3">
        <v>200</v>
      </c>
      <c r="V49" s="5">
        <v>848</v>
      </c>
      <c r="W49" s="3">
        <f t="shared" si="2"/>
        <v>88.888888888888886</v>
      </c>
      <c r="X49" s="10" t="s">
        <v>17</v>
      </c>
      <c r="Y49" s="17" t="s">
        <v>833</v>
      </c>
      <c r="Z49" s="9" t="s">
        <v>864</v>
      </c>
      <c r="AA49" s="7" t="s">
        <v>887</v>
      </c>
      <c r="AB49" s="67" t="s">
        <v>4033</v>
      </c>
      <c r="AC49" s="7" t="s">
        <v>313</v>
      </c>
      <c r="AD49" s="9" t="s">
        <v>17</v>
      </c>
      <c r="AE49" s="3" t="s">
        <v>295</v>
      </c>
    </row>
    <row r="50" spans="1:31">
      <c r="A50" s="3" t="s">
        <v>247</v>
      </c>
      <c r="B50" s="15" t="s">
        <v>252</v>
      </c>
      <c r="C50" s="3" t="s">
        <v>3640</v>
      </c>
      <c r="D50">
        <v>2014</v>
      </c>
      <c r="E50" s="3" t="s">
        <v>230</v>
      </c>
      <c r="F50" s="3" t="s">
        <v>234</v>
      </c>
      <c r="G50" s="3" t="s">
        <v>257</v>
      </c>
      <c r="H50" s="7" t="s">
        <v>300</v>
      </c>
      <c r="I50" s="66" t="s">
        <v>256</v>
      </c>
      <c r="J50" s="6" t="s">
        <v>301</v>
      </c>
      <c r="K50" s="3" t="s">
        <v>17</v>
      </c>
      <c r="L50" s="3" t="s">
        <v>17</v>
      </c>
      <c r="M50" s="3" t="s">
        <v>17</v>
      </c>
      <c r="N50" s="3" t="s">
        <v>17</v>
      </c>
      <c r="O50" s="3" t="s">
        <v>736</v>
      </c>
      <c r="P50" s="10" t="s">
        <v>17</v>
      </c>
      <c r="Q50" s="12">
        <v>1083</v>
      </c>
      <c r="R50" s="3" t="s">
        <v>48</v>
      </c>
      <c r="S50" s="3" t="s">
        <v>237</v>
      </c>
      <c r="T50" s="3">
        <v>25</v>
      </c>
      <c r="U50" s="3">
        <v>200</v>
      </c>
      <c r="V50" s="5">
        <v>979</v>
      </c>
      <c r="W50" s="3">
        <f t="shared" si="2"/>
        <v>90.397045244690673</v>
      </c>
      <c r="X50" s="10" t="s">
        <v>17</v>
      </c>
      <c r="Y50" s="17" t="s">
        <v>836</v>
      </c>
      <c r="Z50" s="9" t="s">
        <v>866</v>
      </c>
      <c r="AA50" s="7" t="s">
        <v>888</v>
      </c>
      <c r="AB50" s="67" t="s">
        <v>4034</v>
      </c>
      <c r="AC50" s="7" t="s">
        <v>313</v>
      </c>
      <c r="AD50" s="9" t="s">
        <v>17</v>
      </c>
      <c r="AE50" s="3" t="s">
        <v>295</v>
      </c>
    </row>
    <row r="51" spans="1:31">
      <c r="A51" s="3" t="s">
        <v>726</v>
      </c>
      <c r="B51" s="15" t="s">
        <v>252</v>
      </c>
      <c r="C51" s="3" t="s">
        <v>3640</v>
      </c>
      <c r="D51">
        <v>2014</v>
      </c>
      <c r="E51" s="3" t="s">
        <v>230</v>
      </c>
      <c r="F51" s="3" t="s">
        <v>234</v>
      </c>
      <c r="G51" s="3" t="s">
        <v>257</v>
      </c>
      <c r="H51" s="7" t="s">
        <v>300</v>
      </c>
      <c r="I51" s="66" t="s">
        <v>256</v>
      </c>
      <c r="J51" s="6" t="s">
        <v>301</v>
      </c>
      <c r="K51" s="3" t="s">
        <v>17</v>
      </c>
      <c r="L51" s="3" t="s">
        <v>17</v>
      </c>
      <c r="M51" s="3" t="s">
        <v>17</v>
      </c>
      <c r="N51" s="3" t="s">
        <v>17</v>
      </c>
      <c r="O51" s="3" t="s">
        <v>735</v>
      </c>
      <c r="P51" s="10" t="s">
        <v>17</v>
      </c>
      <c r="Q51" s="12">
        <v>890</v>
      </c>
      <c r="R51" s="3" t="s">
        <v>48</v>
      </c>
      <c r="S51" s="3" t="s">
        <v>237</v>
      </c>
      <c r="T51" s="3">
        <v>25</v>
      </c>
      <c r="U51" s="3">
        <v>200</v>
      </c>
      <c r="V51" s="5">
        <v>755</v>
      </c>
      <c r="W51" s="3">
        <f t="shared" si="2"/>
        <v>84.831460674157299</v>
      </c>
      <c r="X51" s="10" t="s">
        <v>17</v>
      </c>
      <c r="Y51" s="17" t="s">
        <v>830</v>
      </c>
      <c r="Z51" s="9" t="s">
        <v>839</v>
      </c>
      <c r="AA51" s="9" t="s">
        <v>889</v>
      </c>
      <c r="AB51" s="67" t="s">
        <v>4035</v>
      </c>
      <c r="AC51" s="7" t="s">
        <v>313</v>
      </c>
      <c r="AD51" s="9" t="s">
        <v>17</v>
      </c>
      <c r="AE51" s="3" t="s">
        <v>291</v>
      </c>
    </row>
    <row r="52" spans="1:31">
      <c r="A52" s="3" t="s">
        <v>726</v>
      </c>
      <c r="B52" s="15" t="s">
        <v>252</v>
      </c>
      <c r="C52" s="3" t="s">
        <v>3640</v>
      </c>
      <c r="D52">
        <v>2014</v>
      </c>
      <c r="E52" s="3" t="s">
        <v>230</v>
      </c>
      <c r="F52" s="3" t="s">
        <v>234</v>
      </c>
      <c r="G52" s="3" t="s">
        <v>257</v>
      </c>
      <c r="H52" s="7" t="s">
        <v>300</v>
      </c>
      <c r="I52" s="66" t="s">
        <v>256</v>
      </c>
      <c r="J52" s="6" t="s">
        <v>301</v>
      </c>
      <c r="K52" s="3" t="s">
        <v>17</v>
      </c>
      <c r="L52" s="3" t="s">
        <v>17</v>
      </c>
      <c r="M52" s="3" t="s">
        <v>17</v>
      </c>
      <c r="N52" s="3" t="s">
        <v>17</v>
      </c>
      <c r="O52" s="3" t="s">
        <v>734</v>
      </c>
      <c r="P52" s="10" t="s">
        <v>17</v>
      </c>
      <c r="Q52" s="3" t="s">
        <v>17</v>
      </c>
      <c r="R52" s="3" t="s">
        <v>48</v>
      </c>
      <c r="S52" s="3" t="s">
        <v>237</v>
      </c>
      <c r="T52" s="3" t="s">
        <v>17</v>
      </c>
      <c r="U52" s="3" t="s">
        <v>17</v>
      </c>
      <c r="V52" s="5" t="s">
        <v>17</v>
      </c>
      <c r="W52" s="3" t="s">
        <v>17</v>
      </c>
      <c r="X52" s="10" t="s">
        <v>17</v>
      </c>
      <c r="Y52" s="17" t="s">
        <v>833</v>
      </c>
      <c r="Z52" s="9" t="s">
        <v>841</v>
      </c>
      <c r="AA52" s="9" t="s">
        <v>17</v>
      </c>
      <c r="AB52" s="9" t="s">
        <v>17</v>
      </c>
      <c r="AC52" s="9" t="s">
        <v>17</v>
      </c>
      <c r="AD52" s="9" t="s">
        <v>17</v>
      </c>
      <c r="AE52" s="9" t="s">
        <v>890</v>
      </c>
    </row>
    <row r="53" spans="1:31">
      <c r="A53" s="3" t="s">
        <v>726</v>
      </c>
      <c r="B53" s="15" t="s">
        <v>252</v>
      </c>
      <c r="C53" s="3" t="s">
        <v>3640</v>
      </c>
      <c r="D53">
        <v>2014</v>
      </c>
      <c r="E53" s="3" t="s">
        <v>230</v>
      </c>
      <c r="F53" s="3" t="s">
        <v>234</v>
      </c>
      <c r="G53" s="3" t="s">
        <v>257</v>
      </c>
      <c r="H53" s="7" t="s">
        <v>300</v>
      </c>
      <c r="I53" s="66" t="s">
        <v>256</v>
      </c>
      <c r="J53" s="6" t="s">
        <v>301</v>
      </c>
      <c r="K53" s="3" t="s">
        <v>17</v>
      </c>
      <c r="L53" s="3" t="s">
        <v>17</v>
      </c>
      <c r="M53" s="3" t="s">
        <v>17</v>
      </c>
      <c r="N53" s="3" t="s">
        <v>17</v>
      </c>
      <c r="O53" s="3" t="s">
        <v>736</v>
      </c>
      <c r="P53" s="10" t="s">
        <v>17</v>
      </c>
      <c r="Q53" s="12">
        <v>1878</v>
      </c>
      <c r="R53" s="3" t="s">
        <v>48</v>
      </c>
      <c r="S53" s="3" t="s">
        <v>237</v>
      </c>
      <c r="T53" s="3">
        <v>25</v>
      </c>
      <c r="U53" s="3">
        <v>200</v>
      </c>
      <c r="V53" s="5">
        <v>1598</v>
      </c>
      <c r="W53" s="3">
        <f t="shared" ref="W53:W90" si="3">(V53/Q53)*100</f>
        <v>85.090521831735884</v>
      </c>
      <c r="X53" s="10" t="s">
        <v>17</v>
      </c>
      <c r="Y53" s="17" t="s">
        <v>836</v>
      </c>
      <c r="Z53" s="9" t="s">
        <v>843</v>
      </c>
      <c r="AA53" s="9" t="s">
        <v>889</v>
      </c>
      <c r="AB53" s="67" t="s">
        <v>4036</v>
      </c>
      <c r="AC53" s="7" t="s">
        <v>313</v>
      </c>
      <c r="AD53" s="9" t="s">
        <v>17</v>
      </c>
      <c r="AE53" s="3" t="s">
        <v>291</v>
      </c>
    </row>
    <row r="54" spans="1:31">
      <c r="A54" s="3" t="s">
        <v>727</v>
      </c>
      <c r="B54" s="15" t="s">
        <v>252</v>
      </c>
      <c r="C54" s="3" t="s">
        <v>3640</v>
      </c>
      <c r="D54">
        <v>2014</v>
      </c>
      <c r="E54" s="3" t="s">
        <v>230</v>
      </c>
      <c r="F54" s="3" t="s">
        <v>234</v>
      </c>
      <c r="G54" s="3" t="s">
        <v>257</v>
      </c>
      <c r="H54" s="7" t="s">
        <v>300</v>
      </c>
      <c r="I54" s="66" t="s">
        <v>256</v>
      </c>
      <c r="J54" s="6" t="s">
        <v>301</v>
      </c>
      <c r="K54" s="3" t="s">
        <v>17</v>
      </c>
      <c r="L54" s="3" t="s">
        <v>17</v>
      </c>
      <c r="M54" s="3" t="s">
        <v>17</v>
      </c>
      <c r="N54" s="3" t="s">
        <v>17</v>
      </c>
      <c r="O54" s="3" t="s">
        <v>735</v>
      </c>
      <c r="P54" s="10" t="s">
        <v>17</v>
      </c>
      <c r="Q54" s="12">
        <v>327</v>
      </c>
      <c r="R54" s="3" t="s">
        <v>48</v>
      </c>
      <c r="S54" s="3" t="s">
        <v>237</v>
      </c>
      <c r="T54" s="3">
        <v>25</v>
      </c>
      <c r="U54" s="3">
        <v>200</v>
      </c>
      <c r="V54" s="5">
        <v>253</v>
      </c>
      <c r="W54" s="3">
        <f t="shared" si="3"/>
        <v>77.370030581039757</v>
      </c>
      <c r="X54" s="10" t="s">
        <v>17</v>
      </c>
      <c r="Y54" s="17" t="s">
        <v>830</v>
      </c>
      <c r="Z54" s="9" t="s">
        <v>852</v>
      </c>
      <c r="AA54" s="7" t="s">
        <v>891</v>
      </c>
      <c r="AB54" s="67" t="s">
        <v>4037</v>
      </c>
      <c r="AC54" s="7" t="s">
        <v>313</v>
      </c>
      <c r="AD54" s="9" t="s">
        <v>17</v>
      </c>
      <c r="AE54" s="3" t="s">
        <v>282</v>
      </c>
    </row>
    <row r="55" spans="1:31">
      <c r="A55" s="3" t="s">
        <v>727</v>
      </c>
      <c r="B55" s="15" t="s">
        <v>252</v>
      </c>
      <c r="C55" s="3" t="s">
        <v>3640</v>
      </c>
      <c r="D55">
        <v>2014</v>
      </c>
      <c r="E55" s="3" t="s">
        <v>230</v>
      </c>
      <c r="F55" s="3" t="s">
        <v>234</v>
      </c>
      <c r="G55" s="3" t="s">
        <v>257</v>
      </c>
      <c r="H55" s="7" t="s">
        <v>300</v>
      </c>
      <c r="I55" s="66" t="s">
        <v>256</v>
      </c>
      <c r="J55" s="6" t="s">
        <v>301</v>
      </c>
      <c r="K55" s="3" t="s">
        <v>17</v>
      </c>
      <c r="L55" s="3" t="s">
        <v>17</v>
      </c>
      <c r="M55" s="3" t="s">
        <v>17</v>
      </c>
      <c r="N55" s="3" t="s">
        <v>17</v>
      </c>
      <c r="O55" s="3" t="s">
        <v>734</v>
      </c>
      <c r="P55" s="10" t="s">
        <v>17</v>
      </c>
      <c r="Q55" s="12">
        <v>2</v>
      </c>
      <c r="R55" s="3" t="s">
        <v>48</v>
      </c>
      <c r="S55" s="3" t="s">
        <v>237</v>
      </c>
      <c r="T55" s="3">
        <v>25</v>
      </c>
      <c r="U55" s="3">
        <v>100</v>
      </c>
      <c r="V55" s="5">
        <v>0</v>
      </c>
      <c r="W55" s="3">
        <f t="shared" si="3"/>
        <v>0</v>
      </c>
      <c r="X55" s="10" t="s">
        <v>17</v>
      </c>
      <c r="Y55" s="17" t="s">
        <v>833</v>
      </c>
      <c r="Z55" s="9" t="s">
        <v>854</v>
      </c>
      <c r="AA55" s="7" t="s">
        <v>892</v>
      </c>
      <c r="AB55" s="67" t="s">
        <v>17</v>
      </c>
      <c r="AC55" s="7" t="s">
        <v>313</v>
      </c>
      <c r="AD55" s="9" t="s">
        <v>17</v>
      </c>
      <c r="AE55" s="3" t="s">
        <v>282</v>
      </c>
    </row>
    <row r="56" spans="1:31">
      <c r="A56" s="3" t="s">
        <v>727</v>
      </c>
      <c r="B56" s="15" t="s">
        <v>252</v>
      </c>
      <c r="C56" s="3" t="s">
        <v>3640</v>
      </c>
      <c r="D56">
        <v>2014</v>
      </c>
      <c r="E56" s="3" t="s">
        <v>230</v>
      </c>
      <c r="F56" s="3" t="s">
        <v>234</v>
      </c>
      <c r="G56" s="3" t="s">
        <v>257</v>
      </c>
      <c r="H56" s="7" t="s">
        <v>300</v>
      </c>
      <c r="I56" s="66" t="s">
        <v>256</v>
      </c>
      <c r="J56" s="6" t="s">
        <v>301</v>
      </c>
      <c r="K56" s="3" t="s">
        <v>17</v>
      </c>
      <c r="L56" s="3" t="s">
        <v>17</v>
      </c>
      <c r="M56" s="3" t="s">
        <v>17</v>
      </c>
      <c r="N56" s="3" t="s">
        <v>17</v>
      </c>
      <c r="O56" s="3" t="s">
        <v>736</v>
      </c>
      <c r="P56" s="10" t="s">
        <v>17</v>
      </c>
      <c r="Q56" s="12">
        <v>705</v>
      </c>
      <c r="R56" s="3" t="s">
        <v>48</v>
      </c>
      <c r="S56" s="3" t="s">
        <v>237</v>
      </c>
      <c r="T56" s="3">
        <v>25</v>
      </c>
      <c r="U56" s="3">
        <v>200</v>
      </c>
      <c r="V56" s="5">
        <v>534</v>
      </c>
      <c r="W56" s="3">
        <f t="shared" si="3"/>
        <v>75.744680851063833</v>
      </c>
      <c r="X56" s="10" t="s">
        <v>17</v>
      </c>
      <c r="Y56" s="17" t="s">
        <v>836</v>
      </c>
      <c r="Z56" s="7" t="s">
        <v>856</v>
      </c>
      <c r="AA56" s="7" t="s">
        <v>893</v>
      </c>
      <c r="AB56" s="67" t="s">
        <v>4038</v>
      </c>
      <c r="AC56" s="7" t="s">
        <v>313</v>
      </c>
      <c r="AD56" s="9" t="s">
        <v>17</v>
      </c>
      <c r="AE56" s="3" t="s">
        <v>282</v>
      </c>
    </row>
    <row r="57" spans="1:31">
      <c r="A57" s="3" t="s">
        <v>727</v>
      </c>
      <c r="B57" s="15" t="s">
        <v>252</v>
      </c>
      <c r="C57" s="3" t="s">
        <v>3640</v>
      </c>
      <c r="D57">
        <v>2014</v>
      </c>
      <c r="E57" s="3" t="s">
        <v>230</v>
      </c>
      <c r="F57" s="3" t="s">
        <v>234</v>
      </c>
      <c r="G57" s="3" t="s">
        <v>257</v>
      </c>
      <c r="H57" s="7" t="s">
        <v>300</v>
      </c>
      <c r="I57" s="66" t="s">
        <v>256</v>
      </c>
      <c r="J57" s="6" t="s">
        <v>301</v>
      </c>
      <c r="K57" s="3" t="s">
        <v>17</v>
      </c>
      <c r="L57" s="3" t="s">
        <v>17</v>
      </c>
      <c r="M57" s="3" t="s">
        <v>17</v>
      </c>
      <c r="N57" s="3" t="s">
        <v>17</v>
      </c>
      <c r="O57" s="3" t="s">
        <v>735</v>
      </c>
      <c r="P57" s="10" t="s">
        <v>17</v>
      </c>
      <c r="Q57" s="12">
        <v>383</v>
      </c>
      <c r="R57" s="3" t="s">
        <v>48</v>
      </c>
      <c r="S57" s="3" t="s">
        <v>237</v>
      </c>
      <c r="T57" s="3">
        <v>25</v>
      </c>
      <c r="U57" s="3">
        <v>200</v>
      </c>
      <c r="V57" s="5">
        <v>314</v>
      </c>
      <c r="W57" s="3">
        <f t="shared" si="3"/>
        <v>81.984334203655351</v>
      </c>
      <c r="X57" s="10" t="s">
        <v>17</v>
      </c>
      <c r="Y57" s="17" t="s">
        <v>830</v>
      </c>
      <c r="Z57" s="9" t="s">
        <v>852</v>
      </c>
      <c r="AA57" s="7" t="s">
        <v>894</v>
      </c>
      <c r="AB57" s="67" t="s">
        <v>4039</v>
      </c>
      <c r="AC57" s="7" t="s">
        <v>313</v>
      </c>
      <c r="AD57" s="9" t="s">
        <v>17</v>
      </c>
      <c r="AE57" s="3" t="s">
        <v>299</v>
      </c>
    </row>
    <row r="58" spans="1:31">
      <c r="A58" s="3" t="s">
        <v>727</v>
      </c>
      <c r="B58" s="15" t="s">
        <v>252</v>
      </c>
      <c r="C58" s="3" t="s">
        <v>3640</v>
      </c>
      <c r="D58">
        <v>2014</v>
      </c>
      <c r="E58" s="3" t="s">
        <v>230</v>
      </c>
      <c r="F58" s="3" t="s">
        <v>234</v>
      </c>
      <c r="G58" s="3" t="s">
        <v>257</v>
      </c>
      <c r="H58" s="7" t="s">
        <v>300</v>
      </c>
      <c r="I58" s="66" t="s">
        <v>256</v>
      </c>
      <c r="J58" s="6" t="s">
        <v>301</v>
      </c>
      <c r="K58" s="3" t="s">
        <v>17</v>
      </c>
      <c r="L58" s="3" t="s">
        <v>17</v>
      </c>
      <c r="M58" s="3" t="s">
        <v>17</v>
      </c>
      <c r="N58" s="3" t="s">
        <v>17</v>
      </c>
      <c r="O58" s="3" t="s">
        <v>734</v>
      </c>
      <c r="P58" s="10" t="s">
        <v>17</v>
      </c>
      <c r="Q58" s="12">
        <v>12</v>
      </c>
      <c r="R58" s="3" t="s">
        <v>48</v>
      </c>
      <c r="S58" s="3" t="s">
        <v>237</v>
      </c>
      <c r="T58" s="3">
        <v>25</v>
      </c>
      <c r="U58" s="3">
        <v>100</v>
      </c>
      <c r="V58" s="5">
        <v>0</v>
      </c>
      <c r="W58" s="3">
        <f t="shared" si="3"/>
        <v>0</v>
      </c>
      <c r="X58" s="10" t="s">
        <v>17</v>
      </c>
      <c r="Y58" s="17" t="s">
        <v>833</v>
      </c>
      <c r="Z58" s="9" t="s">
        <v>854</v>
      </c>
      <c r="AA58" s="7" t="s">
        <v>895</v>
      </c>
      <c r="AB58" s="67" t="s">
        <v>4040</v>
      </c>
      <c r="AC58" s="7" t="s">
        <v>313</v>
      </c>
      <c r="AD58" s="9" t="s">
        <v>17</v>
      </c>
      <c r="AE58" s="3" t="s">
        <v>299</v>
      </c>
    </row>
    <row r="59" spans="1:31">
      <c r="A59" s="3" t="s">
        <v>727</v>
      </c>
      <c r="B59" s="15" t="s">
        <v>252</v>
      </c>
      <c r="C59" s="3" t="s">
        <v>3640</v>
      </c>
      <c r="D59">
        <v>2014</v>
      </c>
      <c r="E59" s="3" t="s">
        <v>230</v>
      </c>
      <c r="F59" s="3" t="s">
        <v>234</v>
      </c>
      <c r="G59" s="3" t="s">
        <v>257</v>
      </c>
      <c r="H59" s="7" t="s">
        <v>300</v>
      </c>
      <c r="I59" s="66" t="s">
        <v>256</v>
      </c>
      <c r="J59" s="6" t="s">
        <v>301</v>
      </c>
      <c r="K59" s="3" t="s">
        <v>17</v>
      </c>
      <c r="L59" s="3" t="s">
        <v>17</v>
      </c>
      <c r="M59" s="3" t="s">
        <v>17</v>
      </c>
      <c r="N59" s="3" t="s">
        <v>17</v>
      </c>
      <c r="O59" s="3" t="s">
        <v>736</v>
      </c>
      <c r="P59" s="10" t="s">
        <v>17</v>
      </c>
      <c r="Q59" s="12">
        <v>917</v>
      </c>
      <c r="R59" s="3" t="s">
        <v>48</v>
      </c>
      <c r="S59" s="3" t="s">
        <v>237</v>
      </c>
      <c r="T59" s="3">
        <v>25</v>
      </c>
      <c r="U59" s="3">
        <v>200</v>
      </c>
      <c r="V59" s="5">
        <v>763</v>
      </c>
      <c r="W59" s="3">
        <f t="shared" si="3"/>
        <v>83.206106870229007</v>
      </c>
      <c r="X59" s="10" t="s">
        <v>17</v>
      </c>
      <c r="Y59" s="17" t="s">
        <v>836</v>
      </c>
      <c r="Z59" s="7" t="s">
        <v>856</v>
      </c>
      <c r="AA59" s="7" t="s">
        <v>896</v>
      </c>
      <c r="AB59" s="67" t="s">
        <v>4041</v>
      </c>
      <c r="AC59" s="7" t="s">
        <v>313</v>
      </c>
      <c r="AD59" s="9" t="s">
        <v>17</v>
      </c>
      <c r="AE59" s="3" t="s">
        <v>299</v>
      </c>
    </row>
    <row r="60" spans="1:31">
      <c r="A60" s="3" t="s">
        <v>248</v>
      </c>
      <c r="B60" s="15" t="s">
        <v>252</v>
      </c>
      <c r="C60" s="3" t="s">
        <v>3640</v>
      </c>
      <c r="D60">
        <v>2014</v>
      </c>
      <c r="E60" s="3" t="s">
        <v>230</v>
      </c>
      <c r="F60" s="3" t="s">
        <v>234</v>
      </c>
      <c r="G60" s="3" t="s">
        <v>257</v>
      </c>
      <c r="H60" s="7" t="s">
        <v>300</v>
      </c>
      <c r="I60" s="66" t="s">
        <v>256</v>
      </c>
      <c r="J60" s="6" t="s">
        <v>301</v>
      </c>
      <c r="K60" s="3" t="s">
        <v>17</v>
      </c>
      <c r="L60" s="3" t="s">
        <v>17</v>
      </c>
      <c r="M60" s="3" t="s">
        <v>17</v>
      </c>
      <c r="N60" s="3" t="s">
        <v>17</v>
      </c>
      <c r="O60" s="3" t="s">
        <v>735</v>
      </c>
      <c r="P60" s="10" t="s">
        <v>17</v>
      </c>
      <c r="Q60" s="12">
        <v>248</v>
      </c>
      <c r="R60" s="3" t="s">
        <v>48</v>
      </c>
      <c r="S60" s="3" t="s">
        <v>237</v>
      </c>
      <c r="T60" s="3">
        <v>25</v>
      </c>
      <c r="U60" s="3">
        <v>200</v>
      </c>
      <c r="V60" s="5">
        <v>213</v>
      </c>
      <c r="W60" s="3">
        <f t="shared" si="3"/>
        <v>85.887096774193552</v>
      </c>
      <c r="X60" s="10" t="s">
        <v>17</v>
      </c>
      <c r="Y60" s="17" t="s">
        <v>830</v>
      </c>
      <c r="Z60" s="9" t="s">
        <v>877</v>
      </c>
      <c r="AA60" s="7" t="s">
        <v>897</v>
      </c>
      <c r="AB60" s="67" t="s">
        <v>4042</v>
      </c>
      <c r="AC60" s="7" t="s">
        <v>313</v>
      </c>
      <c r="AD60" s="9" t="s">
        <v>17</v>
      </c>
      <c r="AE60" s="3" t="s">
        <v>294</v>
      </c>
    </row>
    <row r="61" spans="1:31">
      <c r="A61" s="3" t="s">
        <v>248</v>
      </c>
      <c r="B61" s="15" t="s">
        <v>252</v>
      </c>
      <c r="C61" s="3" t="s">
        <v>3640</v>
      </c>
      <c r="D61">
        <v>2014</v>
      </c>
      <c r="E61" s="3" t="s">
        <v>230</v>
      </c>
      <c r="F61" s="3" t="s">
        <v>234</v>
      </c>
      <c r="G61" s="3" t="s">
        <v>257</v>
      </c>
      <c r="H61" s="7" t="s">
        <v>300</v>
      </c>
      <c r="I61" s="66" t="s">
        <v>256</v>
      </c>
      <c r="J61" s="6" t="s">
        <v>301</v>
      </c>
      <c r="K61" s="3" t="s">
        <v>17</v>
      </c>
      <c r="L61" s="3" t="s">
        <v>17</v>
      </c>
      <c r="M61" s="3" t="s">
        <v>17</v>
      </c>
      <c r="N61" s="3" t="s">
        <v>17</v>
      </c>
      <c r="O61" s="3" t="s">
        <v>734</v>
      </c>
      <c r="P61" s="10" t="s">
        <v>17</v>
      </c>
      <c r="Q61" s="12">
        <v>306</v>
      </c>
      <c r="R61" s="3" t="s">
        <v>48</v>
      </c>
      <c r="S61" s="3" t="s">
        <v>237</v>
      </c>
      <c r="T61" s="3">
        <v>25</v>
      </c>
      <c r="U61" s="3">
        <v>200</v>
      </c>
      <c r="V61" s="5">
        <v>439</v>
      </c>
      <c r="W61" s="3">
        <f t="shared" si="3"/>
        <v>143.46405228758169</v>
      </c>
      <c r="X61" s="10" t="s">
        <v>17</v>
      </c>
      <c r="Y61" s="17" t="s">
        <v>833</v>
      </c>
      <c r="Z61" s="9" t="s">
        <v>879</v>
      </c>
      <c r="AA61" s="7" t="s">
        <v>898</v>
      </c>
      <c r="AB61" s="67" t="s">
        <v>4043</v>
      </c>
      <c r="AC61" s="7" t="s">
        <v>313</v>
      </c>
      <c r="AD61" s="9" t="s">
        <v>17</v>
      </c>
      <c r="AE61" s="3" t="s">
        <v>294</v>
      </c>
    </row>
    <row r="62" spans="1:31">
      <c r="A62" s="3" t="s">
        <v>248</v>
      </c>
      <c r="B62" s="15" t="s">
        <v>252</v>
      </c>
      <c r="C62" s="3" t="s">
        <v>3640</v>
      </c>
      <c r="D62">
        <v>2014</v>
      </c>
      <c r="E62" s="3" t="s">
        <v>230</v>
      </c>
      <c r="F62" s="3" t="s">
        <v>234</v>
      </c>
      <c r="G62" s="3" t="s">
        <v>257</v>
      </c>
      <c r="H62" s="7" t="s">
        <v>300</v>
      </c>
      <c r="I62" s="66" t="s">
        <v>256</v>
      </c>
      <c r="J62" s="6" t="s">
        <v>301</v>
      </c>
      <c r="K62" s="3" t="s">
        <v>17</v>
      </c>
      <c r="L62" s="3" t="s">
        <v>17</v>
      </c>
      <c r="M62" s="3" t="s">
        <v>17</v>
      </c>
      <c r="N62" s="3" t="s">
        <v>17</v>
      </c>
      <c r="O62" s="3" t="s">
        <v>736</v>
      </c>
      <c r="P62" s="10" t="s">
        <v>17</v>
      </c>
      <c r="Q62" s="12">
        <v>396</v>
      </c>
      <c r="R62" s="3" t="s">
        <v>48</v>
      </c>
      <c r="S62" s="3" t="s">
        <v>237</v>
      </c>
      <c r="T62" s="3">
        <v>25</v>
      </c>
      <c r="U62" s="3">
        <v>200</v>
      </c>
      <c r="V62" s="5">
        <v>337</v>
      </c>
      <c r="W62" s="3">
        <f t="shared" si="3"/>
        <v>85.101010101010104</v>
      </c>
      <c r="X62" s="10" t="s">
        <v>17</v>
      </c>
      <c r="Y62" s="17" t="s">
        <v>836</v>
      </c>
      <c r="Z62" s="9" t="s">
        <v>881</v>
      </c>
      <c r="AA62" s="7" t="s">
        <v>899</v>
      </c>
      <c r="AB62" s="67" t="s">
        <v>4044</v>
      </c>
      <c r="AC62" s="7" t="s">
        <v>313</v>
      </c>
      <c r="AD62" s="9" t="s">
        <v>17</v>
      </c>
      <c r="AE62" s="3" t="s">
        <v>294</v>
      </c>
    </row>
    <row r="63" spans="1:31" ht="15" customHeight="1">
      <c r="A63" s="3" t="s">
        <v>249</v>
      </c>
      <c r="B63" s="15" t="s">
        <v>252</v>
      </c>
      <c r="C63" s="3" t="s">
        <v>3640</v>
      </c>
      <c r="D63">
        <v>2014</v>
      </c>
      <c r="E63" s="3" t="s">
        <v>230</v>
      </c>
      <c r="F63" s="3" t="s">
        <v>234</v>
      </c>
      <c r="G63" s="3" t="s">
        <v>257</v>
      </c>
      <c r="H63" s="7" t="s">
        <v>300</v>
      </c>
      <c r="I63" s="66" t="s">
        <v>256</v>
      </c>
      <c r="J63" s="6" t="s">
        <v>301</v>
      </c>
      <c r="K63" s="3" t="s">
        <v>17</v>
      </c>
      <c r="L63" s="3" t="s">
        <v>17</v>
      </c>
      <c r="M63" s="3" t="s">
        <v>17</v>
      </c>
      <c r="N63" s="3" t="s">
        <v>17</v>
      </c>
      <c r="O63" s="3" t="s">
        <v>735</v>
      </c>
      <c r="P63" s="10" t="s">
        <v>17</v>
      </c>
      <c r="Q63" s="12">
        <v>577</v>
      </c>
      <c r="R63" s="3" t="s">
        <v>48</v>
      </c>
      <c r="S63" s="3" t="s">
        <v>237</v>
      </c>
      <c r="T63" s="3">
        <v>25</v>
      </c>
      <c r="U63" s="3">
        <v>200</v>
      </c>
      <c r="V63" s="5">
        <v>501</v>
      </c>
      <c r="W63" s="3">
        <f t="shared" si="3"/>
        <v>86.828422876949745</v>
      </c>
      <c r="X63" s="10" t="s">
        <v>17</v>
      </c>
      <c r="Y63" s="17" t="s">
        <v>830</v>
      </c>
      <c r="Z63" s="9" t="s">
        <v>839</v>
      </c>
      <c r="AA63" s="7" t="s">
        <v>900</v>
      </c>
      <c r="AB63" s="140" t="s">
        <v>4652</v>
      </c>
      <c r="AC63" s="7" t="s">
        <v>313</v>
      </c>
      <c r="AD63" s="9" t="s">
        <v>17</v>
      </c>
      <c r="AE63" s="3" t="s">
        <v>279</v>
      </c>
    </row>
    <row r="64" spans="1:31">
      <c r="A64" s="3" t="s">
        <v>249</v>
      </c>
      <c r="B64" s="15" t="s">
        <v>252</v>
      </c>
      <c r="C64" s="3" t="s">
        <v>3640</v>
      </c>
      <c r="D64">
        <v>2014</v>
      </c>
      <c r="E64" s="3" t="s">
        <v>230</v>
      </c>
      <c r="F64" s="3" t="s">
        <v>234</v>
      </c>
      <c r="G64" s="3" t="s">
        <v>257</v>
      </c>
      <c r="H64" s="7" t="s">
        <v>300</v>
      </c>
      <c r="I64" s="66" t="s">
        <v>256</v>
      </c>
      <c r="J64" s="6" t="s">
        <v>301</v>
      </c>
      <c r="K64" s="3" t="s">
        <v>17</v>
      </c>
      <c r="L64" s="3" t="s">
        <v>17</v>
      </c>
      <c r="M64" s="3" t="s">
        <v>17</v>
      </c>
      <c r="N64" s="3" t="s">
        <v>17</v>
      </c>
      <c r="O64" s="3" t="s">
        <v>734</v>
      </c>
      <c r="P64" s="10" t="s">
        <v>17</v>
      </c>
      <c r="Q64" s="12">
        <v>806</v>
      </c>
      <c r="R64" s="3" t="s">
        <v>48</v>
      </c>
      <c r="S64" s="3" t="s">
        <v>237</v>
      </c>
      <c r="T64" s="3">
        <v>25</v>
      </c>
      <c r="U64" s="3">
        <v>200</v>
      </c>
      <c r="V64" s="5">
        <v>706</v>
      </c>
      <c r="W64" s="3">
        <f t="shared" si="3"/>
        <v>87.593052109181144</v>
      </c>
      <c r="X64" s="10" t="s">
        <v>17</v>
      </c>
      <c r="Y64" s="17" t="s">
        <v>833</v>
      </c>
      <c r="Z64" s="9" t="s">
        <v>841</v>
      </c>
      <c r="AA64" s="7" t="s">
        <v>901</v>
      </c>
      <c r="AB64" s="67" t="s">
        <v>4653</v>
      </c>
      <c r="AC64" s="7" t="s">
        <v>313</v>
      </c>
      <c r="AD64" s="9" t="s">
        <v>17</v>
      </c>
      <c r="AE64" s="3" t="s">
        <v>279</v>
      </c>
    </row>
    <row r="65" spans="1:124">
      <c r="A65" s="3" t="s">
        <v>249</v>
      </c>
      <c r="B65" s="15" t="s">
        <v>252</v>
      </c>
      <c r="C65" s="3" t="s">
        <v>3640</v>
      </c>
      <c r="D65">
        <v>2014</v>
      </c>
      <c r="E65" s="3" t="s">
        <v>230</v>
      </c>
      <c r="F65" s="3" t="s">
        <v>234</v>
      </c>
      <c r="G65" s="3" t="s">
        <v>257</v>
      </c>
      <c r="H65" s="7" t="s">
        <v>300</v>
      </c>
      <c r="I65" s="66" t="s">
        <v>256</v>
      </c>
      <c r="J65" s="6" t="s">
        <v>301</v>
      </c>
      <c r="K65" s="3" t="s">
        <v>17</v>
      </c>
      <c r="L65" s="3" t="s">
        <v>17</v>
      </c>
      <c r="M65" s="3" t="s">
        <v>17</v>
      </c>
      <c r="N65" s="3" t="s">
        <v>17</v>
      </c>
      <c r="O65" s="3" t="s">
        <v>736</v>
      </c>
      <c r="P65" s="10" t="s">
        <v>17</v>
      </c>
      <c r="Q65" s="12">
        <v>923</v>
      </c>
      <c r="R65" s="3" t="s">
        <v>48</v>
      </c>
      <c r="S65" s="3" t="s">
        <v>237</v>
      </c>
      <c r="T65" s="3">
        <v>25</v>
      </c>
      <c r="U65" s="3">
        <v>200</v>
      </c>
      <c r="V65" s="5">
        <v>811</v>
      </c>
      <c r="W65" s="3">
        <f t="shared" si="3"/>
        <v>87.865655471289273</v>
      </c>
      <c r="X65" s="10" t="s">
        <v>17</v>
      </c>
      <c r="Y65" s="17" t="s">
        <v>836</v>
      </c>
      <c r="Z65" s="9" t="s">
        <v>843</v>
      </c>
      <c r="AA65" s="7" t="s">
        <v>902</v>
      </c>
      <c r="AB65" s="67" t="s">
        <v>4654</v>
      </c>
      <c r="AC65" s="7" t="s">
        <v>313</v>
      </c>
      <c r="AD65" s="9" t="s">
        <v>17</v>
      </c>
      <c r="AE65" s="3" t="s">
        <v>279</v>
      </c>
    </row>
    <row r="66" spans="1:124">
      <c r="A66" s="3" t="s">
        <v>250</v>
      </c>
      <c r="B66" s="15" t="s">
        <v>252</v>
      </c>
      <c r="C66" s="3" t="s">
        <v>3640</v>
      </c>
      <c r="D66">
        <v>2014</v>
      </c>
      <c r="E66" s="3" t="s">
        <v>230</v>
      </c>
      <c r="F66" s="3" t="s">
        <v>234</v>
      </c>
      <c r="G66" s="3" t="s">
        <v>257</v>
      </c>
      <c r="H66" s="7" t="s">
        <v>300</v>
      </c>
      <c r="I66" s="66" t="s">
        <v>256</v>
      </c>
      <c r="J66" s="6" t="s">
        <v>301</v>
      </c>
      <c r="K66" s="3" t="s">
        <v>17</v>
      </c>
      <c r="L66" s="3" t="s">
        <v>17</v>
      </c>
      <c r="M66" s="3" t="s">
        <v>17</v>
      </c>
      <c r="N66" s="3" t="s">
        <v>17</v>
      </c>
      <c r="O66" s="3" t="s">
        <v>735</v>
      </c>
      <c r="P66" s="10" t="s">
        <v>17</v>
      </c>
      <c r="Q66" s="12">
        <v>884</v>
      </c>
      <c r="R66" s="3" t="s">
        <v>48</v>
      </c>
      <c r="S66" s="3" t="s">
        <v>237</v>
      </c>
      <c r="T66" s="3">
        <v>25</v>
      </c>
      <c r="U66" s="3">
        <v>200</v>
      </c>
      <c r="V66" s="5">
        <v>750</v>
      </c>
      <c r="W66" s="3">
        <f t="shared" si="3"/>
        <v>84.841628959276022</v>
      </c>
      <c r="X66" s="10" t="s">
        <v>17</v>
      </c>
      <c r="Y66" s="17" t="s">
        <v>830</v>
      </c>
      <c r="Z66" s="9" t="s">
        <v>848</v>
      </c>
      <c r="AA66" s="7" t="s">
        <v>903</v>
      </c>
      <c r="AB66" s="67" t="s">
        <v>4045</v>
      </c>
      <c r="AC66" s="7" t="s">
        <v>313</v>
      </c>
      <c r="AD66" s="9" t="s">
        <v>17</v>
      </c>
      <c r="AE66" s="3" t="s">
        <v>292</v>
      </c>
    </row>
    <row r="67" spans="1:124">
      <c r="A67" s="3" t="s">
        <v>250</v>
      </c>
      <c r="B67" s="15" t="s">
        <v>252</v>
      </c>
      <c r="C67" s="3" t="s">
        <v>3640</v>
      </c>
      <c r="D67">
        <v>2014</v>
      </c>
      <c r="E67" s="3" t="s">
        <v>230</v>
      </c>
      <c r="F67" s="3" t="s">
        <v>234</v>
      </c>
      <c r="G67" s="3" t="s">
        <v>257</v>
      </c>
      <c r="H67" s="7" t="s">
        <v>300</v>
      </c>
      <c r="I67" s="66" t="s">
        <v>256</v>
      </c>
      <c r="J67" s="6" t="s">
        <v>301</v>
      </c>
      <c r="K67" s="3" t="s">
        <v>17</v>
      </c>
      <c r="L67" s="3" t="s">
        <v>17</v>
      </c>
      <c r="M67" s="3" t="s">
        <v>17</v>
      </c>
      <c r="N67" s="3" t="s">
        <v>17</v>
      </c>
      <c r="O67" s="3" t="s">
        <v>734</v>
      </c>
      <c r="P67" s="10" t="s">
        <v>17</v>
      </c>
      <c r="Q67" s="12">
        <v>1</v>
      </c>
      <c r="R67" s="3" t="s">
        <v>48</v>
      </c>
      <c r="S67" s="3" t="s">
        <v>237</v>
      </c>
      <c r="T67" s="3">
        <v>25</v>
      </c>
      <c r="U67" s="3">
        <v>100</v>
      </c>
      <c r="V67" s="5">
        <v>0</v>
      </c>
      <c r="W67" s="3">
        <f t="shared" si="3"/>
        <v>0</v>
      </c>
      <c r="X67" s="10" t="s">
        <v>17</v>
      </c>
      <c r="Y67" s="17" t="s">
        <v>833</v>
      </c>
      <c r="Z67" s="9" t="s">
        <v>850</v>
      </c>
      <c r="AA67" s="7" t="s">
        <v>904</v>
      </c>
      <c r="AB67" s="9" t="s">
        <v>17</v>
      </c>
      <c r="AC67" s="7" t="s">
        <v>313</v>
      </c>
      <c r="AD67" s="9" t="s">
        <v>17</v>
      </c>
      <c r="AE67" s="3" t="s">
        <v>292</v>
      </c>
    </row>
    <row r="68" spans="1:124" s="37" customFormat="1">
      <c r="A68" s="3" t="s">
        <v>250</v>
      </c>
      <c r="B68" s="15" t="s">
        <v>252</v>
      </c>
      <c r="C68" s="3" t="s">
        <v>3640</v>
      </c>
      <c r="D68">
        <v>2014</v>
      </c>
      <c r="E68" s="3" t="s">
        <v>230</v>
      </c>
      <c r="F68" s="3" t="s">
        <v>234</v>
      </c>
      <c r="G68" s="3" t="s">
        <v>257</v>
      </c>
      <c r="H68" s="7" t="s">
        <v>300</v>
      </c>
      <c r="I68" s="66" t="s">
        <v>256</v>
      </c>
      <c r="J68" s="6" t="s">
        <v>301</v>
      </c>
      <c r="K68" s="3" t="s">
        <v>17</v>
      </c>
      <c r="L68" s="3" t="s">
        <v>17</v>
      </c>
      <c r="M68" s="3" t="s">
        <v>17</v>
      </c>
      <c r="N68" s="3" t="s">
        <v>17</v>
      </c>
      <c r="O68" s="3" t="s">
        <v>736</v>
      </c>
      <c r="P68" s="10" t="s">
        <v>17</v>
      </c>
      <c r="Q68" s="12">
        <v>2001</v>
      </c>
      <c r="R68" s="3" t="s">
        <v>48</v>
      </c>
      <c r="S68" s="3" t="s">
        <v>237</v>
      </c>
      <c r="T68" s="3">
        <v>25</v>
      </c>
      <c r="U68" s="3">
        <v>200</v>
      </c>
      <c r="V68" s="5">
        <v>1713</v>
      </c>
      <c r="W68" s="3">
        <f t="shared" si="3"/>
        <v>85.607196401799101</v>
      </c>
      <c r="X68" s="10" t="s">
        <v>17</v>
      </c>
      <c r="Y68" s="17" t="s">
        <v>836</v>
      </c>
      <c r="Z68" s="7" t="s">
        <v>851</v>
      </c>
      <c r="AA68" s="7" t="s">
        <v>905</v>
      </c>
      <c r="AB68" s="67" t="s">
        <v>4046</v>
      </c>
      <c r="AC68" s="7" t="s">
        <v>313</v>
      </c>
      <c r="AD68" s="9" t="s">
        <v>17</v>
      </c>
      <c r="AE68" s="3" t="s">
        <v>292</v>
      </c>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row>
    <row r="69" spans="1:124">
      <c r="A69" s="3" t="s">
        <v>250</v>
      </c>
      <c r="B69" s="15" t="s">
        <v>252</v>
      </c>
      <c r="C69" s="3" t="s">
        <v>3640</v>
      </c>
      <c r="D69">
        <v>2014</v>
      </c>
      <c r="E69" s="3" t="s">
        <v>230</v>
      </c>
      <c r="F69" s="3" t="s">
        <v>234</v>
      </c>
      <c r="G69" s="3" t="s">
        <v>257</v>
      </c>
      <c r="H69" s="7" t="s">
        <v>300</v>
      </c>
      <c r="I69" s="66" t="s">
        <v>256</v>
      </c>
      <c r="J69" s="6" t="s">
        <v>301</v>
      </c>
      <c r="K69" s="3" t="s">
        <v>17</v>
      </c>
      <c r="L69" s="3" t="s">
        <v>17</v>
      </c>
      <c r="M69" s="3" t="s">
        <v>17</v>
      </c>
      <c r="N69" s="3" t="s">
        <v>17</v>
      </c>
      <c r="O69" s="3" t="s">
        <v>735</v>
      </c>
      <c r="P69" s="10" t="s">
        <v>17</v>
      </c>
      <c r="Q69" s="12">
        <v>153</v>
      </c>
      <c r="R69" s="3" t="s">
        <v>48</v>
      </c>
      <c r="S69" s="3" t="s">
        <v>237</v>
      </c>
      <c r="T69" s="3">
        <v>25</v>
      </c>
      <c r="U69" s="3">
        <v>200</v>
      </c>
      <c r="V69" s="5">
        <v>122</v>
      </c>
      <c r="W69" s="3">
        <f t="shared" si="3"/>
        <v>79.738562091503269</v>
      </c>
      <c r="X69" s="10" t="s">
        <v>17</v>
      </c>
      <c r="Y69" s="17" t="s">
        <v>830</v>
      </c>
      <c r="Z69" s="9" t="s">
        <v>831</v>
      </c>
      <c r="AA69" s="7" t="s">
        <v>906</v>
      </c>
      <c r="AB69" s="67" t="s">
        <v>4047</v>
      </c>
      <c r="AC69" s="7" t="s">
        <v>313</v>
      </c>
      <c r="AD69" s="9" t="s">
        <v>17</v>
      </c>
      <c r="AE69" s="3" t="s">
        <v>278</v>
      </c>
    </row>
    <row r="70" spans="1:124">
      <c r="A70" s="3" t="s">
        <v>250</v>
      </c>
      <c r="B70" s="15" t="s">
        <v>252</v>
      </c>
      <c r="C70" s="3" t="s">
        <v>3640</v>
      </c>
      <c r="D70">
        <v>2014</v>
      </c>
      <c r="E70" s="3" t="s">
        <v>230</v>
      </c>
      <c r="F70" s="3" t="s">
        <v>234</v>
      </c>
      <c r="G70" s="3" t="s">
        <v>257</v>
      </c>
      <c r="H70" s="7" t="s">
        <v>300</v>
      </c>
      <c r="I70" s="66" t="s">
        <v>256</v>
      </c>
      <c r="J70" s="6" t="s">
        <v>301</v>
      </c>
      <c r="K70" s="3" t="s">
        <v>17</v>
      </c>
      <c r="L70" s="3" t="s">
        <v>17</v>
      </c>
      <c r="M70" s="3" t="s">
        <v>17</v>
      </c>
      <c r="N70" s="3" t="s">
        <v>17</v>
      </c>
      <c r="O70" s="3" t="s">
        <v>734</v>
      </c>
      <c r="P70" s="10" t="s">
        <v>17</v>
      </c>
      <c r="Q70" s="12">
        <v>2</v>
      </c>
      <c r="R70" s="3" t="s">
        <v>48</v>
      </c>
      <c r="S70" s="3" t="s">
        <v>237</v>
      </c>
      <c r="T70" s="3">
        <v>25</v>
      </c>
      <c r="U70" s="3">
        <v>100</v>
      </c>
      <c r="V70" s="5">
        <v>0</v>
      </c>
      <c r="W70" s="3">
        <f t="shared" si="3"/>
        <v>0</v>
      </c>
      <c r="X70" s="10" t="s">
        <v>17</v>
      </c>
      <c r="Y70" s="17" t="s">
        <v>833</v>
      </c>
      <c r="Z70" s="9" t="s">
        <v>834</v>
      </c>
      <c r="AA70" s="7" t="s">
        <v>907</v>
      </c>
      <c r="AB70" s="9" t="s">
        <v>17</v>
      </c>
      <c r="AC70" s="7" t="s">
        <v>313</v>
      </c>
      <c r="AD70" s="9" t="s">
        <v>17</v>
      </c>
      <c r="AE70" s="3" t="s">
        <v>278</v>
      </c>
    </row>
    <row r="71" spans="1:124">
      <c r="A71" s="3" t="s">
        <v>250</v>
      </c>
      <c r="B71" s="15" t="s">
        <v>252</v>
      </c>
      <c r="C71" s="3" t="s">
        <v>3640</v>
      </c>
      <c r="D71">
        <v>2014</v>
      </c>
      <c r="E71" s="3" t="s">
        <v>230</v>
      </c>
      <c r="F71" s="3" t="s">
        <v>234</v>
      </c>
      <c r="G71" s="3" t="s">
        <v>257</v>
      </c>
      <c r="H71" s="7" t="s">
        <v>300</v>
      </c>
      <c r="I71" s="66" t="s">
        <v>256</v>
      </c>
      <c r="J71" s="6" t="s">
        <v>301</v>
      </c>
      <c r="K71" s="3" t="s">
        <v>17</v>
      </c>
      <c r="L71" s="3" t="s">
        <v>17</v>
      </c>
      <c r="M71" s="3" t="s">
        <v>17</v>
      </c>
      <c r="N71" s="3" t="s">
        <v>17</v>
      </c>
      <c r="O71" s="3" t="s">
        <v>736</v>
      </c>
      <c r="P71" s="10" t="s">
        <v>17</v>
      </c>
      <c r="Q71" s="12">
        <v>324</v>
      </c>
      <c r="R71" s="3" t="s">
        <v>48</v>
      </c>
      <c r="S71" s="3" t="s">
        <v>237</v>
      </c>
      <c r="T71" s="3">
        <v>25</v>
      </c>
      <c r="U71" s="3">
        <v>200</v>
      </c>
      <c r="V71" s="5">
        <v>253</v>
      </c>
      <c r="W71" s="3">
        <f t="shared" si="3"/>
        <v>78.086419753086417</v>
      </c>
      <c r="X71" s="10" t="s">
        <v>17</v>
      </c>
      <c r="Y71" s="17" t="s">
        <v>836</v>
      </c>
      <c r="Z71" s="9" t="s">
        <v>837</v>
      </c>
      <c r="AA71" s="7" t="s">
        <v>908</v>
      </c>
      <c r="AB71" s="67" t="s">
        <v>4048</v>
      </c>
      <c r="AC71" s="7" t="s">
        <v>313</v>
      </c>
      <c r="AD71" s="9" t="s">
        <v>17</v>
      </c>
      <c r="AE71" s="3" t="s">
        <v>278</v>
      </c>
    </row>
    <row r="72" spans="1:124">
      <c r="A72" s="3" t="s">
        <v>250</v>
      </c>
      <c r="B72" s="15" t="s">
        <v>252</v>
      </c>
      <c r="C72" s="3" t="s">
        <v>3640</v>
      </c>
      <c r="D72">
        <v>2014</v>
      </c>
      <c r="E72" s="3" t="s">
        <v>230</v>
      </c>
      <c r="F72" s="3" t="s">
        <v>234</v>
      </c>
      <c r="G72" s="3" t="s">
        <v>257</v>
      </c>
      <c r="H72" s="7" t="s">
        <v>300</v>
      </c>
      <c r="I72" s="66" t="s">
        <v>256</v>
      </c>
      <c r="J72" s="6" t="s">
        <v>301</v>
      </c>
      <c r="K72" s="3" t="s">
        <v>17</v>
      </c>
      <c r="L72" s="3" t="s">
        <v>17</v>
      </c>
      <c r="M72" s="3" t="s">
        <v>17</v>
      </c>
      <c r="N72" s="3" t="s">
        <v>17</v>
      </c>
      <c r="O72" s="3" t="s">
        <v>735</v>
      </c>
      <c r="P72" s="10" t="s">
        <v>17</v>
      </c>
      <c r="Q72" s="12">
        <v>149</v>
      </c>
      <c r="R72" s="3" t="s">
        <v>48</v>
      </c>
      <c r="S72" s="3" t="s">
        <v>237</v>
      </c>
      <c r="T72" s="3">
        <v>25</v>
      </c>
      <c r="U72" s="3">
        <v>150</v>
      </c>
      <c r="V72" s="5">
        <v>110</v>
      </c>
      <c r="W72" s="3">
        <f t="shared" si="3"/>
        <v>73.825503355704697</v>
      </c>
      <c r="X72" s="10" t="s">
        <v>17</v>
      </c>
      <c r="Y72" s="17" t="s">
        <v>830</v>
      </c>
      <c r="Z72" s="9" t="s">
        <v>877</v>
      </c>
      <c r="AA72" s="7" t="s">
        <v>909</v>
      </c>
      <c r="AB72" s="67" t="s">
        <v>4049</v>
      </c>
      <c r="AC72" s="7" t="s">
        <v>313</v>
      </c>
      <c r="AD72" s="9" t="s">
        <v>17</v>
      </c>
      <c r="AE72" s="3" t="s">
        <v>296</v>
      </c>
    </row>
    <row r="73" spans="1:124">
      <c r="A73" s="3" t="s">
        <v>250</v>
      </c>
      <c r="B73" s="15" t="s">
        <v>252</v>
      </c>
      <c r="C73" s="3" t="s">
        <v>3640</v>
      </c>
      <c r="D73">
        <v>2014</v>
      </c>
      <c r="E73" s="3" t="s">
        <v>230</v>
      </c>
      <c r="F73" s="3" t="s">
        <v>234</v>
      </c>
      <c r="G73" s="3" t="s">
        <v>257</v>
      </c>
      <c r="H73" s="7" t="s">
        <v>300</v>
      </c>
      <c r="I73" s="66" t="s">
        <v>256</v>
      </c>
      <c r="J73" s="6" t="s">
        <v>301</v>
      </c>
      <c r="K73" s="3" t="s">
        <v>17</v>
      </c>
      <c r="L73" s="3" t="s">
        <v>17</v>
      </c>
      <c r="M73" s="3" t="s">
        <v>17</v>
      </c>
      <c r="N73" s="3" t="s">
        <v>17</v>
      </c>
      <c r="O73" s="3" t="s">
        <v>734</v>
      </c>
      <c r="P73" s="10" t="s">
        <v>17</v>
      </c>
      <c r="Q73" s="12">
        <v>712</v>
      </c>
      <c r="R73" s="3" t="s">
        <v>48</v>
      </c>
      <c r="S73" s="3" t="s">
        <v>237</v>
      </c>
      <c r="T73" s="3">
        <v>25</v>
      </c>
      <c r="U73" s="3">
        <v>200</v>
      </c>
      <c r="V73" s="5">
        <v>533</v>
      </c>
      <c r="W73" s="3">
        <f t="shared" si="3"/>
        <v>74.859550561797747</v>
      </c>
      <c r="X73" s="10" t="s">
        <v>17</v>
      </c>
      <c r="Y73" s="17" t="s">
        <v>833</v>
      </c>
      <c r="Z73" s="9" t="s">
        <v>879</v>
      </c>
      <c r="AA73" s="7" t="s">
        <v>910</v>
      </c>
      <c r="AB73" s="67" t="s">
        <v>4050</v>
      </c>
      <c r="AC73" s="7" t="s">
        <v>313</v>
      </c>
      <c r="AD73" s="9" t="s">
        <v>17</v>
      </c>
      <c r="AE73" s="3" t="s">
        <v>296</v>
      </c>
    </row>
    <row r="74" spans="1:124">
      <c r="A74" s="3" t="s">
        <v>250</v>
      </c>
      <c r="B74" s="15" t="s">
        <v>252</v>
      </c>
      <c r="C74" s="3" t="s">
        <v>3640</v>
      </c>
      <c r="D74">
        <v>2014</v>
      </c>
      <c r="E74" s="3" t="s">
        <v>230</v>
      </c>
      <c r="F74" s="3" t="s">
        <v>234</v>
      </c>
      <c r="G74" s="3" t="s">
        <v>257</v>
      </c>
      <c r="H74" s="7" t="s">
        <v>300</v>
      </c>
      <c r="I74" s="66" t="s">
        <v>256</v>
      </c>
      <c r="J74" s="6" t="s">
        <v>301</v>
      </c>
      <c r="K74" s="3" t="s">
        <v>17</v>
      </c>
      <c r="L74" s="3" t="s">
        <v>17</v>
      </c>
      <c r="M74" s="3" t="s">
        <v>17</v>
      </c>
      <c r="N74" s="3" t="s">
        <v>17</v>
      </c>
      <c r="O74" s="3" t="s">
        <v>736</v>
      </c>
      <c r="P74" s="10" t="s">
        <v>17</v>
      </c>
      <c r="Q74" s="12">
        <v>2</v>
      </c>
      <c r="R74" s="3" t="s">
        <v>48</v>
      </c>
      <c r="S74" s="3" t="s">
        <v>237</v>
      </c>
      <c r="T74" s="3">
        <v>25</v>
      </c>
      <c r="U74" s="3">
        <v>100</v>
      </c>
      <c r="V74" s="5">
        <v>1</v>
      </c>
      <c r="W74" s="3">
        <f t="shared" si="3"/>
        <v>50</v>
      </c>
      <c r="X74" s="10" t="s">
        <v>17</v>
      </c>
      <c r="Y74" s="17" t="s">
        <v>836</v>
      </c>
      <c r="Z74" s="9" t="s">
        <v>881</v>
      </c>
      <c r="AA74" s="7" t="s">
        <v>911</v>
      </c>
      <c r="AB74" s="67" t="s">
        <v>4051</v>
      </c>
      <c r="AC74" s="7" t="s">
        <v>313</v>
      </c>
      <c r="AD74" s="9" t="s">
        <v>17</v>
      </c>
      <c r="AE74" s="3" t="s">
        <v>296</v>
      </c>
    </row>
    <row r="75" spans="1:124">
      <c r="A75" s="3" t="s">
        <v>336</v>
      </c>
      <c r="B75" s="15" t="s">
        <v>252</v>
      </c>
      <c r="C75" s="3" t="s">
        <v>3640</v>
      </c>
      <c r="D75">
        <v>2014</v>
      </c>
      <c r="E75" s="3" t="s">
        <v>230</v>
      </c>
      <c r="F75" s="3" t="s">
        <v>234</v>
      </c>
      <c r="G75" s="3" t="s">
        <v>257</v>
      </c>
      <c r="H75" s="7" t="s">
        <v>300</v>
      </c>
      <c r="I75" s="66" t="s">
        <v>256</v>
      </c>
      <c r="J75" s="6" t="s">
        <v>301</v>
      </c>
      <c r="K75" s="3" t="s">
        <v>17</v>
      </c>
      <c r="L75" s="3" t="s">
        <v>17</v>
      </c>
      <c r="M75" s="3" t="s">
        <v>17</v>
      </c>
      <c r="N75" s="3" t="s">
        <v>17</v>
      </c>
      <c r="O75" s="3" t="s">
        <v>735</v>
      </c>
      <c r="P75" s="10" t="s">
        <v>17</v>
      </c>
      <c r="Q75" s="12">
        <v>329</v>
      </c>
      <c r="R75" s="3" t="s">
        <v>48</v>
      </c>
      <c r="S75" s="3" t="s">
        <v>237</v>
      </c>
      <c r="T75" s="3">
        <v>25</v>
      </c>
      <c r="U75" s="3">
        <v>150</v>
      </c>
      <c r="V75" s="5">
        <v>257</v>
      </c>
      <c r="W75" s="3">
        <f t="shared" si="3"/>
        <v>78.115501519756833</v>
      </c>
      <c r="X75" s="10" t="s">
        <v>17</v>
      </c>
      <c r="Y75" s="17" t="s">
        <v>830</v>
      </c>
      <c r="Z75" s="9" t="s">
        <v>831</v>
      </c>
      <c r="AA75" s="7" t="s">
        <v>912</v>
      </c>
      <c r="AB75" s="67" t="s">
        <v>4052</v>
      </c>
      <c r="AC75" s="7" t="s">
        <v>313</v>
      </c>
      <c r="AD75" s="9" t="s">
        <v>17</v>
      </c>
      <c r="AE75" s="3" t="s">
        <v>297</v>
      </c>
    </row>
    <row r="76" spans="1:124">
      <c r="A76" s="3" t="s">
        <v>336</v>
      </c>
      <c r="B76" s="15" t="s">
        <v>252</v>
      </c>
      <c r="C76" s="3" t="s">
        <v>3640</v>
      </c>
      <c r="D76">
        <v>2014</v>
      </c>
      <c r="E76" s="3" t="s">
        <v>230</v>
      </c>
      <c r="F76" s="3" t="s">
        <v>234</v>
      </c>
      <c r="G76" s="3" t="s">
        <v>257</v>
      </c>
      <c r="H76" s="7" t="s">
        <v>300</v>
      </c>
      <c r="I76" s="66" t="s">
        <v>256</v>
      </c>
      <c r="J76" s="6" t="s">
        <v>301</v>
      </c>
      <c r="K76" s="3" t="s">
        <v>17</v>
      </c>
      <c r="L76" s="3" t="s">
        <v>17</v>
      </c>
      <c r="M76" s="3" t="s">
        <v>17</v>
      </c>
      <c r="N76" s="3" t="s">
        <v>17</v>
      </c>
      <c r="O76" s="3" t="s">
        <v>734</v>
      </c>
      <c r="P76" s="10" t="s">
        <v>17</v>
      </c>
      <c r="Q76" s="12">
        <v>772</v>
      </c>
      <c r="R76" s="3" t="s">
        <v>48</v>
      </c>
      <c r="S76" s="3" t="s">
        <v>237</v>
      </c>
      <c r="T76" s="3">
        <v>25</v>
      </c>
      <c r="U76" s="3">
        <v>200</v>
      </c>
      <c r="V76" s="5">
        <v>658</v>
      </c>
      <c r="W76" s="3">
        <f t="shared" si="3"/>
        <v>85.233160621761655</v>
      </c>
      <c r="X76" s="10" t="s">
        <v>17</v>
      </c>
      <c r="Y76" s="17" t="s">
        <v>833</v>
      </c>
      <c r="Z76" s="9" t="s">
        <v>834</v>
      </c>
      <c r="AA76" s="7" t="s">
        <v>913</v>
      </c>
      <c r="AB76" s="67" t="s">
        <v>4053</v>
      </c>
      <c r="AC76" s="7" t="s">
        <v>313</v>
      </c>
      <c r="AD76" s="9" t="s">
        <v>17</v>
      </c>
      <c r="AE76" s="3" t="s">
        <v>297</v>
      </c>
    </row>
    <row r="77" spans="1:124">
      <c r="A77" s="3" t="s">
        <v>336</v>
      </c>
      <c r="B77" s="15" t="s">
        <v>252</v>
      </c>
      <c r="C77" s="3" t="s">
        <v>3640</v>
      </c>
      <c r="D77">
        <v>2014</v>
      </c>
      <c r="E77" s="3" t="s">
        <v>230</v>
      </c>
      <c r="F77" s="3" t="s">
        <v>234</v>
      </c>
      <c r="G77" s="3" t="s">
        <v>257</v>
      </c>
      <c r="H77" s="7" t="s">
        <v>300</v>
      </c>
      <c r="I77" s="66" t="s">
        <v>256</v>
      </c>
      <c r="J77" s="6" t="s">
        <v>301</v>
      </c>
      <c r="K77" s="3" t="s">
        <v>17</v>
      </c>
      <c r="L77" s="3" t="s">
        <v>17</v>
      </c>
      <c r="M77" s="3" t="s">
        <v>17</v>
      </c>
      <c r="N77" s="3" t="s">
        <v>17</v>
      </c>
      <c r="O77" s="3" t="s">
        <v>736</v>
      </c>
      <c r="P77" s="10" t="s">
        <v>17</v>
      </c>
      <c r="Q77" s="12">
        <v>418</v>
      </c>
      <c r="R77" s="3" t="s">
        <v>48</v>
      </c>
      <c r="S77" s="3" t="s">
        <v>237</v>
      </c>
      <c r="T77" s="3">
        <v>25</v>
      </c>
      <c r="U77" s="3">
        <v>150</v>
      </c>
      <c r="V77" s="5">
        <v>271</v>
      </c>
      <c r="W77" s="3">
        <f t="shared" si="3"/>
        <v>64.832535885167459</v>
      </c>
      <c r="X77" s="10" t="s">
        <v>17</v>
      </c>
      <c r="Y77" s="17" t="s">
        <v>836</v>
      </c>
      <c r="Z77" s="9" t="s">
        <v>837</v>
      </c>
      <c r="AA77" s="7" t="s">
        <v>914</v>
      </c>
      <c r="AB77" s="67" t="s">
        <v>4054</v>
      </c>
      <c r="AC77" s="7" t="s">
        <v>313</v>
      </c>
      <c r="AD77" s="9" t="s">
        <v>17</v>
      </c>
      <c r="AE77" s="3" t="s">
        <v>297</v>
      </c>
    </row>
    <row r="78" spans="1:124">
      <c r="A78" s="3" t="s">
        <v>337</v>
      </c>
      <c r="B78" s="15" t="s">
        <v>252</v>
      </c>
      <c r="C78" s="3" t="s">
        <v>3640</v>
      </c>
      <c r="D78">
        <v>2014</v>
      </c>
      <c r="E78" s="3" t="s">
        <v>230</v>
      </c>
      <c r="F78" s="3" t="s">
        <v>234</v>
      </c>
      <c r="G78" s="3" t="s">
        <v>257</v>
      </c>
      <c r="H78" s="7" t="s">
        <v>300</v>
      </c>
      <c r="I78" s="66" t="s">
        <v>256</v>
      </c>
      <c r="J78" s="6" t="s">
        <v>301</v>
      </c>
      <c r="K78" s="3" t="s">
        <v>17</v>
      </c>
      <c r="L78" s="3" t="s">
        <v>17</v>
      </c>
      <c r="M78" s="3" t="s">
        <v>17</v>
      </c>
      <c r="N78" s="3" t="s">
        <v>17</v>
      </c>
      <c r="O78" s="3" t="s">
        <v>735</v>
      </c>
      <c r="P78" s="10" t="s">
        <v>17</v>
      </c>
      <c r="Q78" s="12">
        <v>158</v>
      </c>
      <c r="R78" s="3" t="s">
        <v>48</v>
      </c>
      <c r="S78" s="3" t="s">
        <v>237</v>
      </c>
      <c r="T78" s="3">
        <v>25</v>
      </c>
      <c r="U78" s="3">
        <v>200</v>
      </c>
      <c r="V78" s="5">
        <v>143</v>
      </c>
      <c r="W78" s="3">
        <f t="shared" si="3"/>
        <v>90.506329113924053</v>
      </c>
      <c r="X78" s="10" t="s">
        <v>17</v>
      </c>
      <c r="Y78" s="17" t="s">
        <v>830</v>
      </c>
      <c r="Z78" s="9" t="s">
        <v>831</v>
      </c>
      <c r="AA78" s="7" t="s">
        <v>915</v>
      </c>
      <c r="AB78" s="67" t="s">
        <v>4055</v>
      </c>
      <c r="AC78" s="7" t="s">
        <v>313</v>
      </c>
      <c r="AD78" s="9" t="s">
        <v>17</v>
      </c>
      <c r="AE78" s="3" t="s">
        <v>273</v>
      </c>
    </row>
    <row r="79" spans="1:124">
      <c r="A79" s="3" t="s">
        <v>337</v>
      </c>
      <c r="B79" s="15" t="s">
        <v>252</v>
      </c>
      <c r="C79" s="3" t="s">
        <v>3640</v>
      </c>
      <c r="D79">
        <v>2014</v>
      </c>
      <c r="E79" s="3" t="s">
        <v>230</v>
      </c>
      <c r="F79" s="3" t="s">
        <v>234</v>
      </c>
      <c r="G79" s="3" t="s">
        <v>257</v>
      </c>
      <c r="H79" s="7" t="s">
        <v>300</v>
      </c>
      <c r="I79" s="66" t="s">
        <v>256</v>
      </c>
      <c r="J79" s="6" t="s">
        <v>301</v>
      </c>
      <c r="K79" s="3" t="s">
        <v>17</v>
      </c>
      <c r="L79" s="3" t="s">
        <v>17</v>
      </c>
      <c r="M79" s="3" t="s">
        <v>17</v>
      </c>
      <c r="N79" s="3" t="s">
        <v>17</v>
      </c>
      <c r="O79" s="3" t="s">
        <v>734</v>
      </c>
      <c r="P79" s="10" t="s">
        <v>17</v>
      </c>
      <c r="Q79" s="12">
        <v>247</v>
      </c>
      <c r="R79" s="3" t="s">
        <v>48</v>
      </c>
      <c r="S79" s="3" t="s">
        <v>237</v>
      </c>
      <c r="T79" s="3">
        <v>25</v>
      </c>
      <c r="U79" s="3">
        <v>200</v>
      </c>
      <c r="V79" s="5">
        <v>217</v>
      </c>
      <c r="W79" s="3">
        <f t="shared" si="3"/>
        <v>87.854251012145738</v>
      </c>
      <c r="X79" s="10" t="s">
        <v>17</v>
      </c>
      <c r="Y79" s="17" t="s">
        <v>833</v>
      </c>
      <c r="Z79" s="9" t="s">
        <v>834</v>
      </c>
      <c r="AA79" s="7" t="s">
        <v>916</v>
      </c>
      <c r="AB79" s="67" t="s">
        <v>4056</v>
      </c>
      <c r="AC79" s="7" t="s">
        <v>313</v>
      </c>
      <c r="AD79" s="9" t="s">
        <v>17</v>
      </c>
      <c r="AE79" s="3" t="s">
        <v>273</v>
      </c>
    </row>
    <row r="80" spans="1:124">
      <c r="A80" s="3" t="s">
        <v>337</v>
      </c>
      <c r="B80" s="15" t="s">
        <v>252</v>
      </c>
      <c r="C80" s="3" t="s">
        <v>3640</v>
      </c>
      <c r="D80">
        <v>2014</v>
      </c>
      <c r="E80" s="3" t="s">
        <v>230</v>
      </c>
      <c r="F80" s="3" t="s">
        <v>234</v>
      </c>
      <c r="G80" s="3" t="s">
        <v>257</v>
      </c>
      <c r="H80" s="7" t="s">
        <v>300</v>
      </c>
      <c r="I80" s="66" t="s">
        <v>256</v>
      </c>
      <c r="J80" s="6" t="s">
        <v>301</v>
      </c>
      <c r="K80" s="3" t="s">
        <v>17</v>
      </c>
      <c r="L80" s="3" t="s">
        <v>17</v>
      </c>
      <c r="M80" s="3" t="s">
        <v>17</v>
      </c>
      <c r="N80" s="3" t="s">
        <v>17</v>
      </c>
      <c r="O80" s="3" t="s">
        <v>736</v>
      </c>
      <c r="P80" s="10" t="s">
        <v>17</v>
      </c>
      <c r="Q80" s="12">
        <v>269</v>
      </c>
      <c r="R80" s="3" t="s">
        <v>48</v>
      </c>
      <c r="S80" s="3" t="s">
        <v>237</v>
      </c>
      <c r="T80" s="3">
        <v>25</v>
      </c>
      <c r="U80" s="3">
        <v>200</v>
      </c>
      <c r="V80" s="5">
        <v>228</v>
      </c>
      <c r="W80" s="3">
        <f t="shared" si="3"/>
        <v>84.758364312267659</v>
      </c>
      <c r="X80" s="10" t="s">
        <v>17</v>
      </c>
      <c r="Y80" s="17" t="s">
        <v>836</v>
      </c>
      <c r="Z80" s="9" t="s">
        <v>837</v>
      </c>
      <c r="AA80" s="7" t="s">
        <v>917</v>
      </c>
      <c r="AB80" s="67" t="s">
        <v>4057</v>
      </c>
      <c r="AC80" s="7" t="s">
        <v>313</v>
      </c>
      <c r="AD80" s="9" t="s">
        <v>17</v>
      </c>
      <c r="AE80" s="3" t="s">
        <v>273</v>
      </c>
    </row>
    <row r="81" spans="1:38">
      <c r="A81" s="3" t="s">
        <v>338</v>
      </c>
      <c r="B81" s="15" t="s">
        <v>252</v>
      </c>
      <c r="C81" s="3" t="s">
        <v>3640</v>
      </c>
      <c r="D81">
        <v>2014</v>
      </c>
      <c r="E81" s="3" t="s">
        <v>230</v>
      </c>
      <c r="F81" s="3" t="s">
        <v>234</v>
      </c>
      <c r="G81" s="3" t="s">
        <v>257</v>
      </c>
      <c r="H81" s="7" t="s">
        <v>300</v>
      </c>
      <c r="I81" s="66" t="s">
        <v>256</v>
      </c>
      <c r="J81" s="6" t="s">
        <v>301</v>
      </c>
      <c r="K81" s="3" t="s">
        <v>17</v>
      </c>
      <c r="L81" s="3" t="s">
        <v>17</v>
      </c>
      <c r="M81" s="3" t="s">
        <v>17</v>
      </c>
      <c r="N81" s="3" t="s">
        <v>17</v>
      </c>
      <c r="O81" s="3" t="s">
        <v>735</v>
      </c>
      <c r="P81" s="10" t="s">
        <v>17</v>
      </c>
      <c r="Q81" s="12">
        <v>514</v>
      </c>
      <c r="R81" s="3" t="s">
        <v>48</v>
      </c>
      <c r="S81" s="3" t="s">
        <v>237</v>
      </c>
      <c r="T81" s="3">
        <v>25</v>
      </c>
      <c r="U81" s="3">
        <v>200</v>
      </c>
      <c r="V81" s="5">
        <v>442</v>
      </c>
      <c r="W81" s="3">
        <f t="shared" si="3"/>
        <v>85.992217898832692</v>
      </c>
      <c r="X81" s="10" t="s">
        <v>17</v>
      </c>
      <c r="Y81" s="17" t="s">
        <v>830</v>
      </c>
      <c r="Z81" s="7" t="s">
        <v>862</v>
      </c>
      <c r="AA81" s="7" t="s">
        <v>918</v>
      </c>
      <c r="AB81" s="67" t="s">
        <v>4058</v>
      </c>
      <c r="AC81" s="7" t="s">
        <v>313</v>
      </c>
      <c r="AD81" s="9" t="s">
        <v>17</v>
      </c>
      <c r="AE81" s="3" t="s">
        <v>298</v>
      </c>
    </row>
    <row r="82" spans="1:38">
      <c r="A82" s="3" t="s">
        <v>338</v>
      </c>
      <c r="B82" s="15" t="s">
        <v>252</v>
      </c>
      <c r="C82" s="3" t="s">
        <v>3640</v>
      </c>
      <c r="D82">
        <v>2014</v>
      </c>
      <c r="E82" s="3" t="s">
        <v>230</v>
      </c>
      <c r="F82" s="3" t="s">
        <v>234</v>
      </c>
      <c r="G82" s="3" t="s">
        <v>257</v>
      </c>
      <c r="H82" s="7" t="s">
        <v>300</v>
      </c>
      <c r="I82" s="66" t="s">
        <v>256</v>
      </c>
      <c r="J82" s="6" t="s">
        <v>301</v>
      </c>
      <c r="K82" s="3" t="s">
        <v>17</v>
      </c>
      <c r="L82" s="3" t="s">
        <v>17</v>
      </c>
      <c r="M82" s="3" t="s">
        <v>17</v>
      </c>
      <c r="N82" s="3" t="s">
        <v>17</v>
      </c>
      <c r="O82" s="3" t="s">
        <v>734</v>
      </c>
      <c r="P82" s="10" t="s">
        <v>17</v>
      </c>
      <c r="Q82" s="12">
        <v>301</v>
      </c>
      <c r="R82" s="3" t="s">
        <v>48</v>
      </c>
      <c r="S82" s="3" t="s">
        <v>237</v>
      </c>
      <c r="T82" s="3">
        <v>25</v>
      </c>
      <c r="U82" s="3">
        <v>150</v>
      </c>
      <c r="V82" s="5">
        <v>212</v>
      </c>
      <c r="W82" s="3">
        <f t="shared" si="3"/>
        <v>70.431893687707642</v>
      </c>
      <c r="X82" s="10" t="s">
        <v>17</v>
      </c>
      <c r="Y82" s="17" t="s">
        <v>833</v>
      </c>
      <c r="Z82" s="7" t="s">
        <v>864</v>
      </c>
      <c r="AA82" s="7" t="s">
        <v>919</v>
      </c>
      <c r="AB82" s="67" t="s">
        <v>4059</v>
      </c>
      <c r="AC82" s="7" t="s">
        <v>313</v>
      </c>
      <c r="AD82" s="9" t="s">
        <v>17</v>
      </c>
      <c r="AE82" s="3" t="s">
        <v>298</v>
      </c>
    </row>
    <row r="83" spans="1:38">
      <c r="A83" s="3" t="s">
        <v>338</v>
      </c>
      <c r="B83" s="15" t="s">
        <v>252</v>
      </c>
      <c r="C83" s="3" t="s">
        <v>3640</v>
      </c>
      <c r="D83">
        <v>2014</v>
      </c>
      <c r="E83" s="3" t="s">
        <v>230</v>
      </c>
      <c r="F83" s="3" t="s">
        <v>234</v>
      </c>
      <c r="G83" s="3" t="s">
        <v>257</v>
      </c>
      <c r="H83" s="7" t="s">
        <v>300</v>
      </c>
      <c r="I83" s="66" t="s">
        <v>256</v>
      </c>
      <c r="J83" s="6" t="s">
        <v>301</v>
      </c>
      <c r="K83" s="3" t="s">
        <v>17</v>
      </c>
      <c r="L83" s="3" t="s">
        <v>17</v>
      </c>
      <c r="M83" s="3" t="s">
        <v>17</v>
      </c>
      <c r="N83" s="3" t="s">
        <v>17</v>
      </c>
      <c r="O83" s="3" t="s">
        <v>736</v>
      </c>
      <c r="P83" s="10" t="s">
        <v>17</v>
      </c>
      <c r="Q83" s="12">
        <v>985</v>
      </c>
      <c r="R83" s="3" t="s">
        <v>48</v>
      </c>
      <c r="S83" s="3" t="s">
        <v>237</v>
      </c>
      <c r="T83" s="3">
        <v>25</v>
      </c>
      <c r="U83" s="3">
        <v>200</v>
      </c>
      <c r="V83" s="5">
        <v>850</v>
      </c>
      <c r="W83" s="3">
        <f t="shared" si="3"/>
        <v>86.294416243654823</v>
      </c>
      <c r="X83" s="10" t="s">
        <v>17</v>
      </c>
      <c r="Y83" s="17" t="s">
        <v>836</v>
      </c>
      <c r="Z83" s="7" t="s">
        <v>866</v>
      </c>
      <c r="AA83" s="7" t="s">
        <v>920</v>
      </c>
      <c r="AB83" s="67" t="s">
        <v>4060</v>
      </c>
      <c r="AC83" s="7" t="s">
        <v>313</v>
      </c>
      <c r="AD83" s="9" t="s">
        <v>17</v>
      </c>
      <c r="AE83" s="3" t="s">
        <v>298</v>
      </c>
    </row>
    <row r="84" spans="1:38">
      <c r="A84" s="3" t="s">
        <v>339</v>
      </c>
      <c r="B84" s="15" t="s">
        <v>252</v>
      </c>
      <c r="C84" s="3" t="s">
        <v>3640</v>
      </c>
      <c r="D84">
        <v>2014</v>
      </c>
      <c r="E84" s="3" t="s">
        <v>230</v>
      </c>
      <c r="F84" s="3" t="s">
        <v>234</v>
      </c>
      <c r="G84" s="3" t="s">
        <v>257</v>
      </c>
      <c r="H84" s="7" t="s">
        <v>300</v>
      </c>
      <c r="I84" s="66" t="s">
        <v>256</v>
      </c>
      <c r="J84" s="6" t="s">
        <v>301</v>
      </c>
      <c r="K84" s="3" t="s">
        <v>17</v>
      </c>
      <c r="L84" s="3" t="s">
        <v>17</v>
      </c>
      <c r="M84" s="3" t="s">
        <v>17</v>
      </c>
      <c r="N84" s="3" t="s">
        <v>17</v>
      </c>
      <c r="O84" s="3" t="s">
        <v>735</v>
      </c>
      <c r="P84" s="10" t="s">
        <v>17</v>
      </c>
      <c r="Q84" s="12">
        <v>800</v>
      </c>
      <c r="R84" s="3" t="s">
        <v>48</v>
      </c>
      <c r="S84" s="3" t="s">
        <v>237</v>
      </c>
      <c r="T84" s="3">
        <v>25</v>
      </c>
      <c r="U84" s="3">
        <v>200</v>
      </c>
      <c r="V84" s="5">
        <v>732</v>
      </c>
      <c r="W84" s="3">
        <f t="shared" si="3"/>
        <v>91.5</v>
      </c>
      <c r="X84" s="10" t="s">
        <v>17</v>
      </c>
      <c r="Y84" s="17" t="s">
        <v>830</v>
      </c>
      <c r="Z84" s="9" t="s">
        <v>852</v>
      </c>
      <c r="AA84" s="7" t="s">
        <v>921</v>
      </c>
      <c r="AB84" s="67" t="s">
        <v>4061</v>
      </c>
      <c r="AC84" s="7" t="s">
        <v>313</v>
      </c>
      <c r="AD84" s="9" t="s">
        <v>17</v>
      </c>
      <c r="AE84" s="3" t="s">
        <v>283</v>
      </c>
    </row>
    <row r="85" spans="1:38">
      <c r="A85" s="3" t="s">
        <v>339</v>
      </c>
      <c r="B85" s="15" t="s">
        <v>252</v>
      </c>
      <c r="C85" s="3" t="s">
        <v>3640</v>
      </c>
      <c r="D85">
        <v>2014</v>
      </c>
      <c r="E85" s="3" t="s">
        <v>230</v>
      </c>
      <c r="F85" s="3" t="s">
        <v>234</v>
      </c>
      <c r="G85" s="3" t="s">
        <v>257</v>
      </c>
      <c r="H85" s="7" t="s">
        <v>300</v>
      </c>
      <c r="I85" s="66" t="s">
        <v>256</v>
      </c>
      <c r="J85" s="6" t="s">
        <v>301</v>
      </c>
      <c r="K85" s="3" t="s">
        <v>17</v>
      </c>
      <c r="L85" s="3" t="s">
        <v>17</v>
      </c>
      <c r="M85" s="3" t="s">
        <v>17</v>
      </c>
      <c r="N85" s="3" t="s">
        <v>17</v>
      </c>
      <c r="O85" s="3" t="s">
        <v>734</v>
      </c>
      <c r="P85" s="10" t="s">
        <v>17</v>
      </c>
      <c r="Q85" s="12">
        <v>1195</v>
      </c>
      <c r="R85" s="3" t="s">
        <v>48</v>
      </c>
      <c r="S85" s="3" t="s">
        <v>237</v>
      </c>
      <c r="T85" s="3">
        <v>25</v>
      </c>
      <c r="U85" s="3">
        <v>200</v>
      </c>
      <c r="V85" s="5">
        <v>1119</v>
      </c>
      <c r="W85" s="3">
        <f t="shared" si="3"/>
        <v>93.640167364016733</v>
      </c>
      <c r="X85" s="10" t="s">
        <v>17</v>
      </c>
      <c r="Y85" s="17" t="s">
        <v>833</v>
      </c>
      <c r="Z85" s="9" t="s">
        <v>854</v>
      </c>
      <c r="AA85" s="7" t="s">
        <v>922</v>
      </c>
      <c r="AB85" s="67" t="s">
        <v>4062</v>
      </c>
      <c r="AC85" s="7" t="s">
        <v>313</v>
      </c>
      <c r="AD85" s="9" t="s">
        <v>17</v>
      </c>
      <c r="AE85" s="3" t="s">
        <v>283</v>
      </c>
    </row>
    <row r="86" spans="1:38">
      <c r="A86" s="3" t="s">
        <v>339</v>
      </c>
      <c r="B86" s="15" t="s">
        <v>252</v>
      </c>
      <c r="C86" s="3" t="s">
        <v>3640</v>
      </c>
      <c r="D86">
        <v>2014</v>
      </c>
      <c r="E86" s="3" t="s">
        <v>230</v>
      </c>
      <c r="F86" s="3" t="s">
        <v>234</v>
      </c>
      <c r="G86" s="3" t="s">
        <v>257</v>
      </c>
      <c r="H86" s="7" t="s">
        <v>300</v>
      </c>
      <c r="I86" s="66" t="s">
        <v>256</v>
      </c>
      <c r="J86" s="6" t="s">
        <v>301</v>
      </c>
      <c r="K86" s="3" t="s">
        <v>17</v>
      </c>
      <c r="L86" s="3" t="s">
        <v>17</v>
      </c>
      <c r="M86" s="3" t="s">
        <v>17</v>
      </c>
      <c r="N86" s="3" t="s">
        <v>17</v>
      </c>
      <c r="O86" s="3" t="s">
        <v>736</v>
      </c>
      <c r="P86" s="10" t="s">
        <v>17</v>
      </c>
      <c r="Q86" s="12">
        <v>1248</v>
      </c>
      <c r="R86" s="3" t="s">
        <v>48</v>
      </c>
      <c r="S86" s="3" t="s">
        <v>237</v>
      </c>
      <c r="T86" s="3">
        <v>25</v>
      </c>
      <c r="U86" s="3">
        <v>200</v>
      </c>
      <c r="V86" s="5">
        <v>1150</v>
      </c>
      <c r="W86" s="3">
        <f t="shared" si="3"/>
        <v>92.147435897435898</v>
      </c>
      <c r="X86" s="10" t="s">
        <v>17</v>
      </c>
      <c r="Y86" s="17" t="s">
        <v>836</v>
      </c>
      <c r="Z86" s="7" t="s">
        <v>856</v>
      </c>
      <c r="AA86" s="7" t="s">
        <v>923</v>
      </c>
      <c r="AB86" s="67" t="s">
        <v>4063</v>
      </c>
      <c r="AC86" s="7" t="s">
        <v>313</v>
      </c>
      <c r="AD86" s="9" t="s">
        <v>17</v>
      </c>
      <c r="AE86" s="3" t="s">
        <v>283</v>
      </c>
    </row>
    <row r="87" spans="1:38">
      <c r="A87" s="3" t="s">
        <v>343</v>
      </c>
      <c r="B87" s="15" t="s">
        <v>252</v>
      </c>
      <c r="C87" s="3" t="s">
        <v>3640</v>
      </c>
      <c r="D87">
        <v>2014</v>
      </c>
      <c r="E87" s="3" t="s">
        <v>230</v>
      </c>
      <c r="F87" s="3" t="s">
        <v>234</v>
      </c>
      <c r="G87" s="3" t="s">
        <v>257</v>
      </c>
      <c r="H87" s="7" t="s">
        <v>300</v>
      </c>
      <c r="I87" s="66" t="s">
        <v>256</v>
      </c>
      <c r="J87" s="6" t="s">
        <v>301</v>
      </c>
      <c r="K87" s="3" t="s">
        <v>17</v>
      </c>
      <c r="L87" s="3" t="s">
        <v>17</v>
      </c>
      <c r="M87" s="3" t="s">
        <v>17</v>
      </c>
      <c r="N87" s="3" t="s">
        <v>17</v>
      </c>
      <c r="O87" s="3" t="s">
        <v>735</v>
      </c>
      <c r="P87" s="10" t="s">
        <v>17</v>
      </c>
      <c r="Q87" s="12">
        <v>287</v>
      </c>
      <c r="R87" s="3" t="s">
        <v>48</v>
      </c>
      <c r="S87" s="3" t="s">
        <v>237</v>
      </c>
      <c r="T87" s="3">
        <v>25</v>
      </c>
      <c r="U87" s="3">
        <v>150</v>
      </c>
      <c r="V87" s="5">
        <v>172</v>
      </c>
      <c r="W87" s="3">
        <f t="shared" si="3"/>
        <v>59.930313588850169</v>
      </c>
      <c r="X87" s="10" t="s">
        <v>17</v>
      </c>
      <c r="Y87" s="17" t="s">
        <v>830</v>
      </c>
      <c r="Z87" s="9" t="s">
        <v>848</v>
      </c>
      <c r="AA87" s="7" t="s">
        <v>924</v>
      </c>
      <c r="AB87" s="67" t="s">
        <v>4064</v>
      </c>
      <c r="AC87" s="7" t="s">
        <v>313</v>
      </c>
      <c r="AD87" s="9" t="s">
        <v>17</v>
      </c>
      <c r="AE87" s="3" t="s">
        <v>275</v>
      </c>
    </row>
    <row r="88" spans="1:38">
      <c r="A88" s="3" t="s">
        <v>343</v>
      </c>
      <c r="B88" s="15" t="s">
        <v>252</v>
      </c>
      <c r="C88" s="3" t="s">
        <v>3640</v>
      </c>
      <c r="D88">
        <v>2014</v>
      </c>
      <c r="E88" s="3" t="s">
        <v>230</v>
      </c>
      <c r="F88" s="3" t="s">
        <v>234</v>
      </c>
      <c r="G88" s="3" t="s">
        <v>257</v>
      </c>
      <c r="H88" s="7" t="s">
        <v>300</v>
      </c>
      <c r="I88" s="66" t="s">
        <v>256</v>
      </c>
      <c r="J88" s="6" t="s">
        <v>301</v>
      </c>
      <c r="K88" s="3" t="s">
        <v>17</v>
      </c>
      <c r="L88" s="3" t="s">
        <v>17</v>
      </c>
      <c r="M88" s="3" t="s">
        <v>17</v>
      </c>
      <c r="N88" s="3" t="s">
        <v>17</v>
      </c>
      <c r="O88" s="3" t="s">
        <v>734</v>
      </c>
      <c r="P88" s="10" t="s">
        <v>17</v>
      </c>
      <c r="Q88" s="12">
        <v>374</v>
      </c>
      <c r="R88" s="3" t="s">
        <v>48</v>
      </c>
      <c r="S88" s="3" t="s">
        <v>237</v>
      </c>
      <c r="T88" s="3">
        <v>25</v>
      </c>
      <c r="U88" s="3">
        <v>150</v>
      </c>
      <c r="V88" s="5">
        <v>151</v>
      </c>
      <c r="W88" s="3">
        <f t="shared" si="3"/>
        <v>40.37433155080214</v>
      </c>
      <c r="X88" s="10" t="s">
        <v>17</v>
      </c>
      <c r="Y88" s="17" t="s">
        <v>833</v>
      </c>
      <c r="Z88" s="9" t="s">
        <v>850</v>
      </c>
      <c r="AA88" s="7" t="s">
        <v>925</v>
      </c>
      <c r="AB88" s="67" t="s">
        <v>4065</v>
      </c>
      <c r="AC88" s="7" t="s">
        <v>313</v>
      </c>
      <c r="AD88" s="9" t="s">
        <v>17</v>
      </c>
      <c r="AE88" s="3" t="s">
        <v>275</v>
      </c>
    </row>
    <row r="89" spans="1:38">
      <c r="A89" s="3" t="s">
        <v>343</v>
      </c>
      <c r="B89" s="15" t="s">
        <v>252</v>
      </c>
      <c r="C89" s="3" t="s">
        <v>3640</v>
      </c>
      <c r="D89">
        <v>2014</v>
      </c>
      <c r="E89" s="3" t="s">
        <v>230</v>
      </c>
      <c r="F89" s="3" t="s">
        <v>234</v>
      </c>
      <c r="G89" s="3" t="s">
        <v>257</v>
      </c>
      <c r="H89" s="7" t="s">
        <v>300</v>
      </c>
      <c r="I89" s="66" t="s">
        <v>256</v>
      </c>
      <c r="J89" s="6" t="s">
        <v>301</v>
      </c>
      <c r="K89" s="3" t="s">
        <v>17</v>
      </c>
      <c r="L89" s="3" t="s">
        <v>17</v>
      </c>
      <c r="M89" s="3" t="s">
        <v>17</v>
      </c>
      <c r="N89" s="3" t="s">
        <v>17</v>
      </c>
      <c r="O89" s="3" t="s">
        <v>736</v>
      </c>
      <c r="P89" s="10" t="s">
        <v>17</v>
      </c>
      <c r="Q89" s="12">
        <v>470</v>
      </c>
      <c r="R89" s="3" t="s">
        <v>48</v>
      </c>
      <c r="S89" s="3" t="s">
        <v>237</v>
      </c>
      <c r="T89" s="3">
        <v>25</v>
      </c>
      <c r="U89" s="3">
        <v>150</v>
      </c>
      <c r="V89" s="5">
        <v>298</v>
      </c>
      <c r="W89" s="3">
        <f t="shared" si="3"/>
        <v>63.404255319148938</v>
      </c>
      <c r="X89" s="10" t="s">
        <v>17</v>
      </c>
      <c r="Y89" s="17" t="s">
        <v>836</v>
      </c>
      <c r="Z89" s="7" t="s">
        <v>851</v>
      </c>
      <c r="AA89" s="7" t="s">
        <v>926</v>
      </c>
      <c r="AB89" s="67" t="s">
        <v>4066</v>
      </c>
      <c r="AC89" s="7" t="s">
        <v>313</v>
      </c>
      <c r="AD89" s="9" t="s">
        <v>17</v>
      </c>
      <c r="AE89" s="3" t="s">
        <v>275</v>
      </c>
    </row>
    <row r="90" spans="1:38">
      <c r="A90" s="3" t="s">
        <v>344</v>
      </c>
      <c r="B90" s="15" t="s">
        <v>252</v>
      </c>
      <c r="C90" s="3" t="s">
        <v>3640</v>
      </c>
      <c r="D90">
        <v>2014</v>
      </c>
      <c r="E90" s="3" t="s">
        <v>230</v>
      </c>
      <c r="F90" s="3" t="s">
        <v>234</v>
      </c>
      <c r="G90" s="3" t="s">
        <v>257</v>
      </c>
      <c r="H90" s="7" t="s">
        <v>300</v>
      </c>
      <c r="I90" s="66" t="s">
        <v>256</v>
      </c>
      <c r="J90" s="6" t="s">
        <v>301</v>
      </c>
      <c r="K90" s="3" t="s">
        <v>17</v>
      </c>
      <c r="L90" s="3" t="s">
        <v>17</v>
      </c>
      <c r="M90" s="3" t="s">
        <v>17</v>
      </c>
      <c r="N90" s="3" t="s">
        <v>17</v>
      </c>
      <c r="O90" s="3" t="s">
        <v>735</v>
      </c>
      <c r="P90" s="10" t="s">
        <v>17</v>
      </c>
      <c r="Q90" s="12">
        <v>10</v>
      </c>
      <c r="R90" s="3" t="s">
        <v>48</v>
      </c>
      <c r="S90" s="3" t="s">
        <v>237</v>
      </c>
      <c r="T90" s="3">
        <v>25</v>
      </c>
      <c r="U90" s="3">
        <v>200</v>
      </c>
      <c r="V90" s="5">
        <v>1</v>
      </c>
      <c r="W90" s="3">
        <f t="shared" si="3"/>
        <v>10</v>
      </c>
      <c r="X90" s="10" t="s">
        <v>17</v>
      </c>
      <c r="Y90" s="17" t="s">
        <v>830</v>
      </c>
      <c r="Z90" s="9" t="s">
        <v>831</v>
      </c>
      <c r="AA90" s="7" t="s">
        <v>927</v>
      </c>
      <c r="AB90" s="67" t="s">
        <v>4067</v>
      </c>
      <c r="AC90" s="7" t="s">
        <v>313</v>
      </c>
      <c r="AD90" s="9" t="s">
        <v>17</v>
      </c>
      <c r="AE90" s="3" t="s">
        <v>285</v>
      </c>
    </row>
    <row r="91" spans="1:38">
      <c r="A91" s="3" t="s">
        <v>344</v>
      </c>
      <c r="B91" s="15" t="s">
        <v>252</v>
      </c>
      <c r="C91" s="3" t="s">
        <v>3640</v>
      </c>
      <c r="D91">
        <v>2014</v>
      </c>
      <c r="E91" s="3" t="s">
        <v>230</v>
      </c>
      <c r="F91" s="3" t="s">
        <v>234</v>
      </c>
      <c r="G91" s="3" t="s">
        <v>257</v>
      </c>
      <c r="H91" s="7" t="s">
        <v>300</v>
      </c>
      <c r="I91" s="66" t="s">
        <v>256</v>
      </c>
      <c r="J91" s="6" t="s">
        <v>301</v>
      </c>
      <c r="K91" s="3" t="s">
        <v>17</v>
      </c>
      <c r="L91" s="3" t="s">
        <v>17</v>
      </c>
      <c r="M91" s="3" t="s">
        <v>17</v>
      </c>
      <c r="N91" s="3" t="s">
        <v>17</v>
      </c>
      <c r="O91" s="3" t="s">
        <v>734</v>
      </c>
      <c r="P91" s="10" t="s">
        <v>17</v>
      </c>
      <c r="Q91" s="3" t="s">
        <v>17</v>
      </c>
      <c r="R91" s="3" t="s">
        <v>48</v>
      </c>
      <c r="S91" s="3" t="s">
        <v>237</v>
      </c>
      <c r="T91" s="3" t="s">
        <v>17</v>
      </c>
      <c r="U91" s="3" t="s">
        <v>17</v>
      </c>
      <c r="V91" s="5" t="s">
        <v>17</v>
      </c>
      <c r="W91" s="3" t="s">
        <v>17</v>
      </c>
      <c r="X91" s="10" t="s">
        <v>17</v>
      </c>
      <c r="Y91" s="17" t="s">
        <v>833</v>
      </c>
      <c r="Z91" s="9" t="s">
        <v>834</v>
      </c>
      <c r="AA91" s="9" t="s">
        <v>17</v>
      </c>
      <c r="AB91" s="9" t="s">
        <v>17</v>
      </c>
      <c r="AC91" s="9" t="s">
        <v>17</v>
      </c>
      <c r="AD91" s="9" t="s">
        <v>17</v>
      </c>
      <c r="AE91" s="9" t="s">
        <v>928</v>
      </c>
    </row>
    <row r="92" spans="1:38">
      <c r="A92" s="3" t="s">
        <v>344</v>
      </c>
      <c r="B92" s="15" t="s">
        <v>252</v>
      </c>
      <c r="C92" s="3" t="s">
        <v>3640</v>
      </c>
      <c r="D92">
        <v>2014</v>
      </c>
      <c r="E92" s="3" t="s">
        <v>230</v>
      </c>
      <c r="F92" s="3" t="s">
        <v>234</v>
      </c>
      <c r="G92" s="3" t="s">
        <v>257</v>
      </c>
      <c r="H92" s="7" t="s">
        <v>300</v>
      </c>
      <c r="I92" s="66" t="s">
        <v>256</v>
      </c>
      <c r="J92" s="6" t="s">
        <v>301</v>
      </c>
      <c r="K92" s="3" t="s">
        <v>17</v>
      </c>
      <c r="L92" s="3" t="s">
        <v>17</v>
      </c>
      <c r="M92" s="3" t="s">
        <v>17</v>
      </c>
      <c r="N92" s="3" t="s">
        <v>17</v>
      </c>
      <c r="O92" s="3" t="s">
        <v>736</v>
      </c>
      <c r="P92" s="10" t="s">
        <v>17</v>
      </c>
      <c r="Q92" s="12">
        <v>23</v>
      </c>
      <c r="R92" s="3" t="s">
        <v>48</v>
      </c>
      <c r="S92" s="3" t="s">
        <v>237</v>
      </c>
      <c r="T92" s="3">
        <v>25</v>
      </c>
      <c r="U92" s="3">
        <v>100</v>
      </c>
      <c r="V92" s="5">
        <v>1</v>
      </c>
      <c r="W92" s="3">
        <f>(V92/Q92)*100</f>
        <v>4.3478260869565215</v>
      </c>
      <c r="X92" s="10" t="s">
        <v>17</v>
      </c>
      <c r="Y92" s="17" t="s">
        <v>836</v>
      </c>
      <c r="Z92" s="9" t="s">
        <v>837</v>
      </c>
      <c r="AA92" s="7" t="s">
        <v>929</v>
      </c>
      <c r="AB92" s="67" t="s">
        <v>4068</v>
      </c>
      <c r="AC92" s="7" t="s">
        <v>313</v>
      </c>
      <c r="AD92" s="9" t="s">
        <v>17</v>
      </c>
      <c r="AE92" s="3" t="s">
        <v>285</v>
      </c>
      <c r="AJ92" s="34"/>
      <c r="AK92" s="34"/>
      <c r="AL92" s="34"/>
    </row>
    <row r="93" spans="1:38">
      <c r="A93" s="28" t="s">
        <v>344</v>
      </c>
      <c r="B93" s="15" t="s">
        <v>252</v>
      </c>
      <c r="C93" s="3" t="s">
        <v>3640</v>
      </c>
      <c r="D93">
        <v>2014</v>
      </c>
      <c r="E93" s="3" t="s">
        <v>230</v>
      </c>
      <c r="F93" s="3" t="s">
        <v>234</v>
      </c>
      <c r="G93" s="3" t="s">
        <v>257</v>
      </c>
      <c r="H93" s="7" t="s">
        <v>300</v>
      </c>
      <c r="I93" s="66" t="s">
        <v>256</v>
      </c>
      <c r="J93" s="6" t="s">
        <v>301</v>
      </c>
      <c r="K93" s="3" t="s">
        <v>17</v>
      </c>
      <c r="L93" s="3" t="s">
        <v>17</v>
      </c>
      <c r="M93" s="3" t="s">
        <v>17</v>
      </c>
      <c r="N93" s="3" t="s">
        <v>17</v>
      </c>
      <c r="O93" s="3" t="s">
        <v>735</v>
      </c>
      <c r="P93" s="10" t="s">
        <v>17</v>
      </c>
      <c r="Q93" s="12">
        <v>161</v>
      </c>
      <c r="R93" s="3" t="s">
        <v>48</v>
      </c>
      <c r="S93" s="3" t="s">
        <v>237</v>
      </c>
      <c r="T93" s="3">
        <v>25</v>
      </c>
      <c r="U93" s="3">
        <v>150</v>
      </c>
      <c r="V93" s="5">
        <v>115</v>
      </c>
      <c r="W93" s="3">
        <f>(V93/Q93)*100</f>
        <v>71.428571428571431</v>
      </c>
      <c r="X93" s="10" t="s">
        <v>17</v>
      </c>
      <c r="Y93" s="17" t="s">
        <v>830</v>
      </c>
      <c r="Z93" s="7" t="s">
        <v>930</v>
      </c>
      <c r="AA93" s="7" t="s">
        <v>931</v>
      </c>
      <c r="AB93" s="67" t="s">
        <v>4069</v>
      </c>
      <c r="AC93" s="7" t="s">
        <v>313</v>
      </c>
      <c r="AD93" s="9" t="s">
        <v>17</v>
      </c>
      <c r="AE93" s="3" t="s">
        <v>286</v>
      </c>
    </row>
    <row r="94" spans="1:38">
      <c r="A94" s="28" t="s">
        <v>344</v>
      </c>
      <c r="B94" s="15" t="s">
        <v>252</v>
      </c>
      <c r="C94" s="3" t="s">
        <v>3640</v>
      </c>
      <c r="D94">
        <v>2014</v>
      </c>
      <c r="E94" s="3" t="s">
        <v>230</v>
      </c>
      <c r="F94" s="3" t="s">
        <v>234</v>
      </c>
      <c r="G94" s="3" t="s">
        <v>257</v>
      </c>
      <c r="H94" s="7" t="s">
        <v>300</v>
      </c>
      <c r="I94" s="66" t="s">
        <v>256</v>
      </c>
      <c r="J94" s="6" t="s">
        <v>301</v>
      </c>
      <c r="K94" s="3" t="s">
        <v>17</v>
      </c>
      <c r="L94" s="3" t="s">
        <v>17</v>
      </c>
      <c r="M94" s="3" t="s">
        <v>17</v>
      </c>
      <c r="N94" s="3" t="s">
        <v>17</v>
      </c>
      <c r="O94" s="3" t="s">
        <v>734</v>
      </c>
      <c r="P94" s="10" t="s">
        <v>17</v>
      </c>
      <c r="Q94" s="12">
        <v>236</v>
      </c>
      <c r="R94" s="3" t="s">
        <v>48</v>
      </c>
      <c r="S94" s="3" t="s">
        <v>237</v>
      </c>
      <c r="T94" s="3">
        <v>25</v>
      </c>
      <c r="U94" s="3">
        <v>150</v>
      </c>
      <c r="V94" s="5">
        <v>163</v>
      </c>
      <c r="W94" s="3">
        <f>(V94/Q94)*100</f>
        <v>69.067796610169495</v>
      </c>
      <c r="X94" s="10" t="s">
        <v>17</v>
      </c>
      <c r="Y94" s="17" t="s">
        <v>833</v>
      </c>
      <c r="Z94" s="7" t="s">
        <v>932</v>
      </c>
      <c r="AA94" s="7" t="s">
        <v>933</v>
      </c>
      <c r="AB94" s="67" t="s">
        <v>4070</v>
      </c>
      <c r="AC94" s="7" t="s">
        <v>313</v>
      </c>
      <c r="AD94" s="9" t="s">
        <v>17</v>
      </c>
      <c r="AE94" s="3" t="s">
        <v>286</v>
      </c>
    </row>
    <row r="95" spans="1:38">
      <c r="A95" s="28" t="s">
        <v>344</v>
      </c>
      <c r="B95" s="15" t="s">
        <v>252</v>
      </c>
      <c r="C95" s="3" t="s">
        <v>3640</v>
      </c>
      <c r="D95">
        <v>2014</v>
      </c>
      <c r="E95" s="3" t="s">
        <v>230</v>
      </c>
      <c r="F95" s="3" t="s">
        <v>234</v>
      </c>
      <c r="G95" s="3" t="s">
        <v>257</v>
      </c>
      <c r="H95" s="7" t="s">
        <v>300</v>
      </c>
      <c r="I95" s="66" t="s">
        <v>256</v>
      </c>
      <c r="J95" s="6" t="s">
        <v>301</v>
      </c>
      <c r="K95" s="3" t="s">
        <v>17</v>
      </c>
      <c r="L95" s="3" t="s">
        <v>17</v>
      </c>
      <c r="M95" s="3" t="s">
        <v>17</v>
      </c>
      <c r="N95" s="3" t="s">
        <v>17</v>
      </c>
      <c r="O95" s="3" t="s">
        <v>736</v>
      </c>
      <c r="P95" s="10" t="s">
        <v>17</v>
      </c>
      <c r="Q95" s="12">
        <v>212</v>
      </c>
      <c r="R95" s="3" t="s">
        <v>48</v>
      </c>
      <c r="S95" s="3" t="s">
        <v>237</v>
      </c>
      <c r="T95" s="3">
        <v>25</v>
      </c>
      <c r="U95" s="3">
        <v>200</v>
      </c>
      <c r="V95" s="5">
        <v>168</v>
      </c>
      <c r="W95" s="3">
        <f>(V95/Q95)*100</f>
        <v>79.245283018867923</v>
      </c>
      <c r="X95" s="10" t="s">
        <v>17</v>
      </c>
      <c r="Y95" s="17" t="s">
        <v>836</v>
      </c>
      <c r="Z95" s="7" t="s">
        <v>934</v>
      </c>
      <c r="AA95" s="7" t="s">
        <v>935</v>
      </c>
      <c r="AB95" s="67" t="s">
        <v>4071</v>
      </c>
      <c r="AC95" s="7" t="s">
        <v>313</v>
      </c>
      <c r="AD95" s="9" t="s">
        <v>17</v>
      </c>
      <c r="AE95" s="3" t="s">
        <v>286</v>
      </c>
    </row>
    <row r="96" spans="1:38">
      <c r="A96" s="26" t="s">
        <v>749</v>
      </c>
      <c r="B96" s="9" t="s">
        <v>487</v>
      </c>
      <c r="C96" s="3" t="s">
        <v>543</v>
      </c>
      <c r="D96">
        <v>2009</v>
      </c>
      <c r="E96" s="9" t="s">
        <v>489</v>
      </c>
      <c r="F96" s="9" t="s">
        <v>515</v>
      </c>
      <c r="G96" s="9" t="s">
        <v>545</v>
      </c>
      <c r="H96" s="9" t="s">
        <v>544</v>
      </c>
      <c r="I96" s="3" t="s">
        <v>546</v>
      </c>
      <c r="J96" s="6" t="s">
        <v>17</v>
      </c>
      <c r="K96" s="3" t="s">
        <v>17</v>
      </c>
      <c r="L96" s="3" t="s">
        <v>17</v>
      </c>
      <c r="M96" s="9" t="s">
        <v>517</v>
      </c>
      <c r="N96" s="9" t="s">
        <v>17</v>
      </c>
      <c r="O96" s="3" t="s">
        <v>738</v>
      </c>
      <c r="P96" s="10" t="s">
        <v>17</v>
      </c>
      <c r="Q96" s="3">
        <v>10534</v>
      </c>
      <c r="R96" s="3" t="s">
        <v>48</v>
      </c>
      <c r="S96" s="3" t="s">
        <v>145</v>
      </c>
      <c r="T96" s="3">
        <v>25</v>
      </c>
      <c r="U96" s="3">
        <v>150</v>
      </c>
      <c r="V96" s="5">
        <v>9429</v>
      </c>
      <c r="W96" s="3">
        <f t="shared" ref="W96:W133" si="4">(V96/Q96)*100</f>
        <v>89.510157584962982</v>
      </c>
      <c r="X96" s="10" t="s">
        <v>17</v>
      </c>
      <c r="Y96" s="17" t="s">
        <v>965</v>
      </c>
      <c r="Z96" s="17" t="s">
        <v>966</v>
      </c>
      <c r="AA96" s="17" t="s">
        <v>967</v>
      </c>
      <c r="AB96" s="3" t="s">
        <v>1231</v>
      </c>
      <c r="AC96" s="7" t="s">
        <v>313</v>
      </c>
      <c r="AD96" s="7" t="s">
        <v>17</v>
      </c>
      <c r="AE96" s="3"/>
    </row>
    <row r="97" spans="1:38" s="34" customFormat="1" ht="16.899999999999999" customHeight="1">
      <c r="A97" s="26" t="s">
        <v>749</v>
      </c>
      <c r="B97" s="9" t="s">
        <v>487</v>
      </c>
      <c r="C97" s="3" t="s">
        <v>543</v>
      </c>
      <c r="D97">
        <v>2009</v>
      </c>
      <c r="E97" s="9" t="s">
        <v>489</v>
      </c>
      <c r="F97" s="9" t="s">
        <v>515</v>
      </c>
      <c r="G97" s="9" t="s">
        <v>545</v>
      </c>
      <c r="H97" s="9" t="s">
        <v>544</v>
      </c>
      <c r="I97" s="3" t="s">
        <v>546</v>
      </c>
      <c r="J97" s="6" t="s">
        <v>17</v>
      </c>
      <c r="K97" s="3" t="s">
        <v>17</v>
      </c>
      <c r="L97" s="3" t="s">
        <v>17</v>
      </c>
      <c r="M97" s="9" t="s">
        <v>517</v>
      </c>
      <c r="N97" s="9" t="s">
        <v>17</v>
      </c>
      <c r="O97" s="3" t="s">
        <v>737</v>
      </c>
      <c r="P97" s="10" t="s">
        <v>17</v>
      </c>
      <c r="Q97" s="3">
        <v>9937</v>
      </c>
      <c r="R97" s="3" t="s">
        <v>48</v>
      </c>
      <c r="S97" s="3" t="s">
        <v>145</v>
      </c>
      <c r="T97" s="3">
        <v>25</v>
      </c>
      <c r="U97" s="3">
        <v>150</v>
      </c>
      <c r="V97" s="5">
        <v>8866</v>
      </c>
      <c r="W97" s="3">
        <f t="shared" si="4"/>
        <v>89.222099225118242</v>
      </c>
      <c r="X97" s="10" t="s">
        <v>17</v>
      </c>
      <c r="Y97" s="17" t="s">
        <v>968</v>
      </c>
      <c r="Z97" s="17" t="s">
        <v>969</v>
      </c>
      <c r="AA97" s="17" t="s">
        <v>970</v>
      </c>
      <c r="AB97" s="9"/>
      <c r="AC97" s="9"/>
      <c r="AD97" s="7" t="s">
        <v>17</v>
      </c>
      <c r="AE97" s="9"/>
      <c r="AJ97"/>
      <c r="AK97"/>
      <c r="AL97"/>
    </row>
    <row r="98" spans="1:38">
      <c r="A98" s="26" t="s">
        <v>750</v>
      </c>
      <c r="B98" s="9" t="s">
        <v>487</v>
      </c>
      <c r="C98" s="3" t="s">
        <v>543</v>
      </c>
      <c r="D98">
        <v>2009</v>
      </c>
      <c r="E98" s="9" t="s">
        <v>489</v>
      </c>
      <c r="F98" s="9" t="s">
        <v>515</v>
      </c>
      <c r="G98" s="9" t="s">
        <v>545</v>
      </c>
      <c r="H98" s="9" t="s">
        <v>544</v>
      </c>
      <c r="I98" s="3" t="s">
        <v>546</v>
      </c>
      <c r="J98" s="6" t="s">
        <v>17</v>
      </c>
      <c r="K98" s="3" t="s">
        <v>17</v>
      </c>
      <c r="L98" s="3" t="s">
        <v>17</v>
      </c>
      <c r="M98" s="9" t="s">
        <v>517</v>
      </c>
      <c r="N98" s="9" t="s">
        <v>17</v>
      </c>
      <c r="O98" s="3" t="s">
        <v>738</v>
      </c>
      <c r="P98" s="10" t="s">
        <v>17</v>
      </c>
      <c r="Q98" s="3">
        <v>16218</v>
      </c>
      <c r="R98" s="3" t="s">
        <v>48</v>
      </c>
      <c r="S98" s="3" t="s">
        <v>145</v>
      </c>
      <c r="T98" s="3">
        <v>25</v>
      </c>
      <c r="U98" s="3">
        <v>150</v>
      </c>
      <c r="V98" s="5">
        <v>14513</v>
      </c>
      <c r="W98" s="3">
        <f t="shared" si="4"/>
        <v>89.486989764459253</v>
      </c>
      <c r="X98" s="10" t="s">
        <v>17</v>
      </c>
      <c r="Y98" s="17" t="s">
        <v>965</v>
      </c>
      <c r="Z98" s="17" t="s">
        <v>971</v>
      </c>
      <c r="AA98" s="7" t="s">
        <v>972</v>
      </c>
      <c r="AB98" s="3" t="s">
        <v>1232</v>
      </c>
      <c r="AC98" s="7" t="s">
        <v>313</v>
      </c>
      <c r="AD98" s="7" t="s">
        <v>17</v>
      </c>
      <c r="AE98" s="3"/>
    </row>
    <row r="99" spans="1:38">
      <c r="A99" s="26" t="s">
        <v>750</v>
      </c>
      <c r="B99" s="9" t="s">
        <v>487</v>
      </c>
      <c r="C99" s="3" t="s">
        <v>543</v>
      </c>
      <c r="D99">
        <v>2009</v>
      </c>
      <c r="E99" s="9" t="s">
        <v>489</v>
      </c>
      <c r="F99" s="9" t="s">
        <v>515</v>
      </c>
      <c r="G99" s="9" t="s">
        <v>545</v>
      </c>
      <c r="H99" s="9" t="s">
        <v>544</v>
      </c>
      <c r="I99" s="3" t="s">
        <v>546</v>
      </c>
      <c r="J99" s="6" t="s">
        <v>17</v>
      </c>
      <c r="K99" s="3" t="s">
        <v>17</v>
      </c>
      <c r="L99" s="3" t="s">
        <v>17</v>
      </c>
      <c r="M99" s="9" t="s">
        <v>517</v>
      </c>
      <c r="N99" s="9" t="s">
        <v>17</v>
      </c>
      <c r="O99" s="3" t="s">
        <v>737</v>
      </c>
      <c r="P99" s="10" t="s">
        <v>17</v>
      </c>
      <c r="Q99" s="3">
        <v>14910</v>
      </c>
      <c r="R99" s="3" t="s">
        <v>48</v>
      </c>
      <c r="S99" s="3" t="s">
        <v>145</v>
      </c>
      <c r="T99" s="3">
        <v>25</v>
      </c>
      <c r="U99" s="3">
        <v>150</v>
      </c>
      <c r="V99" s="5">
        <v>13291</v>
      </c>
      <c r="W99" s="3">
        <f t="shared" si="4"/>
        <v>89.141515761234075</v>
      </c>
      <c r="X99" s="10" t="s">
        <v>17</v>
      </c>
      <c r="Y99" s="17" t="s">
        <v>968</v>
      </c>
      <c r="Z99" s="17" t="s">
        <v>973</v>
      </c>
      <c r="AA99" s="7" t="s">
        <v>974</v>
      </c>
      <c r="AB99" s="9"/>
      <c r="AC99" s="9"/>
      <c r="AD99" s="7" t="s">
        <v>17</v>
      </c>
      <c r="AE99" s="3"/>
    </row>
    <row r="100" spans="1:38">
      <c r="A100" s="26" t="s">
        <v>954</v>
      </c>
      <c r="B100" s="9" t="s">
        <v>487</v>
      </c>
      <c r="C100" s="3" t="s">
        <v>543</v>
      </c>
      <c r="D100">
        <v>2009</v>
      </c>
      <c r="E100" s="9" t="s">
        <v>489</v>
      </c>
      <c r="F100" s="9" t="s">
        <v>515</v>
      </c>
      <c r="G100" s="9" t="s">
        <v>545</v>
      </c>
      <c r="H100" s="9" t="s">
        <v>544</v>
      </c>
      <c r="I100" s="3" t="s">
        <v>546</v>
      </c>
      <c r="J100" s="6" t="s">
        <v>17</v>
      </c>
      <c r="K100" s="3" t="s">
        <v>17</v>
      </c>
      <c r="L100" s="3" t="s">
        <v>17</v>
      </c>
      <c r="M100" s="9" t="s">
        <v>517</v>
      </c>
      <c r="N100" s="9" t="s">
        <v>17</v>
      </c>
      <c r="O100" s="3" t="s">
        <v>738</v>
      </c>
      <c r="P100" s="10" t="s">
        <v>17</v>
      </c>
      <c r="Q100" s="3">
        <v>14333</v>
      </c>
      <c r="R100" s="3" t="s">
        <v>48</v>
      </c>
      <c r="S100" s="3" t="s">
        <v>145</v>
      </c>
      <c r="T100" s="3">
        <v>25</v>
      </c>
      <c r="U100" s="3">
        <v>150</v>
      </c>
      <c r="V100" s="5">
        <v>12909</v>
      </c>
      <c r="W100" s="3">
        <f t="shared" si="4"/>
        <v>90.064885229889072</v>
      </c>
      <c r="X100" s="10" t="s">
        <v>17</v>
      </c>
      <c r="Y100" s="17" t="s">
        <v>965</v>
      </c>
      <c r="Z100" s="17" t="s">
        <v>975</v>
      </c>
      <c r="AA100" s="7" t="s">
        <v>976</v>
      </c>
      <c r="AB100" s="3" t="s">
        <v>1233</v>
      </c>
      <c r="AC100" s="7" t="s">
        <v>313</v>
      </c>
      <c r="AD100" s="7" t="s">
        <v>17</v>
      </c>
      <c r="AE100" s="3"/>
    </row>
    <row r="101" spans="1:38">
      <c r="A101" s="26" t="s">
        <v>954</v>
      </c>
      <c r="B101" s="9" t="s">
        <v>487</v>
      </c>
      <c r="C101" s="3" t="s">
        <v>543</v>
      </c>
      <c r="D101">
        <v>2009</v>
      </c>
      <c r="E101" s="9" t="s">
        <v>489</v>
      </c>
      <c r="F101" s="9" t="s">
        <v>515</v>
      </c>
      <c r="G101" s="9" t="s">
        <v>545</v>
      </c>
      <c r="H101" s="9" t="s">
        <v>544</v>
      </c>
      <c r="I101" s="3" t="s">
        <v>546</v>
      </c>
      <c r="J101" s="6" t="s">
        <v>17</v>
      </c>
      <c r="K101" s="3" t="s">
        <v>17</v>
      </c>
      <c r="L101" s="3" t="s">
        <v>17</v>
      </c>
      <c r="M101" s="9" t="s">
        <v>517</v>
      </c>
      <c r="N101" s="9" t="s">
        <v>17</v>
      </c>
      <c r="O101" s="3" t="s">
        <v>737</v>
      </c>
      <c r="P101" s="10" t="s">
        <v>17</v>
      </c>
      <c r="Q101" s="3">
        <v>13182</v>
      </c>
      <c r="R101" s="3" t="s">
        <v>48</v>
      </c>
      <c r="S101" s="3" t="s">
        <v>145</v>
      </c>
      <c r="T101" s="3">
        <v>25</v>
      </c>
      <c r="U101" s="3">
        <v>150</v>
      </c>
      <c r="V101" s="5">
        <v>11830</v>
      </c>
      <c r="W101" s="3">
        <f t="shared" si="4"/>
        <v>89.743589743589752</v>
      </c>
      <c r="X101" s="10" t="s">
        <v>17</v>
      </c>
      <c r="Y101" s="17" t="s">
        <v>968</v>
      </c>
      <c r="Z101" s="17" t="s">
        <v>977</v>
      </c>
      <c r="AA101" s="7" t="s">
        <v>978</v>
      </c>
      <c r="AB101" s="9"/>
      <c r="AC101" s="9"/>
      <c r="AD101" s="7" t="s">
        <v>17</v>
      </c>
      <c r="AE101" s="3"/>
    </row>
    <row r="102" spans="1:38">
      <c r="A102" s="26" t="s">
        <v>953</v>
      </c>
      <c r="B102" s="9" t="s">
        <v>487</v>
      </c>
      <c r="C102" s="3" t="s">
        <v>543</v>
      </c>
      <c r="D102">
        <v>2009</v>
      </c>
      <c r="E102" s="9" t="s">
        <v>489</v>
      </c>
      <c r="F102" s="9" t="s">
        <v>515</v>
      </c>
      <c r="G102" s="9" t="s">
        <v>545</v>
      </c>
      <c r="H102" s="9" t="s">
        <v>544</v>
      </c>
      <c r="I102" s="3" t="s">
        <v>546</v>
      </c>
      <c r="J102" s="6" t="s">
        <v>17</v>
      </c>
      <c r="K102" s="3" t="s">
        <v>17</v>
      </c>
      <c r="L102" s="3" t="s">
        <v>17</v>
      </c>
      <c r="M102" s="9" t="s">
        <v>517</v>
      </c>
      <c r="N102" s="9" t="s">
        <v>17</v>
      </c>
      <c r="O102" s="3" t="s">
        <v>738</v>
      </c>
      <c r="P102" s="10" t="s">
        <v>17</v>
      </c>
      <c r="Q102" s="3">
        <v>13124</v>
      </c>
      <c r="R102" s="3" t="s">
        <v>48</v>
      </c>
      <c r="S102" s="3" t="s">
        <v>145</v>
      </c>
      <c r="T102" s="3">
        <v>25</v>
      </c>
      <c r="U102" s="3">
        <v>150</v>
      </c>
      <c r="V102" s="5">
        <v>11505</v>
      </c>
      <c r="W102" s="3">
        <f t="shared" si="4"/>
        <v>87.663822005486139</v>
      </c>
      <c r="X102" s="10" t="s">
        <v>17</v>
      </c>
      <c r="Y102" s="17" t="s">
        <v>965</v>
      </c>
      <c r="Z102" s="17" t="s">
        <v>979</v>
      </c>
      <c r="AA102" s="3" t="s">
        <v>980</v>
      </c>
      <c r="AB102" s="3" t="s">
        <v>1234</v>
      </c>
      <c r="AC102" s="7" t="s">
        <v>313</v>
      </c>
      <c r="AD102" s="7" t="s">
        <v>17</v>
      </c>
      <c r="AE102" s="3"/>
    </row>
    <row r="103" spans="1:38">
      <c r="A103" s="26" t="s">
        <v>953</v>
      </c>
      <c r="B103" s="9" t="s">
        <v>487</v>
      </c>
      <c r="C103" s="3" t="s">
        <v>543</v>
      </c>
      <c r="D103">
        <v>2009</v>
      </c>
      <c r="E103" s="9" t="s">
        <v>489</v>
      </c>
      <c r="F103" s="9" t="s">
        <v>515</v>
      </c>
      <c r="G103" s="9" t="s">
        <v>545</v>
      </c>
      <c r="H103" s="9" t="s">
        <v>544</v>
      </c>
      <c r="I103" s="3" t="s">
        <v>546</v>
      </c>
      <c r="J103" s="6" t="s">
        <v>17</v>
      </c>
      <c r="K103" s="3" t="s">
        <v>17</v>
      </c>
      <c r="L103" s="3" t="s">
        <v>17</v>
      </c>
      <c r="M103" s="9" t="s">
        <v>517</v>
      </c>
      <c r="N103" s="9" t="s">
        <v>17</v>
      </c>
      <c r="O103" s="3" t="s">
        <v>737</v>
      </c>
      <c r="P103" s="10" t="s">
        <v>17</v>
      </c>
      <c r="Q103" s="3">
        <v>12056</v>
      </c>
      <c r="R103" s="3" t="s">
        <v>48</v>
      </c>
      <c r="S103" s="3" t="s">
        <v>145</v>
      </c>
      <c r="T103" s="3">
        <v>25</v>
      </c>
      <c r="U103" s="3">
        <v>150</v>
      </c>
      <c r="V103" s="5">
        <v>10540</v>
      </c>
      <c r="W103" s="3">
        <f t="shared" si="4"/>
        <v>87.425348374253488</v>
      </c>
      <c r="X103" s="10" t="s">
        <v>17</v>
      </c>
      <c r="Y103" s="17" t="s">
        <v>968</v>
      </c>
      <c r="Z103" s="17" t="s">
        <v>981</v>
      </c>
      <c r="AA103" s="3" t="s">
        <v>982</v>
      </c>
      <c r="AB103" s="9"/>
      <c r="AC103" s="9"/>
      <c r="AD103" s="7" t="s">
        <v>17</v>
      </c>
      <c r="AE103" s="3"/>
    </row>
    <row r="104" spans="1:38">
      <c r="A104" s="26" t="s">
        <v>751</v>
      </c>
      <c r="B104" s="9" t="s">
        <v>487</v>
      </c>
      <c r="C104" s="3" t="s">
        <v>543</v>
      </c>
      <c r="D104">
        <v>2009</v>
      </c>
      <c r="E104" s="9" t="s">
        <v>489</v>
      </c>
      <c r="F104" s="9" t="s">
        <v>515</v>
      </c>
      <c r="G104" s="9" t="s">
        <v>545</v>
      </c>
      <c r="H104" s="9" t="s">
        <v>544</v>
      </c>
      <c r="I104" s="3" t="s">
        <v>546</v>
      </c>
      <c r="J104" s="6" t="s">
        <v>17</v>
      </c>
      <c r="K104" s="3" t="s">
        <v>17</v>
      </c>
      <c r="L104" s="3" t="s">
        <v>17</v>
      </c>
      <c r="M104" s="9" t="s">
        <v>517</v>
      </c>
      <c r="N104" s="9" t="s">
        <v>17</v>
      </c>
      <c r="O104" s="3" t="s">
        <v>738</v>
      </c>
      <c r="P104" s="10" t="s">
        <v>17</v>
      </c>
      <c r="Q104" s="3">
        <v>1549</v>
      </c>
      <c r="R104" s="3" t="s">
        <v>48</v>
      </c>
      <c r="S104" s="3" t="s">
        <v>145</v>
      </c>
      <c r="T104" s="3">
        <v>25</v>
      </c>
      <c r="U104" s="3">
        <v>200</v>
      </c>
      <c r="V104" s="5">
        <v>1431</v>
      </c>
      <c r="W104" s="3">
        <f t="shared" si="4"/>
        <v>92.382182052937381</v>
      </c>
      <c r="X104" s="10" t="s">
        <v>17</v>
      </c>
      <c r="Y104" s="17" t="s">
        <v>965</v>
      </c>
      <c r="Z104" s="17" t="s">
        <v>983</v>
      </c>
      <c r="AA104" s="3" t="s">
        <v>984</v>
      </c>
      <c r="AB104" s="3" t="s">
        <v>1235</v>
      </c>
      <c r="AC104" s="7" t="s">
        <v>313</v>
      </c>
      <c r="AD104" s="7" t="s">
        <v>17</v>
      </c>
      <c r="AE104" s="3"/>
    </row>
    <row r="105" spans="1:38">
      <c r="A105" s="26" t="s">
        <v>752</v>
      </c>
      <c r="B105" s="9" t="s">
        <v>487</v>
      </c>
      <c r="C105" s="3" t="s">
        <v>543</v>
      </c>
      <c r="D105">
        <v>2009</v>
      </c>
      <c r="E105" s="9" t="s">
        <v>489</v>
      </c>
      <c r="F105" s="9" t="s">
        <v>515</v>
      </c>
      <c r="G105" s="9" t="s">
        <v>545</v>
      </c>
      <c r="H105" s="9" t="s">
        <v>544</v>
      </c>
      <c r="I105" s="3" t="s">
        <v>546</v>
      </c>
      <c r="J105" s="6" t="s">
        <v>17</v>
      </c>
      <c r="K105" s="3" t="s">
        <v>17</v>
      </c>
      <c r="L105" s="3" t="s">
        <v>17</v>
      </c>
      <c r="M105" s="9" t="s">
        <v>517</v>
      </c>
      <c r="N105" s="9" t="s">
        <v>17</v>
      </c>
      <c r="O105" s="3" t="s">
        <v>737</v>
      </c>
      <c r="P105" s="10" t="s">
        <v>17</v>
      </c>
      <c r="Q105" s="3">
        <v>1382</v>
      </c>
      <c r="R105" s="3" t="s">
        <v>48</v>
      </c>
      <c r="S105" s="3" t="s">
        <v>145</v>
      </c>
      <c r="T105" s="3">
        <v>30</v>
      </c>
      <c r="U105" s="3">
        <v>200</v>
      </c>
      <c r="V105" s="5">
        <v>1278</v>
      </c>
      <c r="W105" s="3">
        <f t="shared" si="4"/>
        <v>92.474674384949353</v>
      </c>
      <c r="X105" s="10" t="s">
        <v>17</v>
      </c>
      <c r="Y105" s="17" t="s">
        <v>968</v>
      </c>
      <c r="Z105" s="17" t="s">
        <v>985</v>
      </c>
      <c r="AA105" s="3" t="s">
        <v>986</v>
      </c>
      <c r="AB105" s="9"/>
      <c r="AC105" s="9"/>
      <c r="AD105" s="7" t="s">
        <v>17</v>
      </c>
      <c r="AE105" s="3"/>
    </row>
    <row r="106" spans="1:38">
      <c r="A106" s="26" t="s">
        <v>753</v>
      </c>
      <c r="B106" s="9" t="s">
        <v>487</v>
      </c>
      <c r="C106" s="3" t="s">
        <v>543</v>
      </c>
      <c r="D106">
        <v>2009</v>
      </c>
      <c r="E106" s="9" t="s">
        <v>489</v>
      </c>
      <c r="F106" s="9" t="s">
        <v>515</v>
      </c>
      <c r="G106" s="9" t="s">
        <v>545</v>
      </c>
      <c r="H106" s="9" t="s">
        <v>544</v>
      </c>
      <c r="I106" s="3" t="s">
        <v>546</v>
      </c>
      <c r="J106" s="6" t="s">
        <v>17</v>
      </c>
      <c r="K106" s="3" t="s">
        <v>17</v>
      </c>
      <c r="L106" s="3" t="s">
        <v>17</v>
      </c>
      <c r="M106" s="9" t="s">
        <v>517</v>
      </c>
      <c r="N106" s="9" t="s">
        <v>17</v>
      </c>
      <c r="O106" s="3" t="s">
        <v>738</v>
      </c>
      <c r="P106" s="10" t="s">
        <v>17</v>
      </c>
      <c r="Q106" s="3">
        <v>1278</v>
      </c>
      <c r="R106" s="3" t="s">
        <v>48</v>
      </c>
      <c r="S106" s="3" t="s">
        <v>145</v>
      </c>
      <c r="T106" s="3">
        <v>25</v>
      </c>
      <c r="U106" s="3">
        <v>200</v>
      </c>
      <c r="V106" s="5">
        <v>1196</v>
      </c>
      <c r="W106" s="3">
        <f t="shared" si="4"/>
        <v>93.583724569640054</v>
      </c>
      <c r="X106" s="10" t="s">
        <v>17</v>
      </c>
      <c r="Y106" s="17" t="s">
        <v>965</v>
      </c>
      <c r="Z106" s="17" t="s">
        <v>987</v>
      </c>
      <c r="AA106" s="3" t="s">
        <v>988</v>
      </c>
      <c r="AB106" s="3" t="s">
        <v>1236</v>
      </c>
      <c r="AC106" s="7" t="s">
        <v>313</v>
      </c>
      <c r="AD106" s="7" t="s">
        <v>17</v>
      </c>
      <c r="AE106" s="3"/>
    </row>
    <row r="107" spans="1:38">
      <c r="A107" s="26" t="s">
        <v>754</v>
      </c>
      <c r="B107" s="9" t="s">
        <v>487</v>
      </c>
      <c r="C107" s="3" t="s">
        <v>543</v>
      </c>
      <c r="D107">
        <v>2009</v>
      </c>
      <c r="E107" s="9" t="s">
        <v>489</v>
      </c>
      <c r="F107" s="9" t="s">
        <v>515</v>
      </c>
      <c r="G107" s="9" t="s">
        <v>545</v>
      </c>
      <c r="H107" s="9" t="s">
        <v>544</v>
      </c>
      <c r="I107" s="3" t="s">
        <v>546</v>
      </c>
      <c r="J107" s="6" t="s">
        <v>17</v>
      </c>
      <c r="K107" s="3" t="s">
        <v>17</v>
      </c>
      <c r="L107" s="3" t="s">
        <v>17</v>
      </c>
      <c r="M107" s="9" t="s">
        <v>517</v>
      </c>
      <c r="N107" s="9" t="s">
        <v>17</v>
      </c>
      <c r="O107" s="3" t="s">
        <v>737</v>
      </c>
      <c r="P107" s="10" t="s">
        <v>17</v>
      </c>
      <c r="Q107" s="3">
        <v>1203</v>
      </c>
      <c r="R107" s="3" t="s">
        <v>48</v>
      </c>
      <c r="S107" s="3" t="s">
        <v>145</v>
      </c>
      <c r="T107" s="3">
        <v>25</v>
      </c>
      <c r="U107" s="3">
        <v>200</v>
      </c>
      <c r="V107" s="5">
        <v>1116</v>
      </c>
      <c r="W107" s="3">
        <f t="shared" si="4"/>
        <v>92.768079800498754</v>
      </c>
      <c r="X107" s="10" t="s">
        <v>17</v>
      </c>
      <c r="Y107" s="17" t="s">
        <v>968</v>
      </c>
      <c r="Z107" s="17" t="s">
        <v>989</v>
      </c>
      <c r="AA107" s="3" t="s">
        <v>990</v>
      </c>
      <c r="AB107" s="9"/>
      <c r="AC107" s="9"/>
      <c r="AD107" s="7" t="s">
        <v>17</v>
      </c>
      <c r="AE107" s="3"/>
    </row>
    <row r="108" spans="1:38">
      <c r="A108" s="26" t="s">
        <v>755</v>
      </c>
      <c r="B108" s="9" t="s">
        <v>487</v>
      </c>
      <c r="C108" s="3" t="s">
        <v>543</v>
      </c>
      <c r="D108">
        <v>2009</v>
      </c>
      <c r="E108" s="9" t="s">
        <v>489</v>
      </c>
      <c r="F108" s="9" t="s">
        <v>515</v>
      </c>
      <c r="G108" s="9" t="s">
        <v>545</v>
      </c>
      <c r="H108" s="9" t="s">
        <v>544</v>
      </c>
      <c r="I108" s="3" t="s">
        <v>546</v>
      </c>
      <c r="J108" s="6" t="s">
        <v>17</v>
      </c>
      <c r="K108" s="3" t="s">
        <v>17</v>
      </c>
      <c r="L108" s="3" t="s">
        <v>17</v>
      </c>
      <c r="M108" s="9" t="s">
        <v>517</v>
      </c>
      <c r="N108" s="9" t="s">
        <v>17</v>
      </c>
      <c r="O108" s="3" t="s">
        <v>738</v>
      </c>
      <c r="P108" s="10" t="s">
        <v>17</v>
      </c>
      <c r="Q108" s="3">
        <v>6537</v>
      </c>
      <c r="R108" s="3" t="s">
        <v>48</v>
      </c>
      <c r="S108" s="3" t="s">
        <v>145</v>
      </c>
      <c r="T108" s="3">
        <v>25</v>
      </c>
      <c r="U108" s="3">
        <v>150</v>
      </c>
      <c r="V108" s="5">
        <v>5939</v>
      </c>
      <c r="W108" s="3">
        <f t="shared" si="4"/>
        <v>90.852072816276575</v>
      </c>
      <c r="X108" s="10" t="s">
        <v>17</v>
      </c>
      <c r="Y108" s="17" t="s">
        <v>965</v>
      </c>
      <c r="Z108" s="17" t="s">
        <v>991</v>
      </c>
      <c r="AA108" s="3" t="s">
        <v>992</v>
      </c>
      <c r="AB108" s="3" t="s">
        <v>1237</v>
      </c>
      <c r="AC108" s="7" t="s">
        <v>313</v>
      </c>
      <c r="AD108" s="7" t="s">
        <v>17</v>
      </c>
      <c r="AE108" s="3"/>
    </row>
    <row r="109" spans="1:38">
      <c r="A109" s="26" t="s">
        <v>756</v>
      </c>
      <c r="B109" s="9" t="s">
        <v>487</v>
      </c>
      <c r="C109" s="3" t="s">
        <v>543</v>
      </c>
      <c r="D109">
        <v>2009</v>
      </c>
      <c r="E109" s="9" t="s">
        <v>489</v>
      </c>
      <c r="F109" s="9" t="s">
        <v>515</v>
      </c>
      <c r="G109" s="9" t="s">
        <v>545</v>
      </c>
      <c r="H109" s="9" t="s">
        <v>544</v>
      </c>
      <c r="I109" s="3" t="s">
        <v>546</v>
      </c>
      <c r="J109" s="6" t="s">
        <v>17</v>
      </c>
      <c r="K109" s="3" t="s">
        <v>17</v>
      </c>
      <c r="L109" s="3" t="s">
        <v>17</v>
      </c>
      <c r="M109" s="9" t="s">
        <v>517</v>
      </c>
      <c r="N109" s="9" t="s">
        <v>17</v>
      </c>
      <c r="O109" s="3" t="s">
        <v>737</v>
      </c>
      <c r="P109" s="10" t="s">
        <v>17</v>
      </c>
      <c r="Q109" s="3">
        <v>6108</v>
      </c>
      <c r="R109" s="3" t="s">
        <v>48</v>
      </c>
      <c r="S109" s="3" t="s">
        <v>145</v>
      </c>
      <c r="T109" s="3">
        <v>25</v>
      </c>
      <c r="U109" s="3">
        <v>150</v>
      </c>
      <c r="V109" s="5">
        <v>5585</v>
      </c>
      <c r="W109" s="3">
        <f t="shared" si="4"/>
        <v>91.437459070072038</v>
      </c>
      <c r="X109" s="10" t="s">
        <v>17</v>
      </c>
      <c r="Y109" s="17" t="s">
        <v>968</v>
      </c>
      <c r="Z109" s="17" t="s">
        <v>993</v>
      </c>
      <c r="AA109" s="3" t="s">
        <v>994</v>
      </c>
      <c r="AB109" s="9"/>
      <c r="AC109" s="9"/>
      <c r="AD109" s="7" t="s">
        <v>17</v>
      </c>
      <c r="AE109" s="3"/>
    </row>
    <row r="110" spans="1:38">
      <c r="A110" s="26" t="s">
        <v>757</v>
      </c>
      <c r="B110" s="9" t="s">
        <v>487</v>
      </c>
      <c r="C110" s="3" t="s">
        <v>543</v>
      </c>
      <c r="D110">
        <v>2009</v>
      </c>
      <c r="E110" s="9" t="s">
        <v>489</v>
      </c>
      <c r="F110" s="9" t="s">
        <v>515</v>
      </c>
      <c r="G110" s="9" t="s">
        <v>545</v>
      </c>
      <c r="H110" s="9" t="s">
        <v>544</v>
      </c>
      <c r="I110" s="3" t="s">
        <v>546</v>
      </c>
      <c r="J110" s="6" t="s">
        <v>17</v>
      </c>
      <c r="K110" s="3" t="s">
        <v>17</v>
      </c>
      <c r="L110" s="3" t="s">
        <v>17</v>
      </c>
      <c r="M110" s="9" t="s">
        <v>517</v>
      </c>
      <c r="N110" s="9" t="s">
        <v>17</v>
      </c>
      <c r="O110" s="3" t="s">
        <v>738</v>
      </c>
      <c r="P110" s="10" t="s">
        <v>17</v>
      </c>
      <c r="Q110" s="3">
        <v>16683</v>
      </c>
      <c r="R110" s="3" t="s">
        <v>48</v>
      </c>
      <c r="S110" s="3" t="s">
        <v>145</v>
      </c>
      <c r="T110" s="3">
        <v>30</v>
      </c>
      <c r="U110" s="3">
        <v>200</v>
      </c>
      <c r="V110" s="5">
        <v>15431</v>
      </c>
      <c r="W110" s="3">
        <f t="shared" si="4"/>
        <v>92.495354552538515</v>
      </c>
      <c r="X110" s="10" t="s">
        <v>17</v>
      </c>
      <c r="Y110" s="17" t="s">
        <v>965</v>
      </c>
      <c r="Z110" s="17" t="s">
        <v>995</v>
      </c>
      <c r="AA110" s="3" t="s">
        <v>996</v>
      </c>
      <c r="AB110" s="3" t="s">
        <v>1238</v>
      </c>
      <c r="AC110" s="7" t="s">
        <v>313</v>
      </c>
      <c r="AD110" s="7" t="s">
        <v>17</v>
      </c>
      <c r="AE110" s="3"/>
    </row>
    <row r="111" spans="1:38">
      <c r="A111" s="26" t="s">
        <v>758</v>
      </c>
      <c r="B111" s="9" t="s">
        <v>487</v>
      </c>
      <c r="C111" s="3" t="s">
        <v>543</v>
      </c>
      <c r="D111">
        <v>2009</v>
      </c>
      <c r="E111" s="9" t="s">
        <v>489</v>
      </c>
      <c r="F111" s="9" t="s">
        <v>515</v>
      </c>
      <c r="G111" s="9" t="s">
        <v>545</v>
      </c>
      <c r="H111" s="9" t="s">
        <v>544</v>
      </c>
      <c r="I111" s="3" t="s">
        <v>546</v>
      </c>
      <c r="J111" s="6" t="s">
        <v>17</v>
      </c>
      <c r="K111" s="3" t="s">
        <v>17</v>
      </c>
      <c r="L111" s="3" t="s">
        <v>17</v>
      </c>
      <c r="M111" s="9" t="s">
        <v>517</v>
      </c>
      <c r="N111" s="9" t="s">
        <v>17</v>
      </c>
      <c r="O111" s="3" t="s">
        <v>737</v>
      </c>
      <c r="P111" s="10" t="s">
        <v>17</v>
      </c>
      <c r="Q111" s="28">
        <v>15266</v>
      </c>
      <c r="R111" s="3" t="s">
        <v>48</v>
      </c>
      <c r="S111" s="3" t="s">
        <v>145</v>
      </c>
      <c r="T111" s="28">
        <v>30</v>
      </c>
      <c r="U111" s="28">
        <v>200</v>
      </c>
      <c r="V111" s="38">
        <v>13937</v>
      </c>
      <c r="W111" s="28">
        <f t="shared" si="4"/>
        <v>91.294379667234381</v>
      </c>
      <c r="X111" s="10" t="s">
        <v>17</v>
      </c>
      <c r="Y111" s="17" t="s">
        <v>968</v>
      </c>
      <c r="Z111" s="17" t="s">
        <v>997</v>
      </c>
      <c r="AA111" s="3" t="s">
        <v>998</v>
      </c>
      <c r="AB111" s="9"/>
      <c r="AC111" s="9"/>
      <c r="AD111" s="7" t="s">
        <v>17</v>
      </c>
      <c r="AE111" s="3"/>
    </row>
    <row r="112" spans="1:38">
      <c r="A112" s="26" t="s">
        <v>759</v>
      </c>
      <c r="B112" s="9" t="s">
        <v>487</v>
      </c>
      <c r="C112" s="3" t="s">
        <v>543</v>
      </c>
      <c r="D112">
        <v>2009</v>
      </c>
      <c r="E112" s="9" t="s">
        <v>489</v>
      </c>
      <c r="F112" s="9" t="s">
        <v>515</v>
      </c>
      <c r="G112" s="9" t="s">
        <v>545</v>
      </c>
      <c r="H112" s="9" t="s">
        <v>544</v>
      </c>
      <c r="I112" s="3" t="s">
        <v>546</v>
      </c>
      <c r="J112" s="6" t="s">
        <v>17</v>
      </c>
      <c r="K112" s="3" t="s">
        <v>17</v>
      </c>
      <c r="L112" s="3" t="s">
        <v>17</v>
      </c>
      <c r="M112" s="9" t="s">
        <v>517</v>
      </c>
      <c r="N112" s="9" t="s">
        <v>17</v>
      </c>
      <c r="O112" s="3" t="s">
        <v>738</v>
      </c>
      <c r="P112" s="10" t="s">
        <v>17</v>
      </c>
      <c r="Q112" s="3">
        <v>20654</v>
      </c>
      <c r="R112" s="3" t="s">
        <v>48</v>
      </c>
      <c r="S112" s="3" t="s">
        <v>145</v>
      </c>
      <c r="T112" s="3">
        <v>25</v>
      </c>
      <c r="U112" s="3">
        <v>150</v>
      </c>
      <c r="V112" s="5">
        <v>19687</v>
      </c>
      <c r="W112" s="3">
        <f t="shared" si="4"/>
        <v>95.318098189212748</v>
      </c>
      <c r="X112" s="10" t="s">
        <v>17</v>
      </c>
      <c r="Y112" s="17" t="s">
        <v>965</v>
      </c>
      <c r="Z112" s="17" t="s">
        <v>999</v>
      </c>
      <c r="AA112" s="3" t="s">
        <v>1000</v>
      </c>
      <c r="AB112" s="3" t="s">
        <v>1239</v>
      </c>
      <c r="AC112" s="7" t="s">
        <v>313</v>
      </c>
      <c r="AD112" s="7" t="s">
        <v>17</v>
      </c>
      <c r="AE112" s="3"/>
    </row>
    <row r="113" spans="1:31">
      <c r="A113" s="26" t="s">
        <v>760</v>
      </c>
      <c r="B113" s="9" t="s">
        <v>487</v>
      </c>
      <c r="C113" s="3" t="s">
        <v>543</v>
      </c>
      <c r="D113">
        <v>2009</v>
      </c>
      <c r="E113" s="9" t="s">
        <v>489</v>
      </c>
      <c r="F113" s="9" t="s">
        <v>515</v>
      </c>
      <c r="G113" s="9" t="s">
        <v>545</v>
      </c>
      <c r="H113" s="9" t="s">
        <v>544</v>
      </c>
      <c r="I113" s="3" t="s">
        <v>546</v>
      </c>
      <c r="J113" s="6" t="s">
        <v>17</v>
      </c>
      <c r="K113" s="3" t="s">
        <v>17</v>
      </c>
      <c r="L113" s="3" t="s">
        <v>17</v>
      </c>
      <c r="M113" s="9" t="s">
        <v>517</v>
      </c>
      <c r="N113" s="9" t="s">
        <v>17</v>
      </c>
      <c r="O113" s="3" t="s">
        <v>737</v>
      </c>
      <c r="P113" s="10" t="s">
        <v>17</v>
      </c>
      <c r="Q113" s="3">
        <v>18908</v>
      </c>
      <c r="R113" s="3" t="s">
        <v>48</v>
      </c>
      <c r="S113" s="3" t="s">
        <v>145</v>
      </c>
      <c r="T113" s="3">
        <v>25</v>
      </c>
      <c r="U113" s="3">
        <v>150</v>
      </c>
      <c r="V113" s="5">
        <v>17999</v>
      </c>
      <c r="W113" s="3">
        <f t="shared" si="4"/>
        <v>95.192511106409981</v>
      </c>
      <c r="X113" s="10" t="s">
        <v>17</v>
      </c>
      <c r="Y113" s="17" t="s">
        <v>968</v>
      </c>
      <c r="Z113" s="17" t="s">
        <v>1001</v>
      </c>
      <c r="AA113" s="3" t="s">
        <v>1002</v>
      </c>
      <c r="AB113" s="9"/>
      <c r="AC113" s="9"/>
      <c r="AD113" s="7" t="s">
        <v>17</v>
      </c>
      <c r="AE113" s="3"/>
    </row>
    <row r="114" spans="1:31">
      <c r="A114" s="26" t="s">
        <v>761</v>
      </c>
      <c r="B114" s="35" t="s">
        <v>487</v>
      </c>
      <c r="C114" s="28" t="s">
        <v>543</v>
      </c>
      <c r="D114">
        <v>2009</v>
      </c>
      <c r="E114" s="35" t="s">
        <v>489</v>
      </c>
      <c r="F114" s="35" t="s">
        <v>515</v>
      </c>
      <c r="G114" s="35" t="s">
        <v>545</v>
      </c>
      <c r="H114" s="35" t="s">
        <v>544</v>
      </c>
      <c r="I114" s="28" t="s">
        <v>546</v>
      </c>
      <c r="J114" s="36" t="s">
        <v>17</v>
      </c>
      <c r="K114" s="28" t="s">
        <v>17</v>
      </c>
      <c r="L114" s="28" t="s">
        <v>17</v>
      </c>
      <c r="M114" s="9" t="s">
        <v>517</v>
      </c>
      <c r="N114" s="35" t="s">
        <v>17</v>
      </c>
      <c r="O114" s="3" t="s">
        <v>738</v>
      </c>
      <c r="P114" s="10" t="s">
        <v>17</v>
      </c>
      <c r="Q114" s="3">
        <v>8325</v>
      </c>
      <c r="R114" s="3" t="s">
        <v>48</v>
      </c>
      <c r="S114" s="3" t="s">
        <v>145</v>
      </c>
      <c r="T114" s="3">
        <v>25</v>
      </c>
      <c r="U114" s="3">
        <v>125</v>
      </c>
      <c r="V114" s="5">
        <v>7715</v>
      </c>
      <c r="W114" s="3">
        <f t="shared" si="4"/>
        <v>92.672672672672675</v>
      </c>
      <c r="X114" s="10" t="s">
        <v>17</v>
      </c>
      <c r="Y114" s="17" t="s">
        <v>965</v>
      </c>
      <c r="Z114" s="17" t="s">
        <v>1003</v>
      </c>
      <c r="AA114" s="3" t="s">
        <v>1004</v>
      </c>
      <c r="AB114" s="3" t="s">
        <v>1240</v>
      </c>
      <c r="AC114" s="7" t="s">
        <v>313</v>
      </c>
      <c r="AD114" s="7" t="s">
        <v>17</v>
      </c>
      <c r="AE114" s="3"/>
    </row>
    <row r="115" spans="1:31">
      <c r="A115" s="26" t="s">
        <v>762</v>
      </c>
      <c r="B115" s="35" t="s">
        <v>487</v>
      </c>
      <c r="C115" s="28" t="s">
        <v>543</v>
      </c>
      <c r="D115">
        <v>2009</v>
      </c>
      <c r="E115" s="35" t="s">
        <v>489</v>
      </c>
      <c r="F115" s="35" t="s">
        <v>515</v>
      </c>
      <c r="G115" s="35" t="s">
        <v>545</v>
      </c>
      <c r="H115" s="35" t="s">
        <v>544</v>
      </c>
      <c r="I115" s="28" t="s">
        <v>546</v>
      </c>
      <c r="J115" s="36" t="s">
        <v>17</v>
      </c>
      <c r="K115" s="28" t="s">
        <v>17</v>
      </c>
      <c r="L115" s="28" t="s">
        <v>17</v>
      </c>
      <c r="M115" s="9" t="s">
        <v>517</v>
      </c>
      <c r="N115" s="35" t="s">
        <v>17</v>
      </c>
      <c r="O115" s="3" t="s">
        <v>737</v>
      </c>
      <c r="P115" s="10" t="s">
        <v>17</v>
      </c>
      <c r="Q115" s="3">
        <v>7671</v>
      </c>
      <c r="R115" s="3" t="s">
        <v>48</v>
      </c>
      <c r="S115" s="3" t="s">
        <v>145</v>
      </c>
      <c r="T115" s="3">
        <v>25</v>
      </c>
      <c r="U115" s="3">
        <v>125</v>
      </c>
      <c r="V115" s="5">
        <v>7021</v>
      </c>
      <c r="W115" s="3">
        <f t="shared" si="4"/>
        <v>91.526528483900407</v>
      </c>
      <c r="X115" s="10" t="s">
        <v>17</v>
      </c>
      <c r="Y115" s="17" t="s">
        <v>968</v>
      </c>
      <c r="Z115" s="17" t="s">
        <v>1005</v>
      </c>
      <c r="AA115" s="3" t="s">
        <v>1006</v>
      </c>
      <c r="AB115" s="9"/>
      <c r="AC115" s="9"/>
      <c r="AD115" s="7" t="s">
        <v>17</v>
      </c>
      <c r="AE115" s="3"/>
    </row>
    <row r="116" spans="1:31">
      <c r="A116" s="26" t="s">
        <v>763</v>
      </c>
      <c r="B116" s="35" t="s">
        <v>487</v>
      </c>
      <c r="C116" s="28" t="s">
        <v>543</v>
      </c>
      <c r="D116">
        <v>2009</v>
      </c>
      <c r="E116" s="35" t="s">
        <v>489</v>
      </c>
      <c r="F116" s="35" t="s">
        <v>515</v>
      </c>
      <c r="G116" s="35" t="s">
        <v>545</v>
      </c>
      <c r="H116" s="35" t="s">
        <v>544</v>
      </c>
      <c r="I116" s="28" t="s">
        <v>546</v>
      </c>
      <c r="J116" s="36" t="s">
        <v>17</v>
      </c>
      <c r="K116" s="28" t="s">
        <v>17</v>
      </c>
      <c r="L116" s="28" t="s">
        <v>17</v>
      </c>
      <c r="M116" s="9" t="s">
        <v>517</v>
      </c>
      <c r="N116" s="35" t="s">
        <v>17</v>
      </c>
      <c r="O116" s="3" t="s">
        <v>738</v>
      </c>
      <c r="P116" s="10" t="s">
        <v>17</v>
      </c>
      <c r="Q116" s="3">
        <v>4911</v>
      </c>
      <c r="R116" s="3" t="s">
        <v>48</v>
      </c>
      <c r="S116" s="3" t="s">
        <v>145</v>
      </c>
      <c r="T116" s="3">
        <v>25</v>
      </c>
      <c r="U116" s="3">
        <v>150</v>
      </c>
      <c r="V116" s="5">
        <v>4665</v>
      </c>
      <c r="W116" s="3">
        <f t="shared" si="4"/>
        <v>94.99083689676236</v>
      </c>
      <c r="X116" s="10" t="s">
        <v>17</v>
      </c>
      <c r="Y116" s="17" t="s">
        <v>965</v>
      </c>
      <c r="Z116" s="17" t="s">
        <v>1007</v>
      </c>
      <c r="AA116" s="3" t="s">
        <v>1008</v>
      </c>
      <c r="AB116" s="3" t="s">
        <v>1241</v>
      </c>
      <c r="AC116" s="7" t="s">
        <v>313</v>
      </c>
      <c r="AD116" s="7" t="s">
        <v>17</v>
      </c>
      <c r="AE116" s="9"/>
    </row>
    <row r="117" spans="1:31">
      <c r="A117" s="26" t="s">
        <v>764</v>
      </c>
      <c r="B117" s="35" t="s">
        <v>487</v>
      </c>
      <c r="C117" s="28" t="s">
        <v>543</v>
      </c>
      <c r="D117">
        <v>2009</v>
      </c>
      <c r="E117" s="35" t="s">
        <v>489</v>
      </c>
      <c r="F117" s="35" t="s">
        <v>515</v>
      </c>
      <c r="G117" s="35" t="s">
        <v>545</v>
      </c>
      <c r="H117" s="35" t="s">
        <v>544</v>
      </c>
      <c r="I117" s="28" t="s">
        <v>546</v>
      </c>
      <c r="J117" s="36" t="s">
        <v>17</v>
      </c>
      <c r="K117" s="28" t="s">
        <v>17</v>
      </c>
      <c r="L117" s="28" t="s">
        <v>17</v>
      </c>
      <c r="M117" s="9" t="s">
        <v>517</v>
      </c>
      <c r="N117" s="35" t="s">
        <v>17</v>
      </c>
      <c r="O117" s="3" t="s">
        <v>737</v>
      </c>
      <c r="P117" s="10" t="s">
        <v>17</v>
      </c>
      <c r="Q117" s="3">
        <v>4744</v>
      </c>
      <c r="R117" s="3" t="s">
        <v>48</v>
      </c>
      <c r="S117" s="3" t="s">
        <v>145</v>
      </c>
      <c r="T117" s="3">
        <v>25</v>
      </c>
      <c r="U117" s="3">
        <v>150</v>
      </c>
      <c r="V117" s="5">
        <v>4506</v>
      </c>
      <c r="W117" s="3">
        <f t="shared" si="4"/>
        <v>94.983136593591908</v>
      </c>
      <c r="X117" s="10" t="s">
        <v>17</v>
      </c>
      <c r="Y117" s="17" t="s">
        <v>968</v>
      </c>
      <c r="Z117" s="17" t="s">
        <v>1009</v>
      </c>
      <c r="AA117" s="3" t="s">
        <v>1010</v>
      </c>
      <c r="AB117" s="9"/>
      <c r="AC117" s="9"/>
      <c r="AD117" s="7" t="s">
        <v>17</v>
      </c>
      <c r="AE117" s="9"/>
    </row>
    <row r="118" spans="1:31">
      <c r="A118" s="26" t="s">
        <v>765</v>
      </c>
      <c r="B118" s="35" t="s">
        <v>487</v>
      </c>
      <c r="C118" s="28" t="s">
        <v>543</v>
      </c>
      <c r="D118">
        <v>2009</v>
      </c>
      <c r="E118" s="35" t="s">
        <v>489</v>
      </c>
      <c r="F118" s="35" t="s">
        <v>515</v>
      </c>
      <c r="G118" s="35" t="s">
        <v>545</v>
      </c>
      <c r="H118" s="35" t="s">
        <v>544</v>
      </c>
      <c r="I118" s="28" t="s">
        <v>546</v>
      </c>
      <c r="J118" s="36" t="s">
        <v>17</v>
      </c>
      <c r="K118" s="28" t="s">
        <v>17</v>
      </c>
      <c r="L118" s="28" t="s">
        <v>17</v>
      </c>
      <c r="M118" s="9" t="s">
        <v>517</v>
      </c>
      <c r="N118" s="35" t="s">
        <v>17</v>
      </c>
      <c r="O118" s="3" t="s">
        <v>738</v>
      </c>
      <c r="P118" s="10" t="s">
        <v>17</v>
      </c>
      <c r="Q118" s="3">
        <v>14353</v>
      </c>
      <c r="R118" s="3" t="s">
        <v>48</v>
      </c>
      <c r="S118" s="3" t="s">
        <v>145</v>
      </c>
      <c r="T118" s="3">
        <v>30</v>
      </c>
      <c r="U118" s="3">
        <v>150</v>
      </c>
      <c r="V118" s="5">
        <v>13219</v>
      </c>
      <c r="W118" s="3">
        <f t="shared" si="4"/>
        <v>92.099212708144634</v>
      </c>
      <c r="X118" s="10" t="s">
        <v>17</v>
      </c>
      <c r="Y118" s="17" t="s">
        <v>965</v>
      </c>
      <c r="Z118" s="17" t="s">
        <v>1011</v>
      </c>
      <c r="AA118" s="3" t="s">
        <v>1012</v>
      </c>
      <c r="AB118" s="3" t="s">
        <v>1242</v>
      </c>
      <c r="AC118" s="7" t="s">
        <v>313</v>
      </c>
      <c r="AD118" s="7" t="s">
        <v>17</v>
      </c>
      <c r="AE118" s="9"/>
    </row>
    <row r="119" spans="1:31">
      <c r="A119" s="26" t="s">
        <v>766</v>
      </c>
      <c r="B119" s="35" t="s">
        <v>487</v>
      </c>
      <c r="C119" s="28" t="s">
        <v>543</v>
      </c>
      <c r="D119">
        <v>2009</v>
      </c>
      <c r="E119" s="35" t="s">
        <v>489</v>
      </c>
      <c r="F119" s="35" t="s">
        <v>515</v>
      </c>
      <c r="G119" s="35" t="s">
        <v>545</v>
      </c>
      <c r="H119" s="35" t="s">
        <v>544</v>
      </c>
      <c r="I119" s="28" t="s">
        <v>546</v>
      </c>
      <c r="J119" s="36" t="s">
        <v>17</v>
      </c>
      <c r="K119" s="28" t="s">
        <v>17</v>
      </c>
      <c r="L119" s="28" t="s">
        <v>17</v>
      </c>
      <c r="M119" s="9" t="s">
        <v>517</v>
      </c>
      <c r="N119" s="35" t="s">
        <v>17</v>
      </c>
      <c r="O119" s="3" t="s">
        <v>737</v>
      </c>
      <c r="P119" s="10" t="s">
        <v>17</v>
      </c>
      <c r="Q119" s="3">
        <v>13069</v>
      </c>
      <c r="R119" s="3" t="s">
        <v>48</v>
      </c>
      <c r="S119" s="3" t="s">
        <v>145</v>
      </c>
      <c r="T119" s="3">
        <v>30</v>
      </c>
      <c r="U119" s="3">
        <v>150</v>
      </c>
      <c r="V119" s="5">
        <v>12016</v>
      </c>
      <c r="W119" s="3">
        <f t="shared" si="4"/>
        <v>91.942765322518937</v>
      </c>
      <c r="X119" s="10" t="s">
        <v>17</v>
      </c>
      <c r="Y119" s="17" t="s">
        <v>968</v>
      </c>
      <c r="Z119" s="17" t="s">
        <v>1013</v>
      </c>
      <c r="AA119" s="3" t="s">
        <v>1014</v>
      </c>
      <c r="AB119" s="9"/>
      <c r="AC119" s="9"/>
      <c r="AD119" s="7" t="s">
        <v>17</v>
      </c>
      <c r="AE119" s="9"/>
    </row>
    <row r="120" spans="1:31">
      <c r="A120" s="26" t="s">
        <v>767</v>
      </c>
      <c r="B120" s="35" t="s">
        <v>487</v>
      </c>
      <c r="C120" s="28" t="s">
        <v>543</v>
      </c>
      <c r="D120">
        <v>2009</v>
      </c>
      <c r="E120" s="35" t="s">
        <v>489</v>
      </c>
      <c r="F120" s="35" t="s">
        <v>515</v>
      </c>
      <c r="G120" s="35" t="s">
        <v>545</v>
      </c>
      <c r="H120" s="35" t="s">
        <v>544</v>
      </c>
      <c r="I120" s="28" t="s">
        <v>546</v>
      </c>
      <c r="J120" s="36" t="s">
        <v>17</v>
      </c>
      <c r="K120" s="28" t="s">
        <v>17</v>
      </c>
      <c r="L120" s="28" t="s">
        <v>17</v>
      </c>
      <c r="M120" s="9" t="s">
        <v>517</v>
      </c>
      <c r="N120" s="35" t="s">
        <v>17</v>
      </c>
      <c r="O120" s="3" t="s">
        <v>738</v>
      </c>
      <c r="P120" s="10" t="s">
        <v>17</v>
      </c>
      <c r="Q120" s="3">
        <v>11476</v>
      </c>
      <c r="R120" s="3" t="s">
        <v>48</v>
      </c>
      <c r="S120" s="3" t="s">
        <v>145</v>
      </c>
      <c r="T120" s="3">
        <v>25</v>
      </c>
      <c r="U120" s="3">
        <v>150</v>
      </c>
      <c r="V120" s="5">
        <v>10347</v>
      </c>
      <c r="W120" s="3">
        <f t="shared" si="4"/>
        <v>90.162077378877655</v>
      </c>
      <c r="X120" s="10" t="s">
        <v>17</v>
      </c>
      <c r="Y120" s="17" t="s">
        <v>965</v>
      </c>
      <c r="Z120" s="17" t="s">
        <v>1015</v>
      </c>
      <c r="AA120" s="3" t="s">
        <v>1016</v>
      </c>
      <c r="AB120" s="3" t="s">
        <v>1243</v>
      </c>
      <c r="AC120" s="7" t="s">
        <v>313</v>
      </c>
      <c r="AD120" s="7" t="s">
        <v>17</v>
      </c>
      <c r="AE120" s="9"/>
    </row>
    <row r="121" spans="1:31">
      <c r="A121" s="26" t="s">
        <v>768</v>
      </c>
      <c r="B121" s="35" t="s">
        <v>487</v>
      </c>
      <c r="C121" s="28" t="s">
        <v>543</v>
      </c>
      <c r="D121">
        <v>2009</v>
      </c>
      <c r="E121" s="35" t="s">
        <v>489</v>
      </c>
      <c r="F121" s="35" t="s">
        <v>515</v>
      </c>
      <c r="G121" s="35" t="s">
        <v>545</v>
      </c>
      <c r="H121" s="35" t="s">
        <v>544</v>
      </c>
      <c r="I121" s="28" t="s">
        <v>546</v>
      </c>
      <c r="J121" s="36" t="s">
        <v>17</v>
      </c>
      <c r="K121" s="28" t="s">
        <v>17</v>
      </c>
      <c r="L121" s="28" t="s">
        <v>17</v>
      </c>
      <c r="M121" s="9" t="s">
        <v>517</v>
      </c>
      <c r="N121" s="35" t="s">
        <v>17</v>
      </c>
      <c r="O121" s="3" t="s">
        <v>737</v>
      </c>
      <c r="P121" s="10" t="s">
        <v>17</v>
      </c>
      <c r="Q121" s="3">
        <v>10673</v>
      </c>
      <c r="R121" s="3" t="s">
        <v>48</v>
      </c>
      <c r="S121" s="3" t="s">
        <v>145</v>
      </c>
      <c r="T121" s="3">
        <v>25</v>
      </c>
      <c r="U121" s="3">
        <v>150</v>
      </c>
      <c r="V121" s="5">
        <v>9653</v>
      </c>
      <c r="W121" s="3">
        <f t="shared" si="4"/>
        <v>90.443174365220642</v>
      </c>
      <c r="X121" s="10" t="s">
        <v>17</v>
      </c>
      <c r="Y121" s="17" t="s">
        <v>968</v>
      </c>
      <c r="Z121" s="17" t="s">
        <v>1017</v>
      </c>
      <c r="AA121" s="3" t="s">
        <v>1018</v>
      </c>
      <c r="AB121" s="9"/>
      <c r="AC121" s="9"/>
      <c r="AD121" s="7" t="s">
        <v>17</v>
      </c>
      <c r="AE121" s="9"/>
    </row>
    <row r="122" spans="1:31">
      <c r="A122" s="26" t="s">
        <v>769</v>
      </c>
      <c r="B122" s="35" t="s">
        <v>487</v>
      </c>
      <c r="C122" s="28" t="s">
        <v>543</v>
      </c>
      <c r="D122">
        <v>2009</v>
      </c>
      <c r="E122" s="35" t="s">
        <v>489</v>
      </c>
      <c r="F122" s="35" t="s">
        <v>515</v>
      </c>
      <c r="G122" s="35" t="s">
        <v>545</v>
      </c>
      <c r="H122" s="35" t="s">
        <v>544</v>
      </c>
      <c r="I122" s="28" t="s">
        <v>546</v>
      </c>
      <c r="J122" s="36" t="s">
        <v>17</v>
      </c>
      <c r="K122" s="28" t="s">
        <v>17</v>
      </c>
      <c r="L122" s="28" t="s">
        <v>17</v>
      </c>
      <c r="M122" s="9" t="s">
        <v>517</v>
      </c>
      <c r="N122" s="35" t="s">
        <v>17</v>
      </c>
      <c r="O122" s="3" t="s">
        <v>738</v>
      </c>
      <c r="P122" s="10" t="s">
        <v>17</v>
      </c>
      <c r="Q122" s="3">
        <v>19507</v>
      </c>
      <c r="R122" s="3" t="s">
        <v>48</v>
      </c>
      <c r="S122" s="3" t="s">
        <v>145</v>
      </c>
      <c r="T122" s="3">
        <v>30</v>
      </c>
      <c r="U122" s="3">
        <v>150</v>
      </c>
      <c r="V122" s="5">
        <v>17772</v>
      </c>
      <c r="W122" s="3">
        <f t="shared" si="4"/>
        <v>91.105756907776694</v>
      </c>
      <c r="X122" s="10" t="s">
        <v>17</v>
      </c>
      <c r="Y122" s="17" t="s">
        <v>965</v>
      </c>
      <c r="Z122" s="17" t="s">
        <v>1019</v>
      </c>
      <c r="AA122" s="3" t="s">
        <v>1020</v>
      </c>
      <c r="AB122" s="3" t="s">
        <v>1244</v>
      </c>
      <c r="AC122" s="7" t="s">
        <v>313</v>
      </c>
      <c r="AD122" s="7" t="s">
        <v>17</v>
      </c>
      <c r="AE122" s="9"/>
    </row>
    <row r="123" spans="1:31">
      <c r="A123" s="26" t="s">
        <v>770</v>
      </c>
      <c r="B123" s="35" t="s">
        <v>487</v>
      </c>
      <c r="C123" s="28" t="s">
        <v>543</v>
      </c>
      <c r="D123">
        <v>2009</v>
      </c>
      <c r="E123" s="35" t="s">
        <v>489</v>
      </c>
      <c r="F123" s="35" t="s">
        <v>515</v>
      </c>
      <c r="G123" s="35" t="s">
        <v>545</v>
      </c>
      <c r="H123" s="35" t="s">
        <v>544</v>
      </c>
      <c r="I123" s="28" t="s">
        <v>546</v>
      </c>
      <c r="J123" s="36" t="s">
        <v>17</v>
      </c>
      <c r="K123" s="28" t="s">
        <v>17</v>
      </c>
      <c r="L123" s="28" t="s">
        <v>17</v>
      </c>
      <c r="M123" s="9" t="s">
        <v>517</v>
      </c>
      <c r="N123" s="35" t="s">
        <v>17</v>
      </c>
      <c r="O123" s="3" t="s">
        <v>737</v>
      </c>
      <c r="P123" s="10" t="s">
        <v>17</v>
      </c>
      <c r="Q123" s="3">
        <v>18321</v>
      </c>
      <c r="R123" s="3" t="s">
        <v>48</v>
      </c>
      <c r="S123" s="3" t="s">
        <v>145</v>
      </c>
      <c r="T123" s="3">
        <v>30</v>
      </c>
      <c r="U123" s="3">
        <v>150</v>
      </c>
      <c r="V123" s="5">
        <v>16655</v>
      </c>
      <c r="W123" s="3">
        <f t="shared" si="4"/>
        <v>90.906609901206266</v>
      </c>
      <c r="X123" s="10" t="s">
        <v>17</v>
      </c>
      <c r="Y123" s="17" t="s">
        <v>968</v>
      </c>
      <c r="Z123" s="17" t="s">
        <v>1021</v>
      </c>
      <c r="AA123" s="3" t="s">
        <v>1022</v>
      </c>
      <c r="AB123" s="9"/>
      <c r="AC123" s="9"/>
      <c r="AD123" s="7" t="s">
        <v>17</v>
      </c>
      <c r="AE123" s="9"/>
    </row>
    <row r="124" spans="1:31">
      <c r="A124" s="26" t="s">
        <v>771</v>
      </c>
      <c r="B124" s="35" t="s">
        <v>487</v>
      </c>
      <c r="C124" s="28" t="s">
        <v>543</v>
      </c>
      <c r="D124">
        <v>2009</v>
      </c>
      <c r="E124" s="35" t="s">
        <v>489</v>
      </c>
      <c r="F124" s="35" t="s">
        <v>515</v>
      </c>
      <c r="G124" s="35" t="s">
        <v>545</v>
      </c>
      <c r="H124" s="35" t="s">
        <v>544</v>
      </c>
      <c r="I124" s="28" t="s">
        <v>546</v>
      </c>
      <c r="J124" s="36" t="s">
        <v>17</v>
      </c>
      <c r="K124" s="28" t="s">
        <v>17</v>
      </c>
      <c r="L124" s="28" t="s">
        <v>17</v>
      </c>
      <c r="M124" s="9" t="s">
        <v>517</v>
      </c>
      <c r="N124" s="35" t="s">
        <v>17</v>
      </c>
      <c r="O124" s="3" t="s">
        <v>738</v>
      </c>
      <c r="P124" s="10" t="s">
        <v>17</v>
      </c>
      <c r="Q124" s="3">
        <v>9323</v>
      </c>
      <c r="R124" s="3" t="s">
        <v>48</v>
      </c>
      <c r="S124" s="3" t="s">
        <v>145</v>
      </c>
      <c r="T124" s="3">
        <v>25</v>
      </c>
      <c r="U124" s="3">
        <v>150</v>
      </c>
      <c r="V124" s="5">
        <v>8577</v>
      </c>
      <c r="W124" s="3">
        <f t="shared" si="4"/>
        <v>91.998283814222887</v>
      </c>
      <c r="X124" s="10" t="s">
        <v>17</v>
      </c>
      <c r="Y124" s="17" t="s">
        <v>965</v>
      </c>
      <c r="Z124" s="17" t="s">
        <v>1023</v>
      </c>
      <c r="AA124" s="3" t="s">
        <v>1024</v>
      </c>
      <c r="AB124" s="3" t="s">
        <v>1245</v>
      </c>
      <c r="AC124" s="7" t="s">
        <v>313</v>
      </c>
      <c r="AD124" s="7" t="s">
        <v>17</v>
      </c>
      <c r="AE124" s="9"/>
    </row>
    <row r="125" spans="1:31">
      <c r="A125" s="26" t="s">
        <v>772</v>
      </c>
      <c r="B125" s="35" t="s">
        <v>487</v>
      </c>
      <c r="C125" s="28" t="s">
        <v>543</v>
      </c>
      <c r="D125">
        <v>2009</v>
      </c>
      <c r="E125" s="35" t="s">
        <v>489</v>
      </c>
      <c r="F125" s="35" t="s">
        <v>515</v>
      </c>
      <c r="G125" s="35" t="s">
        <v>545</v>
      </c>
      <c r="H125" s="35" t="s">
        <v>544</v>
      </c>
      <c r="I125" s="28" t="s">
        <v>546</v>
      </c>
      <c r="J125" s="36" t="s">
        <v>17</v>
      </c>
      <c r="K125" s="28" t="s">
        <v>17</v>
      </c>
      <c r="L125" s="28" t="s">
        <v>17</v>
      </c>
      <c r="M125" s="9" t="s">
        <v>517</v>
      </c>
      <c r="N125" s="35" t="s">
        <v>17</v>
      </c>
      <c r="O125" s="3" t="s">
        <v>737</v>
      </c>
      <c r="P125" s="10" t="s">
        <v>17</v>
      </c>
      <c r="Q125" s="3">
        <v>8780</v>
      </c>
      <c r="R125" s="3" t="s">
        <v>48</v>
      </c>
      <c r="S125" s="3" t="s">
        <v>145</v>
      </c>
      <c r="T125" s="3">
        <v>25</v>
      </c>
      <c r="U125" s="3">
        <v>150</v>
      </c>
      <c r="V125" s="5">
        <v>8098</v>
      </c>
      <c r="W125" s="3">
        <f t="shared" si="4"/>
        <v>92.232346241457861</v>
      </c>
      <c r="X125" s="10" t="s">
        <v>17</v>
      </c>
      <c r="Y125" s="17" t="s">
        <v>968</v>
      </c>
      <c r="Z125" s="17" t="s">
        <v>1025</v>
      </c>
      <c r="AA125" s="3" t="s">
        <v>1026</v>
      </c>
      <c r="AB125" s="9"/>
      <c r="AC125" s="9"/>
      <c r="AD125" s="7" t="s">
        <v>17</v>
      </c>
      <c r="AE125" s="9"/>
    </row>
    <row r="126" spans="1:31">
      <c r="A126" s="26" t="s">
        <v>773</v>
      </c>
      <c r="B126" s="35" t="s">
        <v>487</v>
      </c>
      <c r="C126" s="28" t="s">
        <v>543</v>
      </c>
      <c r="D126">
        <v>2009</v>
      </c>
      <c r="E126" s="35" t="s">
        <v>489</v>
      </c>
      <c r="F126" s="35" t="s">
        <v>515</v>
      </c>
      <c r="G126" s="35" t="s">
        <v>545</v>
      </c>
      <c r="H126" s="35" t="s">
        <v>544</v>
      </c>
      <c r="I126" s="28" t="s">
        <v>546</v>
      </c>
      <c r="J126" s="36" t="s">
        <v>17</v>
      </c>
      <c r="K126" s="28" t="s">
        <v>17</v>
      </c>
      <c r="L126" s="28" t="s">
        <v>17</v>
      </c>
      <c r="M126" s="9" t="s">
        <v>517</v>
      </c>
      <c r="N126" s="35" t="s">
        <v>17</v>
      </c>
      <c r="O126" s="3" t="s">
        <v>738</v>
      </c>
      <c r="P126" s="10" t="s">
        <v>17</v>
      </c>
      <c r="Q126" s="3">
        <v>18378</v>
      </c>
      <c r="R126" s="3" t="s">
        <v>48</v>
      </c>
      <c r="S126" s="3" t="s">
        <v>145</v>
      </c>
      <c r="T126" s="3">
        <v>30</v>
      </c>
      <c r="U126" s="3">
        <v>150</v>
      </c>
      <c r="V126" s="5">
        <v>16483</v>
      </c>
      <c r="W126" s="3">
        <f t="shared" si="4"/>
        <v>89.688758297964952</v>
      </c>
      <c r="X126" s="10" t="s">
        <v>17</v>
      </c>
      <c r="Y126" s="17" t="s">
        <v>965</v>
      </c>
      <c r="Z126" s="17" t="s">
        <v>1027</v>
      </c>
      <c r="AA126" s="3" t="s">
        <v>1028</v>
      </c>
      <c r="AB126" s="3" t="s">
        <v>1246</v>
      </c>
      <c r="AC126" s="7" t="s">
        <v>313</v>
      </c>
      <c r="AD126" s="7" t="s">
        <v>17</v>
      </c>
      <c r="AE126" s="9"/>
    </row>
    <row r="127" spans="1:31">
      <c r="A127" s="26" t="s">
        <v>774</v>
      </c>
      <c r="B127" s="35" t="s">
        <v>487</v>
      </c>
      <c r="C127" s="28" t="s">
        <v>543</v>
      </c>
      <c r="D127">
        <v>2009</v>
      </c>
      <c r="E127" s="35" t="s">
        <v>489</v>
      </c>
      <c r="F127" s="35" t="s">
        <v>515</v>
      </c>
      <c r="G127" s="35" t="s">
        <v>545</v>
      </c>
      <c r="H127" s="35" t="s">
        <v>544</v>
      </c>
      <c r="I127" s="28" t="s">
        <v>546</v>
      </c>
      <c r="J127" s="36" t="s">
        <v>17</v>
      </c>
      <c r="K127" s="28" t="s">
        <v>17</v>
      </c>
      <c r="L127" s="28" t="s">
        <v>17</v>
      </c>
      <c r="M127" s="9" t="s">
        <v>517</v>
      </c>
      <c r="N127" s="35" t="s">
        <v>17</v>
      </c>
      <c r="O127" s="3" t="s">
        <v>737</v>
      </c>
      <c r="P127" s="10" t="s">
        <v>17</v>
      </c>
      <c r="Q127" s="3">
        <v>17344</v>
      </c>
      <c r="R127" s="3" t="s">
        <v>48</v>
      </c>
      <c r="S127" s="3" t="s">
        <v>145</v>
      </c>
      <c r="T127" s="3">
        <v>30</v>
      </c>
      <c r="U127" s="3">
        <v>150</v>
      </c>
      <c r="V127" s="5">
        <v>15489</v>
      </c>
      <c r="W127" s="3">
        <f t="shared" si="4"/>
        <v>89.304658671586708</v>
      </c>
      <c r="X127" s="10" t="s">
        <v>17</v>
      </c>
      <c r="Y127" s="17" t="s">
        <v>968</v>
      </c>
      <c r="Z127" s="17" t="s">
        <v>1029</v>
      </c>
      <c r="AA127" s="3" t="s">
        <v>1030</v>
      </c>
      <c r="AB127" s="9"/>
      <c r="AC127" s="9"/>
      <c r="AD127" s="7" t="s">
        <v>17</v>
      </c>
      <c r="AE127" s="9"/>
    </row>
    <row r="128" spans="1:31">
      <c r="A128" s="26" t="s">
        <v>775</v>
      </c>
      <c r="B128" s="35" t="s">
        <v>487</v>
      </c>
      <c r="C128" s="28" t="s">
        <v>543</v>
      </c>
      <c r="D128">
        <v>2009</v>
      </c>
      <c r="E128" s="35" t="s">
        <v>489</v>
      </c>
      <c r="F128" s="35" t="s">
        <v>515</v>
      </c>
      <c r="G128" s="35" t="s">
        <v>545</v>
      </c>
      <c r="H128" s="35" t="s">
        <v>544</v>
      </c>
      <c r="I128" s="28" t="s">
        <v>546</v>
      </c>
      <c r="J128" s="36" t="s">
        <v>17</v>
      </c>
      <c r="K128" s="28" t="s">
        <v>17</v>
      </c>
      <c r="L128" s="28" t="s">
        <v>17</v>
      </c>
      <c r="M128" s="9" t="s">
        <v>517</v>
      </c>
      <c r="N128" s="35" t="s">
        <v>17</v>
      </c>
      <c r="O128" s="3" t="s">
        <v>738</v>
      </c>
      <c r="P128" s="10" t="s">
        <v>17</v>
      </c>
      <c r="Q128" s="3">
        <v>12458</v>
      </c>
      <c r="R128" s="3" t="s">
        <v>48</v>
      </c>
      <c r="S128" s="3" t="s">
        <v>145</v>
      </c>
      <c r="T128" s="3">
        <v>25</v>
      </c>
      <c r="U128" s="3">
        <v>200</v>
      </c>
      <c r="V128" s="5">
        <v>11244</v>
      </c>
      <c r="W128" s="3">
        <f t="shared" si="4"/>
        <v>90.255257665756943</v>
      </c>
      <c r="X128" s="10" t="s">
        <v>17</v>
      </c>
      <c r="Y128" s="17" t="s">
        <v>965</v>
      </c>
      <c r="Z128" s="17" t="s">
        <v>1031</v>
      </c>
      <c r="AA128" s="3" t="s">
        <v>1032</v>
      </c>
      <c r="AB128" s="3" t="s">
        <v>1247</v>
      </c>
      <c r="AC128" s="7" t="s">
        <v>313</v>
      </c>
      <c r="AD128" s="7" t="s">
        <v>17</v>
      </c>
      <c r="AE128" s="9"/>
    </row>
    <row r="129" spans="1:38">
      <c r="A129" s="26" t="s">
        <v>776</v>
      </c>
      <c r="B129" s="35" t="s">
        <v>487</v>
      </c>
      <c r="C129" s="28" t="s">
        <v>543</v>
      </c>
      <c r="D129">
        <v>2009</v>
      </c>
      <c r="E129" s="35" t="s">
        <v>489</v>
      </c>
      <c r="F129" s="35" t="s">
        <v>515</v>
      </c>
      <c r="G129" s="35" t="s">
        <v>545</v>
      </c>
      <c r="H129" s="35" t="s">
        <v>544</v>
      </c>
      <c r="I129" s="28" t="s">
        <v>546</v>
      </c>
      <c r="J129" s="36" t="s">
        <v>17</v>
      </c>
      <c r="K129" s="28" t="s">
        <v>17</v>
      </c>
      <c r="L129" s="28" t="s">
        <v>17</v>
      </c>
      <c r="M129" s="9" t="s">
        <v>517</v>
      </c>
      <c r="N129" s="35" t="s">
        <v>17</v>
      </c>
      <c r="O129" s="3" t="s">
        <v>737</v>
      </c>
      <c r="P129" s="10" t="s">
        <v>17</v>
      </c>
      <c r="Q129" s="3">
        <v>11492</v>
      </c>
      <c r="R129" s="3" t="s">
        <v>48</v>
      </c>
      <c r="S129" s="3" t="s">
        <v>145</v>
      </c>
      <c r="T129" s="3">
        <v>25</v>
      </c>
      <c r="U129" s="3">
        <v>200</v>
      </c>
      <c r="V129" s="5">
        <v>10407</v>
      </c>
      <c r="W129" s="3">
        <f t="shared" si="4"/>
        <v>90.558649495301083</v>
      </c>
      <c r="X129" s="10" t="s">
        <v>17</v>
      </c>
      <c r="Y129" s="17" t="s">
        <v>968</v>
      </c>
      <c r="Z129" s="17" t="s">
        <v>1033</v>
      </c>
      <c r="AA129" s="3" t="s">
        <v>1034</v>
      </c>
      <c r="AB129" s="9"/>
      <c r="AC129" s="9"/>
      <c r="AD129" s="7" t="s">
        <v>17</v>
      </c>
      <c r="AE129" s="9"/>
      <c r="AJ129" s="55"/>
      <c r="AK129" s="55"/>
      <c r="AL129" s="55"/>
    </row>
    <row r="130" spans="1:38">
      <c r="A130" s="26" t="s">
        <v>777</v>
      </c>
      <c r="B130" s="35" t="s">
        <v>487</v>
      </c>
      <c r="C130" s="28" t="s">
        <v>543</v>
      </c>
      <c r="D130">
        <v>2009</v>
      </c>
      <c r="E130" s="35" t="s">
        <v>489</v>
      </c>
      <c r="F130" s="35" t="s">
        <v>515</v>
      </c>
      <c r="G130" s="35" t="s">
        <v>545</v>
      </c>
      <c r="H130" s="35" t="s">
        <v>544</v>
      </c>
      <c r="I130" s="28" t="s">
        <v>546</v>
      </c>
      <c r="J130" s="36" t="s">
        <v>17</v>
      </c>
      <c r="K130" s="28" t="s">
        <v>17</v>
      </c>
      <c r="L130" s="28" t="s">
        <v>17</v>
      </c>
      <c r="M130" s="9" t="s">
        <v>517</v>
      </c>
      <c r="N130" s="35" t="s">
        <v>17</v>
      </c>
      <c r="O130" s="3" t="s">
        <v>738</v>
      </c>
      <c r="P130" s="10" t="s">
        <v>17</v>
      </c>
      <c r="Q130" s="3">
        <v>19330</v>
      </c>
      <c r="R130" s="3" t="s">
        <v>48</v>
      </c>
      <c r="S130" s="3" t="s">
        <v>145</v>
      </c>
      <c r="T130" s="3">
        <v>25</v>
      </c>
      <c r="U130" s="3">
        <v>150</v>
      </c>
      <c r="V130" s="5">
        <v>17731</v>
      </c>
      <c r="W130" s="3">
        <f t="shared" si="4"/>
        <v>91.727884117951376</v>
      </c>
      <c r="X130" s="10" t="s">
        <v>17</v>
      </c>
      <c r="Y130" s="17" t="s">
        <v>965</v>
      </c>
      <c r="Z130" s="17" t="s">
        <v>1035</v>
      </c>
      <c r="AA130" s="3" t="s">
        <v>1036</v>
      </c>
      <c r="AB130" s="3" t="s">
        <v>1248</v>
      </c>
      <c r="AC130" s="7" t="s">
        <v>313</v>
      </c>
      <c r="AD130" s="7" t="s">
        <v>17</v>
      </c>
      <c r="AE130" s="9"/>
      <c r="AJ130" s="55"/>
      <c r="AK130" s="55"/>
      <c r="AL130" s="55"/>
    </row>
    <row r="131" spans="1:38">
      <c r="A131" s="26" t="s">
        <v>778</v>
      </c>
      <c r="B131" s="35" t="s">
        <v>487</v>
      </c>
      <c r="C131" s="28" t="s">
        <v>543</v>
      </c>
      <c r="D131">
        <v>2009</v>
      </c>
      <c r="E131" s="35" t="s">
        <v>489</v>
      </c>
      <c r="F131" s="35" t="s">
        <v>515</v>
      </c>
      <c r="G131" s="35" t="s">
        <v>545</v>
      </c>
      <c r="H131" s="35" t="s">
        <v>544</v>
      </c>
      <c r="I131" s="28" t="s">
        <v>546</v>
      </c>
      <c r="J131" s="36" t="s">
        <v>17</v>
      </c>
      <c r="K131" s="28" t="s">
        <v>17</v>
      </c>
      <c r="L131" s="28" t="s">
        <v>17</v>
      </c>
      <c r="M131" s="9" t="s">
        <v>517</v>
      </c>
      <c r="N131" s="35" t="s">
        <v>17</v>
      </c>
      <c r="O131" s="3" t="s">
        <v>737</v>
      </c>
      <c r="P131" s="10" t="s">
        <v>17</v>
      </c>
      <c r="Q131" s="3">
        <v>17952</v>
      </c>
      <c r="R131" s="3" t="s">
        <v>48</v>
      </c>
      <c r="S131" s="3" t="s">
        <v>145</v>
      </c>
      <c r="T131" s="3">
        <v>25</v>
      </c>
      <c r="U131" s="3">
        <v>150</v>
      </c>
      <c r="V131" s="5">
        <v>16437</v>
      </c>
      <c r="W131" s="3">
        <f t="shared" si="4"/>
        <v>91.560828877005349</v>
      </c>
      <c r="X131" s="10" t="s">
        <v>17</v>
      </c>
      <c r="Y131" s="17" t="s">
        <v>968</v>
      </c>
      <c r="Z131" s="17" t="s">
        <v>1037</v>
      </c>
      <c r="AA131" s="3" t="s">
        <v>1038</v>
      </c>
      <c r="AB131" s="9"/>
      <c r="AC131" s="9"/>
      <c r="AD131" s="7" t="s">
        <v>17</v>
      </c>
      <c r="AE131" s="9"/>
      <c r="AJ131" s="55"/>
      <c r="AK131" s="55"/>
      <c r="AL131" s="55"/>
    </row>
    <row r="132" spans="1:38">
      <c r="A132" s="26" t="s">
        <v>779</v>
      </c>
      <c r="B132" s="35" t="s">
        <v>487</v>
      </c>
      <c r="C132" s="28" t="s">
        <v>543</v>
      </c>
      <c r="D132">
        <v>2009</v>
      </c>
      <c r="E132" s="35" t="s">
        <v>489</v>
      </c>
      <c r="F132" s="35" t="s">
        <v>515</v>
      </c>
      <c r="G132" s="35" t="s">
        <v>545</v>
      </c>
      <c r="H132" s="35" t="s">
        <v>544</v>
      </c>
      <c r="I132" s="28" t="s">
        <v>546</v>
      </c>
      <c r="J132" s="36" t="s">
        <v>17</v>
      </c>
      <c r="K132" s="28" t="s">
        <v>17</v>
      </c>
      <c r="L132" s="28" t="s">
        <v>17</v>
      </c>
      <c r="M132" s="9" t="s">
        <v>517</v>
      </c>
      <c r="N132" s="35" t="s">
        <v>17</v>
      </c>
      <c r="O132" s="3" t="s">
        <v>738</v>
      </c>
      <c r="P132" s="10" t="s">
        <v>17</v>
      </c>
      <c r="Q132" s="3">
        <v>19230</v>
      </c>
      <c r="R132" s="3" t="s">
        <v>48</v>
      </c>
      <c r="S132" s="3" t="s">
        <v>145</v>
      </c>
      <c r="T132" s="3">
        <v>25</v>
      </c>
      <c r="U132" s="3">
        <v>150</v>
      </c>
      <c r="V132" s="5">
        <v>17595</v>
      </c>
      <c r="W132" s="3">
        <f t="shared" si="4"/>
        <v>91.497659906396251</v>
      </c>
      <c r="X132" s="10" t="s">
        <v>17</v>
      </c>
      <c r="Y132" s="17" t="s">
        <v>965</v>
      </c>
      <c r="Z132" s="17" t="s">
        <v>1039</v>
      </c>
      <c r="AA132" s="3" t="s">
        <v>1040</v>
      </c>
      <c r="AB132" s="3" t="s">
        <v>1249</v>
      </c>
      <c r="AC132" s="7" t="s">
        <v>313</v>
      </c>
      <c r="AD132" s="7" t="s">
        <v>17</v>
      </c>
      <c r="AE132" s="9"/>
      <c r="AJ132" s="55"/>
      <c r="AK132" s="55"/>
      <c r="AL132" s="55"/>
    </row>
    <row r="133" spans="1:38">
      <c r="A133" s="26" t="s">
        <v>780</v>
      </c>
      <c r="B133" s="35" t="s">
        <v>487</v>
      </c>
      <c r="C133" s="28" t="s">
        <v>543</v>
      </c>
      <c r="D133">
        <v>2009</v>
      </c>
      <c r="E133" s="35" t="s">
        <v>489</v>
      </c>
      <c r="F133" s="35" t="s">
        <v>515</v>
      </c>
      <c r="G133" s="35" t="s">
        <v>545</v>
      </c>
      <c r="H133" s="35" t="s">
        <v>544</v>
      </c>
      <c r="I133" s="28" t="s">
        <v>546</v>
      </c>
      <c r="J133" s="36" t="s">
        <v>17</v>
      </c>
      <c r="K133" s="28" t="s">
        <v>17</v>
      </c>
      <c r="L133" s="28" t="s">
        <v>17</v>
      </c>
      <c r="M133" s="9" t="s">
        <v>517</v>
      </c>
      <c r="N133" s="35" t="s">
        <v>17</v>
      </c>
      <c r="O133" s="3" t="s">
        <v>737</v>
      </c>
      <c r="P133" s="10" t="s">
        <v>17</v>
      </c>
      <c r="Q133" s="3">
        <v>18011</v>
      </c>
      <c r="R133" s="3" t="s">
        <v>48</v>
      </c>
      <c r="S133" s="3" t="s">
        <v>145</v>
      </c>
      <c r="T133" s="3">
        <v>25</v>
      </c>
      <c r="U133" s="3">
        <v>150</v>
      </c>
      <c r="V133" s="5">
        <v>16384</v>
      </c>
      <c r="W133" s="3">
        <f t="shared" si="4"/>
        <v>90.966631502970401</v>
      </c>
      <c r="X133" s="10" t="s">
        <v>17</v>
      </c>
      <c r="Y133" s="17" t="s">
        <v>968</v>
      </c>
      <c r="Z133" s="17" t="s">
        <v>1041</v>
      </c>
      <c r="AA133" s="3" t="s">
        <v>1042</v>
      </c>
      <c r="AB133" s="9"/>
      <c r="AC133" s="9"/>
      <c r="AD133" s="7" t="s">
        <v>17</v>
      </c>
      <c r="AE133" s="9"/>
      <c r="AJ133" s="55"/>
      <c r="AK133" s="55"/>
      <c r="AL133" s="55"/>
    </row>
    <row r="134" spans="1:38" s="55" customFormat="1">
      <c r="A134" s="26" t="s">
        <v>781</v>
      </c>
      <c r="B134" s="9" t="s">
        <v>487</v>
      </c>
      <c r="C134" s="3" t="s">
        <v>543</v>
      </c>
      <c r="D134">
        <v>2009</v>
      </c>
      <c r="E134" s="9" t="s">
        <v>489</v>
      </c>
      <c r="F134" s="9" t="s">
        <v>510</v>
      </c>
      <c r="G134" s="9" t="s">
        <v>545</v>
      </c>
      <c r="H134" s="9" t="s">
        <v>544</v>
      </c>
      <c r="I134" s="3" t="s">
        <v>546</v>
      </c>
      <c r="J134" s="6" t="s">
        <v>17</v>
      </c>
      <c r="K134" s="3" t="s">
        <v>17</v>
      </c>
      <c r="L134" s="3" t="s">
        <v>17</v>
      </c>
      <c r="M134" s="9" t="s">
        <v>517</v>
      </c>
      <c r="N134" s="9" t="s">
        <v>17</v>
      </c>
      <c r="O134" s="3" t="s">
        <v>741</v>
      </c>
      <c r="P134" s="10" t="s">
        <v>17</v>
      </c>
      <c r="Q134" s="12">
        <v>6486</v>
      </c>
      <c r="R134" s="3" t="s">
        <v>48</v>
      </c>
      <c r="S134" s="3" t="s">
        <v>145</v>
      </c>
      <c r="T134" s="3"/>
      <c r="U134" s="3"/>
      <c r="V134" s="69">
        <v>5355</v>
      </c>
      <c r="W134" s="3">
        <f t="shared" ref="W134:W165" si="5">(V134/Q134)*100</f>
        <v>82.562442183163739</v>
      </c>
      <c r="X134" s="10" t="s">
        <v>17</v>
      </c>
      <c r="Y134" s="17" t="s">
        <v>1043</v>
      </c>
      <c r="Z134" s="17" t="s">
        <v>1044</v>
      </c>
      <c r="AA134" s="9" t="s">
        <v>1175</v>
      </c>
      <c r="AB134" s="3" t="s">
        <v>3767</v>
      </c>
      <c r="AC134" s="7" t="s">
        <v>313</v>
      </c>
      <c r="AD134" s="7" t="s">
        <v>17</v>
      </c>
      <c r="AE134" s="3" t="s">
        <v>132</v>
      </c>
    </row>
    <row r="135" spans="1:38" s="55" customFormat="1" ht="18" customHeight="1">
      <c r="A135" s="26" t="s">
        <v>781</v>
      </c>
      <c r="B135" s="9" t="s">
        <v>487</v>
      </c>
      <c r="C135" s="3" t="s">
        <v>543</v>
      </c>
      <c r="D135">
        <v>2009</v>
      </c>
      <c r="E135" s="9" t="s">
        <v>489</v>
      </c>
      <c r="F135" s="9" t="s">
        <v>510</v>
      </c>
      <c r="G135" s="9" t="s">
        <v>545</v>
      </c>
      <c r="H135" s="9" t="s">
        <v>544</v>
      </c>
      <c r="I135" s="3" t="s">
        <v>546</v>
      </c>
      <c r="J135" s="6" t="s">
        <v>17</v>
      </c>
      <c r="K135" s="3" t="s">
        <v>17</v>
      </c>
      <c r="L135" s="3" t="s">
        <v>17</v>
      </c>
      <c r="M135" s="9" t="s">
        <v>517</v>
      </c>
      <c r="N135" s="9" t="s">
        <v>17</v>
      </c>
      <c r="O135" s="3" t="s">
        <v>742</v>
      </c>
      <c r="P135" s="10" t="s">
        <v>17</v>
      </c>
      <c r="Q135" s="12">
        <v>6025</v>
      </c>
      <c r="R135" s="3" t="s">
        <v>48</v>
      </c>
      <c r="S135" s="3" t="s">
        <v>145</v>
      </c>
      <c r="T135" s="3"/>
      <c r="U135" s="3"/>
      <c r="V135" s="69">
        <v>5000</v>
      </c>
      <c r="W135" s="3">
        <f t="shared" si="5"/>
        <v>82.987551867219921</v>
      </c>
      <c r="X135" s="10" t="s">
        <v>17</v>
      </c>
      <c r="Y135" s="17" t="s">
        <v>1045</v>
      </c>
      <c r="Z135" s="17" t="s">
        <v>1046</v>
      </c>
      <c r="AA135" s="9" t="s">
        <v>1176</v>
      </c>
      <c r="AB135" s="9"/>
      <c r="AC135" s="7"/>
      <c r="AD135" s="7" t="s">
        <v>17</v>
      </c>
      <c r="AE135" s="3" t="s">
        <v>132</v>
      </c>
    </row>
    <row r="136" spans="1:38" s="55" customFormat="1">
      <c r="A136" s="26" t="s">
        <v>782</v>
      </c>
      <c r="B136" s="9" t="s">
        <v>487</v>
      </c>
      <c r="C136" s="3" t="s">
        <v>543</v>
      </c>
      <c r="D136">
        <v>2009</v>
      </c>
      <c r="E136" s="9" t="s">
        <v>489</v>
      </c>
      <c r="F136" s="9" t="s">
        <v>510</v>
      </c>
      <c r="G136" s="9" t="s">
        <v>545</v>
      </c>
      <c r="H136" s="9" t="s">
        <v>544</v>
      </c>
      <c r="I136" s="3" t="s">
        <v>546</v>
      </c>
      <c r="J136" s="6" t="s">
        <v>17</v>
      </c>
      <c r="K136" s="3" t="s">
        <v>17</v>
      </c>
      <c r="L136" s="3" t="s">
        <v>17</v>
      </c>
      <c r="M136" s="9" t="s">
        <v>517</v>
      </c>
      <c r="N136" s="9" t="s">
        <v>17</v>
      </c>
      <c r="O136" s="3" t="s">
        <v>741</v>
      </c>
      <c r="P136" s="10" t="s">
        <v>17</v>
      </c>
      <c r="Q136" s="12">
        <v>5352</v>
      </c>
      <c r="R136" s="3" t="s">
        <v>48</v>
      </c>
      <c r="S136" s="3" t="s">
        <v>145</v>
      </c>
      <c r="T136" s="3"/>
      <c r="U136" s="3"/>
      <c r="V136" s="69">
        <v>4659</v>
      </c>
      <c r="W136" s="3">
        <f t="shared" si="5"/>
        <v>87.051569506726452</v>
      </c>
      <c r="X136" s="10" t="s">
        <v>17</v>
      </c>
      <c r="Y136" s="17" t="s">
        <v>1043</v>
      </c>
      <c r="Z136" s="17" t="s">
        <v>1047</v>
      </c>
      <c r="AA136" s="9" t="s">
        <v>1177</v>
      </c>
      <c r="AB136" s="3" t="s">
        <v>1232</v>
      </c>
      <c r="AC136" s="7" t="s">
        <v>313</v>
      </c>
      <c r="AD136" s="7" t="s">
        <v>17</v>
      </c>
      <c r="AE136" s="3" t="s">
        <v>132</v>
      </c>
    </row>
    <row r="137" spans="1:38" s="55" customFormat="1">
      <c r="A137" s="26" t="s">
        <v>782</v>
      </c>
      <c r="B137" s="9" t="s">
        <v>487</v>
      </c>
      <c r="C137" s="3" t="s">
        <v>543</v>
      </c>
      <c r="D137">
        <v>2009</v>
      </c>
      <c r="E137" s="9" t="s">
        <v>489</v>
      </c>
      <c r="F137" s="9" t="s">
        <v>510</v>
      </c>
      <c r="G137" s="9" t="s">
        <v>545</v>
      </c>
      <c r="H137" s="9" t="s">
        <v>544</v>
      </c>
      <c r="I137" s="3" t="s">
        <v>546</v>
      </c>
      <c r="J137" s="6" t="s">
        <v>17</v>
      </c>
      <c r="K137" s="3" t="s">
        <v>17</v>
      </c>
      <c r="L137" s="3" t="s">
        <v>17</v>
      </c>
      <c r="M137" s="9" t="s">
        <v>517</v>
      </c>
      <c r="N137" s="9" t="s">
        <v>17</v>
      </c>
      <c r="O137" s="3" t="s">
        <v>742</v>
      </c>
      <c r="P137" s="10" t="s">
        <v>17</v>
      </c>
      <c r="Q137" s="12">
        <v>4900</v>
      </c>
      <c r="R137" s="3" t="s">
        <v>48</v>
      </c>
      <c r="S137" s="3" t="s">
        <v>145</v>
      </c>
      <c r="T137" s="3"/>
      <c r="U137" s="3"/>
      <c r="V137" s="69">
        <v>4267</v>
      </c>
      <c r="W137" s="3">
        <f t="shared" si="5"/>
        <v>87.08163265306122</v>
      </c>
      <c r="X137" s="10" t="s">
        <v>17</v>
      </c>
      <c r="Y137" s="17" t="s">
        <v>1045</v>
      </c>
      <c r="Z137" s="17" t="s">
        <v>1048</v>
      </c>
      <c r="AA137" s="9" t="s">
        <v>1178</v>
      </c>
      <c r="AB137" s="9"/>
      <c r="AC137" s="7"/>
      <c r="AD137" s="7" t="s">
        <v>17</v>
      </c>
      <c r="AE137" s="3" t="s">
        <v>132</v>
      </c>
    </row>
    <row r="138" spans="1:38" s="55" customFormat="1" ht="16.899999999999999" customHeight="1">
      <c r="A138" s="26" t="s">
        <v>955</v>
      </c>
      <c r="B138" s="9" t="s">
        <v>487</v>
      </c>
      <c r="C138" s="3" t="s">
        <v>543</v>
      </c>
      <c r="D138">
        <v>2009</v>
      </c>
      <c r="E138" s="9" t="s">
        <v>489</v>
      </c>
      <c r="F138" s="9" t="s">
        <v>510</v>
      </c>
      <c r="G138" s="9" t="s">
        <v>545</v>
      </c>
      <c r="H138" s="9" t="s">
        <v>544</v>
      </c>
      <c r="I138" s="3" t="s">
        <v>546</v>
      </c>
      <c r="J138" s="6" t="s">
        <v>17</v>
      </c>
      <c r="K138" s="3" t="s">
        <v>17</v>
      </c>
      <c r="L138" s="3" t="s">
        <v>17</v>
      </c>
      <c r="M138" s="9" t="s">
        <v>517</v>
      </c>
      <c r="N138" s="9" t="s">
        <v>17</v>
      </c>
      <c r="O138" s="3" t="s">
        <v>741</v>
      </c>
      <c r="P138" s="10" t="s">
        <v>17</v>
      </c>
      <c r="Q138" s="12">
        <v>7219</v>
      </c>
      <c r="R138" s="3" t="s">
        <v>48</v>
      </c>
      <c r="S138" s="3" t="s">
        <v>145</v>
      </c>
      <c r="T138" s="3"/>
      <c r="U138" s="3"/>
      <c r="V138" s="69">
        <v>5307</v>
      </c>
      <c r="W138" s="3">
        <f t="shared" si="5"/>
        <v>73.514337165812435</v>
      </c>
      <c r="X138" s="10" t="s">
        <v>17</v>
      </c>
      <c r="Y138" s="17" t="s">
        <v>1043</v>
      </c>
      <c r="Z138" s="17" t="s">
        <v>1049</v>
      </c>
      <c r="AA138" s="9" t="s">
        <v>1179</v>
      </c>
      <c r="AB138" s="3" t="s">
        <v>1233</v>
      </c>
      <c r="AC138" s="7" t="s">
        <v>313</v>
      </c>
      <c r="AD138" s="7" t="s">
        <v>17</v>
      </c>
      <c r="AE138" s="3" t="s">
        <v>132</v>
      </c>
    </row>
    <row r="139" spans="1:38" s="55" customFormat="1">
      <c r="A139" s="26" t="s">
        <v>955</v>
      </c>
      <c r="B139" s="9" t="s">
        <v>487</v>
      </c>
      <c r="C139" s="3" t="s">
        <v>543</v>
      </c>
      <c r="D139">
        <v>2009</v>
      </c>
      <c r="E139" s="9" t="s">
        <v>489</v>
      </c>
      <c r="F139" s="9" t="s">
        <v>510</v>
      </c>
      <c r="G139" s="9" t="s">
        <v>545</v>
      </c>
      <c r="H139" s="9" t="s">
        <v>544</v>
      </c>
      <c r="I139" s="3" t="s">
        <v>546</v>
      </c>
      <c r="J139" s="6" t="s">
        <v>17</v>
      </c>
      <c r="K139" s="3" t="s">
        <v>17</v>
      </c>
      <c r="L139" s="3" t="s">
        <v>17</v>
      </c>
      <c r="M139" s="9" t="s">
        <v>517</v>
      </c>
      <c r="N139" s="9" t="s">
        <v>17</v>
      </c>
      <c r="O139" s="3" t="s">
        <v>742</v>
      </c>
      <c r="P139" s="10" t="s">
        <v>17</v>
      </c>
      <c r="Q139" s="12">
        <v>6996</v>
      </c>
      <c r="R139" s="3" t="s">
        <v>48</v>
      </c>
      <c r="S139" s="3" t="s">
        <v>145</v>
      </c>
      <c r="T139" s="3"/>
      <c r="U139" s="3"/>
      <c r="V139" s="69">
        <v>5095</v>
      </c>
      <c r="W139" s="3">
        <f t="shared" si="5"/>
        <v>72.827329902801594</v>
      </c>
      <c r="X139" s="10" t="s">
        <v>17</v>
      </c>
      <c r="Y139" s="17" t="s">
        <v>1045</v>
      </c>
      <c r="Z139" s="17" t="s">
        <v>1050</v>
      </c>
      <c r="AA139" s="9" t="s">
        <v>1180</v>
      </c>
      <c r="AB139" s="9"/>
      <c r="AC139" s="7"/>
      <c r="AD139" s="7" t="s">
        <v>17</v>
      </c>
      <c r="AE139" s="3" t="s">
        <v>132</v>
      </c>
      <c r="AJ139"/>
      <c r="AK139"/>
      <c r="AL139"/>
    </row>
    <row r="140" spans="1:38" s="55" customFormat="1" ht="19.149999999999999" customHeight="1">
      <c r="A140" s="26" t="s">
        <v>956</v>
      </c>
      <c r="B140" s="9" t="s">
        <v>487</v>
      </c>
      <c r="C140" s="3" t="s">
        <v>543</v>
      </c>
      <c r="D140">
        <v>2009</v>
      </c>
      <c r="E140" s="9" t="s">
        <v>489</v>
      </c>
      <c r="F140" s="9" t="s">
        <v>510</v>
      </c>
      <c r="G140" s="9" t="s">
        <v>545</v>
      </c>
      <c r="H140" s="9" t="s">
        <v>544</v>
      </c>
      <c r="I140" s="3" t="s">
        <v>546</v>
      </c>
      <c r="J140" s="6" t="s">
        <v>17</v>
      </c>
      <c r="K140" s="3" t="s">
        <v>17</v>
      </c>
      <c r="L140" s="3" t="s">
        <v>17</v>
      </c>
      <c r="M140" s="9" t="s">
        <v>517</v>
      </c>
      <c r="N140" s="9" t="s">
        <v>17</v>
      </c>
      <c r="O140" s="3" t="s">
        <v>741</v>
      </c>
      <c r="P140" s="10" t="s">
        <v>17</v>
      </c>
      <c r="Q140" s="12">
        <v>4670</v>
      </c>
      <c r="R140" s="3" t="s">
        <v>48</v>
      </c>
      <c r="S140" s="3" t="s">
        <v>145</v>
      </c>
      <c r="T140" s="3"/>
      <c r="U140" s="3"/>
      <c r="V140" s="69">
        <v>3459</v>
      </c>
      <c r="W140" s="3">
        <f t="shared" si="5"/>
        <v>74.068522483940043</v>
      </c>
      <c r="X140" s="10" t="s">
        <v>17</v>
      </c>
      <c r="Y140" s="17" t="s">
        <v>1043</v>
      </c>
      <c r="Z140" s="17" t="s">
        <v>1051</v>
      </c>
      <c r="AA140" s="9" t="s">
        <v>1181</v>
      </c>
      <c r="AB140" s="3" t="s">
        <v>1234</v>
      </c>
      <c r="AC140" s="7" t="s">
        <v>313</v>
      </c>
      <c r="AD140" s="7" t="s">
        <v>17</v>
      </c>
      <c r="AE140" s="3" t="s">
        <v>132</v>
      </c>
      <c r="AJ140"/>
      <c r="AK140"/>
      <c r="AL140"/>
    </row>
    <row r="141" spans="1:38" s="55" customFormat="1" ht="16.149999999999999" customHeight="1">
      <c r="A141" s="26" t="s">
        <v>956</v>
      </c>
      <c r="B141" s="9" t="s">
        <v>487</v>
      </c>
      <c r="C141" s="3" t="s">
        <v>543</v>
      </c>
      <c r="D141">
        <v>2009</v>
      </c>
      <c r="E141" s="9" t="s">
        <v>489</v>
      </c>
      <c r="F141" s="9" t="s">
        <v>510</v>
      </c>
      <c r="G141" s="9" t="s">
        <v>545</v>
      </c>
      <c r="H141" s="9" t="s">
        <v>544</v>
      </c>
      <c r="I141" s="3" t="s">
        <v>546</v>
      </c>
      <c r="J141" s="6" t="s">
        <v>17</v>
      </c>
      <c r="K141" s="3" t="s">
        <v>17</v>
      </c>
      <c r="L141" s="3" t="s">
        <v>17</v>
      </c>
      <c r="M141" s="9" t="s">
        <v>517</v>
      </c>
      <c r="N141" s="9" t="s">
        <v>17</v>
      </c>
      <c r="O141" s="3" t="s">
        <v>742</v>
      </c>
      <c r="P141" s="10" t="s">
        <v>17</v>
      </c>
      <c r="Q141" s="12">
        <v>4559</v>
      </c>
      <c r="R141" s="3" t="s">
        <v>48</v>
      </c>
      <c r="S141" s="3" t="s">
        <v>145</v>
      </c>
      <c r="T141" s="3"/>
      <c r="U141" s="3"/>
      <c r="V141" s="69">
        <v>3355</v>
      </c>
      <c r="W141" s="3">
        <f t="shared" si="5"/>
        <v>73.590699714849748</v>
      </c>
      <c r="X141" s="10" t="s">
        <v>17</v>
      </c>
      <c r="Y141" s="17" t="s">
        <v>1045</v>
      </c>
      <c r="Z141" s="17" t="s">
        <v>1052</v>
      </c>
      <c r="AA141" s="9" t="s">
        <v>1182</v>
      </c>
      <c r="AB141" s="9"/>
      <c r="AC141" s="7"/>
      <c r="AD141" s="7" t="s">
        <v>17</v>
      </c>
      <c r="AE141" s="3" t="s">
        <v>132</v>
      </c>
      <c r="AJ141"/>
      <c r="AK141"/>
      <c r="AL141"/>
    </row>
    <row r="142" spans="1:38" s="55" customFormat="1">
      <c r="A142" s="26" t="s">
        <v>783</v>
      </c>
      <c r="B142" s="9" t="s">
        <v>487</v>
      </c>
      <c r="C142" s="3" t="s">
        <v>543</v>
      </c>
      <c r="D142">
        <v>2009</v>
      </c>
      <c r="E142" s="9" t="s">
        <v>489</v>
      </c>
      <c r="F142" s="9" t="s">
        <v>510</v>
      </c>
      <c r="G142" s="9" t="s">
        <v>545</v>
      </c>
      <c r="H142" s="9" t="s">
        <v>544</v>
      </c>
      <c r="I142" s="3" t="s">
        <v>546</v>
      </c>
      <c r="J142" s="6" t="s">
        <v>17</v>
      </c>
      <c r="K142" s="3" t="s">
        <v>17</v>
      </c>
      <c r="L142" s="3" t="s">
        <v>17</v>
      </c>
      <c r="M142" s="9" t="s">
        <v>517</v>
      </c>
      <c r="N142" s="9" t="s">
        <v>17</v>
      </c>
      <c r="O142" s="3" t="s">
        <v>741</v>
      </c>
      <c r="P142" s="10" t="s">
        <v>17</v>
      </c>
      <c r="Q142" s="12">
        <v>6271</v>
      </c>
      <c r="R142" s="3" t="s">
        <v>48</v>
      </c>
      <c r="S142" s="3" t="s">
        <v>145</v>
      </c>
      <c r="T142" s="3"/>
      <c r="U142" s="3"/>
      <c r="V142" s="69">
        <v>6183</v>
      </c>
      <c r="W142" s="3">
        <f t="shared" si="5"/>
        <v>98.596715037474098</v>
      </c>
      <c r="X142" s="10" t="s">
        <v>17</v>
      </c>
      <c r="Y142" s="17" t="s">
        <v>1043</v>
      </c>
      <c r="Z142" s="17" t="s">
        <v>1053</v>
      </c>
      <c r="AA142" s="9" t="s">
        <v>1183</v>
      </c>
      <c r="AB142" s="3" t="s">
        <v>1235</v>
      </c>
      <c r="AC142" s="7" t="s">
        <v>313</v>
      </c>
      <c r="AD142" s="7" t="s">
        <v>17</v>
      </c>
      <c r="AE142" s="3" t="s">
        <v>132</v>
      </c>
      <c r="AJ142"/>
      <c r="AK142"/>
      <c r="AL142"/>
    </row>
    <row r="143" spans="1:38" s="55" customFormat="1" ht="19.899999999999999" customHeight="1">
      <c r="A143" s="26" t="s">
        <v>784</v>
      </c>
      <c r="B143" s="9" t="s">
        <v>487</v>
      </c>
      <c r="C143" s="3" t="s">
        <v>543</v>
      </c>
      <c r="D143">
        <v>2009</v>
      </c>
      <c r="E143" s="9" t="s">
        <v>489</v>
      </c>
      <c r="F143" s="9" t="s">
        <v>510</v>
      </c>
      <c r="G143" s="9" t="s">
        <v>545</v>
      </c>
      <c r="H143" s="9" t="s">
        <v>544</v>
      </c>
      <c r="I143" s="3" t="s">
        <v>546</v>
      </c>
      <c r="J143" s="6" t="s">
        <v>17</v>
      </c>
      <c r="K143" s="3" t="s">
        <v>17</v>
      </c>
      <c r="L143" s="3" t="s">
        <v>17</v>
      </c>
      <c r="M143" s="9" t="s">
        <v>517</v>
      </c>
      <c r="N143" s="9" t="s">
        <v>17</v>
      </c>
      <c r="O143" s="3" t="s">
        <v>742</v>
      </c>
      <c r="P143" s="10" t="s">
        <v>17</v>
      </c>
      <c r="Q143" s="12">
        <v>5881</v>
      </c>
      <c r="R143" s="3" t="s">
        <v>48</v>
      </c>
      <c r="S143" s="3" t="s">
        <v>145</v>
      </c>
      <c r="T143" s="3"/>
      <c r="U143" s="3"/>
      <c r="V143" s="69">
        <v>5799</v>
      </c>
      <c r="W143" s="3">
        <f t="shared" si="5"/>
        <v>98.605679306240432</v>
      </c>
      <c r="X143" s="10" t="s">
        <v>17</v>
      </c>
      <c r="Y143" s="17" t="s">
        <v>1045</v>
      </c>
      <c r="Z143" s="17" t="s">
        <v>1054</v>
      </c>
      <c r="AA143" s="9" t="s">
        <v>1184</v>
      </c>
      <c r="AB143" s="9"/>
      <c r="AC143" s="7"/>
      <c r="AD143" s="7" t="s">
        <v>17</v>
      </c>
      <c r="AE143" s="3" t="s">
        <v>132</v>
      </c>
      <c r="AJ143"/>
      <c r="AK143"/>
      <c r="AL143"/>
    </row>
    <row r="144" spans="1:38">
      <c r="A144" s="26" t="s">
        <v>785</v>
      </c>
      <c r="B144" s="9" t="s">
        <v>487</v>
      </c>
      <c r="C144" s="3" t="s">
        <v>543</v>
      </c>
      <c r="D144">
        <v>2009</v>
      </c>
      <c r="E144" s="9" t="s">
        <v>489</v>
      </c>
      <c r="F144" s="9" t="s">
        <v>510</v>
      </c>
      <c r="G144" s="9" t="s">
        <v>545</v>
      </c>
      <c r="H144" s="9" t="s">
        <v>544</v>
      </c>
      <c r="I144" s="3" t="s">
        <v>546</v>
      </c>
      <c r="J144" s="6" t="s">
        <v>17</v>
      </c>
      <c r="K144" s="3" t="s">
        <v>17</v>
      </c>
      <c r="L144" s="3" t="s">
        <v>17</v>
      </c>
      <c r="M144" s="9" t="s">
        <v>517</v>
      </c>
      <c r="N144" s="9" t="s">
        <v>17</v>
      </c>
      <c r="O144" s="3" t="s">
        <v>741</v>
      </c>
      <c r="P144" s="10" t="s">
        <v>17</v>
      </c>
      <c r="Q144" s="12">
        <v>8105</v>
      </c>
      <c r="R144" s="3" t="s">
        <v>48</v>
      </c>
      <c r="S144" s="3" t="s">
        <v>145</v>
      </c>
      <c r="T144" s="3"/>
      <c r="U144" s="3"/>
      <c r="V144" s="69">
        <v>8040</v>
      </c>
      <c r="W144" s="3">
        <f t="shared" si="5"/>
        <v>99.198025909932142</v>
      </c>
      <c r="X144" s="10" t="s">
        <v>17</v>
      </c>
      <c r="Y144" s="17" t="s">
        <v>1043</v>
      </c>
      <c r="Z144" s="17" t="s">
        <v>1055</v>
      </c>
      <c r="AA144" s="9" t="s">
        <v>1185</v>
      </c>
      <c r="AB144" s="3" t="s">
        <v>1236</v>
      </c>
      <c r="AC144" s="7" t="s">
        <v>313</v>
      </c>
      <c r="AD144" s="7" t="s">
        <v>17</v>
      </c>
      <c r="AE144" s="3" t="s">
        <v>132</v>
      </c>
    </row>
    <row r="145" spans="1:31">
      <c r="A145" s="26" t="s">
        <v>786</v>
      </c>
      <c r="B145" s="9" t="s">
        <v>487</v>
      </c>
      <c r="C145" s="3" t="s">
        <v>543</v>
      </c>
      <c r="D145">
        <v>2009</v>
      </c>
      <c r="E145" s="9" t="s">
        <v>489</v>
      </c>
      <c r="F145" s="9" t="s">
        <v>510</v>
      </c>
      <c r="G145" s="9" t="s">
        <v>545</v>
      </c>
      <c r="H145" s="9" t="s">
        <v>544</v>
      </c>
      <c r="I145" s="3" t="s">
        <v>546</v>
      </c>
      <c r="J145" s="6" t="s">
        <v>17</v>
      </c>
      <c r="K145" s="3" t="s">
        <v>17</v>
      </c>
      <c r="L145" s="3" t="s">
        <v>17</v>
      </c>
      <c r="M145" s="9" t="s">
        <v>517</v>
      </c>
      <c r="N145" s="9" t="s">
        <v>17</v>
      </c>
      <c r="O145" s="3" t="s">
        <v>742</v>
      </c>
      <c r="P145" s="10" t="s">
        <v>17</v>
      </c>
      <c r="Q145" s="12">
        <v>7710</v>
      </c>
      <c r="R145" s="3" t="s">
        <v>48</v>
      </c>
      <c r="S145" s="3" t="s">
        <v>145</v>
      </c>
      <c r="T145" s="3"/>
      <c r="U145" s="3"/>
      <c r="V145" s="69">
        <v>7617</v>
      </c>
      <c r="W145" s="3">
        <f t="shared" si="5"/>
        <v>98.793774319066159</v>
      </c>
      <c r="X145" s="10" t="s">
        <v>17</v>
      </c>
      <c r="Y145" s="17" t="s">
        <v>1045</v>
      </c>
      <c r="Z145" s="17" t="s">
        <v>1056</v>
      </c>
      <c r="AA145" s="9" t="s">
        <v>1186</v>
      </c>
      <c r="AB145" s="9"/>
      <c r="AC145" s="7"/>
      <c r="AD145" s="7" t="s">
        <v>17</v>
      </c>
      <c r="AE145" s="3" t="s">
        <v>132</v>
      </c>
    </row>
    <row r="146" spans="1:31">
      <c r="A146" s="26" t="s">
        <v>787</v>
      </c>
      <c r="B146" s="9" t="s">
        <v>487</v>
      </c>
      <c r="C146" s="3" t="s">
        <v>543</v>
      </c>
      <c r="D146">
        <v>2009</v>
      </c>
      <c r="E146" s="9" t="s">
        <v>489</v>
      </c>
      <c r="F146" s="9" t="s">
        <v>510</v>
      </c>
      <c r="G146" s="9" t="s">
        <v>545</v>
      </c>
      <c r="H146" s="9" t="s">
        <v>544</v>
      </c>
      <c r="I146" s="3" t="s">
        <v>546</v>
      </c>
      <c r="J146" s="6" t="s">
        <v>17</v>
      </c>
      <c r="K146" s="3" t="s">
        <v>17</v>
      </c>
      <c r="L146" s="3" t="s">
        <v>17</v>
      </c>
      <c r="M146" s="9" t="s">
        <v>517</v>
      </c>
      <c r="N146" s="9" t="s">
        <v>17</v>
      </c>
      <c r="O146" s="3" t="s">
        <v>741</v>
      </c>
      <c r="P146" s="10" t="s">
        <v>17</v>
      </c>
      <c r="Q146" s="12">
        <v>3268</v>
      </c>
      <c r="R146" s="3" t="s">
        <v>48</v>
      </c>
      <c r="S146" s="3" t="s">
        <v>145</v>
      </c>
      <c r="T146" s="3"/>
      <c r="U146" s="3"/>
      <c r="V146" s="69">
        <v>3198</v>
      </c>
      <c r="W146" s="3">
        <f t="shared" si="5"/>
        <v>97.858017135862923</v>
      </c>
      <c r="X146" s="10" t="s">
        <v>17</v>
      </c>
      <c r="Y146" s="17" t="s">
        <v>1043</v>
      </c>
      <c r="Z146" s="17" t="s">
        <v>1057</v>
      </c>
      <c r="AA146" s="9" t="s">
        <v>1187</v>
      </c>
      <c r="AB146" s="3" t="s">
        <v>1237</v>
      </c>
      <c r="AC146" s="7" t="s">
        <v>313</v>
      </c>
      <c r="AD146" s="7" t="s">
        <v>17</v>
      </c>
      <c r="AE146" s="3" t="s">
        <v>132</v>
      </c>
    </row>
    <row r="147" spans="1:31">
      <c r="A147" s="26" t="s">
        <v>788</v>
      </c>
      <c r="B147" s="9" t="s">
        <v>487</v>
      </c>
      <c r="C147" s="3" t="s">
        <v>543</v>
      </c>
      <c r="D147">
        <v>2009</v>
      </c>
      <c r="E147" s="9" t="s">
        <v>489</v>
      </c>
      <c r="F147" s="9" t="s">
        <v>510</v>
      </c>
      <c r="G147" s="9" t="s">
        <v>545</v>
      </c>
      <c r="H147" s="9" t="s">
        <v>544</v>
      </c>
      <c r="I147" s="3" t="s">
        <v>546</v>
      </c>
      <c r="J147" s="6" t="s">
        <v>17</v>
      </c>
      <c r="K147" s="3" t="s">
        <v>17</v>
      </c>
      <c r="L147" s="3" t="s">
        <v>17</v>
      </c>
      <c r="M147" s="9" t="s">
        <v>517</v>
      </c>
      <c r="N147" s="9" t="s">
        <v>17</v>
      </c>
      <c r="O147" s="3" t="s">
        <v>742</v>
      </c>
      <c r="P147" s="10" t="s">
        <v>17</v>
      </c>
      <c r="Q147" s="12">
        <v>3199</v>
      </c>
      <c r="R147" s="3" t="s">
        <v>48</v>
      </c>
      <c r="S147" s="3" t="s">
        <v>145</v>
      </c>
      <c r="T147" s="3"/>
      <c r="U147" s="3"/>
      <c r="V147" s="69">
        <v>3124</v>
      </c>
      <c r="W147" s="3">
        <f t="shared" si="5"/>
        <v>97.655517349171618</v>
      </c>
      <c r="X147" s="10" t="s">
        <v>17</v>
      </c>
      <c r="Y147" s="17" t="s">
        <v>1045</v>
      </c>
      <c r="Z147" s="17" t="s">
        <v>1058</v>
      </c>
      <c r="AA147" s="9" t="s">
        <v>1188</v>
      </c>
      <c r="AB147" s="9"/>
      <c r="AC147" s="7"/>
      <c r="AD147" s="7" t="s">
        <v>17</v>
      </c>
      <c r="AE147" s="3" t="s">
        <v>132</v>
      </c>
    </row>
    <row r="148" spans="1:31">
      <c r="A148" s="26" t="s">
        <v>789</v>
      </c>
      <c r="B148" s="9" t="s">
        <v>487</v>
      </c>
      <c r="C148" s="3" t="s">
        <v>543</v>
      </c>
      <c r="D148">
        <v>2009</v>
      </c>
      <c r="E148" s="9" t="s">
        <v>489</v>
      </c>
      <c r="F148" s="9" t="s">
        <v>510</v>
      </c>
      <c r="G148" s="9" t="s">
        <v>545</v>
      </c>
      <c r="H148" s="9" t="s">
        <v>544</v>
      </c>
      <c r="I148" s="3" t="s">
        <v>546</v>
      </c>
      <c r="J148" s="6" t="s">
        <v>17</v>
      </c>
      <c r="K148" s="3" t="s">
        <v>17</v>
      </c>
      <c r="L148" s="3" t="s">
        <v>17</v>
      </c>
      <c r="M148" s="9" t="s">
        <v>517</v>
      </c>
      <c r="N148" s="9" t="s">
        <v>17</v>
      </c>
      <c r="O148" s="3" t="s">
        <v>741</v>
      </c>
      <c r="P148" s="10" t="s">
        <v>17</v>
      </c>
      <c r="Q148" s="12">
        <v>5392</v>
      </c>
      <c r="R148" s="3" t="s">
        <v>48</v>
      </c>
      <c r="S148" s="3" t="s">
        <v>145</v>
      </c>
      <c r="T148" s="3"/>
      <c r="U148" s="3"/>
      <c r="V148" s="69">
        <v>5279</v>
      </c>
      <c r="W148" s="3">
        <f t="shared" si="5"/>
        <v>97.904302670623139</v>
      </c>
      <c r="X148" s="10" t="s">
        <v>17</v>
      </c>
      <c r="Y148" s="17" t="s">
        <v>1043</v>
      </c>
      <c r="Z148" s="17" t="s">
        <v>1059</v>
      </c>
      <c r="AA148" s="9" t="s">
        <v>1189</v>
      </c>
      <c r="AB148" s="3" t="s">
        <v>1238</v>
      </c>
      <c r="AC148" s="7" t="s">
        <v>313</v>
      </c>
      <c r="AD148" s="7" t="s">
        <v>17</v>
      </c>
      <c r="AE148" s="3" t="s">
        <v>132</v>
      </c>
    </row>
    <row r="149" spans="1:31">
      <c r="A149" s="26" t="s">
        <v>790</v>
      </c>
      <c r="B149" s="9" t="s">
        <v>487</v>
      </c>
      <c r="C149" s="3" t="s">
        <v>543</v>
      </c>
      <c r="D149">
        <v>2009</v>
      </c>
      <c r="E149" s="9" t="s">
        <v>489</v>
      </c>
      <c r="F149" s="9" t="s">
        <v>510</v>
      </c>
      <c r="G149" s="9" t="s">
        <v>545</v>
      </c>
      <c r="H149" s="9" t="s">
        <v>544</v>
      </c>
      <c r="I149" s="3" t="s">
        <v>546</v>
      </c>
      <c r="J149" s="6" t="s">
        <v>17</v>
      </c>
      <c r="K149" s="3" t="s">
        <v>17</v>
      </c>
      <c r="L149" s="3" t="s">
        <v>17</v>
      </c>
      <c r="M149" s="9" t="s">
        <v>517</v>
      </c>
      <c r="N149" s="9" t="s">
        <v>17</v>
      </c>
      <c r="O149" s="3" t="s">
        <v>742</v>
      </c>
      <c r="P149" s="10" t="s">
        <v>17</v>
      </c>
      <c r="Q149" s="12">
        <v>5076</v>
      </c>
      <c r="R149" s="3" t="s">
        <v>48</v>
      </c>
      <c r="S149" s="3" t="s">
        <v>145</v>
      </c>
      <c r="T149" s="3"/>
      <c r="U149" s="3"/>
      <c r="V149" s="69">
        <v>4951</v>
      </c>
      <c r="W149" s="3">
        <f t="shared" si="5"/>
        <v>97.537431048069351</v>
      </c>
      <c r="X149" s="10" t="s">
        <v>17</v>
      </c>
      <c r="Y149" s="17" t="s">
        <v>1045</v>
      </c>
      <c r="Z149" s="17" t="s">
        <v>1060</v>
      </c>
      <c r="AA149" s="9" t="s">
        <v>1190</v>
      </c>
      <c r="AB149" s="9"/>
      <c r="AC149" s="7"/>
      <c r="AD149" s="7" t="s">
        <v>17</v>
      </c>
      <c r="AE149" s="3" t="s">
        <v>132</v>
      </c>
    </row>
    <row r="150" spans="1:31">
      <c r="A150" s="26" t="s">
        <v>791</v>
      </c>
      <c r="B150" s="9" t="s">
        <v>487</v>
      </c>
      <c r="C150" s="3" t="s">
        <v>543</v>
      </c>
      <c r="D150">
        <v>2009</v>
      </c>
      <c r="E150" s="9" t="s">
        <v>489</v>
      </c>
      <c r="F150" s="9" t="s">
        <v>510</v>
      </c>
      <c r="G150" s="9" t="s">
        <v>545</v>
      </c>
      <c r="H150" s="9" t="s">
        <v>544</v>
      </c>
      <c r="I150" s="3" t="s">
        <v>546</v>
      </c>
      <c r="J150" s="6" t="s">
        <v>17</v>
      </c>
      <c r="K150" s="3" t="s">
        <v>17</v>
      </c>
      <c r="L150" s="3" t="s">
        <v>17</v>
      </c>
      <c r="M150" s="9" t="s">
        <v>517</v>
      </c>
      <c r="N150" s="9" t="s">
        <v>17</v>
      </c>
      <c r="O150" s="3" t="s">
        <v>741</v>
      </c>
      <c r="P150" s="10" t="s">
        <v>17</v>
      </c>
      <c r="Q150" s="12">
        <v>5549</v>
      </c>
      <c r="R150" s="3" t="s">
        <v>48</v>
      </c>
      <c r="S150" s="3" t="s">
        <v>145</v>
      </c>
      <c r="T150" s="3"/>
      <c r="U150" s="3"/>
      <c r="V150" s="69">
        <v>5171</v>
      </c>
      <c r="W150" s="3">
        <f t="shared" si="5"/>
        <v>93.18796179491801</v>
      </c>
      <c r="X150" s="10" t="s">
        <v>17</v>
      </c>
      <c r="Y150" s="17" t="s">
        <v>1043</v>
      </c>
      <c r="Z150" s="17" t="s">
        <v>1061</v>
      </c>
      <c r="AA150" s="9" t="s">
        <v>1192</v>
      </c>
      <c r="AB150" s="3" t="s">
        <v>1239</v>
      </c>
      <c r="AC150" s="7" t="s">
        <v>313</v>
      </c>
      <c r="AD150" s="7" t="s">
        <v>17</v>
      </c>
      <c r="AE150" s="3" t="s">
        <v>132</v>
      </c>
    </row>
    <row r="151" spans="1:31">
      <c r="A151" s="26" t="s">
        <v>792</v>
      </c>
      <c r="B151" s="9" t="s">
        <v>487</v>
      </c>
      <c r="C151" s="3" t="s">
        <v>543</v>
      </c>
      <c r="D151">
        <v>2009</v>
      </c>
      <c r="E151" s="9" t="s">
        <v>489</v>
      </c>
      <c r="F151" s="9" t="s">
        <v>510</v>
      </c>
      <c r="G151" s="9" t="s">
        <v>545</v>
      </c>
      <c r="H151" s="9" t="s">
        <v>544</v>
      </c>
      <c r="I151" s="3" t="s">
        <v>546</v>
      </c>
      <c r="J151" s="6" t="s">
        <v>17</v>
      </c>
      <c r="K151" s="3" t="s">
        <v>17</v>
      </c>
      <c r="L151" s="3" t="s">
        <v>17</v>
      </c>
      <c r="M151" s="9" t="s">
        <v>517</v>
      </c>
      <c r="N151" s="9" t="s">
        <v>17</v>
      </c>
      <c r="O151" s="3" t="s">
        <v>742</v>
      </c>
      <c r="P151" s="10" t="s">
        <v>17</v>
      </c>
      <c r="Q151" s="12">
        <v>5405</v>
      </c>
      <c r="R151" s="3" t="s">
        <v>48</v>
      </c>
      <c r="S151" s="3" t="s">
        <v>145</v>
      </c>
      <c r="T151" s="3"/>
      <c r="U151" s="3"/>
      <c r="V151" s="69">
        <v>5041</v>
      </c>
      <c r="W151" s="3">
        <f t="shared" si="5"/>
        <v>93.265494912118413</v>
      </c>
      <c r="X151" s="10" t="s">
        <v>17</v>
      </c>
      <c r="Y151" s="17" t="s">
        <v>1045</v>
      </c>
      <c r="Z151" s="17" t="s">
        <v>1062</v>
      </c>
      <c r="AA151" s="9" t="s">
        <v>1193</v>
      </c>
      <c r="AB151" s="9"/>
      <c r="AC151" s="7"/>
      <c r="AD151" s="7" t="s">
        <v>17</v>
      </c>
      <c r="AE151" s="3" t="s">
        <v>132</v>
      </c>
    </row>
    <row r="152" spans="1:31">
      <c r="A152" s="26" t="s">
        <v>793</v>
      </c>
      <c r="B152" s="9" t="s">
        <v>487</v>
      </c>
      <c r="C152" s="3" t="s">
        <v>543</v>
      </c>
      <c r="D152">
        <v>2009</v>
      </c>
      <c r="E152" s="9" t="s">
        <v>489</v>
      </c>
      <c r="F152" s="9" t="s">
        <v>510</v>
      </c>
      <c r="G152" s="9" t="s">
        <v>545</v>
      </c>
      <c r="H152" s="9" t="s">
        <v>544</v>
      </c>
      <c r="I152" s="3" t="s">
        <v>546</v>
      </c>
      <c r="J152" s="6" t="s">
        <v>17</v>
      </c>
      <c r="K152" s="3" t="s">
        <v>17</v>
      </c>
      <c r="L152" s="3" t="s">
        <v>17</v>
      </c>
      <c r="M152" s="9" t="s">
        <v>517</v>
      </c>
      <c r="N152" s="9" t="s">
        <v>17</v>
      </c>
      <c r="O152" s="3" t="s">
        <v>741</v>
      </c>
      <c r="P152" s="10" t="s">
        <v>17</v>
      </c>
      <c r="Q152" s="12">
        <v>5739</v>
      </c>
      <c r="R152" s="3" t="s">
        <v>48</v>
      </c>
      <c r="S152" s="3" t="s">
        <v>145</v>
      </c>
      <c r="T152" s="3"/>
      <c r="U152" s="3"/>
      <c r="V152" s="69">
        <v>3721</v>
      </c>
      <c r="W152" s="3">
        <f t="shared" si="5"/>
        <v>64.837079630597657</v>
      </c>
      <c r="X152" s="10" t="s">
        <v>17</v>
      </c>
      <c r="Y152" s="17" t="s">
        <v>1043</v>
      </c>
      <c r="Z152" s="17" t="s">
        <v>1063</v>
      </c>
      <c r="AA152" s="9" t="s">
        <v>1191</v>
      </c>
      <c r="AB152" s="3" t="s">
        <v>1240</v>
      </c>
      <c r="AC152" s="7" t="s">
        <v>313</v>
      </c>
      <c r="AD152" s="7" t="s">
        <v>17</v>
      </c>
      <c r="AE152" s="3" t="s">
        <v>132</v>
      </c>
    </row>
    <row r="153" spans="1:31">
      <c r="A153" s="26" t="s">
        <v>794</v>
      </c>
      <c r="B153" s="9" t="s">
        <v>487</v>
      </c>
      <c r="C153" s="3" t="s">
        <v>543</v>
      </c>
      <c r="D153">
        <v>2009</v>
      </c>
      <c r="E153" s="9" t="s">
        <v>489</v>
      </c>
      <c r="F153" s="9" t="s">
        <v>510</v>
      </c>
      <c r="G153" s="9" t="s">
        <v>545</v>
      </c>
      <c r="H153" s="9" t="s">
        <v>544</v>
      </c>
      <c r="I153" s="3" t="s">
        <v>546</v>
      </c>
      <c r="J153" s="6" t="s">
        <v>17</v>
      </c>
      <c r="K153" s="3" t="s">
        <v>17</v>
      </c>
      <c r="L153" s="3" t="s">
        <v>17</v>
      </c>
      <c r="M153" s="9" t="s">
        <v>517</v>
      </c>
      <c r="N153" s="9" t="s">
        <v>17</v>
      </c>
      <c r="O153" s="3" t="s">
        <v>742</v>
      </c>
      <c r="P153" s="10" t="s">
        <v>17</v>
      </c>
      <c r="Q153" s="12">
        <v>5299</v>
      </c>
      <c r="R153" s="3" t="s">
        <v>48</v>
      </c>
      <c r="S153" s="3" t="s">
        <v>145</v>
      </c>
      <c r="T153" s="3"/>
      <c r="U153" s="3"/>
      <c r="V153" s="69">
        <v>3394</v>
      </c>
      <c r="W153" s="3">
        <f t="shared" si="5"/>
        <v>64.049820720890736</v>
      </c>
      <c r="X153" s="10" t="s">
        <v>17</v>
      </c>
      <c r="Y153" s="17" t="s">
        <v>1045</v>
      </c>
      <c r="Z153" s="17" t="s">
        <v>1064</v>
      </c>
      <c r="AA153" s="10" t="s">
        <v>1194</v>
      </c>
      <c r="AB153" s="9"/>
      <c r="AC153" s="7"/>
      <c r="AD153" s="7" t="s">
        <v>17</v>
      </c>
      <c r="AE153" s="3" t="s">
        <v>132</v>
      </c>
    </row>
    <row r="154" spans="1:31">
      <c r="A154" s="26" t="s">
        <v>795</v>
      </c>
      <c r="B154" s="9" t="s">
        <v>487</v>
      </c>
      <c r="C154" s="3" t="s">
        <v>543</v>
      </c>
      <c r="D154">
        <v>2009</v>
      </c>
      <c r="E154" s="9" t="s">
        <v>489</v>
      </c>
      <c r="F154" s="9" t="s">
        <v>510</v>
      </c>
      <c r="G154" s="9" t="s">
        <v>545</v>
      </c>
      <c r="H154" s="9" t="s">
        <v>544</v>
      </c>
      <c r="I154" s="3" t="s">
        <v>546</v>
      </c>
      <c r="J154" s="6" t="s">
        <v>17</v>
      </c>
      <c r="K154" s="3" t="s">
        <v>17</v>
      </c>
      <c r="L154" s="3" t="s">
        <v>17</v>
      </c>
      <c r="M154" s="9" t="s">
        <v>517</v>
      </c>
      <c r="N154" s="9" t="s">
        <v>17</v>
      </c>
      <c r="O154" s="3" t="s">
        <v>741</v>
      </c>
      <c r="P154" s="10" t="s">
        <v>17</v>
      </c>
      <c r="Q154" s="12">
        <v>3874</v>
      </c>
      <c r="R154" s="3" t="s">
        <v>48</v>
      </c>
      <c r="S154" s="3" t="s">
        <v>145</v>
      </c>
      <c r="T154" s="3"/>
      <c r="U154" s="3"/>
      <c r="V154" s="69">
        <v>3476</v>
      </c>
      <c r="W154" s="3">
        <f t="shared" si="5"/>
        <v>89.726381001548788</v>
      </c>
      <c r="X154" s="10" t="s">
        <v>17</v>
      </c>
      <c r="Y154" s="17" t="s">
        <v>1043</v>
      </c>
      <c r="Z154" s="17" t="s">
        <v>1065</v>
      </c>
      <c r="AA154" s="9" t="s">
        <v>1195</v>
      </c>
      <c r="AB154" s="3" t="s">
        <v>1241</v>
      </c>
      <c r="AC154" s="7" t="s">
        <v>313</v>
      </c>
      <c r="AD154" s="7" t="s">
        <v>17</v>
      </c>
      <c r="AE154" s="3" t="s">
        <v>132</v>
      </c>
    </row>
    <row r="155" spans="1:31">
      <c r="A155" s="26" t="s">
        <v>796</v>
      </c>
      <c r="B155" s="9" t="s">
        <v>487</v>
      </c>
      <c r="C155" s="3" t="s">
        <v>543</v>
      </c>
      <c r="D155">
        <v>2009</v>
      </c>
      <c r="E155" s="9" t="s">
        <v>489</v>
      </c>
      <c r="F155" s="9" t="s">
        <v>510</v>
      </c>
      <c r="G155" s="9" t="s">
        <v>545</v>
      </c>
      <c r="H155" s="9" t="s">
        <v>544</v>
      </c>
      <c r="I155" s="3" t="s">
        <v>546</v>
      </c>
      <c r="J155" s="6" t="s">
        <v>17</v>
      </c>
      <c r="K155" s="3" t="s">
        <v>17</v>
      </c>
      <c r="L155" s="3" t="s">
        <v>17</v>
      </c>
      <c r="M155" s="9" t="s">
        <v>517</v>
      </c>
      <c r="N155" s="9" t="s">
        <v>17</v>
      </c>
      <c r="O155" s="3" t="s">
        <v>742</v>
      </c>
      <c r="P155" s="10" t="s">
        <v>17</v>
      </c>
      <c r="Q155" s="70">
        <v>3570</v>
      </c>
      <c r="R155" s="3" t="s">
        <v>48</v>
      </c>
      <c r="S155" s="3" t="s">
        <v>145</v>
      </c>
      <c r="T155" s="3"/>
      <c r="U155" s="3"/>
      <c r="V155" s="71">
        <v>3196</v>
      </c>
      <c r="W155" s="3">
        <f t="shared" si="5"/>
        <v>89.523809523809533</v>
      </c>
      <c r="X155" s="10" t="s">
        <v>17</v>
      </c>
      <c r="Y155" s="17" t="s">
        <v>1045</v>
      </c>
      <c r="Z155" s="17" t="s">
        <v>1066</v>
      </c>
      <c r="AA155" s="9" t="s">
        <v>1196</v>
      </c>
      <c r="AB155" s="9"/>
      <c r="AC155" s="7"/>
      <c r="AD155" s="7" t="s">
        <v>17</v>
      </c>
      <c r="AE155" s="3" t="s">
        <v>132</v>
      </c>
    </row>
    <row r="156" spans="1:31">
      <c r="A156" s="26" t="s">
        <v>797</v>
      </c>
      <c r="B156" s="9" t="s">
        <v>487</v>
      </c>
      <c r="C156" s="3" t="s">
        <v>543</v>
      </c>
      <c r="D156">
        <v>2009</v>
      </c>
      <c r="E156" s="9" t="s">
        <v>489</v>
      </c>
      <c r="F156" s="9" t="s">
        <v>510</v>
      </c>
      <c r="G156" s="9" t="s">
        <v>545</v>
      </c>
      <c r="H156" s="9" t="s">
        <v>544</v>
      </c>
      <c r="I156" s="3" t="s">
        <v>546</v>
      </c>
      <c r="J156" s="6" t="s">
        <v>17</v>
      </c>
      <c r="K156" s="3" t="s">
        <v>17</v>
      </c>
      <c r="L156" s="3" t="s">
        <v>17</v>
      </c>
      <c r="M156" s="9" t="s">
        <v>517</v>
      </c>
      <c r="N156" s="9" t="s">
        <v>17</v>
      </c>
      <c r="O156" s="3" t="s">
        <v>741</v>
      </c>
      <c r="P156" s="10" t="s">
        <v>17</v>
      </c>
      <c r="Q156" s="12">
        <v>6971</v>
      </c>
      <c r="R156" s="3" t="s">
        <v>48</v>
      </c>
      <c r="S156" s="3" t="s">
        <v>145</v>
      </c>
      <c r="T156" s="3"/>
      <c r="U156" s="3"/>
      <c r="V156" s="69">
        <v>6862</v>
      </c>
      <c r="W156" s="3">
        <f t="shared" si="5"/>
        <v>98.436379285611821</v>
      </c>
      <c r="X156" s="10" t="s">
        <v>17</v>
      </c>
      <c r="Y156" s="17" t="s">
        <v>1043</v>
      </c>
      <c r="Z156" s="17" t="s">
        <v>1067</v>
      </c>
      <c r="AA156" s="9" t="s">
        <v>1197</v>
      </c>
      <c r="AB156" s="3" t="s">
        <v>1242</v>
      </c>
      <c r="AC156" s="7" t="s">
        <v>313</v>
      </c>
      <c r="AD156" s="7" t="s">
        <v>17</v>
      </c>
      <c r="AE156" s="3" t="s">
        <v>132</v>
      </c>
    </row>
    <row r="157" spans="1:31">
      <c r="A157" s="26" t="s">
        <v>798</v>
      </c>
      <c r="B157" s="9" t="s">
        <v>487</v>
      </c>
      <c r="C157" s="3" t="s">
        <v>543</v>
      </c>
      <c r="D157">
        <v>2009</v>
      </c>
      <c r="E157" s="9" t="s">
        <v>489</v>
      </c>
      <c r="F157" s="9" t="s">
        <v>510</v>
      </c>
      <c r="G157" s="9" t="s">
        <v>545</v>
      </c>
      <c r="H157" s="9" t="s">
        <v>544</v>
      </c>
      <c r="I157" s="3" t="s">
        <v>546</v>
      </c>
      <c r="J157" s="6" t="s">
        <v>17</v>
      </c>
      <c r="K157" s="3" t="s">
        <v>17</v>
      </c>
      <c r="L157" s="3" t="s">
        <v>17</v>
      </c>
      <c r="M157" s="9" t="s">
        <v>517</v>
      </c>
      <c r="N157" s="9" t="s">
        <v>17</v>
      </c>
      <c r="O157" s="3" t="s">
        <v>742</v>
      </c>
      <c r="P157" s="10" t="s">
        <v>17</v>
      </c>
      <c r="Q157" s="12">
        <v>6575</v>
      </c>
      <c r="R157" s="3" t="s">
        <v>48</v>
      </c>
      <c r="S157" s="3" t="s">
        <v>145</v>
      </c>
      <c r="T157" s="3"/>
      <c r="U157" s="3"/>
      <c r="V157" s="69">
        <v>6470</v>
      </c>
      <c r="W157" s="3">
        <f t="shared" si="5"/>
        <v>98.403041825095059</v>
      </c>
      <c r="X157" s="10" t="s">
        <v>17</v>
      </c>
      <c r="Y157" s="17" t="s">
        <v>1045</v>
      </c>
      <c r="Z157" s="17" t="s">
        <v>1068</v>
      </c>
      <c r="AA157" s="9" t="s">
        <v>1198</v>
      </c>
      <c r="AB157" s="9"/>
      <c r="AC157" s="7"/>
      <c r="AD157" s="7" t="s">
        <v>17</v>
      </c>
      <c r="AE157" s="3" t="s">
        <v>132</v>
      </c>
    </row>
    <row r="158" spans="1:31">
      <c r="A158" s="26" t="s">
        <v>799</v>
      </c>
      <c r="B158" s="9" t="s">
        <v>487</v>
      </c>
      <c r="C158" s="3" t="s">
        <v>543</v>
      </c>
      <c r="D158">
        <v>2009</v>
      </c>
      <c r="E158" s="9" t="s">
        <v>489</v>
      </c>
      <c r="F158" s="9" t="s">
        <v>510</v>
      </c>
      <c r="G158" s="9" t="s">
        <v>545</v>
      </c>
      <c r="H158" s="9" t="s">
        <v>544</v>
      </c>
      <c r="I158" s="3" t="s">
        <v>546</v>
      </c>
      <c r="J158" s="6" t="s">
        <v>17</v>
      </c>
      <c r="K158" s="3" t="s">
        <v>17</v>
      </c>
      <c r="L158" s="3" t="s">
        <v>17</v>
      </c>
      <c r="M158" s="9" t="s">
        <v>517</v>
      </c>
      <c r="N158" s="9" t="s">
        <v>17</v>
      </c>
      <c r="O158" s="3" t="s">
        <v>741</v>
      </c>
      <c r="P158" s="10" t="s">
        <v>17</v>
      </c>
      <c r="Q158" s="12">
        <v>5735</v>
      </c>
      <c r="R158" s="3" t="s">
        <v>48</v>
      </c>
      <c r="S158" s="3" t="s">
        <v>145</v>
      </c>
      <c r="T158" s="3"/>
      <c r="U158" s="3"/>
      <c r="V158" s="69">
        <v>5191</v>
      </c>
      <c r="W158" s="3">
        <f t="shared" si="5"/>
        <v>90.514385353095022</v>
      </c>
      <c r="X158" s="10" t="s">
        <v>17</v>
      </c>
      <c r="Y158" s="17" t="s">
        <v>1043</v>
      </c>
      <c r="Z158" s="17" t="s">
        <v>1069</v>
      </c>
      <c r="AA158" s="9" t="s">
        <v>1199</v>
      </c>
      <c r="AB158" s="3" t="s">
        <v>1243</v>
      </c>
      <c r="AC158" s="7" t="s">
        <v>313</v>
      </c>
      <c r="AD158" s="7" t="s">
        <v>17</v>
      </c>
      <c r="AE158" s="3" t="s">
        <v>132</v>
      </c>
    </row>
    <row r="159" spans="1:31">
      <c r="A159" s="26" t="s">
        <v>800</v>
      </c>
      <c r="B159" s="9" t="s">
        <v>487</v>
      </c>
      <c r="C159" s="3" t="s">
        <v>543</v>
      </c>
      <c r="D159">
        <v>2009</v>
      </c>
      <c r="E159" s="9" t="s">
        <v>489</v>
      </c>
      <c r="F159" s="9" t="s">
        <v>510</v>
      </c>
      <c r="G159" s="9" t="s">
        <v>545</v>
      </c>
      <c r="H159" s="9" t="s">
        <v>544</v>
      </c>
      <c r="I159" s="3" t="s">
        <v>546</v>
      </c>
      <c r="J159" s="6" t="s">
        <v>17</v>
      </c>
      <c r="K159" s="3" t="s">
        <v>17</v>
      </c>
      <c r="L159" s="3" t="s">
        <v>17</v>
      </c>
      <c r="M159" s="9" t="s">
        <v>517</v>
      </c>
      <c r="N159" s="9" t="s">
        <v>17</v>
      </c>
      <c r="O159" s="3" t="s">
        <v>742</v>
      </c>
      <c r="P159" s="10" t="s">
        <v>17</v>
      </c>
      <c r="Q159" s="12">
        <v>5327</v>
      </c>
      <c r="R159" s="3" t="s">
        <v>48</v>
      </c>
      <c r="S159" s="3" t="s">
        <v>145</v>
      </c>
      <c r="T159" s="3"/>
      <c r="U159" s="3"/>
      <c r="V159" s="69">
        <v>4747</v>
      </c>
      <c r="W159" s="3">
        <f t="shared" si="5"/>
        <v>89.11207058381828</v>
      </c>
      <c r="X159" s="10" t="s">
        <v>17</v>
      </c>
      <c r="Y159" s="17" t="s">
        <v>1045</v>
      </c>
      <c r="Z159" s="17" t="s">
        <v>1070</v>
      </c>
      <c r="AA159" s="9" t="s">
        <v>1202</v>
      </c>
      <c r="AB159" s="9"/>
      <c r="AC159" s="7"/>
      <c r="AD159" s="7" t="s">
        <v>17</v>
      </c>
      <c r="AE159" s="3" t="s">
        <v>132</v>
      </c>
    </row>
    <row r="160" spans="1:31">
      <c r="A160" s="26" t="s">
        <v>801</v>
      </c>
      <c r="B160" s="9" t="s">
        <v>487</v>
      </c>
      <c r="C160" s="3" t="s">
        <v>543</v>
      </c>
      <c r="D160">
        <v>2009</v>
      </c>
      <c r="E160" s="9" t="s">
        <v>489</v>
      </c>
      <c r="F160" s="9" t="s">
        <v>510</v>
      </c>
      <c r="G160" s="9" t="s">
        <v>545</v>
      </c>
      <c r="H160" s="9" t="s">
        <v>544</v>
      </c>
      <c r="I160" s="3" t="s">
        <v>546</v>
      </c>
      <c r="J160" s="6" t="s">
        <v>17</v>
      </c>
      <c r="K160" s="3" t="s">
        <v>17</v>
      </c>
      <c r="L160" s="3" t="s">
        <v>17</v>
      </c>
      <c r="M160" s="9" t="s">
        <v>517</v>
      </c>
      <c r="N160" s="9" t="s">
        <v>17</v>
      </c>
      <c r="O160" s="3" t="s">
        <v>741</v>
      </c>
      <c r="P160" s="10" t="s">
        <v>17</v>
      </c>
      <c r="Q160" s="12">
        <v>6201</v>
      </c>
      <c r="R160" s="3" t="s">
        <v>48</v>
      </c>
      <c r="S160" s="3" t="s">
        <v>145</v>
      </c>
      <c r="T160" s="3"/>
      <c r="U160" s="3"/>
      <c r="V160" s="69">
        <v>5129</v>
      </c>
      <c r="W160" s="3">
        <f t="shared" si="5"/>
        <v>82.712465731333651</v>
      </c>
      <c r="X160" s="10" t="s">
        <v>17</v>
      </c>
      <c r="Y160" s="17" t="s">
        <v>1043</v>
      </c>
      <c r="Z160" s="17" t="s">
        <v>1071</v>
      </c>
      <c r="AA160" s="9" t="s">
        <v>1200</v>
      </c>
      <c r="AB160" s="3" t="s">
        <v>1244</v>
      </c>
      <c r="AC160" s="7" t="s">
        <v>313</v>
      </c>
      <c r="AD160" s="7" t="s">
        <v>17</v>
      </c>
      <c r="AE160" s="3" t="s">
        <v>132</v>
      </c>
    </row>
    <row r="161" spans="1:31">
      <c r="A161" s="26" t="s">
        <v>802</v>
      </c>
      <c r="B161" s="9" t="s">
        <v>487</v>
      </c>
      <c r="C161" s="3" t="s">
        <v>543</v>
      </c>
      <c r="D161">
        <v>2009</v>
      </c>
      <c r="E161" s="9" t="s">
        <v>489</v>
      </c>
      <c r="F161" s="9" t="s">
        <v>510</v>
      </c>
      <c r="G161" s="9" t="s">
        <v>545</v>
      </c>
      <c r="H161" s="9" t="s">
        <v>544</v>
      </c>
      <c r="I161" s="3" t="s">
        <v>546</v>
      </c>
      <c r="J161" s="6" t="s">
        <v>17</v>
      </c>
      <c r="K161" s="3" t="s">
        <v>17</v>
      </c>
      <c r="L161" s="3" t="s">
        <v>17</v>
      </c>
      <c r="M161" s="9" t="s">
        <v>517</v>
      </c>
      <c r="N161" s="9" t="s">
        <v>17</v>
      </c>
      <c r="O161" s="3" t="s">
        <v>742</v>
      </c>
      <c r="P161" s="10" t="s">
        <v>17</v>
      </c>
      <c r="Q161" s="12">
        <v>5930</v>
      </c>
      <c r="R161" s="3" t="s">
        <v>48</v>
      </c>
      <c r="S161" s="3" t="s">
        <v>145</v>
      </c>
      <c r="T161" s="3"/>
      <c r="U161" s="3"/>
      <c r="V161" s="69">
        <v>4888</v>
      </c>
      <c r="W161" s="3">
        <f t="shared" si="5"/>
        <v>82.428330522765606</v>
      </c>
      <c r="X161" s="10" t="s">
        <v>17</v>
      </c>
      <c r="Y161" s="17" t="s">
        <v>1045</v>
      </c>
      <c r="Z161" s="17" t="s">
        <v>1072</v>
      </c>
      <c r="AA161" s="9" t="s">
        <v>1201</v>
      </c>
      <c r="AB161" s="9"/>
      <c r="AC161" s="7"/>
      <c r="AD161" s="7" t="s">
        <v>17</v>
      </c>
      <c r="AE161" s="3" t="s">
        <v>132</v>
      </c>
    </row>
    <row r="162" spans="1:31">
      <c r="A162" s="26" t="s">
        <v>803</v>
      </c>
      <c r="B162" s="9" t="s">
        <v>487</v>
      </c>
      <c r="C162" s="3" t="s">
        <v>543</v>
      </c>
      <c r="D162">
        <v>2009</v>
      </c>
      <c r="E162" s="9" t="s">
        <v>489</v>
      </c>
      <c r="F162" s="9" t="s">
        <v>510</v>
      </c>
      <c r="G162" s="9" t="s">
        <v>545</v>
      </c>
      <c r="H162" s="9" t="s">
        <v>544</v>
      </c>
      <c r="I162" s="3" t="s">
        <v>546</v>
      </c>
      <c r="J162" s="6" t="s">
        <v>17</v>
      </c>
      <c r="K162" s="3" t="s">
        <v>17</v>
      </c>
      <c r="L162" s="3" t="s">
        <v>17</v>
      </c>
      <c r="M162" s="9" t="s">
        <v>517</v>
      </c>
      <c r="N162" s="9" t="s">
        <v>17</v>
      </c>
      <c r="O162" s="3" t="s">
        <v>741</v>
      </c>
      <c r="P162" s="10" t="s">
        <v>17</v>
      </c>
      <c r="Q162" s="12">
        <v>9321</v>
      </c>
      <c r="R162" s="3" t="s">
        <v>48</v>
      </c>
      <c r="S162" s="3" t="s">
        <v>145</v>
      </c>
      <c r="T162" s="3"/>
      <c r="U162" s="3"/>
      <c r="V162" s="69">
        <v>8371</v>
      </c>
      <c r="W162" s="3">
        <f t="shared" si="5"/>
        <v>89.807960519257591</v>
      </c>
      <c r="X162" s="10" t="s">
        <v>17</v>
      </c>
      <c r="Y162" s="17" t="s">
        <v>1043</v>
      </c>
      <c r="Z162" s="17" t="s">
        <v>1073</v>
      </c>
      <c r="AA162" s="9" t="s">
        <v>1203</v>
      </c>
      <c r="AB162" s="3" t="s">
        <v>1245</v>
      </c>
      <c r="AC162" s="7" t="s">
        <v>313</v>
      </c>
      <c r="AD162" s="7" t="s">
        <v>17</v>
      </c>
      <c r="AE162" s="3" t="s">
        <v>132</v>
      </c>
    </row>
    <row r="163" spans="1:31">
      <c r="A163" s="26" t="s">
        <v>804</v>
      </c>
      <c r="B163" s="9" t="s">
        <v>487</v>
      </c>
      <c r="C163" s="3" t="s">
        <v>543</v>
      </c>
      <c r="D163">
        <v>2009</v>
      </c>
      <c r="E163" s="9" t="s">
        <v>489</v>
      </c>
      <c r="F163" s="9" t="s">
        <v>510</v>
      </c>
      <c r="G163" s="9" t="s">
        <v>545</v>
      </c>
      <c r="H163" s="9" t="s">
        <v>544</v>
      </c>
      <c r="I163" s="3" t="s">
        <v>546</v>
      </c>
      <c r="J163" s="6" t="s">
        <v>17</v>
      </c>
      <c r="K163" s="3" t="s">
        <v>17</v>
      </c>
      <c r="L163" s="3" t="s">
        <v>17</v>
      </c>
      <c r="M163" s="9" t="s">
        <v>517</v>
      </c>
      <c r="N163" s="9" t="s">
        <v>17</v>
      </c>
      <c r="O163" s="3" t="s">
        <v>742</v>
      </c>
      <c r="P163" s="10" t="s">
        <v>17</v>
      </c>
      <c r="Q163" s="12">
        <v>8613</v>
      </c>
      <c r="R163" s="3" t="s">
        <v>48</v>
      </c>
      <c r="S163" s="3" t="s">
        <v>145</v>
      </c>
      <c r="T163" s="3"/>
      <c r="U163" s="3"/>
      <c r="V163" s="69">
        <v>7743</v>
      </c>
      <c r="W163" s="3">
        <f t="shared" si="5"/>
        <v>89.898989898989896</v>
      </c>
      <c r="X163" s="10" t="s">
        <v>17</v>
      </c>
      <c r="Y163" s="17" t="s">
        <v>1045</v>
      </c>
      <c r="Z163" s="17" t="s">
        <v>1074</v>
      </c>
      <c r="AA163" s="9" t="s">
        <v>1204</v>
      </c>
      <c r="AB163" s="9"/>
      <c r="AC163" s="7"/>
      <c r="AD163" s="7" t="s">
        <v>17</v>
      </c>
      <c r="AE163" s="3" t="s">
        <v>132</v>
      </c>
    </row>
    <row r="164" spans="1:31">
      <c r="A164" s="26" t="s">
        <v>805</v>
      </c>
      <c r="B164" s="9" t="s">
        <v>487</v>
      </c>
      <c r="C164" s="3" t="s">
        <v>543</v>
      </c>
      <c r="D164">
        <v>2009</v>
      </c>
      <c r="E164" s="9" t="s">
        <v>489</v>
      </c>
      <c r="F164" s="9" t="s">
        <v>510</v>
      </c>
      <c r="G164" s="9" t="s">
        <v>545</v>
      </c>
      <c r="H164" s="9" t="s">
        <v>544</v>
      </c>
      <c r="I164" s="3" t="s">
        <v>546</v>
      </c>
      <c r="J164" s="6" t="s">
        <v>17</v>
      </c>
      <c r="K164" s="3" t="s">
        <v>17</v>
      </c>
      <c r="L164" s="3" t="s">
        <v>17</v>
      </c>
      <c r="M164" s="9" t="s">
        <v>517</v>
      </c>
      <c r="N164" s="9" t="s">
        <v>17</v>
      </c>
      <c r="O164" s="3" t="s">
        <v>741</v>
      </c>
      <c r="P164" s="10" t="s">
        <v>17</v>
      </c>
      <c r="Q164" s="12">
        <v>6204</v>
      </c>
      <c r="R164" s="3" t="s">
        <v>48</v>
      </c>
      <c r="S164" s="3" t="s">
        <v>145</v>
      </c>
      <c r="T164" s="3"/>
      <c r="U164" s="3"/>
      <c r="V164" s="69">
        <v>5449</v>
      </c>
      <c r="W164" s="3">
        <f t="shared" si="5"/>
        <v>87.830431979368157</v>
      </c>
      <c r="X164" s="10" t="s">
        <v>17</v>
      </c>
      <c r="Y164" s="17" t="s">
        <v>1043</v>
      </c>
      <c r="Z164" s="17" t="s">
        <v>1075</v>
      </c>
      <c r="AA164" s="9" t="s">
        <v>1205</v>
      </c>
      <c r="AB164" s="3" t="s">
        <v>1246</v>
      </c>
      <c r="AC164" s="7" t="s">
        <v>313</v>
      </c>
      <c r="AD164" s="7" t="s">
        <v>17</v>
      </c>
      <c r="AE164" s="3" t="s">
        <v>132</v>
      </c>
    </row>
    <row r="165" spans="1:31">
      <c r="A165" s="26" t="s">
        <v>806</v>
      </c>
      <c r="B165" s="9" t="s">
        <v>487</v>
      </c>
      <c r="C165" s="3" t="s">
        <v>543</v>
      </c>
      <c r="D165">
        <v>2009</v>
      </c>
      <c r="E165" s="9" t="s">
        <v>489</v>
      </c>
      <c r="F165" s="9" t="s">
        <v>510</v>
      </c>
      <c r="G165" s="9" t="s">
        <v>545</v>
      </c>
      <c r="H165" s="9" t="s">
        <v>544</v>
      </c>
      <c r="I165" s="3" t="s">
        <v>546</v>
      </c>
      <c r="J165" s="6" t="s">
        <v>17</v>
      </c>
      <c r="K165" s="3" t="s">
        <v>17</v>
      </c>
      <c r="L165" s="3" t="s">
        <v>17</v>
      </c>
      <c r="M165" s="9" t="s">
        <v>517</v>
      </c>
      <c r="N165" s="9" t="s">
        <v>17</v>
      </c>
      <c r="O165" s="3" t="s">
        <v>742</v>
      </c>
      <c r="P165" s="10" t="s">
        <v>17</v>
      </c>
      <c r="Q165" s="12">
        <v>6015</v>
      </c>
      <c r="R165" s="3" t="s">
        <v>48</v>
      </c>
      <c r="S165" s="3" t="s">
        <v>145</v>
      </c>
      <c r="T165" s="3"/>
      <c r="U165" s="3"/>
      <c r="V165" s="69">
        <v>5306</v>
      </c>
      <c r="W165" s="3">
        <f t="shared" si="5"/>
        <v>88.212801330008318</v>
      </c>
      <c r="X165" s="10" t="s">
        <v>17</v>
      </c>
      <c r="Y165" s="17" t="s">
        <v>1045</v>
      </c>
      <c r="Z165" s="17" t="s">
        <v>1076</v>
      </c>
      <c r="AA165" s="9" t="s">
        <v>1206</v>
      </c>
      <c r="AB165" s="9"/>
      <c r="AC165" s="7"/>
      <c r="AD165" s="7" t="s">
        <v>17</v>
      </c>
      <c r="AE165" s="3" t="s">
        <v>132</v>
      </c>
    </row>
    <row r="166" spans="1:31">
      <c r="A166" s="26" t="s">
        <v>807</v>
      </c>
      <c r="B166" s="9" t="s">
        <v>487</v>
      </c>
      <c r="C166" s="3" t="s">
        <v>543</v>
      </c>
      <c r="D166">
        <v>2009</v>
      </c>
      <c r="E166" s="9" t="s">
        <v>489</v>
      </c>
      <c r="F166" s="9" t="s">
        <v>510</v>
      </c>
      <c r="G166" s="9" t="s">
        <v>545</v>
      </c>
      <c r="H166" s="9" t="s">
        <v>544</v>
      </c>
      <c r="I166" s="3" t="s">
        <v>546</v>
      </c>
      <c r="J166" s="6" t="s">
        <v>17</v>
      </c>
      <c r="K166" s="3" t="s">
        <v>17</v>
      </c>
      <c r="L166" s="3" t="s">
        <v>17</v>
      </c>
      <c r="M166" s="9" t="s">
        <v>517</v>
      </c>
      <c r="N166" s="9" t="s">
        <v>17</v>
      </c>
      <c r="O166" s="3" t="s">
        <v>741</v>
      </c>
      <c r="P166" s="10" t="s">
        <v>17</v>
      </c>
      <c r="Q166" s="12">
        <v>6642</v>
      </c>
      <c r="R166" s="3" t="s">
        <v>48</v>
      </c>
      <c r="S166" s="3" t="s">
        <v>145</v>
      </c>
      <c r="T166" s="3"/>
      <c r="U166" s="3"/>
      <c r="V166" s="69">
        <v>5993</v>
      </c>
      <c r="W166" s="3">
        <f t="shared" ref="W166:W189" si="6">(V166/Q166)*100</f>
        <v>90.228846732911776</v>
      </c>
      <c r="X166" s="10" t="s">
        <v>17</v>
      </c>
      <c r="Y166" s="17" t="s">
        <v>1043</v>
      </c>
      <c r="Z166" s="17" t="s">
        <v>1077</v>
      </c>
      <c r="AA166" s="9" t="s">
        <v>1207</v>
      </c>
      <c r="AB166" s="3" t="s">
        <v>1247</v>
      </c>
      <c r="AC166" s="7" t="s">
        <v>313</v>
      </c>
      <c r="AD166" s="7" t="s">
        <v>17</v>
      </c>
      <c r="AE166" s="3" t="s">
        <v>132</v>
      </c>
    </row>
    <row r="167" spans="1:31">
      <c r="A167" s="26" t="s">
        <v>808</v>
      </c>
      <c r="B167" s="9" t="s">
        <v>487</v>
      </c>
      <c r="C167" s="3" t="s">
        <v>543</v>
      </c>
      <c r="D167">
        <v>2009</v>
      </c>
      <c r="E167" s="9" t="s">
        <v>489</v>
      </c>
      <c r="F167" s="9" t="s">
        <v>510</v>
      </c>
      <c r="G167" s="9" t="s">
        <v>545</v>
      </c>
      <c r="H167" s="9" t="s">
        <v>544</v>
      </c>
      <c r="I167" s="3" t="s">
        <v>546</v>
      </c>
      <c r="J167" s="6" t="s">
        <v>17</v>
      </c>
      <c r="K167" s="3" t="s">
        <v>17</v>
      </c>
      <c r="L167" s="3" t="s">
        <v>17</v>
      </c>
      <c r="M167" s="9" t="s">
        <v>517</v>
      </c>
      <c r="N167" s="9" t="s">
        <v>17</v>
      </c>
      <c r="O167" s="3" t="s">
        <v>742</v>
      </c>
      <c r="P167" s="10" t="s">
        <v>17</v>
      </c>
      <c r="Q167" s="12">
        <v>6314</v>
      </c>
      <c r="R167" s="3" t="s">
        <v>48</v>
      </c>
      <c r="S167" s="3" t="s">
        <v>145</v>
      </c>
      <c r="T167" s="3"/>
      <c r="U167" s="3"/>
      <c r="V167" s="69">
        <v>5751</v>
      </c>
      <c r="W167" s="3">
        <f t="shared" si="6"/>
        <v>91.083306936965471</v>
      </c>
      <c r="X167" s="10" t="s">
        <v>17</v>
      </c>
      <c r="Y167" s="17" t="s">
        <v>1045</v>
      </c>
      <c r="Z167" s="17" t="s">
        <v>1078</v>
      </c>
      <c r="AA167" s="9" t="s">
        <v>1208</v>
      </c>
      <c r="AB167" s="9"/>
      <c r="AC167" s="7"/>
      <c r="AD167" s="7" t="s">
        <v>17</v>
      </c>
      <c r="AE167" s="3" t="s">
        <v>132</v>
      </c>
    </row>
    <row r="168" spans="1:31">
      <c r="A168" s="26" t="s">
        <v>809</v>
      </c>
      <c r="B168" s="9" t="s">
        <v>487</v>
      </c>
      <c r="C168" s="3" t="s">
        <v>543</v>
      </c>
      <c r="D168">
        <v>2009</v>
      </c>
      <c r="E168" s="9" t="s">
        <v>489</v>
      </c>
      <c r="F168" s="9" t="s">
        <v>510</v>
      </c>
      <c r="G168" s="9" t="s">
        <v>545</v>
      </c>
      <c r="H168" s="9" t="s">
        <v>544</v>
      </c>
      <c r="I168" s="3" t="s">
        <v>546</v>
      </c>
      <c r="J168" s="6" t="s">
        <v>17</v>
      </c>
      <c r="K168" s="3" t="s">
        <v>17</v>
      </c>
      <c r="L168" s="3" t="s">
        <v>17</v>
      </c>
      <c r="M168" s="9" t="s">
        <v>517</v>
      </c>
      <c r="N168" s="9" t="s">
        <v>17</v>
      </c>
      <c r="O168" s="3" t="s">
        <v>741</v>
      </c>
      <c r="P168" s="10" t="s">
        <v>17</v>
      </c>
      <c r="Q168" s="12">
        <v>6524</v>
      </c>
      <c r="R168" s="3" t="s">
        <v>48</v>
      </c>
      <c r="S168" s="3" t="s">
        <v>145</v>
      </c>
      <c r="T168" s="3"/>
      <c r="U168" s="3"/>
      <c r="V168" s="69">
        <v>5636</v>
      </c>
      <c r="W168" s="3">
        <f t="shared" si="6"/>
        <v>86.388718577559771</v>
      </c>
      <c r="X168" s="10" t="s">
        <v>17</v>
      </c>
      <c r="Y168" s="17" t="s">
        <v>1043</v>
      </c>
      <c r="Z168" s="17" t="s">
        <v>1079</v>
      </c>
      <c r="AA168" s="9" t="s">
        <v>1209</v>
      </c>
      <c r="AB168" s="3" t="s">
        <v>1248</v>
      </c>
      <c r="AC168" s="7" t="s">
        <v>313</v>
      </c>
      <c r="AD168" s="7" t="s">
        <v>17</v>
      </c>
      <c r="AE168" s="3" t="s">
        <v>132</v>
      </c>
    </row>
    <row r="169" spans="1:31">
      <c r="A169" s="26" t="s">
        <v>810</v>
      </c>
      <c r="B169" s="9" t="s">
        <v>487</v>
      </c>
      <c r="C169" s="3" t="s">
        <v>543</v>
      </c>
      <c r="D169">
        <v>2009</v>
      </c>
      <c r="E169" s="9" t="s">
        <v>489</v>
      </c>
      <c r="F169" s="9" t="s">
        <v>510</v>
      </c>
      <c r="G169" s="9" t="s">
        <v>545</v>
      </c>
      <c r="H169" s="9" t="s">
        <v>544</v>
      </c>
      <c r="I169" s="3" t="s">
        <v>546</v>
      </c>
      <c r="J169" s="6" t="s">
        <v>17</v>
      </c>
      <c r="K169" s="3" t="s">
        <v>17</v>
      </c>
      <c r="L169" s="3" t="s">
        <v>17</v>
      </c>
      <c r="M169" s="9" t="s">
        <v>517</v>
      </c>
      <c r="N169" s="9" t="s">
        <v>17</v>
      </c>
      <c r="O169" s="3" t="s">
        <v>742</v>
      </c>
      <c r="P169" s="10" t="s">
        <v>17</v>
      </c>
      <c r="Q169" s="12">
        <v>6223</v>
      </c>
      <c r="R169" s="3" t="s">
        <v>48</v>
      </c>
      <c r="S169" s="3" t="s">
        <v>145</v>
      </c>
      <c r="T169" s="3"/>
      <c r="U169" s="3"/>
      <c r="V169" s="69">
        <v>5373</v>
      </c>
      <c r="W169" s="3">
        <f t="shared" si="6"/>
        <v>86.340993090149439</v>
      </c>
      <c r="X169" s="10" t="s">
        <v>17</v>
      </c>
      <c r="Y169" s="17" t="s">
        <v>1045</v>
      </c>
      <c r="Z169" s="17" t="s">
        <v>1080</v>
      </c>
      <c r="AA169" s="9" t="s">
        <v>1210</v>
      </c>
      <c r="AB169" s="9"/>
      <c r="AC169" s="7"/>
      <c r="AD169" s="7" t="s">
        <v>17</v>
      </c>
      <c r="AE169" s="3" t="s">
        <v>132</v>
      </c>
    </row>
    <row r="170" spans="1:31">
      <c r="A170" s="26" t="s">
        <v>811</v>
      </c>
      <c r="B170" s="9" t="s">
        <v>487</v>
      </c>
      <c r="C170" s="3" t="s">
        <v>543</v>
      </c>
      <c r="D170">
        <v>2009</v>
      </c>
      <c r="E170" s="9" t="s">
        <v>489</v>
      </c>
      <c r="F170" s="9" t="s">
        <v>510</v>
      </c>
      <c r="G170" s="9" t="s">
        <v>545</v>
      </c>
      <c r="H170" s="9" t="s">
        <v>544</v>
      </c>
      <c r="I170" s="3" t="s">
        <v>546</v>
      </c>
      <c r="J170" s="6" t="s">
        <v>17</v>
      </c>
      <c r="K170" s="3" t="s">
        <v>17</v>
      </c>
      <c r="L170" s="3" t="s">
        <v>17</v>
      </c>
      <c r="M170" s="9" t="s">
        <v>517</v>
      </c>
      <c r="N170" s="9" t="s">
        <v>17</v>
      </c>
      <c r="O170" s="3" t="s">
        <v>741</v>
      </c>
      <c r="P170" s="10" t="s">
        <v>17</v>
      </c>
      <c r="Q170" s="12">
        <v>5405</v>
      </c>
      <c r="R170" s="3" t="s">
        <v>48</v>
      </c>
      <c r="S170" s="3" t="s">
        <v>145</v>
      </c>
      <c r="T170" s="3"/>
      <c r="U170" s="3"/>
      <c r="V170" s="69">
        <v>4558</v>
      </c>
      <c r="W170" s="3">
        <f t="shared" si="6"/>
        <v>84.329324699352455</v>
      </c>
      <c r="X170" s="10" t="s">
        <v>17</v>
      </c>
      <c r="Y170" s="17" t="s">
        <v>1043</v>
      </c>
      <c r="Z170" s="17" t="s">
        <v>1081</v>
      </c>
      <c r="AA170" s="9" t="s">
        <v>1211</v>
      </c>
      <c r="AB170" s="3" t="s">
        <v>1249</v>
      </c>
      <c r="AC170" s="7" t="s">
        <v>313</v>
      </c>
      <c r="AD170" s="7" t="s">
        <v>17</v>
      </c>
      <c r="AE170" s="3" t="s">
        <v>132</v>
      </c>
    </row>
    <row r="171" spans="1:31">
      <c r="A171" s="26" t="s">
        <v>812</v>
      </c>
      <c r="B171" s="9" t="s">
        <v>487</v>
      </c>
      <c r="C171" s="3" t="s">
        <v>543</v>
      </c>
      <c r="D171">
        <v>2009</v>
      </c>
      <c r="E171" s="9" t="s">
        <v>489</v>
      </c>
      <c r="F171" s="9" t="s">
        <v>510</v>
      </c>
      <c r="G171" s="9" t="s">
        <v>545</v>
      </c>
      <c r="H171" s="9" t="s">
        <v>544</v>
      </c>
      <c r="I171" s="3" t="s">
        <v>546</v>
      </c>
      <c r="J171" s="6" t="s">
        <v>17</v>
      </c>
      <c r="K171" s="3" t="s">
        <v>17</v>
      </c>
      <c r="L171" s="3" t="s">
        <v>17</v>
      </c>
      <c r="M171" s="9" t="s">
        <v>517</v>
      </c>
      <c r="N171" s="9" t="s">
        <v>17</v>
      </c>
      <c r="O171" s="3" t="s">
        <v>742</v>
      </c>
      <c r="P171" s="10" t="s">
        <v>17</v>
      </c>
      <c r="Q171" s="12">
        <v>5050</v>
      </c>
      <c r="R171" s="3" t="s">
        <v>48</v>
      </c>
      <c r="S171" s="3" t="s">
        <v>145</v>
      </c>
      <c r="T171" s="3"/>
      <c r="U171" s="3"/>
      <c r="V171" s="69">
        <v>4279</v>
      </c>
      <c r="W171" s="3">
        <f t="shared" si="6"/>
        <v>84.732673267326732</v>
      </c>
      <c r="X171" s="10" t="s">
        <v>17</v>
      </c>
      <c r="Y171" s="17" t="s">
        <v>1045</v>
      </c>
      <c r="Z171" s="17" t="s">
        <v>1082</v>
      </c>
      <c r="AA171" s="9" t="s">
        <v>1212</v>
      </c>
      <c r="AB171" s="9"/>
      <c r="AC171" s="7"/>
      <c r="AD171" s="7" t="s">
        <v>17</v>
      </c>
      <c r="AE171" s="3" t="s">
        <v>132</v>
      </c>
    </row>
    <row r="172" spans="1:31">
      <c r="A172" s="26" t="s">
        <v>938</v>
      </c>
      <c r="B172" s="9" t="s">
        <v>487</v>
      </c>
      <c r="C172" s="3" t="s">
        <v>543</v>
      </c>
      <c r="D172">
        <v>2009</v>
      </c>
      <c r="E172" s="9" t="s">
        <v>489</v>
      </c>
      <c r="F172" s="9" t="s">
        <v>510</v>
      </c>
      <c r="G172" s="9" t="s">
        <v>545</v>
      </c>
      <c r="H172" s="9" t="s">
        <v>544</v>
      </c>
      <c r="I172" s="3" t="s">
        <v>546</v>
      </c>
      <c r="J172" s="6" t="s">
        <v>17</v>
      </c>
      <c r="K172" s="3" t="s">
        <v>17</v>
      </c>
      <c r="L172" s="3" t="s">
        <v>17</v>
      </c>
      <c r="M172" s="9" t="s">
        <v>517</v>
      </c>
      <c r="N172" s="9" t="s">
        <v>17</v>
      </c>
      <c r="O172" s="3" t="s">
        <v>741</v>
      </c>
      <c r="P172" s="10" t="s">
        <v>17</v>
      </c>
      <c r="Q172" s="12">
        <v>5888</v>
      </c>
      <c r="R172" s="3" t="s">
        <v>48</v>
      </c>
      <c r="S172" s="3" t="s">
        <v>145</v>
      </c>
      <c r="T172" s="3"/>
      <c r="U172" s="3"/>
      <c r="V172" s="69">
        <v>4710</v>
      </c>
      <c r="W172" s="3">
        <f t="shared" si="6"/>
        <v>79.99320652173914</v>
      </c>
      <c r="X172" s="10" t="s">
        <v>17</v>
      </c>
      <c r="Y172" s="17" t="s">
        <v>1043</v>
      </c>
      <c r="Z172" s="17" t="s">
        <v>1083</v>
      </c>
      <c r="AA172" s="9" t="s">
        <v>1213</v>
      </c>
      <c r="AB172" s="3" t="s">
        <v>1250</v>
      </c>
      <c r="AC172" s="7" t="s">
        <v>313</v>
      </c>
      <c r="AD172" s="7" t="s">
        <v>17</v>
      </c>
      <c r="AE172" s="3" t="s">
        <v>132</v>
      </c>
    </row>
    <row r="173" spans="1:31">
      <c r="A173" s="26" t="s">
        <v>938</v>
      </c>
      <c r="B173" s="9" t="s">
        <v>487</v>
      </c>
      <c r="C173" s="3" t="s">
        <v>543</v>
      </c>
      <c r="D173">
        <v>2009</v>
      </c>
      <c r="E173" s="9" t="s">
        <v>489</v>
      </c>
      <c r="F173" s="9" t="s">
        <v>510</v>
      </c>
      <c r="G173" s="9" t="s">
        <v>545</v>
      </c>
      <c r="H173" s="9" t="s">
        <v>544</v>
      </c>
      <c r="I173" s="3" t="s">
        <v>546</v>
      </c>
      <c r="J173" s="6" t="s">
        <v>17</v>
      </c>
      <c r="K173" s="3" t="s">
        <v>17</v>
      </c>
      <c r="L173" s="3" t="s">
        <v>17</v>
      </c>
      <c r="M173" s="9" t="s">
        <v>517</v>
      </c>
      <c r="N173" s="9" t="s">
        <v>17</v>
      </c>
      <c r="O173" s="3" t="s">
        <v>742</v>
      </c>
      <c r="P173" s="10" t="s">
        <v>17</v>
      </c>
      <c r="Q173" s="12">
        <v>5505</v>
      </c>
      <c r="R173" s="3" t="s">
        <v>48</v>
      </c>
      <c r="S173" s="3" t="s">
        <v>145</v>
      </c>
      <c r="T173" s="3"/>
      <c r="U173" s="3"/>
      <c r="V173" s="69">
        <v>4424</v>
      </c>
      <c r="W173" s="3">
        <f t="shared" si="6"/>
        <v>80.363306085376934</v>
      </c>
      <c r="X173" s="10" t="s">
        <v>17</v>
      </c>
      <c r="Y173" s="17" t="s">
        <v>1045</v>
      </c>
      <c r="Z173" s="17" t="s">
        <v>1084</v>
      </c>
      <c r="AA173" s="9" t="s">
        <v>1214</v>
      </c>
      <c r="AB173" s="3"/>
      <c r="AC173" s="7"/>
      <c r="AD173" s="7" t="s">
        <v>17</v>
      </c>
      <c r="AE173" s="3" t="s">
        <v>132</v>
      </c>
    </row>
    <row r="174" spans="1:31">
      <c r="A174" s="26" t="s">
        <v>939</v>
      </c>
      <c r="B174" s="9" t="s">
        <v>487</v>
      </c>
      <c r="C174" s="3" t="s">
        <v>543</v>
      </c>
      <c r="D174">
        <v>2009</v>
      </c>
      <c r="E174" s="9" t="s">
        <v>489</v>
      </c>
      <c r="F174" s="9" t="s">
        <v>510</v>
      </c>
      <c r="G174" s="9" t="s">
        <v>545</v>
      </c>
      <c r="H174" s="9" t="s">
        <v>544</v>
      </c>
      <c r="I174" s="3" t="s">
        <v>546</v>
      </c>
      <c r="J174" s="6" t="s">
        <v>17</v>
      </c>
      <c r="K174" s="3" t="s">
        <v>17</v>
      </c>
      <c r="L174" s="3" t="s">
        <v>17</v>
      </c>
      <c r="M174" s="9" t="s">
        <v>517</v>
      </c>
      <c r="N174" s="9" t="s">
        <v>17</v>
      </c>
      <c r="O174" s="3" t="s">
        <v>741</v>
      </c>
      <c r="P174" s="10" t="s">
        <v>17</v>
      </c>
      <c r="Q174" s="12">
        <v>4413</v>
      </c>
      <c r="R174" s="3" t="s">
        <v>48</v>
      </c>
      <c r="S174" s="3" t="s">
        <v>145</v>
      </c>
      <c r="T174" s="3"/>
      <c r="U174" s="3"/>
      <c r="V174" s="69">
        <v>3443</v>
      </c>
      <c r="W174" s="3">
        <f t="shared" si="6"/>
        <v>78.019487876727851</v>
      </c>
      <c r="X174" s="10" t="s">
        <v>17</v>
      </c>
      <c r="Y174" s="17" t="s">
        <v>1043</v>
      </c>
      <c r="Z174" s="17" t="s">
        <v>1085</v>
      </c>
      <c r="AA174" s="9" t="s">
        <v>1215</v>
      </c>
      <c r="AB174" s="3" t="s">
        <v>1251</v>
      </c>
      <c r="AC174" s="7" t="s">
        <v>313</v>
      </c>
      <c r="AD174" s="7" t="s">
        <v>17</v>
      </c>
      <c r="AE174" s="3" t="s">
        <v>132</v>
      </c>
    </row>
    <row r="175" spans="1:31">
      <c r="A175" s="26" t="s">
        <v>939</v>
      </c>
      <c r="B175" s="9" t="s">
        <v>487</v>
      </c>
      <c r="C175" s="3" t="s">
        <v>543</v>
      </c>
      <c r="D175">
        <v>2009</v>
      </c>
      <c r="E175" s="9" t="s">
        <v>489</v>
      </c>
      <c r="F175" s="9" t="s">
        <v>510</v>
      </c>
      <c r="G175" s="9" t="s">
        <v>545</v>
      </c>
      <c r="H175" s="9" t="s">
        <v>544</v>
      </c>
      <c r="I175" s="3" t="s">
        <v>546</v>
      </c>
      <c r="J175" s="6" t="s">
        <v>17</v>
      </c>
      <c r="K175" s="3" t="s">
        <v>17</v>
      </c>
      <c r="L175" s="3" t="s">
        <v>17</v>
      </c>
      <c r="M175" s="9" t="s">
        <v>517</v>
      </c>
      <c r="N175" s="9" t="s">
        <v>17</v>
      </c>
      <c r="O175" s="3" t="s">
        <v>742</v>
      </c>
      <c r="P175" s="10" t="s">
        <v>17</v>
      </c>
      <c r="Q175" s="12">
        <v>4181</v>
      </c>
      <c r="R175" s="3" t="s">
        <v>48</v>
      </c>
      <c r="S175" s="3" t="s">
        <v>145</v>
      </c>
      <c r="T175" s="3"/>
      <c r="U175" s="3"/>
      <c r="V175" s="69">
        <v>3269</v>
      </c>
      <c r="W175" s="3">
        <f t="shared" si="6"/>
        <v>78.18703659411625</v>
      </c>
      <c r="X175" s="10" t="s">
        <v>17</v>
      </c>
      <c r="Y175" s="17" t="s">
        <v>1045</v>
      </c>
      <c r="Z175" s="17" t="s">
        <v>1086</v>
      </c>
      <c r="AA175" s="9" t="s">
        <v>1216</v>
      </c>
      <c r="AB175" s="3"/>
      <c r="AC175" s="7"/>
      <c r="AD175" s="7" t="s">
        <v>17</v>
      </c>
      <c r="AE175" s="3" t="s">
        <v>132</v>
      </c>
    </row>
    <row r="176" spans="1:31">
      <c r="A176" s="26" t="s">
        <v>957</v>
      </c>
      <c r="B176" s="9" t="s">
        <v>487</v>
      </c>
      <c r="C176" s="3" t="s">
        <v>543</v>
      </c>
      <c r="D176">
        <v>2009</v>
      </c>
      <c r="E176" s="9" t="s">
        <v>489</v>
      </c>
      <c r="F176" s="9" t="s">
        <v>510</v>
      </c>
      <c r="G176" s="9" t="s">
        <v>545</v>
      </c>
      <c r="H176" s="9" t="s">
        <v>544</v>
      </c>
      <c r="I176" s="3" t="s">
        <v>546</v>
      </c>
      <c r="J176" s="6" t="s">
        <v>17</v>
      </c>
      <c r="K176" s="3" t="s">
        <v>17</v>
      </c>
      <c r="L176" s="3" t="s">
        <v>17</v>
      </c>
      <c r="M176" s="9" t="s">
        <v>517</v>
      </c>
      <c r="N176" s="9" t="s">
        <v>17</v>
      </c>
      <c r="O176" s="3" t="s">
        <v>741</v>
      </c>
      <c r="P176" s="10" t="s">
        <v>17</v>
      </c>
      <c r="Q176" s="12">
        <v>6378</v>
      </c>
      <c r="R176" s="3" t="s">
        <v>48</v>
      </c>
      <c r="S176" s="3" t="s">
        <v>145</v>
      </c>
      <c r="T176" s="3"/>
      <c r="U176" s="3"/>
      <c r="V176" s="69">
        <v>4705</v>
      </c>
      <c r="W176" s="3">
        <f t="shared" si="6"/>
        <v>73.769206647851988</v>
      </c>
      <c r="X176" s="10" t="s">
        <v>17</v>
      </c>
      <c r="Y176" s="17" t="s">
        <v>1043</v>
      </c>
      <c r="Z176" s="17" t="s">
        <v>1087</v>
      </c>
      <c r="AA176" s="9" t="s">
        <v>1217</v>
      </c>
      <c r="AB176" s="3" t="s">
        <v>1252</v>
      </c>
      <c r="AC176" s="7" t="s">
        <v>313</v>
      </c>
      <c r="AD176" s="7" t="s">
        <v>17</v>
      </c>
      <c r="AE176" s="3" t="s">
        <v>132</v>
      </c>
    </row>
    <row r="177" spans="1:31">
      <c r="A177" s="26" t="s">
        <v>957</v>
      </c>
      <c r="B177" s="9" t="s">
        <v>487</v>
      </c>
      <c r="C177" s="3" t="s">
        <v>543</v>
      </c>
      <c r="D177">
        <v>2009</v>
      </c>
      <c r="E177" s="9" t="s">
        <v>489</v>
      </c>
      <c r="F177" s="9" t="s">
        <v>510</v>
      </c>
      <c r="G177" s="9" t="s">
        <v>545</v>
      </c>
      <c r="H177" s="9" t="s">
        <v>544</v>
      </c>
      <c r="I177" s="3" t="s">
        <v>546</v>
      </c>
      <c r="J177" s="6" t="s">
        <v>17</v>
      </c>
      <c r="K177" s="3" t="s">
        <v>17</v>
      </c>
      <c r="L177" s="3" t="s">
        <v>17</v>
      </c>
      <c r="M177" s="9" t="s">
        <v>517</v>
      </c>
      <c r="N177" s="9" t="s">
        <v>17</v>
      </c>
      <c r="O177" s="3" t="s">
        <v>742</v>
      </c>
      <c r="P177" s="10" t="s">
        <v>17</v>
      </c>
      <c r="Q177" s="12">
        <v>5825</v>
      </c>
      <c r="R177" s="3" t="s">
        <v>48</v>
      </c>
      <c r="S177" s="3" t="s">
        <v>145</v>
      </c>
      <c r="T177" s="3"/>
      <c r="U177" s="3"/>
      <c r="V177" s="69">
        <v>4293</v>
      </c>
      <c r="W177" s="3">
        <f t="shared" si="6"/>
        <v>73.699570815450642</v>
      </c>
      <c r="X177" s="10" t="s">
        <v>17</v>
      </c>
      <c r="Y177" s="17" t="s">
        <v>1045</v>
      </c>
      <c r="Z177" s="17" t="s">
        <v>1088</v>
      </c>
      <c r="AA177" s="9" t="s">
        <v>1218</v>
      </c>
      <c r="AB177" s="3"/>
      <c r="AC177" s="7"/>
      <c r="AD177" s="7" t="s">
        <v>17</v>
      </c>
      <c r="AE177" s="3" t="s">
        <v>132</v>
      </c>
    </row>
    <row r="178" spans="1:31">
      <c r="A178" s="26" t="s">
        <v>958</v>
      </c>
      <c r="B178" s="9" t="s">
        <v>487</v>
      </c>
      <c r="C178" s="3" t="s">
        <v>543</v>
      </c>
      <c r="D178">
        <v>2009</v>
      </c>
      <c r="E178" s="9" t="s">
        <v>489</v>
      </c>
      <c r="F178" s="9" t="s">
        <v>510</v>
      </c>
      <c r="G178" s="9" t="s">
        <v>545</v>
      </c>
      <c r="H178" s="9" t="s">
        <v>544</v>
      </c>
      <c r="I178" s="3" t="s">
        <v>546</v>
      </c>
      <c r="J178" s="6" t="s">
        <v>17</v>
      </c>
      <c r="K178" s="3" t="s">
        <v>17</v>
      </c>
      <c r="L178" s="3" t="s">
        <v>17</v>
      </c>
      <c r="M178" s="9" t="s">
        <v>517</v>
      </c>
      <c r="N178" s="9" t="s">
        <v>17</v>
      </c>
      <c r="O178" s="3" t="s">
        <v>741</v>
      </c>
      <c r="P178" s="10" t="s">
        <v>17</v>
      </c>
      <c r="Q178" s="12">
        <v>4046</v>
      </c>
      <c r="R178" s="3" t="s">
        <v>48</v>
      </c>
      <c r="S178" s="3" t="s">
        <v>145</v>
      </c>
      <c r="T178" s="3"/>
      <c r="U178" s="3"/>
      <c r="V178" s="69">
        <v>3570</v>
      </c>
      <c r="W178" s="3">
        <f t="shared" si="6"/>
        <v>88.235294117647058</v>
      </c>
      <c r="X178" s="10" t="s">
        <v>17</v>
      </c>
      <c r="Y178" s="17" t="s">
        <v>1043</v>
      </c>
      <c r="Z178" s="17" t="s">
        <v>1089</v>
      </c>
      <c r="AA178" s="9" t="s">
        <v>1219</v>
      </c>
      <c r="AB178" s="3" t="s">
        <v>1253</v>
      </c>
      <c r="AC178" s="7" t="s">
        <v>313</v>
      </c>
      <c r="AD178" s="7" t="s">
        <v>17</v>
      </c>
      <c r="AE178" s="3" t="s">
        <v>132</v>
      </c>
    </row>
    <row r="179" spans="1:31">
      <c r="A179" s="26" t="s">
        <v>958</v>
      </c>
      <c r="B179" s="9" t="s">
        <v>487</v>
      </c>
      <c r="C179" s="3" t="s">
        <v>543</v>
      </c>
      <c r="D179">
        <v>2009</v>
      </c>
      <c r="E179" s="9" t="s">
        <v>489</v>
      </c>
      <c r="F179" s="9" t="s">
        <v>510</v>
      </c>
      <c r="G179" s="9" t="s">
        <v>545</v>
      </c>
      <c r="H179" s="9" t="s">
        <v>544</v>
      </c>
      <c r="I179" s="3" t="s">
        <v>546</v>
      </c>
      <c r="J179" s="6" t="s">
        <v>17</v>
      </c>
      <c r="K179" s="3" t="s">
        <v>17</v>
      </c>
      <c r="L179" s="3" t="s">
        <v>17</v>
      </c>
      <c r="M179" s="9" t="s">
        <v>517</v>
      </c>
      <c r="N179" s="9" t="s">
        <v>17</v>
      </c>
      <c r="O179" s="3" t="s">
        <v>742</v>
      </c>
      <c r="P179" s="10" t="s">
        <v>17</v>
      </c>
      <c r="Q179" s="12">
        <v>3743</v>
      </c>
      <c r="R179" s="3" t="s">
        <v>48</v>
      </c>
      <c r="S179" s="3" t="s">
        <v>145</v>
      </c>
      <c r="T179" s="3"/>
      <c r="U179" s="3"/>
      <c r="V179" s="69">
        <v>3335</v>
      </c>
      <c r="W179" s="3">
        <f t="shared" si="6"/>
        <v>89.099652685012018</v>
      </c>
      <c r="X179" s="10" t="s">
        <v>17</v>
      </c>
      <c r="Y179" s="17" t="s">
        <v>1045</v>
      </c>
      <c r="Z179" s="17" t="s">
        <v>1090</v>
      </c>
      <c r="AA179" s="9" t="s">
        <v>1220</v>
      </c>
      <c r="AB179" s="3"/>
      <c r="AC179" s="7"/>
      <c r="AD179" s="7" t="s">
        <v>17</v>
      </c>
      <c r="AE179" s="3" t="s">
        <v>132</v>
      </c>
    </row>
    <row r="180" spans="1:31">
      <c r="A180" s="26" t="s">
        <v>940</v>
      </c>
      <c r="B180" s="9" t="s">
        <v>487</v>
      </c>
      <c r="C180" s="3" t="s">
        <v>543</v>
      </c>
      <c r="D180">
        <v>2009</v>
      </c>
      <c r="E180" s="9" t="s">
        <v>489</v>
      </c>
      <c r="F180" s="9" t="s">
        <v>510</v>
      </c>
      <c r="G180" s="9" t="s">
        <v>545</v>
      </c>
      <c r="H180" s="9" t="s">
        <v>544</v>
      </c>
      <c r="I180" s="3" t="s">
        <v>546</v>
      </c>
      <c r="J180" s="6" t="s">
        <v>17</v>
      </c>
      <c r="K180" s="3" t="s">
        <v>17</v>
      </c>
      <c r="L180" s="3" t="s">
        <v>17</v>
      </c>
      <c r="M180" s="9" t="s">
        <v>517</v>
      </c>
      <c r="N180" s="9" t="s">
        <v>17</v>
      </c>
      <c r="O180" s="3" t="s">
        <v>741</v>
      </c>
      <c r="P180" s="10" t="s">
        <v>17</v>
      </c>
      <c r="Q180" s="12">
        <v>5589</v>
      </c>
      <c r="R180" s="3" t="s">
        <v>48</v>
      </c>
      <c r="S180" s="3" t="s">
        <v>145</v>
      </c>
      <c r="T180" s="3"/>
      <c r="U180" s="3"/>
      <c r="V180" s="69">
        <v>4346</v>
      </c>
      <c r="W180" s="3">
        <f t="shared" si="6"/>
        <v>77.75988548935409</v>
      </c>
      <c r="X180" s="10" t="s">
        <v>17</v>
      </c>
      <c r="Y180" s="17" t="s">
        <v>1043</v>
      </c>
      <c r="Z180" s="17" t="s">
        <v>1091</v>
      </c>
      <c r="AA180" s="9" t="s">
        <v>1221</v>
      </c>
      <c r="AB180" s="3" t="s">
        <v>1254</v>
      </c>
      <c r="AC180" s="7" t="s">
        <v>313</v>
      </c>
      <c r="AD180" s="7" t="s">
        <v>17</v>
      </c>
      <c r="AE180" s="3" t="s">
        <v>132</v>
      </c>
    </row>
    <row r="181" spans="1:31">
      <c r="A181" s="26" t="s">
        <v>940</v>
      </c>
      <c r="B181" s="9" t="s">
        <v>487</v>
      </c>
      <c r="C181" s="3" t="s">
        <v>543</v>
      </c>
      <c r="D181">
        <v>2009</v>
      </c>
      <c r="E181" s="9" t="s">
        <v>489</v>
      </c>
      <c r="F181" s="9" t="s">
        <v>510</v>
      </c>
      <c r="G181" s="9" t="s">
        <v>545</v>
      </c>
      <c r="H181" s="9" t="s">
        <v>544</v>
      </c>
      <c r="I181" s="3" t="s">
        <v>546</v>
      </c>
      <c r="J181" s="6" t="s">
        <v>17</v>
      </c>
      <c r="K181" s="3" t="s">
        <v>17</v>
      </c>
      <c r="L181" s="3" t="s">
        <v>17</v>
      </c>
      <c r="M181" s="9" t="s">
        <v>517</v>
      </c>
      <c r="N181" s="9" t="s">
        <v>17</v>
      </c>
      <c r="O181" s="3" t="s">
        <v>742</v>
      </c>
      <c r="P181" s="10" t="s">
        <v>17</v>
      </c>
      <c r="Q181" s="12">
        <v>5243</v>
      </c>
      <c r="R181" s="3" t="s">
        <v>48</v>
      </c>
      <c r="S181" s="3" t="s">
        <v>145</v>
      </c>
      <c r="T181" s="3"/>
      <c r="U181" s="3"/>
      <c r="V181" s="69">
        <v>4061</v>
      </c>
      <c r="W181" s="3">
        <f t="shared" si="6"/>
        <v>77.455655159259962</v>
      </c>
      <c r="X181" s="10" t="s">
        <v>17</v>
      </c>
      <c r="Y181" s="17" t="s">
        <v>1045</v>
      </c>
      <c r="Z181" s="17" t="s">
        <v>1092</v>
      </c>
      <c r="AA181" s="9" t="s">
        <v>1222</v>
      </c>
      <c r="AB181" s="3"/>
      <c r="AC181" s="7"/>
      <c r="AD181" s="7" t="s">
        <v>17</v>
      </c>
      <c r="AE181" s="3" t="s">
        <v>132</v>
      </c>
    </row>
    <row r="182" spans="1:31">
      <c r="A182" s="26" t="s">
        <v>941</v>
      </c>
      <c r="B182" s="9" t="s">
        <v>487</v>
      </c>
      <c r="C182" s="3" t="s">
        <v>543</v>
      </c>
      <c r="D182">
        <v>2009</v>
      </c>
      <c r="E182" s="9" t="s">
        <v>489</v>
      </c>
      <c r="F182" s="9" t="s">
        <v>510</v>
      </c>
      <c r="G182" s="9" t="s">
        <v>545</v>
      </c>
      <c r="H182" s="9" t="s">
        <v>544</v>
      </c>
      <c r="I182" s="3" t="s">
        <v>546</v>
      </c>
      <c r="J182" s="6" t="s">
        <v>17</v>
      </c>
      <c r="K182" s="3" t="s">
        <v>17</v>
      </c>
      <c r="L182" s="3" t="s">
        <v>17</v>
      </c>
      <c r="M182" s="9" t="s">
        <v>517</v>
      </c>
      <c r="N182" s="9" t="s">
        <v>17</v>
      </c>
      <c r="O182" s="3" t="s">
        <v>741</v>
      </c>
      <c r="P182" s="10" t="s">
        <v>17</v>
      </c>
      <c r="Q182" s="12">
        <v>6046</v>
      </c>
      <c r="R182" s="3" t="s">
        <v>48</v>
      </c>
      <c r="S182" s="3" t="s">
        <v>145</v>
      </c>
      <c r="T182" s="3"/>
      <c r="U182" s="3"/>
      <c r="V182" s="69">
        <v>4657</v>
      </c>
      <c r="W182" s="3">
        <f t="shared" si="6"/>
        <v>77.02613298048297</v>
      </c>
      <c r="X182" s="10" t="s">
        <v>17</v>
      </c>
      <c r="Y182" s="17" t="s">
        <v>1043</v>
      </c>
      <c r="Z182" s="17" t="s">
        <v>1093</v>
      </c>
      <c r="AA182" s="9" t="s">
        <v>1223</v>
      </c>
      <c r="AB182" s="3" t="s">
        <v>1255</v>
      </c>
      <c r="AC182" s="7" t="s">
        <v>313</v>
      </c>
      <c r="AD182" s="7" t="s">
        <v>17</v>
      </c>
      <c r="AE182" s="3" t="s">
        <v>132</v>
      </c>
    </row>
    <row r="183" spans="1:31">
      <c r="A183" s="26" t="s">
        <v>941</v>
      </c>
      <c r="B183" s="9" t="s">
        <v>487</v>
      </c>
      <c r="C183" s="3" t="s">
        <v>543</v>
      </c>
      <c r="D183">
        <v>2009</v>
      </c>
      <c r="E183" s="9" t="s">
        <v>489</v>
      </c>
      <c r="F183" s="9" t="s">
        <v>510</v>
      </c>
      <c r="G183" s="9" t="s">
        <v>545</v>
      </c>
      <c r="H183" s="9" t="s">
        <v>544</v>
      </c>
      <c r="I183" s="3" t="s">
        <v>546</v>
      </c>
      <c r="J183" s="6" t="s">
        <v>17</v>
      </c>
      <c r="K183" s="3" t="s">
        <v>17</v>
      </c>
      <c r="L183" s="3" t="s">
        <v>17</v>
      </c>
      <c r="M183" s="9" t="s">
        <v>517</v>
      </c>
      <c r="N183" s="9" t="s">
        <v>17</v>
      </c>
      <c r="O183" s="3" t="s">
        <v>742</v>
      </c>
      <c r="P183" s="10" t="s">
        <v>17</v>
      </c>
      <c r="Q183" s="12">
        <v>5515</v>
      </c>
      <c r="R183" s="3" t="s">
        <v>48</v>
      </c>
      <c r="S183" s="3" t="s">
        <v>145</v>
      </c>
      <c r="T183" s="3"/>
      <c r="U183" s="3"/>
      <c r="V183" s="69">
        <v>4225</v>
      </c>
      <c r="W183" s="3">
        <f t="shared" si="6"/>
        <v>76.609247506799633</v>
      </c>
      <c r="X183" s="10" t="s">
        <v>17</v>
      </c>
      <c r="Y183" s="17" t="s">
        <v>1045</v>
      </c>
      <c r="Z183" s="17" t="s">
        <v>1094</v>
      </c>
      <c r="AA183" s="9" t="s">
        <v>1224</v>
      </c>
      <c r="AB183" s="3"/>
      <c r="AC183" s="7"/>
      <c r="AD183" s="7" t="s">
        <v>17</v>
      </c>
      <c r="AE183" s="3" t="s">
        <v>132</v>
      </c>
    </row>
    <row r="184" spans="1:31">
      <c r="A184" s="26" t="s">
        <v>959</v>
      </c>
      <c r="B184" s="9" t="s">
        <v>487</v>
      </c>
      <c r="C184" s="3" t="s">
        <v>543</v>
      </c>
      <c r="D184">
        <v>2009</v>
      </c>
      <c r="E184" s="9" t="s">
        <v>489</v>
      </c>
      <c r="F184" s="9" t="s">
        <v>510</v>
      </c>
      <c r="G184" s="9" t="s">
        <v>545</v>
      </c>
      <c r="H184" s="9" t="s">
        <v>544</v>
      </c>
      <c r="I184" s="3" t="s">
        <v>546</v>
      </c>
      <c r="J184" s="6" t="s">
        <v>17</v>
      </c>
      <c r="K184" s="3" t="s">
        <v>17</v>
      </c>
      <c r="L184" s="3" t="s">
        <v>17</v>
      </c>
      <c r="M184" s="9" t="s">
        <v>517</v>
      </c>
      <c r="N184" s="9" t="s">
        <v>17</v>
      </c>
      <c r="O184" s="3" t="s">
        <v>741</v>
      </c>
      <c r="P184" s="10" t="s">
        <v>17</v>
      </c>
      <c r="Q184" s="12">
        <v>6922</v>
      </c>
      <c r="R184" s="3" t="s">
        <v>48</v>
      </c>
      <c r="S184" s="3" t="s">
        <v>145</v>
      </c>
      <c r="T184" s="3"/>
      <c r="U184" s="3"/>
      <c r="V184" s="69">
        <v>3935</v>
      </c>
      <c r="W184" s="3">
        <f t="shared" si="6"/>
        <v>56.847731869401905</v>
      </c>
      <c r="X184" s="10" t="s">
        <v>17</v>
      </c>
      <c r="Y184" s="17" t="s">
        <v>1043</v>
      </c>
      <c r="Z184" s="17" t="s">
        <v>1095</v>
      </c>
      <c r="AA184" s="9" t="s">
        <v>1225</v>
      </c>
      <c r="AB184" s="3" t="s">
        <v>1256</v>
      </c>
      <c r="AC184" s="7" t="s">
        <v>313</v>
      </c>
      <c r="AD184" s="7" t="s">
        <v>17</v>
      </c>
      <c r="AE184" s="3" t="s">
        <v>132</v>
      </c>
    </row>
    <row r="185" spans="1:31">
      <c r="A185" s="26" t="s">
        <v>959</v>
      </c>
      <c r="B185" s="9" t="s">
        <v>487</v>
      </c>
      <c r="C185" s="3" t="s">
        <v>543</v>
      </c>
      <c r="D185">
        <v>2009</v>
      </c>
      <c r="E185" s="9" t="s">
        <v>489</v>
      </c>
      <c r="F185" s="9" t="s">
        <v>510</v>
      </c>
      <c r="G185" s="9" t="s">
        <v>545</v>
      </c>
      <c r="H185" s="9" t="s">
        <v>544</v>
      </c>
      <c r="I185" s="3" t="s">
        <v>546</v>
      </c>
      <c r="J185" s="6" t="s">
        <v>17</v>
      </c>
      <c r="K185" s="3" t="s">
        <v>17</v>
      </c>
      <c r="L185" s="3" t="s">
        <v>17</v>
      </c>
      <c r="M185" s="9" t="s">
        <v>517</v>
      </c>
      <c r="N185" s="9" t="s">
        <v>17</v>
      </c>
      <c r="O185" s="3" t="s">
        <v>742</v>
      </c>
      <c r="P185" s="10" t="s">
        <v>17</v>
      </c>
      <c r="Q185" s="12">
        <v>6471</v>
      </c>
      <c r="R185" s="3" t="s">
        <v>48</v>
      </c>
      <c r="S185" s="3" t="s">
        <v>145</v>
      </c>
      <c r="T185" s="3"/>
      <c r="U185" s="3"/>
      <c r="V185" s="69">
        <v>3704</v>
      </c>
      <c r="W185" s="3">
        <f t="shared" si="6"/>
        <v>57.239993818575186</v>
      </c>
      <c r="X185" s="10" t="s">
        <v>17</v>
      </c>
      <c r="Y185" s="17" t="s">
        <v>1045</v>
      </c>
      <c r="Z185" s="17" t="s">
        <v>1096</v>
      </c>
      <c r="AA185" s="9" t="s">
        <v>1226</v>
      </c>
      <c r="AB185" s="3"/>
      <c r="AC185" s="7"/>
      <c r="AD185" s="7" t="s">
        <v>17</v>
      </c>
      <c r="AE185" s="3" t="s">
        <v>132</v>
      </c>
    </row>
    <row r="186" spans="1:31">
      <c r="A186" s="26" t="s">
        <v>960</v>
      </c>
      <c r="B186" s="9" t="s">
        <v>487</v>
      </c>
      <c r="C186" s="3" t="s">
        <v>543</v>
      </c>
      <c r="D186">
        <v>2009</v>
      </c>
      <c r="E186" s="9" t="s">
        <v>489</v>
      </c>
      <c r="F186" s="9" t="s">
        <v>510</v>
      </c>
      <c r="G186" s="9" t="s">
        <v>545</v>
      </c>
      <c r="H186" s="9" t="s">
        <v>544</v>
      </c>
      <c r="I186" s="3" t="s">
        <v>546</v>
      </c>
      <c r="J186" s="6" t="s">
        <v>17</v>
      </c>
      <c r="K186" s="3" t="s">
        <v>17</v>
      </c>
      <c r="L186" s="3" t="s">
        <v>17</v>
      </c>
      <c r="M186" s="9" t="s">
        <v>517</v>
      </c>
      <c r="N186" s="9" t="s">
        <v>17</v>
      </c>
      <c r="O186" s="3" t="s">
        <v>741</v>
      </c>
      <c r="P186" s="10" t="s">
        <v>17</v>
      </c>
      <c r="Q186" s="12">
        <v>4464</v>
      </c>
      <c r="R186" s="3" t="s">
        <v>48</v>
      </c>
      <c r="S186" s="3" t="s">
        <v>145</v>
      </c>
      <c r="T186" s="3"/>
      <c r="U186" s="3"/>
      <c r="V186" s="69">
        <v>3388</v>
      </c>
      <c r="W186" s="3">
        <f t="shared" si="6"/>
        <v>75.896057347670251</v>
      </c>
      <c r="X186" s="10" t="s">
        <v>17</v>
      </c>
      <c r="Y186" s="17" t="s">
        <v>1043</v>
      </c>
      <c r="Z186" s="17" t="s">
        <v>1097</v>
      </c>
      <c r="AA186" s="9" t="s">
        <v>1227</v>
      </c>
      <c r="AB186" s="3" t="s">
        <v>1257</v>
      </c>
      <c r="AC186" s="7" t="s">
        <v>313</v>
      </c>
      <c r="AD186" s="7" t="s">
        <v>17</v>
      </c>
      <c r="AE186" s="3" t="s">
        <v>132</v>
      </c>
    </row>
    <row r="187" spans="1:31">
      <c r="A187" s="26" t="s">
        <v>960</v>
      </c>
      <c r="B187" s="9" t="s">
        <v>487</v>
      </c>
      <c r="C187" s="3" t="s">
        <v>543</v>
      </c>
      <c r="D187">
        <v>2009</v>
      </c>
      <c r="E187" s="9" t="s">
        <v>489</v>
      </c>
      <c r="F187" s="9" t="s">
        <v>510</v>
      </c>
      <c r="G187" s="9" t="s">
        <v>545</v>
      </c>
      <c r="H187" s="9" t="s">
        <v>544</v>
      </c>
      <c r="I187" s="3" t="s">
        <v>546</v>
      </c>
      <c r="J187" s="6" t="s">
        <v>17</v>
      </c>
      <c r="K187" s="3" t="s">
        <v>17</v>
      </c>
      <c r="L187" s="3" t="s">
        <v>17</v>
      </c>
      <c r="M187" s="9" t="s">
        <v>517</v>
      </c>
      <c r="N187" s="9" t="s">
        <v>17</v>
      </c>
      <c r="O187" s="3" t="s">
        <v>742</v>
      </c>
      <c r="P187" s="10" t="s">
        <v>17</v>
      </c>
      <c r="Q187" s="12">
        <v>4114</v>
      </c>
      <c r="R187" s="3" t="s">
        <v>48</v>
      </c>
      <c r="S187" s="3" t="s">
        <v>145</v>
      </c>
      <c r="T187" s="3"/>
      <c r="U187" s="3"/>
      <c r="V187" s="69">
        <v>3095</v>
      </c>
      <c r="W187" s="3">
        <f t="shared" si="6"/>
        <v>75.230918813806511</v>
      </c>
      <c r="X187" s="10" t="s">
        <v>17</v>
      </c>
      <c r="Y187" s="17" t="s">
        <v>1045</v>
      </c>
      <c r="Z187" s="17" t="s">
        <v>1098</v>
      </c>
      <c r="AA187" s="9" t="s">
        <v>1228</v>
      </c>
      <c r="AB187" s="3"/>
      <c r="AC187" s="7"/>
      <c r="AD187" s="7" t="s">
        <v>17</v>
      </c>
      <c r="AE187" s="3" t="s">
        <v>132</v>
      </c>
    </row>
    <row r="188" spans="1:31">
      <c r="A188" s="26" t="s">
        <v>961</v>
      </c>
      <c r="B188" s="9" t="s">
        <v>487</v>
      </c>
      <c r="C188" s="3" t="s">
        <v>543</v>
      </c>
      <c r="D188">
        <v>2009</v>
      </c>
      <c r="E188" s="9" t="s">
        <v>489</v>
      </c>
      <c r="F188" s="9" t="s">
        <v>510</v>
      </c>
      <c r="G188" s="9" t="s">
        <v>545</v>
      </c>
      <c r="H188" s="9" t="s">
        <v>544</v>
      </c>
      <c r="I188" s="3" t="s">
        <v>546</v>
      </c>
      <c r="J188" s="6" t="s">
        <v>17</v>
      </c>
      <c r="K188" s="3" t="s">
        <v>17</v>
      </c>
      <c r="L188" s="3" t="s">
        <v>17</v>
      </c>
      <c r="M188" s="9" t="s">
        <v>517</v>
      </c>
      <c r="N188" s="9" t="s">
        <v>17</v>
      </c>
      <c r="O188" s="3" t="s">
        <v>741</v>
      </c>
      <c r="P188" s="10" t="s">
        <v>17</v>
      </c>
      <c r="Q188" s="12">
        <v>4973</v>
      </c>
      <c r="R188" s="3" t="s">
        <v>48</v>
      </c>
      <c r="S188" s="3" t="s">
        <v>145</v>
      </c>
      <c r="T188" s="3"/>
      <c r="U188" s="3"/>
      <c r="V188" s="69">
        <v>4290</v>
      </c>
      <c r="W188" s="3">
        <f t="shared" si="6"/>
        <v>86.265835511763527</v>
      </c>
      <c r="X188" s="10" t="s">
        <v>17</v>
      </c>
      <c r="Y188" s="17" t="s">
        <v>1043</v>
      </c>
      <c r="Z188" s="17" t="s">
        <v>1099</v>
      </c>
      <c r="AA188" s="9" t="s">
        <v>1229</v>
      </c>
      <c r="AB188" s="3" t="s">
        <v>1258</v>
      </c>
      <c r="AC188" s="7" t="s">
        <v>313</v>
      </c>
      <c r="AD188" s="7" t="s">
        <v>17</v>
      </c>
      <c r="AE188" s="3" t="s">
        <v>132</v>
      </c>
    </row>
    <row r="189" spans="1:31">
      <c r="A189" s="26" t="s">
        <v>961</v>
      </c>
      <c r="B189" s="9" t="s">
        <v>487</v>
      </c>
      <c r="C189" s="3" t="s">
        <v>543</v>
      </c>
      <c r="D189">
        <v>2009</v>
      </c>
      <c r="E189" s="9" t="s">
        <v>489</v>
      </c>
      <c r="F189" s="9" t="s">
        <v>510</v>
      </c>
      <c r="G189" s="9" t="s">
        <v>545</v>
      </c>
      <c r="H189" s="9" t="s">
        <v>544</v>
      </c>
      <c r="I189" s="3" t="s">
        <v>546</v>
      </c>
      <c r="J189" s="6" t="s">
        <v>17</v>
      </c>
      <c r="K189" s="3" t="s">
        <v>17</v>
      </c>
      <c r="L189" s="3" t="s">
        <v>17</v>
      </c>
      <c r="M189" s="9" t="s">
        <v>517</v>
      </c>
      <c r="N189" s="9" t="s">
        <v>17</v>
      </c>
      <c r="O189" s="3" t="s">
        <v>742</v>
      </c>
      <c r="P189" s="10" t="s">
        <v>17</v>
      </c>
      <c r="Q189" s="12">
        <v>4534</v>
      </c>
      <c r="R189" s="3" t="s">
        <v>48</v>
      </c>
      <c r="S189" s="3" t="s">
        <v>145</v>
      </c>
      <c r="T189" s="9"/>
      <c r="U189" s="9"/>
      <c r="V189" s="69">
        <v>3952</v>
      </c>
      <c r="W189" s="3">
        <f t="shared" si="6"/>
        <v>87.163652404058226</v>
      </c>
      <c r="X189" s="10" t="s">
        <v>17</v>
      </c>
      <c r="Y189" s="17" t="s">
        <v>1045</v>
      </c>
      <c r="Z189" s="17" t="s">
        <v>1100</v>
      </c>
      <c r="AA189" s="9" t="s">
        <v>1230</v>
      </c>
      <c r="AB189" s="9"/>
      <c r="AC189" s="9"/>
      <c r="AD189" s="7" t="s">
        <v>17</v>
      </c>
      <c r="AE189" s="3" t="s">
        <v>132</v>
      </c>
    </row>
    <row r="190" spans="1:31">
      <c r="A190" s="26" t="s">
        <v>942</v>
      </c>
      <c r="B190" s="9" t="s">
        <v>487</v>
      </c>
      <c r="C190" s="3" t="s">
        <v>543</v>
      </c>
      <c r="D190">
        <v>2009</v>
      </c>
      <c r="E190" s="9" t="s">
        <v>489</v>
      </c>
      <c r="F190" s="9" t="s">
        <v>498</v>
      </c>
      <c r="G190" s="9" t="s">
        <v>547</v>
      </c>
      <c r="H190" s="9" t="s">
        <v>550</v>
      </c>
      <c r="I190" s="3" t="s">
        <v>546</v>
      </c>
      <c r="J190" s="6" t="s">
        <v>17</v>
      </c>
      <c r="K190" s="3" t="s">
        <v>17</v>
      </c>
      <c r="L190" s="3" t="s">
        <v>17</v>
      </c>
      <c r="M190" s="9" t="s">
        <v>517</v>
      </c>
      <c r="N190" s="9" t="s">
        <v>17</v>
      </c>
      <c r="O190" s="3" t="s">
        <v>745</v>
      </c>
      <c r="P190" s="10" t="s">
        <v>17</v>
      </c>
      <c r="Q190" s="12">
        <v>12245</v>
      </c>
      <c r="R190" s="3" t="s">
        <v>48</v>
      </c>
      <c r="S190" s="3" t="s">
        <v>145</v>
      </c>
      <c r="T190" s="3"/>
      <c r="U190" s="3"/>
      <c r="V190" s="69">
        <v>12179</v>
      </c>
      <c r="W190" s="3">
        <f t="shared" ref="W190:W215" si="7">(V190/Q190)*100</f>
        <v>99.46100449162924</v>
      </c>
      <c r="X190" s="10" t="s">
        <v>17</v>
      </c>
      <c r="Y190" s="3" t="s">
        <v>1101</v>
      </c>
      <c r="Z190" s="17" t="s">
        <v>1102</v>
      </c>
      <c r="AA190" s="3" t="s">
        <v>1259</v>
      </c>
      <c r="AB190" s="3" t="s">
        <v>1285</v>
      </c>
      <c r="AC190" s="7" t="s">
        <v>313</v>
      </c>
      <c r="AD190" s="7" t="s">
        <v>17</v>
      </c>
      <c r="AE190" s="10"/>
    </row>
    <row r="191" spans="1:31">
      <c r="A191" s="26" t="s">
        <v>942</v>
      </c>
      <c r="B191" s="9" t="s">
        <v>487</v>
      </c>
      <c r="C191" s="3" t="s">
        <v>543</v>
      </c>
      <c r="D191">
        <v>2009</v>
      </c>
      <c r="E191" s="9" t="s">
        <v>489</v>
      </c>
      <c r="F191" s="9" t="s">
        <v>498</v>
      </c>
      <c r="G191" s="9" t="s">
        <v>547</v>
      </c>
      <c r="H191" s="9" t="s">
        <v>551</v>
      </c>
      <c r="I191" s="3" t="s">
        <v>546</v>
      </c>
      <c r="J191" s="6" t="s">
        <v>17</v>
      </c>
      <c r="K191" s="3" t="s">
        <v>17</v>
      </c>
      <c r="L191" s="3" t="s">
        <v>17</v>
      </c>
      <c r="M191" s="9" t="s">
        <v>517</v>
      </c>
      <c r="N191" s="9" t="s">
        <v>17</v>
      </c>
      <c r="O191" s="3" t="s">
        <v>746</v>
      </c>
      <c r="P191" s="10" t="s">
        <v>17</v>
      </c>
      <c r="Q191" s="12">
        <v>10725</v>
      </c>
      <c r="R191" s="3" t="s">
        <v>48</v>
      </c>
      <c r="S191" s="3" t="s">
        <v>145</v>
      </c>
      <c r="T191" s="3"/>
      <c r="U191" s="3"/>
      <c r="V191" s="69">
        <v>10664</v>
      </c>
      <c r="W191" s="3">
        <f t="shared" si="7"/>
        <v>99.431235431235436</v>
      </c>
      <c r="X191" s="10" t="s">
        <v>17</v>
      </c>
      <c r="Y191" s="3" t="s">
        <v>1103</v>
      </c>
      <c r="Z191" s="17" t="s">
        <v>1104</v>
      </c>
      <c r="AA191" s="3" t="s">
        <v>1260</v>
      </c>
      <c r="AC191" s="7" t="s">
        <v>313</v>
      </c>
      <c r="AD191" s="7" t="s">
        <v>17</v>
      </c>
      <c r="AE191" s="10"/>
    </row>
    <row r="192" spans="1:31">
      <c r="A192" s="26" t="s">
        <v>943</v>
      </c>
      <c r="B192" s="9" t="s">
        <v>487</v>
      </c>
      <c r="C192" s="3" t="s">
        <v>543</v>
      </c>
      <c r="D192">
        <v>2009</v>
      </c>
      <c r="E192" s="9" t="s">
        <v>489</v>
      </c>
      <c r="F192" s="9" t="s">
        <v>498</v>
      </c>
      <c r="G192" s="9" t="s">
        <v>547</v>
      </c>
      <c r="H192" s="9" t="s">
        <v>552</v>
      </c>
      <c r="I192" s="3" t="s">
        <v>546</v>
      </c>
      <c r="J192" s="6" t="s">
        <v>17</v>
      </c>
      <c r="K192" s="3" t="s">
        <v>17</v>
      </c>
      <c r="L192" s="3" t="s">
        <v>17</v>
      </c>
      <c r="M192" s="9" t="s">
        <v>517</v>
      </c>
      <c r="N192" s="9" t="s">
        <v>17</v>
      </c>
      <c r="O192" s="3" t="s">
        <v>745</v>
      </c>
      <c r="P192" s="10" t="s">
        <v>17</v>
      </c>
      <c r="Q192" s="12">
        <v>2077</v>
      </c>
      <c r="R192" s="3" t="s">
        <v>48</v>
      </c>
      <c r="S192" s="3" t="s">
        <v>145</v>
      </c>
      <c r="T192" s="3"/>
      <c r="U192" s="3"/>
      <c r="V192" s="69">
        <v>1893</v>
      </c>
      <c r="W192" s="3">
        <f t="shared" si="7"/>
        <v>91.141068849301874</v>
      </c>
      <c r="X192" s="10" t="s">
        <v>17</v>
      </c>
      <c r="Y192" s="3" t="s">
        <v>1101</v>
      </c>
      <c r="Z192" s="17" t="s">
        <v>1105</v>
      </c>
      <c r="AA192" s="3" t="s">
        <v>1261</v>
      </c>
      <c r="AB192" s="3" t="s">
        <v>1286</v>
      </c>
      <c r="AC192" s="7" t="s">
        <v>313</v>
      </c>
      <c r="AD192" s="7" t="s">
        <v>17</v>
      </c>
      <c r="AE192" s="10"/>
    </row>
    <row r="193" spans="1:31">
      <c r="A193" s="26" t="s">
        <v>943</v>
      </c>
      <c r="B193" s="9" t="s">
        <v>487</v>
      </c>
      <c r="C193" s="3" t="s">
        <v>543</v>
      </c>
      <c r="D193">
        <v>2009</v>
      </c>
      <c r="E193" s="9" t="s">
        <v>489</v>
      </c>
      <c r="F193" s="9" t="s">
        <v>498</v>
      </c>
      <c r="G193" s="9" t="s">
        <v>547</v>
      </c>
      <c r="H193" s="9" t="s">
        <v>550</v>
      </c>
      <c r="I193" s="3" t="s">
        <v>546</v>
      </c>
      <c r="J193" s="6" t="s">
        <v>17</v>
      </c>
      <c r="K193" s="3" t="s">
        <v>17</v>
      </c>
      <c r="L193" s="3" t="s">
        <v>17</v>
      </c>
      <c r="M193" s="9" t="s">
        <v>517</v>
      </c>
      <c r="N193" s="9" t="s">
        <v>17</v>
      </c>
      <c r="O193" s="3" t="s">
        <v>746</v>
      </c>
      <c r="P193" s="10" t="s">
        <v>17</v>
      </c>
      <c r="Q193" s="12">
        <v>1833</v>
      </c>
      <c r="R193" s="3" t="s">
        <v>48</v>
      </c>
      <c r="S193" s="3" t="s">
        <v>145</v>
      </c>
      <c r="T193" s="3"/>
      <c r="U193" s="3"/>
      <c r="V193" s="69">
        <v>1659</v>
      </c>
      <c r="W193" s="3">
        <f t="shared" si="7"/>
        <v>90.507364975450074</v>
      </c>
      <c r="X193" s="10" t="s">
        <v>17</v>
      </c>
      <c r="Y193" s="3" t="s">
        <v>1103</v>
      </c>
      <c r="Z193" s="17" t="s">
        <v>1106</v>
      </c>
      <c r="AA193" s="3" t="s">
        <v>1262</v>
      </c>
      <c r="AC193" s="7" t="s">
        <v>313</v>
      </c>
      <c r="AD193" s="7" t="s">
        <v>17</v>
      </c>
      <c r="AE193" s="10"/>
    </row>
    <row r="194" spans="1:31">
      <c r="A194" s="26" t="s">
        <v>944</v>
      </c>
      <c r="B194" s="9" t="s">
        <v>487</v>
      </c>
      <c r="C194" s="3" t="s">
        <v>543</v>
      </c>
      <c r="D194">
        <v>2009</v>
      </c>
      <c r="E194" s="9" t="s">
        <v>489</v>
      </c>
      <c r="F194" s="9" t="s">
        <v>498</v>
      </c>
      <c r="G194" s="9" t="s">
        <v>547</v>
      </c>
      <c r="H194" s="9" t="s">
        <v>551</v>
      </c>
      <c r="I194" s="3" t="s">
        <v>546</v>
      </c>
      <c r="J194" s="6" t="s">
        <v>17</v>
      </c>
      <c r="K194" s="3" t="s">
        <v>17</v>
      </c>
      <c r="L194" s="3" t="s">
        <v>17</v>
      </c>
      <c r="M194" s="9" t="s">
        <v>517</v>
      </c>
      <c r="N194" s="9" t="s">
        <v>17</v>
      </c>
      <c r="O194" s="3" t="s">
        <v>745</v>
      </c>
      <c r="P194" s="10" t="s">
        <v>17</v>
      </c>
      <c r="Q194" s="12">
        <v>3623</v>
      </c>
      <c r="R194" s="3" t="s">
        <v>48</v>
      </c>
      <c r="S194" s="3" t="s">
        <v>145</v>
      </c>
      <c r="T194" s="3"/>
      <c r="U194" s="3"/>
      <c r="V194" s="69">
        <v>3547</v>
      </c>
      <c r="W194" s="3">
        <f t="shared" si="7"/>
        <v>97.902290919127793</v>
      </c>
      <c r="X194" s="10" t="s">
        <v>17</v>
      </c>
      <c r="Y194" s="3" t="s">
        <v>1101</v>
      </c>
      <c r="Z194" s="17" t="s">
        <v>1107</v>
      </c>
      <c r="AA194" s="3" t="s">
        <v>1263</v>
      </c>
      <c r="AB194" s="3" t="s">
        <v>1287</v>
      </c>
      <c r="AC194" s="7" t="s">
        <v>313</v>
      </c>
      <c r="AD194" s="7" t="s">
        <v>17</v>
      </c>
      <c r="AE194" s="10"/>
    </row>
    <row r="195" spans="1:31">
      <c r="A195" s="26" t="s">
        <v>944</v>
      </c>
      <c r="B195" s="9" t="s">
        <v>487</v>
      </c>
      <c r="C195" s="3" t="s">
        <v>543</v>
      </c>
      <c r="D195">
        <v>2009</v>
      </c>
      <c r="E195" s="9" t="s">
        <v>489</v>
      </c>
      <c r="F195" s="9" t="s">
        <v>498</v>
      </c>
      <c r="G195" s="9" t="s">
        <v>547</v>
      </c>
      <c r="H195" s="9" t="s">
        <v>552</v>
      </c>
      <c r="I195" s="3" t="s">
        <v>546</v>
      </c>
      <c r="J195" s="6" t="s">
        <v>17</v>
      </c>
      <c r="K195" s="3" t="s">
        <v>17</v>
      </c>
      <c r="L195" s="3" t="s">
        <v>17</v>
      </c>
      <c r="M195" s="9" t="s">
        <v>517</v>
      </c>
      <c r="N195" s="9" t="s">
        <v>17</v>
      </c>
      <c r="O195" s="3" t="s">
        <v>746</v>
      </c>
      <c r="P195" s="10" t="s">
        <v>17</v>
      </c>
      <c r="Q195" s="12">
        <v>3164</v>
      </c>
      <c r="R195" s="3" t="s">
        <v>48</v>
      </c>
      <c r="S195" s="3" t="s">
        <v>145</v>
      </c>
      <c r="T195" s="3"/>
      <c r="U195" s="3"/>
      <c r="V195" s="69">
        <v>3069</v>
      </c>
      <c r="W195" s="3">
        <f t="shared" si="7"/>
        <v>96.99747155499368</v>
      </c>
      <c r="X195" s="10" t="s">
        <v>17</v>
      </c>
      <c r="Y195" s="3" t="s">
        <v>1103</v>
      </c>
      <c r="Z195" s="17" t="s">
        <v>1108</v>
      </c>
      <c r="AA195" s="3" t="s">
        <v>1264</v>
      </c>
      <c r="AC195" s="7" t="s">
        <v>313</v>
      </c>
      <c r="AD195" s="7" t="s">
        <v>17</v>
      </c>
      <c r="AE195" s="10"/>
    </row>
    <row r="196" spans="1:31">
      <c r="A196" s="26" t="s">
        <v>945</v>
      </c>
      <c r="B196" s="9" t="s">
        <v>487</v>
      </c>
      <c r="C196" s="3" t="s">
        <v>543</v>
      </c>
      <c r="D196">
        <v>2009</v>
      </c>
      <c r="E196" s="9" t="s">
        <v>489</v>
      </c>
      <c r="F196" s="9" t="s">
        <v>498</v>
      </c>
      <c r="G196" s="9" t="s">
        <v>547</v>
      </c>
      <c r="H196" s="9" t="s">
        <v>552</v>
      </c>
      <c r="I196" s="3" t="s">
        <v>546</v>
      </c>
      <c r="J196" s="6" t="s">
        <v>17</v>
      </c>
      <c r="K196" s="3" t="s">
        <v>17</v>
      </c>
      <c r="L196" s="3" t="s">
        <v>17</v>
      </c>
      <c r="M196" s="9" t="s">
        <v>517</v>
      </c>
      <c r="N196" s="9" t="s">
        <v>17</v>
      </c>
      <c r="O196" s="3" t="s">
        <v>745</v>
      </c>
      <c r="P196" s="10" t="s">
        <v>17</v>
      </c>
      <c r="Q196" s="12">
        <v>2130</v>
      </c>
      <c r="R196" s="3" t="s">
        <v>48</v>
      </c>
      <c r="S196" s="3" t="s">
        <v>145</v>
      </c>
      <c r="T196" s="3"/>
      <c r="U196" s="3"/>
      <c r="V196" s="69">
        <v>2006</v>
      </c>
      <c r="W196" s="3">
        <f t="shared" si="7"/>
        <v>94.178403755868544</v>
      </c>
      <c r="X196" s="10" t="s">
        <v>17</v>
      </c>
      <c r="Y196" s="3" t="s">
        <v>1101</v>
      </c>
      <c r="Z196" s="3" t="s">
        <v>1109</v>
      </c>
      <c r="AA196" s="3" t="s">
        <v>1265</v>
      </c>
      <c r="AB196" s="3" t="s">
        <v>1288</v>
      </c>
      <c r="AC196" s="7" t="s">
        <v>313</v>
      </c>
      <c r="AD196" s="7" t="s">
        <v>17</v>
      </c>
      <c r="AE196" s="10"/>
    </row>
    <row r="197" spans="1:31">
      <c r="A197" s="26" t="s">
        <v>945</v>
      </c>
      <c r="B197" s="9" t="s">
        <v>487</v>
      </c>
      <c r="C197" s="3" t="s">
        <v>543</v>
      </c>
      <c r="D197">
        <v>2009</v>
      </c>
      <c r="E197" s="9" t="s">
        <v>489</v>
      </c>
      <c r="F197" s="9" t="s">
        <v>498</v>
      </c>
      <c r="G197" s="9" t="s">
        <v>547</v>
      </c>
      <c r="H197" s="9" t="s">
        <v>550</v>
      </c>
      <c r="I197" s="3" t="s">
        <v>546</v>
      </c>
      <c r="J197" s="6" t="s">
        <v>17</v>
      </c>
      <c r="K197" s="3" t="s">
        <v>17</v>
      </c>
      <c r="L197" s="3" t="s">
        <v>17</v>
      </c>
      <c r="M197" s="9" t="s">
        <v>517</v>
      </c>
      <c r="N197" s="9" t="s">
        <v>17</v>
      </c>
      <c r="O197" s="3" t="s">
        <v>746</v>
      </c>
      <c r="P197" s="10" t="s">
        <v>17</v>
      </c>
      <c r="Q197" s="12">
        <v>1923</v>
      </c>
      <c r="R197" s="3" t="s">
        <v>48</v>
      </c>
      <c r="S197" s="3" t="s">
        <v>145</v>
      </c>
      <c r="T197" s="3"/>
      <c r="U197" s="3"/>
      <c r="V197" s="69">
        <v>1816</v>
      </c>
      <c r="W197" s="3">
        <f t="shared" si="7"/>
        <v>94.43577743109725</v>
      </c>
      <c r="X197" s="10" t="s">
        <v>17</v>
      </c>
      <c r="Y197" s="3" t="s">
        <v>1103</v>
      </c>
      <c r="Z197" s="3" t="s">
        <v>1110</v>
      </c>
      <c r="AA197" s="3" t="s">
        <v>1266</v>
      </c>
      <c r="AC197" s="7" t="s">
        <v>313</v>
      </c>
      <c r="AD197" s="7" t="s">
        <v>17</v>
      </c>
      <c r="AE197" s="10"/>
    </row>
    <row r="198" spans="1:31">
      <c r="A198" s="26" t="s">
        <v>946</v>
      </c>
      <c r="B198" s="9" t="s">
        <v>487</v>
      </c>
      <c r="C198" s="3" t="s">
        <v>543</v>
      </c>
      <c r="D198">
        <v>2009</v>
      </c>
      <c r="E198" s="9" t="s">
        <v>489</v>
      </c>
      <c r="F198" s="9" t="s">
        <v>498</v>
      </c>
      <c r="G198" s="9" t="s">
        <v>547</v>
      </c>
      <c r="H198" s="9" t="s">
        <v>551</v>
      </c>
      <c r="I198" s="3" t="s">
        <v>546</v>
      </c>
      <c r="J198" s="6" t="s">
        <v>17</v>
      </c>
      <c r="K198" s="3" t="s">
        <v>17</v>
      </c>
      <c r="L198" s="3" t="s">
        <v>17</v>
      </c>
      <c r="M198" s="9" t="s">
        <v>517</v>
      </c>
      <c r="N198" s="9" t="s">
        <v>17</v>
      </c>
      <c r="O198" s="3" t="s">
        <v>745</v>
      </c>
      <c r="P198" s="10" t="s">
        <v>17</v>
      </c>
      <c r="Q198" s="12">
        <v>1228</v>
      </c>
      <c r="R198" s="3" t="s">
        <v>48</v>
      </c>
      <c r="S198" s="3" t="s">
        <v>145</v>
      </c>
      <c r="T198" s="3"/>
      <c r="U198" s="3"/>
      <c r="V198" s="69">
        <v>1145</v>
      </c>
      <c r="W198" s="3">
        <f t="shared" si="7"/>
        <v>93.241042345276867</v>
      </c>
      <c r="X198" s="10" t="s">
        <v>17</v>
      </c>
      <c r="Y198" s="3" t="s">
        <v>1101</v>
      </c>
      <c r="Z198" s="17" t="s">
        <v>1111</v>
      </c>
      <c r="AA198" s="3" t="s">
        <v>1267</v>
      </c>
      <c r="AB198" s="3" t="s">
        <v>1289</v>
      </c>
      <c r="AC198" s="7" t="s">
        <v>313</v>
      </c>
      <c r="AD198" s="7" t="s">
        <v>17</v>
      </c>
      <c r="AE198" s="10"/>
    </row>
    <row r="199" spans="1:31">
      <c r="A199" s="26" t="s">
        <v>946</v>
      </c>
      <c r="B199" s="9" t="s">
        <v>487</v>
      </c>
      <c r="C199" s="3" t="s">
        <v>543</v>
      </c>
      <c r="D199">
        <v>2009</v>
      </c>
      <c r="E199" s="9" t="s">
        <v>489</v>
      </c>
      <c r="F199" s="9" t="s">
        <v>498</v>
      </c>
      <c r="G199" s="9" t="s">
        <v>547</v>
      </c>
      <c r="H199" s="9" t="s">
        <v>552</v>
      </c>
      <c r="I199" s="3" t="s">
        <v>546</v>
      </c>
      <c r="J199" s="6" t="s">
        <v>17</v>
      </c>
      <c r="K199" s="3" t="s">
        <v>17</v>
      </c>
      <c r="L199" s="3" t="s">
        <v>17</v>
      </c>
      <c r="M199" s="9" t="s">
        <v>517</v>
      </c>
      <c r="N199" s="9" t="s">
        <v>17</v>
      </c>
      <c r="O199" s="3" t="s">
        <v>746</v>
      </c>
      <c r="P199" s="10" t="s">
        <v>17</v>
      </c>
      <c r="Q199" s="12">
        <v>1092</v>
      </c>
      <c r="R199" s="3" t="s">
        <v>48</v>
      </c>
      <c r="S199" s="3" t="s">
        <v>145</v>
      </c>
      <c r="T199" s="3"/>
      <c r="U199" s="3"/>
      <c r="V199" s="69">
        <v>1006</v>
      </c>
      <c r="W199" s="3">
        <f t="shared" si="7"/>
        <v>92.124542124542117</v>
      </c>
      <c r="X199" s="10" t="s">
        <v>17</v>
      </c>
      <c r="Y199" s="3" t="s">
        <v>1103</v>
      </c>
      <c r="Z199" s="17" t="s">
        <v>1112</v>
      </c>
      <c r="AA199" s="3" t="s">
        <v>1268</v>
      </c>
      <c r="AC199" s="7" t="s">
        <v>313</v>
      </c>
      <c r="AD199" s="7" t="s">
        <v>17</v>
      </c>
      <c r="AE199" s="10"/>
    </row>
    <row r="200" spans="1:31">
      <c r="A200" s="26" t="s">
        <v>947</v>
      </c>
      <c r="B200" s="9" t="s">
        <v>487</v>
      </c>
      <c r="C200" s="3" t="s">
        <v>543</v>
      </c>
      <c r="D200">
        <v>2009</v>
      </c>
      <c r="E200" s="9" t="s">
        <v>489</v>
      </c>
      <c r="F200" s="9" t="s">
        <v>498</v>
      </c>
      <c r="G200" s="9" t="s">
        <v>547</v>
      </c>
      <c r="H200" s="9" t="s">
        <v>550</v>
      </c>
      <c r="I200" s="3" t="s">
        <v>546</v>
      </c>
      <c r="J200" s="6" t="s">
        <v>17</v>
      </c>
      <c r="K200" s="3" t="s">
        <v>17</v>
      </c>
      <c r="L200" s="3" t="s">
        <v>17</v>
      </c>
      <c r="M200" s="9" t="s">
        <v>517</v>
      </c>
      <c r="N200" s="9" t="s">
        <v>17</v>
      </c>
      <c r="O200" s="3" t="s">
        <v>745</v>
      </c>
      <c r="P200" s="10" t="s">
        <v>17</v>
      </c>
      <c r="Q200" s="12">
        <v>3148</v>
      </c>
      <c r="R200" s="3" t="s">
        <v>48</v>
      </c>
      <c r="S200" s="3" t="s">
        <v>145</v>
      </c>
      <c r="T200" s="3"/>
      <c r="U200" s="3"/>
      <c r="V200" s="69">
        <v>3023</v>
      </c>
      <c r="W200" s="3">
        <f t="shared" si="7"/>
        <v>96.029224904701394</v>
      </c>
      <c r="X200" s="10" t="s">
        <v>17</v>
      </c>
      <c r="Y200" s="3" t="s">
        <v>1101</v>
      </c>
      <c r="Z200" s="17" t="s">
        <v>1113</v>
      </c>
      <c r="AA200" s="3" t="s">
        <v>1269</v>
      </c>
      <c r="AB200" s="3" t="s">
        <v>1290</v>
      </c>
      <c r="AC200" s="7" t="s">
        <v>313</v>
      </c>
      <c r="AD200" s="7" t="s">
        <v>17</v>
      </c>
      <c r="AE200" s="10"/>
    </row>
    <row r="201" spans="1:31">
      <c r="A201" s="26" t="s">
        <v>947</v>
      </c>
      <c r="B201" s="9" t="s">
        <v>487</v>
      </c>
      <c r="C201" s="3" t="s">
        <v>543</v>
      </c>
      <c r="D201">
        <v>2009</v>
      </c>
      <c r="E201" s="9" t="s">
        <v>489</v>
      </c>
      <c r="F201" s="9" t="s">
        <v>498</v>
      </c>
      <c r="G201" s="9" t="s">
        <v>547</v>
      </c>
      <c r="H201" s="9" t="s">
        <v>551</v>
      </c>
      <c r="I201" s="3" t="s">
        <v>546</v>
      </c>
      <c r="J201" s="6" t="s">
        <v>17</v>
      </c>
      <c r="K201" s="3" t="s">
        <v>17</v>
      </c>
      <c r="L201" s="3" t="s">
        <v>17</v>
      </c>
      <c r="M201" s="9" t="s">
        <v>517</v>
      </c>
      <c r="N201" s="9" t="s">
        <v>17</v>
      </c>
      <c r="O201" s="3" t="s">
        <v>746</v>
      </c>
      <c r="P201" s="10" t="s">
        <v>17</v>
      </c>
      <c r="Q201" s="12">
        <v>2871</v>
      </c>
      <c r="R201" s="3" t="s">
        <v>48</v>
      </c>
      <c r="S201" s="3" t="s">
        <v>145</v>
      </c>
      <c r="T201" s="3"/>
      <c r="U201" s="3"/>
      <c r="V201" s="69">
        <v>2757</v>
      </c>
      <c r="W201" s="3">
        <f t="shared" si="7"/>
        <v>96.029258098223607</v>
      </c>
      <c r="X201" s="10" t="s">
        <v>17</v>
      </c>
      <c r="Y201" s="3" t="s">
        <v>1103</v>
      </c>
      <c r="Z201" s="17" t="s">
        <v>1114</v>
      </c>
      <c r="AA201" s="3" t="s">
        <v>1270</v>
      </c>
      <c r="AC201" s="7" t="s">
        <v>313</v>
      </c>
      <c r="AD201" s="7" t="s">
        <v>17</v>
      </c>
      <c r="AE201" s="10"/>
    </row>
    <row r="202" spans="1:31">
      <c r="A202" s="26" t="s">
        <v>948</v>
      </c>
      <c r="B202" s="9" t="s">
        <v>487</v>
      </c>
      <c r="C202" s="3" t="s">
        <v>543</v>
      </c>
      <c r="D202">
        <v>2009</v>
      </c>
      <c r="E202" s="9" t="s">
        <v>489</v>
      </c>
      <c r="F202" s="9" t="s">
        <v>498</v>
      </c>
      <c r="G202" s="9" t="s">
        <v>547</v>
      </c>
      <c r="H202" s="9" t="s">
        <v>551</v>
      </c>
      <c r="I202" s="3" t="s">
        <v>546</v>
      </c>
      <c r="J202" s="6" t="s">
        <v>17</v>
      </c>
      <c r="K202" s="3" t="s">
        <v>17</v>
      </c>
      <c r="L202" s="3" t="s">
        <v>17</v>
      </c>
      <c r="M202" s="9" t="s">
        <v>517</v>
      </c>
      <c r="N202" s="9" t="s">
        <v>17</v>
      </c>
      <c r="O202" s="3" t="s">
        <v>745</v>
      </c>
      <c r="P202" s="10" t="s">
        <v>17</v>
      </c>
      <c r="Q202" s="12">
        <v>5920</v>
      </c>
      <c r="R202" s="3" t="s">
        <v>48</v>
      </c>
      <c r="S202" s="3" t="s">
        <v>145</v>
      </c>
      <c r="T202" s="3"/>
      <c r="U202" s="3"/>
      <c r="V202" s="69">
        <v>5862</v>
      </c>
      <c r="W202" s="3">
        <f t="shared" si="7"/>
        <v>99.020270270270274</v>
      </c>
      <c r="X202" s="10" t="s">
        <v>17</v>
      </c>
      <c r="Y202" s="3" t="s">
        <v>1101</v>
      </c>
      <c r="Z202" s="17" t="s">
        <v>1115</v>
      </c>
      <c r="AA202" s="3" t="s">
        <v>1271</v>
      </c>
      <c r="AB202" s="3" t="s">
        <v>1291</v>
      </c>
      <c r="AC202" s="7" t="s">
        <v>313</v>
      </c>
      <c r="AD202" s="7" t="s">
        <v>17</v>
      </c>
      <c r="AE202" s="10"/>
    </row>
    <row r="203" spans="1:31">
      <c r="A203" s="26" t="s">
        <v>948</v>
      </c>
      <c r="B203" s="9" t="s">
        <v>487</v>
      </c>
      <c r="C203" s="3" t="s">
        <v>543</v>
      </c>
      <c r="D203">
        <v>2009</v>
      </c>
      <c r="E203" s="9" t="s">
        <v>489</v>
      </c>
      <c r="F203" s="9" t="s">
        <v>498</v>
      </c>
      <c r="G203" s="9" t="s">
        <v>547</v>
      </c>
      <c r="H203" s="9" t="s">
        <v>550</v>
      </c>
      <c r="I203" s="3" t="s">
        <v>546</v>
      </c>
      <c r="J203" s="6" t="s">
        <v>17</v>
      </c>
      <c r="K203" s="3" t="s">
        <v>17</v>
      </c>
      <c r="L203" s="3" t="s">
        <v>17</v>
      </c>
      <c r="M203" s="9" t="s">
        <v>517</v>
      </c>
      <c r="N203" s="9" t="s">
        <v>17</v>
      </c>
      <c r="O203" s="3" t="s">
        <v>746</v>
      </c>
      <c r="P203" s="10" t="s">
        <v>17</v>
      </c>
      <c r="Q203" s="12">
        <v>5152</v>
      </c>
      <c r="R203" s="3" t="s">
        <v>48</v>
      </c>
      <c r="S203" s="3" t="s">
        <v>145</v>
      </c>
      <c r="T203" s="9"/>
      <c r="U203" s="9"/>
      <c r="V203" s="69">
        <v>5089</v>
      </c>
      <c r="W203" s="3">
        <f t="shared" si="7"/>
        <v>98.777173913043484</v>
      </c>
      <c r="X203" s="10" t="s">
        <v>17</v>
      </c>
      <c r="Y203" s="3" t="s">
        <v>1103</v>
      </c>
      <c r="Z203" s="17" t="s">
        <v>1116</v>
      </c>
      <c r="AA203" s="3" t="s">
        <v>1272</v>
      </c>
      <c r="AC203" s="7" t="s">
        <v>313</v>
      </c>
      <c r="AD203" s="7" t="s">
        <v>17</v>
      </c>
      <c r="AE203" s="10"/>
    </row>
    <row r="204" spans="1:31">
      <c r="A204" s="26" t="s">
        <v>949</v>
      </c>
      <c r="B204" s="9" t="s">
        <v>487</v>
      </c>
      <c r="C204" s="3" t="s">
        <v>543</v>
      </c>
      <c r="D204">
        <v>2009</v>
      </c>
      <c r="E204" s="9" t="s">
        <v>489</v>
      </c>
      <c r="F204" s="9" t="s">
        <v>498</v>
      </c>
      <c r="G204" s="9" t="s">
        <v>547</v>
      </c>
      <c r="H204" s="9" t="s">
        <v>551</v>
      </c>
      <c r="I204" s="3" t="s">
        <v>546</v>
      </c>
      <c r="J204" s="6" t="s">
        <v>17</v>
      </c>
      <c r="K204" s="3" t="s">
        <v>17</v>
      </c>
      <c r="L204" s="3" t="s">
        <v>17</v>
      </c>
      <c r="M204" s="9" t="s">
        <v>517</v>
      </c>
      <c r="N204" s="9" t="s">
        <v>17</v>
      </c>
      <c r="O204" s="3" t="s">
        <v>745</v>
      </c>
      <c r="P204" s="10" t="s">
        <v>17</v>
      </c>
      <c r="Q204" s="12">
        <v>4951</v>
      </c>
      <c r="R204" s="3" t="s">
        <v>48</v>
      </c>
      <c r="S204" s="3" t="s">
        <v>145</v>
      </c>
      <c r="T204" s="9"/>
      <c r="U204" s="9"/>
      <c r="V204" s="69">
        <v>4842</v>
      </c>
      <c r="W204" s="3">
        <f t="shared" si="7"/>
        <v>97.798424560694812</v>
      </c>
      <c r="X204" s="10" t="s">
        <v>17</v>
      </c>
      <c r="Y204" s="3" t="s">
        <v>1101</v>
      </c>
      <c r="Z204" s="6" t="s">
        <v>1117</v>
      </c>
      <c r="AA204" s="3" t="s">
        <v>1273</v>
      </c>
      <c r="AB204" s="3" t="s">
        <v>1292</v>
      </c>
      <c r="AC204" s="7" t="s">
        <v>313</v>
      </c>
      <c r="AD204" s="7" t="s">
        <v>17</v>
      </c>
      <c r="AE204" s="10"/>
    </row>
    <row r="205" spans="1:31">
      <c r="A205" s="26" t="s">
        <v>949</v>
      </c>
      <c r="B205" s="9" t="s">
        <v>487</v>
      </c>
      <c r="C205" s="3" t="s">
        <v>543</v>
      </c>
      <c r="D205">
        <v>2009</v>
      </c>
      <c r="E205" s="9" t="s">
        <v>489</v>
      </c>
      <c r="F205" s="9" t="s">
        <v>498</v>
      </c>
      <c r="G205" s="9" t="s">
        <v>547</v>
      </c>
      <c r="H205" s="9" t="s">
        <v>552</v>
      </c>
      <c r="I205" s="3" t="s">
        <v>546</v>
      </c>
      <c r="J205" s="6" t="s">
        <v>17</v>
      </c>
      <c r="K205" s="3" t="s">
        <v>17</v>
      </c>
      <c r="L205" s="3" t="s">
        <v>17</v>
      </c>
      <c r="M205" s="9" t="s">
        <v>517</v>
      </c>
      <c r="N205" s="9" t="s">
        <v>17</v>
      </c>
      <c r="O205" s="3" t="s">
        <v>746</v>
      </c>
      <c r="P205" s="10" t="s">
        <v>17</v>
      </c>
      <c r="Q205" s="12">
        <v>4347</v>
      </c>
      <c r="R205" s="3" t="s">
        <v>48</v>
      </c>
      <c r="S205" s="3" t="s">
        <v>145</v>
      </c>
      <c r="T205" s="9"/>
      <c r="U205" s="9"/>
      <c r="V205" s="69">
        <v>4254</v>
      </c>
      <c r="W205" s="3">
        <f t="shared" si="7"/>
        <v>97.860593512767423</v>
      </c>
      <c r="X205" s="10" t="s">
        <v>17</v>
      </c>
      <c r="Y205" s="3" t="s">
        <v>1103</v>
      </c>
      <c r="Z205" s="6" t="s">
        <v>1118</v>
      </c>
      <c r="AA205" s="3" t="s">
        <v>1274</v>
      </c>
      <c r="AC205" s="7" t="s">
        <v>313</v>
      </c>
      <c r="AD205" s="7" t="s">
        <v>17</v>
      </c>
      <c r="AE205" s="10"/>
    </row>
    <row r="206" spans="1:31">
      <c r="A206" s="26" t="s">
        <v>950</v>
      </c>
      <c r="B206" s="9" t="s">
        <v>487</v>
      </c>
      <c r="C206" s="3" t="s">
        <v>543</v>
      </c>
      <c r="D206">
        <v>2009</v>
      </c>
      <c r="E206" s="9" t="s">
        <v>489</v>
      </c>
      <c r="F206" s="9" t="s">
        <v>498</v>
      </c>
      <c r="G206" s="9" t="s">
        <v>547</v>
      </c>
      <c r="H206" s="9" t="s">
        <v>550</v>
      </c>
      <c r="I206" s="3" t="s">
        <v>546</v>
      </c>
      <c r="J206" s="6" t="s">
        <v>17</v>
      </c>
      <c r="K206" s="3" t="s">
        <v>17</v>
      </c>
      <c r="L206" s="3" t="s">
        <v>17</v>
      </c>
      <c r="M206" s="9" t="s">
        <v>517</v>
      </c>
      <c r="N206" s="9" t="s">
        <v>17</v>
      </c>
      <c r="O206" s="3" t="s">
        <v>745</v>
      </c>
      <c r="P206" s="10" t="s">
        <v>17</v>
      </c>
      <c r="Q206" s="12">
        <v>3891</v>
      </c>
      <c r="R206" s="3" t="s">
        <v>48</v>
      </c>
      <c r="S206" s="3" t="s">
        <v>145</v>
      </c>
      <c r="T206" s="9"/>
      <c r="U206" s="9"/>
      <c r="V206" s="69">
        <v>3838</v>
      </c>
      <c r="W206" s="3">
        <f t="shared" si="7"/>
        <v>98.637882292469797</v>
      </c>
      <c r="X206" s="10" t="s">
        <v>17</v>
      </c>
      <c r="Y206" s="3" t="s">
        <v>1101</v>
      </c>
      <c r="Z206" s="17" t="s">
        <v>1119</v>
      </c>
      <c r="AA206" s="3" t="s">
        <v>1275</v>
      </c>
      <c r="AB206" s="3" t="s">
        <v>1293</v>
      </c>
      <c r="AC206" s="7" t="s">
        <v>313</v>
      </c>
      <c r="AD206" s="7" t="s">
        <v>17</v>
      </c>
      <c r="AE206" s="10"/>
    </row>
    <row r="207" spans="1:31">
      <c r="A207" s="26" t="s">
        <v>950</v>
      </c>
      <c r="B207" s="9" t="s">
        <v>487</v>
      </c>
      <c r="C207" s="3" t="s">
        <v>543</v>
      </c>
      <c r="D207">
        <v>2009</v>
      </c>
      <c r="E207" s="9" t="s">
        <v>489</v>
      </c>
      <c r="F207" s="9" t="s">
        <v>498</v>
      </c>
      <c r="G207" s="9" t="s">
        <v>547</v>
      </c>
      <c r="H207" s="9" t="s">
        <v>551</v>
      </c>
      <c r="I207" s="3" t="s">
        <v>546</v>
      </c>
      <c r="J207" s="6" t="s">
        <v>17</v>
      </c>
      <c r="K207" s="3" t="s">
        <v>17</v>
      </c>
      <c r="L207" s="3" t="s">
        <v>17</v>
      </c>
      <c r="M207" s="9" t="s">
        <v>517</v>
      </c>
      <c r="N207" s="9" t="s">
        <v>17</v>
      </c>
      <c r="O207" s="3" t="s">
        <v>746</v>
      </c>
      <c r="P207" s="10" t="s">
        <v>17</v>
      </c>
      <c r="Q207" s="12">
        <v>3505</v>
      </c>
      <c r="R207" s="3" t="s">
        <v>48</v>
      </c>
      <c r="S207" s="3" t="s">
        <v>145</v>
      </c>
      <c r="T207" s="9"/>
      <c r="U207" s="9"/>
      <c r="V207" s="69">
        <v>3474</v>
      </c>
      <c r="W207" s="3">
        <f t="shared" si="7"/>
        <v>99.11554921540656</v>
      </c>
      <c r="X207" s="10" t="s">
        <v>17</v>
      </c>
      <c r="Y207" s="3" t="s">
        <v>1103</v>
      </c>
      <c r="Z207" s="17" t="s">
        <v>1120</v>
      </c>
      <c r="AA207" s="3" t="s">
        <v>1276</v>
      </c>
      <c r="AC207" s="7" t="s">
        <v>313</v>
      </c>
      <c r="AD207" s="7" t="s">
        <v>17</v>
      </c>
      <c r="AE207" s="10"/>
    </row>
    <row r="208" spans="1:31">
      <c r="A208" s="26" t="s">
        <v>951</v>
      </c>
      <c r="B208" s="9" t="s">
        <v>487</v>
      </c>
      <c r="C208" s="3" t="s">
        <v>543</v>
      </c>
      <c r="D208">
        <v>2009</v>
      </c>
      <c r="E208" s="9" t="s">
        <v>489</v>
      </c>
      <c r="F208" s="9" t="s">
        <v>498</v>
      </c>
      <c r="G208" s="9" t="s">
        <v>547</v>
      </c>
      <c r="H208" s="9" t="s">
        <v>552</v>
      </c>
      <c r="I208" s="3" t="s">
        <v>546</v>
      </c>
      <c r="J208" s="6" t="s">
        <v>17</v>
      </c>
      <c r="K208" s="3" t="s">
        <v>17</v>
      </c>
      <c r="L208" s="3" t="s">
        <v>17</v>
      </c>
      <c r="M208" s="9" t="s">
        <v>517</v>
      </c>
      <c r="N208" s="9" t="s">
        <v>17</v>
      </c>
      <c r="O208" s="3" t="s">
        <v>745</v>
      </c>
      <c r="P208" s="10" t="s">
        <v>17</v>
      </c>
      <c r="Q208" s="12">
        <v>3538</v>
      </c>
      <c r="R208" s="3" t="s">
        <v>48</v>
      </c>
      <c r="S208" s="3" t="s">
        <v>145</v>
      </c>
      <c r="T208" s="9"/>
      <c r="U208" s="9"/>
      <c r="V208" s="69">
        <v>3499</v>
      </c>
      <c r="W208" s="3">
        <f t="shared" si="7"/>
        <v>98.897682306387793</v>
      </c>
      <c r="X208" s="10" t="s">
        <v>17</v>
      </c>
      <c r="Y208" s="3" t="s">
        <v>1101</v>
      </c>
      <c r="Z208" s="17" t="s">
        <v>1121</v>
      </c>
      <c r="AA208" s="3" t="s">
        <v>1277</v>
      </c>
      <c r="AB208" s="3" t="s">
        <v>1294</v>
      </c>
      <c r="AC208" s="7" t="s">
        <v>313</v>
      </c>
      <c r="AD208" s="7" t="s">
        <v>17</v>
      </c>
      <c r="AE208" s="10"/>
    </row>
    <row r="209" spans="1:31">
      <c r="A209" s="26" t="s">
        <v>951</v>
      </c>
      <c r="B209" s="9" t="s">
        <v>487</v>
      </c>
      <c r="C209" s="3" t="s">
        <v>543</v>
      </c>
      <c r="D209">
        <v>2009</v>
      </c>
      <c r="E209" s="9" t="s">
        <v>489</v>
      </c>
      <c r="F209" s="9" t="s">
        <v>498</v>
      </c>
      <c r="G209" s="9" t="s">
        <v>547</v>
      </c>
      <c r="H209" s="9" t="s">
        <v>552</v>
      </c>
      <c r="I209" s="3" t="s">
        <v>546</v>
      </c>
      <c r="J209" s="6" t="s">
        <v>17</v>
      </c>
      <c r="K209" s="3" t="s">
        <v>17</v>
      </c>
      <c r="L209" s="3" t="s">
        <v>17</v>
      </c>
      <c r="M209" s="9" t="s">
        <v>517</v>
      </c>
      <c r="N209" s="9" t="s">
        <v>17</v>
      </c>
      <c r="O209" s="3" t="s">
        <v>746</v>
      </c>
      <c r="P209" s="10" t="s">
        <v>17</v>
      </c>
      <c r="Q209" s="12">
        <v>3182</v>
      </c>
      <c r="R209" s="3" t="s">
        <v>48</v>
      </c>
      <c r="S209" s="3" t="s">
        <v>145</v>
      </c>
      <c r="T209" s="9"/>
      <c r="U209" s="9"/>
      <c r="V209" s="69">
        <v>3145</v>
      </c>
      <c r="W209" s="3">
        <f t="shared" si="7"/>
        <v>98.837209302325576</v>
      </c>
      <c r="X209" s="10" t="s">
        <v>17</v>
      </c>
      <c r="Y209" s="3" t="s">
        <v>1103</v>
      </c>
      <c r="Z209" s="17" t="s">
        <v>1122</v>
      </c>
      <c r="AA209" s="3" t="s">
        <v>1280</v>
      </c>
      <c r="AC209" s="7" t="s">
        <v>313</v>
      </c>
      <c r="AD209" s="7" t="s">
        <v>17</v>
      </c>
      <c r="AE209" s="10"/>
    </row>
    <row r="210" spans="1:31">
      <c r="A210" s="26" t="s">
        <v>952</v>
      </c>
      <c r="B210" s="9" t="s">
        <v>487</v>
      </c>
      <c r="C210" s="3" t="s">
        <v>543</v>
      </c>
      <c r="D210">
        <v>2009</v>
      </c>
      <c r="E210" s="9" t="s">
        <v>489</v>
      </c>
      <c r="F210" s="9" t="s">
        <v>498</v>
      </c>
      <c r="G210" s="9" t="s">
        <v>547</v>
      </c>
      <c r="H210" s="9" t="s">
        <v>550</v>
      </c>
      <c r="I210" s="3" t="s">
        <v>546</v>
      </c>
      <c r="J210" s="6" t="s">
        <v>17</v>
      </c>
      <c r="K210" s="3" t="s">
        <v>17</v>
      </c>
      <c r="L210" s="3" t="s">
        <v>17</v>
      </c>
      <c r="M210" s="9" t="s">
        <v>517</v>
      </c>
      <c r="N210" s="9" t="s">
        <v>17</v>
      </c>
      <c r="O210" s="3" t="s">
        <v>745</v>
      </c>
      <c r="P210" s="10" t="s">
        <v>17</v>
      </c>
      <c r="Q210" s="12">
        <v>3440</v>
      </c>
      <c r="R210" s="3" t="s">
        <v>48</v>
      </c>
      <c r="S210" s="3" t="s">
        <v>145</v>
      </c>
      <c r="T210" s="9"/>
      <c r="U210" s="9"/>
      <c r="V210" s="69">
        <v>3378</v>
      </c>
      <c r="W210" s="3">
        <f t="shared" si="7"/>
        <v>98.197674418604649</v>
      </c>
      <c r="X210" s="10" t="s">
        <v>17</v>
      </c>
      <c r="Y210" s="3" t="s">
        <v>1101</v>
      </c>
      <c r="Z210" s="9" t="s">
        <v>1123</v>
      </c>
      <c r="AA210" s="3" t="s">
        <v>1278</v>
      </c>
      <c r="AB210" s="3" t="s">
        <v>1295</v>
      </c>
      <c r="AC210" s="7" t="s">
        <v>313</v>
      </c>
      <c r="AD210" s="7" t="s">
        <v>17</v>
      </c>
      <c r="AE210" s="10"/>
    </row>
    <row r="211" spans="1:31">
      <c r="A211" s="26" t="s">
        <v>952</v>
      </c>
      <c r="B211" s="9" t="s">
        <v>487</v>
      </c>
      <c r="C211" s="3" t="s">
        <v>543</v>
      </c>
      <c r="D211">
        <v>2009</v>
      </c>
      <c r="E211" s="9" t="s">
        <v>489</v>
      </c>
      <c r="F211" s="9" t="s">
        <v>498</v>
      </c>
      <c r="G211" s="9" t="s">
        <v>547</v>
      </c>
      <c r="H211" s="9" t="s">
        <v>551</v>
      </c>
      <c r="I211" s="3" t="s">
        <v>546</v>
      </c>
      <c r="J211" s="6" t="s">
        <v>17</v>
      </c>
      <c r="K211" s="3" t="s">
        <v>17</v>
      </c>
      <c r="L211" s="3" t="s">
        <v>17</v>
      </c>
      <c r="M211" s="9" t="s">
        <v>517</v>
      </c>
      <c r="N211" s="9" t="s">
        <v>17</v>
      </c>
      <c r="O211" s="3" t="s">
        <v>746</v>
      </c>
      <c r="P211" s="10" t="s">
        <v>17</v>
      </c>
      <c r="Q211" s="12">
        <v>3139</v>
      </c>
      <c r="R211" s="3" t="s">
        <v>48</v>
      </c>
      <c r="S211" s="3" t="s">
        <v>145</v>
      </c>
      <c r="T211" s="9"/>
      <c r="U211" s="9"/>
      <c r="V211" s="69">
        <v>3085</v>
      </c>
      <c r="W211" s="3">
        <f t="shared" si="7"/>
        <v>98.279706913029628</v>
      </c>
      <c r="X211" s="10" t="s">
        <v>17</v>
      </c>
      <c r="Y211" s="3" t="s">
        <v>1103</v>
      </c>
      <c r="Z211" s="9" t="s">
        <v>1124</v>
      </c>
      <c r="AA211" s="3" t="s">
        <v>1279</v>
      </c>
      <c r="AC211" s="7" t="s">
        <v>313</v>
      </c>
      <c r="AD211" s="7" t="s">
        <v>17</v>
      </c>
      <c r="AE211" s="10"/>
    </row>
    <row r="212" spans="1:31">
      <c r="A212" s="26" t="s">
        <v>485</v>
      </c>
      <c r="B212" s="9" t="s">
        <v>487</v>
      </c>
      <c r="C212" s="3" t="s">
        <v>543</v>
      </c>
      <c r="D212">
        <v>2009</v>
      </c>
      <c r="E212" s="9" t="s">
        <v>489</v>
      </c>
      <c r="F212" s="9" t="s">
        <v>498</v>
      </c>
      <c r="G212" s="9" t="s">
        <v>547</v>
      </c>
      <c r="H212" s="9" t="s">
        <v>552</v>
      </c>
      <c r="I212" s="3" t="s">
        <v>546</v>
      </c>
      <c r="J212" s="6" t="s">
        <v>17</v>
      </c>
      <c r="K212" s="3" t="s">
        <v>17</v>
      </c>
      <c r="L212" s="3" t="s">
        <v>17</v>
      </c>
      <c r="M212" s="9" t="s">
        <v>517</v>
      </c>
      <c r="N212" s="9" t="s">
        <v>17</v>
      </c>
      <c r="O212" s="3" t="s">
        <v>745</v>
      </c>
      <c r="P212" s="10" t="s">
        <v>17</v>
      </c>
      <c r="Q212" s="12">
        <v>8325</v>
      </c>
      <c r="R212" s="3" t="s">
        <v>48</v>
      </c>
      <c r="S212" s="3" t="s">
        <v>145</v>
      </c>
      <c r="T212" s="9"/>
      <c r="U212" s="9"/>
      <c r="V212" s="69">
        <v>8269</v>
      </c>
      <c r="W212" s="3">
        <f t="shared" si="7"/>
        <v>99.327327327327325</v>
      </c>
      <c r="X212" s="10" t="s">
        <v>17</v>
      </c>
      <c r="Y212" s="3" t="s">
        <v>1101</v>
      </c>
      <c r="Z212" s="17" t="s">
        <v>1125</v>
      </c>
      <c r="AA212" s="3" t="s">
        <v>1281</v>
      </c>
      <c r="AB212" s="3" t="s">
        <v>1296</v>
      </c>
      <c r="AC212" s="7" t="s">
        <v>313</v>
      </c>
      <c r="AD212" s="7" t="s">
        <v>17</v>
      </c>
      <c r="AE212" s="10"/>
    </row>
    <row r="213" spans="1:31">
      <c r="A213" s="26" t="s">
        <v>485</v>
      </c>
      <c r="B213" s="9" t="s">
        <v>487</v>
      </c>
      <c r="C213" s="3" t="s">
        <v>543</v>
      </c>
      <c r="D213">
        <v>2009</v>
      </c>
      <c r="E213" s="9" t="s">
        <v>489</v>
      </c>
      <c r="F213" s="9" t="s">
        <v>498</v>
      </c>
      <c r="G213" s="9" t="s">
        <v>547</v>
      </c>
      <c r="H213" s="9" t="s">
        <v>550</v>
      </c>
      <c r="I213" s="3" t="s">
        <v>546</v>
      </c>
      <c r="J213" s="6" t="s">
        <v>17</v>
      </c>
      <c r="K213" s="3" t="s">
        <v>17</v>
      </c>
      <c r="L213" s="3" t="s">
        <v>17</v>
      </c>
      <c r="M213" s="9" t="s">
        <v>517</v>
      </c>
      <c r="N213" s="9" t="s">
        <v>17</v>
      </c>
      <c r="O213" s="3" t="s">
        <v>746</v>
      </c>
      <c r="P213" s="10" t="s">
        <v>17</v>
      </c>
      <c r="Q213" s="12">
        <v>7086</v>
      </c>
      <c r="R213" s="3" t="s">
        <v>48</v>
      </c>
      <c r="S213" s="3" t="s">
        <v>145</v>
      </c>
      <c r="T213" s="9"/>
      <c r="U213" s="9"/>
      <c r="V213" s="69">
        <v>7037</v>
      </c>
      <c r="W213" s="3">
        <f t="shared" si="7"/>
        <v>99.308495625176405</v>
      </c>
      <c r="X213" s="10" t="s">
        <v>17</v>
      </c>
      <c r="Y213" s="3" t="s">
        <v>1103</v>
      </c>
      <c r="Z213" s="17" t="s">
        <v>1126</v>
      </c>
      <c r="AA213" s="3" t="s">
        <v>1282</v>
      </c>
      <c r="AC213" s="7" t="s">
        <v>313</v>
      </c>
      <c r="AD213" s="7" t="s">
        <v>17</v>
      </c>
      <c r="AE213" s="10"/>
    </row>
    <row r="214" spans="1:31">
      <c r="A214" s="26" t="s">
        <v>962</v>
      </c>
      <c r="B214" s="9" t="s">
        <v>487</v>
      </c>
      <c r="C214" s="3" t="s">
        <v>543</v>
      </c>
      <c r="D214">
        <v>2009</v>
      </c>
      <c r="E214" s="9" t="s">
        <v>489</v>
      </c>
      <c r="F214" s="9" t="s">
        <v>498</v>
      </c>
      <c r="G214" s="9" t="s">
        <v>547</v>
      </c>
      <c r="H214" s="9" t="s">
        <v>551</v>
      </c>
      <c r="I214" s="3" t="s">
        <v>546</v>
      </c>
      <c r="J214" s="6" t="s">
        <v>17</v>
      </c>
      <c r="K214" s="3" t="s">
        <v>17</v>
      </c>
      <c r="L214" s="3" t="s">
        <v>17</v>
      </c>
      <c r="M214" s="9" t="s">
        <v>517</v>
      </c>
      <c r="N214" s="9" t="s">
        <v>17</v>
      </c>
      <c r="O214" s="3" t="s">
        <v>745</v>
      </c>
      <c r="P214" s="10" t="s">
        <v>17</v>
      </c>
      <c r="Q214" s="12">
        <v>13148</v>
      </c>
      <c r="R214" s="3" t="s">
        <v>48</v>
      </c>
      <c r="S214" s="3" t="s">
        <v>145</v>
      </c>
      <c r="T214" s="9"/>
      <c r="U214" s="9"/>
      <c r="V214" s="69">
        <v>13020</v>
      </c>
      <c r="W214" s="3">
        <f t="shared" si="7"/>
        <v>99.026467903863704</v>
      </c>
      <c r="X214" s="10" t="s">
        <v>17</v>
      </c>
      <c r="Y214" s="3" t="s">
        <v>1101</v>
      </c>
      <c r="Z214" s="17" t="s">
        <v>1127</v>
      </c>
      <c r="AA214" s="3" t="s">
        <v>1283</v>
      </c>
      <c r="AB214" s="3" t="s">
        <v>1297</v>
      </c>
      <c r="AC214" s="7" t="s">
        <v>313</v>
      </c>
      <c r="AD214" s="7" t="s">
        <v>17</v>
      </c>
      <c r="AE214" s="10"/>
    </row>
    <row r="215" spans="1:31">
      <c r="A215" s="26" t="s">
        <v>962</v>
      </c>
      <c r="B215" s="9" t="s">
        <v>487</v>
      </c>
      <c r="C215" s="3" t="s">
        <v>543</v>
      </c>
      <c r="D215">
        <v>2009</v>
      </c>
      <c r="E215" s="9" t="s">
        <v>489</v>
      </c>
      <c r="F215" s="9" t="s">
        <v>498</v>
      </c>
      <c r="G215" s="9" t="s">
        <v>547</v>
      </c>
      <c r="H215" s="9" t="s">
        <v>551</v>
      </c>
      <c r="I215" s="3" t="s">
        <v>546</v>
      </c>
      <c r="J215" s="6" t="s">
        <v>17</v>
      </c>
      <c r="K215" s="3" t="s">
        <v>17</v>
      </c>
      <c r="L215" s="3" t="s">
        <v>17</v>
      </c>
      <c r="M215" s="9" t="s">
        <v>517</v>
      </c>
      <c r="N215" s="9" t="s">
        <v>17</v>
      </c>
      <c r="O215" s="3" t="s">
        <v>746</v>
      </c>
      <c r="P215" s="10" t="s">
        <v>17</v>
      </c>
      <c r="Q215" s="12">
        <v>11362</v>
      </c>
      <c r="R215" s="3" t="s">
        <v>48</v>
      </c>
      <c r="S215" s="3" t="s">
        <v>145</v>
      </c>
      <c r="T215" s="9"/>
      <c r="U215" s="9"/>
      <c r="V215" s="69">
        <v>11215</v>
      </c>
      <c r="W215" s="3">
        <f t="shared" si="7"/>
        <v>98.706213694772046</v>
      </c>
      <c r="X215" s="10" t="s">
        <v>17</v>
      </c>
      <c r="Y215" s="3" t="s">
        <v>1103</v>
      </c>
      <c r="Z215" s="17" t="s">
        <v>1128</v>
      </c>
      <c r="AA215" s="3" t="s">
        <v>1284</v>
      </c>
      <c r="AB215" s="9"/>
      <c r="AC215" s="7" t="s">
        <v>313</v>
      </c>
      <c r="AD215" s="7" t="s">
        <v>17</v>
      </c>
      <c r="AE215" s="10"/>
    </row>
    <row r="216" spans="1:31">
      <c r="A216" s="3">
        <v>19</v>
      </c>
      <c r="B216" s="9" t="s">
        <v>487</v>
      </c>
      <c r="C216" s="3" t="s">
        <v>543</v>
      </c>
      <c r="D216">
        <v>2009</v>
      </c>
      <c r="E216" s="9" t="s">
        <v>489</v>
      </c>
      <c r="F216" s="9" t="s">
        <v>491</v>
      </c>
      <c r="G216" s="9" t="s">
        <v>555</v>
      </c>
      <c r="H216" s="9" t="s">
        <v>556</v>
      </c>
      <c r="I216" s="3" t="s">
        <v>546</v>
      </c>
      <c r="J216" s="6" t="s">
        <v>17</v>
      </c>
      <c r="K216" s="3" t="s">
        <v>17</v>
      </c>
      <c r="L216" s="3" t="s">
        <v>17</v>
      </c>
      <c r="M216" s="9" t="s">
        <v>517</v>
      </c>
      <c r="N216" s="9" t="s">
        <v>17</v>
      </c>
      <c r="O216" s="3" t="s">
        <v>963</v>
      </c>
      <c r="P216" s="10" t="s">
        <v>17</v>
      </c>
      <c r="Q216" s="12">
        <v>13471</v>
      </c>
      <c r="R216" s="68" t="s">
        <v>48</v>
      </c>
      <c r="S216" s="3" t="s">
        <v>145</v>
      </c>
      <c r="T216" s="3"/>
      <c r="U216" s="3"/>
      <c r="V216" s="69">
        <v>12377</v>
      </c>
      <c r="W216" s="3">
        <f t="shared" ref="W216:W259" si="8">(V216/Q216)*100</f>
        <v>91.87885086482072</v>
      </c>
      <c r="X216" s="10" t="s">
        <v>17</v>
      </c>
      <c r="Y216" s="60" t="s">
        <v>1129</v>
      </c>
      <c r="Z216" s="60" t="s">
        <v>1130</v>
      </c>
      <c r="AA216" s="9" t="s">
        <v>1298</v>
      </c>
      <c r="AB216" s="3" t="s">
        <v>1342</v>
      </c>
      <c r="AC216" s="7" t="s">
        <v>313</v>
      </c>
      <c r="AD216" s="7" t="s">
        <v>17</v>
      </c>
      <c r="AE216" s="7" t="s">
        <v>17</v>
      </c>
    </row>
    <row r="217" spans="1:31">
      <c r="A217" s="3">
        <v>19</v>
      </c>
      <c r="B217" s="9" t="s">
        <v>487</v>
      </c>
      <c r="C217" s="3" t="s">
        <v>543</v>
      </c>
      <c r="D217">
        <v>2009</v>
      </c>
      <c r="E217" s="9" t="s">
        <v>489</v>
      </c>
      <c r="F217" s="9" t="s">
        <v>491</v>
      </c>
      <c r="G217" s="9" t="s">
        <v>555</v>
      </c>
      <c r="H217" s="9" t="s">
        <v>556</v>
      </c>
      <c r="I217" s="3" t="s">
        <v>546</v>
      </c>
      <c r="J217" s="6" t="s">
        <v>17</v>
      </c>
      <c r="K217" s="3" t="s">
        <v>17</v>
      </c>
      <c r="L217" s="3" t="s">
        <v>17</v>
      </c>
      <c r="M217" s="9" t="s">
        <v>517</v>
      </c>
      <c r="N217" s="9" t="s">
        <v>17</v>
      </c>
      <c r="O217" s="3" t="s">
        <v>964</v>
      </c>
      <c r="P217" s="10" t="s">
        <v>17</v>
      </c>
      <c r="Q217" s="12">
        <v>13952</v>
      </c>
      <c r="R217" s="68" t="s">
        <v>48</v>
      </c>
      <c r="S217" s="3" t="s">
        <v>145</v>
      </c>
      <c r="T217" s="3"/>
      <c r="U217" s="3"/>
      <c r="V217" s="69">
        <v>12985</v>
      </c>
      <c r="W217" s="3">
        <f t="shared" si="8"/>
        <v>93.069094036697251</v>
      </c>
      <c r="X217" s="10" t="s">
        <v>17</v>
      </c>
      <c r="Y217" s="60" t="s">
        <v>1131</v>
      </c>
      <c r="Z217" s="60" t="s">
        <v>1132</v>
      </c>
      <c r="AA217" s="9" t="s">
        <v>1299</v>
      </c>
      <c r="AD217" s="7" t="s">
        <v>17</v>
      </c>
      <c r="AE217" s="7" t="s">
        <v>17</v>
      </c>
    </row>
    <row r="218" spans="1:31">
      <c r="A218" s="3">
        <v>20</v>
      </c>
      <c r="B218" s="9" t="s">
        <v>487</v>
      </c>
      <c r="C218" s="3" t="s">
        <v>543</v>
      </c>
      <c r="D218">
        <v>2009</v>
      </c>
      <c r="E218" s="9" t="s">
        <v>489</v>
      </c>
      <c r="F218" s="9" t="s">
        <v>491</v>
      </c>
      <c r="G218" s="9" t="s">
        <v>555</v>
      </c>
      <c r="H218" s="9" t="s">
        <v>556</v>
      </c>
      <c r="I218" s="3" t="s">
        <v>546</v>
      </c>
      <c r="J218" s="6" t="s">
        <v>17</v>
      </c>
      <c r="K218" s="3" t="s">
        <v>17</v>
      </c>
      <c r="L218" s="3" t="s">
        <v>17</v>
      </c>
      <c r="M218" s="9" t="s">
        <v>517</v>
      </c>
      <c r="N218" s="9" t="s">
        <v>17</v>
      </c>
      <c r="O218" s="3" t="s">
        <v>963</v>
      </c>
      <c r="P218" s="10" t="s">
        <v>17</v>
      </c>
      <c r="Q218" s="12">
        <v>9611</v>
      </c>
      <c r="R218" s="68" t="s">
        <v>48</v>
      </c>
      <c r="S218" s="3" t="s">
        <v>145</v>
      </c>
      <c r="T218" s="3"/>
      <c r="U218" s="3"/>
      <c r="V218" s="69">
        <v>8604</v>
      </c>
      <c r="W218" s="3">
        <f t="shared" si="8"/>
        <v>89.522422224534395</v>
      </c>
      <c r="X218" s="10" t="s">
        <v>17</v>
      </c>
      <c r="Y218" s="60" t="s">
        <v>1129</v>
      </c>
      <c r="Z218" s="60" t="s">
        <v>1133</v>
      </c>
      <c r="AA218" s="9" t="s">
        <v>1300</v>
      </c>
      <c r="AB218" s="3" t="s">
        <v>1343</v>
      </c>
      <c r="AC218" s="7" t="s">
        <v>313</v>
      </c>
      <c r="AD218" s="7" t="s">
        <v>17</v>
      </c>
      <c r="AE218" s="7" t="s">
        <v>17</v>
      </c>
    </row>
    <row r="219" spans="1:31">
      <c r="A219" s="3">
        <v>20</v>
      </c>
      <c r="B219" s="9" t="s">
        <v>487</v>
      </c>
      <c r="C219" s="3" t="s">
        <v>543</v>
      </c>
      <c r="D219">
        <v>2009</v>
      </c>
      <c r="E219" s="9" t="s">
        <v>489</v>
      </c>
      <c r="F219" s="9" t="s">
        <v>491</v>
      </c>
      <c r="G219" s="9" t="s">
        <v>555</v>
      </c>
      <c r="H219" s="9" t="s">
        <v>556</v>
      </c>
      <c r="I219" s="3" t="s">
        <v>546</v>
      </c>
      <c r="J219" s="6" t="s">
        <v>17</v>
      </c>
      <c r="K219" s="3" t="s">
        <v>17</v>
      </c>
      <c r="L219" s="3" t="s">
        <v>17</v>
      </c>
      <c r="M219" s="9" t="s">
        <v>517</v>
      </c>
      <c r="N219" s="9" t="s">
        <v>17</v>
      </c>
      <c r="O219" s="3" t="s">
        <v>964</v>
      </c>
      <c r="P219" s="10" t="s">
        <v>17</v>
      </c>
      <c r="Q219" s="12">
        <v>9851</v>
      </c>
      <c r="R219" s="68" t="s">
        <v>48</v>
      </c>
      <c r="S219" s="3" t="s">
        <v>145</v>
      </c>
      <c r="T219" s="3"/>
      <c r="U219" s="3"/>
      <c r="V219" s="69">
        <v>8749</v>
      </c>
      <c r="W219" s="3">
        <f t="shared" si="8"/>
        <v>88.813318444827942</v>
      </c>
      <c r="X219" s="10" t="s">
        <v>17</v>
      </c>
      <c r="Y219" s="60" t="s">
        <v>1131</v>
      </c>
      <c r="Z219" s="60" t="s">
        <v>1134</v>
      </c>
      <c r="AA219" s="9" t="s">
        <v>1301</v>
      </c>
      <c r="AD219" s="7" t="s">
        <v>17</v>
      </c>
      <c r="AE219" s="7" t="s">
        <v>17</v>
      </c>
    </row>
    <row r="220" spans="1:31">
      <c r="A220" s="3">
        <v>23</v>
      </c>
      <c r="B220" s="9" t="s">
        <v>487</v>
      </c>
      <c r="C220" s="3" t="s">
        <v>543</v>
      </c>
      <c r="D220">
        <v>2009</v>
      </c>
      <c r="E220" s="9" t="s">
        <v>489</v>
      </c>
      <c r="F220" s="9" t="s">
        <v>491</v>
      </c>
      <c r="G220" s="9" t="s">
        <v>555</v>
      </c>
      <c r="H220" s="9" t="s">
        <v>556</v>
      </c>
      <c r="I220" s="3" t="s">
        <v>546</v>
      </c>
      <c r="J220" s="6" t="s">
        <v>17</v>
      </c>
      <c r="K220" s="3" t="s">
        <v>17</v>
      </c>
      <c r="L220" s="3" t="s">
        <v>17</v>
      </c>
      <c r="M220" s="9" t="s">
        <v>517</v>
      </c>
      <c r="N220" s="9" t="s">
        <v>17</v>
      </c>
      <c r="O220" s="3" t="s">
        <v>963</v>
      </c>
      <c r="P220" s="10" t="s">
        <v>17</v>
      </c>
      <c r="Q220" s="12">
        <v>5254</v>
      </c>
      <c r="R220" s="68" t="s">
        <v>48</v>
      </c>
      <c r="S220" s="3" t="s">
        <v>145</v>
      </c>
      <c r="T220" s="3"/>
      <c r="U220" s="3"/>
      <c r="V220" s="69">
        <v>4696</v>
      </c>
      <c r="W220" s="3">
        <f t="shared" si="8"/>
        <v>89.379520365435866</v>
      </c>
      <c r="X220" s="10" t="s">
        <v>17</v>
      </c>
      <c r="Y220" s="60" t="s">
        <v>1129</v>
      </c>
      <c r="Z220" s="60" t="s">
        <v>1135</v>
      </c>
      <c r="AA220" s="9" t="s">
        <v>1302</v>
      </c>
      <c r="AB220" s="3" t="s">
        <v>1344</v>
      </c>
      <c r="AC220" s="7" t="s">
        <v>313</v>
      </c>
      <c r="AD220" s="7" t="s">
        <v>17</v>
      </c>
      <c r="AE220" s="7" t="s">
        <v>17</v>
      </c>
    </row>
    <row r="221" spans="1:31">
      <c r="A221" s="3">
        <v>23</v>
      </c>
      <c r="B221" s="9" t="s">
        <v>487</v>
      </c>
      <c r="C221" s="3" t="s">
        <v>543</v>
      </c>
      <c r="D221">
        <v>2009</v>
      </c>
      <c r="E221" s="9" t="s">
        <v>489</v>
      </c>
      <c r="F221" s="9" t="s">
        <v>491</v>
      </c>
      <c r="G221" s="9" t="s">
        <v>555</v>
      </c>
      <c r="H221" s="9" t="s">
        <v>556</v>
      </c>
      <c r="I221" s="3" t="s">
        <v>546</v>
      </c>
      <c r="J221" s="6" t="s">
        <v>17</v>
      </c>
      <c r="K221" s="3" t="s">
        <v>17</v>
      </c>
      <c r="L221" s="3" t="s">
        <v>17</v>
      </c>
      <c r="M221" s="9" t="s">
        <v>517</v>
      </c>
      <c r="N221" s="9" t="s">
        <v>17</v>
      </c>
      <c r="O221" s="3" t="s">
        <v>964</v>
      </c>
      <c r="P221" s="10" t="s">
        <v>17</v>
      </c>
      <c r="Q221" s="3">
        <v>5379</v>
      </c>
      <c r="R221" s="68" t="s">
        <v>48</v>
      </c>
      <c r="S221" s="3" t="s">
        <v>145</v>
      </c>
      <c r="T221" s="3"/>
      <c r="U221" s="3"/>
      <c r="V221" s="69">
        <v>4866</v>
      </c>
      <c r="W221" s="3">
        <f t="shared" si="8"/>
        <v>90.462911321807027</v>
      </c>
      <c r="X221" s="10" t="s">
        <v>17</v>
      </c>
      <c r="Y221" s="60" t="s">
        <v>1131</v>
      </c>
      <c r="Z221" s="60" t="s">
        <v>1136</v>
      </c>
      <c r="AA221" s="9" t="s">
        <v>1303</v>
      </c>
      <c r="AD221" s="7" t="s">
        <v>17</v>
      </c>
      <c r="AE221" s="7" t="s">
        <v>17</v>
      </c>
    </row>
    <row r="222" spans="1:31">
      <c r="A222" s="3">
        <v>25</v>
      </c>
      <c r="B222" s="9" t="s">
        <v>487</v>
      </c>
      <c r="C222" s="3" t="s">
        <v>543</v>
      </c>
      <c r="D222">
        <v>2009</v>
      </c>
      <c r="E222" s="9" t="s">
        <v>489</v>
      </c>
      <c r="F222" s="9" t="s">
        <v>491</v>
      </c>
      <c r="G222" s="9" t="s">
        <v>555</v>
      </c>
      <c r="H222" s="9" t="s">
        <v>556</v>
      </c>
      <c r="I222" s="3" t="s">
        <v>546</v>
      </c>
      <c r="J222" s="6" t="s">
        <v>17</v>
      </c>
      <c r="K222" s="3" t="s">
        <v>17</v>
      </c>
      <c r="L222" s="3" t="s">
        <v>17</v>
      </c>
      <c r="M222" s="9" t="s">
        <v>517</v>
      </c>
      <c r="N222" s="9" t="s">
        <v>17</v>
      </c>
      <c r="O222" s="3" t="s">
        <v>963</v>
      </c>
      <c r="P222" s="10" t="s">
        <v>17</v>
      </c>
      <c r="Q222" s="12">
        <v>4786</v>
      </c>
      <c r="R222" s="68" t="s">
        <v>48</v>
      </c>
      <c r="S222" s="3" t="s">
        <v>145</v>
      </c>
      <c r="T222" s="3"/>
      <c r="U222" s="3"/>
      <c r="V222" s="69">
        <v>4227</v>
      </c>
      <c r="W222" s="3">
        <f t="shared" si="8"/>
        <v>88.320100292519854</v>
      </c>
      <c r="X222" s="10" t="s">
        <v>17</v>
      </c>
      <c r="Y222" s="60" t="s">
        <v>1129</v>
      </c>
      <c r="Z222" s="60" t="s">
        <v>1137</v>
      </c>
      <c r="AA222" s="9" t="s">
        <v>1304</v>
      </c>
      <c r="AB222" s="3" t="s">
        <v>1345</v>
      </c>
      <c r="AC222" s="7" t="s">
        <v>313</v>
      </c>
      <c r="AD222" s="7" t="s">
        <v>17</v>
      </c>
      <c r="AE222" s="7" t="s">
        <v>17</v>
      </c>
    </row>
    <row r="223" spans="1:31">
      <c r="A223" s="3">
        <v>25</v>
      </c>
      <c r="B223" s="9" t="s">
        <v>487</v>
      </c>
      <c r="C223" s="3" t="s">
        <v>543</v>
      </c>
      <c r="D223">
        <v>2009</v>
      </c>
      <c r="E223" s="9" t="s">
        <v>489</v>
      </c>
      <c r="F223" s="9" t="s">
        <v>491</v>
      </c>
      <c r="G223" s="9" t="s">
        <v>555</v>
      </c>
      <c r="H223" s="9" t="s">
        <v>556</v>
      </c>
      <c r="I223" s="3" t="s">
        <v>546</v>
      </c>
      <c r="J223" s="6" t="s">
        <v>17</v>
      </c>
      <c r="K223" s="3" t="s">
        <v>17</v>
      </c>
      <c r="L223" s="3" t="s">
        <v>17</v>
      </c>
      <c r="M223" s="9" t="s">
        <v>517</v>
      </c>
      <c r="N223" s="9" t="s">
        <v>17</v>
      </c>
      <c r="O223" s="3" t="s">
        <v>964</v>
      </c>
      <c r="P223" s="10" t="s">
        <v>17</v>
      </c>
      <c r="Q223" s="12">
        <v>5065</v>
      </c>
      <c r="R223" s="68" t="s">
        <v>48</v>
      </c>
      <c r="S223" s="3" t="s">
        <v>145</v>
      </c>
      <c r="T223" s="3"/>
      <c r="U223" s="3"/>
      <c r="V223" s="69">
        <v>4530</v>
      </c>
      <c r="W223" s="3">
        <f t="shared" si="8"/>
        <v>89.437314906219157</v>
      </c>
      <c r="X223" s="10" t="s">
        <v>17</v>
      </c>
      <c r="Y223" s="60" t="s">
        <v>1131</v>
      </c>
      <c r="Z223" s="60" t="s">
        <v>1138</v>
      </c>
      <c r="AA223" s="9" t="s">
        <v>1305</v>
      </c>
      <c r="AD223" s="7" t="s">
        <v>17</v>
      </c>
      <c r="AE223" s="7" t="s">
        <v>17</v>
      </c>
    </row>
    <row r="224" spans="1:31">
      <c r="A224" s="3">
        <v>31</v>
      </c>
      <c r="B224" s="9" t="s">
        <v>487</v>
      </c>
      <c r="C224" s="3" t="s">
        <v>543</v>
      </c>
      <c r="D224">
        <v>2009</v>
      </c>
      <c r="E224" s="9" t="s">
        <v>489</v>
      </c>
      <c r="F224" s="9" t="s">
        <v>491</v>
      </c>
      <c r="G224" s="9" t="s">
        <v>555</v>
      </c>
      <c r="H224" s="9" t="s">
        <v>556</v>
      </c>
      <c r="I224" s="3" t="s">
        <v>546</v>
      </c>
      <c r="J224" s="6" t="s">
        <v>17</v>
      </c>
      <c r="K224" s="3" t="s">
        <v>17</v>
      </c>
      <c r="L224" s="3" t="s">
        <v>17</v>
      </c>
      <c r="M224" s="9" t="s">
        <v>517</v>
      </c>
      <c r="N224" s="9" t="s">
        <v>17</v>
      </c>
      <c r="O224" s="3" t="s">
        <v>963</v>
      </c>
      <c r="P224" s="10" t="s">
        <v>17</v>
      </c>
      <c r="Q224" s="12">
        <v>3413</v>
      </c>
      <c r="R224" s="68" t="s">
        <v>48</v>
      </c>
      <c r="S224" s="3" t="s">
        <v>145</v>
      </c>
      <c r="T224" s="3"/>
      <c r="U224" s="3"/>
      <c r="V224" s="69">
        <v>2868</v>
      </c>
      <c r="W224" s="3">
        <f t="shared" si="8"/>
        <v>84.031643715206556</v>
      </c>
      <c r="X224" s="10" t="s">
        <v>17</v>
      </c>
      <c r="Y224" s="60" t="s">
        <v>1129</v>
      </c>
      <c r="Z224" s="60" t="s">
        <v>1139</v>
      </c>
      <c r="AA224" s="9" t="s">
        <v>1306</v>
      </c>
      <c r="AB224" s="3" t="s">
        <v>1346</v>
      </c>
      <c r="AC224" s="7" t="s">
        <v>313</v>
      </c>
      <c r="AD224" s="7" t="s">
        <v>17</v>
      </c>
      <c r="AE224" s="7" t="s">
        <v>17</v>
      </c>
    </row>
    <row r="225" spans="1:31">
      <c r="A225" s="3">
        <v>31</v>
      </c>
      <c r="B225" s="9" t="s">
        <v>487</v>
      </c>
      <c r="C225" s="3" t="s">
        <v>543</v>
      </c>
      <c r="D225">
        <v>2009</v>
      </c>
      <c r="E225" s="9" t="s">
        <v>489</v>
      </c>
      <c r="F225" s="9" t="s">
        <v>491</v>
      </c>
      <c r="G225" s="9" t="s">
        <v>555</v>
      </c>
      <c r="H225" s="9" t="s">
        <v>556</v>
      </c>
      <c r="I225" s="3" t="s">
        <v>546</v>
      </c>
      <c r="J225" s="6" t="s">
        <v>17</v>
      </c>
      <c r="K225" s="3" t="s">
        <v>17</v>
      </c>
      <c r="L225" s="3" t="s">
        <v>17</v>
      </c>
      <c r="M225" s="9" t="s">
        <v>517</v>
      </c>
      <c r="N225" s="9" t="s">
        <v>17</v>
      </c>
      <c r="O225" s="3" t="s">
        <v>964</v>
      </c>
      <c r="P225" s="10" t="s">
        <v>17</v>
      </c>
      <c r="Q225" s="12">
        <v>3600</v>
      </c>
      <c r="R225" s="68" t="s">
        <v>48</v>
      </c>
      <c r="S225" s="3" t="s">
        <v>145</v>
      </c>
      <c r="T225" s="3"/>
      <c r="U225" s="3"/>
      <c r="V225" s="69">
        <v>3037</v>
      </c>
      <c r="W225" s="3">
        <f t="shared" si="8"/>
        <v>84.361111111111114</v>
      </c>
      <c r="X225" s="10" t="s">
        <v>17</v>
      </c>
      <c r="Y225" s="60" t="s">
        <v>1131</v>
      </c>
      <c r="Z225" s="60" t="s">
        <v>1140</v>
      </c>
      <c r="AA225" s="9" t="s">
        <v>1307</v>
      </c>
      <c r="AD225" s="7" t="s">
        <v>17</v>
      </c>
      <c r="AE225" s="7" t="s">
        <v>17</v>
      </c>
    </row>
    <row r="226" spans="1:31">
      <c r="A226" s="3">
        <v>32</v>
      </c>
      <c r="B226" s="9" t="s">
        <v>487</v>
      </c>
      <c r="C226" s="3" t="s">
        <v>543</v>
      </c>
      <c r="D226">
        <v>2009</v>
      </c>
      <c r="E226" s="9" t="s">
        <v>489</v>
      </c>
      <c r="F226" s="9" t="s">
        <v>491</v>
      </c>
      <c r="G226" s="9" t="s">
        <v>555</v>
      </c>
      <c r="H226" s="9" t="s">
        <v>556</v>
      </c>
      <c r="I226" s="3" t="s">
        <v>546</v>
      </c>
      <c r="J226" s="6" t="s">
        <v>17</v>
      </c>
      <c r="K226" s="3" t="s">
        <v>17</v>
      </c>
      <c r="L226" s="3" t="s">
        <v>17</v>
      </c>
      <c r="M226" s="9" t="s">
        <v>517</v>
      </c>
      <c r="N226" s="9" t="s">
        <v>17</v>
      </c>
      <c r="O226" s="3" t="s">
        <v>963</v>
      </c>
      <c r="P226" s="10" t="s">
        <v>17</v>
      </c>
      <c r="Q226" s="12">
        <v>4707</v>
      </c>
      <c r="R226" s="68" t="s">
        <v>48</v>
      </c>
      <c r="S226" s="3" t="s">
        <v>145</v>
      </c>
      <c r="T226" s="3"/>
      <c r="U226" s="3"/>
      <c r="V226" s="69">
        <v>4134</v>
      </c>
      <c r="W226" s="3">
        <f t="shared" si="8"/>
        <v>87.82664117272148</v>
      </c>
      <c r="X226" s="10" t="s">
        <v>17</v>
      </c>
      <c r="Y226" s="60" t="s">
        <v>1129</v>
      </c>
      <c r="Z226" s="60" t="s">
        <v>1141</v>
      </c>
      <c r="AA226" s="9" t="s">
        <v>1308</v>
      </c>
      <c r="AB226" s="3" t="s">
        <v>1347</v>
      </c>
      <c r="AC226" s="7" t="s">
        <v>313</v>
      </c>
      <c r="AD226" s="7" t="s">
        <v>17</v>
      </c>
      <c r="AE226" s="7" t="s">
        <v>17</v>
      </c>
    </row>
    <row r="227" spans="1:31">
      <c r="A227" s="3">
        <v>32</v>
      </c>
      <c r="B227" s="9" t="s">
        <v>487</v>
      </c>
      <c r="C227" s="3" t="s">
        <v>543</v>
      </c>
      <c r="D227">
        <v>2009</v>
      </c>
      <c r="E227" s="9" t="s">
        <v>489</v>
      </c>
      <c r="F227" s="9" t="s">
        <v>491</v>
      </c>
      <c r="G227" s="9" t="s">
        <v>555</v>
      </c>
      <c r="H227" s="9" t="s">
        <v>556</v>
      </c>
      <c r="I227" s="3" t="s">
        <v>546</v>
      </c>
      <c r="J227" s="6" t="s">
        <v>17</v>
      </c>
      <c r="K227" s="3" t="s">
        <v>17</v>
      </c>
      <c r="L227" s="3" t="s">
        <v>17</v>
      </c>
      <c r="M227" s="9" t="s">
        <v>517</v>
      </c>
      <c r="N227" s="9" t="s">
        <v>17</v>
      </c>
      <c r="O227" s="3" t="s">
        <v>964</v>
      </c>
      <c r="P227" s="10" t="s">
        <v>17</v>
      </c>
      <c r="Q227" s="12">
        <v>4790</v>
      </c>
      <c r="R227" s="68" t="s">
        <v>48</v>
      </c>
      <c r="S227" s="3" t="s">
        <v>145</v>
      </c>
      <c r="T227" s="3"/>
      <c r="U227" s="3"/>
      <c r="V227" s="69">
        <v>4219</v>
      </c>
      <c r="W227" s="3">
        <f t="shared" si="8"/>
        <v>88.079331941544879</v>
      </c>
      <c r="X227" s="10" t="s">
        <v>17</v>
      </c>
      <c r="Y227" s="60" t="s">
        <v>1131</v>
      </c>
      <c r="Z227" s="60" t="s">
        <v>1142</v>
      </c>
      <c r="AA227" s="9" t="s">
        <v>1309</v>
      </c>
      <c r="AD227" s="7" t="s">
        <v>17</v>
      </c>
      <c r="AE227" s="7" t="s">
        <v>17</v>
      </c>
    </row>
    <row r="228" spans="1:31">
      <c r="A228" s="3">
        <v>35</v>
      </c>
      <c r="B228" s="9" t="s">
        <v>487</v>
      </c>
      <c r="C228" s="3" t="s">
        <v>543</v>
      </c>
      <c r="D228">
        <v>2009</v>
      </c>
      <c r="E228" s="9" t="s">
        <v>489</v>
      </c>
      <c r="F228" s="9" t="s">
        <v>491</v>
      </c>
      <c r="G228" s="9" t="s">
        <v>555</v>
      </c>
      <c r="H228" s="9" t="s">
        <v>556</v>
      </c>
      <c r="I228" s="3" t="s">
        <v>546</v>
      </c>
      <c r="J228" s="6" t="s">
        <v>17</v>
      </c>
      <c r="K228" s="3" t="s">
        <v>17</v>
      </c>
      <c r="L228" s="3" t="s">
        <v>17</v>
      </c>
      <c r="M228" s="9" t="s">
        <v>517</v>
      </c>
      <c r="N228" s="9" t="s">
        <v>17</v>
      </c>
      <c r="O228" s="3" t="s">
        <v>963</v>
      </c>
      <c r="P228" s="10" t="s">
        <v>17</v>
      </c>
      <c r="Q228" s="12">
        <v>4192</v>
      </c>
      <c r="R228" s="68" t="s">
        <v>48</v>
      </c>
      <c r="S228" s="3" t="s">
        <v>145</v>
      </c>
      <c r="T228" s="3"/>
      <c r="U228" s="3"/>
      <c r="V228" s="69">
        <v>3690</v>
      </c>
      <c r="W228" s="3">
        <f t="shared" si="8"/>
        <v>88.024809160305338</v>
      </c>
      <c r="X228" s="10" t="s">
        <v>17</v>
      </c>
      <c r="Y228" s="60" t="s">
        <v>1129</v>
      </c>
      <c r="Z228" s="60" t="s">
        <v>1143</v>
      </c>
      <c r="AA228" s="9" t="s">
        <v>1310</v>
      </c>
      <c r="AB228" s="3" t="s">
        <v>1348</v>
      </c>
      <c r="AC228" s="7" t="s">
        <v>313</v>
      </c>
      <c r="AD228" s="7" t="s">
        <v>17</v>
      </c>
      <c r="AE228" s="7" t="s">
        <v>17</v>
      </c>
    </row>
    <row r="229" spans="1:31">
      <c r="A229" s="3">
        <v>35</v>
      </c>
      <c r="B229" s="9" t="s">
        <v>487</v>
      </c>
      <c r="C229" s="3" t="s">
        <v>543</v>
      </c>
      <c r="D229">
        <v>2009</v>
      </c>
      <c r="E229" s="9" t="s">
        <v>489</v>
      </c>
      <c r="F229" s="9" t="s">
        <v>491</v>
      </c>
      <c r="G229" s="9" t="s">
        <v>555</v>
      </c>
      <c r="H229" s="9" t="s">
        <v>556</v>
      </c>
      <c r="I229" s="3" t="s">
        <v>546</v>
      </c>
      <c r="J229" s="6" t="s">
        <v>17</v>
      </c>
      <c r="K229" s="3" t="s">
        <v>17</v>
      </c>
      <c r="L229" s="3" t="s">
        <v>17</v>
      </c>
      <c r="M229" s="9" t="s">
        <v>517</v>
      </c>
      <c r="N229" s="9" t="s">
        <v>17</v>
      </c>
      <c r="O229" s="3" t="s">
        <v>964</v>
      </c>
      <c r="P229" s="10" t="s">
        <v>17</v>
      </c>
      <c r="Q229" s="12">
        <v>4298</v>
      </c>
      <c r="R229" s="68" t="s">
        <v>48</v>
      </c>
      <c r="S229" s="3" t="s">
        <v>145</v>
      </c>
      <c r="T229" s="3"/>
      <c r="U229" s="3"/>
      <c r="V229" s="69">
        <v>3765</v>
      </c>
      <c r="W229" s="3">
        <f t="shared" si="8"/>
        <v>87.598883201489059</v>
      </c>
      <c r="X229" s="10" t="s">
        <v>17</v>
      </c>
      <c r="Y229" s="60" t="s">
        <v>1131</v>
      </c>
      <c r="Z229" s="60" t="s">
        <v>1144</v>
      </c>
      <c r="AA229" s="9" t="s">
        <v>1311</v>
      </c>
      <c r="AD229" s="7" t="s">
        <v>17</v>
      </c>
      <c r="AE229" s="7" t="s">
        <v>17</v>
      </c>
    </row>
    <row r="230" spans="1:31">
      <c r="A230" s="3">
        <v>37</v>
      </c>
      <c r="B230" s="9" t="s">
        <v>487</v>
      </c>
      <c r="C230" s="3" t="s">
        <v>543</v>
      </c>
      <c r="D230">
        <v>2009</v>
      </c>
      <c r="E230" s="9" t="s">
        <v>489</v>
      </c>
      <c r="F230" s="9" t="s">
        <v>491</v>
      </c>
      <c r="G230" s="9" t="s">
        <v>555</v>
      </c>
      <c r="H230" s="9" t="s">
        <v>556</v>
      </c>
      <c r="I230" s="3" t="s">
        <v>546</v>
      </c>
      <c r="J230" s="6" t="s">
        <v>17</v>
      </c>
      <c r="K230" s="3" t="s">
        <v>17</v>
      </c>
      <c r="L230" s="3" t="s">
        <v>17</v>
      </c>
      <c r="M230" s="9" t="s">
        <v>517</v>
      </c>
      <c r="N230" s="9" t="s">
        <v>17</v>
      </c>
      <c r="O230" s="3" t="s">
        <v>963</v>
      </c>
      <c r="P230" s="10" t="s">
        <v>17</v>
      </c>
      <c r="Q230" s="12">
        <v>4295</v>
      </c>
      <c r="R230" s="68" t="s">
        <v>48</v>
      </c>
      <c r="S230" s="3" t="s">
        <v>145</v>
      </c>
      <c r="T230" s="3"/>
      <c r="U230" s="3"/>
      <c r="V230" s="69">
        <v>3531</v>
      </c>
      <c r="W230" s="3">
        <f t="shared" si="8"/>
        <v>82.211874272409773</v>
      </c>
      <c r="X230" s="10" t="s">
        <v>17</v>
      </c>
      <c r="Y230" s="60" t="s">
        <v>1131</v>
      </c>
      <c r="Z230" s="60" t="s">
        <v>1145</v>
      </c>
      <c r="AA230" s="9" t="s">
        <v>1312</v>
      </c>
      <c r="AB230" s="3" t="s">
        <v>1349</v>
      </c>
      <c r="AC230" s="7" t="s">
        <v>313</v>
      </c>
      <c r="AD230" s="7" t="s">
        <v>17</v>
      </c>
      <c r="AE230" s="7" t="s">
        <v>17</v>
      </c>
    </row>
    <row r="231" spans="1:31">
      <c r="A231" s="3">
        <v>37</v>
      </c>
      <c r="B231" s="9" t="s">
        <v>487</v>
      </c>
      <c r="C231" s="3" t="s">
        <v>543</v>
      </c>
      <c r="D231">
        <v>2009</v>
      </c>
      <c r="E231" s="9" t="s">
        <v>489</v>
      </c>
      <c r="F231" s="9" t="s">
        <v>491</v>
      </c>
      <c r="G231" s="9" t="s">
        <v>555</v>
      </c>
      <c r="H231" s="9" t="s">
        <v>556</v>
      </c>
      <c r="I231" s="3" t="s">
        <v>546</v>
      </c>
      <c r="J231" s="6" t="s">
        <v>17</v>
      </c>
      <c r="K231" s="3" t="s">
        <v>17</v>
      </c>
      <c r="L231" s="3" t="s">
        <v>17</v>
      </c>
      <c r="M231" s="9" t="s">
        <v>517</v>
      </c>
      <c r="N231" s="9" t="s">
        <v>17</v>
      </c>
      <c r="O231" s="3" t="s">
        <v>964</v>
      </c>
      <c r="P231" s="10" t="s">
        <v>17</v>
      </c>
      <c r="Q231" s="12">
        <v>4638</v>
      </c>
      <c r="R231" s="68" t="s">
        <v>48</v>
      </c>
      <c r="S231" s="3" t="s">
        <v>145</v>
      </c>
      <c r="T231" s="3"/>
      <c r="U231" s="3"/>
      <c r="V231" s="69">
        <v>3811</v>
      </c>
      <c r="W231" s="3">
        <f t="shared" si="8"/>
        <v>82.169038378611475</v>
      </c>
      <c r="X231" s="10" t="s">
        <v>17</v>
      </c>
      <c r="Y231" s="60" t="s">
        <v>1129</v>
      </c>
      <c r="Z231" s="60" t="s">
        <v>1146</v>
      </c>
      <c r="AA231" s="9" t="s">
        <v>1313</v>
      </c>
      <c r="AD231" s="7" t="s">
        <v>17</v>
      </c>
      <c r="AE231" s="7" t="s">
        <v>17</v>
      </c>
    </row>
    <row r="232" spans="1:31">
      <c r="A232" s="3">
        <v>42</v>
      </c>
      <c r="B232" s="9" t="s">
        <v>487</v>
      </c>
      <c r="C232" s="3" t="s">
        <v>543</v>
      </c>
      <c r="D232">
        <v>2009</v>
      </c>
      <c r="E232" s="9" t="s">
        <v>489</v>
      </c>
      <c r="F232" s="9" t="s">
        <v>491</v>
      </c>
      <c r="G232" s="9" t="s">
        <v>555</v>
      </c>
      <c r="H232" s="9" t="s">
        <v>556</v>
      </c>
      <c r="I232" s="3" t="s">
        <v>546</v>
      </c>
      <c r="J232" s="6" t="s">
        <v>17</v>
      </c>
      <c r="K232" s="3" t="s">
        <v>17</v>
      </c>
      <c r="L232" s="3" t="s">
        <v>17</v>
      </c>
      <c r="M232" s="9" t="s">
        <v>517</v>
      </c>
      <c r="N232" s="9" t="s">
        <v>17</v>
      </c>
      <c r="O232" s="3" t="s">
        <v>963</v>
      </c>
      <c r="P232" s="10" t="s">
        <v>17</v>
      </c>
      <c r="Q232" s="12">
        <v>3404</v>
      </c>
      <c r="R232" s="68" t="s">
        <v>48</v>
      </c>
      <c r="S232" s="3" t="s">
        <v>145</v>
      </c>
      <c r="T232" s="3"/>
      <c r="U232" s="3"/>
      <c r="V232" s="69">
        <v>2843</v>
      </c>
      <c r="W232" s="3">
        <f t="shared" si="8"/>
        <v>83.519388954171561</v>
      </c>
      <c r="X232" s="10" t="s">
        <v>17</v>
      </c>
      <c r="Y232" s="60" t="s">
        <v>1131</v>
      </c>
      <c r="Z232" s="60" t="s">
        <v>1147</v>
      </c>
      <c r="AA232" s="9" t="s">
        <v>1314</v>
      </c>
      <c r="AB232" s="3" t="s">
        <v>1350</v>
      </c>
      <c r="AC232" s="7" t="s">
        <v>313</v>
      </c>
      <c r="AD232" s="7" t="s">
        <v>17</v>
      </c>
      <c r="AE232" s="7" t="s">
        <v>17</v>
      </c>
    </row>
    <row r="233" spans="1:31">
      <c r="A233" s="3">
        <v>42</v>
      </c>
      <c r="B233" s="9" t="s">
        <v>487</v>
      </c>
      <c r="C233" s="3" t="s">
        <v>543</v>
      </c>
      <c r="D233">
        <v>2009</v>
      </c>
      <c r="E233" s="9" t="s">
        <v>489</v>
      </c>
      <c r="F233" s="9" t="s">
        <v>491</v>
      </c>
      <c r="G233" s="9" t="s">
        <v>555</v>
      </c>
      <c r="H233" s="9" t="s">
        <v>556</v>
      </c>
      <c r="I233" s="3" t="s">
        <v>546</v>
      </c>
      <c r="J233" s="6" t="s">
        <v>17</v>
      </c>
      <c r="K233" s="3" t="s">
        <v>17</v>
      </c>
      <c r="L233" s="3" t="s">
        <v>17</v>
      </c>
      <c r="M233" s="9" t="s">
        <v>517</v>
      </c>
      <c r="N233" s="9" t="s">
        <v>17</v>
      </c>
      <c r="O233" s="3" t="s">
        <v>964</v>
      </c>
      <c r="P233" s="10" t="s">
        <v>17</v>
      </c>
      <c r="Q233" s="12">
        <v>3464</v>
      </c>
      <c r="R233" s="68" t="s">
        <v>48</v>
      </c>
      <c r="S233" s="3" t="s">
        <v>145</v>
      </c>
      <c r="T233" s="3"/>
      <c r="U233" s="3"/>
      <c r="V233" s="69">
        <v>2877</v>
      </c>
      <c r="W233" s="3">
        <f t="shared" si="8"/>
        <v>83.05427251732101</v>
      </c>
      <c r="X233" s="10" t="s">
        <v>17</v>
      </c>
      <c r="Y233" s="60" t="s">
        <v>1129</v>
      </c>
      <c r="Z233" s="60" t="s">
        <v>1148</v>
      </c>
      <c r="AA233" s="9" t="s">
        <v>1315</v>
      </c>
      <c r="AD233" s="7" t="s">
        <v>17</v>
      </c>
      <c r="AE233" s="7" t="s">
        <v>17</v>
      </c>
    </row>
    <row r="234" spans="1:31">
      <c r="A234" s="3">
        <v>44</v>
      </c>
      <c r="B234" s="9" t="s">
        <v>487</v>
      </c>
      <c r="C234" s="3" t="s">
        <v>543</v>
      </c>
      <c r="D234">
        <v>2009</v>
      </c>
      <c r="E234" s="9" t="s">
        <v>489</v>
      </c>
      <c r="F234" s="9" t="s">
        <v>491</v>
      </c>
      <c r="G234" s="9" t="s">
        <v>555</v>
      </c>
      <c r="H234" s="9" t="s">
        <v>556</v>
      </c>
      <c r="I234" s="3" t="s">
        <v>546</v>
      </c>
      <c r="J234" s="6" t="s">
        <v>17</v>
      </c>
      <c r="K234" s="3" t="s">
        <v>17</v>
      </c>
      <c r="L234" s="3" t="s">
        <v>17</v>
      </c>
      <c r="M234" s="9" t="s">
        <v>517</v>
      </c>
      <c r="N234" s="9" t="s">
        <v>17</v>
      </c>
      <c r="O234" s="3" t="s">
        <v>963</v>
      </c>
      <c r="P234" s="10" t="s">
        <v>17</v>
      </c>
      <c r="Q234" s="12">
        <v>3552</v>
      </c>
      <c r="R234" s="68" t="s">
        <v>48</v>
      </c>
      <c r="S234" s="3" t="s">
        <v>145</v>
      </c>
      <c r="T234" s="3"/>
      <c r="U234" s="3"/>
      <c r="V234" s="69">
        <v>2359</v>
      </c>
      <c r="W234" s="3">
        <f t="shared" si="8"/>
        <v>66.413288288288285</v>
      </c>
      <c r="X234" s="10" t="s">
        <v>17</v>
      </c>
      <c r="Y234" s="60" t="s">
        <v>1131</v>
      </c>
      <c r="Z234" s="60" t="s">
        <v>1149</v>
      </c>
      <c r="AA234" s="9" t="s">
        <v>1316</v>
      </c>
      <c r="AB234" s="3" t="s">
        <v>1351</v>
      </c>
      <c r="AC234" s="7" t="s">
        <v>313</v>
      </c>
      <c r="AD234" s="7" t="s">
        <v>17</v>
      </c>
      <c r="AE234" s="7" t="s">
        <v>17</v>
      </c>
    </row>
    <row r="235" spans="1:31">
      <c r="A235" s="3">
        <v>44</v>
      </c>
      <c r="B235" s="9" t="s">
        <v>487</v>
      </c>
      <c r="C235" s="3" t="s">
        <v>543</v>
      </c>
      <c r="D235">
        <v>2009</v>
      </c>
      <c r="E235" s="9" t="s">
        <v>489</v>
      </c>
      <c r="F235" s="9" t="s">
        <v>491</v>
      </c>
      <c r="G235" s="9" t="s">
        <v>555</v>
      </c>
      <c r="H235" s="9" t="s">
        <v>556</v>
      </c>
      <c r="I235" s="3" t="s">
        <v>546</v>
      </c>
      <c r="J235" s="6" t="s">
        <v>17</v>
      </c>
      <c r="K235" s="3" t="s">
        <v>17</v>
      </c>
      <c r="L235" s="3" t="s">
        <v>17</v>
      </c>
      <c r="M235" s="9" t="s">
        <v>517</v>
      </c>
      <c r="N235" s="9" t="s">
        <v>17</v>
      </c>
      <c r="O235" s="3" t="s">
        <v>964</v>
      </c>
      <c r="P235" s="10" t="s">
        <v>17</v>
      </c>
      <c r="Q235" s="12">
        <v>3810</v>
      </c>
      <c r="R235" s="68" t="s">
        <v>48</v>
      </c>
      <c r="S235" s="3" t="s">
        <v>145</v>
      </c>
      <c r="T235" s="3"/>
      <c r="U235" s="3"/>
      <c r="V235" s="69">
        <v>2482</v>
      </c>
      <c r="W235" s="3">
        <f t="shared" si="8"/>
        <v>65.144356955380573</v>
      </c>
      <c r="X235" s="10" t="s">
        <v>17</v>
      </c>
      <c r="Y235" s="60" t="s">
        <v>1129</v>
      </c>
      <c r="Z235" s="60" t="s">
        <v>1150</v>
      </c>
      <c r="AA235" s="9" t="s">
        <v>1317</v>
      </c>
      <c r="AD235" s="7" t="s">
        <v>17</v>
      </c>
      <c r="AE235" s="7" t="s">
        <v>17</v>
      </c>
    </row>
    <row r="236" spans="1:31">
      <c r="A236" s="3" t="s">
        <v>554</v>
      </c>
      <c r="B236" s="9" t="s">
        <v>487</v>
      </c>
      <c r="C236" s="3" t="s">
        <v>543</v>
      </c>
      <c r="D236">
        <v>2009</v>
      </c>
      <c r="E236" s="9" t="s">
        <v>489</v>
      </c>
      <c r="F236" s="9" t="s">
        <v>491</v>
      </c>
      <c r="G236" s="9" t="s">
        <v>555</v>
      </c>
      <c r="H236" s="9" t="s">
        <v>556</v>
      </c>
      <c r="I236" s="3" t="s">
        <v>546</v>
      </c>
      <c r="J236" s="6" t="s">
        <v>17</v>
      </c>
      <c r="K236" s="3" t="s">
        <v>17</v>
      </c>
      <c r="L236" s="3" t="s">
        <v>17</v>
      </c>
      <c r="M236" s="9" t="s">
        <v>517</v>
      </c>
      <c r="N236" s="9" t="s">
        <v>17</v>
      </c>
      <c r="O236" s="3" t="s">
        <v>963</v>
      </c>
      <c r="P236" s="10" t="s">
        <v>17</v>
      </c>
      <c r="Q236" s="12">
        <v>4686</v>
      </c>
      <c r="R236" s="68" t="s">
        <v>48</v>
      </c>
      <c r="S236" s="3" t="s">
        <v>145</v>
      </c>
      <c r="T236" s="3"/>
      <c r="U236" s="3"/>
      <c r="V236" s="69">
        <v>4464</v>
      </c>
      <c r="W236" s="3">
        <f t="shared" si="8"/>
        <v>95.262483994878366</v>
      </c>
      <c r="X236" s="10" t="s">
        <v>17</v>
      </c>
      <c r="Y236" s="60" t="s">
        <v>1131</v>
      </c>
      <c r="Z236" s="60" t="s">
        <v>1151</v>
      </c>
      <c r="AA236" s="9" t="s">
        <v>1318</v>
      </c>
      <c r="AB236" s="3" t="s">
        <v>1352</v>
      </c>
      <c r="AC236" s="7" t="s">
        <v>313</v>
      </c>
      <c r="AD236" s="7" t="s">
        <v>17</v>
      </c>
      <c r="AE236" s="7" t="s">
        <v>17</v>
      </c>
    </row>
    <row r="237" spans="1:31">
      <c r="A237" s="3" t="s">
        <v>554</v>
      </c>
      <c r="B237" s="9" t="s">
        <v>487</v>
      </c>
      <c r="C237" s="3" t="s">
        <v>543</v>
      </c>
      <c r="D237">
        <v>2009</v>
      </c>
      <c r="E237" s="9" t="s">
        <v>489</v>
      </c>
      <c r="F237" s="9" t="s">
        <v>491</v>
      </c>
      <c r="G237" s="9" t="s">
        <v>555</v>
      </c>
      <c r="H237" s="9" t="s">
        <v>556</v>
      </c>
      <c r="I237" s="3" t="s">
        <v>546</v>
      </c>
      <c r="J237" s="6" t="s">
        <v>17</v>
      </c>
      <c r="K237" s="3" t="s">
        <v>17</v>
      </c>
      <c r="L237" s="3" t="s">
        <v>17</v>
      </c>
      <c r="M237" s="9" t="s">
        <v>517</v>
      </c>
      <c r="N237" s="9" t="s">
        <v>17</v>
      </c>
      <c r="O237" s="3" t="s">
        <v>964</v>
      </c>
      <c r="P237" s="10" t="s">
        <v>17</v>
      </c>
      <c r="Q237" s="12">
        <v>4765</v>
      </c>
      <c r="R237" s="68" t="s">
        <v>48</v>
      </c>
      <c r="S237" s="3" t="s">
        <v>145</v>
      </c>
      <c r="T237" s="9"/>
      <c r="U237" s="9"/>
      <c r="V237" s="69">
        <v>4562</v>
      </c>
      <c r="W237" s="3">
        <f t="shared" si="8"/>
        <v>95.739769150052467</v>
      </c>
      <c r="X237" s="10" t="s">
        <v>17</v>
      </c>
      <c r="Y237" s="60" t="s">
        <v>1129</v>
      </c>
      <c r="Z237" s="60" t="s">
        <v>1152</v>
      </c>
      <c r="AA237" s="9" t="s">
        <v>1319</v>
      </c>
      <c r="AD237" s="7" t="s">
        <v>17</v>
      </c>
      <c r="AE237" s="7" t="s">
        <v>17</v>
      </c>
    </row>
    <row r="238" spans="1:31">
      <c r="A238" s="3" t="s">
        <v>553</v>
      </c>
      <c r="B238" s="9" t="s">
        <v>487</v>
      </c>
      <c r="C238" s="3" t="s">
        <v>543</v>
      </c>
      <c r="D238">
        <v>2009</v>
      </c>
      <c r="E238" s="9" t="s">
        <v>489</v>
      </c>
      <c r="F238" s="9" t="s">
        <v>491</v>
      </c>
      <c r="G238" s="9" t="s">
        <v>555</v>
      </c>
      <c r="H238" s="9" t="s">
        <v>556</v>
      </c>
      <c r="I238" s="3" t="s">
        <v>546</v>
      </c>
      <c r="J238" s="6" t="s">
        <v>17</v>
      </c>
      <c r="K238" s="3" t="s">
        <v>17</v>
      </c>
      <c r="L238" s="3" t="s">
        <v>17</v>
      </c>
      <c r="M238" s="9" t="s">
        <v>517</v>
      </c>
      <c r="N238" s="9" t="s">
        <v>17</v>
      </c>
      <c r="O238" s="3" t="s">
        <v>963</v>
      </c>
      <c r="P238" s="10" t="s">
        <v>17</v>
      </c>
      <c r="Q238" s="12">
        <v>6169</v>
      </c>
      <c r="R238" s="68" t="s">
        <v>48</v>
      </c>
      <c r="S238" s="3" t="s">
        <v>145</v>
      </c>
      <c r="T238" s="9"/>
      <c r="U238" s="9"/>
      <c r="V238" s="69">
        <v>5473</v>
      </c>
      <c r="W238" s="3">
        <f t="shared" si="8"/>
        <v>88.717782460690557</v>
      </c>
      <c r="X238" s="10" t="s">
        <v>17</v>
      </c>
      <c r="Y238" s="60" t="s">
        <v>1131</v>
      </c>
      <c r="Z238" s="60" t="s">
        <v>1153</v>
      </c>
      <c r="AA238" s="9" t="s">
        <v>1320</v>
      </c>
      <c r="AB238" s="3" t="s">
        <v>1353</v>
      </c>
      <c r="AC238" s="7" t="s">
        <v>313</v>
      </c>
      <c r="AD238" s="7" t="s">
        <v>17</v>
      </c>
      <c r="AE238" s="7" t="s">
        <v>17</v>
      </c>
    </row>
    <row r="239" spans="1:31">
      <c r="A239" s="3" t="s">
        <v>553</v>
      </c>
      <c r="B239" s="9" t="s">
        <v>487</v>
      </c>
      <c r="C239" s="3" t="s">
        <v>543</v>
      </c>
      <c r="D239">
        <v>2009</v>
      </c>
      <c r="E239" s="9" t="s">
        <v>489</v>
      </c>
      <c r="F239" s="9" t="s">
        <v>491</v>
      </c>
      <c r="G239" s="9" t="s">
        <v>555</v>
      </c>
      <c r="H239" s="9" t="s">
        <v>556</v>
      </c>
      <c r="I239" s="3" t="s">
        <v>546</v>
      </c>
      <c r="J239" s="6" t="s">
        <v>17</v>
      </c>
      <c r="K239" s="3" t="s">
        <v>17</v>
      </c>
      <c r="L239" s="3" t="s">
        <v>17</v>
      </c>
      <c r="M239" s="9" t="s">
        <v>517</v>
      </c>
      <c r="N239" s="9" t="s">
        <v>17</v>
      </c>
      <c r="O239" s="3" t="s">
        <v>964</v>
      </c>
      <c r="P239" s="10" t="s">
        <v>17</v>
      </c>
      <c r="Q239" s="12">
        <v>6028</v>
      </c>
      <c r="R239" s="68" t="s">
        <v>48</v>
      </c>
      <c r="S239" s="3" t="s">
        <v>145</v>
      </c>
      <c r="T239" s="9"/>
      <c r="U239" s="9"/>
      <c r="V239" s="69">
        <v>5311</v>
      </c>
      <c r="W239" s="3">
        <f t="shared" si="8"/>
        <v>88.105507631055076</v>
      </c>
      <c r="X239" s="10" t="s">
        <v>17</v>
      </c>
      <c r="Y239" s="60" t="s">
        <v>1129</v>
      </c>
      <c r="Z239" s="60" t="s">
        <v>1154</v>
      </c>
      <c r="AA239" s="9" t="s">
        <v>1321</v>
      </c>
      <c r="AD239" s="7" t="s">
        <v>17</v>
      </c>
      <c r="AE239" s="7" t="s">
        <v>17</v>
      </c>
    </row>
    <row r="240" spans="1:31">
      <c r="A240" s="3">
        <v>50</v>
      </c>
      <c r="B240" s="9" t="s">
        <v>487</v>
      </c>
      <c r="C240" s="3" t="s">
        <v>543</v>
      </c>
      <c r="D240">
        <v>2009</v>
      </c>
      <c r="E240" s="9" t="s">
        <v>489</v>
      </c>
      <c r="F240" s="9" t="s">
        <v>491</v>
      </c>
      <c r="G240" s="9" t="s">
        <v>555</v>
      </c>
      <c r="H240" s="9" t="s">
        <v>556</v>
      </c>
      <c r="I240" s="3" t="s">
        <v>546</v>
      </c>
      <c r="J240" s="6" t="s">
        <v>17</v>
      </c>
      <c r="K240" s="3" t="s">
        <v>17</v>
      </c>
      <c r="L240" s="3" t="s">
        <v>17</v>
      </c>
      <c r="M240" s="9" t="s">
        <v>517</v>
      </c>
      <c r="N240" s="9" t="s">
        <v>17</v>
      </c>
      <c r="O240" s="3" t="s">
        <v>963</v>
      </c>
      <c r="P240" s="10" t="s">
        <v>17</v>
      </c>
      <c r="Q240" s="12">
        <v>5885</v>
      </c>
      <c r="R240" s="68" t="s">
        <v>48</v>
      </c>
      <c r="S240" s="3" t="s">
        <v>145</v>
      </c>
      <c r="T240" s="9"/>
      <c r="U240" s="9"/>
      <c r="V240" s="69">
        <v>5028</v>
      </c>
      <c r="W240" s="3">
        <f t="shared" si="8"/>
        <v>85.437553101104498</v>
      </c>
      <c r="X240" s="10" t="s">
        <v>17</v>
      </c>
      <c r="Y240" s="60" t="s">
        <v>1131</v>
      </c>
      <c r="Z240" s="60" t="s">
        <v>1155</v>
      </c>
      <c r="AA240" s="9" t="s">
        <v>1322</v>
      </c>
      <c r="AB240" s="3" t="s">
        <v>1354</v>
      </c>
      <c r="AC240" s="7" t="s">
        <v>313</v>
      </c>
      <c r="AD240" s="7" t="s">
        <v>17</v>
      </c>
      <c r="AE240" s="7" t="s">
        <v>17</v>
      </c>
    </row>
    <row r="241" spans="1:31">
      <c r="A241" s="3">
        <v>50</v>
      </c>
      <c r="B241" s="9" t="s">
        <v>487</v>
      </c>
      <c r="C241" s="3" t="s">
        <v>543</v>
      </c>
      <c r="D241">
        <v>2009</v>
      </c>
      <c r="E241" s="9" t="s">
        <v>489</v>
      </c>
      <c r="F241" s="9" t="s">
        <v>491</v>
      </c>
      <c r="G241" s="9" t="s">
        <v>555</v>
      </c>
      <c r="H241" s="9" t="s">
        <v>556</v>
      </c>
      <c r="I241" s="3" t="s">
        <v>546</v>
      </c>
      <c r="J241" s="6" t="s">
        <v>17</v>
      </c>
      <c r="K241" s="3" t="s">
        <v>17</v>
      </c>
      <c r="L241" s="3" t="s">
        <v>17</v>
      </c>
      <c r="M241" s="9" t="s">
        <v>517</v>
      </c>
      <c r="N241" s="9" t="s">
        <v>17</v>
      </c>
      <c r="O241" s="3" t="s">
        <v>964</v>
      </c>
      <c r="P241" s="10" t="s">
        <v>17</v>
      </c>
      <c r="Q241" s="12">
        <v>6043</v>
      </c>
      <c r="R241" s="68" t="s">
        <v>48</v>
      </c>
      <c r="S241" s="3" t="s">
        <v>145</v>
      </c>
      <c r="T241" s="9"/>
      <c r="U241" s="9"/>
      <c r="V241" s="69">
        <v>5098</v>
      </c>
      <c r="W241" s="3">
        <f t="shared" si="8"/>
        <v>84.362071818633126</v>
      </c>
      <c r="X241" s="10" t="s">
        <v>17</v>
      </c>
      <c r="Y241" s="60" t="s">
        <v>1129</v>
      </c>
      <c r="Z241" s="60" t="s">
        <v>1156</v>
      </c>
      <c r="AA241" s="9" t="s">
        <v>1323</v>
      </c>
      <c r="AD241" s="7" t="s">
        <v>17</v>
      </c>
      <c r="AE241" s="7" t="s">
        <v>17</v>
      </c>
    </row>
    <row r="242" spans="1:31">
      <c r="A242" s="3">
        <v>54</v>
      </c>
      <c r="B242" s="9" t="s">
        <v>487</v>
      </c>
      <c r="C242" s="3" t="s">
        <v>543</v>
      </c>
      <c r="D242">
        <v>2009</v>
      </c>
      <c r="E242" s="9" t="s">
        <v>489</v>
      </c>
      <c r="F242" s="9" t="s">
        <v>491</v>
      </c>
      <c r="G242" s="9" t="s">
        <v>555</v>
      </c>
      <c r="H242" s="9" t="s">
        <v>556</v>
      </c>
      <c r="I242" s="3" t="s">
        <v>546</v>
      </c>
      <c r="J242" s="6" t="s">
        <v>17</v>
      </c>
      <c r="K242" s="3" t="s">
        <v>17</v>
      </c>
      <c r="L242" s="3" t="s">
        <v>17</v>
      </c>
      <c r="M242" s="9" t="s">
        <v>517</v>
      </c>
      <c r="N242" s="9" t="s">
        <v>17</v>
      </c>
      <c r="O242" s="3" t="s">
        <v>963</v>
      </c>
      <c r="P242" s="10" t="s">
        <v>17</v>
      </c>
      <c r="Q242" s="12">
        <v>7643</v>
      </c>
      <c r="R242" s="68" t="s">
        <v>48</v>
      </c>
      <c r="S242" s="3" t="s">
        <v>145</v>
      </c>
      <c r="T242" s="9"/>
      <c r="U242" s="9"/>
      <c r="V242" s="69">
        <v>7211</v>
      </c>
      <c r="W242" s="3">
        <f t="shared" si="8"/>
        <v>94.347769200575698</v>
      </c>
      <c r="X242" s="10" t="s">
        <v>17</v>
      </c>
      <c r="Y242" s="60" t="s">
        <v>1131</v>
      </c>
      <c r="Z242" s="60" t="s">
        <v>1157</v>
      </c>
      <c r="AA242" s="9" t="s">
        <v>1324</v>
      </c>
      <c r="AB242" s="3" t="s">
        <v>1355</v>
      </c>
      <c r="AC242" s="7" t="s">
        <v>313</v>
      </c>
      <c r="AD242" s="7" t="s">
        <v>17</v>
      </c>
      <c r="AE242" s="7" t="s">
        <v>17</v>
      </c>
    </row>
    <row r="243" spans="1:31">
      <c r="A243" s="3">
        <v>54</v>
      </c>
      <c r="B243" s="9" t="s">
        <v>487</v>
      </c>
      <c r="C243" s="3" t="s">
        <v>543</v>
      </c>
      <c r="D243">
        <v>2009</v>
      </c>
      <c r="E243" s="9" t="s">
        <v>489</v>
      </c>
      <c r="F243" s="9" t="s">
        <v>491</v>
      </c>
      <c r="G243" s="9" t="s">
        <v>555</v>
      </c>
      <c r="H243" s="9" t="s">
        <v>556</v>
      </c>
      <c r="I243" s="3" t="s">
        <v>546</v>
      </c>
      <c r="J243" s="6" t="s">
        <v>17</v>
      </c>
      <c r="K243" s="3" t="s">
        <v>17</v>
      </c>
      <c r="L243" s="3" t="s">
        <v>17</v>
      </c>
      <c r="M243" s="9" t="s">
        <v>517</v>
      </c>
      <c r="N243" s="9" t="s">
        <v>17</v>
      </c>
      <c r="O243" s="3" t="s">
        <v>964</v>
      </c>
      <c r="P243" s="10" t="s">
        <v>17</v>
      </c>
      <c r="Q243" s="12">
        <v>7677</v>
      </c>
      <c r="R243" s="68" t="s">
        <v>48</v>
      </c>
      <c r="S243" s="3" t="s">
        <v>145</v>
      </c>
      <c r="T243" s="9"/>
      <c r="U243" s="9"/>
      <c r="V243" s="69">
        <v>7240</v>
      </c>
      <c r="W243" s="3">
        <f t="shared" si="8"/>
        <v>94.307672267812947</v>
      </c>
      <c r="X243" s="10" t="s">
        <v>17</v>
      </c>
      <c r="Y243" s="60" t="s">
        <v>1129</v>
      </c>
      <c r="Z243" s="60" t="s">
        <v>1158</v>
      </c>
      <c r="AA243" s="9" t="s">
        <v>1325</v>
      </c>
      <c r="AD243" s="7" t="s">
        <v>17</v>
      </c>
      <c r="AE243" s="7" t="s">
        <v>17</v>
      </c>
    </row>
    <row r="244" spans="1:31">
      <c r="A244" s="3">
        <v>55</v>
      </c>
      <c r="B244" s="9" t="s">
        <v>487</v>
      </c>
      <c r="C244" s="3" t="s">
        <v>543</v>
      </c>
      <c r="D244">
        <v>2009</v>
      </c>
      <c r="E244" s="9" t="s">
        <v>489</v>
      </c>
      <c r="F244" s="9" t="s">
        <v>491</v>
      </c>
      <c r="G244" s="9" t="s">
        <v>555</v>
      </c>
      <c r="H244" s="9" t="s">
        <v>556</v>
      </c>
      <c r="I244" s="3" t="s">
        <v>546</v>
      </c>
      <c r="J244" s="6" t="s">
        <v>17</v>
      </c>
      <c r="K244" s="3" t="s">
        <v>17</v>
      </c>
      <c r="L244" s="3" t="s">
        <v>17</v>
      </c>
      <c r="M244" s="9" t="s">
        <v>517</v>
      </c>
      <c r="N244" s="9" t="s">
        <v>17</v>
      </c>
      <c r="O244" s="3" t="s">
        <v>963</v>
      </c>
      <c r="P244" s="10" t="s">
        <v>17</v>
      </c>
      <c r="Q244" s="12">
        <v>6255</v>
      </c>
      <c r="R244" s="68" t="s">
        <v>48</v>
      </c>
      <c r="S244" s="3" t="s">
        <v>145</v>
      </c>
      <c r="T244" s="9"/>
      <c r="U244" s="9"/>
      <c r="V244" s="69">
        <v>5768</v>
      </c>
      <c r="W244" s="3">
        <f t="shared" si="8"/>
        <v>92.214228617106315</v>
      </c>
      <c r="X244" s="10" t="s">
        <v>17</v>
      </c>
      <c r="Y244" s="60" t="s">
        <v>1131</v>
      </c>
      <c r="Z244" s="60" t="s">
        <v>1159</v>
      </c>
      <c r="AA244" s="9" t="s">
        <v>1326</v>
      </c>
      <c r="AB244" s="3" t="s">
        <v>1356</v>
      </c>
      <c r="AC244" s="7" t="s">
        <v>313</v>
      </c>
      <c r="AD244" s="7" t="s">
        <v>17</v>
      </c>
      <c r="AE244" s="7" t="s">
        <v>17</v>
      </c>
    </row>
    <row r="245" spans="1:31">
      <c r="A245" s="3">
        <v>55</v>
      </c>
      <c r="B245" s="9" t="s">
        <v>487</v>
      </c>
      <c r="C245" s="3" t="s">
        <v>543</v>
      </c>
      <c r="D245">
        <v>2009</v>
      </c>
      <c r="E245" s="9" t="s">
        <v>489</v>
      </c>
      <c r="F245" s="9" t="s">
        <v>491</v>
      </c>
      <c r="G245" s="9" t="s">
        <v>555</v>
      </c>
      <c r="H245" s="9" t="s">
        <v>556</v>
      </c>
      <c r="I245" s="3" t="s">
        <v>546</v>
      </c>
      <c r="J245" s="6" t="s">
        <v>17</v>
      </c>
      <c r="K245" s="3" t="s">
        <v>17</v>
      </c>
      <c r="L245" s="3" t="s">
        <v>17</v>
      </c>
      <c r="M245" s="9" t="s">
        <v>517</v>
      </c>
      <c r="N245" s="9" t="s">
        <v>17</v>
      </c>
      <c r="O245" s="3" t="s">
        <v>964</v>
      </c>
      <c r="P245" s="10" t="s">
        <v>17</v>
      </c>
      <c r="Q245" s="12">
        <v>6441</v>
      </c>
      <c r="R245" s="68" t="s">
        <v>48</v>
      </c>
      <c r="S245" s="3" t="s">
        <v>145</v>
      </c>
      <c r="T245" s="9"/>
      <c r="U245" s="9"/>
      <c r="V245" s="69">
        <v>5911</v>
      </c>
      <c r="W245" s="3">
        <f t="shared" si="8"/>
        <v>91.771464058376026</v>
      </c>
      <c r="X245" s="10" t="s">
        <v>17</v>
      </c>
      <c r="Y245" s="60" t="s">
        <v>1129</v>
      </c>
      <c r="Z245" s="60" t="s">
        <v>1160</v>
      </c>
      <c r="AA245" s="9" t="s">
        <v>1327</v>
      </c>
      <c r="AD245" s="7" t="s">
        <v>17</v>
      </c>
      <c r="AE245" s="7" t="s">
        <v>17</v>
      </c>
    </row>
    <row r="246" spans="1:31">
      <c r="A246" s="3">
        <v>60</v>
      </c>
      <c r="B246" s="9" t="s">
        <v>487</v>
      </c>
      <c r="C246" s="3" t="s">
        <v>543</v>
      </c>
      <c r="D246">
        <v>2009</v>
      </c>
      <c r="E246" s="9" t="s">
        <v>489</v>
      </c>
      <c r="F246" s="9" t="s">
        <v>491</v>
      </c>
      <c r="G246" s="9" t="s">
        <v>555</v>
      </c>
      <c r="H246" s="9" t="s">
        <v>556</v>
      </c>
      <c r="I246" s="3" t="s">
        <v>546</v>
      </c>
      <c r="J246" s="6" t="s">
        <v>17</v>
      </c>
      <c r="K246" s="3" t="s">
        <v>17</v>
      </c>
      <c r="L246" s="3" t="s">
        <v>17</v>
      </c>
      <c r="M246" s="9" t="s">
        <v>517</v>
      </c>
      <c r="N246" s="9" t="s">
        <v>17</v>
      </c>
      <c r="O246" s="3" t="s">
        <v>963</v>
      </c>
      <c r="P246" s="10" t="s">
        <v>17</v>
      </c>
      <c r="Q246" s="12">
        <v>6506</v>
      </c>
      <c r="R246" s="68" t="s">
        <v>48</v>
      </c>
      <c r="S246" s="3" t="s">
        <v>145</v>
      </c>
      <c r="T246" s="9"/>
      <c r="U246" s="9"/>
      <c r="V246" s="69">
        <v>6217</v>
      </c>
      <c r="W246" s="3">
        <f t="shared" si="8"/>
        <v>95.557946510913013</v>
      </c>
      <c r="X246" s="10" t="s">
        <v>17</v>
      </c>
      <c r="Y246" s="60" t="s">
        <v>1131</v>
      </c>
      <c r="Z246" s="60" t="s">
        <v>1161</v>
      </c>
      <c r="AA246" s="9" t="s">
        <v>1328</v>
      </c>
      <c r="AB246" s="3" t="s">
        <v>1357</v>
      </c>
      <c r="AC246" s="7" t="s">
        <v>313</v>
      </c>
      <c r="AD246" s="7" t="s">
        <v>17</v>
      </c>
      <c r="AE246" s="7" t="s">
        <v>17</v>
      </c>
    </row>
    <row r="247" spans="1:31">
      <c r="A247" s="3">
        <v>60</v>
      </c>
      <c r="B247" s="9" t="s">
        <v>487</v>
      </c>
      <c r="C247" s="3" t="s">
        <v>543</v>
      </c>
      <c r="D247">
        <v>2009</v>
      </c>
      <c r="E247" s="9" t="s">
        <v>489</v>
      </c>
      <c r="F247" s="9" t="s">
        <v>491</v>
      </c>
      <c r="G247" s="9" t="s">
        <v>555</v>
      </c>
      <c r="H247" s="9" t="s">
        <v>556</v>
      </c>
      <c r="I247" s="3" t="s">
        <v>546</v>
      </c>
      <c r="J247" s="6" t="s">
        <v>17</v>
      </c>
      <c r="K247" s="3" t="s">
        <v>17</v>
      </c>
      <c r="L247" s="3" t="s">
        <v>17</v>
      </c>
      <c r="M247" s="9" t="s">
        <v>517</v>
      </c>
      <c r="N247" s="9" t="s">
        <v>17</v>
      </c>
      <c r="O247" s="3" t="s">
        <v>964</v>
      </c>
      <c r="P247" s="10" t="s">
        <v>17</v>
      </c>
      <c r="Q247" s="12">
        <v>6631</v>
      </c>
      <c r="R247" s="68" t="s">
        <v>48</v>
      </c>
      <c r="S247" s="3" t="s">
        <v>145</v>
      </c>
      <c r="T247" s="9"/>
      <c r="U247" s="9"/>
      <c r="V247" s="69">
        <v>6331</v>
      </c>
      <c r="W247" s="3">
        <f t="shared" si="8"/>
        <v>95.475795505956867</v>
      </c>
      <c r="X247" s="10" t="s">
        <v>17</v>
      </c>
      <c r="Y247" s="60" t="s">
        <v>1129</v>
      </c>
      <c r="Z247" s="60" t="s">
        <v>1162</v>
      </c>
      <c r="AA247" s="9" t="s">
        <v>1329</v>
      </c>
      <c r="AD247" s="7" t="s">
        <v>17</v>
      </c>
      <c r="AE247" s="7" t="s">
        <v>17</v>
      </c>
    </row>
    <row r="248" spans="1:31">
      <c r="A248" s="3">
        <v>61</v>
      </c>
      <c r="B248" s="9" t="s">
        <v>487</v>
      </c>
      <c r="C248" s="3" t="s">
        <v>543</v>
      </c>
      <c r="D248">
        <v>2009</v>
      </c>
      <c r="E248" s="9" t="s">
        <v>489</v>
      </c>
      <c r="F248" s="9" t="s">
        <v>491</v>
      </c>
      <c r="G248" s="9" t="s">
        <v>555</v>
      </c>
      <c r="H248" s="9" t="s">
        <v>556</v>
      </c>
      <c r="I248" s="3" t="s">
        <v>546</v>
      </c>
      <c r="J248" s="6" t="s">
        <v>17</v>
      </c>
      <c r="K248" s="3" t="s">
        <v>17</v>
      </c>
      <c r="L248" s="3" t="s">
        <v>17</v>
      </c>
      <c r="M248" s="9" t="s">
        <v>517</v>
      </c>
      <c r="N248" s="9" t="s">
        <v>17</v>
      </c>
      <c r="O248" s="3" t="s">
        <v>963</v>
      </c>
      <c r="P248" s="10" t="s">
        <v>17</v>
      </c>
      <c r="Q248" s="12">
        <v>6023</v>
      </c>
      <c r="R248" s="68" t="s">
        <v>48</v>
      </c>
      <c r="S248" s="3" t="s">
        <v>145</v>
      </c>
      <c r="T248" s="9"/>
      <c r="U248" s="9"/>
      <c r="V248" s="69">
        <v>5621</v>
      </c>
      <c r="W248" s="3">
        <f t="shared" si="8"/>
        <v>93.325585256516689</v>
      </c>
      <c r="X248" s="10" t="s">
        <v>17</v>
      </c>
      <c r="Y248" s="60" t="s">
        <v>1131</v>
      </c>
      <c r="Z248" s="60" t="s">
        <v>1163</v>
      </c>
      <c r="AA248" s="9" t="s">
        <v>1330</v>
      </c>
      <c r="AB248" s="3" t="s">
        <v>1363</v>
      </c>
      <c r="AC248" s="7" t="s">
        <v>313</v>
      </c>
      <c r="AD248" s="7" t="s">
        <v>17</v>
      </c>
      <c r="AE248" s="7" t="s">
        <v>17</v>
      </c>
    </row>
    <row r="249" spans="1:31">
      <c r="A249" s="3">
        <v>61</v>
      </c>
      <c r="B249" s="9" t="s">
        <v>487</v>
      </c>
      <c r="C249" s="3" t="s">
        <v>543</v>
      </c>
      <c r="D249">
        <v>2009</v>
      </c>
      <c r="E249" s="9" t="s">
        <v>489</v>
      </c>
      <c r="F249" s="9" t="s">
        <v>491</v>
      </c>
      <c r="G249" s="9" t="s">
        <v>555</v>
      </c>
      <c r="H249" s="9" t="s">
        <v>556</v>
      </c>
      <c r="I249" s="3" t="s">
        <v>546</v>
      </c>
      <c r="J249" s="6" t="s">
        <v>17</v>
      </c>
      <c r="K249" s="3" t="s">
        <v>17</v>
      </c>
      <c r="L249" s="3" t="s">
        <v>17</v>
      </c>
      <c r="M249" s="9" t="s">
        <v>517</v>
      </c>
      <c r="N249" s="9" t="s">
        <v>17</v>
      </c>
      <c r="O249" s="3" t="s">
        <v>964</v>
      </c>
      <c r="P249" s="10" t="s">
        <v>17</v>
      </c>
      <c r="Q249" s="12">
        <v>5977</v>
      </c>
      <c r="R249" s="68" t="s">
        <v>48</v>
      </c>
      <c r="S249" s="3" t="s">
        <v>145</v>
      </c>
      <c r="T249" s="9"/>
      <c r="U249" s="9"/>
      <c r="V249" s="69">
        <v>5553</v>
      </c>
      <c r="W249" s="3">
        <f t="shared" si="8"/>
        <v>92.906140204115772</v>
      </c>
      <c r="X249" s="10" t="s">
        <v>17</v>
      </c>
      <c r="Y249" s="60" t="s">
        <v>1129</v>
      </c>
      <c r="Z249" s="60" t="s">
        <v>1164</v>
      </c>
      <c r="AA249" s="9" t="s">
        <v>1331</v>
      </c>
      <c r="AD249" s="7" t="s">
        <v>17</v>
      </c>
      <c r="AE249" s="7" t="s">
        <v>17</v>
      </c>
    </row>
    <row r="250" spans="1:31">
      <c r="A250" s="3">
        <v>68</v>
      </c>
      <c r="B250" s="9" t="s">
        <v>487</v>
      </c>
      <c r="C250" s="3" t="s">
        <v>543</v>
      </c>
      <c r="D250">
        <v>2009</v>
      </c>
      <c r="E250" s="9" t="s">
        <v>489</v>
      </c>
      <c r="F250" s="9" t="s">
        <v>491</v>
      </c>
      <c r="G250" s="9" t="s">
        <v>555</v>
      </c>
      <c r="H250" s="9" t="s">
        <v>556</v>
      </c>
      <c r="I250" s="3" t="s">
        <v>546</v>
      </c>
      <c r="J250" s="6" t="s">
        <v>17</v>
      </c>
      <c r="K250" s="3" t="s">
        <v>17</v>
      </c>
      <c r="L250" s="3" t="s">
        <v>17</v>
      </c>
      <c r="M250" s="9" t="s">
        <v>517</v>
      </c>
      <c r="N250" s="9" t="s">
        <v>17</v>
      </c>
      <c r="O250" s="3" t="s">
        <v>963</v>
      </c>
      <c r="P250" s="10" t="s">
        <v>17</v>
      </c>
      <c r="Q250" s="12">
        <v>10036</v>
      </c>
      <c r="R250" s="68" t="s">
        <v>48</v>
      </c>
      <c r="S250" s="3" t="s">
        <v>145</v>
      </c>
      <c r="T250" s="9"/>
      <c r="U250" s="9"/>
      <c r="V250" s="69">
        <v>9586</v>
      </c>
      <c r="W250" s="3">
        <f t="shared" si="8"/>
        <v>95.516141889198877</v>
      </c>
      <c r="X250" s="10" t="s">
        <v>17</v>
      </c>
      <c r="Y250" s="60" t="s">
        <v>1131</v>
      </c>
      <c r="Z250" s="60" t="s">
        <v>1165</v>
      </c>
      <c r="AA250" s="9" t="s">
        <v>1332</v>
      </c>
      <c r="AB250" s="3" t="s">
        <v>1358</v>
      </c>
      <c r="AC250" s="7" t="s">
        <v>313</v>
      </c>
      <c r="AD250" s="7" t="s">
        <v>17</v>
      </c>
      <c r="AE250" s="7" t="s">
        <v>17</v>
      </c>
    </row>
    <row r="251" spans="1:31">
      <c r="A251" s="3">
        <v>68</v>
      </c>
      <c r="B251" s="9" t="s">
        <v>487</v>
      </c>
      <c r="C251" s="3" t="s">
        <v>543</v>
      </c>
      <c r="D251">
        <v>2009</v>
      </c>
      <c r="E251" s="9" t="s">
        <v>489</v>
      </c>
      <c r="F251" s="9" t="s">
        <v>491</v>
      </c>
      <c r="G251" s="9" t="s">
        <v>555</v>
      </c>
      <c r="H251" s="9" t="s">
        <v>556</v>
      </c>
      <c r="I251" s="3" t="s">
        <v>546</v>
      </c>
      <c r="J251" s="6" t="s">
        <v>17</v>
      </c>
      <c r="K251" s="3" t="s">
        <v>17</v>
      </c>
      <c r="L251" s="3" t="s">
        <v>17</v>
      </c>
      <c r="M251" s="9" t="s">
        <v>517</v>
      </c>
      <c r="N251" s="9" t="s">
        <v>17</v>
      </c>
      <c r="O251" s="3" t="s">
        <v>964</v>
      </c>
      <c r="P251" s="10" t="s">
        <v>17</v>
      </c>
      <c r="Q251" s="12">
        <v>5977</v>
      </c>
      <c r="R251" s="68" t="s">
        <v>48</v>
      </c>
      <c r="S251" s="3" t="s">
        <v>145</v>
      </c>
      <c r="T251" s="9"/>
      <c r="U251" s="9"/>
      <c r="V251" s="69">
        <v>9806</v>
      </c>
      <c r="W251" s="3">
        <f t="shared" si="8"/>
        <v>164.06223858122803</v>
      </c>
      <c r="X251" s="10" t="s">
        <v>17</v>
      </c>
      <c r="Y251" s="60" t="s">
        <v>1129</v>
      </c>
      <c r="Z251" s="60" t="s">
        <v>1166</v>
      </c>
      <c r="AA251" s="9" t="s">
        <v>1333</v>
      </c>
      <c r="AD251" s="7" t="s">
        <v>17</v>
      </c>
      <c r="AE251" s="7" t="s">
        <v>17</v>
      </c>
    </row>
    <row r="252" spans="1:31">
      <c r="A252" s="3">
        <v>70</v>
      </c>
      <c r="B252" s="9" t="s">
        <v>487</v>
      </c>
      <c r="C252" s="3" t="s">
        <v>543</v>
      </c>
      <c r="D252">
        <v>2009</v>
      </c>
      <c r="E252" s="9" t="s">
        <v>489</v>
      </c>
      <c r="F252" s="9" t="s">
        <v>491</v>
      </c>
      <c r="G252" s="9" t="s">
        <v>555</v>
      </c>
      <c r="H252" s="9" t="s">
        <v>556</v>
      </c>
      <c r="I252" s="3" t="s">
        <v>546</v>
      </c>
      <c r="J252" s="6" t="s">
        <v>17</v>
      </c>
      <c r="K252" s="3" t="s">
        <v>17</v>
      </c>
      <c r="L252" s="3" t="s">
        <v>17</v>
      </c>
      <c r="M252" s="9" t="s">
        <v>517</v>
      </c>
      <c r="N252" s="9" t="s">
        <v>17</v>
      </c>
      <c r="O252" s="3" t="s">
        <v>963</v>
      </c>
      <c r="P252" s="10" t="s">
        <v>17</v>
      </c>
      <c r="Q252" s="12">
        <v>8560</v>
      </c>
      <c r="R252" s="68" t="s">
        <v>48</v>
      </c>
      <c r="S252" s="3" t="s">
        <v>145</v>
      </c>
      <c r="T252" s="9"/>
      <c r="U252" s="9"/>
      <c r="V252" s="69">
        <v>8255</v>
      </c>
      <c r="W252" s="3">
        <f t="shared" si="8"/>
        <v>96.436915887850475</v>
      </c>
      <c r="X252" s="10" t="s">
        <v>17</v>
      </c>
      <c r="Y252" s="60" t="s">
        <v>1131</v>
      </c>
      <c r="Z252" s="60" t="s">
        <v>1167</v>
      </c>
      <c r="AA252" s="9" t="s">
        <v>1334</v>
      </c>
      <c r="AB252" s="3" t="s">
        <v>1359</v>
      </c>
      <c r="AC252" s="7" t="s">
        <v>313</v>
      </c>
      <c r="AD252" s="7" t="s">
        <v>17</v>
      </c>
      <c r="AE252" s="7" t="s">
        <v>17</v>
      </c>
    </row>
    <row r="253" spans="1:31">
      <c r="A253" s="3">
        <v>70</v>
      </c>
      <c r="B253" s="9" t="s">
        <v>487</v>
      </c>
      <c r="C253" s="3" t="s">
        <v>543</v>
      </c>
      <c r="D253">
        <v>2009</v>
      </c>
      <c r="E253" s="9" t="s">
        <v>489</v>
      </c>
      <c r="F253" s="9" t="s">
        <v>491</v>
      </c>
      <c r="G253" s="9" t="s">
        <v>555</v>
      </c>
      <c r="H253" s="9" t="s">
        <v>556</v>
      </c>
      <c r="I253" s="3" t="s">
        <v>546</v>
      </c>
      <c r="J253" s="6" t="s">
        <v>17</v>
      </c>
      <c r="K253" s="3" t="s">
        <v>17</v>
      </c>
      <c r="L253" s="3" t="s">
        <v>17</v>
      </c>
      <c r="M253" s="9" t="s">
        <v>517</v>
      </c>
      <c r="N253" s="9" t="s">
        <v>17</v>
      </c>
      <c r="O253" s="3" t="s">
        <v>964</v>
      </c>
      <c r="P253" s="10" t="s">
        <v>17</v>
      </c>
      <c r="Q253" s="12">
        <v>8581</v>
      </c>
      <c r="R253" s="68" t="s">
        <v>48</v>
      </c>
      <c r="S253" s="3" t="s">
        <v>145</v>
      </c>
      <c r="T253" s="9"/>
      <c r="U253" s="9"/>
      <c r="V253" s="69">
        <v>8297</v>
      </c>
      <c r="W253" s="3">
        <f t="shared" si="8"/>
        <v>96.69036242862137</v>
      </c>
      <c r="X253" s="10" t="s">
        <v>17</v>
      </c>
      <c r="Y253" s="60" t="s">
        <v>1129</v>
      </c>
      <c r="Z253" s="60" t="s">
        <v>1168</v>
      </c>
      <c r="AA253" s="9" t="s">
        <v>1335</v>
      </c>
      <c r="AD253" s="7" t="s">
        <v>17</v>
      </c>
      <c r="AE253" s="7" t="s">
        <v>17</v>
      </c>
    </row>
    <row r="254" spans="1:31">
      <c r="A254" s="3">
        <v>75</v>
      </c>
      <c r="B254" s="9" t="s">
        <v>487</v>
      </c>
      <c r="C254" s="3" t="s">
        <v>543</v>
      </c>
      <c r="D254">
        <v>2009</v>
      </c>
      <c r="E254" s="9" t="s">
        <v>489</v>
      </c>
      <c r="F254" s="9" t="s">
        <v>491</v>
      </c>
      <c r="G254" s="9" t="s">
        <v>555</v>
      </c>
      <c r="H254" s="9" t="s">
        <v>556</v>
      </c>
      <c r="I254" s="3" t="s">
        <v>546</v>
      </c>
      <c r="J254" s="6" t="s">
        <v>17</v>
      </c>
      <c r="K254" s="3" t="s">
        <v>17</v>
      </c>
      <c r="L254" s="3" t="s">
        <v>17</v>
      </c>
      <c r="M254" s="9" t="s">
        <v>517</v>
      </c>
      <c r="N254" s="9" t="s">
        <v>17</v>
      </c>
      <c r="O254" s="3" t="s">
        <v>963</v>
      </c>
      <c r="P254" s="10" t="s">
        <v>17</v>
      </c>
      <c r="Q254" s="12">
        <v>6357</v>
      </c>
      <c r="R254" s="68" t="s">
        <v>48</v>
      </c>
      <c r="S254" s="3" t="s">
        <v>145</v>
      </c>
      <c r="T254" s="9"/>
      <c r="U254" s="9"/>
      <c r="V254" s="69">
        <v>6018</v>
      </c>
      <c r="W254" s="3">
        <f t="shared" si="8"/>
        <v>94.667295894289765</v>
      </c>
      <c r="X254" s="10" t="s">
        <v>17</v>
      </c>
      <c r="Y254" s="60" t="s">
        <v>1131</v>
      </c>
      <c r="Z254" s="60" t="s">
        <v>1169</v>
      </c>
      <c r="AA254" s="9" t="s">
        <v>1336</v>
      </c>
      <c r="AB254" s="3" t="s">
        <v>1360</v>
      </c>
      <c r="AC254" s="7" t="s">
        <v>313</v>
      </c>
      <c r="AD254" s="7" t="s">
        <v>17</v>
      </c>
      <c r="AE254" s="7" t="s">
        <v>17</v>
      </c>
    </row>
    <row r="255" spans="1:31">
      <c r="A255" s="3">
        <v>75</v>
      </c>
      <c r="B255" s="9" t="s">
        <v>487</v>
      </c>
      <c r="C255" s="3" t="s">
        <v>543</v>
      </c>
      <c r="D255">
        <v>2009</v>
      </c>
      <c r="E255" s="9" t="s">
        <v>489</v>
      </c>
      <c r="F255" s="9" t="s">
        <v>491</v>
      </c>
      <c r="G255" s="9" t="s">
        <v>555</v>
      </c>
      <c r="H255" s="9" t="s">
        <v>556</v>
      </c>
      <c r="I255" s="3" t="s">
        <v>546</v>
      </c>
      <c r="J255" s="6" t="s">
        <v>17</v>
      </c>
      <c r="K255" s="3" t="s">
        <v>17</v>
      </c>
      <c r="L255" s="3" t="s">
        <v>17</v>
      </c>
      <c r="M255" s="9" t="s">
        <v>517</v>
      </c>
      <c r="N255" s="9" t="s">
        <v>17</v>
      </c>
      <c r="O255" s="3" t="s">
        <v>964</v>
      </c>
      <c r="P255" s="10" t="s">
        <v>17</v>
      </c>
      <c r="Q255" s="12">
        <v>6673</v>
      </c>
      <c r="R255" s="68" t="s">
        <v>48</v>
      </c>
      <c r="S255" s="3" t="s">
        <v>145</v>
      </c>
      <c r="T255" s="9"/>
      <c r="U255" s="9"/>
      <c r="V255" s="69">
        <v>6325</v>
      </c>
      <c r="W255" s="3">
        <f t="shared" si="8"/>
        <v>94.784954293421251</v>
      </c>
      <c r="X255" s="10" t="s">
        <v>17</v>
      </c>
      <c r="Y255" s="60" t="s">
        <v>1129</v>
      </c>
      <c r="Z255" s="60" t="s">
        <v>1170</v>
      </c>
      <c r="AA255" s="9" t="s">
        <v>1337</v>
      </c>
      <c r="AD255" s="7" t="s">
        <v>17</v>
      </c>
      <c r="AE255" s="7" t="s">
        <v>17</v>
      </c>
    </row>
    <row r="256" spans="1:31">
      <c r="A256" s="3">
        <v>78</v>
      </c>
      <c r="B256" s="9" t="s">
        <v>487</v>
      </c>
      <c r="C256" s="3" t="s">
        <v>543</v>
      </c>
      <c r="D256">
        <v>2009</v>
      </c>
      <c r="E256" s="9" t="s">
        <v>489</v>
      </c>
      <c r="F256" s="9" t="s">
        <v>491</v>
      </c>
      <c r="G256" s="9" t="s">
        <v>555</v>
      </c>
      <c r="H256" s="9" t="s">
        <v>556</v>
      </c>
      <c r="I256" s="3" t="s">
        <v>546</v>
      </c>
      <c r="J256" s="6" t="s">
        <v>17</v>
      </c>
      <c r="K256" s="3" t="s">
        <v>17</v>
      </c>
      <c r="L256" s="3" t="s">
        <v>17</v>
      </c>
      <c r="M256" s="9" t="s">
        <v>517</v>
      </c>
      <c r="N256" s="9" t="s">
        <v>17</v>
      </c>
      <c r="O256" s="3" t="s">
        <v>963</v>
      </c>
      <c r="P256" s="10" t="s">
        <v>17</v>
      </c>
      <c r="Q256" s="12">
        <v>6865</v>
      </c>
      <c r="R256" s="68" t="s">
        <v>48</v>
      </c>
      <c r="S256" s="3" t="s">
        <v>145</v>
      </c>
      <c r="T256" s="9"/>
      <c r="U256" s="9"/>
      <c r="V256" s="69">
        <v>6392</v>
      </c>
      <c r="W256" s="3">
        <f t="shared" si="8"/>
        <v>93.109978150036426</v>
      </c>
      <c r="X256" s="10" t="s">
        <v>17</v>
      </c>
      <c r="Y256" s="60" t="s">
        <v>1131</v>
      </c>
      <c r="Z256" s="60" t="s">
        <v>1171</v>
      </c>
      <c r="AA256" s="9" t="s">
        <v>1338</v>
      </c>
      <c r="AB256" s="3" t="s">
        <v>1361</v>
      </c>
      <c r="AC256" s="7" t="s">
        <v>313</v>
      </c>
      <c r="AD256" s="7" t="s">
        <v>17</v>
      </c>
      <c r="AE256" s="7" t="s">
        <v>17</v>
      </c>
    </row>
    <row r="257" spans="1:31">
      <c r="A257" s="3">
        <v>78</v>
      </c>
      <c r="B257" s="9" t="s">
        <v>487</v>
      </c>
      <c r="C257" s="3" t="s">
        <v>543</v>
      </c>
      <c r="D257">
        <v>2009</v>
      </c>
      <c r="E257" s="9" t="s">
        <v>489</v>
      </c>
      <c r="F257" s="9" t="s">
        <v>491</v>
      </c>
      <c r="G257" s="9" t="s">
        <v>555</v>
      </c>
      <c r="H257" s="9" t="s">
        <v>556</v>
      </c>
      <c r="I257" s="3" t="s">
        <v>546</v>
      </c>
      <c r="J257" s="6" t="s">
        <v>17</v>
      </c>
      <c r="K257" s="3" t="s">
        <v>17</v>
      </c>
      <c r="L257" s="3" t="s">
        <v>17</v>
      </c>
      <c r="M257" s="9" t="s">
        <v>517</v>
      </c>
      <c r="N257" s="9" t="s">
        <v>17</v>
      </c>
      <c r="O257" s="3" t="s">
        <v>964</v>
      </c>
      <c r="P257" s="10" t="s">
        <v>17</v>
      </c>
      <c r="Q257" s="12">
        <v>5756</v>
      </c>
      <c r="R257" s="68" t="s">
        <v>48</v>
      </c>
      <c r="S257" s="3" t="s">
        <v>145</v>
      </c>
      <c r="T257" s="9"/>
      <c r="U257" s="9"/>
      <c r="V257" s="69">
        <v>6541</v>
      </c>
      <c r="W257" s="3">
        <f t="shared" si="8"/>
        <v>113.63794301598331</v>
      </c>
      <c r="X257" s="10" t="s">
        <v>17</v>
      </c>
      <c r="Y257" s="60" t="s">
        <v>1129</v>
      </c>
      <c r="Z257" s="60" t="s">
        <v>1172</v>
      </c>
      <c r="AA257" s="9" t="s">
        <v>1339</v>
      </c>
      <c r="AD257" s="7" t="s">
        <v>17</v>
      </c>
      <c r="AE257" s="7" t="s">
        <v>17</v>
      </c>
    </row>
    <row r="258" spans="1:31">
      <c r="A258" s="28">
        <v>79</v>
      </c>
      <c r="B258" s="9" t="s">
        <v>487</v>
      </c>
      <c r="C258" s="3" t="s">
        <v>543</v>
      </c>
      <c r="D258">
        <v>2009</v>
      </c>
      <c r="E258" s="9" t="s">
        <v>489</v>
      </c>
      <c r="F258" s="9" t="s">
        <v>491</v>
      </c>
      <c r="G258" s="9" t="s">
        <v>555</v>
      </c>
      <c r="H258" s="9" t="s">
        <v>556</v>
      </c>
      <c r="I258" s="3" t="s">
        <v>546</v>
      </c>
      <c r="J258" s="6" t="s">
        <v>17</v>
      </c>
      <c r="K258" s="3" t="s">
        <v>17</v>
      </c>
      <c r="L258" s="3" t="s">
        <v>17</v>
      </c>
      <c r="M258" s="9" t="s">
        <v>517</v>
      </c>
      <c r="N258" s="9" t="s">
        <v>17</v>
      </c>
      <c r="O258" s="3" t="s">
        <v>963</v>
      </c>
      <c r="P258" s="10" t="s">
        <v>17</v>
      </c>
      <c r="Q258" s="12">
        <v>5573</v>
      </c>
      <c r="R258" s="68" t="s">
        <v>48</v>
      </c>
      <c r="S258" s="3" t="s">
        <v>145</v>
      </c>
      <c r="T258" s="9"/>
      <c r="U258" s="9"/>
      <c r="V258" s="69">
        <v>4901</v>
      </c>
      <c r="W258" s="3">
        <f t="shared" si="8"/>
        <v>87.941862551588017</v>
      </c>
      <c r="X258" s="10" t="s">
        <v>17</v>
      </c>
      <c r="Y258" s="60" t="s">
        <v>1131</v>
      </c>
      <c r="Z258" s="60" t="s">
        <v>1173</v>
      </c>
      <c r="AA258" s="9" t="s">
        <v>1340</v>
      </c>
      <c r="AB258" s="3" t="s">
        <v>1362</v>
      </c>
      <c r="AC258" s="7" t="s">
        <v>313</v>
      </c>
      <c r="AD258" s="7" t="s">
        <v>17</v>
      </c>
      <c r="AE258" s="7" t="s">
        <v>17</v>
      </c>
    </row>
    <row r="259" spans="1:31">
      <c r="A259" s="3">
        <v>79</v>
      </c>
      <c r="B259" s="9" t="s">
        <v>487</v>
      </c>
      <c r="C259" s="3" t="s">
        <v>543</v>
      </c>
      <c r="D259">
        <v>2009</v>
      </c>
      <c r="E259" s="9" t="s">
        <v>489</v>
      </c>
      <c r="F259" s="9" t="s">
        <v>491</v>
      </c>
      <c r="G259" s="9" t="s">
        <v>555</v>
      </c>
      <c r="H259" s="9" t="s">
        <v>556</v>
      </c>
      <c r="I259" s="3" t="s">
        <v>546</v>
      </c>
      <c r="J259" s="6" t="s">
        <v>17</v>
      </c>
      <c r="K259" s="3" t="s">
        <v>17</v>
      </c>
      <c r="L259" s="3" t="s">
        <v>17</v>
      </c>
      <c r="M259" s="9" t="s">
        <v>517</v>
      </c>
      <c r="N259" s="9" t="s">
        <v>17</v>
      </c>
      <c r="O259" s="3" t="s">
        <v>964</v>
      </c>
      <c r="P259" s="10" t="s">
        <v>17</v>
      </c>
      <c r="Q259" s="12">
        <v>5756</v>
      </c>
      <c r="R259" s="68" t="s">
        <v>48</v>
      </c>
      <c r="S259" s="3" t="s">
        <v>145</v>
      </c>
      <c r="T259" s="9"/>
      <c r="U259" s="9"/>
      <c r="V259" s="69">
        <v>5147</v>
      </c>
      <c r="W259" s="3">
        <f t="shared" si="8"/>
        <v>89.419735927727586</v>
      </c>
      <c r="X259" s="10" t="s">
        <v>17</v>
      </c>
      <c r="Y259" s="60" t="s">
        <v>1129</v>
      </c>
      <c r="Z259" s="60" t="s">
        <v>1174</v>
      </c>
      <c r="AA259" s="9" t="s">
        <v>1341</v>
      </c>
      <c r="AB259" s="9"/>
      <c r="AC259" s="9"/>
      <c r="AD259" s="7" t="s">
        <v>17</v>
      </c>
      <c r="AE259" s="7" t="s">
        <v>17</v>
      </c>
    </row>
    <row r="260" spans="1:31">
      <c r="A260" s="57" t="s">
        <v>619</v>
      </c>
      <c r="B260" s="61" t="s">
        <v>634</v>
      </c>
      <c r="C260" s="61" t="s">
        <v>813</v>
      </c>
      <c r="D260">
        <v>2014</v>
      </c>
      <c r="E260" s="61" t="s">
        <v>620</v>
      </c>
      <c r="F260" s="62" t="s">
        <v>621</v>
      </c>
      <c r="G260" s="61" t="s">
        <v>622</v>
      </c>
      <c r="H260" s="63" t="s">
        <v>623</v>
      </c>
      <c r="I260" s="61" t="s">
        <v>624</v>
      </c>
      <c r="J260" s="18" t="s">
        <v>625</v>
      </c>
      <c r="K260" s="61" t="s">
        <v>626</v>
      </c>
      <c r="L260" s="18" t="s">
        <v>627</v>
      </c>
      <c r="M260" s="61" t="s">
        <v>17</v>
      </c>
      <c r="N260" s="61" t="s">
        <v>17</v>
      </c>
      <c r="O260" s="61" t="s">
        <v>628</v>
      </c>
      <c r="P260" s="10" t="s">
        <v>17</v>
      </c>
      <c r="Q260" s="64">
        <v>4564646</v>
      </c>
      <c r="R260" s="61" t="s">
        <v>48</v>
      </c>
      <c r="S260" s="61" t="s">
        <v>629</v>
      </c>
      <c r="T260" s="61">
        <v>30</v>
      </c>
      <c r="U260" s="61">
        <v>10</v>
      </c>
      <c r="V260" s="141">
        <v>4564646</v>
      </c>
      <c r="W260" s="65">
        <f t="shared" ref="W260:W268" si="9">(V260/Q260)</f>
        <v>1</v>
      </c>
      <c r="X260" s="10" t="s">
        <v>17</v>
      </c>
      <c r="Y260" s="61" t="s">
        <v>630</v>
      </c>
      <c r="Z260" s="61" t="s">
        <v>631</v>
      </c>
      <c r="AA260" s="61" t="s">
        <v>632</v>
      </c>
      <c r="AB260" s="8" t="s">
        <v>17</v>
      </c>
      <c r="AC260" s="8" t="s">
        <v>17</v>
      </c>
      <c r="AD260" s="60" t="s">
        <v>6479</v>
      </c>
      <c r="AE260" s="61"/>
    </row>
    <row r="261" spans="1:31">
      <c r="A261" s="57" t="s">
        <v>633</v>
      </c>
      <c r="B261" s="61" t="s">
        <v>634</v>
      </c>
      <c r="C261" s="61" t="s">
        <v>813</v>
      </c>
      <c r="D261">
        <v>2014</v>
      </c>
      <c r="E261" s="61" t="s">
        <v>620</v>
      </c>
      <c r="F261" s="61" t="s">
        <v>635</v>
      </c>
      <c r="G261" s="61" t="s">
        <v>636</v>
      </c>
      <c r="H261" s="61" t="s">
        <v>623</v>
      </c>
      <c r="I261" s="61" t="s">
        <v>624</v>
      </c>
      <c r="J261" s="61" t="s">
        <v>625</v>
      </c>
      <c r="K261" s="61" t="s">
        <v>637</v>
      </c>
      <c r="L261" s="63" t="s">
        <v>814</v>
      </c>
      <c r="M261" s="61" t="s">
        <v>17</v>
      </c>
      <c r="N261" s="61" t="s">
        <v>17</v>
      </c>
      <c r="O261" s="61" t="s">
        <v>638</v>
      </c>
      <c r="P261" s="10" t="s">
        <v>17</v>
      </c>
      <c r="Q261" s="64">
        <v>6081365</v>
      </c>
      <c r="R261" s="61" t="s">
        <v>48</v>
      </c>
      <c r="S261" s="61" t="s">
        <v>629</v>
      </c>
      <c r="T261" s="61">
        <v>30</v>
      </c>
      <c r="U261" s="61">
        <v>10</v>
      </c>
      <c r="V261" s="141">
        <v>6081365</v>
      </c>
      <c r="W261" s="65">
        <f t="shared" si="9"/>
        <v>1</v>
      </c>
      <c r="X261" s="10" t="s">
        <v>17</v>
      </c>
      <c r="Y261" s="61" t="s">
        <v>639</v>
      </c>
      <c r="Z261" s="61" t="s">
        <v>640</v>
      </c>
      <c r="AA261" s="61" t="s">
        <v>641</v>
      </c>
      <c r="AB261" s="8" t="s">
        <v>17</v>
      </c>
      <c r="AC261" s="8" t="s">
        <v>17</v>
      </c>
      <c r="AD261" s="60" t="s">
        <v>6480</v>
      </c>
      <c r="AE261" s="61"/>
    </row>
    <row r="262" spans="1:31">
      <c r="A262" s="57" t="s">
        <v>642</v>
      </c>
      <c r="B262" s="61" t="s">
        <v>634</v>
      </c>
      <c r="C262" s="61" t="s">
        <v>813</v>
      </c>
      <c r="D262">
        <v>2014</v>
      </c>
      <c r="E262" s="61" t="s">
        <v>620</v>
      </c>
      <c r="F262" s="61" t="s">
        <v>643</v>
      </c>
      <c r="G262" s="61" t="s">
        <v>636</v>
      </c>
      <c r="H262" s="61" t="s">
        <v>623</v>
      </c>
      <c r="I262" s="61" t="s">
        <v>624</v>
      </c>
      <c r="J262" s="61" t="s">
        <v>625</v>
      </c>
      <c r="K262" s="61" t="s">
        <v>626</v>
      </c>
      <c r="L262" s="61" t="s">
        <v>627</v>
      </c>
      <c r="M262" s="61" t="s">
        <v>17</v>
      </c>
      <c r="N262" s="61" t="s">
        <v>17</v>
      </c>
      <c r="O262" s="61" t="s">
        <v>644</v>
      </c>
      <c r="P262" s="10" t="s">
        <v>17</v>
      </c>
      <c r="Q262" s="64">
        <v>4615093</v>
      </c>
      <c r="R262" s="61" t="s">
        <v>48</v>
      </c>
      <c r="S262" s="61" t="s">
        <v>629</v>
      </c>
      <c r="T262" s="61">
        <v>30</v>
      </c>
      <c r="U262" s="61">
        <v>10</v>
      </c>
      <c r="V262" s="141">
        <v>4615093</v>
      </c>
      <c r="W262" s="65">
        <f t="shared" si="9"/>
        <v>1</v>
      </c>
      <c r="X262" s="10" t="s">
        <v>17</v>
      </c>
      <c r="Y262" s="61" t="s">
        <v>645</v>
      </c>
      <c r="Z262" s="61" t="s">
        <v>646</v>
      </c>
      <c r="AA262" s="61" t="s">
        <v>647</v>
      </c>
      <c r="AB262" s="8" t="s">
        <v>17</v>
      </c>
      <c r="AC262" s="8" t="s">
        <v>17</v>
      </c>
      <c r="AD262" s="60" t="s">
        <v>6478</v>
      </c>
      <c r="AE262" s="61"/>
    </row>
    <row r="263" spans="1:31">
      <c r="A263" s="57" t="s">
        <v>648</v>
      </c>
      <c r="B263" s="61" t="s">
        <v>634</v>
      </c>
      <c r="C263" s="61" t="s">
        <v>813</v>
      </c>
      <c r="D263">
        <v>2014</v>
      </c>
      <c r="E263" s="61" t="s">
        <v>620</v>
      </c>
      <c r="F263" s="61" t="s">
        <v>649</v>
      </c>
      <c r="G263" s="61" t="s">
        <v>636</v>
      </c>
      <c r="H263" s="61" t="s">
        <v>623</v>
      </c>
      <c r="I263" s="61" t="s">
        <v>624</v>
      </c>
      <c r="J263" s="61" t="s">
        <v>625</v>
      </c>
      <c r="K263" s="61" t="s">
        <v>626</v>
      </c>
      <c r="L263" s="61" t="s">
        <v>627</v>
      </c>
      <c r="M263" s="61" t="s">
        <v>17</v>
      </c>
      <c r="N263" s="61" t="s">
        <v>17</v>
      </c>
      <c r="O263" s="61" t="s">
        <v>650</v>
      </c>
      <c r="P263" s="10" t="s">
        <v>17</v>
      </c>
      <c r="Q263" s="64">
        <v>4830536</v>
      </c>
      <c r="R263" s="61" t="s">
        <v>48</v>
      </c>
      <c r="S263" s="61" t="s">
        <v>629</v>
      </c>
      <c r="T263" s="61">
        <v>30</v>
      </c>
      <c r="U263" s="61">
        <v>10</v>
      </c>
      <c r="V263" s="141">
        <v>4830536</v>
      </c>
      <c r="W263" s="65">
        <f t="shared" si="9"/>
        <v>1</v>
      </c>
      <c r="X263" s="10" t="s">
        <v>17</v>
      </c>
      <c r="Y263" s="61" t="s">
        <v>651</v>
      </c>
      <c r="Z263" s="61" t="s">
        <v>652</v>
      </c>
      <c r="AA263" s="61" t="s">
        <v>653</v>
      </c>
      <c r="AB263" s="8" t="s">
        <v>17</v>
      </c>
      <c r="AC263" s="8" t="s">
        <v>17</v>
      </c>
      <c r="AD263" s="60" t="s">
        <v>6481</v>
      </c>
      <c r="AE263" s="61"/>
    </row>
    <row r="264" spans="1:31">
      <c r="A264" s="57" t="s">
        <v>654</v>
      </c>
      <c r="B264" s="61" t="s">
        <v>634</v>
      </c>
      <c r="C264" s="61" t="s">
        <v>813</v>
      </c>
      <c r="D264">
        <v>2014</v>
      </c>
      <c r="E264" s="61" t="s">
        <v>620</v>
      </c>
      <c r="F264" s="61" t="s">
        <v>655</v>
      </c>
      <c r="G264" s="61" t="s">
        <v>636</v>
      </c>
      <c r="H264" s="61" t="s">
        <v>623</v>
      </c>
      <c r="I264" s="61" t="s">
        <v>624</v>
      </c>
      <c r="J264" s="61" t="s">
        <v>625</v>
      </c>
      <c r="K264" s="61" t="s">
        <v>626</v>
      </c>
      <c r="L264" s="61" t="s">
        <v>627</v>
      </c>
      <c r="M264" s="61" t="s">
        <v>17</v>
      </c>
      <c r="N264" s="61" t="s">
        <v>17</v>
      </c>
      <c r="O264" s="61" t="s">
        <v>656</v>
      </c>
      <c r="P264" s="10" t="s">
        <v>17</v>
      </c>
      <c r="Q264" s="64">
        <v>4202419</v>
      </c>
      <c r="R264" s="61" t="s">
        <v>48</v>
      </c>
      <c r="S264" s="61" t="s">
        <v>629</v>
      </c>
      <c r="T264" s="61">
        <v>30</v>
      </c>
      <c r="U264" s="61">
        <v>10</v>
      </c>
      <c r="V264" s="141">
        <v>4202419</v>
      </c>
      <c r="W264" s="65">
        <f t="shared" si="9"/>
        <v>1</v>
      </c>
      <c r="X264" s="10" t="s">
        <v>17</v>
      </c>
      <c r="Y264" s="61" t="s">
        <v>657</v>
      </c>
      <c r="Z264" s="61" t="s">
        <v>658</v>
      </c>
      <c r="AA264" s="61" t="s">
        <v>659</v>
      </c>
      <c r="AB264" s="8" t="s">
        <v>17</v>
      </c>
      <c r="AC264" s="8" t="s">
        <v>17</v>
      </c>
      <c r="AD264" s="60" t="s">
        <v>6482</v>
      </c>
      <c r="AE264" s="61"/>
    </row>
    <row r="265" spans="1:31">
      <c r="A265" s="57" t="s">
        <v>660</v>
      </c>
      <c r="B265" s="61" t="s">
        <v>634</v>
      </c>
      <c r="C265" s="61" t="s">
        <v>813</v>
      </c>
      <c r="D265">
        <v>2014</v>
      </c>
      <c r="E265" s="61" t="s">
        <v>620</v>
      </c>
      <c r="F265" s="61" t="s">
        <v>661</v>
      </c>
      <c r="G265" s="61" t="s">
        <v>636</v>
      </c>
      <c r="H265" s="61" t="s">
        <v>623</v>
      </c>
      <c r="I265" s="61" t="s">
        <v>624</v>
      </c>
      <c r="J265" s="61" t="s">
        <v>625</v>
      </c>
      <c r="K265" s="61" t="s">
        <v>626</v>
      </c>
      <c r="L265" s="61" t="s">
        <v>627</v>
      </c>
      <c r="M265" s="61" t="s">
        <v>17</v>
      </c>
      <c r="N265" s="61" t="s">
        <v>17</v>
      </c>
      <c r="O265" s="61" t="s">
        <v>662</v>
      </c>
      <c r="P265" s="10" t="s">
        <v>17</v>
      </c>
      <c r="Q265" s="64">
        <v>4687578</v>
      </c>
      <c r="R265" s="61" t="s">
        <v>48</v>
      </c>
      <c r="S265" s="61" t="s">
        <v>629</v>
      </c>
      <c r="T265" s="61">
        <v>30</v>
      </c>
      <c r="U265" s="61">
        <v>10</v>
      </c>
      <c r="V265" s="141">
        <v>4687578</v>
      </c>
      <c r="W265" s="65">
        <f t="shared" si="9"/>
        <v>1</v>
      </c>
      <c r="X265" s="10" t="s">
        <v>17</v>
      </c>
      <c r="Y265" s="61" t="s">
        <v>663</v>
      </c>
      <c r="Z265" s="61" t="s">
        <v>664</v>
      </c>
      <c r="AA265" s="61" t="s">
        <v>665</v>
      </c>
      <c r="AB265" s="8" t="s">
        <v>17</v>
      </c>
      <c r="AC265" s="8" t="s">
        <v>17</v>
      </c>
      <c r="AD265" s="60" t="s">
        <v>6483</v>
      </c>
      <c r="AE265" s="61"/>
    </row>
    <row r="266" spans="1:31">
      <c r="A266" s="57" t="s">
        <v>666</v>
      </c>
      <c r="B266" s="56" t="s">
        <v>634</v>
      </c>
      <c r="C266" s="57" t="s">
        <v>813</v>
      </c>
      <c r="D266">
        <v>2014</v>
      </c>
      <c r="E266" s="56" t="s">
        <v>620</v>
      </c>
      <c r="F266" s="56" t="s">
        <v>667</v>
      </c>
      <c r="G266" s="56" t="s">
        <v>636</v>
      </c>
      <c r="H266" s="56" t="s">
        <v>623</v>
      </c>
      <c r="I266" s="56" t="s">
        <v>624</v>
      </c>
      <c r="J266" s="56" t="s">
        <v>625</v>
      </c>
      <c r="K266" s="56" t="s">
        <v>17</v>
      </c>
      <c r="L266" s="56" t="s">
        <v>17</v>
      </c>
      <c r="M266" s="56" t="s">
        <v>17</v>
      </c>
      <c r="N266" s="56" t="s">
        <v>17</v>
      </c>
      <c r="O266" s="56" t="s">
        <v>668</v>
      </c>
      <c r="P266" s="10" t="s">
        <v>17</v>
      </c>
      <c r="Q266" s="58">
        <v>11167059</v>
      </c>
      <c r="R266" s="56" t="s">
        <v>48</v>
      </c>
      <c r="S266" s="56" t="s">
        <v>629</v>
      </c>
      <c r="T266" s="56">
        <v>30</v>
      </c>
      <c r="U266" s="56">
        <v>50</v>
      </c>
      <c r="V266" s="142">
        <v>10344067</v>
      </c>
      <c r="W266" s="59">
        <f t="shared" si="9"/>
        <v>0.92630181321689087</v>
      </c>
      <c r="X266" s="10" t="s">
        <v>17</v>
      </c>
      <c r="Y266" s="56" t="s">
        <v>331</v>
      </c>
      <c r="Z266" s="56" t="s">
        <v>669</v>
      </c>
      <c r="AA266" s="56" t="s">
        <v>670</v>
      </c>
      <c r="AB266" s="8" t="s">
        <v>17</v>
      </c>
      <c r="AC266" s="8" t="s">
        <v>17</v>
      </c>
      <c r="AD266" s="60" t="s">
        <v>6484</v>
      </c>
      <c r="AE266" s="56"/>
    </row>
    <row r="267" spans="1:31">
      <c r="A267" s="57" t="s">
        <v>671</v>
      </c>
      <c r="B267" s="56" t="s">
        <v>634</v>
      </c>
      <c r="C267" s="57" t="s">
        <v>813</v>
      </c>
      <c r="D267">
        <v>2014</v>
      </c>
      <c r="E267" s="56" t="s">
        <v>620</v>
      </c>
      <c r="F267" s="56" t="s">
        <v>672</v>
      </c>
      <c r="G267" s="56" t="s">
        <v>636</v>
      </c>
      <c r="H267" s="56" t="s">
        <v>623</v>
      </c>
      <c r="I267" s="56" t="s">
        <v>624</v>
      </c>
      <c r="J267" s="56" t="s">
        <v>625</v>
      </c>
      <c r="K267" s="56" t="s">
        <v>17</v>
      </c>
      <c r="L267" s="56" t="s">
        <v>17</v>
      </c>
      <c r="M267" s="56" t="s">
        <v>17</v>
      </c>
      <c r="N267" s="56" t="s">
        <v>17</v>
      </c>
      <c r="O267" s="56" t="s">
        <v>673</v>
      </c>
      <c r="P267" s="10" t="s">
        <v>17</v>
      </c>
      <c r="Q267" s="58">
        <v>13872805</v>
      </c>
      <c r="R267" s="56" t="s">
        <v>48</v>
      </c>
      <c r="S267" s="56" t="s">
        <v>629</v>
      </c>
      <c r="T267" s="56">
        <v>30</v>
      </c>
      <c r="U267" s="56">
        <v>10</v>
      </c>
      <c r="V267" s="142">
        <v>11313287</v>
      </c>
      <c r="W267" s="59">
        <f t="shared" si="9"/>
        <v>0.81550104683227365</v>
      </c>
      <c r="X267" s="10" t="s">
        <v>17</v>
      </c>
      <c r="Y267" s="56" t="s">
        <v>331</v>
      </c>
      <c r="Z267" s="56" t="s">
        <v>674</v>
      </c>
      <c r="AA267" s="56" t="s">
        <v>675</v>
      </c>
      <c r="AB267" s="8" t="s">
        <v>17</v>
      </c>
      <c r="AC267" s="8" t="s">
        <v>17</v>
      </c>
      <c r="AD267" s="60" t="s">
        <v>6485</v>
      </c>
      <c r="AE267" s="56"/>
    </row>
    <row r="268" spans="1:31">
      <c r="A268" s="57" t="s">
        <v>676</v>
      </c>
      <c r="B268" s="56" t="s">
        <v>634</v>
      </c>
      <c r="C268" s="57" t="s">
        <v>813</v>
      </c>
      <c r="D268">
        <v>2014</v>
      </c>
      <c r="E268" s="56" t="s">
        <v>620</v>
      </c>
      <c r="F268" s="56" t="s">
        <v>677</v>
      </c>
      <c r="G268" s="56" t="s">
        <v>636</v>
      </c>
      <c r="H268" s="56" t="s">
        <v>623</v>
      </c>
      <c r="I268" s="56" t="s">
        <v>624</v>
      </c>
      <c r="J268" s="56" t="s">
        <v>625</v>
      </c>
      <c r="K268" s="56" t="s">
        <v>17</v>
      </c>
      <c r="L268" s="56" t="s">
        <v>17</v>
      </c>
      <c r="M268" s="56" t="s">
        <v>17</v>
      </c>
      <c r="N268" s="56" t="s">
        <v>17</v>
      </c>
      <c r="O268" s="56" t="s">
        <v>678</v>
      </c>
      <c r="P268" s="10" t="s">
        <v>17</v>
      </c>
      <c r="Q268" s="58">
        <v>13656054</v>
      </c>
      <c r="R268" s="56" t="s">
        <v>48</v>
      </c>
      <c r="S268" s="56" t="s">
        <v>629</v>
      </c>
      <c r="T268" s="56">
        <v>30</v>
      </c>
      <c r="U268" s="56">
        <v>10</v>
      </c>
      <c r="V268" s="142">
        <v>13502141</v>
      </c>
      <c r="W268" s="59">
        <f t="shared" si="9"/>
        <v>0.98872932107620548</v>
      </c>
      <c r="X268" s="10" t="s">
        <v>17</v>
      </c>
      <c r="Y268" s="56" t="s">
        <v>331</v>
      </c>
      <c r="Z268" s="56" t="s">
        <v>679</v>
      </c>
      <c r="AA268" s="56" t="s">
        <v>680</v>
      </c>
      <c r="AB268" s="8" t="s">
        <v>17</v>
      </c>
      <c r="AC268" s="8" t="s">
        <v>17</v>
      </c>
      <c r="AD268" s="60" t="s">
        <v>826</v>
      </c>
      <c r="AE268" s="56"/>
    </row>
    <row r="269" spans="1:31" ht="14.45" customHeight="1">
      <c r="A269" s="75" t="s">
        <v>1364</v>
      </c>
      <c r="B269" s="73" t="s">
        <v>1365</v>
      </c>
      <c r="C269" s="110" t="s">
        <v>3632</v>
      </c>
      <c r="D269">
        <v>2016</v>
      </c>
      <c r="E269" s="74" t="s">
        <v>1366</v>
      </c>
      <c r="F269" s="75" t="s">
        <v>1367</v>
      </c>
      <c r="G269" s="75" t="s">
        <v>1368</v>
      </c>
      <c r="H269" s="75" t="s">
        <v>1369</v>
      </c>
      <c r="I269" s="75" t="s">
        <v>1370</v>
      </c>
      <c r="J269" s="75" t="s">
        <v>1371</v>
      </c>
      <c r="K269" s="75" t="s">
        <v>17</v>
      </c>
      <c r="L269" s="75" t="s">
        <v>17</v>
      </c>
      <c r="M269" s="75" t="s">
        <v>17</v>
      </c>
      <c r="N269" s="75" t="s">
        <v>17</v>
      </c>
      <c r="O269" s="75" t="s">
        <v>1372</v>
      </c>
      <c r="P269" s="75" t="s">
        <v>1373</v>
      </c>
      <c r="Q269" s="76">
        <v>3025000</v>
      </c>
      <c r="R269" s="75" t="s">
        <v>48</v>
      </c>
      <c r="S269" s="75" t="s">
        <v>1374</v>
      </c>
      <c r="T269" s="75">
        <v>30</v>
      </c>
      <c r="U269" s="3">
        <v>60</v>
      </c>
      <c r="V269" s="12">
        <v>1716035</v>
      </c>
      <c r="W269" s="12">
        <f t="shared" ref="W269:W290" si="10">V269/Q269*100</f>
        <v>56.728429752066113</v>
      </c>
      <c r="X269" s="3" t="s">
        <v>331</v>
      </c>
      <c r="Y269" s="3" t="s">
        <v>331</v>
      </c>
      <c r="Z269" s="78" t="s">
        <v>1376</v>
      </c>
      <c r="AA269" s="78" t="s">
        <v>1377</v>
      </c>
      <c r="AB269" s="8" t="s">
        <v>17</v>
      </c>
      <c r="AC269" s="8" t="s">
        <v>17</v>
      </c>
      <c r="AD269" s="78" t="s">
        <v>1378</v>
      </c>
      <c r="AE269" s="77" t="s">
        <v>1379</v>
      </c>
    </row>
    <row r="270" spans="1:31" ht="14.45" customHeight="1">
      <c r="A270" s="75" t="s">
        <v>1364</v>
      </c>
      <c r="B270" s="73" t="s">
        <v>1365</v>
      </c>
      <c r="C270" s="110" t="s">
        <v>3632</v>
      </c>
      <c r="D270">
        <v>2016</v>
      </c>
      <c r="E270" s="74" t="s">
        <v>1366</v>
      </c>
      <c r="F270" s="75" t="s">
        <v>1367</v>
      </c>
      <c r="G270" s="75" t="s">
        <v>1368</v>
      </c>
      <c r="H270" s="75" t="s">
        <v>1369</v>
      </c>
      <c r="I270" s="75" t="s">
        <v>1370</v>
      </c>
      <c r="J270" s="75" t="s">
        <v>1371</v>
      </c>
      <c r="K270" s="75" t="s">
        <v>17</v>
      </c>
      <c r="L270" s="75" t="s">
        <v>17</v>
      </c>
      <c r="M270" s="75" t="s">
        <v>17</v>
      </c>
      <c r="N270" s="75" t="s">
        <v>17</v>
      </c>
      <c r="O270" s="75" t="s">
        <v>1372</v>
      </c>
      <c r="P270" s="75" t="s">
        <v>1380</v>
      </c>
      <c r="Q270" s="76">
        <v>3025000</v>
      </c>
      <c r="R270" s="75" t="s">
        <v>48</v>
      </c>
      <c r="S270" s="75" t="s">
        <v>1374</v>
      </c>
      <c r="T270" s="75">
        <v>30</v>
      </c>
      <c r="U270" s="3">
        <v>60</v>
      </c>
      <c r="V270" s="12">
        <v>1958439</v>
      </c>
      <c r="W270" s="3">
        <f t="shared" si="10"/>
        <v>64.741785123966949</v>
      </c>
      <c r="X270" s="3" t="s">
        <v>331</v>
      </c>
      <c r="Y270" s="3" t="s">
        <v>331</v>
      </c>
      <c r="Z270" s="78" t="s">
        <v>1382</v>
      </c>
      <c r="AA270" s="78" t="s">
        <v>1383</v>
      </c>
      <c r="AB270" s="8" t="s">
        <v>17</v>
      </c>
      <c r="AC270" s="8" t="s">
        <v>17</v>
      </c>
      <c r="AD270" s="78" t="s">
        <v>1384</v>
      </c>
      <c r="AE270" s="77" t="s">
        <v>1379</v>
      </c>
    </row>
    <row r="271" spans="1:31" ht="13.9" customHeight="1">
      <c r="A271" s="75" t="s">
        <v>1364</v>
      </c>
      <c r="B271" s="73" t="s">
        <v>1365</v>
      </c>
      <c r="C271" s="110" t="s">
        <v>3632</v>
      </c>
      <c r="D271">
        <v>2016</v>
      </c>
      <c r="E271" s="74" t="s">
        <v>1366</v>
      </c>
      <c r="F271" s="75" t="s">
        <v>1367</v>
      </c>
      <c r="G271" s="75" t="s">
        <v>1368</v>
      </c>
      <c r="H271" s="75" t="s">
        <v>1369</v>
      </c>
      <c r="I271" s="75" t="s">
        <v>1370</v>
      </c>
      <c r="J271" s="75" t="s">
        <v>1371</v>
      </c>
      <c r="K271" s="75" t="s">
        <v>17</v>
      </c>
      <c r="L271" s="75" t="s">
        <v>17</v>
      </c>
      <c r="M271" s="75" t="s">
        <v>17</v>
      </c>
      <c r="N271" s="75" t="s">
        <v>17</v>
      </c>
      <c r="O271" s="75" t="s">
        <v>1372</v>
      </c>
      <c r="P271" s="75" t="s">
        <v>1385</v>
      </c>
      <c r="Q271" s="76">
        <v>3025000</v>
      </c>
      <c r="R271" s="75" t="s">
        <v>48</v>
      </c>
      <c r="S271" s="75" t="s">
        <v>1374</v>
      </c>
      <c r="T271" s="75">
        <v>30</v>
      </c>
      <c r="U271" s="3">
        <v>60</v>
      </c>
      <c r="V271" s="12">
        <v>1903037</v>
      </c>
      <c r="W271" s="3">
        <f t="shared" si="10"/>
        <v>62.910314049586781</v>
      </c>
      <c r="X271" s="3" t="s">
        <v>331</v>
      </c>
      <c r="Y271" s="3" t="s">
        <v>331</v>
      </c>
      <c r="Z271" s="78" t="s">
        <v>1387</v>
      </c>
      <c r="AA271" s="78" t="s">
        <v>1388</v>
      </c>
      <c r="AB271" s="8" t="s">
        <v>17</v>
      </c>
      <c r="AC271" s="8" t="s">
        <v>17</v>
      </c>
      <c r="AD271" s="78" t="s">
        <v>1389</v>
      </c>
      <c r="AE271" s="77" t="s">
        <v>1379</v>
      </c>
    </row>
    <row r="272" spans="1:31" ht="13.9" customHeight="1">
      <c r="A272" s="75" t="s">
        <v>1364</v>
      </c>
      <c r="B272" s="73" t="s">
        <v>1365</v>
      </c>
      <c r="C272" s="110" t="s">
        <v>3632</v>
      </c>
      <c r="D272">
        <v>2016</v>
      </c>
      <c r="E272" s="74" t="s">
        <v>1366</v>
      </c>
      <c r="F272" s="75" t="s">
        <v>1367</v>
      </c>
      <c r="G272" s="75" t="s">
        <v>1368</v>
      </c>
      <c r="H272" s="75" t="s">
        <v>1369</v>
      </c>
      <c r="I272" s="75" t="s">
        <v>1370</v>
      </c>
      <c r="J272" s="75" t="s">
        <v>1371</v>
      </c>
      <c r="K272" s="75" t="s">
        <v>17</v>
      </c>
      <c r="L272" s="75" t="s">
        <v>17</v>
      </c>
      <c r="M272" s="75" t="s">
        <v>17</v>
      </c>
      <c r="N272" s="75" t="s">
        <v>17</v>
      </c>
      <c r="O272" s="75" t="s">
        <v>1372</v>
      </c>
      <c r="P272" s="75" t="s">
        <v>1390</v>
      </c>
      <c r="Q272" s="76">
        <v>3023941</v>
      </c>
      <c r="R272" s="75" t="s">
        <v>48</v>
      </c>
      <c r="S272" s="75" t="s">
        <v>1374</v>
      </c>
      <c r="T272" s="75">
        <v>30</v>
      </c>
      <c r="U272" s="3">
        <v>60</v>
      </c>
      <c r="V272" s="12">
        <v>1694625</v>
      </c>
      <c r="W272" s="3">
        <f t="shared" si="10"/>
        <v>56.040279886413124</v>
      </c>
      <c r="X272" s="3" t="s">
        <v>331</v>
      </c>
      <c r="Y272" s="3" t="s">
        <v>331</v>
      </c>
      <c r="Z272" s="78" t="s">
        <v>1392</v>
      </c>
      <c r="AA272" s="78" t="s">
        <v>1393</v>
      </c>
      <c r="AB272" s="8" t="s">
        <v>17</v>
      </c>
      <c r="AC272" s="8" t="s">
        <v>17</v>
      </c>
      <c r="AD272" s="78" t="s">
        <v>1394</v>
      </c>
      <c r="AE272" s="77" t="s">
        <v>1379</v>
      </c>
    </row>
    <row r="273" spans="1:31" ht="13.9" customHeight="1">
      <c r="A273" s="75" t="s">
        <v>1395</v>
      </c>
      <c r="B273" s="73" t="s">
        <v>1365</v>
      </c>
      <c r="C273" s="110" t="s">
        <v>3632</v>
      </c>
      <c r="D273">
        <v>2016</v>
      </c>
      <c r="E273" s="74" t="s">
        <v>1366</v>
      </c>
      <c r="F273" s="75" t="s">
        <v>1396</v>
      </c>
      <c r="G273" s="75" t="s">
        <v>1368</v>
      </c>
      <c r="H273" s="75" t="s">
        <v>1369</v>
      </c>
      <c r="I273" s="75" t="s">
        <v>1370</v>
      </c>
      <c r="J273" s="75" t="s">
        <v>1371</v>
      </c>
      <c r="K273" s="75" t="s">
        <v>17</v>
      </c>
      <c r="L273" s="75" t="s">
        <v>17</v>
      </c>
      <c r="M273" s="75" t="s">
        <v>17</v>
      </c>
      <c r="N273" s="75" t="s">
        <v>17</v>
      </c>
      <c r="O273" s="75" t="s">
        <v>1397</v>
      </c>
      <c r="P273" s="75" t="s">
        <v>1373</v>
      </c>
      <c r="Q273" s="76">
        <v>3500000</v>
      </c>
      <c r="R273" s="75" t="s">
        <v>48</v>
      </c>
      <c r="S273" s="75" t="s">
        <v>1374</v>
      </c>
      <c r="T273" s="75">
        <v>30</v>
      </c>
      <c r="U273" s="3">
        <v>60</v>
      </c>
      <c r="V273" s="12">
        <v>2528736</v>
      </c>
      <c r="W273" s="3">
        <f t="shared" si="10"/>
        <v>72.249600000000001</v>
      </c>
      <c r="X273" s="3" t="s">
        <v>331</v>
      </c>
      <c r="Y273" s="3" t="s">
        <v>331</v>
      </c>
      <c r="Z273" s="78" t="s">
        <v>1399</v>
      </c>
      <c r="AA273" s="9" t="s">
        <v>1400</v>
      </c>
      <c r="AB273" s="8" t="s">
        <v>17</v>
      </c>
      <c r="AC273" s="8" t="s">
        <v>17</v>
      </c>
      <c r="AD273" s="78" t="s">
        <v>1401</v>
      </c>
      <c r="AE273" s="77" t="s">
        <v>1379</v>
      </c>
    </row>
    <row r="274" spans="1:31" ht="13.15" customHeight="1">
      <c r="A274" s="75" t="s">
        <v>1395</v>
      </c>
      <c r="B274" s="73" t="s">
        <v>1365</v>
      </c>
      <c r="C274" s="110" t="s">
        <v>3632</v>
      </c>
      <c r="D274">
        <v>2016</v>
      </c>
      <c r="E274" s="74" t="s">
        <v>1366</v>
      </c>
      <c r="F274" s="75" t="s">
        <v>1396</v>
      </c>
      <c r="G274" s="75" t="s">
        <v>1368</v>
      </c>
      <c r="H274" s="75" t="s">
        <v>1369</v>
      </c>
      <c r="I274" s="75" t="s">
        <v>1370</v>
      </c>
      <c r="J274" s="75" t="s">
        <v>1371</v>
      </c>
      <c r="K274" s="75" t="s">
        <v>17</v>
      </c>
      <c r="L274" s="75" t="s">
        <v>17</v>
      </c>
      <c r="M274" s="75" t="s">
        <v>17</v>
      </c>
      <c r="N274" s="75" t="s">
        <v>17</v>
      </c>
      <c r="O274" s="75" t="s">
        <v>1397</v>
      </c>
      <c r="P274" s="75" t="s">
        <v>1380</v>
      </c>
      <c r="Q274" s="76">
        <v>3500000</v>
      </c>
      <c r="R274" s="75" t="s">
        <v>48</v>
      </c>
      <c r="S274" s="75" t="s">
        <v>1374</v>
      </c>
      <c r="T274" s="75">
        <v>30</v>
      </c>
      <c r="U274" s="3">
        <v>60</v>
      </c>
      <c r="V274" s="12">
        <v>2612604</v>
      </c>
      <c r="W274" s="3">
        <f t="shared" si="10"/>
        <v>74.645828571428581</v>
      </c>
      <c r="X274" s="3" t="s">
        <v>331</v>
      </c>
      <c r="Y274" s="3" t="s">
        <v>331</v>
      </c>
      <c r="Z274" s="78" t="s">
        <v>1403</v>
      </c>
      <c r="AA274" s="9" t="s">
        <v>1404</v>
      </c>
      <c r="AB274" s="8" t="s">
        <v>17</v>
      </c>
      <c r="AC274" s="8" t="s">
        <v>17</v>
      </c>
      <c r="AD274" s="78" t="s">
        <v>1405</v>
      </c>
      <c r="AE274" s="77" t="s">
        <v>1379</v>
      </c>
    </row>
    <row r="275" spans="1:31" ht="13.15" customHeight="1">
      <c r="A275" s="75" t="s">
        <v>1395</v>
      </c>
      <c r="B275" s="73" t="s">
        <v>1365</v>
      </c>
      <c r="C275" s="110" t="s">
        <v>3632</v>
      </c>
      <c r="D275">
        <v>2016</v>
      </c>
      <c r="E275" s="74" t="s">
        <v>1366</v>
      </c>
      <c r="F275" s="75" t="s">
        <v>1396</v>
      </c>
      <c r="G275" s="75" t="s">
        <v>1368</v>
      </c>
      <c r="H275" s="75" t="s">
        <v>1369</v>
      </c>
      <c r="I275" s="75" t="s">
        <v>1370</v>
      </c>
      <c r="J275" s="75" t="s">
        <v>1371</v>
      </c>
      <c r="K275" s="75" t="s">
        <v>17</v>
      </c>
      <c r="L275" s="75" t="s">
        <v>17</v>
      </c>
      <c r="M275" s="75" t="s">
        <v>17</v>
      </c>
      <c r="N275" s="75" t="s">
        <v>17</v>
      </c>
      <c r="O275" s="75" t="s">
        <v>1397</v>
      </c>
      <c r="P275" s="75" t="s">
        <v>1385</v>
      </c>
      <c r="Q275" s="76">
        <v>3500000</v>
      </c>
      <c r="R275" s="75" t="s">
        <v>48</v>
      </c>
      <c r="S275" s="75" t="s">
        <v>1374</v>
      </c>
      <c r="T275" s="75">
        <v>30</v>
      </c>
      <c r="U275" s="3">
        <v>60</v>
      </c>
      <c r="V275" s="12">
        <v>2527754</v>
      </c>
      <c r="W275" s="3">
        <f t="shared" si="10"/>
        <v>72.221542857142865</v>
      </c>
      <c r="X275" s="3" t="s">
        <v>331</v>
      </c>
      <c r="Y275" s="3" t="s">
        <v>331</v>
      </c>
      <c r="Z275" s="78" t="s">
        <v>1407</v>
      </c>
      <c r="AA275" s="9" t="s">
        <v>1408</v>
      </c>
      <c r="AB275" s="8" t="s">
        <v>17</v>
      </c>
      <c r="AC275" s="8" t="s">
        <v>17</v>
      </c>
      <c r="AD275" s="78" t="s">
        <v>1409</v>
      </c>
      <c r="AE275" s="77" t="s">
        <v>1379</v>
      </c>
    </row>
    <row r="276" spans="1:31" ht="12.6" customHeight="1">
      <c r="A276" s="75" t="s">
        <v>1395</v>
      </c>
      <c r="B276" s="73" t="s">
        <v>1365</v>
      </c>
      <c r="C276" s="110" t="s">
        <v>3632</v>
      </c>
      <c r="D276">
        <v>2016</v>
      </c>
      <c r="E276" s="74" t="s">
        <v>1366</v>
      </c>
      <c r="F276" s="75" t="s">
        <v>1396</v>
      </c>
      <c r="G276" s="75" t="s">
        <v>1368</v>
      </c>
      <c r="H276" s="75" t="s">
        <v>1369</v>
      </c>
      <c r="I276" s="75" t="s">
        <v>1370</v>
      </c>
      <c r="J276" s="75" t="s">
        <v>1371</v>
      </c>
      <c r="K276" s="75" t="s">
        <v>17</v>
      </c>
      <c r="L276" s="75" t="s">
        <v>17</v>
      </c>
      <c r="M276" s="75" t="s">
        <v>17</v>
      </c>
      <c r="N276" s="75" t="s">
        <v>17</v>
      </c>
      <c r="O276" s="75" t="s">
        <v>1397</v>
      </c>
      <c r="P276" s="75" t="s">
        <v>1390</v>
      </c>
      <c r="Q276" s="76">
        <v>3102893</v>
      </c>
      <c r="R276" s="75" t="s">
        <v>48</v>
      </c>
      <c r="S276" s="75" t="s">
        <v>1374</v>
      </c>
      <c r="T276" s="75">
        <v>30</v>
      </c>
      <c r="U276" s="3">
        <v>60</v>
      </c>
      <c r="V276" s="12">
        <v>2309605</v>
      </c>
      <c r="W276" s="3">
        <f t="shared" si="10"/>
        <v>74.433923438545904</v>
      </c>
      <c r="X276" s="3" t="s">
        <v>331</v>
      </c>
      <c r="Y276" s="3" t="s">
        <v>331</v>
      </c>
      <c r="Z276" s="78" t="s">
        <v>1411</v>
      </c>
      <c r="AA276" s="9" t="s">
        <v>1412</v>
      </c>
      <c r="AB276" s="8" t="s">
        <v>17</v>
      </c>
      <c r="AC276" s="8" t="s">
        <v>17</v>
      </c>
      <c r="AD276" s="78" t="s">
        <v>1413</v>
      </c>
      <c r="AE276" s="77" t="s">
        <v>1379</v>
      </c>
    </row>
    <row r="277" spans="1:31" ht="14.45" customHeight="1">
      <c r="A277" s="75" t="s">
        <v>1414</v>
      </c>
      <c r="B277" s="73" t="s">
        <v>1365</v>
      </c>
      <c r="C277" s="110" t="s">
        <v>3632</v>
      </c>
      <c r="D277">
        <v>2016</v>
      </c>
      <c r="E277" s="74" t="s">
        <v>1366</v>
      </c>
      <c r="F277" s="75" t="s">
        <v>1415</v>
      </c>
      <c r="G277" s="75" t="s">
        <v>1368</v>
      </c>
      <c r="H277" s="75" t="s">
        <v>1369</v>
      </c>
      <c r="I277" s="75" t="s">
        <v>1370</v>
      </c>
      <c r="J277" s="75" t="s">
        <v>1371</v>
      </c>
      <c r="K277" s="75" t="s">
        <v>17</v>
      </c>
      <c r="L277" s="75" t="s">
        <v>17</v>
      </c>
      <c r="M277" s="75" t="s">
        <v>17</v>
      </c>
      <c r="N277" s="75" t="s">
        <v>17</v>
      </c>
      <c r="O277" s="75" t="s">
        <v>1416</v>
      </c>
      <c r="P277" s="75" t="s">
        <v>1373</v>
      </c>
      <c r="Q277" s="76">
        <v>3937500</v>
      </c>
      <c r="R277" s="75" t="s">
        <v>48</v>
      </c>
      <c r="S277" s="75" t="s">
        <v>1374</v>
      </c>
      <c r="T277" s="75">
        <v>30</v>
      </c>
      <c r="U277" s="3">
        <v>60</v>
      </c>
      <c r="V277" s="12">
        <v>2645655</v>
      </c>
      <c r="W277" s="3">
        <f t="shared" si="10"/>
        <v>67.191238095238091</v>
      </c>
      <c r="X277" s="3" t="s">
        <v>331</v>
      </c>
      <c r="Y277" s="3" t="s">
        <v>331</v>
      </c>
      <c r="Z277" s="78" t="s">
        <v>1418</v>
      </c>
      <c r="AA277" s="78" t="s">
        <v>1419</v>
      </c>
      <c r="AB277" s="8" t="s">
        <v>17</v>
      </c>
      <c r="AC277" s="8" t="s">
        <v>17</v>
      </c>
      <c r="AD277" s="78" t="s">
        <v>1420</v>
      </c>
      <c r="AE277" s="77" t="s">
        <v>1379</v>
      </c>
    </row>
    <row r="278" spans="1:31" ht="13.9" customHeight="1">
      <c r="A278" s="75" t="s">
        <v>1414</v>
      </c>
      <c r="B278" s="73" t="s">
        <v>1365</v>
      </c>
      <c r="C278" s="110" t="s">
        <v>3632</v>
      </c>
      <c r="D278">
        <v>2016</v>
      </c>
      <c r="E278" s="74" t="s">
        <v>1366</v>
      </c>
      <c r="F278" s="75" t="s">
        <v>1415</v>
      </c>
      <c r="G278" s="75" t="s">
        <v>1368</v>
      </c>
      <c r="H278" s="75" t="s">
        <v>1369</v>
      </c>
      <c r="I278" s="75" t="s">
        <v>1370</v>
      </c>
      <c r="J278" s="75" t="s">
        <v>1371</v>
      </c>
      <c r="K278" s="75" t="s">
        <v>17</v>
      </c>
      <c r="L278" s="75" t="s">
        <v>17</v>
      </c>
      <c r="M278" s="75" t="s">
        <v>17</v>
      </c>
      <c r="N278" s="75" t="s">
        <v>17</v>
      </c>
      <c r="O278" s="75" t="s">
        <v>1416</v>
      </c>
      <c r="P278" s="75" t="s">
        <v>1380</v>
      </c>
      <c r="Q278" s="76">
        <v>3937500</v>
      </c>
      <c r="R278" s="75" t="s">
        <v>48</v>
      </c>
      <c r="S278" s="75" t="s">
        <v>1374</v>
      </c>
      <c r="T278" s="75">
        <v>30</v>
      </c>
      <c r="U278" s="3">
        <v>60</v>
      </c>
      <c r="V278" s="12">
        <v>2736653</v>
      </c>
      <c r="W278" s="3">
        <f t="shared" si="10"/>
        <v>69.502298412698423</v>
      </c>
      <c r="X278" s="3" t="s">
        <v>331</v>
      </c>
      <c r="Y278" s="3" t="s">
        <v>331</v>
      </c>
      <c r="Z278" s="78" t="s">
        <v>1422</v>
      </c>
      <c r="AA278" s="9" t="s">
        <v>1423</v>
      </c>
      <c r="AB278" s="8" t="s">
        <v>17</v>
      </c>
      <c r="AC278" s="8" t="s">
        <v>17</v>
      </c>
      <c r="AD278" s="78" t="s">
        <v>1424</v>
      </c>
      <c r="AE278" s="77" t="s">
        <v>1379</v>
      </c>
    </row>
    <row r="279" spans="1:31" ht="14.45" customHeight="1">
      <c r="A279" s="75" t="s">
        <v>1414</v>
      </c>
      <c r="B279" s="73" t="s">
        <v>1365</v>
      </c>
      <c r="C279" s="110" t="s">
        <v>3632</v>
      </c>
      <c r="D279">
        <v>2016</v>
      </c>
      <c r="E279" s="74" t="s">
        <v>1366</v>
      </c>
      <c r="F279" s="75" t="s">
        <v>1415</v>
      </c>
      <c r="G279" s="75" t="s">
        <v>1368</v>
      </c>
      <c r="H279" s="75" t="s">
        <v>1369</v>
      </c>
      <c r="I279" s="75" t="s">
        <v>1370</v>
      </c>
      <c r="J279" s="75" t="s">
        <v>1371</v>
      </c>
      <c r="K279" s="75" t="s">
        <v>17</v>
      </c>
      <c r="L279" s="75" t="s">
        <v>17</v>
      </c>
      <c r="M279" s="75" t="s">
        <v>17</v>
      </c>
      <c r="N279" s="75" t="s">
        <v>17</v>
      </c>
      <c r="O279" s="75" t="s">
        <v>1416</v>
      </c>
      <c r="P279" s="75" t="s">
        <v>1385</v>
      </c>
      <c r="Q279" s="76">
        <v>3937500</v>
      </c>
      <c r="R279" s="75" t="s">
        <v>48</v>
      </c>
      <c r="S279" s="75" t="s">
        <v>1374</v>
      </c>
      <c r="T279" s="75">
        <v>30</v>
      </c>
      <c r="U279" s="3">
        <v>60</v>
      </c>
      <c r="V279" s="12">
        <v>2666885</v>
      </c>
      <c r="W279" s="3">
        <f t="shared" si="10"/>
        <v>67.730412698412707</v>
      </c>
      <c r="X279" s="3" t="s">
        <v>331</v>
      </c>
      <c r="Y279" s="3" t="s">
        <v>331</v>
      </c>
      <c r="Z279" s="78" t="s">
        <v>1426</v>
      </c>
      <c r="AA279" s="9" t="s">
        <v>1427</v>
      </c>
      <c r="AB279" s="8" t="s">
        <v>17</v>
      </c>
      <c r="AC279" s="8" t="s">
        <v>17</v>
      </c>
      <c r="AD279" s="78" t="s">
        <v>1428</v>
      </c>
      <c r="AE279" s="77" t="s">
        <v>1379</v>
      </c>
    </row>
    <row r="280" spans="1:31" ht="13.15" customHeight="1">
      <c r="A280" s="75" t="s">
        <v>1414</v>
      </c>
      <c r="B280" s="73" t="s">
        <v>1365</v>
      </c>
      <c r="C280" s="110" t="s">
        <v>3632</v>
      </c>
      <c r="D280">
        <v>2016</v>
      </c>
      <c r="E280" s="74" t="s">
        <v>1366</v>
      </c>
      <c r="F280" s="75" t="s">
        <v>1415</v>
      </c>
      <c r="G280" s="75" t="s">
        <v>1368</v>
      </c>
      <c r="H280" s="75" t="s">
        <v>1369</v>
      </c>
      <c r="I280" s="75" t="s">
        <v>1370</v>
      </c>
      <c r="J280" s="75" t="s">
        <v>1371</v>
      </c>
      <c r="K280" s="75" t="s">
        <v>17</v>
      </c>
      <c r="L280" s="75" t="s">
        <v>17</v>
      </c>
      <c r="M280" s="75" t="s">
        <v>17</v>
      </c>
      <c r="N280" s="75" t="s">
        <v>17</v>
      </c>
      <c r="O280" s="75" t="s">
        <v>1416</v>
      </c>
      <c r="P280" s="75" t="s">
        <v>1390</v>
      </c>
      <c r="Q280" s="76">
        <v>3858306</v>
      </c>
      <c r="R280" s="75" t="s">
        <v>48</v>
      </c>
      <c r="S280" s="75" t="s">
        <v>1374</v>
      </c>
      <c r="T280" s="75">
        <v>30</v>
      </c>
      <c r="U280" s="3">
        <v>60</v>
      </c>
      <c r="V280" s="12">
        <v>2640069</v>
      </c>
      <c r="W280" s="3">
        <f t="shared" si="10"/>
        <v>68.425599213748214</v>
      </c>
      <c r="X280" s="3" t="s">
        <v>331</v>
      </c>
      <c r="Y280" s="3" t="s">
        <v>331</v>
      </c>
      <c r="Z280" s="78" t="s">
        <v>1430</v>
      </c>
      <c r="AA280" s="9" t="s">
        <v>1431</v>
      </c>
      <c r="AB280" s="8" t="s">
        <v>17</v>
      </c>
      <c r="AC280" s="8" t="s">
        <v>17</v>
      </c>
      <c r="AD280" s="78" t="s">
        <v>1432</v>
      </c>
      <c r="AE280" s="77" t="s">
        <v>1379</v>
      </c>
    </row>
    <row r="281" spans="1:31" ht="14.45" customHeight="1">
      <c r="A281" s="75" t="s">
        <v>1433</v>
      </c>
      <c r="B281" s="73" t="s">
        <v>1365</v>
      </c>
      <c r="C281" s="110" t="s">
        <v>3632</v>
      </c>
      <c r="D281">
        <v>2016</v>
      </c>
      <c r="E281" s="74" t="s">
        <v>1366</v>
      </c>
      <c r="F281" s="75" t="s">
        <v>1434</v>
      </c>
      <c r="G281" s="75" t="s">
        <v>1368</v>
      </c>
      <c r="H281" s="75" t="s">
        <v>1369</v>
      </c>
      <c r="I281" s="75" t="s">
        <v>1370</v>
      </c>
      <c r="J281" s="75" t="s">
        <v>1371</v>
      </c>
      <c r="K281" s="75" t="s">
        <v>17</v>
      </c>
      <c r="L281" s="75" t="s">
        <v>17</v>
      </c>
      <c r="M281" s="75" t="s">
        <v>17</v>
      </c>
      <c r="N281" s="75" t="s">
        <v>17</v>
      </c>
      <c r="O281" s="75" t="s">
        <v>1435</v>
      </c>
      <c r="P281" s="75" t="s">
        <v>1373</v>
      </c>
      <c r="Q281" s="76">
        <v>2800000</v>
      </c>
      <c r="R281" s="75" t="s">
        <v>48</v>
      </c>
      <c r="S281" s="75" t="s">
        <v>1374</v>
      </c>
      <c r="T281" s="75">
        <v>30</v>
      </c>
      <c r="U281" s="3">
        <v>60</v>
      </c>
      <c r="V281" s="12">
        <v>1745768</v>
      </c>
      <c r="W281" s="3">
        <f t="shared" si="10"/>
        <v>62.348857142857142</v>
      </c>
      <c r="X281" s="3" t="s">
        <v>331</v>
      </c>
      <c r="Y281" s="3" t="s">
        <v>331</v>
      </c>
      <c r="Z281" s="78" t="s">
        <v>1437</v>
      </c>
      <c r="AA281" s="78" t="s">
        <v>1438</v>
      </c>
      <c r="AB281" s="8" t="s">
        <v>17</v>
      </c>
      <c r="AC281" s="8" t="s">
        <v>17</v>
      </c>
      <c r="AD281" s="78" t="s">
        <v>1439</v>
      </c>
      <c r="AE281" s="77" t="s">
        <v>1379</v>
      </c>
    </row>
    <row r="282" spans="1:31" ht="15.6" customHeight="1">
      <c r="A282" s="75" t="s">
        <v>1433</v>
      </c>
      <c r="B282" s="73" t="s">
        <v>1365</v>
      </c>
      <c r="C282" s="110" t="s">
        <v>3632</v>
      </c>
      <c r="D282">
        <v>2016</v>
      </c>
      <c r="E282" s="74" t="s">
        <v>1366</v>
      </c>
      <c r="F282" s="75" t="s">
        <v>1434</v>
      </c>
      <c r="G282" s="75" t="s">
        <v>1368</v>
      </c>
      <c r="H282" s="75" t="s">
        <v>1369</v>
      </c>
      <c r="I282" s="75" t="s">
        <v>1370</v>
      </c>
      <c r="J282" s="75" t="s">
        <v>1371</v>
      </c>
      <c r="K282" s="75" t="s">
        <v>17</v>
      </c>
      <c r="L282" s="75" t="s">
        <v>17</v>
      </c>
      <c r="M282" s="75" t="s">
        <v>17</v>
      </c>
      <c r="N282" s="75" t="s">
        <v>17</v>
      </c>
      <c r="O282" s="75" t="s">
        <v>1435</v>
      </c>
      <c r="P282" s="75" t="s">
        <v>1380</v>
      </c>
      <c r="Q282" s="76">
        <v>2800000</v>
      </c>
      <c r="R282" s="75" t="s">
        <v>48</v>
      </c>
      <c r="S282" s="75" t="s">
        <v>1374</v>
      </c>
      <c r="T282" s="75">
        <v>30</v>
      </c>
      <c r="U282" s="3">
        <v>60</v>
      </c>
      <c r="V282" s="12">
        <v>1827475</v>
      </c>
      <c r="W282" s="3">
        <f t="shared" si="10"/>
        <v>65.266964285714295</v>
      </c>
      <c r="X282" s="3" t="s">
        <v>331</v>
      </c>
      <c r="Y282" s="3" t="s">
        <v>331</v>
      </c>
      <c r="Z282" s="78" t="s">
        <v>1441</v>
      </c>
      <c r="AA282" s="9" t="s">
        <v>1442</v>
      </c>
      <c r="AB282" s="8" t="s">
        <v>17</v>
      </c>
      <c r="AC282" s="8" t="s">
        <v>17</v>
      </c>
      <c r="AD282" s="78" t="s">
        <v>1443</v>
      </c>
      <c r="AE282" s="77" t="s">
        <v>1379</v>
      </c>
    </row>
    <row r="283" spans="1:31" ht="15.6" customHeight="1">
      <c r="A283" s="75" t="s">
        <v>1433</v>
      </c>
      <c r="B283" s="73" t="s">
        <v>1365</v>
      </c>
      <c r="C283" s="110" t="s">
        <v>3632</v>
      </c>
      <c r="D283">
        <v>2016</v>
      </c>
      <c r="E283" s="74" t="s">
        <v>1366</v>
      </c>
      <c r="F283" s="75" t="s">
        <v>1434</v>
      </c>
      <c r="G283" s="75" t="s">
        <v>1368</v>
      </c>
      <c r="H283" s="75" t="s">
        <v>1369</v>
      </c>
      <c r="I283" s="75" t="s">
        <v>1370</v>
      </c>
      <c r="J283" s="75" t="s">
        <v>1371</v>
      </c>
      <c r="K283" s="75" t="s">
        <v>17</v>
      </c>
      <c r="L283" s="75" t="s">
        <v>17</v>
      </c>
      <c r="M283" s="75" t="s">
        <v>17</v>
      </c>
      <c r="N283" s="75" t="s">
        <v>17</v>
      </c>
      <c r="O283" s="75" t="s">
        <v>1435</v>
      </c>
      <c r="P283" s="75" t="s">
        <v>1385</v>
      </c>
      <c r="Q283" s="76">
        <v>2800000</v>
      </c>
      <c r="R283" s="75" t="s">
        <v>48</v>
      </c>
      <c r="S283" s="75" t="s">
        <v>1374</v>
      </c>
      <c r="T283" s="75">
        <v>30</v>
      </c>
      <c r="U283" s="3">
        <v>60</v>
      </c>
      <c r="V283" s="12">
        <v>1704617</v>
      </c>
      <c r="W283" s="3">
        <f t="shared" si="10"/>
        <v>60.879178571428568</v>
      </c>
      <c r="X283" s="3" t="s">
        <v>331</v>
      </c>
      <c r="Y283" s="3" t="s">
        <v>331</v>
      </c>
      <c r="Z283" s="78" t="s">
        <v>1445</v>
      </c>
      <c r="AA283" s="9" t="s">
        <v>1446</v>
      </c>
      <c r="AB283" s="8" t="s">
        <v>17</v>
      </c>
      <c r="AC283" s="8" t="s">
        <v>17</v>
      </c>
      <c r="AD283" s="78" t="s">
        <v>1447</v>
      </c>
      <c r="AE283" s="77" t="s">
        <v>1379</v>
      </c>
    </row>
    <row r="284" spans="1:31" ht="14.45" customHeight="1">
      <c r="A284" s="75" t="s">
        <v>1433</v>
      </c>
      <c r="B284" s="73" t="s">
        <v>1365</v>
      </c>
      <c r="C284" s="110" t="s">
        <v>3632</v>
      </c>
      <c r="D284">
        <v>2016</v>
      </c>
      <c r="E284" s="74" t="s">
        <v>1366</v>
      </c>
      <c r="F284" s="75" t="s">
        <v>1434</v>
      </c>
      <c r="G284" s="75" t="s">
        <v>1368</v>
      </c>
      <c r="H284" s="75" t="s">
        <v>1369</v>
      </c>
      <c r="I284" s="75" t="s">
        <v>1370</v>
      </c>
      <c r="J284" s="75" t="s">
        <v>1371</v>
      </c>
      <c r="K284" s="75" t="s">
        <v>17</v>
      </c>
      <c r="L284" s="75" t="s">
        <v>17</v>
      </c>
      <c r="M284" s="75" t="s">
        <v>17</v>
      </c>
      <c r="N284" s="75" t="s">
        <v>17</v>
      </c>
      <c r="O284" s="75" t="s">
        <v>1435</v>
      </c>
      <c r="P284" s="75" t="s">
        <v>1390</v>
      </c>
      <c r="Q284" s="76">
        <v>2672424</v>
      </c>
      <c r="R284" s="75" t="s">
        <v>48</v>
      </c>
      <c r="S284" s="75" t="s">
        <v>1374</v>
      </c>
      <c r="T284" s="75">
        <v>30</v>
      </c>
      <c r="U284" s="3">
        <v>60</v>
      </c>
      <c r="V284" s="12">
        <v>1708821</v>
      </c>
      <c r="W284" s="3">
        <f t="shared" si="10"/>
        <v>63.942735134843872</v>
      </c>
      <c r="X284" s="3" t="s">
        <v>331</v>
      </c>
      <c r="Y284" s="3" t="s">
        <v>331</v>
      </c>
      <c r="Z284" s="78" t="s">
        <v>1449</v>
      </c>
      <c r="AA284" s="9" t="s">
        <v>1450</v>
      </c>
      <c r="AB284" s="8" t="s">
        <v>17</v>
      </c>
      <c r="AC284" s="8" t="s">
        <v>17</v>
      </c>
      <c r="AD284" s="78" t="s">
        <v>1451</v>
      </c>
      <c r="AE284" s="77" t="s">
        <v>1379</v>
      </c>
    </row>
    <row r="285" spans="1:31" ht="16.149999999999999" customHeight="1">
      <c r="A285" s="75" t="s">
        <v>1452</v>
      </c>
      <c r="B285" s="73" t="s">
        <v>1365</v>
      </c>
      <c r="C285" s="110" t="s">
        <v>3632</v>
      </c>
      <c r="D285">
        <v>2016</v>
      </c>
      <c r="E285" s="74" t="s">
        <v>1366</v>
      </c>
      <c r="F285" s="75" t="s">
        <v>1453</v>
      </c>
      <c r="G285" s="75" t="s">
        <v>1368</v>
      </c>
      <c r="H285" s="75" t="s">
        <v>1369</v>
      </c>
      <c r="I285" s="75" t="s">
        <v>1370</v>
      </c>
      <c r="J285" s="75" t="s">
        <v>1371</v>
      </c>
      <c r="K285" s="75" t="s">
        <v>17</v>
      </c>
      <c r="L285" s="75" t="s">
        <v>17</v>
      </c>
      <c r="M285" s="75" t="s">
        <v>17</v>
      </c>
      <c r="N285" s="75" t="s">
        <v>17</v>
      </c>
      <c r="O285" s="75" t="s">
        <v>1454</v>
      </c>
      <c r="P285" s="75" t="s">
        <v>1373</v>
      </c>
      <c r="Q285" s="76">
        <v>3625000</v>
      </c>
      <c r="R285" s="75" t="s">
        <v>48</v>
      </c>
      <c r="S285" s="75" t="s">
        <v>1374</v>
      </c>
      <c r="T285" s="75">
        <v>30</v>
      </c>
      <c r="U285" s="3">
        <v>60</v>
      </c>
      <c r="V285" s="12">
        <v>2225207</v>
      </c>
      <c r="W285" s="3">
        <f t="shared" si="10"/>
        <v>61.385020689655164</v>
      </c>
      <c r="X285" s="3" t="s">
        <v>331</v>
      </c>
      <c r="Y285" s="3" t="s">
        <v>331</v>
      </c>
      <c r="Z285" s="78" t="s">
        <v>1455</v>
      </c>
      <c r="AA285" s="78" t="s">
        <v>1456</v>
      </c>
      <c r="AB285" s="8" t="s">
        <v>17</v>
      </c>
      <c r="AC285" s="8" t="s">
        <v>17</v>
      </c>
      <c r="AD285" s="78" t="s">
        <v>1457</v>
      </c>
      <c r="AE285" s="77" t="s">
        <v>1379</v>
      </c>
    </row>
    <row r="286" spans="1:31" ht="13.9" customHeight="1">
      <c r="A286" s="75" t="s">
        <v>1452</v>
      </c>
      <c r="B286" s="73" t="s">
        <v>1365</v>
      </c>
      <c r="C286" s="110" t="s">
        <v>3632</v>
      </c>
      <c r="D286">
        <v>2016</v>
      </c>
      <c r="E286" s="74" t="s">
        <v>1366</v>
      </c>
      <c r="F286" s="75" t="s">
        <v>1453</v>
      </c>
      <c r="G286" s="75" t="s">
        <v>1368</v>
      </c>
      <c r="H286" s="75" t="s">
        <v>1369</v>
      </c>
      <c r="I286" s="75" t="s">
        <v>1370</v>
      </c>
      <c r="J286" s="75" t="s">
        <v>1371</v>
      </c>
      <c r="K286" s="75" t="s">
        <v>17</v>
      </c>
      <c r="L286" s="75" t="s">
        <v>17</v>
      </c>
      <c r="M286" s="75" t="s">
        <v>17</v>
      </c>
      <c r="N286" s="75" t="s">
        <v>17</v>
      </c>
      <c r="O286" s="75" t="s">
        <v>1454</v>
      </c>
      <c r="P286" s="75" t="s">
        <v>1380</v>
      </c>
      <c r="Q286" s="76">
        <v>3625000</v>
      </c>
      <c r="R286" s="75" t="s">
        <v>48</v>
      </c>
      <c r="S286" s="75" t="s">
        <v>1374</v>
      </c>
      <c r="T286" s="75">
        <v>30</v>
      </c>
      <c r="U286" s="3">
        <v>60</v>
      </c>
      <c r="V286" s="12">
        <v>2607816</v>
      </c>
      <c r="W286" s="3">
        <f t="shared" si="10"/>
        <v>71.939751724137935</v>
      </c>
      <c r="X286" s="3" t="s">
        <v>331</v>
      </c>
      <c r="Y286" s="3" t="s">
        <v>331</v>
      </c>
      <c r="Z286" s="9" t="s">
        <v>1458</v>
      </c>
      <c r="AA286" s="9" t="s">
        <v>1459</v>
      </c>
      <c r="AB286" s="8" t="s">
        <v>17</v>
      </c>
      <c r="AC286" s="8" t="s">
        <v>17</v>
      </c>
      <c r="AD286" s="78" t="s">
        <v>1460</v>
      </c>
      <c r="AE286" s="77" t="s">
        <v>1379</v>
      </c>
    </row>
    <row r="287" spans="1:31" ht="15" customHeight="1">
      <c r="A287" s="75" t="s">
        <v>1452</v>
      </c>
      <c r="B287" s="73" t="s">
        <v>1365</v>
      </c>
      <c r="C287" s="110" t="s">
        <v>3632</v>
      </c>
      <c r="D287">
        <v>2016</v>
      </c>
      <c r="E287" s="74" t="s">
        <v>1366</v>
      </c>
      <c r="F287" s="75" t="s">
        <v>1453</v>
      </c>
      <c r="G287" s="75" t="s">
        <v>1368</v>
      </c>
      <c r="H287" s="75" t="s">
        <v>1369</v>
      </c>
      <c r="I287" s="75" t="s">
        <v>1370</v>
      </c>
      <c r="J287" s="75" t="s">
        <v>1371</v>
      </c>
      <c r="K287" s="75" t="s">
        <v>17</v>
      </c>
      <c r="L287" s="75" t="s">
        <v>17</v>
      </c>
      <c r="M287" s="75" t="s">
        <v>17</v>
      </c>
      <c r="N287" s="75" t="s">
        <v>17</v>
      </c>
      <c r="O287" s="75" t="s">
        <v>1454</v>
      </c>
      <c r="P287" s="75" t="s">
        <v>1385</v>
      </c>
      <c r="Q287" s="76">
        <v>3625000</v>
      </c>
      <c r="R287" s="75" t="s">
        <v>48</v>
      </c>
      <c r="S287" s="75" t="s">
        <v>1374</v>
      </c>
      <c r="T287" s="75">
        <v>30</v>
      </c>
      <c r="U287" s="3">
        <v>60</v>
      </c>
      <c r="V287" s="12">
        <v>2198889</v>
      </c>
      <c r="W287" s="3">
        <f t="shared" si="10"/>
        <v>60.659006896551723</v>
      </c>
      <c r="X287" s="3" t="s">
        <v>331</v>
      </c>
      <c r="Y287" s="3" t="s">
        <v>331</v>
      </c>
      <c r="Z287" s="9" t="s">
        <v>1461</v>
      </c>
      <c r="AA287" s="9" t="s">
        <v>1462</v>
      </c>
      <c r="AB287" s="8" t="s">
        <v>17</v>
      </c>
      <c r="AC287" s="8" t="s">
        <v>17</v>
      </c>
      <c r="AD287" s="78" t="s">
        <v>1463</v>
      </c>
      <c r="AE287" s="77" t="s">
        <v>1379</v>
      </c>
    </row>
    <row r="288" spans="1:31" ht="15" customHeight="1">
      <c r="A288" s="75" t="s">
        <v>1452</v>
      </c>
      <c r="B288" s="73" t="s">
        <v>1365</v>
      </c>
      <c r="C288" s="110" t="s">
        <v>3632</v>
      </c>
      <c r="D288">
        <v>2016</v>
      </c>
      <c r="E288" s="74" t="s">
        <v>1366</v>
      </c>
      <c r="F288" s="75" t="s">
        <v>1453</v>
      </c>
      <c r="G288" s="75" t="s">
        <v>1368</v>
      </c>
      <c r="H288" s="75" t="s">
        <v>1369</v>
      </c>
      <c r="I288" s="75" t="s">
        <v>1370</v>
      </c>
      <c r="J288" s="75" t="s">
        <v>1371</v>
      </c>
      <c r="K288" s="75" t="s">
        <v>17</v>
      </c>
      <c r="L288" s="75" t="s">
        <v>17</v>
      </c>
      <c r="M288" s="75" t="s">
        <v>17</v>
      </c>
      <c r="N288" s="75" t="s">
        <v>17</v>
      </c>
      <c r="O288" s="75" t="s">
        <v>1454</v>
      </c>
      <c r="P288" s="75" t="s">
        <v>1390</v>
      </c>
      <c r="Q288" s="76">
        <v>3367010</v>
      </c>
      <c r="R288" s="75" t="s">
        <v>48</v>
      </c>
      <c r="S288" s="75" t="s">
        <v>1374</v>
      </c>
      <c r="T288" s="75">
        <v>30</v>
      </c>
      <c r="U288" s="3">
        <v>60</v>
      </c>
      <c r="V288" s="12">
        <v>2369698</v>
      </c>
      <c r="W288" s="3">
        <f t="shared" si="10"/>
        <v>70.379891951612862</v>
      </c>
      <c r="X288" s="3" t="s">
        <v>331</v>
      </c>
      <c r="Y288" s="3" t="s">
        <v>331</v>
      </c>
      <c r="Z288" s="9" t="s">
        <v>1464</v>
      </c>
      <c r="AA288" s="9" t="s">
        <v>1465</v>
      </c>
      <c r="AB288" s="8" t="s">
        <v>17</v>
      </c>
      <c r="AC288" s="8" t="s">
        <v>17</v>
      </c>
      <c r="AD288" s="78" t="s">
        <v>1466</v>
      </c>
      <c r="AE288" s="77" t="s">
        <v>1379</v>
      </c>
    </row>
    <row r="289" spans="1:31" ht="15.6" customHeight="1">
      <c r="A289" s="75" t="s">
        <v>1467</v>
      </c>
      <c r="B289" s="73" t="s">
        <v>1365</v>
      </c>
      <c r="C289" s="110" t="s">
        <v>3632</v>
      </c>
      <c r="D289">
        <v>2016</v>
      </c>
      <c r="E289" s="74" t="s">
        <v>1366</v>
      </c>
      <c r="F289" s="75" t="s">
        <v>1468</v>
      </c>
      <c r="G289" s="75" t="s">
        <v>1368</v>
      </c>
      <c r="H289" s="75" t="s">
        <v>1369</v>
      </c>
      <c r="I289" s="75" t="s">
        <v>1370</v>
      </c>
      <c r="J289" s="75" t="s">
        <v>1371</v>
      </c>
      <c r="K289" s="75" t="s">
        <v>17</v>
      </c>
      <c r="L289" s="75" t="s">
        <v>17</v>
      </c>
      <c r="M289" s="75" t="s">
        <v>17</v>
      </c>
      <c r="N289" s="75" t="s">
        <v>17</v>
      </c>
      <c r="O289" s="75" t="s">
        <v>1469</v>
      </c>
      <c r="P289" s="75" t="s">
        <v>1373</v>
      </c>
      <c r="Q289" s="76">
        <v>3325000</v>
      </c>
      <c r="R289" s="75" t="s">
        <v>48</v>
      </c>
      <c r="S289" s="75" t="s">
        <v>1374</v>
      </c>
      <c r="T289" s="75">
        <v>30</v>
      </c>
      <c r="U289" s="3">
        <v>60</v>
      </c>
      <c r="V289" s="12">
        <v>2062343</v>
      </c>
      <c r="W289" s="3">
        <f t="shared" si="10"/>
        <v>62.025353383458651</v>
      </c>
      <c r="X289" s="3" t="s">
        <v>331</v>
      </c>
      <c r="Y289" s="3" t="s">
        <v>331</v>
      </c>
      <c r="Z289" s="78" t="s">
        <v>1470</v>
      </c>
      <c r="AA289" s="78" t="s">
        <v>1471</v>
      </c>
      <c r="AB289" s="8" t="s">
        <v>17</v>
      </c>
      <c r="AC289" s="8" t="s">
        <v>17</v>
      </c>
      <c r="AD289" s="78" t="s">
        <v>1472</v>
      </c>
      <c r="AE289" s="77" t="s">
        <v>1379</v>
      </c>
    </row>
    <row r="290" spans="1:31" ht="15.6" customHeight="1">
      <c r="A290" s="75" t="s">
        <v>1467</v>
      </c>
      <c r="B290" s="73" t="s">
        <v>1365</v>
      </c>
      <c r="C290" s="110" t="s">
        <v>3632</v>
      </c>
      <c r="D290">
        <v>2016</v>
      </c>
      <c r="E290" s="74" t="s">
        <v>1366</v>
      </c>
      <c r="F290" s="75" t="s">
        <v>1468</v>
      </c>
      <c r="G290" s="75" t="s">
        <v>1368</v>
      </c>
      <c r="H290" s="75" t="s">
        <v>1369</v>
      </c>
      <c r="I290" s="75" t="s">
        <v>1370</v>
      </c>
      <c r="J290" s="75" t="s">
        <v>1371</v>
      </c>
      <c r="K290" s="75" t="s">
        <v>17</v>
      </c>
      <c r="L290" s="75" t="s">
        <v>17</v>
      </c>
      <c r="M290" s="75" t="s">
        <v>17</v>
      </c>
      <c r="N290" s="75" t="s">
        <v>17</v>
      </c>
      <c r="O290" s="75" t="s">
        <v>1469</v>
      </c>
      <c r="P290" s="75" t="s">
        <v>1380</v>
      </c>
      <c r="Q290" s="76">
        <v>3325000</v>
      </c>
      <c r="R290" s="75" t="s">
        <v>48</v>
      </c>
      <c r="S290" s="75" t="s">
        <v>1374</v>
      </c>
      <c r="T290" s="75">
        <v>30</v>
      </c>
      <c r="U290" s="3">
        <v>60</v>
      </c>
      <c r="V290" s="12">
        <v>2155262</v>
      </c>
      <c r="W290" s="3">
        <f t="shared" si="10"/>
        <v>64.819909774436084</v>
      </c>
      <c r="X290" s="3" t="s">
        <v>331</v>
      </c>
      <c r="Y290" s="3" t="s">
        <v>331</v>
      </c>
      <c r="Z290" s="9" t="s">
        <v>1473</v>
      </c>
      <c r="AA290" s="9" t="s">
        <v>1474</v>
      </c>
      <c r="AB290" s="8" t="s">
        <v>17</v>
      </c>
      <c r="AC290" s="8" t="s">
        <v>17</v>
      </c>
      <c r="AD290" s="78" t="s">
        <v>1475</v>
      </c>
      <c r="AE290" s="77" t="s">
        <v>1379</v>
      </c>
    </row>
    <row r="291" spans="1:31" ht="13.9" customHeight="1">
      <c r="A291" s="75" t="s">
        <v>1467</v>
      </c>
      <c r="B291" s="73" t="s">
        <v>1365</v>
      </c>
      <c r="C291" s="110" t="s">
        <v>3632</v>
      </c>
      <c r="D291">
        <v>2016</v>
      </c>
      <c r="E291" s="74" t="s">
        <v>1366</v>
      </c>
      <c r="F291" s="75" t="s">
        <v>1468</v>
      </c>
      <c r="G291" s="75" t="s">
        <v>1368</v>
      </c>
      <c r="H291" s="75" t="s">
        <v>1369</v>
      </c>
      <c r="I291" s="75" t="s">
        <v>1370</v>
      </c>
      <c r="J291" s="75" t="s">
        <v>1371</v>
      </c>
      <c r="K291" s="75" t="s">
        <v>17</v>
      </c>
      <c r="L291" s="75" t="s">
        <v>17</v>
      </c>
      <c r="M291" s="75" t="s">
        <v>17</v>
      </c>
      <c r="N291" s="75" t="s">
        <v>17</v>
      </c>
      <c r="O291" s="75" t="s">
        <v>1469</v>
      </c>
      <c r="P291" s="75" t="s">
        <v>1385</v>
      </c>
      <c r="Q291" s="76">
        <v>3325000</v>
      </c>
      <c r="R291" s="75" t="s">
        <v>48</v>
      </c>
      <c r="S291" s="75" t="s">
        <v>1374</v>
      </c>
      <c r="T291" s="75">
        <v>30</v>
      </c>
      <c r="U291" s="3">
        <v>60</v>
      </c>
      <c r="V291" s="12">
        <v>2072604</v>
      </c>
      <c r="W291" s="3">
        <v>62.33</v>
      </c>
      <c r="X291" s="3" t="s">
        <v>331</v>
      </c>
      <c r="Y291" s="3" t="s">
        <v>331</v>
      </c>
      <c r="Z291" s="9" t="s">
        <v>1476</v>
      </c>
      <c r="AA291" s="9" t="s">
        <v>1477</v>
      </c>
      <c r="AB291" s="8" t="s">
        <v>17</v>
      </c>
      <c r="AC291" s="8" t="s">
        <v>17</v>
      </c>
      <c r="AD291" s="78" t="s">
        <v>1478</v>
      </c>
      <c r="AE291" s="77" t="s">
        <v>1379</v>
      </c>
    </row>
    <row r="292" spans="1:31" ht="13.9" customHeight="1">
      <c r="A292" s="75" t="s">
        <v>1467</v>
      </c>
      <c r="B292" s="73" t="s">
        <v>1365</v>
      </c>
      <c r="C292" s="110" t="s">
        <v>3632</v>
      </c>
      <c r="D292">
        <v>2016</v>
      </c>
      <c r="E292" s="74" t="s">
        <v>1366</v>
      </c>
      <c r="F292" s="75" t="s">
        <v>1468</v>
      </c>
      <c r="G292" s="75" t="s">
        <v>1368</v>
      </c>
      <c r="H292" s="75" t="s">
        <v>1369</v>
      </c>
      <c r="I292" s="75" t="s">
        <v>1370</v>
      </c>
      <c r="J292" s="75" t="s">
        <v>1371</v>
      </c>
      <c r="K292" s="75" t="s">
        <v>17</v>
      </c>
      <c r="L292" s="75" t="s">
        <v>17</v>
      </c>
      <c r="M292" s="75" t="s">
        <v>17</v>
      </c>
      <c r="N292" s="75" t="s">
        <v>17</v>
      </c>
      <c r="O292" s="75" t="s">
        <v>1469</v>
      </c>
      <c r="P292" s="75" t="s">
        <v>1390</v>
      </c>
      <c r="Q292" s="76">
        <v>3317840</v>
      </c>
      <c r="R292" s="75" t="s">
        <v>48</v>
      </c>
      <c r="S292" s="75" t="s">
        <v>1374</v>
      </c>
      <c r="T292" s="75">
        <v>30</v>
      </c>
      <c r="U292" s="3">
        <v>60</v>
      </c>
      <c r="V292" s="12">
        <v>2146280</v>
      </c>
      <c r="W292" s="3">
        <v>64.689099999999996</v>
      </c>
      <c r="X292" s="3" t="s">
        <v>331</v>
      </c>
      <c r="Y292" s="3" t="s">
        <v>331</v>
      </c>
      <c r="Z292" s="9" t="s">
        <v>1479</v>
      </c>
      <c r="AA292" s="9" t="s">
        <v>1480</v>
      </c>
      <c r="AB292" s="8" t="s">
        <v>17</v>
      </c>
      <c r="AC292" s="8" t="s">
        <v>17</v>
      </c>
      <c r="AD292" s="78" t="s">
        <v>1481</v>
      </c>
      <c r="AE292" s="77" t="s">
        <v>1379</v>
      </c>
    </row>
    <row r="293" spans="1:31" ht="15" customHeight="1">
      <c r="A293" s="75" t="s">
        <v>1482</v>
      </c>
      <c r="B293" s="73" t="s">
        <v>1365</v>
      </c>
      <c r="C293" s="110" t="s">
        <v>3632</v>
      </c>
      <c r="D293">
        <v>2016</v>
      </c>
      <c r="E293" s="74" t="s">
        <v>1366</v>
      </c>
      <c r="F293" s="75" t="s">
        <v>1483</v>
      </c>
      <c r="G293" s="75" t="s">
        <v>1368</v>
      </c>
      <c r="H293" s="75" t="s">
        <v>1369</v>
      </c>
      <c r="I293" s="75" t="s">
        <v>1370</v>
      </c>
      <c r="J293" s="75" t="s">
        <v>1371</v>
      </c>
      <c r="K293" s="75" t="s">
        <v>17</v>
      </c>
      <c r="L293" s="75" t="s">
        <v>17</v>
      </c>
      <c r="M293" s="75" t="s">
        <v>17</v>
      </c>
      <c r="N293" s="75" t="s">
        <v>17</v>
      </c>
      <c r="O293" s="75" t="s">
        <v>1484</v>
      </c>
      <c r="P293" s="75" t="s">
        <v>331</v>
      </c>
      <c r="Q293" s="79">
        <v>3738301</v>
      </c>
      <c r="R293" s="75" t="s">
        <v>48</v>
      </c>
      <c r="S293" s="80" t="s">
        <v>1485</v>
      </c>
      <c r="T293" s="75">
        <v>30</v>
      </c>
      <c r="U293" s="3">
        <v>60</v>
      </c>
      <c r="V293" s="12">
        <v>2993999</v>
      </c>
      <c r="W293" s="81">
        <v>0.88800000000000001</v>
      </c>
      <c r="X293" s="3" t="s">
        <v>331</v>
      </c>
      <c r="Y293" s="3" t="s">
        <v>331</v>
      </c>
      <c r="Z293" s="9" t="s">
        <v>1487</v>
      </c>
      <c r="AA293" s="78" t="s">
        <v>1488</v>
      </c>
      <c r="AB293" s="8" t="s">
        <v>17</v>
      </c>
      <c r="AC293" s="8" t="s">
        <v>17</v>
      </c>
      <c r="AD293" s="9" t="s">
        <v>1489</v>
      </c>
      <c r="AE293" s="77" t="s">
        <v>1379</v>
      </c>
    </row>
    <row r="294" spans="1:31" ht="13.9" customHeight="1">
      <c r="A294" s="75" t="s">
        <v>1490</v>
      </c>
      <c r="B294" s="73" t="s">
        <v>1365</v>
      </c>
      <c r="C294" s="110" t="s">
        <v>3632</v>
      </c>
      <c r="D294">
        <v>2016</v>
      </c>
      <c r="E294" s="74" t="s">
        <v>1366</v>
      </c>
      <c r="F294" s="75" t="s">
        <v>1491</v>
      </c>
      <c r="G294" s="75" t="s">
        <v>1368</v>
      </c>
      <c r="H294" s="75" t="s">
        <v>1369</v>
      </c>
      <c r="I294" s="75" t="s">
        <v>1370</v>
      </c>
      <c r="J294" s="75" t="s">
        <v>1371</v>
      </c>
      <c r="K294" s="75" t="s">
        <v>17</v>
      </c>
      <c r="L294" s="75" t="s">
        <v>17</v>
      </c>
      <c r="M294" s="75" t="s">
        <v>17</v>
      </c>
      <c r="N294" s="75" t="s">
        <v>17</v>
      </c>
      <c r="O294" s="75" t="s">
        <v>1492</v>
      </c>
      <c r="P294" s="75" t="s">
        <v>331</v>
      </c>
      <c r="Q294" s="79">
        <v>3809515</v>
      </c>
      <c r="R294" s="75" t="s">
        <v>48</v>
      </c>
      <c r="S294" s="80" t="s">
        <v>1485</v>
      </c>
      <c r="T294" s="75">
        <v>30</v>
      </c>
      <c r="U294" s="3">
        <v>60</v>
      </c>
      <c r="V294" s="12">
        <v>2868431</v>
      </c>
      <c r="W294" s="81">
        <v>0.88</v>
      </c>
      <c r="X294" s="3" t="s">
        <v>331</v>
      </c>
      <c r="Y294" s="3" t="s">
        <v>331</v>
      </c>
      <c r="Z294" s="78" t="s">
        <v>1494</v>
      </c>
      <c r="AA294" s="9" t="s">
        <v>1495</v>
      </c>
      <c r="AB294" s="8" t="s">
        <v>17</v>
      </c>
      <c r="AC294" s="8" t="s">
        <v>17</v>
      </c>
      <c r="AD294" s="9" t="s">
        <v>1496</v>
      </c>
      <c r="AE294" s="77" t="s">
        <v>1379</v>
      </c>
    </row>
    <row r="295" spans="1:31" ht="15" customHeight="1">
      <c r="A295" s="75" t="s">
        <v>1497</v>
      </c>
      <c r="B295" s="73" t="s">
        <v>1365</v>
      </c>
      <c r="C295" s="110" t="s">
        <v>3632</v>
      </c>
      <c r="D295">
        <v>2016</v>
      </c>
      <c r="E295" s="74" t="s">
        <v>1366</v>
      </c>
      <c r="F295" s="75" t="s">
        <v>1498</v>
      </c>
      <c r="G295" s="75" t="s">
        <v>1368</v>
      </c>
      <c r="H295" s="75" t="s">
        <v>1369</v>
      </c>
      <c r="I295" s="75" t="s">
        <v>1370</v>
      </c>
      <c r="J295" s="75" t="s">
        <v>1371</v>
      </c>
      <c r="K295" s="75" t="s">
        <v>17</v>
      </c>
      <c r="L295" s="75" t="s">
        <v>17</v>
      </c>
      <c r="M295" s="75" t="s">
        <v>17</v>
      </c>
      <c r="N295" s="75" t="s">
        <v>17</v>
      </c>
      <c r="O295" s="75" t="s">
        <v>1499</v>
      </c>
      <c r="P295" s="75" t="s">
        <v>331</v>
      </c>
      <c r="Q295" s="79">
        <v>4272653</v>
      </c>
      <c r="R295" s="75" t="s">
        <v>48</v>
      </c>
      <c r="S295" s="80" t="s">
        <v>1485</v>
      </c>
      <c r="T295" s="75">
        <v>30</v>
      </c>
      <c r="U295" s="3">
        <v>60</v>
      </c>
      <c r="V295" s="12">
        <v>3034860</v>
      </c>
      <c r="W295" s="81">
        <v>0.88900000000000001</v>
      </c>
      <c r="X295" s="3" t="s">
        <v>331</v>
      </c>
      <c r="Y295" s="3" t="s">
        <v>331</v>
      </c>
      <c r="Z295" s="78" t="s">
        <v>1501</v>
      </c>
      <c r="AA295" s="78" t="s">
        <v>1502</v>
      </c>
      <c r="AB295" s="8" t="s">
        <v>17</v>
      </c>
      <c r="AC295" s="8" t="s">
        <v>17</v>
      </c>
      <c r="AD295" s="9" t="s">
        <v>1503</v>
      </c>
      <c r="AE295" s="77" t="s">
        <v>1379</v>
      </c>
    </row>
    <row r="296" spans="1:31" ht="15" customHeight="1">
      <c r="A296" s="75" t="s">
        <v>1504</v>
      </c>
      <c r="B296" s="73" t="s">
        <v>1365</v>
      </c>
      <c r="C296" s="110" t="s">
        <v>3632</v>
      </c>
      <c r="D296">
        <v>2016</v>
      </c>
      <c r="E296" s="74" t="s">
        <v>1366</v>
      </c>
      <c r="F296" s="75" t="s">
        <v>1505</v>
      </c>
      <c r="G296" s="75" t="s">
        <v>1368</v>
      </c>
      <c r="H296" s="75" t="s">
        <v>1369</v>
      </c>
      <c r="I296" s="75" t="s">
        <v>1370</v>
      </c>
      <c r="J296" s="75" t="s">
        <v>1371</v>
      </c>
      <c r="K296" s="75" t="s">
        <v>17</v>
      </c>
      <c r="L296" s="75" t="s">
        <v>17</v>
      </c>
      <c r="M296" s="75" t="s">
        <v>17</v>
      </c>
      <c r="N296" s="75" t="s">
        <v>17</v>
      </c>
      <c r="O296" s="75" t="s">
        <v>1506</v>
      </c>
      <c r="P296" s="75" t="s">
        <v>1373</v>
      </c>
      <c r="Q296" s="76">
        <v>3700000</v>
      </c>
      <c r="R296" s="75" t="s">
        <v>48</v>
      </c>
      <c r="S296" s="75" t="s">
        <v>1374</v>
      </c>
      <c r="T296" s="75">
        <v>30</v>
      </c>
      <c r="U296" s="3">
        <v>60</v>
      </c>
      <c r="V296" s="12">
        <v>2474870</v>
      </c>
      <c r="W296" s="81">
        <v>0.66888400000000003</v>
      </c>
      <c r="X296" s="3" t="s">
        <v>331</v>
      </c>
      <c r="Y296" s="3" t="s">
        <v>331</v>
      </c>
      <c r="Z296" s="78" t="s">
        <v>1508</v>
      </c>
      <c r="AA296" s="78" t="s">
        <v>1509</v>
      </c>
      <c r="AB296" s="8" t="s">
        <v>17</v>
      </c>
      <c r="AC296" s="8" t="s">
        <v>17</v>
      </c>
      <c r="AD296" s="78" t="s">
        <v>1510</v>
      </c>
      <c r="AE296" s="77" t="s">
        <v>1379</v>
      </c>
    </row>
    <row r="297" spans="1:31" ht="15" customHeight="1">
      <c r="A297" s="75" t="s">
        <v>1504</v>
      </c>
      <c r="B297" s="73" t="s">
        <v>1365</v>
      </c>
      <c r="C297" s="110" t="s">
        <v>3632</v>
      </c>
      <c r="D297">
        <v>2016</v>
      </c>
      <c r="E297" s="74" t="s">
        <v>1366</v>
      </c>
      <c r="F297" s="75" t="s">
        <v>1505</v>
      </c>
      <c r="G297" s="75" t="s">
        <v>1368</v>
      </c>
      <c r="H297" s="75" t="s">
        <v>1369</v>
      </c>
      <c r="I297" s="75" t="s">
        <v>1370</v>
      </c>
      <c r="J297" s="75" t="s">
        <v>1371</v>
      </c>
      <c r="K297" s="75" t="s">
        <v>17</v>
      </c>
      <c r="L297" s="75" t="s">
        <v>17</v>
      </c>
      <c r="M297" s="75" t="s">
        <v>17</v>
      </c>
      <c r="N297" s="75" t="s">
        <v>17</v>
      </c>
      <c r="O297" s="75" t="s">
        <v>1506</v>
      </c>
      <c r="P297" s="75" t="s">
        <v>1380</v>
      </c>
      <c r="Q297" s="76">
        <v>3700000</v>
      </c>
      <c r="R297" s="75" t="s">
        <v>48</v>
      </c>
      <c r="S297" s="75" t="s">
        <v>1374</v>
      </c>
      <c r="T297" s="75">
        <v>30</v>
      </c>
      <c r="U297" s="3">
        <v>60</v>
      </c>
      <c r="V297" s="12">
        <v>2724434</v>
      </c>
      <c r="W297" s="81">
        <v>0.73629999999999995</v>
      </c>
      <c r="X297" s="3" t="s">
        <v>331</v>
      </c>
      <c r="Y297" s="3" t="s">
        <v>331</v>
      </c>
      <c r="Z297" s="9" t="s">
        <v>1512</v>
      </c>
      <c r="AA297" s="9" t="s">
        <v>1513</v>
      </c>
      <c r="AB297" s="8" t="s">
        <v>17</v>
      </c>
      <c r="AC297" s="8" t="s">
        <v>17</v>
      </c>
      <c r="AD297" s="78" t="s">
        <v>1514</v>
      </c>
      <c r="AE297" s="77" t="s">
        <v>1379</v>
      </c>
    </row>
    <row r="298" spans="1:31" ht="15" customHeight="1">
      <c r="A298" s="75" t="s">
        <v>1504</v>
      </c>
      <c r="B298" s="73" t="s">
        <v>1365</v>
      </c>
      <c r="C298" s="110" t="s">
        <v>3632</v>
      </c>
      <c r="D298">
        <v>2016</v>
      </c>
      <c r="E298" s="74" t="s">
        <v>1366</v>
      </c>
      <c r="F298" s="75" t="s">
        <v>1505</v>
      </c>
      <c r="G298" s="75" t="s">
        <v>1368</v>
      </c>
      <c r="H298" s="75" t="s">
        <v>1369</v>
      </c>
      <c r="I298" s="75" t="s">
        <v>1370</v>
      </c>
      <c r="J298" s="75" t="s">
        <v>1371</v>
      </c>
      <c r="K298" s="75" t="s">
        <v>17</v>
      </c>
      <c r="L298" s="75" t="s">
        <v>17</v>
      </c>
      <c r="M298" s="75" t="s">
        <v>17</v>
      </c>
      <c r="N298" s="75" t="s">
        <v>17</v>
      </c>
      <c r="O298" s="75" t="s">
        <v>1506</v>
      </c>
      <c r="P298" s="75" t="s">
        <v>1385</v>
      </c>
      <c r="Q298" s="76">
        <v>3700000</v>
      </c>
      <c r="R298" s="75" t="s">
        <v>48</v>
      </c>
      <c r="S298" s="75" t="s">
        <v>1374</v>
      </c>
      <c r="T298" s="75">
        <v>30</v>
      </c>
      <c r="U298" s="3">
        <v>60</v>
      </c>
      <c r="V298" s="12">
        <v>2472674</v>
      </c>
      <c r="W298" s="81">
        <v>0.66830000000000001</v>
      </c>
      <c r="X298" s="3" t="s">
        <v>331</v>
      </c>
      <c r="Y298" s="3" t="s">
        <v>331</v>
      </c>
      <c r="Z298" s="9" t="s">
        <v>1516</v>
      </c>
      <c r="AA298" s="9" t="s">
        <v>1517</v>
      </c>
      <c r="AB298" s="8" t="s">
        <v>17</v>
      </c>
      <c r="AC298" s="8" t="s">
        <v>17</v>
      </c>
      <c r="AD298" s="78" t="s">
        <v>1518</v>
      </c>
      <c r="AE298" s="77" t="s">
        <v>1379</v>
      </c>
    </row>
    <row r="299" spans="1:31" ht="15" customHeight="1">
      <c r="A299" s="75" t="s">
        <v>1504</v>
      </c>
      <c r="B299" s="73" t="s">
        <v>1365</v>
      </c>
      <c r="C299" s="110" t="s">
        <v>3632</v>
      </c>
      <c r="D299">
        <v>2016</v>
      </c>
      <c r="E299" s="74" t="s">
        <v>1366</v>
      </c>
      <c r="F299" s="75" t="s">
        <v>1505</v>
      </c>
      <c r="G299" s="75" t="s">
        <v>1368</v>
      </c>
      <c r="H299" s="75" t="s">
        <v>1369</v>
      </c>
      <c r="I299" s="75" t="s">
        <v>1370</v>
      </c>
      <c r="J299" s="75" t="s">
        <v>1371</v>
      </c>
      <c r="K299" s="75" t="s">
        <v>17</v>
      </c>
      <c r="L299" s="75" t="s">
        <v>17</v>
      </c>
      <c r="M299" s="75" t="s">
        <v>17</v>
      </c>
      <c r="N299" s="75" t="s">
        <v>17</v>
      </c>
      <c r="O299" s="75" t="s">
        <v>1506</v>
      </c>
      <c r="P299" s="75" t="s">
        <v>1390</v>
      </c>
      <c r="Q299" s="76">
        <v>3676724</v>
      </c>
      <c r="R299" s="75" t="s">
        <v>48</v>
      </c>
      <c r="S299" s="75" t="s">
        <v>1374</v>
      </c>
      <c r="T299" s="75">
        <v>30</v>
      </c>
      <c r="U299" s="3">
        <v>60</v>
      </c>
      <c r="V299" s="12">
        <v>2662335</v>
      </c>
      <c r="W299" s="81">
        <v>0.72409999999999997</v>
      </c>
      <c r="X299" s="3" t="s">
        <v>331</v>
      </c>
      <c r="Y299" s="3" t="s">
        <v>331</v>
      </c>
      <c r="Z299" s="9" t="s">
        <v>1520</v>
      </c>
      <c r="AA299" s="9" t="s">
        <v>1521</v>
      </c>
      <c r="AB299" s="8" t="s">
        <v>17</v>
      </c>
      <c r="AC299" s="8" t="s">
        <v>17</v>
      </c>
      <c r="AD299" s="78" t="s">
        <v>1522</v>
      </c>
      <c r="AE299" s="77" t="s">
        <v>1379</v>
      </c>
    </row>
    <row r="300" spans="1:31" ht="16.149999999999999" customHeight="1">
      <c r="A300" s="75" t="s">
        <v>1523</v>
      </c>
      <c r="B300" s="73" t="s">
        <v>1365</v>
      </c>
      <c r="C300" s="110" t="s">
        <v>3632</v>
      </c>
      <c r="D300">
        <v>2016</v>
      </c>
      <c r="E300" s="74" t="s">
        <v>1366</v>
      </c>
      <c r="F300" s="75" t="s">
        <v>1524</v>
      </c>
      <c r="G300" s="75" t="s">
        <v>1368</v>
      </c>
      <c r="H300" s="75" t="s">
        <v>1369</v>
      </c>
      <c r="I300" s="75" t="s">
        <v>1370</v>
      </c>
      <c r="J300" s="75" t="s">
        <v>1371</v>
      </c>
      <c r="K300" s="75" t="s">
        <v>17</v>
      </c>
      <c r="L300" s="75" t="s">
        <v>17</v>
      </c>
      <c r="M300" s="75" t="s">
        <v>17</v>
      </c>
      <c r="N300" s="75" t="s">
        <v>17</v>
      </c>
      <c r="O300" s="75" t="s">
        <v>1525</v>
      </c>
      <c r="P300" s="75" t="s">
        <v>1373</v>
      </c>
      <c r="Q300" s="76">
        <v>3350000</v>
      </c>
      <c r="R300" s="75" t="s">
        <v>48</v>
      </c>
      <c r="S300" s="75" t="s">
        <v>1374</v>
      </c>
      <c r="T300" s="75">
        <v>30</v>
      </c>
      <c r="U300" s="3">
        <v>60</v>
      </c>
      <c r="V300" s="12">
        <v>2238565</v>
      </c>
      <c r="W300" s="81">
        <v>0.66820000000000002</v>
      </c>
      <c r="X300" s="3" t="s">
        <v>331</v>
      </c>
      <c r="Y300" s="3" t="s">
        <v>331</v>
      </c>
      <c r="Z300" s="78" t="s">
        <v>1527</v>
      </c>
      <c r="AA300" s="78" t="s">
        <v>1528</v>
      </c>
      <c r="AB300" s="8" t="s">
        <v>17</v>
      </c>
      <c r="AC300" s="8" t="s">
        <v>17</v>
      </c>
      <c r="AD300" s="78" t="s">
        <v>1529</v>
      </c>
      <c r="AE300" s="77" t="s">
        <v>1379</v>
      </c>
    </row>
    <row r="301" spans="1:31" ht="15" customHeight="1">
      <c r="A301" s="75" t="s">
        <v>1523</v>
      </c>
      <c r="B301" s="73" t="s">
        <v>1365</v>
      </c>
      <c r="C301" s="110" t="s">
        <v>3632</v>
      </c>
      <c r="D301">
        <v>2016</v>
      </c>
      <c r="E301" s="74" t="s">
        <v>1366</v>
      </c>
      <c r="F301" s="75" t="s">
        <v>1524</v>
      </c>
      <c r="G301" s="75" t="s">
        <v>1368</v>
      </c>
      <c r="H301" s="75" t="s">
        <v>1369</v>
      </c>
      <c r="I301" s="75" t="s">
        <v>1370</v>
      </c>
      <c r="J301" s="75" t="s">
        <v>1371</v>
      </c>
      <c r="K301" s="75" t="s">
        <v>17</v>
      </c>
      <c r="L301" s="75" t="s">
        <v>17</v>
      </c>
      <c r="M301" s="75" t="s">
        <v>17</v>
      </c>
      <c r="N301" s="75" t="s">
        <v>17</v>
      </c>
      <c r="O301" s="75" t="s">
        <v>1525</v>
      </c>
      <c r="P301" s="75" t="s">
        <v>1380</v>
      </c>
      <c r="Q301" s="76">
        <v>3350000</v>
      </c>
      <c r="R301" s="75" t="s">
        <v>48</v>
      </c>
      <c r="S301" s="75" t="s">
        <v>1374</v>
      </c>
      <c r="T301" s="75">
        <v>30</v>
      </c>
      <c r="U301" s="3">
        <v>60</v>
      </c>
      <c r="V301" s="12">
        <v>2337569</v>
      </c>
      <c r="W301" s="81">
        <v>0.69777999999999996</v>
      </c>
      <c r="X301" s="3" t="s">
        <v>331</v>
      </c>
      <c r="Y301" s="3" t="s">
        <v>331</v>
      </c>
      <c r="Z301" s="9" t="s">
        <v>1531</v>
      </c>
      <c r="AA301" s="9" t="s">
        <v>1532</v>
      </c>
      <c r="AB301" s="8" t="s">
        <v>17</v>
      </c>
      <c r="AC301" s="8" t="s">
        <v>17</v>
      </c>
      <c r="AD301" s="78" t="s">
        <v>1533</v>
      </c>
      <c r="AE301" s="77" t="s">
        <v>1379</v>
      </c>
    </row>
    <row r="302" spans="1:31" ht="15.6" customHeight="1">
      <c r="A302" s="75" t="s">
        <v>1523</v>
      </c>
      <c r="B302" s="73" t="s">
        <v>1365</v>
      </c>
      <c r="C302" s="110" t="s">
        <v>3632</v>
      </c>
      <c r="D302">
        <v>2016</v>
      </c>
      <c r="E302" s="74" t="s">
        <v>1366</v>
      </c>
      <c r="F302" s="75" t="s">
        <v>1524</v>
      </c>
      <c r="G302" s="75" t="s">
        <v>1368</v>
      </c>
      <c r="H302" s="75" t="s">
        <v>1369</v>
      </c>
      <c r="I302" s="75" t="s">
        <v>1370</v>
      </c>
      <c r="J302" s="75" t="s">
        <v>1371</v>
      </c>
      <c r="K302" s="75" t="s">
        <v>17</v>
      </c>
      <c r="L302" s="75" t="s">
        <v>17</v>
      </c>
      <c r="M302" s="75" t="s">
        <v>17</v>
      </c>
      <c r="N302" s="75" t="s">
        <v>17</v>
      </c>
      <c r="O302" s="75" t="s">
        <v>1525</v>
      </c>
      <c r="P302" s="75" t="s">
        <v>1385</v>
      </c>
      <c r="Q302" s="76">
        <v>3350000</v>
      </c>
      <c r="R302" s="75" t="s">
        <v>48</v>
      </c>
      <c r="S302" s="75" t="s">
        <v>1374</v>
      </c>
      <c r="T302" s="75">
        <v>30</v>
      </c>
      <c r="U302" s="3">
        <v>60</v>
      </c>
      <c r="V302" s="12">
        <v>2226397</v>
      </c>
      <c r="W302" s="81">
        <v>0.66459599999999996</v>
      </c>
      <c r="X302" s="3" t="s">
        <v>331</v>
      </c>
      <c r="Y302" s="3" t="s">
        <v>331</v>
      </c>
      <c r="Z302" s="9" t="s">
        <v>1535</v>
      </c>
      <c r="AA302" s="9" t="s">
        <v>1536</v>
      </c>
      <c r="AB302" s="8" t="s">
        <v>17</v>
      </c>
      <c r="AC302" s="8" t="s">
        <v>17</v>
      </c>
      <c r="AD302" s="78" t="s">
        <v>1537</v>
      </c>
      <c r="AE302" s="77" t="s">
        <v>1379</v>
      </c>
    </row>
    <row r="303" spans="1:31" ht="15" customHeight="1">
      <c r="A303" s="75" t="s">
        <v>1523</v>
      </c>
      <c r="B303" s="73" t="s">
        <v>1365</v>
      </c>
      <c r="C303" s="110" t="s">
        <v>3632</v>
      </c>
      <c r="D303">
        <v>2016</v>
      </c>
      <c r="E303" s="74" t="s">
        <v>1366</v>
      </c>
      <c r="F303" s="75" t="s">
        <v>1524</v>
      </c>
      <c r="G303" s="75" t="s">
        <v>1368</v>
      </c>
      <c r="H303" s="75" t="s">
        <v>1369</v>
      </c>
      <c r="I303" s="75" t="s">
        <v>1370</v>
      </c>
      <c r="J303" s="75" t="s">
        <v>1371</v>
      </c>
      <c r="K303" s="75" t="s">
        <v>17</v>
      </c>
      <c r="L303" s="75" t="s">
        <v>17</v>
      </c>
      <c r="M303" s="75" t="s">
        <v>17</v>
      </c>
      <c r="N303" s="75" t="s">
        <v>17</v>
      </c>
      <c r="O303" s="75" t="s">
        <v>1525</v>
      </c>
      <c r="P303" s="75" t="s">
        <v>1390</v>
      </c>
      <c r="Q303" s="76">
        <v>3340030</v>
      </c>
      <c r="R303" s="75" t="s">
        <v>48</v>
      </c>
      <c r="S303" s="75" t="s">
        <v>1374</v>
      </c>
      <c r="T303" s="75">
        <v>30</v>
      </c>
      <c r="U303" s="3">
        <v>60</v>
      </c>
      <c r="V303" s="12">
        <v>2305615</v>
      </c>
      <c r="W303" s="81">
        <v>0.69030000000000002</v>
      </c>
      <c r="X303" s="3" t="s">
        <v>331</v>
      </c>
      <c r="Y303" s="3" t="s">
        <v>331</v>
      </c>
      <c r="Z303" s="9" t="s">
        <v>1539</v>
      </c>
      <c r="AA303" s="9" t="s">
        <v>1540</v>
      </c>
      <c r="AB303" s="8" t="s">
        <v>17</v>
      </c>
      <c r="AC303" s="8" t="s">
        <v>17</v>
      </c>
      <c r="AD303" s="78" t="s">
        <v>1541</v>
      </c>
      <c r="AE303" s="77" t="s">
        <v>1379</v>
      </c>
    </row>
    <row r="304" spans="1:31" ht="15.6" customHeight="1">
      <c r="A304" s="75" t="s">
        <v>1542</v>
      </c>
      <c r="B304" s="73" t="s">
        <v>1365</v>
      </c>
      <c r="C304" s="110" t="s">
        <v>3632</v>
      </c>
      <c r="D304">
        <v>2016</v>
      </c>
      <c r="E304" s="74" t="s">
        <v>1366</v>
      </c>
      <c r="F304" s="75" t="s">
        <v>1543</v>
      </c>
      <c r="G304" s="75" t="s">
        <v>1368</v>
      </c>
      <c r="H304" s="75" t="s">
        <v>1369</v>
      </c>
      <c r="I304" s="75" t="s">
        <v>1370</v>
      </c>
      <c r="J304" s="75" t="s">
        <v>1371</v>
      </c>
      <c r="K304" s="75" t="s">
        <v>17</v>
      </c>
      <c r="L304" s="75" t="s">
        <v>17</v>
      </c>
      <c r="M304" s="75" t="s">
        <v>17</v>
      </c>
      <c r="N304" s="75" t="s">
        <v>17</v>
      </c>
      <c r="O304" s="75" t="s">
        <v>1544</v>
      </c>
      <c r="P304" s="75" t="s">
        <v>1373</v>
      </c>
      <c r="Q304" s="76">
        <v>3300000</v>
      </c>
      <c r="R304" s="75" t="s">
        <v>48</v>
      </c>
      <c r="S304" s="75" t="s">
        <v>1374</v>
      </c>
      <c r="T304" s="75">
        <v>30</v>
      </c>
      <c r="U304" s="3">
        <v>60</v>
      </c>
      <c r="V304" s="12">
        <v>2255008</v>
      </c>
      <c r="W304" s="81">
        <v>0.68330000000000002</v>
      </c>
      <c r="X304" s="3" t="s">
        <v>331</v>
      </c>
      <c r="Y304" s="3" t="s">
        <v>331</v>
      </c>
      <c r="Z304" s="78" t="s">
        <v>1546</v>
      </c>
      <c r="AA304" s="78" t="s">
        <v>1547</v>
      </c>
      <c r="AB304" s="8" t="s">
        <v>17</v>
      </c>
      <c r="AC304" s="8" t="s">
        <v>17</v>
      </c>
      <c r="AD304" s="78" t="s">
        <v>1548</v>
      </c>
      <c r="AE304" s="77" t="s">
        <v>1379</v>
      </c>
    </row>
    <row r="305" spans="1:31" ht="15.6" customHeight="1">
      <c r="A305" s="75" t="s">
        <v>1542</v>
      </c>
      <c r="B305" s="73" t="s">
        <v>1365</v>
      </c>
      <c r="C305" s="110" t="s">
        <v>3632</v>
      </c>
      <c r="D305">
        <v>2016</v>
      </c>
      <c r="E305" s="74" t="s">
        <v>1366</v>
      </c>
      <c r="F305" s="75" t="s">
        <v>1543</v>
      </c>
      <c r="G305" s="75" t="s">
        <v>1368</v>
      </c>
      <c r="H305" s="75" t="s">
        <v>1369</v>
      </c>
      <c r="I305" s="75" t="s">
        <v>1370</v>
      </c>
      <c r="J305" s="75" t="s">
        <v>1371</v>
      </c>
      <c r="K305" s="75" t="s">
        <v>17</v>
      </c>
      <c r="L305" s="75" t="s">
        <v>17</v>
      </c>
      <c r="M305" s="75" t="s">
        <v>17</v>
      </c>
      <c r="N305" s="75" t="s">
        <v>17</v>
      </c>
      <c r="O305" s="75" t="s">
        <v>1544</v>
      </c>
      <c r="P305" s="75" t="s">
        <v>1380</v>
      </c>
      <c r="Q305" s="76">
        <v>3300000</v>
      </c>
      <c r="R305" s="75" t="s">
        <v>48</v>
      </c>
      <c r="S305" s="75" t="s">
        <v>1374</v>
      </c>
      <c r="T305" s="75">
        <v>30</v>
      </c>
      <c r="U305" s="3">
        <v>60</v>
      </c>
      <c r="V305" s="12">
        <v>2356195</v>
      </c>
      <c r="W305" s="81">
        <v>0.71399800000000002</v>
      </c>
      <c r="X305" s="3" t="s">
        <v>331</v>
      </c>
      <c r="Y305" s="3" t="s">
        <v>331</v>
      </c>
      <c r="Z305" s="9" t="s">
        <v>1550</v>
      </c>
      <c r="AA305" s="9" t="s">
        <v>1551</v>
      </c>
      <c r="AB305" s="8" t="s">
        <v>17</v>
      </c>
      <c r="AC305" s="8" t="s">
        <v>17</v>
      </c>
      <c r="AD305" s="78" t="s">
        <v>1552</v>
      </c>
      <c r="AE305" s="77" t="s">
        <v>1379</v>
      </c>
    </row>
    <row r="306" spans="1:31" ht="16.149999999999999" customHeight="1">
      <c r="A306" s="75" t="s">
        <v>1542</v>
      </c>
      <c r="B306" s="73" t="s">
        <v>1365</v>
      </c>
      <c r="C306" s="110" t="s">
        <v>3632</v>
      </c>
      <c r="D306">
        <v>2016</v>
      </c>
      <c r="E306" s="74" t="s">
        <v>1366</v>
      </c>
      <c r="F306" s="75" t="s">
        <v>1543</v>
      </c>
      <c r="G306" s="75" t="s">
        <v>1368</v>
      </c>
      <c r="H306" s="75" t="s">
        <v>1369</v>
      </c>
      <c r="I306" s="75" t="s">
        <v>1370</v>
      </c>
      <c r="J306" s="75" t="s">
        <v>1371</v>
      </c>
      <c r="K306" s="75" t="s">
        <v>17</v>
      </c>
      <c r="L306" s="75" t="s">
        <v>17</v>
      </c>
      <c r="M306" s="75" t="s">
        <v>17</v>
      </c>
      <c r="N306" s="75" t="s">
        <v>17</v>
      </c>
      <c r="O306" s="75" t="s">
        <v>1544</v>
      </c>
      <c r="P306" s="75" t="s">
        <v>1385</v>
      </c>
      <c r="Q306" s="76">
        <v>3300000</v>
      </c>
      <c r="R306" s="75" t="s">
        <v>48</v>
      </c>
      <c r="S306" s="75" t="s">
        <v>1374</v>
      </c>
      <c r="T306" s="75">
        <v>30</v>
      </c>
      <c r="U306" s="3">
        <v>60</v>
      </c>
      <c r="V306" s="12">
        <v>2249752</v>
      </c>
      <c r="W306" s="81">
        <v>0.68169999999999997</v>
      </c>
      <c r="X306" s="3" t="s">
        <v>331</v>
      </c>
      <c r="Y306" s="3" t="s">
        <v>331</v>
      </c>
      <c r="Z306" s="9" t="s">
        <v>1554</v>
      </c>
      <c r="AA306" s="9" t="s">
        <v>1555</v>
      </c>
      <c r="AB306" s="8" t="s">
        <v>17</v>
      </c>
      <c r="AC306" s="8" t="s">
        <v>17</v>
      </c>
      <c r="AD306" s="78" t="s">
        <v>1556</v>
      </c>
      <c r="AE306" s="77" t="s">
        <v>1379</v>
      </c>
    </row>
    <row r="307" spans="1:31" ht="15" customHeight="1">
      <c r="A307" s="75" t="s">
        <v>1542</v>
      </c>
      <c r="B307" s="73" t="s">
        <v>1365</v>
      </c>
      <c r="C307" s="110" t="s">
        <v>3632</v>
      </c>
      <c r="D307">
        <v>2016</v>
      </c>
      <c r="E307" s="74" t="s">
        <v>1366</v>
      </c>
      <c r="F307" s="75" t="s">
        <v>1543</v>
      </c>
      <c r="G307" s="75" t="s">
        <v>1368</v>
      </c>
      <c r="H307" s="75" t="s">
        <v>1369</v>
      </c>
      <c r="I307" s="75" t="s">
        <v>1370</v>
      </c>
      <c r="J307" s="75" t="s">
        <v>1371</v>
      </c>
      <c r="K307" s="75" t="s">
        <v>17</v>
      </c>
      <c r="L307" s="75" t="s">
        <v>17</v>
      </c>
      <c r="M307" s="75" t="s">
        <v>17</v>
      </c>
      <c r="N307" s="75" t="s">
        <v>17</v>
      </c>
      <c r="O307" s="75" t="s">
        <v>1544</v>
      </c>
      <c r="P307" s="75" t="s">
        <v>1390</v>
      </c>
      <c r="Q307" s="76">
        <v>3297320</v>
      </c>
      <c r="R307" s="75" t="s">
        <v>48</v>
      </c>
      <c r="S307" s="75" t="s">
        <v>1374</v>
      </c>
      <c r="T307" s="75">
        <v>30</v>
      </c>
      <c r="U307" s="3">
        <v>60</v>
      </c>
      <c r="V307" s="12">
        <v>2327896</v>
      </c>
      <c r="W307" s="81">
        <v>0.70599599999999996</v>
      </c>
      <c r="X307" s="3" t="s">
        <v>331</v>
      </c>
      <c r="Y307" s="3" t="s">
        <v>331</v>
      </c>
      <c r="Z307" s="9" t="s">
        <v>1558</v>
      </c>
      <c r="AA307" s="9" t="s">
        <v>1559</v>
      </c>
      <c r="AB307" s="8" t="s">
        <v>17</v>
      </c>
      <c r="AC307" s="8" t="s">
        <v>17</v>
      </c>
      <c r="AD307" s="78" t="s">
        <v>1560</v>
      </c>
      <c r="AE307" s="77" t="s">
        <v>1379</v>
      </c>
    </row>
    <row r="308" spans="1:31" ht="17.45" customHeight="1">
      <c r="A308" s="75" t="s">
        <v>1561</v>
      </c>
      <c r="B308" s="73" t="s">
        <v>1365</v>
      </c>
      <c r="C308" s="110" t="s">
        <v>3632</v>
      </c>
      <c r="D308">
        <v>2016</v>
      </c>
      <c r="E308" s="74" t="s">
        <v>1366</v>
      </c>
      <c r="F308" s="75" t="s">
        <v>1562</v>
      </c>
      <c r="G308" s="75" t="s">
        <v>1368</v>
      </c>
      <c r="H308" s="75" t="s">
        <v>1369</v>
      </c>
      <c r="I308" s="75" t="s">
        <v>1370</v>
      </c>
      <c r="J308" s="75" t="s">
        <v>1371</v>
      </c>
      <c r="K308" s="75" t="s">
        <v>17</v>
      </c>
      <c r="L308" s="75" t="s">
        <v>17</v>
      </c>
      <c r="M308" s="75" t="s">
        <v>17</v>
      </c>
      <c r="N308" s="75" t="s">
        <v>17</v>
      </c>
      <c r="O308" s="75" t="s">
        <v>1563</v>
      </c>
      <c r="P308" s="75" t="s">
        <v>1373</v>
      </c>
      <c r="Q308" s="76">
        <v>3100000</v>
      </c>
      <c r="R308" s="75" t="s">
        <v>48</v>
      </c>
      <c r="S308" s="75" t="s">
        <v>1374</v>
      </c>
      <c r="T308" s="75">
        <v>30</v>
      </c>
      <c r="U308" s="3">
        <v>60</v>
      </c>
      <c r="V308" s="12">
        <v>2371650</v>
      </c>
      <c r="W308" s="81">
        <v>0.76500000000000001</v>
      </c>
      <c r="X308" s="3" t="s">
        <v>331</v>
      </c>
      <c r="Y308" s="3" t="s">
        <v>331</v>
      </c>
      <c r="Z308" s="78" t="s">
        <v>1565</v>
      </c>
      <c r="AA308" s="78" t="s">
        <v>1566</v>
      </c>
      <c r="AB308" s="8" t="s">
        <v>17</v>
      </c>
      <c r="AC308" s="8" t="s">
        <v>17</v>
      </c>
      <c r="AD308" s="78" t="s">
        <v>1567</v>
      </c>
      <c r="AE308" s="77" t="s">
        <v>1379</v>
      </c>
    </row>
    <row r="309" spans="1:31" ht="17.45" customHeight="1">
      <c r="A309" s="75" t="s">
        <v>1561</v>
      </c>
      <c r="B309" s="73" t="s">
        <v>1365</v>
      </c>
      <c r="C309" s="110" t="s">
        <v>3632</v>
      </c>
      <c r="D309">
        <v>2016</v>
      </c>
      <c r="E309" s="74" t="s">
        <v>1366</v>
      </c>
      <c r="F309" s="75" t="s">
        <v>1562</v>
      </c>
      <c r="G309" s="75" t="s">
        <v>1368</v>
      </c>
      <c r="H309" s="75" t="s">
        <v>1369</v>
      </c>
      <c r="I309" s="75" t="s">
        <v>1370</v>
      </c>
      <c r="J309" s="75" t="s">
        <v>1371</v>
      </c>
      <c r="K309" s="75" t="s">
        <v>17</v>
      </c>
      <c r="L309" s="75" t="s">
        <v>17</v>
      </c>
      <c r="M309" s="75" t="s">
        <v>17</v>
      </c>
      <c r="N309" s="75" t="s">
        <v>17</v>
      </c>
      <c r="O309" s="75" t="s">
        <v>1563</v>
      </c>
      <c r="P309" s="75" t="s">
        <v>1380</v>
      </c>
      <c r="Q309" s="76">
        <v>3100000</v>
      </c>
      <c r="R309" s="75" t="s">
        <v>48</v>
      </c>
      <c r="S309" s="75" t="s">
        <v>1374</v>
      </c>
      <c r="T309" s="75">
        <v>30</v>
      </c>
      <c r="U309" s="3">
        <v>60</v>
      </c>
      <c r="V309" s="12">
        <v>2475749</v>
      </c>
      <c r="W309" s="81">
        <v>0.79859999999999998</v>
      </c>
      <c r="X309" s="3" t="s">
        <v>331</v>
      </c>
      <c r="Y309" s="3" t="s">
        <v>331</v>
      </c>
      <c r="Z309" s="9" t="s">
        <v>1569</v>
      </c>
      <c r="AA309" s="9" t="s">
        <v>1570</v>
      </c>
      <c r="AB309" s="8" t="s">
        <v>17</v>
      </c>
      <c r="AC309" s="8" t="s">
        <v>17</v>
      </c>
      <c r="AD309" s="78" t="s">
        <v>1571</v>
      </c>
      <c r="AE309" s="77" t="s">
        <v>1379</v>
      </c>
    </row>
    <row r="310" spans="1:31" ht="15.6" customHeight="1">
      <c r="A310" s="75" t="s">
        <v>1561</v>
      </c>
      <c r="B310" s="73" t="s">
        <v>1365</v>
      </c>
      <c r="C310" s="110" t="s">
        <v>3632</v>
      </c>
      <c r="D310">
        <v>2016</v>
      </c>
      <c r="E310" s="74" t="s">
        <v>1366</v>
      </c>
      <c r="F310" s="75" t="s">
        <v>1562</v>
      </c>
      <c r="G310" s="75" t="s">
        <v>1368</v>
      </c>
      <c r="H310" s="75" t="s">
        <v>1369</v>
      </c>
      <c r="I310" s="75" t="s">
        <v>1370</v>
      </c>
      <c r="J310" s="75" t="s">
        <v>1371</v>
      </c>
      <c r="K310" s="75" t="s">
        <v>17</v>
      </c>
      <c r="L310" s="75" t="s">
        <v>17</v>
      </c>
      <c r="M310" s="75" t="s">
        <v>17</v>
      </c>
      <c r="N310" s="75" t="s">
        <v>17</v>
      </c>
      <c r="O310" s="75" t="s">
        <v>1563</v>
      </c>
      <c r="P310" s="75" t="s">
        <v>1385</v>
      </c>
      <c r="Q310" s="76">
        <v>3100000</v>
      </c>
      <c r="R310" s="75" t="s">
        <v>48</v>
      </c>
      <c r="S310" s="75" t="s">
        <v>1374</v>
      </c>
      <c r="T310" s="75">
        <v>30</v>
      </c>
      <c r="U310" s="3">
        <v>60</v>
      </c>
      <c r="V310" s="12">
        <v>2369267</v>
      </c>
      <c r="W310" s="81">
        <v>0.76429999999999998</v>
      </c>
      <c r="X310" s="3" t="s">
        <v>331</v>
      </c>
      <c r="Y310" s="3" t="s">
        <v>331</v>
      </c>
      <c r="Z310" s="9" t="s">
        <v>1573</v>
      </c>
      <c r="AA310" s="9" t="s">
        <v>1574</v>
      </c>
      <c r="AB310" s="8" t="s">
        <v>17</v>
      </c>
      <c r="AC310" s="8" t="s">
        <v>17</v>
      </c>
      <c r="AD310" s="78" t="s">
        <v>1575</v>
      </c>
      <c r="AE310" s="77" t="s">
        <v>1379</v>
      </c>
    </row>
    <row r="311" spans="1:31" ht="13.9" customHeight="1">
      <c r="A311" s="75" t="s">
        <v>1561</v>
      </c>
      <c r="B311" s="73" t="s">
        <v>1365</v>
      </c>
      <c r="C311" s="110" t="s">
        <v>3632</v>
      </c>
      <c r="D311">
        <v>2016</v>
      </c>
      <c r="E311" s="74" t="s">
        <v>1366</v>
      </c>
      <c r="F311" s="75" t="s">
        <v>1562</v>
      </c>
      <c r="G311" s="75" t="s">
        <v>1368</v>
      </c>
      <c r="H311" s="75" t="s">
        <v>1369</v>
      </c>
      <c r="I311" s="75" t="s">
        <v>1370</v>
      </c>
      <c r="J311" s="75" t="s">
        <v>1371</v>
      </c>
      <c r="K311" s="75" t="s">
        <v>17</v>
      </c>
      <c r="L311" s="75" t="s">
        <v>17</v>
      </c>
      <c r="M311" s="75" t="s">
        <v>17</v>
      </c>
      <c r="N311" s="75" t="s">
        <v>17</v>
      </c>
      <c r="O311" s="75" t="s">
        <v>1563</v>
      </c>
      <c r="P311" s="75" t="s">
        <v>1390</v>
      </c>
      <c r="Q311" s="76">
        <v>3070394</v>
      </c>
      <c r="R311" s="75" t="s">
        <v>48</v>
      </c>
      <c r="S311" s="75" t="s">
        <v>1374</v>
      </c>
      <c r="T311" s="75">
        <v>30</v>
      </c>
      <c r="U311" s="3">
        <v>60</v>
      </c>
      <c r="V311" s="12">
        <v>2428527</v>
      </c>
      <c r="W311" s="81">
        <v>0.79090000000000005</v>
      </c>
      <c r="X311" s="3" t="s">
        <v>331</v>
      </c>
      <c r="Y311" s="3" t="s">
        <v>331</v>
      </c>
      <c r="Z311" s="9" t="s">
        <v>1577</v>
      </c>
      <c r="AA311" s="9" t="s">
        <v>1578</v>
      </c>
      <c r="AB311" s="8" t="s">
        <v>17</v>
      </c>
      <c r="AC311" s="8" t="s">
        <v>17</v>
      </c>
      <c r="AD311" s="78" t="s">
        <v>1579</v>
      </c>
      <c r="AE311" s="77" t="s">
        <v>1379</v>
      </c>
    </row>
    <row r="312" spans="1:31" ht="15" customHeight="1">
      <c r="A312" s="75" t="s">
        <v>1580</v>
      </c>
      <c r="B312" s="73" t="s">
        <v>1365</v>
      </c>
      <c r="C312" s="110" t="s">
        <v>3632</v>
      </c>
      <c r="D312">
        <v>2016</v>
      </c>
      <c r="E312" s="74" t="s">
        <v>1366</v>
      </c>
      <c r="F312" s="75" t="s">
        <v>1581</v>
      </c>
      <c r="G312" s="75" t="s">
        <v>1368</v>
      </c>
      <c r="H312" s="75" t="s">
        <v>1369</v>
      </c>
      <c r="I312" s="75" t="s">
        <v>1370</v>
      </c>
      <c r="J312" s="75" t="s">
        <v>1371</v>
      </c>
      <c r="K312" s="75" t="s">
        <v>17</v>
      </c>
      <c r="L312" s="75" t="s">
        <v>17</v>
      </c>
      <c r="M312" s="75" t="s">
        <v>17</v>
      </c>
      <c r="N312" s="75" t="s">
        <v>17</v>
      </c>
      <c r="O312" s="75" t="s">
        <v>1582</v>
      </c>
      <c r="P312" s="75" t="s">
        <v>331</v>
      </c>
      <c r="Q312" s="79">
        <v>3310725</v>
      </c>
      <c r="R312" s="75" t="s">
        <v>48</v>
      </c>
      <c r="S312" s="80" t="s">
        <v>1485</v>
      </c>
      <c r="T312" s="75">
        <v>30</v>
      </c>
      <c r="U312" s="3">
        <v>60</v>
      </c>
      <c r="V312" s="12">
        <v>2490212</v>
      </c>
      <c r="W312" s="81">
        <v>0.75219999999999998</v>
      </c>
      <c r="X312" s="3" t="s">
        <v>331</v>
      </c>
      <c r="Y312" s="3" t="s">
        <v>331</v>
      </c>
      <c r="Z312" s="9" t="s">
        <v>1584</v>
      </c>
      <c r="AA312" s="9" t="s">
        <v>1585</v>
      </c>
      <c r="AB312" s="8" t="s">
        <v>17</v>
      </c>
      <c r="AC312" s="8" t="s">
        <v>17</v>
      </c>
      <c r="AD312" s="78" t="s">
        <v>1586</v>
      </c>
      <c r="AE312" s="77" t="s">
        <v>1379</v>
      </c>
    </row>
    <row r="313" spans="1:31" ht="15" customHeight="1">
      <c r="A313" s="75" t="s">
        <v>1587</v>
      </c>
      <c r="B313" s="73" t="s">
        <v>1365</v>
      </c>
      <c r="C313" s="110" t="s">
        <v>3632</v>
      </c>
      <c r="D313">
        <v>2016</v>
      </c>
      <c r="E313" s="74" t="s">
        <v>1366</v>
      </c>
      <c r="F313" s="75" t="s">
        <v>1588</v>
      </c>
      <c r="G313" s="75" t="s">
        <v>1368</v>
      </c>
      <c r="H313" s="75" t="s">
        <v>1369</v>
      </c>
      <c r="I313" s="75" t="s">
        <v>1370</v>
      </c>
      <c r="J313" s="75" t="s">
        <v>1371</v>
      </c>
      <c r="K313" s="75" t="s">
        <v>17</v>
      </c>
      <c r="L313" s="75" t="s">
        <v>17</v>
      </c>
      <c r="M313" s="75" t="s">
        <v>17</v>
      </c>
      <c r="N313" s="75" t="s">
        <v>17</v>
      </c>
      <c r="O313" s="75" t="s">
        <v>1589</v>
      </c>
      <c r="P313" s="75" t="s">
        <v>331</v>
      </c>
      <c r="Q313" s="79">
        <v>3503798</v>
      </c>
      <c r="R313" s="75" t="s">
        <v>48</v>
      </c>
      <c r="S313" s="80" t="s">
        <v>1485</v>
      </c>
      <c r="T313" s="75">
        <v>30</v>
      </c>
      <c r="U313" s="3">
        <v>60</v>
      </c>
      <c r="V313" s="12">
        <v>2636472</v>
      </c>
      <c r="W313" s="81">
        <v>0.89300000000000002</v>
      </c>
      <c r="X313" s="3" t="s">
        <v>331</v>
      </c>
      <c r="Y313" s="3" t="s">
        <v>331</v>
      </c>
      <c r="Z313" s="9" t="s">
        <v>1591</v>
      </c>
      <c r="AA313" s="9" t="s">
        <v>1592</v>
      </c>
      <c r="AB313" s="8" t="s">
        <v>17</v>
      </c>
      <c r="AC313" s="8" t="s">
        <v>17</v>
      </c>
      <c r="AD313" s="9" t="s">
        <v>1593</v>
      </c>
      <c r="AE313" s="77" t="s">
        <v>1379</v>
      </c>
    </row>
    <row r="314" spans="1:31" ht="15" customHeight="1">
      <c r="A314" s="75" t="s">
        <v>1594</v>
      </c>
      <c r="B314" s="73" t="s">
        <v>1365</v>
      </c>
      <c r="C314" s="110" t="s">
        <v>3632</v>
      </c>
      <c r="D314">
        <v>2016</v>
      </c>
      <c r="E314" s="74" t="s">
        <v>1366</v>
      </c>
      <c r="F314" s="75" t="s">
        <v>1595</v>
      </c>
      <c r="G314" s="75" t="s">
        <v>1368</v>
      </c>
      <c r="H314" s="75" t="s">
        <v>1369</v>
      </c>
      <c r="I314" s="75" t="s">
        <v>1370</v>
      </c>
      <c r="J314" s="75" t="s">
        <v>1371</v>
      </c>
      <c r="K314" s="75" t="s">
        <v>17</v>
      </c>
      <c r="L314" s="75" t="s">
        <v>17</v>
      </c>
      <c r="M314" s="75" t="s">
        <v>17</v>
      </c>
      <c r="N314" s="75" t="s">
        <v>17</v>
      </c>
      <c r="O314" s="75" t="s">
        <v>1596</v>
      </c>
      <c r="P314" s="75" t="s">
        <v>331</v>
      </c>
      <c r="Q314" s="79">
        <v>2950139</v>
      </c>
      <c r="R314" s="75" t="s">
        <v>48</v>
      </c>
      <c r="S314" s="80" t="s">
        <v>1485</v>
      </c>
      <c r="T314" s="75">
        <v>30</v>
      </c>
      <c r="U314" s="3">
        <v>60</v>
      </c>
      <c r="V314" s="12">
        <v>2240755</v>
      </c>
      <c r="W314" s="81">
        <v>0.875</v>
      </c>
      <c r="X314" s="3" t="s">
        <v>331</v>
      </c>
      <c r="Y314" s="3" t="s">
        <v>331</v>
      </c>
      <c r="Z314" s="9" t="s">
        <v>1598</v>
      </c>
      <c r="AA314" s="9" t="s">
        <v>1599</v>
      </c>
      <c r="AB314" s="8" t="s">
        <v>17</v>
      </c>
      <c r="AC314" s="8" t="s">
        <v>17</v>
      </c>
      <c r="AD314" s="9" t="s">
        <v>1600</v>
      </c>
      <c r="AE314" s="77" t="s">
        <v>1379</v>
      </c>
    </row>
    <row r="315" spans="1:31" ht="15.6" customHeight="1">
      <c r="A315" s="75" t="s">
        <v>1364</v>
      </c>
      <c r="B315" s="73" t="s">
        <v>1365</v>
      </c>
      <c r="C315" s="110" t="s">
        <v>3632</v>
      </c>
      <c r="D315">
        <v>2016</v>
      </c>
      <c r="E315" s="82" t="s">
        <v>1366</v>
      </c>
      <c r="F315" s="75" t="s">
        <v>1601</v>
      </c>
      <c r="G315" s="77" t="s">
        <v>1368</v>
      </c>
      <c r="H315" s="77" t="s">
        <v>1369</v>
      </c>
      <c r="I315" s="77" t="s">
        <v>1370</v>
      </c>
      <c r="J315" s="77" t="s">
        <v>1371</v>
      </c>
      <c r="K315" s="75" t="s">
        <v>17</v>
      </c>
      <c r="L315" s="75" t="s">
        <v>17</v>
      </c>
      <c r="M315" s="75" t="s">
        <v>17</v>
      </c>
      <c r="N315" s="75" t="s">
        <v>17</v>
      </c>
      <c r="O315" s="83" t="s">
        <v>1602</v>
      </c>
      <c r="P315" s="75" t="s">
        <v>1373</v>
      </c>
      <c r="Q315" s="84">
        <v>3250000</v>
      </c>
      <c r="R315" s="75" t="s">
        <v>48</v>
      </c>
      <c r="S315" s="77" t="s">
        <v>1374</v>
      </c>
      <c r="T315" s="77">
        <v>30</v>
      </c>
      <c r="U315" s="9">
        <v>60</v>
      </c>
      <c r="V315" s="85">
        <v>2139787</v>
      </c>
      <c r="W315" s="86">
        <v>0.6583</v>
      </c>
      <c r="X315" s="3" t="s">
        <v>331</v>
      </c>
      <c r="Y315" s="3" t="s">
        <v>331</v>
      </c>
      <c r="Z315" s="77" t="s">
        <v>1604</v>
      </c>
      <c r="AA315" s="77" t="s">
        <v>1605</v>
      </c>
      <c r="AB315" s="8" t="s">
        <v>17</v>
      </c>
      <c r="AC315" s="8" t="s">
        <v>17</v>
      </c>
      <c r="AD315" s="77" t="s">
        <v>1606</v>
      </c>
      <c r="AE315" s="77" t="s">
        <v>1379</v>
      </c>
    </row>
    <row r="316" spans="1:31" ht="15.6" customHeight="1">
      <c r="A316" s="75" t="s">
        <v>1364</v>
      </c>
      <c r="B316" s="73" t="s">
        <v>1365</v>
      </c>
      <c r="C316" s="110" t="s">
        <v>3632</v>
      </c>
      <c r="D316">
        <v>2016</v>
      </c>
      <c r="E316" s="82" t="s">
        <v>1366</v>
      </c>
      <c r="F316" s="75" t="s">
        <v>1601</v>
      </c>
      <c r="G316" s="77" t="s">
        <v>1368</v>
      </c>
      <c r="H316" s="77" t="s">
        <v>1369</v>
      </c>
      <c r="I316" s="77" t="s">
        <v>1370</v>
      </c>
      <c r="J316" s="77" t="s">
        <v>1371</v>
      </c>
      <c r="K316" s="75" t="s">
        <v>17</v>
      </c>
      <c r="L316" s="75" t="s">
        <v>17</v>
      </c>
      <c r="M316" s="75" t="s">
        <v>17</v>
      </c>
      <c r="N316" s="75" t="s">
        <v>17</v>
      </c>
      <c r="O316" s="83" t="s">
        <v>1602</v>
      </c>
      <c r="P316" s="75" t="s">
        <v>1380</v>
      </c>
      <c r="Q316" s="84">
        <v>3250000</v>
      </c>
      <c r="R316" s="75" t="s">
        <v>48</v>
      </c>
      <c r="S316" s="77" t="s">
        <v>1374</v>
      </c>
      <c r="T316" s="77">
        <v>30</v>
      </c>
      <c r="U316" s="9">
        <v>60</v>
      </c>
      <c r="V316" s="85">
        <v>2214058</v>
      </c>
      <c r="W316" s="86">
        <v>0.68120000000000003</v>
      </c>
      <c r="X316" s="3" t="s">
        <v>331</v>
      </c>
      <c r="Y316" s="3" t="s">
        <v>331</v>
      </c>
      <c r="Z316" s="77" t="s">
        <v>1608</v>
      </c>
      <c r="AA316" s="77" t="s">
        <v>1609</v>
      </c>
      <c r="AB316" s="8" t="s">
        <v>17</v>
      </c>
      <c r="AC316" s="8" t="s">
        <v>17</v>
      </c>
      <c r="AD316" s="77" t="s">
        <v>1610</v>
      </c>
      <c r="AE316" s="77" t="s">
        <v>1379</v>
      </c>
    </row>
    <row r="317" spans="1:31" ht="16.149999999999999" customHeight="1">
      <c r="A317" s="75" t="s">
        <v>1364</v>
      </c>
      <c r="B317" s="73" t="s">
        <v>1365</v>
      </c>
      <c r="C317" s="110" t="s">
        <v>3632</v>
      </c>
      <c r="D317">
        <v>2016</v>
      </c>
      <c r="E317" s="82" t="s">
        <v>1366</v>
      </c>
      <c r="F317" s="75" t="s">
        <v>1601</v>
      </c>
      <c r="G317" s="77" t="s">
        <v>1368</v>
      </c>
      <c r="H317" s="77" t="s">
        <v>1369</v>
      </c>
      <c r="I317" s="77" t="s">
        <v>1370</v>
      </c>
      <c r="J317" s="77" t="s">
        <v>1371</v>
      </c>
      <c r="K317" s="75" t="s">
        <v>17</v>
      </c>
      <c r="L317" s="75" t="s">
        <v>17</v>
      </c>
      <c r="M317" s="75" t="s">
        <v>17</v>
      </c>
      <c r="N317" s="75" t="s">
        <v>17</v>
      </c>
      <c r="O317" s="83" t="s">
        <v>1602</v>
      </c>
      <c r="P317" s="75" t="s">
        <v>1385</v>
      </c>
      <c r="Q317" s="84">
        <v>3250000</v>
      </c>
      <c r="R317" s="75" t="s">
        <v>48</v>
      </c>
      <c r="S317" s="77" t="s">
        <v>1374</v>
      </c>
      <c r="T317" s="77">
        <v>30</v>
      </c>
      <c r="U317" s="9">
        <v>60</v>
      </c>
      <c r="V317" s="85">
        <v>2133556</v>
      </c>
      <c r="W317" s="86">
        <v>0.65649999999999997</v>
      </c>
      <c r="X317" s="3" t="s">
        <v>331</v>
      </c>
      <c r="Y317" s="3" t="s">
        <v>331</v>
      </c>
      <c r="Z317" s="77" t="s">
        <v>1612</v>
      </c>
      <c r="AA317" s="77" t="s">
        <v>1613</v>
      </c>
      <c r="AB317" s="8" t="s">
        <v>17</v>
      </c>
      <c r="AC317" s="8" t="s">
        <v>17</v>
      </c>
      <c r="AD317" s="77" t="s">
        <v>1614</v>
      </c>
      <c r="AE317" s="77" t="s">
        <v>1379</v>
      </c>
    </row>
    <row r="318" spans="1:31" ht="15" customHeight="1">
      <c r="A318" s="75" t="s">
        <v>1364</v>
      </c>
      <c r="B318" s="73" t="s">
        <v>1365</v>
      </c>
      <c r="C318" s="110" t="s">
        <v>3632</v>
      </c>
      <c r="D318">
        <v>2016</v>
      </c>
      <c r="E318" s="82" t="s">
        <v>1366</v>
      </c>
      <c r="F318" s="75" t="s">
        <v>1601</v>
      </c>
      <c r="G318" s="77" t="s">
        <v>1368</v>
      </c>
      <c r="H318" s="77" t="s">
        <v>1369</v>
      </c>
      <c r="I318" s="77" t="s">
        <v>1370</v>
      </c>
      <c r="J318" s="77" t="s">
        <v>1371</v>
      </c>
      <c r="K318" s="75" t="s">
        <v>17</v>
      </c>
      <c r="L318" s="75" t="s">
        <v>17</v>
      </c>
      <c r="M318" s="75" t="s">
        <v>17</v>
      </c>
      <c r="N318" s="75" t="s">
        <v>17</v>
      </c>
      <c r="O318" s="83" t="s">
        <v>1602</v>
      </c>
      <c r="P318" s="75" t="s">
        <v>1390</v>
      </c>
      <c r="Q318" s="84">
        <v>3172349</v>
      </c>
      <c r="R318" s="75" t="s">
        <v>48</v>
      </c>
      <c r="S318" s="77" t="s">
        <v>1374</v>
      </c>
      <c r="T318" s="77">
        <v>30</v>
      </c>
      <c r="U318" s="9">
        <v>60</v>
      </c>
      <c r="V318" s="85">
        <v>2146264</v>
      </c>
      <c r="W318" s="86">
        <v>0.67659999999999998</v>
      </c>
      <c r="X318" s="3" t="s">
        <v>331</v>
      </c>
      <c r="Y318" s="3" t="s">
        <v>331</v>
      </c>
      <c r="Z318" s="77" t="s">
        <v>1616</v>
      </c>
      <c r="AA318" s="77" t="s">
        <v>1617</v>
      </c>
      <c r="AB318" s="8" t="s">
        <v>17</v>
      </c>
      <c r="AC318" s="8" t="s">
        <v>17</v>
      </c>
      <c r="AD318" s="77" t="s">
        <v>1618</v>
      </c>
      <c r="AE318" s="77" t="s">
        <v>1379</v>
      </c>
    </row>
    <row r="319" spans="1:31" ht="15.6" customHeight="1">
      <c r="A319" s="75" t="s">
        <v>1395</v>
      </c>
      <c r="B319" s="73" t="s">
        <v>1365</v>
      </c>
      <c r="C319" s="110" t="s">
        <v>3632</v>
      </c>
      <c r="D319">
        <v>2016</v>
      </c>
      <c r="E319" s="82" t="s">
        <v>1366</v>
      </c>
      <c r="F319" s="75" t="s">
        <v>1619</v>
      </c>
      <c r="G319" s="77" t="s">
        <v>1368</v>
      </c>
      <c r="H319" s="77" t="s">
        <v>1369</v>
      </c>
      <c r="I319" s="77" t="s">
        <v>1370</v>
      </c>
      <c r="J319" s="77" t="s">
        <v>1371</v>
      </c>
      <c r="K319" s="75" t="s">
        <v>17</v>
      </c>
      <c r="L319" s="75" t="s">
        <v>17</v>
      </c>
      <c r="M319" s="75" t="s">
        <v>17</v>
      </c>
      <c r="N319" s="75" t="s">
        <v>17</v>
      </c>
      <c r="O319" s="83" t="s">
        <v>1620</v>
      </c>
      <c r="P319" s="75" t="s">
        <v>1373</v>
      </c>
      <c r="Q319" s="84">
        <v>3175000</v>
      </c>
      <c r="R319" s="75" t="s">
        <v>48</v>
      </c>
      <c r="S319" s="77" t="s">
        <v>1374</v>
      </c>
      <c r="T319" s="77">
        <v>30</v>
      </c>
      <c r="U319" s="9">
        <v>60</v>
      </c>
      <c r="V319" s="85">
        <v>1977712</v>
      </c>
      <c r="W319" s="86">
        <v>0.62290000000000001</v>
      </c>
      <c r="X319" s="3" t="s">
        <v>331</v>
      </c>
      <c r="Y319" s="3" t="s">
        <v>331</v>
      </c>
      <c r="Z319" s="77" t="s">
        <v>1622</v>
      </c>
      <c r="AA319" s="77" t="s">
        <v>1623</v>
      </c>
      <c r="AB319" s="8" t="s">
        <v>17</v>
      </c>
      <c r="AC319" s="8" t="s">
        <v>17</v>
      </c>
      <c r="AD319" s="77" t="s">
        <v>1624</v>
      </c>
      <c r="AE319" s="77" t="s">
        <v>1379</v>
      </c>
    </row>
    <row r="320" spans="1:31" ht="15.6" customHeight="1">
      <c r="A320" s="75" t="s">
        <v>1395</v>
      </c>
      <c r="B320" s="73" t="s">
        <v>1365</v>
      </c>
      <c r="C320" s="110" t="s">
        <v>3632</v>
      </c>
      <c r="D320">
        <v>2016</v>
      </c>
      <c r="E320" s="82" t="s">
        <v>1366</v>
      </c>
      <c r="F320" s="75" t="s">
        <v>1619</v>
      </c>
      <c r="G320" s="77" t="s">
        <v>1368</v>
      </c>
      <c r="H320" s="77" t="s">
        <v>1369</v>
      </c>
      <c r="I320" s="77" t="s">
        <v>1370</v>
      </c>
      <c r="J320" s="77" t="s">
        <v>1371</v>
      </c>
      <c r="K320" s="75" t="s">
        <v>17</v>
      </c>
      <c r="L320" s="75" t="s">
        <v>17</v>
      </c>
      <c r="M320" s="75" t="s">
        <v>17</v>
      </c>
      <c r="N320" s="75" t="s">
        <v>17</v>
      </c>
      <c r="O320" s="83" t="s">
        <v>1620</v>
      </c>
      <c r="P320" s="75" t="s">
        <v>1380</v>
      </c>
      <c r="Q320" s="84">
        <v>3175000</v>
      </c>
      <c r="R320" s="75" t="s">
        <v>48</v>
      </c>
      <c r="S320" s="77" t="s">
        <v>1374</v>
      </c>
      <c r="T320" s="77">
        <v>30</v>
      </c>
      <c r="U320" s="9">
        <v>60</v>
      </c>
      <c r="V320" s="85">
        <v>2269897</v>
      </c>
      <c r="W320" s="86">
        <v>0.71489999999999998</v>
      </c>
      <c r="X320" s="3" t="s">
        <v>331</v>
      </c>
      <c r="Y320" s="3" t="s">
        <v>331</v>
      </c>
      <c r="Z320" s="77" t="s">
        <v>1626</v>
      </c>
      <c r="AA320" s="77" t="s">
        <v>1627</v>
      </c>
      <c r="AB320" s="8" t="s">
        <v>17</v>
      </c>
      <c r="AC320" s="8" t="s">
        <v>17</v>
      </c>
      <c r="AD320" s="77" t="s">
        <v>1628</v>
      </c>
      <c r="AE320" s="77" t="s">
        <v>1379</v>
      </c>
    </row>
    <row r="321" spans="1:31" ht="15.6" customHeight="1">
      <c r="A321" s="75" t="s">
        <v>1395</v>
      </c>
      <c r="B321" s="73" t="s">
        <v>1365</v>
      </c>
      <c r="C321" s="110" t="s">
        <v>3632</v>
      </c>
      <c r="D321">
        <v>2016</v>
      </c>
      <c r="E321" s="82" t="s">
        <v>1366</v>
      </c>
      <c r="F321" s="75" t="s">
        <v>1619</v>
      </c>
      <c r="G321" s="77" t="s">
        <v>1368</v>
      </c>
      <c r="H321" s="77" t="s">
        <v>1369</v>
      </c>
      <c r="I321" s="77" t="s">
        <v>1370</v>
      </c>
      <c r="J321" s="77" t="s">
        <v>1371</v>
      </c>
      <c r="K321" s="75" t="s">
        <v>17</v>
      </c>
      <c r="L321" s="75" t="s">
        <v>17</v>
      </c>
      <c r="M321" s="75" t="s">
        <v>17</v>
      </c>
      <c r="N321" s="75" t="s">
        <v>17</v>
      </c>
      <c r="O321" s="83" t="s">
        <v>1620</v>
      </c>
      <c r="P321" s="75" t="s">
        <v>1385</v>
      </c>
      <c r="Q321" s="84">
        <v>3175000</v>
      </c>
      <c r="R321" s="75" t="s">
        <v>48</v>
      </c>
      <c r="S321" s="77" t="s">
        <v>1374</v>
      </c>
      <c r="T321" s="77">
        <v>30</v>
      </c>
      <c r="U321" s="9">
        <v>60</v>
      </c>
      <c r="V321" s="85">
        <v>1953619</v>
      </c>
      <c r="W321" s="86">
        <v>0.61529999999999996</v>
      </c>
      <c r="X321" s="3" t="s">
        <v>331</v>
      </c>
      <c r="Y321" s="3" t="s">
        <v>331</v>
      </c>
      <c r="Z321" s="77" t="s">
        <v>1630</v>
      </c>
      <c r="AA321" s="77" t="s">
        <v>1631</v>
      </c>
      <c r="AB321" s="8" t="s">
        <v>17</v>
      </c>
      <c r="AC321" s="8" t="s">
        <v>17</v>
      </c>
      <c r="AD321" s="77" t="s">
        <v>1632</v>
      </c>
      <c r="AE321" s="77" t="s">
        <v>1379</v>
      </c>
    </row>
    <row r="322" spans="1:31" ht="17.45" customHeight="1">
      <c r="A322" s="75" t="s">
        <v>1395</v>
      </c>
      <c r="B322" s="73" t="s">
        <v>1365</v>
      </c>
      <c r="C322" s="110" t="s">
        <v>3632</v>
      </c>
      <c r="D322">
        <v>2016</v>
      </c>
      <c r="E322" s="82" t="s">
        <v>1366</v>
      </c>
      <c r="F322" s="75" t="s">
        <v>1619</v>
      </c>
      <c r="G322" s="77" t="s">
        <v>1368</v>
      </c>
      <c r="H322" s="77" t="s">
        <v>1369</v>
      </c>
      <c r="I322" s="77" t="s">
        <v>1370</v>
      </c>
      <c r="J322" s="77" t="s">
        <v>1371</v>
      </c>
      <c r="K322" s="75" t="s">
        <v>17</v>
      </c>
      <c r="L322" s="75" t="s">
        <v>17</v>
      </c>
      <c r="M322" s="75" t="s">
        <v>17</v>
      </c>
      <c r="N322" s="75" t="s">
        <v>17</v>
      </c>
      <c r="O322" s="83" t="s">
        <v>1620</v>
      </c>
      <c r="P322" s="75" t="s">
        <v>1390</v>
      </c>
      <c r="Q322" s="84">
        <v>3154191</v>
      </c>
      <c r="R322" s="75" t="s">
        <v>48</v>
      </c>
      <c r="S322" s="77" t="s">
        <v>1374</v>
      </c>
      <c r="T322" s="77">
        <v>30</v>
      </c>
      <c r="U322" s="9">
        <v>60</v>
      </c>
      <c r="V322" s="85">
        <v>2187098</v>
      </c>
      <c r="W322" s="86">
        <v>0.69340000000000002</v>
      </c>
      <c r="X322" s="3" t="s">
        <v>331</v>
      </c>
      <c r="Y322" s="3" t="s">
        <v>331</v>
      </c>
      <c r="Z322" s="77" t="s">
        <v>1634</v>
      </c>
      <c r="AA322" s="77" t="s">
        <v>1635</v>
      </c>
      <c r="AB322" s="8" t="s">
        <v>17</v>
      </c>
      <c r="AC322" s="8" t="s">
        <v>17</v>
      </c>
      <c r="AD322" s="77" t="s">
        <v>1636</v>
      </c>
      <c r="AE322" s="77" t="s">
        <v>1379</v>
      </c>
    </row>
    <row r="323" spans="1:31" ht="16.899999999999999" customHeight="1">
      <c r="A323" s="75" t="s">
        <v>1414</v>
      </c>
      <c r="B323" s="73" t="s">
        <v>1365</v>
      </c>
      <c r="C323" s="110" t="s">
        <v>3632</v>
      </c>
      <c r="D323">
        <v>2016</v>
      </c>
      <c r="E323" s="82" t="s">
        <v>1366</v>
      </c>
      <c r="F323" s="75" t="s">
        <v>1637</v>
      </c>
      <c r="G323" s="77" t="s">
        <v>1368</v>
      </c>
      <c r="H323" s="77" t="s">
        <v>1369</v>
      </c>
      <c r="I323" s="77" t="s">
        <v>1370</v>
      </c>
      <c r="J323" s="77" t="s">
        <v>1371</v>
      </c>
      <c r="K323" s="75" t="s">
        <v>17</v>
      </c>
      <c r="L323" s="75" t="s">
        <v>17</v>
      </c>
      <c r="M323" s="75" t="s">
        <v>17</v>
      </c>
      <c r="N323" s="75" t="s">
        <v>17</v>
      </c>
      <c r="O323" s="83" t="s">
        <v>1638</v>
      </c>
      <c r="P323" s="75" t="s">
        <v>1373</v>
      </c>
      <c r="Q323" s="84">
        <v>3287500</v>
      </c>
      <c r="R323" s="75" t="s">
        <v>48</v>
      </c>
      <c r="S323" s="77" t="s">
        <v>1374</v>
      </c>
      <c r="T323" s="77">
        <v>30</v>
      </c>
      <c r="U323" s="9">
        <v>60</v>
      </c>
      <c r="V323" s="85">
        <v>2327703</v>
      </c>
      <c r="W323" s="86">
        <v>0.70799999999999996</v>
      </c>
      <c r="X323" s="3" t="s">
        <v>331</v>
      </c>
      <c r="Y323" s="3" t="s">
        <v>331</v>
      </c>
      <c r="Z323" s="77" t="s">
        <v>1640</v>
      </c>
      <c r="AA323" s="77" t="s">
        <v>1641</v>
      </c>
      <c r="AB323" s="8" t="s">
        <v>17</v>
      </c>
      <c r="AC323" s="8" t="s">
        <v>17</v>
      </c>
      <c r="AD323" s="77" t="s">
        <v>1642</v>
      </c>
      <c r="AE323" s="77" t="s">
        <v>1379</v>
      </c>
    </row>
    <row r="324" spans="1:31" ht="15.6" customHeight="1">
      <c r="A324" s="75" t="s">
        <v>1414</v>
      </c>
      <c r="B324" s="73" t="s">
        <v>1365</v>
      </c>
      <c r="C324" s="110" t="s">
        <v>3632</v>
      </c>
      <c r="D324">
        <v>2016</v>
      </c>
      <c r="E324" s="82" t="s">
        <v>1366</v>
      </c>
      <c r="F324" s="75" t="s">
        <v>1637</v>
      </c>
      <c r="G324" s="77" t="s">
        <v>1368</v>
      </c>
      <c r="H324" s="77" t="s">
        <v>1369</v>
      </c>
      <c r="I324" s="77" t="s">
        <v>1370</v>
      </c>
      <c r="J324" s="77" t="s">
        <v>1371</v>
      </c>
      <c r="K324" s="75" t="s">
        <v>17</v>
      </c>
      <c r="L324" s="75" t="s">
        <v>17</v>
      </c>
      <c r="M324" s="75" t="s">
        <v>17</v>
      </c>
      <c r="N324" s="75" t="s">
        <v>17</v>
      </c>
      <c r="O324" s="83" t="s">
        <v>1638</v>
      </c>
      <c r="P324" s="75" t="s">
        <v>1380</v>
      </c>
      <c r="Q324" s="84">
        <v>3287500</v>
      </c>
      <c r="R324" s="75" t="s">
        <v>48</v>
      </c>
      <c r="S324" s="77" t="s">
        <v>1374</v>
      </c>
      <c r="T324" s="77">
        <v>30</v>
      </c>
      <c r="U324" s="9">
        <v>60</v>
      </c>
      <c r="V324" s="85">
        <v>2404783</v>
      </c>
      <c r="W324" s="86">
        <v>0.73150000000000004</v>
      </c>
      <c r="X324" s="3" t="s">
        <v>331</v>
      </c>
      <c r="Y324" s="3" t="s">
        <v>331</v>
      </c>
      <c r="Z324" s="77" t="s">
        <v>1644</v>
      </c>
      <c r="AA324" s="77" t="s">
        <v>1645</v>
      </c>
      <c r="AB324" s="8" t="s">
        <v>17</v>
      </c>
      <c r="AC324" s="8" t="s">
        <v>17</v>
      </c>
      <c r="AD324" s="77" t="s">
        <v>1646</v>
      </c>
      <c r="AE324" s="77" t="s">
        <v>1379</v>
      </c>
    </row>
    <row r="325" spans="1:31" ht="17.45" customHeight="1">
      <c r="A325" s="75" t="s">
        <v>1414</v>
      </c>
      <c r="B325" s="73" t="s">
        <v>1365</v>
      </c>
      <c r="C325" s="110" t="s">
        <v>3632</v>
      </c>
      <c r="D325">
        <v>2016</v>
      </c>
      <c r="E325" s="82" t="s">
        <v>1366</v>
      </c>
      <c r="F325" s="75" t="s">
        <v>1637</v>
      </c>
      <c r="G325" s="77" t="s">
        <v>1368</v>
      </c>
      <c r="H325" s="77" t="s">
        <v>1369</v>
      </c>
      <c r="I325" s="77" t="s">
        <v>1370</v>
      </c>
      <c r="J325" s="77" t="s">
        <v>1371</v>
      </c>
      <c r="K325" s="75" t="s">
        <v>17</v>
      </c>
      <c r="L325" s="75" t="s">
        <v>17</v>
      </c>
      <c r="M325" s="75" t="s">
        <v>17</v>
      </c>
      <c r="N325" s="75" t="s">
        <v>17</v>
      </c>
      <c r="O325" s="83" t="s">
        <v>1638</v>
      </c>
      <c r="P325" s="75" t="s">
        <v>1385</v>
      </c>
      <c r="Q325" s="84">
        <v>3287500</v>
      </c>
      <c r="R325" s="75" t="s">
        <v>48</v>
      </c>
      <c r="S325" s="77" t="s">
        <v>1374</v>
      </c>
      <c r="T325" s="77">
        <v>30</v>
      </c>
      <c r="U325" s="9">
        <v>60</v>
      </c>
      <c r="V325" s="85">
        <v>2322802</v>
      </c>
      <c r="W325" s="86">
        <v>0.70660000000000001</v>
      </c>
      <c r="X325" s="3" t="s">
        <v>331</v>
      </c>
      <c r="Y325" s="3" t="s">
        <v>331</v>
      </c>
      <c r="Z325" s="77" t="s">
        <v>1648</v>
      </c>
      <c r="AA325" s="77" t="s">
        <v>1649</v>
      </c>
      <c r="AB325" s="8" t="s">
        <v>17</v>
      </c>
      <c r="AC325" s="8" t="s">
        <v>17</v>
      </c>
      <c r="AD325" s="77" t="s">
        <v>1650</v>
      </c>
      <c r="AE325" s="77" t="s">
        <v>1379</v>
      </c>
    </row>
    <row r="326" spans="1:31" ht="17.45" customHeight="1">
      <c r="A326" s="75" t="s">
        <v>1414</v>
      </c>
      <c r="B326" s="73" t="s">
        <v>1365</v>
      </c>
      <c r="C326" s="110" t="s">
        <v>3632</v>
      </c>
      <c r="D326">
        <v>2016</v>
      </c>
      <c r="E326" s="82" t="s">
        <v>1366</v>
      </c>
      <c r="F326" s="75" t="s">
        <v>1637</v>
      </c>
      <c r="G326" s="77" t="s">
        <v>1368</v>
      </c>
      <c r="H326" s="77" t="s">
        <v>1369</v>
      </c>
      <c r="I326" s="77" t="s">
        <v>1370</v>
      </c>
      <c r="J326" s="77" t="s">
        <v>1371</v>
      </c>
      <c r="K326" s="75" t="s">
        <v>17</v>
      </c>
      <c r="L326" s="75" t="s">
        <v>17</v>
      </c>
      <c r="M326" s="75" t="s">
        <v>17</v>
      </c>
      <c r="N326" s="75" t="s">
        <v>17</v>
      </c>
      <c r="O326" s="83" t="s">
        <v>1638</v>
      </c>
      <c r="P326" s="75" t="s">
        <v>1390</v>
      </c>
      <c r="Q326" s="84">
        <v>3244544</v>
      </c>
      <c r="R326" s="75" t="s">
        <v>48</v>
      </c>
      <c r="S326" s="77" t="s">
        <v>1374</v>
      </c>
      <c r="T326" s="77">
        <v>30</v>
      </c>
      <c r="U326" s="9">
        <v>60</v>
      </c>
      <c r="V326" s="85">
        <v>2360039</v>
      </c>
      <c r="W326" s="86">
        <v>0.72740000000000005</v>
      </c>
      <c r="X326" s="3" t="s">
        <v>331</v>
      </c>
      <c r="Y326" s="3" t="s">
        <v>331</v>
      </c>
      <c r="Z326" s="77" t="s">
        <v>1652</v>
      </c>
      <c r="AA326" s="77" t="s">
        <v>1653</v>
      </c>
      <c r="AB326" s="8" t="s">
        <v>17</v>
      </c>
      <c r="AC326" s="8" t="s">
        <v>17</v>
      </c>
      <c r="AD326" s="77" t="s">
        <v>1654</v>
      </c>
      <c r="AE326" s="77" t="s">
        <v>1379</v>
      </c>
    </row>
    <row r="327" spans="1:31" ht="17.45" customHeight="1">
      <c r="A327" s="75" t="s">
        <v>1433</v>
      </c>
      <c r="B327" s="73" t="s">
        <v>1365</v>
      </c>
      <c r="C327" s="110" t="s">
        <v>3632</v>
      </c>
      <c r="D327">
        <v>2016</v>
      </c>
      <c r="E327" s="82" t="s">
        <v>1366</v>
      </c>
      <c r="F327" s="75" t="s">
        <v>1655</v>
      </c>
      <c r="G327" s="77" t="s">
        <v>1368</v>
      </c>
      <c r="H327" s="77" t="s">
        <v>1369</v>
      </c>
      <c r="I327" s="77" t="s">
        <v>1370</v>
      </c>
      <c r="J327" s="77" t="s">
        <v>1371</v>
      </c>
      <c r="K327" s="75" t="s">
        <v>17</v>
      </c>
      <c r="L327" s="75" t="s">
        <v>17</v>
      </c>
      <c r="M327" s="75" t="s">
        <v>17</v>
      </c>
      <c r="N327" s="75" t="s">
        <v>17</v>
      </c>
      <c r="O327" s="83" t="s">
        <v>1656</v>
      </c>
      <c r="P327" s="75" t="s">
        <v>1373</v>
      </c>
      <c r="Q327" s="84">
        <v>3525000</v>
      </c>
      <c r="R327" s="75" t="s">
        <v>48</v>
      </c>
      <c r="S327" s="77" t="s">
        <v>1374</v>
      </c>
      <c r="T327" s="77">
        <v>30</v>
      </c>
      <c r="U327" s="9">
        <v>60</v>
      </c>
      <c r="V327" s="85">
        <v>2109943</v>
      </c>
      <c r="W327" s="86">
        <v>0.59860000000000002</v>
      </c>
      <c r="X327" s="3" t="s">
        <v>331</v>
      </c>
      <c r="Y327" s="3" t="s">
        <v>331</v>
      </c>
      <c r="Z327" s="77" t="s">
        <v>1658</v>
      </c>
      <c r="AA327" s="77" t="s">
        <v>1659</v>
      </c>
      <c r="AB327" s="8" t="s">
        <v>17</v>
      </c>
      <c r="AC327" s="8" t="s">
        <v>17</v>
      </c>
      <c r="AD327" s="77" t="s">
        <v>1660</v>
      </c>
      <c r="AE327" s="77" t="s">
        <v>1379</v>
      </c>
    </row>
    <row r="328" spans="1:31" ht="18" customHeight="1">
      <c r="A328" s="75" t="s">
        <v>1433</v>
      </c>
      <c r="B328" s="73" t="s">
        <v>1365</v>
      </c>
      <c r="C328" s="110" t="s">
        <v>3632</v>
      </c>
      <c r="D328">
        <v>2016</v>
      </c>
      <c r="E328" s="82" t="s">
        <v>1366</v>
      </c>
      <c r="F328" s="75" t="s">
        <v>1655</v>
      </c>
      <c r="G328" s="77" t="s">
        <v>1368</v>
      </c>
      <c r="H328" s="77" t="s">
        <v>1369</v>
      </c>
      <c r="I328" s="77" t="s">
        <v>1370</v>
      </c>
      <c r="J328" s="77" t="s">
        <v>1371</v>
      </c>
      <c r="K328" s="75" t="s">
        <v>17</v>
      </c>
      <c r="L328" s="75" t="s">
        <v>17</v>
      </c>
      <c r="M328" s="75" t="s">
        <v>17</v>
      </c>
      <c r="N328" s="75" t="s">
        <v>17</v>
      </c>
      <c r="O328" s="83" t="s">
        <v>1656</v>
      </c>
      <c r="P328" s="75" t="s">
        <v>1380</v>
      </c>
      <c r="Q328" s="84">
        <v>3525000</v>
      </c>
      <c r="R328" s="75" t="s">
        <v>48</v>
      </c>
      <c r="S328" s="77" t="s">
        <v>1374</v>
      </c>
      <c r="T328" s="77">
        <v>30</v>
      </c>
      <c r="U328" s="9">
        <v>60</v>
      </c>
      <c r="V328" s="85">
        <v>2105233</v>
      </c>
      <c r="W328" s="86">
        <v>0.59719999999999995</v>
      </c>
      <c r="X328" s="3" t="s">
        <v>331</v>
      </c>
      <c r="Y328" s="3" t="s">
        <v>331</v>
      </c>
      <c r="Z328" s="77" t="s">
        <v>1662</v>
      </c>
      <c r="AA328" s="77" t="s">
        <v>1663</v>
      </c>
      <c r="AB328" s="8" t="s">
        <v>17</v>
      </c>
      <c r="AC328" s="8" t="s">
        <v>17</v>
      </c>
      <c r="AD328" s="77" t="s">
        <v>1664</v>
      </c>
      <c r="AE328" s="77" t="s">
        <v>1379</v>
      </c>
    </row>
    <row r="329" spans="1:31">
      <c r="A329" s="75" t="s">
        <v>1433</v>
      </c>
      <c r="B329" s="73" t="s">
        <v>1365</v>
      </c>
      <c r="C329" s="110" t="s">
        <v>3632</v>
      </c>
      <c r="D329">
        <v>2016</v>
      </c>
      <c r="E329" s="82" t="s">
        <v>1366</v>
      </c>
      <c r="F329" s="75" t="s">
        <v>1655</v>
      </c>
      <c r="G329" s="77" t="s">
        <v>1368</v>
      </c>
      <c r="H329" s="77" t="s">
        <v>1369</v>
      </c>
      <c r="I329" s="77" t="s">
        <v>1370</v>
      </c>
      <c r="J329" s="77" t="s">
        <v>1371</v>
      </c>
      <c r="K329" s="75" t="s">
        <v>17</v>
      </c>
      <c r="L329" s="75" t="s">
        <v>17</v>
      </c>
      <c r="M329" s="75" t="s">
        <v>17</v>
      </c>
      <c r="N329" s="75" t="s">
        <v>17</v>
      </c>
      <c r="O329" s="83" t="s">
        <v>1656</v>
      </c>
      <c r="P329" s="75" t="s">
        <v>1385</v>
      </c>
      <c r="Q329" s="84">
        <v>3525000</v>
      </c>
      <c r="R329" s="75" t="s">
        <v>48</v>
      </c>
      <c r="S329" s="77" t="s">
        <v>1374</v>
      </c>
      <c r="T329" s="77">
        <v>30</v>
      </c>
      <c r="U329" s="9">
        <v>60</v>
      </c>
      <c r="V329" s="85">
        <v>2120007</v>
      </c>
      <c r="W329" s="86">
        <v>0.60140000000000005</v>
      </c>
      <c r="X329" s="3" t="s">
        <v>331</v>
      </c>
      <c r="Y329" s="3" t="s">
        <v>331</v>
      </c>
      <c r="Z329" s="77" t="s">
        <v>1666</v>
      </c>
      <c r="AA329" s="77" t="s">
        <v>1667</v>
      </c>
      <c r="AB329" s="8" t="s">
        <v>17</v>
      </c>
      <c r="AC329" s="8" t="s">
        <v>17</v>
      </c>
      <c r="AD329" s="77" t="s">
        <v>1668</v>
      </c>
      <c r="AE329" s="77" t="s">
        <v>1379</v>
      </c>
    </row>
    <row r="330" spans="1:31">
      <c r="A330" s="75" t="s">
        <v>1433</v>
      </c>
      <c r="B330" s="73" t="s">
        <v>1365</v>
      </c>
      <c r="C330" s="110" t="s">
        <v>3632</v>
      </c>
      <c r="D330">
        <v>2016</v>
      </c>
      <c r="E330" s="82" t="s">
        <v>1366</v>
      </c>
      <c r="F330" s="75" t="s">
        <v>1655</v>
      </c>
      <c r="G330" s="77" t="s">
        <v>1368</v>
      </c>
      <c r="H330" s="77" t="s">
        <v>1369</v>
      </c>
      <c r="I330" s="77" t="s">
        <v>1370</v>
      </c>
      <c r="J330" s="77" t="s">
        <v>1371</v>
      </c>
      <c r="K330" s="75" t="s">
        <v>17</v>
      </c>
      <c r="L330" s="75" t="s">
        <v>17</v>
      </c>
      <c r="M330" s="75" t="s">
        <v>17</v>
      </c>
      <c r="N330" s="75" t="s">
        <v>17</v>
      </c>
      <c r="O330" s="83" t="s">
        <v>1656</v>
      </c>
      <c r="P330" s="75" t="s">
        <v>1390</v>
      </c>
      <c r="Q330" s="84">
        <v>3438759</v>
      </c>
      <c r="R330" s="75" t="s">
        <v>48</v>
      </c>
      <c r="S330" s="77" t="s">
        <v>1374</v>
      </c>
      <c r="T330" s="77">
        <v>30</v>
      </c>
      <c r="U330" s="9">
        <v>60</v>
      </c>
      <c r="V330" s="85">
        <v>2184467</v>
      </c>
      <c r="W330" s="86">
        <v>0.63519999999999999</v>
      </c>
      <c r="X330" s="3" t="s">
        <v>331</v>
      </c>
      <c r="Y330" s="3" t="s">
        <v>331</v>
      </c>
      <c r="Z330" s="77" t="s">
        <v>1670</v>
      </c>
      <c r="AA330" s="77" t="s">
        <v>1671</v>
      </c>
      <c r="AB330" s="8" t="s">
        <v>17</v>
      </c>
      <c r="AC330" s="8" t="s">
        <v>17</v>
      </c>
      <c r="AD330" s="77" t="s">
        <v>1672</v>
      </c>
      <c r="AE330" s="77" t="s">
        <v>1379</v>
      </c>
    </row>
    <row r="331" spans="1:31">
      <c r="A331" s="75" t="s">
        <v>1452</v>
      </c>
      <c r="B331" s="73" t="s">
        <v>1365</v>
      </c>
      <c r="C331" s="110" t="s">
        <v>3632</v>
      </c>
      <c r="D331">
        <v>2016</v>
      </c>
      <c r="E331" s="82" t="s">
        <v>1366</v>
      </c>
      <c r="F331" s="75" t="s">
        <v>1673</v>
      </c>
      <c r="G331" s="77" t="s">
        <v>1368</v>
      </c>
      <c r="H331" s="77" t="s">
        <v>1369</v>
      </c>
      <c r="I331" s="77" t="s">
        <v>1370</v>
      </c>
      <c r="J331" s="77" t="s">
        <v>1371</v>
      </c>
      <c r="K331" s="75" t="s">
        <v>17</v>
      </c>
      <c r="L331" s="75" t="s">
        <v>17</v>
      </c>
      <c r="M331" s="75" t="s">
        <v>17</v>
      </c>
      <c r="N331" s="75" t="s">
        <v>17</v>
      </c>
      <c r="O331" s="83" t="s">
        <v>1674</v>
      </c>
      <c r="P331" s="75" t="s">
        <v>1373</v>
      </c>
      <c r="Q331" s="84">
        <v>3250000</v>
      </c>
      <c r="R331" s="75" t="s">
        <v>48</v>
      </c>
      <c r="S331" s="77" t="s">
        <v>1374</v>
      </c>
      <c r="T331" s="77">
        <v>30</v>
      </c>
      <c r="U331" s="9">
        <v>60</v>
      </c>
      <c r="V331" s="85">
        <v>1877996</v>
      </c>
      <c r="W331" s="86">
        <v>0.57779999999999998</v>
      </c>
      <c r="X331" s="3" t="s">
        <v>331</v>
      </c>
      <c r="Y331" s="3" t="s">
        <v>331</v>
      </c>
      <c r="Z331" s="77" t="s">
        <v>1676</v>
      </c>
      <c r="AA331" s="77" t="s">
        <v>1677</v>
      </c>
      <c r="AB331" s="8" t="s">
        <v>17</v>
      </c>
      <c r="AC331" s="8" t="s">
        <v>17</v>
      </c>
      <c r="AD331" s="77" t="s">
        <v>1678</v>
      </c>
      <c r="AE331" s="77" t="s">
        <v>1379</v>
      </c>
    </row>
    <row r="332" spans="1:31">
      <c r="A332" s="75" t="s">
        <v>1452</v>
      </c>
      <c r="B332" s="73" t="s">
        <v>1365</v>
      </c>
      <c r="C332" s="110" t="s">
        <v>3632</v>
      </c>
      <c r="D332">
        <v>2016</v>
      </c>
      <c r="E332" s="82" t="s">
        <v>1366</v>
      </c>
      <c r="F332" s="75" t="s">
        <v>1673</v>
      </c>
      <c r="G332" s="77" t="s">
        <v>1368</v>
      </c>
      <c r="H332" s="77" t="s">
        <v>1369</v>
      </c>
      <c r="I332" s="77" t="s">
        <v>1370</v>
      </c>
      <c r="J332" s="77" t="s">
        <v>1371</v>
      </c>
      <c r="K332" s="75" t="s">
        <v>17</v>
      </c>
      <c r="L332" s="75" t="s">
        <v>17</v>
      </c>
      <c r="M332" s="75" t="s">
        <v>17</v>
      </c>
      <c r="N332" s="75" t="s">
        <v>17</v>
      </c>
      <c r="O332" s="83" t="s">
        <v>1674</v>
      </c>
      <c r="P332" s="75" t="s">
        <v>1380</v>
      </c>
      <c r="Q332" s="84">
        <v>3250000</v>
      </c>
      <c r="R332" s="75" t="s">
        <v>48</v>
      </c>
      <c r="S332" s="77" t="s">
        <v>1374</v>
      </c>
      <c r="T332" s="77">
        <v>30</v>
      </c>
      <c r="U332" s="9">
        <v>60</v>
      </c>
      <c r="V332" s="85">
        <v>2184843</v>
      </c>
      <c r="W332" s="86">
        <v>0.67230000000000001</v>
      </c>
      <c r="X332" s="3" t="s">
        <v>331</v>
      </c>
      <c r="Y332" s="3" t="s">
        <v>331</v>
      </c>
      <c r="Z332" s="77" t="s">
        <v>1680</v>
      </c>
      <c r="AA332" s="77" t="s">
        <v>1681</v>
      </c>
      <c r="AB332" s="8" t="s">
        <v>17</v>
      </c>
      <c r="AC332" s="8" t="s">
        <v>17</v>
      </c>
      <c r="AD332" s="77" t="s">
        <v>1682</v>
      </c>
      <c r="AE332" s="77" t="s">
        <v>1379</v>
      </c>
    </row>
    <row r="333" spans="1:31">
      <c r="A333" s="75" t="s">
        <v>1452</v>
      </c>
      <c r="B333" s="73" t="s">
        <v>1365</v>
      </c>
      <c r="C333" s="110" t="s">
        <v>3632</v>
      </c>
      <c r="D333">
        <v>2016</v>
      </c>
      <c r="E333" s="82" t="s">
        <v>1366</v>
      </c>
      <c r="F333" s="75" t="s">
        <v>1673</v>
      </c>
      <c r="G333" s="77" t="s">
        <v>1368</v>
      </c>
      <c r="H333" s="77" t="s">
        <v>1369</v>
      </c>
      <c r="I333" s="77" t="s">
        <v>1370</v>
      </c>
      <c r="J333" s="77" t="s">
        <v>1371</v>
      </c>
      <c r="K333" s="75" t="s">
        <v>17</v>
      </c>
      <c r="L333" s="75" t="s">
        <v>17</v>
      </c>
      <c r="M333" s="75" t="s">
        <v>17</v>
      </c>
      <c r="N333" s="75" t="s">
        <v>17</v>
      </c>
      <c r="O333" s="83" t="s">
        <v>1674</v>
      </c>
      <c r="P333" s="75" t="s">
        <v>1385</v>
      </c>
      <c r="Q333" s="84">
        <v>3250000</v>
      </c>
      <c r="R333" s="75" t="s">
        <v>48</v>
      </c>
      <c r="S333" s="77" t="s">
        <v>1374</v>
      </c>
      <c r="T333" s="77">
        <v>30</v>
      </c>
      <c r="U333" s="9">
        <v>60</v>
      </c>
      <c r="V333" s="85">
        <v>1854648</v>
      </c>
      <c r="W333" s="86">
        <v>0.57069999999999999</v>
      </c>
      <c r="X333" s="3" t="s">
        <v>331</v>
      </c>
      <c r="Y333" s="3" t="s">
        <v>331</v>
      </c>
      <c r="Z333" s="77" t="s">
        <v>1684</v>
      </c>
      <c r="AA333" s="77" t="s">
        <v>1685</v>
      </c>
      <c r="AB333" s="8" t="s">
        <v>17</v>
      </c>
      <c r="AC333" s="8" t="s">
        <v>17</v>
      </c>
      <c r="AD333" s="77" t="s">
        <v>1686</v>
      </c>
      <c r="AE333" s="77" t="s">
        <v>1379</v>
      </c>
    </row>
    <row r="334" spans="1:31">
      <c r="A334" s="75" t="s">
        <v>1452</v>
      </c>
      <c r="B334" s="73" t="s">
        <v>1365</v>
      </c>
      <c r="C334" s="110" t="s">
        <v>3632</v>
      </c>
      <c r="D334">
        <v>2016</v>
      </c>
      <c r="E334" s="82" t="s">
        <v>1366</v>
      </c>
      <c r="F334" s="75" t="s">
        <v>1673</v>
      </c>
      <c r="G334" s="77" t="s">
        <v>1368</v>
      </c>
      <c r="H334" s="77" t="s">
        <v>1369</v>
      </c>
      <c r="I334" s="77" t="s">
        <v>1370</v>
      </c>
      <c r="J334" s="77" t="s">
        <v>1371</v>
      </c>
      <c r="K334" s="75" t="s">
        <v>17</v>
      </c>
      <c r="L334" s="75" t="s">
        <v>17</v>
      </c>
      <c r="M334" s="75" t="s">
        <v>17</v>
      </c>
      <c r="N334" s="75" t="s">
        <v>17</v>
      </c>
      <c r="O334" s="83" t="s">
        <v>1674</v>
      </c>
      <c r="P334" s="75" t="s">
        <v>1390</v>
      </c>
      <c r="Q334" s="84">
        <v>3155299</v>
      </c>
      <c r="R334" s="75" t="s">
        <v>48</v>
      </c>
      <c r="S334" s="77" t="s">
        <v>1374</v>
      </c>
      <c r="T334" s="77">
        <v>30</v>
      </c>
      <c r="U334" s="9">
        <v>60</v>
      </c>
      <c r="V334" s="85">
        <v>2060544</v>
      </c>
      <c r="W334" s="86">
        <v>0.65300000000000002</v>
      </c>
      <c r="X334" s="3" t="s">
        <v>331</v>
      </c>
      <c r="Y334" s="3" t="s">
        <v>331</v>
      </c>
      <c r="Z334" s="77" t="s">
        <v>1688</v>
      </c>
      <c r="AA334" s="77" t="s">
        <v>1689</v>
      </c>
      <c r="AB334" s="8" t="s">
        <v>17</v>
      </c>
      <c r="AC334" s="8" t="s">
        <v>17</v>
      </c>
      <c r="AD334" s="77" t="s">
        <v>1690</v>
      </c>
      <c r="AE334" s="77" t="s">
        <v>1379</v>
      </c>
    </row>
    <row r="335" spans="1:31">
      <c r="A335" s="75" t="s">
        <v>1467</v>
      </c>
      <c r="B335" s="73" t="s">
        <v>1365</v>
      </c>
      <c r="C335" s="110" t="s">
        <v>3632</v>
      </c>
      <c r="D335">
        <v>2016</v>
      </c>
      <c r="E335" s="82" t="s">
        <v>1366</v>
      </c>
      <c r="F335" s="75" t="s">
        <v>1691</v>
      </c>
      <c r="G335" s="77" t="s">
        <v>1368</v>
      </c>
      <c r="H335" s="77" t="s">
        <v>1369</v>
      </c>
      <c r="I335" s="77" t="s">
        <v>1370</v>
      </c>
      <c r="J335" s="77" t="s">
        <v>1371</v>
      </c>
      <c r="K335" s="75" t="s">
        <v>17</v>
      </c>
      <c r="L335" s="75" t="s">
        <v>17</v>
      </c>
      <c r="M335" s="75" t="s">
        <v>17</v>
      </c>
      <c r="N335" s="75" t="s">
        <v>17</v>
      </c>
      <c r="O335" s="83" t="s">
        <v>1692</v>
      </c>
      <c r="P335" s="75" t="s">
        <v>1373</v>
      </c>
      <c r="Q335" s="84">
        <v>3750000</v>
      </c>
      <c r="R335" s="75" t="s">
        <v>48</v>
      </c>
      <c r="S335" s="77" t="s">
        <v>1374</v>
      </c>
      <c r="T335" s="77">
        <v>30</v>
      </c>
      <c r="U335" s="9">
        <v>60</v>
      </c>
      <c r="V335" s="85">
        <v>2050502</v>
      </c>
      <c r="W335" s="86">
        <v>0.54679999999999995</v>
      </c>
      <c r="X335" s="3" t="s">
        <v>331</v>
      </c>
      <c r="Y335" s="3" t="s">
        <v>331</v>
      </c>
      <c r="Z335" s="77" t="s">
        <v>1694</v>
      </c>
      <c r="AA335" s="77" t="s">
        <v>1695</v>
      </c>
      <c r="AB335" s="8" t="s">
        <v>17</v>
      </c>
      <c r="AC335" s="8" t="s">
        <v>17</v>
      </c>
      <c r="AD335" s="77" t="s">
        <v>1696</v>
      </c>
      <c r="AE335" s="77" t="s">
        <v>1379</v>
      </c>
    </row>
    <row r="336" spans="1:31">
      <c r="A336" s="75" t="s">
        <v>1467</v>
      </c>
      <c r="B336" s="73" t="s">
        <v>1365</v>
      </c>
      <c r="C336" s="110" t="s">
        <v>3632</v>
      </c>
      <c r="D336">
        <v>2016</v>
      </c>
      <c r="E336" s="82" t="s">
        <v>1366</v>
      </c>
      <c r="F336" s="75" t="s">
        <v>1691</v>
      </c>
      <c r="G336" s="77" t="s">
        <v>1368</v>
      </c>
      <c r="H336" s="77" t="s">
        <v>1369</v>
      </c>
      <c r="I336" s="77" t="s">
        <v>1370</v>
      </c>
      <c r="J336" s="77" t="s">
        <v>1371</v>
      </c>
      <c r="K336" s="75" t="s">
        <v>17</v>
      </c>
      <c r="L336" s="75" t="s">
        <v>17</v>
      </c>
      <c r="M336" s="75" t="s">
        <v>17</v>
      </c>
      <c r="N336" s="75" t="s">
        <v>17</v>
      </c>
      <c r="O336" s="83" t="s">
        <v>1692</v>
      </c>
      <c r="P336" s="75" t="s">
        <v>1380</v>
      </c>
      <c r="Q336" s="84">
        <v>3750000</v>
      </c>
      <c r="R336" s="75" t="s">
        <v>48</v>
      </c>
      <c r="S336" s="77" t="s">
        <v>1374</v>
      </c>
      <c r="T336" s="77">
        <v>30</v>
      </c>
      <c r="U336" s="9">
        <v>60</v>
      </c>
      <c r="V336" s="85">
        <v>2324962</v>
      </c>
      <c r="W336" s="86">
        <v>0.62</v>
      </c>
      <c r="X336" s="3" t="s">
        <v>331</v>
      </c>
      <c r="Y336" s="3" t="s">
        <v>331</v>
      </c>
      <c r="Z336" s="77" t="s">
        <v>1698</v>
      </c>
      <c r="AA336" s="77" t="s">
        <v>1699</v>
      </c>
      <c r="AB336" s="8" t="s">
        <v>17</v>
      </c>
      <c r="AC336" s="8" t="s">
        <v>17</v>
      </c>
      <c r="AD336" s="77" t="s">
        <v>1700</v>
      </c>
      <c r="AE336" s="77" t="s">
        <v>1379</v>
      </c>
    </row>
    <row r="337" spans="1:31">
      <c r="A337" s="75" t="s">
        <v>1467</v>
      </c>
      <c r="B337" s="73" t="s">
        <v>1365</v>
      </c>
      <c r="C337" s="110" t="s">
        <v>3632</v>
      </c>
      <c r="D337">
        <v>2016</v>
      </c>
      <c r="E337" s="82" t="s">
        <v>1366</v>
      </c>
      <c r="F337" s="75" t="s">
        <v>1691</v>
      </c>
      <c r="G337" s="77" t="s">
        <v>1368</v>
      </c>
      <c r="H337" s="77" t="s">
        <v>1369</v>
      </c>
      <c r="I337" s="77" t="s">
        <v>1370</v>
      </c>
      <c r="J337" s="77" t="s">
        <v>1371</v>
      </c>
      <c r="K337" s="75" t="s">
        <v>17</v>
      </c>
      <c r="L337" s="75" t="s">
        <v>17</v>
      </c>
      <c r="M337" s="75" t="s">
        <v>17</v>
      </c>
      <c r="N337" s="75" t="s">
        <v>17</v>
      </c>
      <c r="O337" s="83" t="s">
        <v>1692</v>
      </c>
      <c r="P337" s="75" t="s">
        <v>1385</v>
      </c>
      <c r="Q337" s="84">
        <v>3750000</v>
      </c>
      <c r="R337" s="75" t="s">
        <v>48</v>
      </c>
      <c r="S337" s="77" t="s">
        <v>1374</v>
      </c>
      <c r="T337" s="77">
        <v>30</v>
      </c>
      <c r="U337" s="9">
        <v>60</v>
      </c>
      <c r="V337" s="85">
        <v>2025176</v>
      </c>
      <c r="W337" s="86">
        <v>0.54</v>
      </c>
      <c r="X337" s="3" t="s">
        <v>331</v>
      </c>
      <c r="Y337" s="3" t="s">
        <v>331</v>
      </c>
      <c r="Z337" s="77" t="s">
        <v>1702</v>
      </c>
      <c r="AA337" s="77" t="s">
        <v>1703</v>
      </c>
      <c r="AB337" s="8" t="s">
        <v>17</v>
      </c>
      <c r="AC337" s="8" t="s">
        <v>17</v>
      </c>
      <c r="AD337" s="77" t="s">
        <v>1704</v>
      </c>
      <c r="AE337" s="77" t="s">
        <v>1379</v>
      </c>
    </row>
    <row r="338" spans="1:31">
      <c r="A338" s="75" t="s">
        <v>1467</v>
      </c>
      <c r="B338" s="73" t="s">
        <v>1365</v>
      </c>
      <c r="C338" s="110" t="s">
        <v>3632</v>
      </c>
      <c r="D338">
        <v>2016</v>
      </c>
      <c r="E338" s="82" t="s">
        <v>1366</v>
      </c>
      <c r="F338" s="75" t="s">
        <v>1691</v>
      </c>
      <c r="G338" s="77" t="s">
        <v>1368</v>
      </c>
      <c r="H338" s="77" t="s">
        <v>1369</v>
      </c>
      <c r="I338" s="77" t="s">
        <v>1370</v>
      </c>
      <c r="J338" s="77" t="s">
        <v>1371</v>
      </c>
      <c r="K338" s="75" t="s">
        <v>17</v>
      </c>
      <c r="L338" s="75" t="s">
        <v>17</v>
      </c>
      <c r="M338" s="75" t="s">
        <v>17</v>
      </c>
      <c r="N338" s="75" t="s">
        <v>17</v>
      </c>
      <c r="O338" s="83" t="s">
        <v>1692</v>
      </c>
      <c r="P338" s="75" t="s">
        <v>1390</v>
      </c>
      <c r="Q338" s="84">
        <v>3670796</v>
      </c>
      <c r="R338" s="75" t="s">
        <v>48</v>
      </c>
      <c r="S338" s="77" t="s">
        <v>1374</v>
      </c>
      <c r="T338" s="77">
        <v>30</v>
      </c>
      <c r="U338" s="9">
        <v>60</v>
      </c>
      <c r="V338" s="85">
        <v>2212259</v>
      </c>
      <c r="W338" s="86">
        <v>0.60270000000000001</v>
      </c>
      <c r="X338" s="3" t="s">
        <v>331</v>
      </c>
      <c r="Y338" s="3" t="s">
        <v>331</v>
      </c>
      <c r="Z338" s="77" t="s">
        <v>1706</v>
      </c>
      <c r="AA338" s="77" t="s">
        <v>1707</v>
      </c>
      <c r="AB338" s="8" t="s">
        <v>17</v>
      </c>
      <c r="AC338" s="8" t="s">
        <v>17</v>
      </c>
      <c r="AD338" s="77" t="s">
        <v>1708</v>
      </c>
      <c r="AE338" s="77" t="s">
        <v>1379</v>
      </c>
    </row>
    <row r="339" spans="1:31">
      <c r="A339" s="75" t="s">
        <v>1482</v>
      </c>
      <c r="B339" s="73" t="s">
        <v>1365</v>
      </c>
      <c r="C339" s="110" t="s">
        <v>3632</v>
      </c>
      <c r="D339">
        <v>2016</v>
      </c>
      <c r="E339" s="82" t="s">
        <v>1366</v>
      </c>
      <c r="F339" s="75" t="s">
        <v>1709</v>
      </c>
      <c r="G339" s="77" t="s">
        <v>1368</v>
      </c>
      <c r="H339" s="77" t="s">
        <v>1369</v>
      </c>
      <c r="I339" s="77" t="s">
        <v>1370</v>
      </c>
      <c r="J339" s="77" t="s">
        <v>1371</v>
      </c>
      <c r="K339" s="75" t="s">
        <v>17</v>
      </c>
      <c r="L339" s="75" t="s">
        <v>17</v>
      </c>
      <c r="M339" s="75" t="s">
        <v>17</v>
      </c>
      <c r="N339" s="75" t="s">
        <v>17</v>
      </c>
      <c r="O339" s="83" t="s">
        <v>1710</v>
      </c>
      <c r="P339" s="75" t="s">
        <v>331</v>
      </c>
      <c r="Q339" s="87">
        <v>3972477</v>
      </c>
      <c r="R339" s="75" t="s">
        <v>48</v>
      </c>
      <c r="S339" s="88" t="s">
        <v>1485</v>
      </c>
      <c r="T339" s="77">
        <v>30</v>
      </c>
      <c r="U339" s="9">
        <v>60</v>
      </c>
      <c r="V339" s="85">
        <v>2895260</v>
      </c>
      <c r="W339" s="86">
        <v>0.7288</v>
      </c>
      <c r="X339" s="3" t="s">
        <v>331</v>
      </c>
      <c r="Y339" s="3" t="s">
        <v>331</v>
      </c>
      <c r="Z339" s="77" t="s">
        <v>1712</v>
      </c>
      <c r="AA339" s="77" t="s">
        <v>1713</v>
      </c>
      <c r="AB339" s="8" t="s">
        <v>17</v>
      </c>
      <c r="AC339" s="8" t="s">
        <v>17</v>
      </c>
      <c r="AD339" s="77" t="s">
        <v>1714</v>
      </c>
      <c r="AE339" s="77" t="s">
        <v>1379</v>
      </c>
    </row>
    <row r="340" spans="1:31">
      <c r="A340" s="75" t="s">
        <v>1490</v>
      </c>
      <c r="B340" s="73" t="s">
        <v>1365</v>
      </c>
      <c r="C340" s="110" t="s">
        <v>3632</v>
      </c>
      <c r="D340">
        <v>2016</v>
      </c>
      <c r="E340" s="82" t="s">
        <v>1366</v>
      </c>
      <c r="F340" s="75" t="s">
        <v>1715</v>
      </c>
      <c r="G340" s="77" t="s">
        <v>1368</v>
      </c>
      <c r="H340" s="77" t="s">
        <v>1369</v>
      </c>
      <c r="I340" s="77" t="s">
        <v>1370</v>
      </c>
      <c r="J340" s="77" t="s">
        <v>1371</v>
      </c>
      <c r="K340" s="75" t="s">
        <v>17</v>
      </c>
      <c r="L340" s="75" t="s">
        <v>17</v>
      </c>
      <c r="M340" s="75" t="s">
        <v>17</v>
      </c>
      <c r="N340" s="75" t="s">
        <v>17</v>
      </c>
      <c r="O340" s="83" t="s">
        <v>1716</v>
      </c>
      <c r="P340" s="75" t="s">
        <v>331</v>
      </c>
      <c r="Q340" s="87">
        <v>3704794</v>
      </c>
      <c r="R340" s="75" t="s">
        <v>48</v>
      </c>
      <c r="S340" s="88" t="s">
        <v>1485</v>
      </c>
      <c r="T340" s="77">
        <v>30</v>
      </c>
      <c r="U340" s="9">
        <v>60</v>
      </c>
      <c r="V340" s="89">
        <v>3099757</v>
      </c>
      <c r="W340" s="86">
        <v>0.8367</v>
      </c>
      <c r="X340" s="3" t="s">
        <v>331</v>
      </c>
      <c r="Y340" s="3" t="s">
        <v>331</v>
      </c>
      <c r="Z340" s="77" t="s">
        <v>1718</v>
      </c>
      <c r="AA340" s="77" t="s">
        <v>1719</v>
      </c>
      <c r="AB340" s="8" t="s">
        <v>17</v>
      </c>
      <c r="AC340" s="8" t="s">
        <v>17</v>
      </c>
      <c r="AD340" s="77" t="s">
        <v>1720</v>
      </c>
      <c r="AE340" s="77" t="s">
        <v>1379</v>
      </c>
    </row>
    <row r="341" spans="1:31">
      <c r="A341" s="75" t="s">
        <v>1497</v>
      </c>
      <c r="B341" s="73" t="s">
        <v>1365</v>
      </c>
      <c r="C341" s="110" t="s">
        <v>3632</v>
      </c>
      <c r="D341">
        <v>2016</v>
      </c>
      <c r="E341" s="82" t="s">
        <v>1366</v>
      </c>
      <c r="F341" s="75" t="s">
        <v>1721</v>
      </c>
      <c r="G341" s="77" t="s">
        <v>1368</v>
      </c>
      <c r="H341" s="77" t="s">
        <v>1369</v>
      </c>
      <c r="I341" s="77" t="s">
        <v>1370</v>
      </c>
      <c r="J341" s="77" t="s">
        <v>1371</v>
      </c>
      <c r="K341" s="75" t="s">
        <v>17</v>
      </c>
      <c r="L341" s="75" t="s">
        <v>17</v>
      </c>
      <c r="M341" s="75" t="s">
        <v>17</v>
      </c>
      <c r="N341" s="75" t="s">
        <v>17</v>
      </c>
      <c r="O341" s="83" t="s">
        <v>1722</v>
      </c>
      <c r="P341" s="75" t="s">
        <v>331</v>
      </c>
      <c r="Q341" s="87">
        <v>3027032</v>
      </c>
      <c r="R341" s="75" t="s">
        <v>48</v>
      </c>
      <c r="S341" s="88" t="s">
        <v>1485</v>
      </c>
      <c r="T341" s="77">
        <v>30</v>
      </c>
      <c r="U341" s="9">
        <v>60</v>
      </c>
      <c r="V341" s="85">
        <v>2562225</v>
      </c>
      <c r="W341" s="86">
        <v>0.84640000000000004</v>
      </c>
      <c r="X341" s="3" t="s">
        <v>331</v>
      </c>
      <c r="Y341" s="3" t="s">
        <v>331</v>
      </c>
      <c r="Z341" s="77" t="s">
        <v>1724</v>
      </c>
      <c r="AA341" s="77" t="s">
        <v>1725</v>
      </c>
      <c r="AB341" s="8" t="s">
        <v>17</v>
      </c>
      <c r="AC341" s="8" t="s">
        <v>17</v>
      </c>
      <c r="AD341" s="77" t="s">
        <v>1726</v>
      </c>
      <c r="AE341" s="77" t="s">
        <v>1379</v>
      </c>
    </row>
    <row r="342" spans="1:31">
      <c r="A342" s="75" t="s">
        <v>1504</v>
      </c>
      <c r="B342" s="73" t="s">
        <v>1365</v>
      </c>
      <c r="C342" s="110" t="s">
        <v>3632</v>
      </c>
      <c r="D342">
        <v>2016</v>
      </c>
      <c r="E342" s="82" t="s">
        <v>1366</v>
      </c>
      <c r="F342" s="75" t="s">
        <v>1727</v>
      </c>
      <c r="G342" s="77" t="s">
        <v>1368</v>
      </c>
      <c r="H342" s="77" t="s">
        <v>1369</v>
      </c>
      <c r="I342" s="77" t="s">
        <v>1370</v>
      </c>
      <c r="J342" s="77" t="s">
        <v>1371</v>
      </c>
      <c r="K342" s="75" t="s">
        <v>17</v>
      </c>
      <c r="L342" s="75" t="s">
        <v>17</v>
      </c>
      <c r="M342" s="75" t="s">
        <v>17</v>
      </c>
      <c r="N342" s="75" t="s">
        <v>17</v>
      </c>
      <c r="O342" s="83" t="s">
        <v>1728</v>
      </c>
      <c r="P342" s="75" t="s">
        <v>1373</v>
      </c>
      <c r="Q342" s="84">
        <v>3425000</v>
      </c>
      <c r="R342" s="75" t="s">
        <v>48</v>
      </c>
      <c r="S342" s="77" t="s">
        <v>1374</v>
      </c>
      <c r="T342" s="77">
        <v>30</v>
      </c>
      <c r="U342" s="9">
        <v>60</v>
      </c>
      <c r="V342" s="85">
        <v>2247294</v>
      </c>
      <c r="W342" s="86">
        <v>0.65610000000000002</v>
      </c>
      <c r="X342" s="3" t="s">
        <v>331</v>
      </c>
      <c r="Y342" s="3" t="s">
        <v>331</v>
      </c>
      <c r="Z342" s="77" t="s">
        <v>1730</v>
      </c>
      <c r="AA342" s="77" t="s">
        <v>1731</v>
      </c>
      <c r="AB342" s="8" t="s">
        <v>17</v>
      </c>
      <c r="AC342" s="8" t="s">
        <v>17</v>
      </c>
      <c r="AD342" s="77" t="s">
        <v>1732</v>
      </c>
      <c r="AE342" s="77" t="s">
        <v>1379</v>
      </c>
    </row>
    <row r="343" spans="1:31">
      <c r="A343" s="75" t="s">
        <v>1504</v>
      </c>
      <c r="B343" s="73" t="s">
        <v>1365</v>
      </c>
      <c r="C343" s="110" t="s">
        <v>3632</v>
      </c>
      <c r="D343">
        <v>2016</v>
      </c>
      <c r="E343" s="82" t="s">
        <v>1366</v>
      </c>
      <c r="F343" s="75" t="s">
        <v>1727</v>
      </c>
      <c r="G343" s="77" t="s">
        <v>1368</v>
      </c>
      <c r="H343" s="77" t="s">
        <v>1369</v>
      </c>
      <c r="I343" s="77" t="s">
        <v>1370</v>
      </c>
      <c r="J343" s="77" t="s">
        <v>1371</v>
      </c>
      <c r="K343" s="75" t="s">
        <v>17</v>
      </c>
      <c r="L343" s="75" t="s">
        <v>17</v>
      </c>
      <c r="M343" s="75" t="s">
        <v>17</v>
      </c>
      <c r="N343" s="75" t="s">
        <v>17</v>
      </c>
      <c r="O343" s="83" t="s">
        <v>1728</v>
      </c>
      <c r="P343" s="75" t="s">
        <v>1380</v>
      </c>
      <c r="Q343" s="84">
        <v>3425000</v>
      </c>
      <c r="R343" s="75" t="s">
        <v>48</v>
      </c>
      <c r="S343" s="77" t="s">
        <v>1374</v>
      </c>
      <c r="T343" s="77">
        <v>30</v>
      </c>
      <c r="U343" s="9">
        <v>60</v>
      </c>
      <c r="V343" s="85">
        <v>2457586</v>
      </c>
      <c r="W343" s="86">
        <v>0.71750000000000003</v>
      </c>
      <c r="X343" s="3" t="s">
        <v>331</v>
      </c>
      <c r="Y343" s="3" t="s">
        <v>331</v>
      </c>
      <c r="Z343" s="77" t="s">
        <v>1734</v>
      </c>
      <c r="AA343" s="77" t="s">
        <v>1735</v>
      </c>
      <c r="AB343" s="8" t="s">
        <v>17</v>
      </c>
      <c r="AC343" s="8" t="s">
        <v>17</v>
      </c>
      <c r="AD343" s="77" t="s">
        <v>1736</v>
      </c>
      <c r="AE343" s="77" t="s">
        <v>1379</v>
      </c>
    </row>
    <row r="344" spans="1:31">
      <c r="A344" s="75" t="s">
        <v>1504</v>
      </c>
      <c r="B344" s="73" t="s">
        <v>1365</v>
      </c>
      <c r="C344" s="110" t="s">
        <v>3632</v>
      </c>
      <c r="D344">
        <v>2016</v>
      </c>
      <c r="E344" s="82" t="s">
        <v>1366</v>
      </c>
      <c r="F344" s="75" t="s">
        <v>1727</v>
      </c>
      <c r="G344" s="77" t="s">
        <v>1368</v>
      </c>
      <c r="H344" s="77" t="s">
        <v>1369</v>
      </c>
      <c r="I344" s="77" t="s">
        <v>1370</v>
      </c>
      <c r="J344" s="77" t="s">
        <v>1371</v>
      </c>
      <c r="K344" s="75" t="s">
        <v>17</v>
      </c>
      <c r="L344" s="75" t="s">
        <v>17</v>
      </c>
      <c r="M344" s="75" t="s">
        <v>17</v>
      </c>
      <c r="N344" s="75" t="s">
        <v>17</v>
      </c>
      <c r="O344" s="83" t="s">
        <v>1728</v>
      </c>
      <c r="P344" s="75" t="s">
        <v>1385</v>
      </c>
      <c r="Q344" s="84">
        <v>3425000</v>
      </c>
      <c r="R344" s="75" t="s">
        <v>48</v>
      </c>
      <c r="S344" s="77" t="s">
        <v>1374</v>
      </c>
      <c r="T344" s="77">
        <v>30</v>
      </c>
      <c r="U344" s="9">
        <v>60</v>
      </c>
      <c r="V344" s="85">
        <v>2249941</v>
      </c>
      <c r="W344" s="86">
        <v>0.65690000000000004</v>
      </c>
      <c r="X344" s="3" t="s">
        <v>331</v>
      </c>
      <c r="Y344" s="3" t="s">
        <v>331</v>
      </c>
      <c r="Z344" s="77" t="s">
        <v>1738</v>
      </c>
      <c r="AA344" s="77" t="s">
        <v>1739</v>
      </c>
      <c r="AB344" s="8" t="s">
        <v>17</v>
      </c>
      <c r="AC344" s="8" t="s">
        <v>17</v>
      </c>
      <c r="AD344" s="77" t="s">
        <v>1740</v>
      </c>
      <c r="AE344" s="77" t="s">
        <v>1379</v>
      </c>
    </row>
    <row r="345" spans="1:31">
      <c r="A345" s="75" t="s">
        <v>1504</v>
      </c>
      <c r="B345" s="73" t="s">
        <v>1365</v>
      </c>
      <c r="C345" s="110" t="s">
        <v>3632</v>
      </c>
      <c r="D345">
        <v>2016</v>
      </c>
      <c r="E345" s="82" t="s">
        <v>1366</v>
      </c>
      <c r="F345" s="75" t="s">
        <v>1727</v>
      </c>
      <c r="G345" s="77" t="s">
        <v>1368</v>
      </c>
      <c r="H345" s="77" t="s">
        <v>1369</v>
      </c>
      <c r="I345" s="77" t="s">
        <v>1370</v>
      </c>
      <c r="J345" s="77" t="s">
        <v>1371</v>
      </c>
      <c r="K345" s="75" t="s">
        <v>17</v>
      </c>
      <c r="L345" s="75" t="s">
        <v>17</v>
      </c>
      <c r="M345" s="75" t="s">
        <v>17</v>
      </c>
      <c r="N345" s="75" t="s">
        <v>17</v>
      </c>
      <c r="O345" s="83" t="s">
        <v>1728</v>
      </c>
      <c r="P345" s="75" t="s">
        <v>1390</v>
      </c>
      <c r="Q345" s="84">
        <v>3422782</v>
      </c>
      <c r="R345" s="75" t="s">
        <v>48</v>
      </c>
      <c r="S345" s="77" t="s">
        <v>1374</v>
      </c>
      <c r="T345" s="77">
        <v>30</v>
      </c>
      <c r="U345" s="9">
        <v>60</v>
      </c>
      <c r="V345" s="90">
        <v>2416011</v>
      </c>
      <c r="W345" s="86">
        <v>0.70589999999999997</v>
      </c>
      <c r="X345" s="3" t="s">
        <v>331</v>
      </c>
      <c r="Y345" s="3" t="s">
        <v>331</v>
      </c>
      <c r="Z345" s="77" t="s">
        <v>1742</v>
      </c>
      <c r="AA345" s="77" t="s">
        <v>1743</v>
      </c>
      <c r="AB345" s="8" t="s">
        <v>17</v>
      </c>
      <c r="AC345" s="8" t="s">
        <v>17</v>
      </c>
      <c r="AD345" s="77" t="s">
        <v>1744</v>
      </c>
      <c r="AE345" s="77" t="s">
        <v>1379</v>
      </c>
    </row>
    <row r="346" spans="1:31">
      <c r="A346" s="75" t="s">
        <v>1523</v>
      </c>
      <c r="B346" s="73" t="s">
        <v>1365</v>
      </c>
      <c r="C346" s="110" t="s">
        <v>3632</v>
      </c>
      <c r="D346">
        <v>2016</v>
      </c>
      <c r="E346" s="82" t="s">
        <v>1366</v>
      </c>
      <c r="F346" s="75" t="s">
        <v>1745</v>
      </c>
      <c r="G346" s="77" t="s">
        <v>1368</v>
      </c>
      <c r="H346" s="77" t="s">
        <v>1369</v>
      </c>
      <c r="I346" s="77" t="s">
        <v>1370</v>
      </c>
      <c r="J346" s="77" t="s">
        <v>1371</v>
      </c>
      <c r="K346" s="75" t="s">
        <v>17</v>
      </c>
      <c r="L346" s="75" t="s">
        <v>17</v>
      </c>
      <c r="M346" s="75" t="s">
        <v>17</v>
      </c>
      <c r="N346" s="75" t="s">
        <v>17</v>
      </c>
      <c r="O346" s="83" t="s">
        <v>1746</v>
      </c>
      <c r="P346" s="75" t="s">
        <v>1373</v>
      </c>
      <c r="Q346" s="84">
        <v>3025000</v>
      </c>
      <c r="R346" s="75" t="s">
        <v>48</v>
      </c>
      <c r="S346" s="77" t="s">
        <v>1374</v>
      </c>
      <c r="T346" s="77">
        <v>30</v>
      </c>
      <c r="U346" s="9">
        <v>60</v>
      </c>
      <c r="V346" s="85">
        <v>1974486</v>
      </c>
      <c r="W346" s="86">
        <v>0.65269999999999995</v>
      </c>
      <c r="X346" s="3" t="s">
        <v>331</v>
      </c>
      <c r="Y346" s="3" t="s">
        <v>331</v>
      </c>
      <c r="Z346" s="77" t="s">
        <v>1748</v>
      </c>
      <c r="AA346" s="77" t="s">
        <v>1749</v>
      </c>
      <c r="AB346" s="8" t="s">
        <v>17</v>
      </c>
      <c r="AC346" s="8" t="s">
        <v>17</v>
      </c>
      <c r="AD346" s="77" t="s">
        <v>1750</v>
      </c>
      <c r="AE346" s="77" t="s">
        <v>1379</v>
      </c>
    </row>
    <row r="347" spans="1:31">
      <c r="A347" s="75" t="s">
        <v>1523</v>
      </c>
      <c r="B347" s="73" t="s">
        <v>1365</v>
      </c>
      <c r="C347" s="110" t="s">
        <v>3632</v>
      </c>
      <c r="D347">
        <v>2016</v>
      </c>
      <c r="E347" s="82" t="s">
        <v>1366</v>
      </c>
      <c r="F347" s="75" t="s">
        <v>1745</v>
      </c>
      <c r="G347" s="77" t="s">
        <v>1368</v>
      </c>
      <c r="H347" s="77" t="s">
        <v>1369</v>
      </c>
      <c r="I347" s="77" t="s">
        <v>1370</v>
      </c>
      <c r="J347" s="77" t="s">
        <v>1371</v>
      </c>
      <c r="K347" s="75" t="s">
        <v>17</v>
      </c>
      <c r="L347" s="75" t="s">
        <v>17</v>
      </c>
      <c r="M347" s="75" t="s">
        <v>17</v>
      </c>
      <c r="N347" s="75" t="s">
        <v>17</v>
      </c>
      <c r="O347" s="83" t="s">
        <v>1746</v>
      </c>
      <c r="P347" s="75" t="s">
        <v>1380</v>
      </c>
      <c r="Q347" s="84">
        <v>3025000</v>
      </c>
      <c r="R347" s="75" t="s">
        <v>48</v>
      </c>
      <c r="S347" s="77" t="s">
        <v>1374</v>
      </c>
      <c r="T347" s="77">
        <v>30</v>
      </c>
      <c r="U347" s="9">
        <v>60</v>
      </c>
      <c r="V347" s="85">
        <v>2146081</v>
      </c>
      <c r="W347" s="86">
        <v>0.70940000000000003</v>
      </c>
      <c r="X347" s="3" t="s">
        <v>331</v>
      </c>
      <c r="Y347" s="3" t="s">
        <v>331</v>
      </c>
      <c r="Z347" s="77" t="s">
        <v>1752</v>
      </c>
      <c r="AA347" s="77" t="s">
        <v>1753</v>
      </c>
      <c r="AB347" s="8" t="s">
        <v>17</v>
      </c>
      <c r="AC347" s="8" t="s">
        <v>17</v>
      </c>
      <c r="AD347" s="110" t="s">
        <v>1754</v>
      </c>
      <c r="AE347" s="77" t="s">
        <v>1379</v>
      </c>
    </row>
    <row r="348" spans="1:31">
      <c r="A348" s="75" t="s">
        <v>1523</v>
      </c>
      <c r="B348" s="73" t="s">
        <v>1365</v>
      </c>
      <c r="C348" s="110" t="s">
        <v>3632</v>
      </c>
      <c r="D348">
        <v>2016</v>
      </c>
      <c r="E348" s="82" t="s">
        <v>1366</v>
      </c>
      <c r="F348" s="75" t="s">
        <v>1745</v>
      </c>
      <c r="G348" s="77" t="s">
        <v>1368</v>
      </c>
      <c r="H348" s="77" t="s">
        <v>1369</v>
      </c>
      <c r="I348" s="77" t="s">
        <v>1370</v>
      </c>
      <c r="J348" s="77" t="s">
        <v>1371</v>
      </c>
      <c r="K348" s="75" t="s">
        <v>17</v>
      </c>
      <c r="L348" s="75" t="s">
        <v>17</v>
      </c>
      <c r="M348" s="75" t="s">
        <v>17</v>
      </c>
      <c r="N348" s="75" t="s">
        <v>17</v>
      </c>
      <c r="O348" s="83" t="s">
        <v>1746</v>
      </c>
      <c r="P348" s="75" t="s">
        <v>1385</v>
      </c>
      <c r="Q348" s="84">
        <v>3025000</v>
      </c>
      <c r="R348" s="75" t="s">
        <v>48</v>
      </c>
      <c r="S348" s="77" t="s">
        <v>1374</v>
      </c>
      <c r="T348" s="77">
        <v>30</v>
      </c>
      <c r="U348" s="9">
        <v>60</v>
      </c>
      <c r="V348" s="85">
        <v>1970757</v>
      </c>
      <c r="W348" s="86">
        <v>0.65149999999999997</v>
      </c>
      <c r="X348" s="3" t="s">
        <v>331</v>
      </c>
      <c r="Y348" s="3" t="s">
        <v>331</v>
      </c>
      <c r="Z348" s="77" t="s">
        <v>1756</v>
      </c>
      <c r="AA348" s="110" t="s">
        <v>1757</v>
      </c>
      <c r="AB348" s="8" t="s">
        <v>17</v>
      </c>
      <c r="AC348" s="8" t="s">
        <v>17</v>
      </c>
      <c r="AD348" s="77" t="s">
        <v>1758</v>
      </c>
      <c r="AE348" s="77" t="s">
        <v>1379</v>
      </c>
    </row>
    <row r="349" spans="1:31">
      <c r="A349" s="75" t="s">
        <v>1523</v>
      </c>
      <c r="B349" s="73" t="s">
        <v>1365</v>
      </c>
      <c r="C349" s="110" t="s">
        <v>3632</v>
      </c>
      <c r="D349">
        <v>2016</v>
      </c>
      <c r="E349" s="82" t="s">
        <v>1366</v>
      </c>
      <c r="F349" s="75" t="s">
        <v>1745</v>
      </c>
      <c r="G349" s="77" t="s">
        <v>1368</v>
      </c>
      <c r="H349" s="77" t="s">
        <v>1369</v>
      </c>
      <c r="I349" s="77" t="s">
        <v>1370</v>
      </c>
      <c r="J349" s="77" t="s">
        <v>1371</v>
      </c>
      <c r="K349" s="75" t="s">
        <v>17</v>
      </c>
      <c r="L349" s="75" t="s">
        <v>17</v>
      </c>
      <c r="M349" s="75" t="s">
        <v>17</v>
      </c>
      <c r="N349" s="75" t="s">
        <v>17</v>
      </c>
      <c r="O349" s="83" t="s">
        <v>1746</v>
      </c>
      <c r="P349" s="75" t="s">
        <v>1390</v>
      </c>
      <c r="Q349" s="84">
        <v>2952376</v>
      </c>
      <c r="R349" s="75" t="s">
        <v>48</v>
      </c>
      <c r="S349" s="77" t="s">
        <v>1374</v>
      </c>
      <c r="T349" s="77">
        <v>30</v>
      </c>
      <c r="U349" s="9">
        <v>60</v>
      </c>
      <c r="V349" s="85">
        <v>2069524</v>
      </c>
      <c r="W349" s="86">
        <v>0.70099999999999996</v>
      </c>
      <c r="X349" s="3" t="s">
        <v>331</v>
      </c>
      <c r="Y349" s="3" t="s">
        <v>331</v>
      </c>
      <c r="Z349" s="77" t="s">
        <v>1760</v>
      </c>
      <c r="AA349" s="77" t="s">
        <v>1761</v>
      </c>
      <c r="AB349" s="8" t="s">
        <v>17</v>
      </c>
      <c r="AC349" s="8" t="s">
        <v>17</v>
      </c>
      <c r="AD349" s="77" t="s">
        <v>1762</v>
      </c>
      <c r="AE349" s="77" t="s">
        <v>1379</v>
      </c>
    </row>
    <row r="350" spans="1:31">
      <c r="A350" s="75" t="s">
        <v>1542</v>
      </c>
      <c r="B350" s="73" t="s">
        <v>1365</v>
      </c>
      <c r="C350" s="110" t="s">
        <v>3632</v>
      </c>
      <c r="D350">
        <v>2016</v>
      </c>
      <c r="E350" s="82" t="s">
        <v>1366</v>
      </c>
      <c r="F350" s="75" t="s">
        <v>1763</v>
      </c>
      <c r="G350" s="77" t="s">
        <v>1368</v>
      </c>
      <c r="H350" s="77" t="s">
        <v>1369</v>
      </c>
      <c r="I350" s="77" t="s">
        <v>1370</v>
      </c>
      <c r="J350" s="77" t="s">
        <v>1371</v>
      </c>
      <c r="K350" s="75" t="s">
        <v>17</v>
      </c>
      <c r="L350" s="75" t="s">
        <v>17</v>
      </c>
      <c r="M350" s="75" t="s">
        <v>17</v>
      </c>
      <c r="N350" s="75" t="s">
        <v>17</v>
      </c>
      <c r="O350" s="83" t="s">
        <v>1764</v>
      </c>
      <c r="P350" s="75" t="s">
        <v>1373</v>
      </c>
      <c r="Q350" s="84">
        <v>3100000</v>
      </c>
      <c r="R350" s="75" t="s">
        <v>48</v>
      </c>
      <c r="S350" s="77" t="s">
        <v>1374</v>
      </c>
      <c r="T350" s="77">
        <v>30</v>
      </c>
      <c r="U350" s="9">
        <v>60</v>
      </c>
      <c r="V350" s="85">
        <v>2330415</v>
      </c>
      <c r="W350" s="86">
        <v>0.75170000000000003</v>
      </c>
      <c r="X350" s="3" t="s">
        <v>331</v>
      </c>
      <c r="Y350" s="3" t="s">
        <v>331</v>
      </c>
      <c r="Z350" s="77" t="s">
        <v>1766</v>
      </c>
      <c r="AA350" s="77" t="s">
        <v>1767</v>
      </c>
      <c r="AB350" s="8" t="s">
        <v>17</v>
      </c>
      <c r="AC350" s="8" t="s">
        <v>17</v>
      </c>
      <c r="AD350" s="77" t="s">
        <v>1768</v>
      </c>
      <c r="AE350" s="77" t="s">
        <v>1379</v>
      </c>
    </row>
    <row r="351" spans="1:31">
      <c r="A351" s="75" t="s">
        <v>1542</v>
      </c>
      <c r="B351" s="73" t="s">
        <v>1365</v>
      </c>
      <c r="C351" s="110" t="s">
        <v>3632</v>
      </c>
      <c r="D351">
        <v>2016</v>
      </c>
      <c r="E351" s="82" t="s">
        <v>1366</v>
      </c>
      <c r="F351" s="75" t="s">
        <v>1763</v>
      </c>
      <c r="G351" s="77" t="s">
        <v>1368</v>
      </c>
      <c r="H351" s="77" t="s">
        <v>1369</v>
      </c>
      <c r="I351" s="77" t="s">
        <v>1370</v>
      </c>
      <c r="J351" s="77" t="s">
        <v>1371</v>
      </c>
      <c r="K351" s="75" t="s">
        <v>17</v>
      </c>
      <c r="L351" s="75" t="s">
        <v>17</v>
      </c>
      <c r="M351" s="75" t="s">
        <v>17</v>
      </c>
      <c r="N351" s="75" t="s">
        <v>17</v>
      </c>
      <c r="O351" s="83" t="s">
        <v>1764</v>
      </c>
      <c r="P351" s="75" t="s">
        <v>1380</v>
      </c>
      <c r="Q351" s="84">
        <v>3100000</v>
      </c>
      <c r="R351" s="75" t="s">
        <v>48</v>
      </c>
      <c r="S351" s="77" t="s">
        <v>1374</v>
      </c>
      <c r="T351" s="77">
        <v>30</v>
      </c>
      <c r="U351" s="9">
        <v>60</v>
      </c>
      <c r="V351" s="85">
        <v>2433397</v>
      </c>
      <c r="W351" s="86">
        <v>0.78500000000000003</v>
      </c>
      <c r="X351" s="3" t="s">
        <v>331</v>
      </c>
      <c r="Y351" s="3" t="s">
        <v>331</v>
      </c>
      <c r="Z351" s="77" t="s">
        <v>1770</v>
      </c>
      <c r="AA351" s="77" t="s">
        <v>1771</v>
      </c>
      <c r="AB351" s="8" t="s">
        <v>17</v>
      </c>
      <c r="AC351" s="8" t="s">
        <v>17</v>
      </c>
      <c r="AD351" s="77" t="s">
        <v>1772</v>
      </c>
      <c r="AE351" s="77" t="s">
        <v>1379</v>
      </c>
    </row>
    <row r="352" spans="1:31">
      <c r="A352" s="75" t="s">
        <v>1542</v>
      </c>
      <c r="B352" s="73" t="s">
        <v>1365</v>
      </c>
      <c r="C352" s="110" t="s">
        <v>3632</v>
      </c>
      <c r="D352">
        <v>2016</v>
      </c>
      <c r="E352" s="82" t="s">
        <v>1366</v>
      </c>
      <c r="F352" s="75" t="s">
        <v>1763</v>
      </c>
      <c r="G352" s="77" t="s">
        <v>1368</v>
      </c>
      <c r="H352" s="77" t="s">
        <v>1369</v>
      </c>
      <c r="I352" s="77" t="s">
        <v>1370</v>
      </c>
      <c r="J352" s="77" t="s">
        <v>1371</v>
      </c>
      <c r="K352" s="75" t="s">
        <v>17</v>
      </c>
      <c r="L352" s="75" t="s">
        <v>17</v>
      </c>
      <c r="M352" s="75" t="s">
        <v>17</v>
      </c>
      <c r="N352" s="75" t="s">
        <v>17</v>
      </c>
      <c r="O352" s="83" t="s">
        <v>1764</v>
      </c>
      <c r="P352" s="75" t="s">
        <v>1385</v>
      </c>
      <c r="Q352" s="84">
        <v>3100000</v>
      </c>
      <c r="R352" s="75" t="s">
        <v>48</v>
      </c>
      <c r="S352" s="77" t="s">
        <v>1374</v>
      </c>
      <c r="T352" s="77">
        <v>30</v>
      </c>
      <c r="U352" s="9">
        <v>60</v>
      </c>
      <c r="V352" s="85">
        <v>2325467</v>
      </c>
      <c r="W352" s="86">
        <v>0.75019999999999998</v>
      </c>
      <c r="X352" s="3" t="s">
        <v>331</v>
      </c>
      <c r="Y352" s="3" t="s">
        <v>331</v>
      </c>
      <c r="Z352" s="77" t="s">
        <v>1774</v>
      </c>
      <c r="AA352" s="77" t="s">
        <v>1775</v>
      </c>
      <c r="AB352" s="8" t="s">
        <v>17</v>
      </c>
      <c r="AC352" s="8" t="s">
        <v>17</v>
      </c>
      <c r="AD352" s="77" t="s">
        <v>1776</v>
      </c>
      <c r="AE352" s="77" t="s">
        <v>1379</v>
      </c>
    </row>
    <row r="353" spans="1:31">
      <c r="A353" s="75" t="s">
        <v>1542</v>
      </c>
      <c r="B353" s="73" t="s">
        <v>1365</v>
      </c>
      <c r="C353" s="110" t="s">
        <v>3632</v>
      </c>
      <c r="D353">
        <v>2016</v>
      </c>
      <c r="E353" s="82" t="s">
        <v>1366</v>
      </c>
      <c r="F353" s="75" t="s">
        <v>1763</v>
      </c>
      <c r="G353" s="77" t="s">
        <v>1368</v>
      </c>
      <c r="H353" s="77" t="s">
        <v>1369</v>
      </c>
      <c r="I353" s="77" t="s">
        <v>1370</v>
      </c>
      <c r="J353" s="77" t="s">
        <v>1371</v>
      </c>
      <c r="K353" s="75" t="s">
        <v>17</v>
      </c>
      <c r="L353" s="75" t="s">
        <v>17</v>
      </c>
      <c r="M353" s="75" t="s">
        <v>17</v>
      </c>
      <c r="N353" s="75" t="s">
        <v>17</v>
      </c>
      <c r="O353" s="83" t="s">
        <v>1764</v>
      </c>
      <c r="P353" s="75" t="s">
        <v>1390</v>
      </c>
      <c r="Q353" s="84">
        <v>3020798</v>
      </c>
      <c r="R353" s="75" t="s">
        <v>48</v>
      </c>
      <c r="S353" s="77" t="s">
        <v>1374</v>
      </c>
      <c r="T353" s="77">
        <v>30</v>
      </c>
      <c r="U353" s="9">
        <v>60</v>
      </c>
      <c r="V353" s="85">
        <v>2344397</v>
      </c>
      <c r="W353" s="86">
        <v>0.77610000000000001</v>
      </c>
      <c r="X353" s="3" t="s">
        <v>331</v>
      </c>
      <c r="Y353" s="3" t="s">
        <v>331</v>
      </c>
      <c r="Z353" s="77" t="s">
        <v>1778</v>
      </c>
      <c r="AA353" s="77" t="s">
        <v>1779</v>
      </c>
      <c r="AB353" s="8" t="s">
        <v>17</v>
      </c>
      <c r="AC353" s="8" t="s">
        <v>17</v>
      </c>
      <c r="AD353" s="77" t="s">
        <v>1780</v>
      </c>
      <c r="AE353" s="77" t="s">
        <v>1379</v>
      </c>
    </row>
    <row r="354" spans="1:31">
      <c r="A354" s="75" t="s">
        <v>1561</v>
      </c>
      <c r="B354" s="73" t="s">
        <v>1365</v>
      </c>
      <c r="C354" s="110" t="s">
        <v>3632</v>
      </c>
      <c r="D354">
        <v>2016</v>
      </c>
      <c r="E354" s="82" t="s">
        <v>1366</v>
      </c>
      <c r="F354" s="75" t="s">
        <v>1781</v>
      </c>
      <c r="G354" s="77" t="s">
        <v>1368</v>
      </c>
      <c r="H354" s="77" t="s">
        <v>1369</v>
      </c>
      <c r="I354" s="77" t="s">
        <v>1370</v>
      </c>
      <c r="J354" s="77" t="s">
        <v>1371</v>
      </c>
      <c r="K354" s="75" t="s">
        <v>17</v>
      </c>
      <c r="L354" s="75" t="s">
        <v>17</v>
      </c>
      <c r="M354" s="75" t="s">
        <v>17</v>
      </c>
      <c r="N354" s="75" t="s">
        <v>17</v>
      </c>
      <c r="O354" s="83" t="s">
        <v>1782</v>
      </c>
      <c r="P354" s="75" t="s">
        <v>1373</v>
      </c>
      <c r="Q354" s="84">
        <v>3275000</v>
      </c>
      <c r="R354" s="75" t="s">
        <v>48</v>
      </c>
      <c r="S354" s="77" t="s">
        <v>1374</v>
      </c>
      <c r="T354" s="77">
        <v>30</v>
      </c>
      <c r="U354" s="9">
        <v>60</v>
      </c>
      <c r="V354" s="85">
        <v>2269212</v>
      </c>
      <c r="W354" s="86">
        <v>0.69289999999999996</v>
      </c>
      <c r="X354" s="3" t="s">
        <v>331</v>
      </c>
      <c r="Y354" s="3" t="s">
        <v>331</v>
      </c>
      <c r="Z354" s="77" t="s">
        <v>1784</v>
      </c>
      <c r="AA354" s="77" t="s">
        <v>1785</v>
      </c>
      <c r="AB354" s="8" t="s">
        <v>17</v>
      </c>
      <c r="AC354" s="8" t="s">
        <v>17</v>
      </c>
      <c r="AD354" s="77" t="s">
        <v>1786</v>
      </c>
      <c r="AE354" s="77" t="s">
        <v>1379</v>
      </c>
    </row>
    <row r="355" spans="1:31">
      <c r="A355" s="75" t="s">
        <v>1561</v>
      </c>
      <c r="B355" s="73" t="s">
        <v>1365</v>
      </c>
      <c r="C355" s="110" t="s">
        <v>3632</v>
      </c>
      <c r="D355">
        <v>2016</v>
      </c>
      <c r="E355" s="82" t="s">
        <v>1366</v>
      </c>
      <c r="F355" s="75" t="s">
        <v>1781</v>
      </c>
      <c r="G355" s="77" t="s">
        <v>1368</v>
      </c>
      <c r="H355" s="77" t="s">
        <v>1369</v>
      </c>
      <c r="I355" s="77" t="s">
        <v>1370</v>
      </c>
      <c r="J355" s="77" t="s">
        <v>1371</v>
      </c>
      <c r="K355" s="75" t="s">
        <v>17</v>
      </c>
      <c r="L355" s="75" t="s">
        <v>17</v>
      </c>
      <c r="M355" s="75" t="s">
        <v>17</v>
      </c>
      <c r="N355" s="75" t="s">
        <v>17</v>
      </c>
      <c r="O355" s="83" t="s">
        <v>1782</v>
      </c>
      <c r="P355" s="75" t="s">
        <v>1380</v>
      </c>
      <c r="Q355" s="84">
        <v>3275000</v>
      </c>
      <c r="R355" s="75" t="s">
        <v>48</v>
      </c>
      <c r="S355" s="77" t="s">
        <v>1374</v>
      </c>
      <c r="T355" s="77">
        <v>30</v>
      </c>
      <c r="U355" s="9">
        <v>60</v>
      </c>
      <c r="V355" s="85">
        <v>2385122</v>
      </c>
      <c r="W355" s="86">
        <v>0.72829999999999995</v>
      </c>
      <c r="X355" s="3" t="s">
        <v>331</v>
      </c>
      <c r="Y355" s="3" t="s">
        <v>331</v>
      </c>
      <c r="Z355" s="77" t="s">
        <v>1788</v>
      </c>
      <c r="AA355" s="77" t="s">
        <v>1789</v>
      </c>
      <c r="AB355" s="8" t="s">
        <v>17</v>
      </c>
      <c r="AC355" s="8" t="s">
        <v>17</v>
      </c>
      <c r="AD355" s="77" t="s">
        <v>1790</v>
      </c>
      <c r="AE355" s="77" t="s">
        <v>1379</v>
      </c>
    </row>
    <row r="356" spans="1:31">
      <c r="A356" s="75" t="s">
        <v>1561</v>
      </c>
      <c r="B356" s="73" t="s">
        <v>1365</v>
      </c>
      <c r="C356" s="110" t="s">
        <v>3632</v>
      </c>
      <c r="D356">
        <v>2016</v>
      </c>
      <c r="E356" s="82" t="s">
        <v>1366</v>
      </c>
      <c r="F356" s="75" t="s">
        <v>1781</v>
      </c>
      <c r="G356" s="77" t="s">
        <v>1368</v>
      </c>
      <c r="H356" s="77" t="s">
        <v>1369</v>
      </c>
      <c r="I356" s="77" t="s">
        <v>1370</v>
      </c>
      <c r="J356" s="77" t="s">
        <v>1371</v>
      </c>
      <c r="K356" s="75" t="s">
        <v>17</v>
      </c>
      <c r="L356" s="75" t="s">
        <v>17</v>
      </c>
      <c r="M356" s="75" t="s">
        <v>17</v>
      </c>
      <c r="N356" s="75" t="s">
        <v>17</v>
      </c>
      <c r="O356" s="83" t="s">
        <v>1782</v>
      </c>
      <c r="P356" s="75" t="s">
        <v>1385</v>
      </c>
      <c r="Q356" s="84">
        <v>3275000</v>
      </c>
      <c r="R356" s="75" t="s">
        <v>48</v>
      </c>
      <c r="S356" s="77" t="s">
        <v>1374</v>
      </c>
      <c r="T356" s="77">
        <v>30</v>
      </c>
      <c r="U356" s="9">
        <v>60</v>
      </c>
      <c r="V356" s="85">
        <v>2270971</v>
      </c>
      <c r="W356" s="86">
        <v>0.69340000000000002</v>
      </c>
      <c r="X356" s="3" t="s">
        <v>331</v>
      </c>
      <c r="Y356" s="3" t="s">
        <v>331</v>
      </c>
      <c r="Z356" s="77" t="s">
        <v>1792</v>
      </c>
      <c r="AA356" s="77" t="s">
        <v>1793</v>
      </c>
      <c r="AB356" s="8" t="s">
        <v>17</v>
      </c>
      <c r="AC356" s="8" t="s">
        <v>17</v>
      </c>
      <c r="AD356" s="77" t="s">
        <v>1794</v>
      </c>
      <c r="AE356" s="77" t="s">
        <v>1379</v>
      </c>
    </row>
    <row r="357" spans="1:31">
      <c r="A357" s="75" t="s">
        <v>1561</v>
      </c>
      <c r="B357" s="73" t="s">
        <v>1365</v>
      </c>
      <c r="C357" s="110" t="s">
        <v>3632</v>
      </c>
      <c r="D357">
        <v>2016</v>
      </c>
      <c r="E357" s="82" t="s">
        <v>1366</v>
      </c>
      <c r="F357" s="75" t="s">
        <v>1781</v>
      </c>
      <c r="G357" s="77" t="s">
        <v>1368</v>
      </c>
      <c r="H357" s="77" t="s">
        <v>1369</v>
      </c>
      <c r="I357" s="77" t="s">
        <v>1370</v>
      </c>
      <c r="J357" s="77" t="s">
        <v>1371</v>
      </c>
      <c r="K357" s="75" t="s">
        <v>17</v>
      </c>
      <c r="L357" s="75" t="s">
        <v>17</v>
      </c>
      <c r="M357" s="75" t="s">
        <v>17</v>
      </c>
      <c r="N357" s="75" t="s">
        <v>17</v>
      </c>
      <c r="O357" s="83" t="s">
        <v>1782</v>
      </c>
      <c r="P357" s="75" t="s">
        <v>1390</v>
      </c>
      <c r="Q357" s="84">
        <v>3230739</v>
      </c>
      <c r="R357" s="75" t="s">
        <v>48</v>
      </c>
      <c r="S357" s="77" t="s">
        <v>1374</v>
      </c>
      <c r="T357" s="77">
        <v>30</v>
      </c>
      <c r="U357" s="9">
        <v>60</v>
      </c>
      <c r="V357" s="85">
        <v>2333026</v>
      </c>
      <c r="W357" s="86">
        <v>0.72209999999999996</v>
      </c>
      <c r="X357" s="3" t="s">
        <v>331</v>
      </c>
      <c r="Y357" s="3" t="s">
        <v>331</v>
      </c>
      <c r="Z357" s="77" t="s">
        <v>1796</v>
      </c>
      <c r="AA357" s="77" t="s">
        <v>1797</v>
      </c>
      <c r="AB357" s="8" t="s">
        <v>17</v>
      </c>
      <c r="AC357" s="8" t="s">
        <v>17</v>
      </c>
      <c r="AD357" s="77" t="s">
        <v>1798</v>
      </c>
      <c r="AE357" s="77" t="s">
        <v>1379</v>
      </c>
    </row>
    <row r="358" spans="1:31">
      <c r="A358" s="75" t="s">
        <v>1580</v>
      </c>
      <c r="B358" s="73" t="s">
        <v>1365</v>
      </c>
      <c r="C358" s="110" t="s">
        <v>3632</v>
      </c>
      <c r="D358">
        <v>2016</v>
      </c>
      <c r="E358" s="82" t="s">
        <v>1366</v>
      </c>
      <c r="F358" s="75" t="s">
        <v>1799</v>
      </c>
      <c r="G358" s="77" t="s">
        <v>1368</v>
      </c>
      <c r="H358" s="77" t="s">
        <v>1369</v>
      </c>
      <c r="I358" s="77" t="s">
        <v>1370</v>
      </c>
      <c r="J358" s="77" t="s">
        <v>1371</v>
      </c>
      <c r="K358" s="75" t="s">
        <v>17</v>
      </c>
      <c r="L358" s="75" t="s">
        <v>17</v>
      </c>
      <c r="M358" s="75" t="s">
        <v>17</v>
      </c>
      <c r="N358" s="75" t="s">
        <v>17</v>
      </c>
      <c r="O358" s="83" t="s">
        <v>1800</v>
      </c>
      <c r="P358" s="75" t="s">
        <v>331</v>
      </c>
      <c r="Q358" s="87">
        <v>3799539</v>
      </c>
      <c r="R358" s="75" t="s">
        <v>48</v>
      </c>
      <c r="S358" s="88" t="s">
        <v>1485</v>
      </c>
      <c r="T358" s="77">
        <v>30</v>
      </c>
      <c r="U358" s="9">
        <v>60</v>
      </c>
      <c r="V358" s="91">
        <v>3178548</v>
      </c>
      <c r="W358" s="77">
        <v>83.656148811737424</v>
      </c>
      <c r="X358" s="3" t="s">
        <v>331</v>
      </c>
      <c r="Y358" s="3" t="s">
        <v>331</v>
      </c>
      <c r="Z358" s="92" t="s">
        <v>1802</v>
      </c>
      <c r="AA358" s="92" t="s">
        <v>1803</v>
      </c>
      <c r="AB358" s="8" t="s">
        <v>17</v>
      </c>
      <c r="AC358" s="8" t="s">
        <v>17</v>
      </c>
      <c r="AD358" s="92" t="s">
        <v>1804</v>
      </c>
      <c r="AE358" s="77" t="s">
        <v>1805</v>
      </c>
    </row>
    <row r="359" spans="1:31">
      <c r="A359" s="75" t="s">
        <v>1587</v>
      </c>
      <c r="B359" s="73" t="s">
        <v>1365</v>
      </c>
      <c r="C359" s="110" t="s">
        <v>3632</v>
      </c>
      <c r="D359">
        <v>2016</v>
      </c>
      <c r="E359" s="82" t="s">
        <v>1366</v>
      </c>
      <c r="F359" s="75" t="s">
        <v>1806</v>
      </c>
      <c r="G359" s="77" t="s">
        <v>1368</v>
      </c>
      <c r="H359" s="77" t="s">
        <v>1369</v>
      </c>
      <c r="I359" s="77" t="s">
        <v>1370</v>
      </c>
      <c r="J359" s="77" t="s">
        <v>1371</v>
      </c>
      <c r="K359" s="75" t="s">
        <v>17</v>
      </c>
      <c r="L359" s="75" t="s">
        <v>17</v>
      </c>
      <c r="M359" s="75" t="s">
        <v>17</v>
      </c>
      <c r="N359" s="75" t="s">
        <v>17</v>
      </c>
      <c r="O359" s="83" t="s">
        <v>1807</v>
      </c>
      <c r="P359" s="75" t="s">
        <v>331</v>
      </c>
      <c r="Q359" s="87">
        <v>4005987</v>
      </c>
      <c r="R359" s="75" t="s">
        <v>48</v>
      </c>
      <c r="S359" s="88" t="s">
        <v>1485</v>
      </c>
      <c r="T359" s="77">
        <v>30</v>
      </c>
      <c r="U359" s="9">
        <v>60</v>
      </c>
      <c r="V359" s="91">
        <v>3404133</v>
      </c>
      <c r="W359" s="77">
        <v>84.976136966994659</v>
      </c>
      <c r="X359" s="3" t="s">
        <v>331</v>
      </c>
      <c r="Y359" s="3" t="s">
        <v>331</v>
      </c>
      <c r="Z359" s="92" t="s">
        <v>1809</v>
      </c>
      <c r="AA359" s="92" t="s">
        <v>1810</v>
      </c>
      <c r="AB359" s="8" t="s">
        <v>17</v>
      </c>
      <c r="AC359" s="8" t="s">
        <v>17</v>
      </c>
      <c r="AD359" s="93" t="s">
        <v>1811</v>
      </c>
      <c r="AE359" s="77" t="s">
        <v>1805</v>
      </c>
    </row>
    <row r="360" spans="1:31">
      <c r="A360" s="75" t="s">
        <v>1594</v>
      </c>
      <c r="B360" s="73" t="s">
        <v>1365</v>
      </c>
      <c r="C360" s="110" t="s">
        <v>3632</v>
      </c>
      <c r="D360">
        <v>2016</v>
      </c>
      <c r="E360" s="82" t="s">
        <v>1366</v>
      </c>
      <c r="F360" s="75" t="s">
        <v>1812</v>
      </c>
      <c r="G360" s="77" t="s">
        <v>1368</v>
      </c>
      <c r="H360" s="77" t="s">
        <v>1369</v>
      </c>
      <c r="I360" s="77" t="s">
        <v>1370</v>
      </c>
      <c r="J360" s="77" t="s">
        <v>1371</v>
      </c>
      <c r="K360" s="75" t="s">
        <v>17</v>
      </c>
      <c r="L360" s="75" t="s">
        <v>17</v>
      </c>
      <c r="M360" s="75" t="s">
        <v>17</v>
      </c>
      <c r="N360" s="75" t="s">
        <v>17</v>
      </c>
      <c r="O360" s="83" t="s">
        <v>1813</v>
      </c>
      <c r="P360" s="75" t="s">
        <v>331</v>
      </c>
      <c r="Q360" s="87">
        <v>3738258</v>
      </c>
      <c r="R360" s="75" t="s">
        <v>48</v>
      </c>
      <c r="S360" s="88" t="s">
        <v>1485</v>
      </c>
      <c r="T360" s="94">
        <v>30</v>
      </c>
      <c r="U360" s="35">
        <v>60</v>
      </c>
      <c r="V360" s="95">
        <v>3197556</v>
      </c>
      <c r="W360" s="77">
        <v>85.535990292804826</v>
      </c>
      <c r="X360" s="3" t="s">
        <v>331</v>
      </c>
      <c r="Y360" s="3" t="s">
        <v>331</v>
      </c>
      <c r="Z360" s="92" t="s">
        <v>1815</v>
      </c>
      <c r="AA360" s="92" t="s">
        <v>1816</v>
      </c>
      <c r="AB360" s="8" t="s">
        <v>17</v>
      </c>
      <c r="AC360" s="8" t="s">
        <v>17</v>
      </c>
      <c r="AD360" s="96" t="s">
        <v>1817</v>
      </c>
      <c r="AE360" s="77" t="s">
        <v>1805</v>
      </c>
    </row>
    <row r="361" spans="1:31">
      <c r="A361" s="75" t="s">
        <v>1364</v>
      </c>
      <c r="B361" s="77" t="s">
        <v>1365</v>
      </c>
      <c r="C361" s="110" t="s">
        <v>3632</v>
      </c>
      <c r="D361">
        <v>2016</v>
      </c>
      <c r="E361" s="97" t="s">
        <v>1366</v>
      </c>
      <c r="F361" s="75" t="s">
        <v>1818</v>
      </c>
      <c r="G361" s="77" t="s">
        <v>1368</v>
      </c>
      <c r="H361" s="77" t="s">
        <v>1369</v>
      </c>
      <c r="I361" s="77" t="s">
        <v>1370</v>
      </c>
      <c r="J361" s="77" t="s">
        <v>1371</v>
      </c>
      <c r="K361" s="75" t="s">
        <v>17</v>
      </c>
      <c r="L361" s="75" t="s">
        <v>17</v>
      </c>
      <c r="M361" s="75" t="s">
        <v>17</v>
      </c>
      <c r="N361" s="75" t="s">
        <v>17</v>
      </c>
      <c r="O361" s="75" t="s">
        <v>1819</v>
      </c>
      <c r="P361" s="75" t="s">
        <v>1373</v>
      </c>
      <c r="Q361" s="76">
        <v>3250000</v>
      </c>
      <c r="R361" s="75" t="s">
        <v>48</v>
      </c>
      <c r="S361" s="77" t="s">
        <v>1374</v>
      </c>
      <c r="T361" s="75">
        <v>30</v>
      </c>
      <c r="U361" s="3">
        <v>60</v>
      </c>
      <c r="V361" s="85">
        <v>2207044</v>
      </c>
      <c r="W361" s="86">
        <f>(V361/Q361)</f>
        <v>0.67909046153846153</v>
      </c>
      <c r="X361" s="3" t="s">
        <v>331</v>
      </c>
      <c r="Y361" s="75" t="s">
        <v>17</v>
      </c>
      <c r="Z361" s="77" t="s">
        <v>1821</v>
      </c>
      <c r="AA361" s="9" t="s">
        <v>1822</v>
      </c>
      <c r="AB361" s="8" t="s">
        <v>17</v>
      </c>
      <c r="AC361" s="8" t="s">
        <v>17</v>
      </c>
      <c r="AD361" s="77" t="s">
        <v>1823</v>
      </c>
      <c r="AE361" s="77" t="s">
        <v>1379</v>
      </c>
    </row>
    <row r="362" spans="1:31">
      <c r="A362" s="75" t="s">
        <v>1364</v>
      </c>
      <c r="B362" s="77" t="s">
        <v>1365</v>
      </c>
      <c r="C362" s="110" t="s">
        <v>3632</v>
      </c>
      <c r="D362">
        <v>2016</v>
      </c>
      <c r="E362" s="97" t="s">
        <v>1366</v>
      </c>
      <c r="F362" s="75" t="s">
        <v>1818</v>
      </c>
      <c r="G362" s="77" t="s">
        <v>1368</v>
      </c>
      <c r="H362" s="77" t="s">
        <v>1369</v>
      </c>
      <c r="I362" s="77" t="s">
        <v>1370</v>
      </c>
      <c r="J362" s="77" t="s">
        <v>1371</v>
      </c>
      <c r="K362" s="75" t="s">
        <v>17</v>
      </c>
      <c r="L362" s="75" t="s">
        <v>17</v>
      </c>
      <c r="M362" s="75" t="s">
        <v>17</v>
      </c>
      <c r="N362" s="75" t="s">
        <v>17</v>
      </c>
      <c r="O362" s="75" t="s">
        <v>1819</v>
      </c>
      <c r="P362" s="75" t="s">
        <v>1380</v>
      </c>
      <c r="Q362" s="76">
        <v>3250000</v>
      </c>
      <c r="R362" s="75" t="s">
        <v>48</v>
      </c>
      <c r="S362" s="77" t="s">
        <v>1374</v>
      </c>
      <c r="T362" s="75">
        <v>30</v>
      </c>
      <c r="U362" s="3">
        <v>60</v>
      </c>
      <c r="V362" s="85">
        <v>2284695</v>
      </c>
      <c r="W362" s="86">
        <v>0.70299999999999996</v>
      </c>
      <c r="X362" s="3" t="s">
        <v>331</v>
      </c>
      <c r="Y362" s="75" t="s">
        <v>17</v>
      </c>
      <c r="Z362" s="77" t="s">
        <v>1825</v>
      </c>
      <c r="AA362" s="9" t="s">
        <v>1826</v>
      </c>
      <c r="AB362" s="8" t="s">
        <v>17</v>
      </c>
      <c r="AC362" s="8" t="s">
        <v>17</v>
      </c>
      <c r="AD362" s="77" t="s">
        <v>1827</v>
      </c>
      <c r="AE362" s="77" t="s">
        <v>1379</v>
      </c>
    </row>
    <row r="363" spans="1:31">
      <c r="A363" s="75" t="s">
        <v>1364</v>
      </c>
      <c r="B363" s="77" t="s">
        <v>1365</v>
      </c>
      <c r="C363" s="110" t="s">
        <v>3632</v>
      </c>
      <c r="D363">
        <v>2016</v>
      </c>
      <c r="E363" s="97" t="s">
        <v>1366</v>
      </c>
      <c r="F363" s="75" t="s">
        <v>1818</v>
      </c>
      <c r="G363" s="77" t="s">
        <v>1368</v>
      </c>
      <c r="H363" s="77" t="s">
        <v>1369</v>
      </c>
      <c r="I363" s="77" t="s">
        <v>1370</v>
      </c>
      <c r="J363" s="77" t="s">
        <v>1371</v>
      </c>
      <c r="K363" s="75" t="s">
        <v>17</v>
      </c>
      <c r="L363" s="75" t="s">
        <v>17</v>
      </c>
      <c r="M363" s="75" t="s">
        <v>17</v>
      </c>
      <c r="N363" s="75" t="s">
        <v>17</v>
      </c>
      <c r="O363" s="75" t="s">
        <v>1819</v>
      </c>
      <c r="P363" s="75" t="s">
        <v>1385</v>
      </c>
      <c r="Q363" s="76">
        <v>3250000</v>
      </c>
      <c r="R363" s="75" t="s">
        <v>48</v>
      </c>
      <c r="S363" s="77" t="s">
        <v>1374</v>
      </c>
      <c r="T363" s="75">
        <v>30</v>
      </c>
      <c r="U363" s="3">
        <v>60</v>
      </c>
      <c r="V363" s="85">
        <v>2206486</v>
      </c>
      <c r="W363" s="86">
        <v>0.67889999999999995</v>
      </c>
      <c r="X363" s="3" t="s">
        <v>331</v>
      </c>
      <c r="Y363" s="75" t="s">
        <v>17</v>
      </c>
      <c r="Z363" s="77" t="s">
        <v>1829</v>
      </c>
      <c r="AA363" s="9" t="s">
        <v>1830</v>
      </c>
      <c r="AB363" s="8" t="s">
        <v>17</v>
      </c>
      <c r="AC363" s="8" t="s">
        <v>17</v>
      </c>
      <c r="AD363" s="77" t="s">
        <v>1831</v>
      </c>
      <c r="AE363" s="77" t="s">
        <v>1379</v>
      </c>
    </row>
    <row r="364" spans="1:31">
      <c r="A364" s="75" t="s">
        <v>1364</v>
      </c>
      <c r="B364" s="77" t="s">
        <v>1365</v>
      </c>
      <c r="C364" s="110" t="s">
        <v>3632</v>
      </c>
      <c r="D364">
        <v>2016</v>
      </c>
      <c r="E364" s="97" t="s">
        <v>1366</v>
      </c>
      <c r="F364" s="75" t="s">
        <v>1818</v>
      </c>
      <c r="G364" s="77" t="s">
        <v>1368</v>
      </c>
      <c r="H364" s="77" t="s">
        <v>1369</v>
      </c>
      <c r="I364" s="77" t="s">
        <v>1370</v>
      </c>
      <c r="J364" s="77" t="s">
        <v>1371</v>
      </c>
      <c r="K364" s="75" t="s">
        <v>17</v>
      </c>
      <c r="L364" s="75" t="s">
        <v>17</v>
      </c>
      <c r="M364" s="75" t="s">
        <v>17</v>
      </c>
      <c r="N364" s="75" t="s">
        <v>17</v>
      </c>
      <c r="O364" s="75" t="s">
        <v>1819</v>
      </c>
      <c r="P364" s="75" t="s">
        <v>1390</v>
      </c>
      <c r="Q364" s="76">
        <v>3026741</v>
      </c>
      <c r="R364" s="75" t="s">
        <v>48</v>
      </c>
      <c r="S364" s="77" t="s">
        <v>1374</v>
      </c>
      <c r="T364" s="75">
        <v>30</v>
      </c>
      <c r="U364" s="3">
        <v>60</v>
      </c>
      <c r="V364" s="85">
        <v>2119300</v>
      </c>
      <c r="W364" s="86">
        <v>0.70020000000000004</v>
      </c>
      <c r="X364" s="3" t="s">
        <v>331</v>
      </c>
      <c r="Y364" s="75" t="s">
        <v>17</v>
      </c>
      <c r="Z364" s="77" t="s">
        <v>1833</v>
      </c>
      <c r="AA364" s="9" t="s">
        <v>1834</v>
      </c>
      <c r="AB364" s="8" t="s">
        <v>17</v>
      </c>
      <c r="AC364" s="8" t="s">
        <v>17</v>
      </c>
      <c r="AD364" s="77" t="s">
        <v>1835</v>
      </c>
      <c r="AE364" s="77" t="s">
        <v>1379</v>
      </c>
    </row>
    <row r="365" spans="1:31">
      <c r="A365" s="75" t="s">
        <v>1395</v>
      </c>
      <c r="B365" s="77" t="s">
        <v>1365</v>
      </c>
      <c r="C365" s="110" t="s">
        <v>3632</v>
      </c>
      <c r="D365">
        <v>2016</v>
      </c>
      <c r="E365" s="97" t="s">
        <v>1366</v>
      </c>
      <c r="F365" s="75" t="s">
        <v>1836</v>
      </c>
      <c r="G365" s="77" t="s">
        <v>1368</v>
      </c>
      <c r="H365" s="77" t="s">
        <v>1369</v>
      </c>
      <c r="I365" s="77" t="s">
        <v>1370</v>
      </c>
      <c r="J365" s="77" t="s">
        <v>1371</v>
      </c>
      <c r="K365" s="75" t="s">
        <v>17</v>
      </c>
      <c r="L365" s="75" t="s">
        <v>17</v>
      </c>
      <c r="M365" s="75" t="s">
        <v>17</v>
      </c>
      <c r="N365" s="75" t="s">
        <v>17</v>
      </c>
      <c r="O365" s="75" t="s">
        <v>1837</v>
      </c>
      <c r="P365" s="75" t="s">
        <v>1373</v>
      </c>
      <c r="Q365" s="76">
        <v>2750000</v>
      </c>
      <c r="R365" s="75" t="s">
        <v>48</v>
      </c>
      <c r="S365" s="77" t="s">
        <v>1374</v>
      </c>
      <c r="T365" s="75">
        <v>30</v>
      </c>
      <c r="U365" s="3">
        <v>60</v>
      </c>
      <c r="V365" s="85">
        <v>1898222</v>
      </c>
      <c r="W365" s="86">
        <v>0.69030000000000002</v>
      </c>
      <c r="X365" s="3" t="s">
        <v>331</v>
      </c>
      <c r="Y365" s="75" t="s">
        <v>17</v>
      </c>
      <c r="Z365" s="77" t="s">
        <v>1839</v>
      </c>
      <c r="AA365" s="9" t="s">
        <v>1840</v>
      </c>
      <c r="AB365" s="8" t="s">
        <v>17</v>
      </c>
      <c r="AC365" s="8" t="s">
        <v>17</v>
      </c>
      <c r="AD365" s="77" t="s">
        <v>1841</v>
      </c>
      <c r="AE365" s="77" t="s">
        <v>1379</v>
      </c>
    </row>
    <row r="366" spans="1:31">
      <c r="A366" s="75" t="s">
        <v>1395</v>
      </c>
      <c r="B366" s="77" t="s">
        <v>1365</v>
      </c>
      <c r="C366" s="110" t="s">
        <v>3632</v>
      </c>
      <c r="D366">
        <v>2016</v>
      </c>
      <c r="E366" s="97" t="s">
        <v>1366</v>
      </c>
      <c r="F366" s="75" t="s">
        <v>1836</v>
      </c>
      <c r="G366" s="77" t="s">
        <v>1368</v>
      </c>
      <c r="H366" s="77" t="s">
        <v>1369</v>
      </c>
      <c r="I366" s="77" t="s">
        <v>1370</v>
      </c>
      <c r="J366" s="77" t="s">
        <v>1371</v>
      </c>
      <c r="K366" s="75" t="s">
        <v>17</v>
      </c>
      <c r="L366" s="75" t="s">
        <v>17</v>
      </c>
      <c r="M366" s="75" t="s">
        <v>17</v>
      </c>
      <c r="N366" s="75" t="s">
        <v>17</v>
      </c>
      <c r="O366" s="75" t="s">
        <v>1837</v>
      </c>
      <c r="P366" s="75" t="s">
        <v>1380</v>
      </c>
      <c r="Q366" s="76">
        <v>2750000</v>
      </c>
      <c r="R366" s="75" t="s">
        <v>48</v>
      </c>
      <c r="S366" s="77" t="s">
        <v>1374</v>
      </c>
      <c r="T366" s="75">
        <v>30</v>
      </c>
      <c r="U366" s="3">
        <v>60</v>
      </c>
      <c r="V366" s="85">
        <v>1972561</v>
      </c>
      <c r="W366" s="86">
        <v>0.71719999999999995</v>
      </c>
      <c r="X366" s="3" t="s">
        <v>331</v>
      </c>
      <c r="Y366" s="75" t="s">
        <v>17</v>
      </c>
      <c r="Z366" s="77" t="s">
        <v>1843</v>
      </c>
      <c r="AA366" s="9" t="s">
        <v>1844</v>
      </c>
      <c r="AB366" s="8" t="s">
        <v>17</v>
      </c>
      <c r="AC366" s="8" t="s">
        <v>17</v>
      </c>
      <c r="AD366" s="77" t="s">
        <v>1845</v>
      </c>
      <c r="AE366" s="77" t="s">
        <v>1379</v>
      </c>
    </row>
    <row r="367" spans="1:31">
      <c r="A367" s="75" t="s">
        <v>1395</v>
      </c>
      <c r="B367" s="77" t="s">
        <v>1365</v>
      </c>
      <c r="C367" s="110" t="s">
        <v>3632</v>
      </c>
      <c r="D367">
        <v>2016</v>
      </c>
      <c r="E367" s="97" t="s">
        <v>1366</v>
      </c>
      <c r="F367" s="75" t="s">
        <v>1836</v>
      </c>
      <c r="G367" s="77" t="s">
        <v>1368</v>
      </c>
      <c r="H367" s="77" t="s">
        <v>1369</v>
      </c>
      <c r="I367" s="77" t="s">
        <v>1370</v>
      </c>
      <c r="J367" s="77" t="s">
        <v>1371</v>
      </c>
      <c r="K367" s="75" t="s">
        <v>17</v>
      </c>
      <c r="L367" s="75" t="s">
        <v>17</v>
      </c>
      <c r="M367" s="75" t="s">
        <v>17</v>
      </c>
      <c r="N367" s="75" t="s">
        <v>17</v>
      </c>
      <c r="O367" s="75" t="s">
        <v>1837</v>
      </c>
      <c r="P367" s="75" t="s">
        <v>1385</v>
      </c>
      <c r="Q367" s="76">
        <v>2750000</v>
      </c>
      <c r="R367" s="75" t="s">
        <v>48</v>
      </c>
      <c r="S367" s="77" t="s">
        <v>1374</v>
      </c>
      <c r="T367" s="75">
        <v>30</v>
      </c>
      <c r="U367" s="3">
        <v>60</v>
      </c>
      <c r="V367" s="85">
        <v>1896996</v>
      </c>
      <c r="W367" s="86">
        <v>0.68979999999999997</v>
      </c>
      <c r="X367" s="3" t="s">
        <v>331</v>
      </c>
      <c r="Y367" s="75" t="s">
        <v>17</v>
      </c>
      <c r="Z367" s="77" t="s">
        <v>1847</v>
      </c>
      <c r="AA367" s="9" t="s">
        <v>1848</v>
      </c>
      <c r="AB367" s="8" t="s">
        <v>17</v>
      </c>
      <c r="AC367" s="8" t="s">
        <v>17</v>
      </c>
      <c r="AD367" s="77" t="s">
        <v>1849</v>
      </c>
      <c r="AE367" s="77" t="s">
        <v>1379</v>
      </c>
    </row>
    <row r="368" spans="1:31">
      <c r="A368" s="75" t="s">
        <v>1395</v>
      </c>
      <c r="B368" s="77" t="s">
        <v>1365</v>
      </c>
      <c r="C368" s="110" t="s">
        <v>3632</v>
      </c>
      <c r="D368">
        <v>2016</v>
      </c>
      <c r="E368" s="97" t="s">
        <v>1366</v>
      </c>
      <c r="F368" s="75" t="s">
        <v>1836</v>
      </c>
      <c r="G368" s="77" t="s">
        <v>1368</v>
      </c>
      <c r="H368" s="77" t="s">
        <v>1369</v>
      </c>
      <c r="I368" s="77" t="s">
        <v>1370</v>
      </c>
      <c r="J368" s="77" t="s">
        <v>1371</v>
      </c>
      <c r="K368" s="75" t="s">
        <v>17</v>
      </c>
      <c r="L368" s="75" t="s">
        <v>17</v>
      </c>
      <c r="M368" s="75" t="s">
        <v>17</v>
      </c>
      <c r="N368" s="75" t="s">
        <v>17</v>
      </c>
      <c r="O368" s="75" t="s">
        <v>1837</v>
      </c>
      <c r="P368" s="75" t="s">
        <v>1390</v>
      </c>
      <c r="Q368" s="76">
        <v>2702523</v>
      </c>
      <c r="R368" s="75" t="s">
        <v>48</v>
      </c>
      <c r="S368" s="77" t="s">
        <v>1374</v>
      </c>
      <c r="T368" s="75">
        <v>30</v>
      </c>
      <c r="U368" s="3">
        <v>60</v>
      </c>
      <c r="V368" s="85">
        <v>1927395</v>
      </c>
      <c r="W368" s="86">
        <v>0.71319999999999995</v>
      </c>
      <c r="X368" s="3" t="s">
        <v>331</v>
      </c>
      <c r="Y368" s="75" t="s">
        <v>17</v>
      </c>
      <c r="Z368" s="77" t="s">
        <v>1851</v>
      </c>
      <c r="AA368" s="9" t="s">
        <v>1852</v>
      </c>
      <c r="AB368" s="8" t="s">
        <v>17</v>
      </c>
      <c r="AC368" s="8" t="s">
        <v>17</v>
      </c>
      <c r="AD368" s="77" t="s">
        <v>1853</v>
      </c>
      <c r="AE368" s="77" t="s">
        <v>1379</v>
      </c>
    </row>
    <row r="369" spans="1:31">
      <c r="A369" s="75" t="s">
        <v>1414</v>
      </c>
      <c r="B369" s="77" t="s">
        <v>1365</v>
      </c>
      <c r="C369" s="110" t="s">
        <v>3632</v>
      </c>
      <c r="D369">
        <v>2016</v>
      </c>
      <c r="E369" s="97" t="s">
        <v>1366</v>
      </c>
      <c r="F369" s="75" t="s">
        <v>1854</v>
      </c>
      <c r="G369" s="77" t="s">
        <v>1368</v>
      </c>
      <c r="H369" s="77" t="s">
        <v>1369</v>
      </c>
      <c r="I369" s="77" t="s">
        <v>1370</v>
      </c>
      <c r="J369" s="77" t="s">
        <v>1371</v>
      </c>
      <c r="K369" s="75" t="s">
        <v>17</v>
      </c>
      <c r="L369" s="75" t="s">
        <v>17</v>
      </c>
      <c r="M369" s="75" t="s">
        <v>17</v>
      </c>
      <c r="N369" s="75" t="s">
        <v>17</v>
      </c>
      <c r="O369" s="75" t="s">
        <v>1855</v>
      </c>
      <c r="P369" s="75" t="s">
        <v>1373</v>
      </c>
      <c r="Q369" s="76">
        <v>3125000</v>
      </c>
      <c r="R369" s="75" t="s">
        <v>48</v>
      </c>
      <c r="S369" s="77" t="s">
        <v>1374</v>
      </c>
      <c r="T369" s="75">
        <v>30</v>
      </c>
      <c r="U369" s="3">
        <v>60</v>
      </c>
      <c r="V369" s="85">
        <v>2183530</v>
      </c>
      <c r="W369" s="86">
        <v>0.69869999999999999</v>
      </c>
      <c r="X369" s="3" t="s">
        <v>331</v>
      </c>
      <c r="Y369" s="75" t="s">
        <v>17</v>
      </c>
      <c r="Z369" s="77" t="s">
        <v>1857</v>
      </c>
      <c r="AA369" s="9" t="s">
        <v>1858</v>
      </c>
      <c r="AB369" s="8" t="s">
        <v>17</v>
      </c>
      <c r="AC369" s="8" t="s">
        <v>17</v>
      </c>
      <c r="AD369" s="77" t="s">
        <v>1859</v>
      </c>
      <c r="AE369" s="77" t="s">
        <v>1379</v>
      </c>
    </row>
    <row r="370" spans="1:31">
      <c r="A370" s="75" t="s">
        <v>1414</v>
      </c>
      <c r="B370" s="77" t="s">
        <v>1365</v>
      </c>
      <c r="C370" s="110" t="s">
        <v>3632</v>
      </c>
      <c r="D370">
        <v>2016</v>
      </c>
      <c r="E370" s="97" t="s">
        <v>1366</v>
      </c>
      <c r="F370" s="75" t="s">
        <v>1854</v>
      </c>
      <c r="G370" s="77" t="s">
        <v>1368</v>
      </c>
      <c r="H370" s="77" t="s">
        <v>1369</v>
      </c>
      <c r="I370" s="77" t="s">
        <v>1370</v>
      </c>
      <c r="J370" s="77" t="s">
        <v>1371</v>
      </c>
      <c r="K370" s="75" t="s">
        <v>17</v>
      </c>
      <c r="L370" s="75" t="s">
        <v>17</v>
      </c>
      <c r="M370" s="75" t="s">
        <v>17</v>
      </c>
      <c r="N370" s="75" t="s">
        <v>17</v>
      </c>
      <c r="O370" s="75" t="s">
        <v>1855</v>
      </c>
      <c r="P370" s="75" t="s">
        <v>1380</v>
      </c>
      <c r="Q370" s="76">
        <v>3125000</v>
      </c>
      <c r="R370" s="75" t="s">
        <v>48</v>
      </c>
      <c r="S370" s="77" t="s">
        <v>1374</v>
      </c>
      <c r="T370" s="75">
        <v>30</v>
      </c>
      <c r="U370" s="3">
        <v>60</v>
      </c>
      <c r="V370" s="85">
        <v>2267875</v>
      </c>
      <c r="W370" s="86">
        <v>0.72570000000000001</v>
      </c>
      <c r="X370" s="3" t="s">
        <v>331</v>
      </c>
      <c r="Y370" s="75" t="s">
        <v>17</v>
      </c>
      <c r="Z370" s="77" t="s">
        <v>1861</v>
      </c>
      <c r="AA370" s="9" t="s">
        <v>1862</v>
      </c>
      <c r="AB370" s="8" t="s">
        <v>17</v>
      </c>
      <c r="AC370" s="8" t="s">
        <v>17</v>
      </c>
      <c r="AD370" s="77" t="s">
        <v>1863</v>
      </c>
      <c r="AE370" s="77" t="s">
        <v>1379</v>
      </c>
    </row>
    <row r="371" spans="1:31">
      <c r="A371" s="75" t="s">
        <v>1414</v>
      </c>
      <c r="B371" s="77" t="s">
        <v>1365</v>
      </c>
      <c r="C371" s="110" t="s">
        <v>3632</v>
      </c>
      <c r="D371">
        <v>2016</v>
      </c>
      <c r="E371" s="97" t="s">
        <v>1366</v>
      </c>
      <c r="F371" s="75" t="s">
        <v>1854</v>
      </c>
      <c r="G371" s="77" t="s">
        <v>1368</v>
      </c>
      <c r="H371" s="77" t="s">
        <v>1369</v>
      </c>
      <c r="I371" s="77" t="s">
        <v>1370</v>
      </c>
      <c r="J371" s="77" t="s">
        <v>1371</v>
      </c>
      <c r="K371" s="75" t="s">
        <v>17</v>
      </c>
      <c r="L371" s="75" t="s">
        <v>17</v>
      </c>
      <c r="M371" s="75" t="s">
        <v>17</v>
      </c>
      <c r="N371" s="75" t="s">
        <v>17</v>
      </c>
      <c r="O371" s="75" t="s">
        <v>1855</v>
      </c>
      <c r="P371" s="75" t="s">
        <v>1385</v>
      </c>
      <c r="Q371" s="76">
        <v>3125000</v>
      </c>
      <c r="R371" s="75" t="s">
        <v>48</v>
      </c>
      <c r="S371" s="77" t="s">
        <v>1374</v>
      </c>
      <c r="T371" s="75">
        <v>30</v>
      </c>
      <c r="U371" s="3">
        <v>60</v>
      </c>
      <c r="V371" s="85">
        <v>2185125</v>
      </c>
      <c r="W371" s="86">
        <v>0.69920000000000004</v>
      </c>
      <c r="X371" s="3" t="s">
        <v>331</v>
      </c>
      <c r="Y371" s="75" t="s">
        <v>17</v>
      </c>
      <c r="Z371" s="77" t="s">
        <v>1865</v>
      </c>
      <c r="AA371" s="9" t="s">
        <v>1866</v>
      </c>
      <c r="AB371" s="8" t="s">
        <v>17</v>
      </c>
      <c r="AC371" s="8" t="s">
        <v>17</v>
      </c>
      <c r="AD371" s="77" t="s">
        <v>1867</v>
      </c>
      <c r="AE371" s="77" t="s">
        <v>1379</v>
      </c>
    </row>
    <row r="372" spans="1:31">
      <c r="A372" s="75" t="s">
        <v>1414</v>
      </c>
      <c r="B372" s="77" t="s">
        <v>1365</v>
      </c>
      <c r="C372" s="110" t="s">
        <v>3632</v>
      </c>
      <c r="D372">
        <v>2016</v>
      </c>
      <c r="E372" s="97" t="s">
        <v>1366</v>
      </c>
      <c r="F372" s="75" t="s">
        <v>1854</v>
      </c>
      <c r="G372" s="77" t="s">
        <v>1368</v>
      </c>
      <c r="H372" s="77" t="s">
        <v>1369</v>
      </c>
      <c r="I372" s="77" t="s">
        <v>1370</v>
      </c>
      <c r="J372" s="77" t="s">
        <v>1371</v>
      </c>
      <c r="K372" s="75" t="s">
        <v>17</v>
      </c>
      <c r="L372" s="75" t="s">
        <v>17</v>
      </c>
      <c r="M372" s="75" t="s">
        <v>17</v>
      </c>
      <c r="N372" s="75" t="s">
        <v>17</v>
      </c>
      <c r="O372" s="75" t="s">
        <v>1855</v>
      </c>
      <c r="P372" s="75" t="s">
        <v>1390</v>
      </c>
      <c r="Q372" s="76">
        <v>3033354</v>
      </c>
      <c r="R372" s="75" t="s">
        <v>48</v>
      </c>
      <c r="S372" s="77" t="s">
        <v>1374</v>
      </c>
      <c r="T372" s="75">
        <v>30</v>
      </c>
      <c r="U372" s="3">
        <v>60</v>
      </c>
      <c r="V372" s="85">
        <v>2190207</v>
      </c>
      <c r="W372" s="86">
        <v>0.72199999999999998</v>
      </c>
      <c r="X372" s="3" t="s">
        <v>331</v>
      </c>
      <c r="Y372" s="75" t="s">
        <v>17</v>
      </c>
      <c r="Z372" s="77" t="s">
        <v>1869</v>
      </c>
      <c r="AA372" s="9" t="s">
        <v>1870</v>
      </c>
      <c r="AB372" s="8" t="s">
        <v>17</v>
      </c>
      <c r="AC372" s="8" t="s">
        <v>17</v>
      </c>
      <c r="AD372" s="77" t="s">
        <v>1871</v>
      </c>
      <c r="AE372" s="77" t="s">
        <v>1379</v>
      </c>
    </row>
    <row r="373" spans="1:31">
      <c r="A373" s="75" t="s">
        <v>1433</v>
      </c>
      <c r="B373" s="77" t="s">
        <v>1365</v>
      </c>
      <c r="C373" s="110" t="s">
        <v>3632</v>
      </c>
      <c r="D373">
        <v>2016</v>
      </c>
      <c r="E373" s="97" t="s">
        <v>1366</v>
      </c>
      <c r="F373" s="75" t="s">
        <v>1872</v>
      </c>
      <c r="G373" s="77" t="s">
        <v>1368</v>
      </c>
      <c r="H373" s="77" t="s">
        <v>1369</v>
      </c>
      <c r="I373" s="77" t="s">
        <v>1370</v>
      </c>
      <c r="J373" s="77" t="s">
        <v>1371</v>
      </c>
      <c r="K373" s="75" t="s">
        <v>17</v>
      </c>
      <c r="L373" s="75" t="s">
        <v>17</v>
      </c>
      <c r="M373" s="75" t="s">
        <v>17</v>
      </c>
      <c r="N373" s="75" t="s">
        <v>17</v>
      </c>
      <c r="O373" s="75" t="s">
        <v>1873</v>
      </c>
      <c r="P373" s="75" t="s">
        <v>1373</v>
      </c>
      <c r="Q373" s="76">
        <v>3050000</v>
      </c>
      <c r="R373" s="75" t="s">
        <v>48</v>
      </c>
      <c r="S373" s="77" t="s">
        <v>1374</v>
      </c>
      <c r="T373" s="75">
        <v>30</v>
      </c>
      <c r="U373" s="3">
        <v>60</v>
      </c>
      <c r="V373" s="85">
        <v>2138105</v>
      </c>
      <c r="W373" s="86">
        <v>0.70099999999999996</v>
      </c>
      <c r="X373" s="3" t="s">
        <v>331</v>
      </c>
      <c r="Y373" s="75" t="s">
        <v>17</v>
      </c>
      <c r="Z373" s="77" t="s">
        <v>1875</v>
      </c>
      <c r="AA373" s="9" t="s">
        <v>1876</v>
      </c>
      <c r="AB373" s="8" t="s">
        <v>17</v>
      </c>
      <c r="AC373" s="8" t="s">
        <v>17</v>
      </c>
      <c r="AD373" s="77" t="s">
        <v>1877</v>
      </c>
      <c r="AE373" s="77" t="s">
        <v>1379</v>
      </c>
    </row>
    <row r="374" spans="1:31">
      <c r="A374" s="75" t="s">
        <v>1433</v>
      </c>
      <c r="B374" s="77" t="s">
        <v>1365</v>
      </c>
      <c r="C374" s="110" t="s">
        <v>3632</v>
      </c>
      <c r="D374">
        <v>2016</v>
      </c>
      <c r="E374" s="97" t="s">
        <v>1366</v>
      </c>
      <c r="F374" s="75" t="s">
        <v>1872</v>
      </c>
      <c r="G374" s="77" t="s">
        <v>1368</v>
      </c>
      <c r="H374" s="77" t="s">
        <v>1369</v>
      </c>
      <c r="I374" s="77" t="s">
        <v>1370</v>
      </c>
      <c r="J374" s="77" t="s">
        <v>1371</v>
      </c>
      <c r="K374" s="75" t="s">
        <v>17</v>
      </c>
      <c r="L374" s="75" t="s">
        <v>17</v>
      </c>
      <c r="M374" s="75" t="s">
        <v>17</v>
      </c>
      <c r="N374" s="75" t="s">
        <v>17</v>
      </c>
      <c r="O374" s="75" t="s">
        <v>1873</v>
      </c>
      <c r="P374" s="75" t="s">
        <v>1380</v>
      </c>
      <c r="Q374" s="76">
        <v>3050000</v>
      </c>
      <c r="R374" s="75" t="s">
        <v>48</v>
      </c>
      <c r="S374" s="77" t="s">
        <v>1374</v>
      </c>
      <c r="T374" s="75">
        <v>30</v>
      </c>
      <c r="U374" s="3">
        <v>60</v>
      </c>
      <c r="V374" s="85">
        <v>2234059</v>
      </c>
      <c r="W374" s="86">
        <v>0.73250000000000004</v>
      </c>
      <c r="X374" s="3" t="s">
        <v>331</v>
      </c>
      <c r="Y374" s="75" t="s">
        <v>17</v>
      </c>
      <c r="Z374" s="77" t="s">
        <v>1879</v>
      </c>
      <c r="AA374" s="9" t="s">
        <v>1880</v>
      </c>
      <c r="AB374" s="8" t="s">
        <v>17</v>
      </c>
      <c r="AC374" s="8" t="s">
        <v>17</v>
      </c>
      <c r="AD374" s="77" t="s">
        <v>1881</v>
      </c>
      <c r="AE374" s="77" t="s">
        <v>1379</v>
      </c>
    </row>
    <row r="375" spans="1:31">
      <c r="A375" s="75" t="s">
        <v>1433</v>
      </c>
      <c r="B375" s="77" t="s">
        <v>1365</v>
      </c>
      <c r="C375" s="110" t="s">
        <v>3632</v>
      </c>
      <c r="D375">
        <v>2016</v>
      </c>
      <c r="E375" s="97" t="s">
        <v>1366</v>
      </c>
      <c r="F375" s="75" t="s">
        <v>1872</v>
      </c>
      <c r="G375" s="77" t="s">
        <v>1368</v>
      </c>
      <c r="H375" s="77" t="s">
        <v>1369</v>
      </c>
      <c r="I375" s="77" t="s">
        <v>1370</v>
      </c>
      <c r="J375" s="77" t="s">
        <v>1371</v>
      </c>
      <c r="K375" s="75" t="s">
        <v>17</v>
      </c>
      <c r="L375" s="75" t="s">
        <v>17</v>
      </c>
      <c r="M375" s="75" t="s">
        <v>17</v>
      </c>
      <c r="N375" s="75" t="s">
        <v>17</v>
      </c>
      <c r="O375" s="75" t="s">
        <v>1873</v>
      </c>
      <c r="P375" s="75" t="s">
        <v>1385</v>
      </c>
      <c r="Q375" s="76">
        <v>3050000</v>
      </c>
      <c r="R375" s="75" t="s">
        <v>48</v>
      </c>
      <c r="S375" s="77" t="s">
        <v>1374</v>
      </c>
      <c r="T375" s="75">
        <v>30</v>
      </c>
      <c r="U375" s="3">
        <v>60</v>
      </c>
      <c r="V375" s="85">
        <v>2145575</v>
      </c>
      <c r="W375" s="86">
        <v>0.70350000000000001</v>
      </c>
      <c r="X375" s="3" t="s">
        <v>331</v>
      </c>
      <c r="Y375" s="75" t="s">
        <v>17</v>
      </c>
      <c r="Z375" s="77" t="s">
        <v>1883</v>
      </c>
      <c r="AA375" s="9" t="s">
        <v>1884</v>
      </c>
      <c r="AB375" s="8" t="s">
        <v>17</v>
      </c>
      <c r="AC375" s="8" t="s">
        <v>17</v>
      </c>
      <c r="AD375" s="77" t="s">
        <v>1885</v>
      </c>
      <c r="AE375" s="77" t="s">
        <v>1379</v>
      </c>
    </row>
    <row r="376" spans="1:31">
      <c r="A376" s="75" t="s">
        <v>1433</v>
      </c>
      <c r="B376" s="77" t="s">
        <v>1365</v>
      </c>
      <c r="C376" s="110" t="s">
        <v>3632</v>
      </c>
      <c r="D376">
        <v>2016</v>
      </c>
      <c r="E376" s="97" t="s">
        <v>1366</v>
      </c>
      <c r="F376" s="75" t="s">
        <v>1872</v>
      </c>
      <c r="G376" s="77" t="s">
        <v>1368</v>
      </c>
      <c r="H376" s="77" t="s">
        <v>1369</v>
      </c>
      <c r="I376" s="77" t="s">
        <v>1370</v>
      </c>
      <c r="J376" s="77" t="s">
        <v>1371</v>
      </c>
      <c r="K376" s="75" t="s">
        <v>17</v>
      </c>
      <c r="L376" s="75" t="s">
        <v>17</v>
      </c>
      <c r="M376" s="75" t="s">
        <v>17</v>
      </c>
      <c r="N376" s="75" t="s">
        <v>17</v>
      </c>
      <c r="O376" s="75" t="s">
        <v>1873</v>
      </c>
      <c r="P376" s="75" t="s">
        <v>1390</v>
      </c>
      <c r="Q376" s="76">
        <v>3015627</v>
      </c>
      <c r="R376" s="75" t="s">
        <v>48</v>
      </c>
      <c r="S376" s="77" t="s">
        <v>1374</v>
      </c>
      <c r="T376" s="75">
        <v>30</v>
      </c>
      <c r="U376" s="3">
        <v>60</v>
      </c>
      <c r="V376" s="85">
        <v>2198493</v>
      </c>
      <c r="W376" s="86">
        <v>0.72899999999999998</v>
      </c>
      <c r="X376" s="3" t="s">
        <v>331</v>
      </c>
      <c r="Y376" s="75" t="s">
        <v>17</v>
      </c>
      <c r="Z376" s="77" t="s">
        <v>1887</v>
      </c>
      <c r="AA376" s="9" t="s">
        <v>1888</v>
      </c>
      <c r="AB376" s="8" t="s">
        <v>17</v>
      </c>
      <c r="AC376" s="8" t="s">
        <v>17</v>
      </c>
      <c r="AD376" s="77" t="s">
        <v>1889</v>
      </c>
      <c r="AE376" s="77" t="s">
        <v>1379</v>
      </c>
    </row>
    <row r="377" spans="1:31">
      <c r="A377" s="75" t="s">
        <v>1452</v>
      </c>
      <c r="B377" s="77" t="s">
        <v>1365</v>
      </c>
      <c r="C377" s="110" t="s">
        <v>3632</v>
      </c>
      <c r="D377">
        <v>2016</v>
      </c>
      <c r="E377" s="97" t="s">
        <v>1366</v>
      </c>
      <c r="F377" s="75" t="s">
        <v>1890</v>
      </c>
      <c r="G377" s="77" t="s">
        <v>1368</v>
      </c>
      <c r="H377" s="77" t="s">
        <v>1369</v>
      </c>
      <c r="I377" s="77" t="s">
        <v>1370</v>
      </c>
      <c r="J377" s="77" t="s">
        <v>1371</v>
      </c>
      <c r="K377" s="75" t="s">
        <v>17</v>
      </c>
      <c r="L377" s="75" t="s">
        <v>17</v>
      </c>
      <c r="M377" s="75" t="s">
        <v>17</v>
      </c>
      <c r="N377" s="75" t="s">
        <v>17</v>
      </c>
      <c r="O377" s="75" t="s">
        <v>1891</v>
      </c>
      <c r="P377" s="75" t="s">
        <v>1373</v>
      </c>
      <c r="Q377" s="76">
        <v>4550000</v>
      </c>
      <c r="R377" s="75" t="s">
        <v>48</v>
      </c>
      <c r="S377" s="77" t="s">
        <v>1374</v>
      </c>
      <c r="T377" s="75">
        <v>30</v>
      </c>
      <c r="U377" s="3">
        <v>60</v>
      </c>
      <c r="V377" s="85">
        <v>3177692</v>
      </c>
      <c r="W377" s="77">
        <f t="shared" ref="W377:W384" si="11">(V377/Q377)*100</f>
        <v>69.839384615384617</v>
      </c>
      <c r="X377" s="3" t="s">
        <v>331</v>
      </c>
      <c r="Y377" s="75" t="s">
        <v>17</v>
      </c>
      <c r="Z377" s="77" t="s">
        <v>1893</v>
      </c>
      <c r="AA377" s="9" t="s">
        <v>1894</v>
      </c>
      <c r="AB377" s="8" t="s">
        <v>17</v>
      </c>
      <c r="AC377" s="8" t="s">
        <v>17</v>
      </c>
      <c r="AD377" s="77" t="s">
        <v>1895</v>
      </c>
      <c r="AE377" s="77" t="s">
        <v>1379</v>
      </c>
    </row>
    <row r="378" spans="1:31">
      <c r="A378" s="75" t="s">
        <v>1452</v>
      </c>
      <c r="B378" s="77" t="s">
        <v>1365</v>
      </c>
      <c r="C378" s="110" t="s">
        <v>3632</v>
      </c>
      <c r="D378">
        <v>2016</v>
      </c>
      <c r="E378" s="97" t="s">
        <v>1366</v>
      </c>
      <c r="F378" s="75" t="s">
        <v>1890</v>
      </c>
      <c r="G378" s="77" t="s">
        <v>1368</v>
      </c>
      <c r="H378" s="77" t="s">
        <v>1369</v>
      </c>
      <c r="I378" s="77" t="s">
        <v>1370</v>
      </c>
      <c r="J378" s="77" t="s">
        <v>1371</v>
      </c>
      <c r="K378" s="75" t="s">
        <v>17</v>
      </c>
      <c r="L378" s="75" t="s">
        <v>17</v>
      </c>
      <c r="M378" s="75" t="s">
        <v>17</v>
      </c>
      <c r="N378" s="75" t="s">
        <v>17</v>
      </c>
      <c r="O378" s="75" t="s">
        <v>1891</v>
      </c>
      <c r="P378" s="75" t="s">
        <v>1380</v>
      </c>
      <c r="Q378" s="76">
        <v>4550000</v>
      </c>
      <c r="R378" s="75" t="s">
        <v>48</v>
      </c>
      <c r="S378" s="77" t="s">
        <v>1374</v>
      </c>
      <c r="T378" s="75">
        <v>30</v>
      </c>
      <c r="U378" s="3">
        <v>60</v>
      </c>
      <c r="V378" s="85">
        <v>3300751</v>
      </c>
      <c r="W378" s="77">
        <f t="shared" si="11"/>
        <v>72.54397802197802</v>
      </c>
      <c r="X378" s="3" t="s">
        <v>331</v>
      </c>
      <c r="Y378" s="75" t="s">
        <v>17</v>
      </c>
      <c r="Z378" s="77" t="s">
        <v>1897</v>
      </c>
      <c r="AA378" s="9" t="s">
        <v>1898</v>
      </c>
      <c r="AB378" s="8" t="s">
        <v>17</v>
      </c>
      <c r="AC378" s="8" t="s">
        <v>17</v>
      </c>
      <c r="AD378" s="77" t="s">
        <v>1899</v>
      </c>
      <c r="AE378" s="77" t="s">
        <v>1379</v>
      </c>
    </row>
    <row r="379" spans="1:31">
      <c r="A379" s="75" t="s">
        <v>1452</v>
      </c>
      <c r="B379" s="77" t="s">
        <v>1365</v>
      </c>
      <c r="C379" s="110" t="s">
        <v>3632</v>
      </c>
      <c r="D379">
        <v>2016</v>
      </c>
      <c r="E379" s="97" t="s">
        <v>1366</v>
      </c>
      <c r="F379" s="75" t="s">
        <v>1890</v>
      </c>
      <c r="G379" s="77" t="s">
        <v>1368</v>
      </c>
      <c r="H379" s="77" t="s">
        <v>1369</v>
      </c>
      <c r="I379" s="77" t="s">
        <v>1370</v>
      </c>
      <c r="J379" s="77" t="s">
        <v>1371</v>
      </c>
      <c r="K379" s="75" t="s">
        <v>17</v>
      </c>
      <c r="L379" s="75" t="s">
        <v>17</v>
      </c>
      <c r="M379" s="75" t="s">
        <v>17</v>
      </c>
      <c r="N379" s="75" t="s">
        <v>17</v>
      </c>
      <c r="O379" s="75" t="s">
        <v>1891</v>
      </c>
      <c r="P379" s="75" t="s">
        <v>1385</v>
      </c>
      <c r="Q379" s="76">
        <v>4550000</v>
      </c>
      <c r="R379" s="75" t="s">
        <v>48</v>
      </c>
      <c r="S379" s="77" t="s">
        <v>1374</v>
      </c>
      <c r="T379" s="75">
        <v>30</v>
      </c>
      <c r="U379" s="3">
        <v>60</v>
      </c>
      <c r="V379" s="85">
        <v>3261971</v>
      </c>
      <c r="W379" s="77">
        <f t="shared" si="11"/>
        <v>71.69167032967033</v>
      </c>
      <c r="X379" s="3" t="s">
        <v>331</v>
      </c>
      <c r="Y379" s="75" t="s">
        <v>17</v>
      </c>
      <c r="Z379" s="77" t="s">
        <v>1901</v>
      </c>
      <c r="AA379" s="9" t="s">
        <v>1902</v>
      </c>
      <c r="AB379" s="8" t="s">
        <v>17</v>
      </c>
      <c r="AC379" s="8" t="s">
        <v>17</v>
      </c>
      <c r="AD379" s="77" t="s">
        <v>1903</v>
      </c>
      <c r="AE379" s="77" t="s">
        <v>1379</v>
      </c>
    </row>
    <row r="380" spans="1:31">
      <c r="A380" s="75" t="s">
        <v>1452</v>
      </c>
      <c r="B380" s="77" t="s">
        <v>1365</v>
      </c>
      <c r="C380" s="110" t="s">
        <v>3632</v>
      </c>
      <c r="D380">
        <v>2016</v>
      </c>
      <c r="E380" s="97" t="s">
        <v>1366</v>
      </c>
      <c r="F380" s="75" t="s">
        <v>1890</v>
      </c>
      <c r="G380" s="77" t="s">
        <v>1368</v>
      </c>
      <c r="H380" s="77" t="s">
        <v>1369</v>
      </c>
      <c r="I380" s="77" t="s">
        <v>1370</v>
      </c>
      <c r="J380" s="77" t="s">
        <v>1371</v>
      </c>
      <c r="K380" s="75" t="s">
        <v>17</v>
      </c>
      <c r="L380" s="75" t="s">
        <v>17</v>
      </c>
      <c r="M380" s="75" t="s">
        <v>17</v>
      </c>
      <c r="N380" s="75" t="s">
        <v>17</v>
      </c>
      <c r="O380" s="75" t="s">
        <v>1891</v>
      </c>
      <c r="P380" s="75" t="s">
        <v>1390</v>
      </c>
      <c r="Q380" s="76">
        <v>4529502</v>
      </c>
      <c r="R380" s="75" t="s">
        <v>48</v>
      </c>
      <c r="S380" s="77" t="s">
        <v>1374</v>
      </c>
      <c r="T380" s="75">
        <v>30</v>
      </c>
      <c r="U380" s="3">
        <v>60</v>
      </c>
      <c r="V380" s="85">
        <v>3174423</v>
      </c>
      <c r="W380" s="77">
        <f t="shared" si="11"/>
        <v>70.083267432048828</v>
      </c>
      <c r="X380" s="3" t="s">
        <v>331</v>
      </c>
      <c r="Y380" s="75" t="s">
        <v>17</v>
      </c>
      <c r="Z380" s="77" t="s">
        <v>1905</v>
      </c>
      <c r="AA380" s="9" t="s">
        <v>1906</v>
      </c>
      <c r="AB380" s="8" t="s">
        <v>17</v>
      </c>
      <c r="AC380" s="8" t="s">
        <v>17</v>
      </c>
      <c r="AD380" s="77" t="s">
        <v>1907</v>
      </c>
      <c r="AE380" s="77" t="s">
        <v>1379</v>
      </c>
    </row>
    <row r="381" spans="1:31">
      <c r="A381" s="75" t="s">
        <v>1467</v>
      </c>
      <c r="B381" s="77" t="s">
        <v>1365</v>
      </c>
      <c r="C381" s="110" t="s">
        <v>3632</v>
      </c>
      <c r="D381">
        <v>2016</v>
      </c>
      <c r="E381" s="97" t="s">
        <v>1366</v>
      </c>
      <c r="F381" s="75" t="s">
        <v>1908</v>
      </c>
      <c r="G381" s="77" t="s">
        <v>1368</v>
      </c>
      <c r="H381" s="77" t="s">
        <v>1369</v>
      </c>
      <c r="I381" s="77" t="s">
        <v>1370</v>
      </c>
      <c r="J381" s="77" t="s">
        <v>1371</v>
      </c>
      <c r="K381" s="75" t="s">
        <v>17</v>
      </c>
      <c r="L381" s="75" t="s">
        <v>17</v>
      </c>
      <c r="M381" s="75" t="s">
        <v>17</v>
      </c>
      <c r="N381" s="75" t="s">
        <v>17</v>
      </c>
      <c r="O381" s="75" t="s">
        <v>1909</v>
      </c>
      <c r="P381" s="75" t="s">
        <v>1373</v>
      </c>
      <c r="Q381" s="76">
        <v>3250000</v>
      </c>
      <c r="R381" s="75" t="s">
        <v>48</v>
      </c>
      <c r="S381" s="77" t="s">
        <v>1374</v>
      </c>
      <c r="T381" s="75">
        <v>30</v>
      </c>
      <c r="U381" s="3">
        <v>60</v>
      </c>
      <c r="V381" s="85">
        <v>2229747</v>
      </c>
      <c r="W381" s="77">
        <f t="shared" si="11"/>
        <v>68.607600000000005</v>
      </c>
      <c r="X381" s="3" t="s">
        <v>331</v>
      </c>
      <c r="Y381" s="75" t="s">
        <v>17</v>
      </c>
      <c r="Z381" s="77" t="s">
        <v>1911</v>
      </c>
      <c r="AA381" s="9" t="s">
        <v>1912</v>
      </c>
      <c r="AB381" s="8" t="s">
        <v>17</v>
      </c>
      <c r="AC381" s="8" t="s">
        <v>17</v>
      </c>
      <c r="AD381" s="77" t="s">
        <v>1913</v>
      </c>
      <c r="AE381" s="77" t="s">
        <v>1379</v>
      </c>
    </row>
    <row r="382" spans="1:31">
      <c r="A382" s="75" t="s">
        <v>1467</v>
      </c>
      <c r="B382" s="77" t="s">
        <v>1365</v>
      </c>
      <c r="C382" s="110" t="s">
        <v>3632</v>
      </c>
      <c r="D382">
        <v>2016</v>
      </c>
      <c r="E382" s="97" t="s">
        <v>1366</v>
      </c>
      <c r="F382" s="75" t="s">
        <v>1908</v>
      </c>
      <c r="G382" s="77" t="s">
        <v>1368</v>
      </c>
      <c r="H382" s="77" t="s">
        <v>1369</v>
      </c>
      <c r="I382" s="77" t="s">
        <v>1370</v>
      </c>
      <c r="J382" s="77" t="s">
        <v>1371</v>
      </c>
      <c r="K382" s="75" t="s">
        <v>17</v>
      </c>
      <c r="L382" s="75" t="s">
        <v>17</v>
      </c>
      <c r="M382" s="75" t="s">
        <v>17</v>
      </c>
      <c r="N382" s="75" t="s">
        <v>17</v>
      </c>
      <c r="O382" s="75" t="s">
        <v>1909</v>
      </c>
      <c r="P382" s="75" t="s">
        <v>1380</v>
      </c>
      <c r="Q382" s="76">
        <v>3250000</v>
      </c>
      <c r="R382" s="75" t="s">
        <v>48</v>
      </c>
      <c r="S382" s="77" t="s">
        <v>1374</v>
      </c>
      <c r="T382" s="75">
        <v>30</v>
      </c>
      <c r="U382" s="3">
        <v>60</v>
      </c>
      <c r="V382" s="85">
        <v>2313990</v>
      </c>
      <c r="W382" s="77">
        <f t="shared" si="11"/>
        <v>71.199692307692303</v>
      </c>
      <c r="X382" s="3" t="s">
        <v>331</v>
      </c>
      <c r="Y382" s="75" t="s">
        <v>17</v>
      </c>
      <c r="Z382" s="77" t="s">
        <v>1915</v>
      </c>
      <c r="AA382" s="9" t="s">
        <v>1916</v>
      </c>
      <c r="AB382" s="8" t="s">
        <v>17</v>
      </c>
      <c r="AC382" s="8" t="s">
        <v>17</v>
      </c>
      <c r="AD382" s="77" t="s">
        <v>1917</v>
      </c>
      <c r="AE382" s="77" t="s">
        <v>1379</v>
      </c>
    </row>
    <row r="383" spans="1:31">
      <c r="A383" s="75" t="s">
        <v>1467</v>
      </c>
      <c r="B383" s="77" t="s">
        <v>1365</v>
      </c>
      <c r="C383" s="110" t="s">
        <v>3632</v>
      </c>
      <c r="D383">
        <v>2016</v>
      </c>
      <c r="E383" s="97" t="s">
        <v>1366</v>
      </c>
      <c r="F383" s="75" t="s">
        <v>1908</v>
      </c>
      <c r="G383" s="77" t="s">
        <v>1368</v>
      </c>
      <c r="H383" s="77" t="s">
        <v>1369</v>
      </c>
      <c r="I383" s="77" t="s">
        <v>1370</v>
      </c>
      <c r="J383" s="77" t="s">
        <v>1371</v>
      </c>
      <c r="K383" s="75" t="s">
        <v>17</v>
      </c>
      <c r="L383" s="75" t="s">
        <v>17</v>
      </c>
      <c r="M383" s="75" t="s">
        <v>17</v>
      </c>
      <c r="N383" s="75" t="s">
        <v>17</v>
      </c>
      <c r="O383" s="75" t="s">
        <v>1909</v>
      </c>
      <c r="P383" s="75" t="s">
        <v>1385</v>
      </c>
      <c r="Q383" s="76">
        <v>3250000</v>
      </c>
      <c r="R383" s="75" t="s">
        <v>48</v>
      </c>
      <c r="S383" s="77" t="s">
        <v>1374</v>
      </c>
      <c r="T383" s="75">
        <v>30</v>
      </c>
      <c r="U383" s="3">
        <v>60</v>
      </c>
      <c r="V383" s="85">
        <v>2229618</v>
      </c>
      <c r="W383" s="77">
        <f t="shared" si="11"/>
        <v>68.603630769230776</v>
      </c>
      <c r="X383" s="3" t="s">
        <v>331</v>
      </c>
      <c r="Y383" s="75" t="s">
        <v>17</v>
      </c>
      <c r="Z383" s="77" t="s">
        <v>1919</v>
      </c>
      <c r="AA383" s="9" t="s">
        <v>1920</v>
      </c>
      <c r="AB383" s="8" t="s">
        <v>17</v>
      </c>
      <c r="AC383" s="8" t="s">
        <v>17</v>
      </c>
      <c r="AD383" s="77" t="s">
        <v>1921</v>
      </c>
      <c r="AE383" s="77" t="s">
        <v>1379</v>
      </c>
    </row>
    <row r="384" spans="1:31">
      <c r="A384" s="75" t="s">
        <v>1467</v>
      </c>
      <c r="B384" s="77" t="s">
        <v>1365</v>
      </c>
      <c r="C384" s="110" t="s">
        <v>3632</v>
      </c>
      <c r="D384">
        <v>2016</v>
      </c>
      <c r="E384" s="97" t="s">
        <v>1366</v>
      </c>
      <c r="F384" s="75" t="s">
        <v>1908</v>
      </c>
      <c r="G384" s="77" t="s">
        <v>1368</v>
      </c>
      <c r="H384" s="77" t="s">
        <v>1369</v>
      </c>
      <c r="I384" s="77" t="s">
        <v>1370</v>
      </c>
      <c r="J384" s="77" t="s">
        <v>1371</v>
      </c>
      <c r="K384" s="75" t="s">
        <v>17</v>
      </c>
      <c r="L384" s="75" t="s">
        <v>17</v>
      </c>
      <c r="M384" s="75" t="s">
        <v>17</v>
      </c>
      <c r="N384" s="75" t="s">
        <v>17</v>
      </c>
      <c r="O384" s="75" t="s">
        <v>1909</v>
      </c>
      <c r="P384" s="75" t="s">
        <v>1390</v>
      </c>
      <c r="Q384" s="76">
        <v>3194950</v>
      </c>
      <c r="R384" s="75" t="s">
        <v>48</v>
      </c>
      <c r="S384" s="77" t="s">
        <v>1374</v>
      </c>
      <c r="T384" s="75">
        <v>30</v>
      </c>
      <c r="U384" s="3">
        <v>60</v>
      </c>
      <c r="V384" s="85">
        <v>2265844</v>
      </c>
      <c r="W384" s="77">
        <f t="shared" si="11"/>
        <v>70.919544906806053</v>
      </c>
      <c r="X384" s="3" t="s">
        <v>331</v>
      </c>
      <c r="Y384" s="75" t="s">
        <v>17</v>
      </c>
      <c r="Z384" s="77" t="s">
        <v>1923</v>
      </c>
      <c r="AA384" s="9" t="s">
        <v>1924</v>
      </c>
      <c r="AB384" s="8" t="s">
        <v>17</v>
      </c>
      <c r="AC384" s="8" t="s">
        <v>17</v>
      </c>
      <c r="AD384" s="77" t="s">
        <v>1925</v>
      </c>
      <c r="AE384" s="77" t="s">
        <v>1379</v>
      </c>
    </row>
    <row r="385" spans="1:31">
      <c r="A385" s="75" t="s">
        <v>1482</v>
      </c>
      <c r="B385" s="77" t="s">
        <v>1365</v>
      </c>
      <c r="C385" s="110" t="s">
        <v>3632</v>
      </c>
      <c r="D385">
        <v>2016</v>
      </c>
      <c r="E385" s="97" t="s">
        <v>1366</v>
      </c>
      <c r="F385" s="75" t="s">
        <v>1926</v>
      </c>
      <c r="G385" s="77" t="s">
        <v>1368</v>
      </c>
      <c r="H385" s="77" t="s">
        <v>1369</v>
      </c>
      <c r="I385" s="77" t="s">
        <v>1370</v>
      </c>
      <c r="J385" s="77" t="s">
        <v>1371</v>
      </c>
      <c r="K385" s="75" t="s">
        <v>17</v>
      </c>
      <c r="L385" s="75" t="s">
        <v>17</v>
      </c>
      <c r="M385" s="75" t="s">
        <v>17</v>
      </c>
      <c r="N385" s="75" t="s">
        <v>17</v>
      </c>
      <c r="O385" s="75" t="s">
        <v>1927</v>
      </c>
      <c r="P385" s="75" t="s">
        <v>331</v>
      </c>
      <c r="Q385" s="79">
        <v>4306794</v>
      </c>
      <c r="R385" s="75" t="s">
        <v>48</v>
      </c>
      <c r="S385" s="88" t="s">
        <v>1485</v>
      </c>
      <c r="T385" s="75">
        <v>30</v>
      </c>
      <c r="U385" s="3">
        <v>60</v>
      </c>
      <c r="V385" s="85">
        <v>3775056</v>
      </c>
      <c r="W385" s="77">
        <f>(V385/Q385)*100</f>
        <v>87.653507458216012</v>
      </c>
      <c r="X385" s="3" t="s">
        <v>331</v>
      </c>
      <c r="Y385" s="75" t="s">
        <v>17</v>
      </c>
      <c r="Z385" s="77" t="s">
        <v>1929</v>
      </c>
      <c r="AA385" s="9" t="s">
        <v>1930</v>
      </c>
      <c r="AB385" s="8" t="s">
        <v>17</v>
      </c>
      <c r="AC385" s="8" t="s">
        <v>17</v>
      </c>
      <c r="AD385" s="77" t="s">
        <v>1931</v>
      </c>
      <c r="AE385" s="77" t="s">
        <v>1379</v>
      </c>
    </row>
    <row r="386" spans="1:31">
      <c r="A386" s="75" t="s">
        <v>1490</v>
      </c>
      <c r="B386" s="77" t="s">
        <v>1365</v>
      </c>
      <c r="C386" s="110" t="s">
        <v>3632</v>
      </c>
      <c r="D386">
        <v>2016</v>
      </c>
      <c r="E386" s="97" t="s">
        <v>1366</v>
      </c>
      <c r="F386" s="75" t="s">
        <v>1932</v>
      </c>
      <c r="G386" s="77" t="s">
        <v>1368</v>
      </c>
      <c r="H386" s="77" t="s">
        <v>1369</v>
      </c>
      <c r="I386" s="77" t="s">
        <v>1370</v>
      </c>
      <c r="J386" s="77" t="s">
        <v>1371</v>
      </c>
      <c r="K386" s="75" t="s">
        <v>17</v>
      </c>
      <c r="L386" s="75" t="s">
        <v>17</v>
      </c>
      <c r="M386" s="75" t="s">
        <v>17</v>
      </c>
      <c r="N386" s="75" t="s">
        <v>17</v>
      </c>
      <c r="O386" s="75" t="s">
        <v>1933</v>
      </c>
      <c r="P386" s="75" t="s">
        <v>331</v>
      </c>
      <c r="Q386" s="79">
        <v>3716643</v>
      </c>
      <c r="R386" s="75" t="s">
        <v>48</v>
      </c>
      <c r="S386" s="88" t="s">
        <v>1485</v>
      </c>
      <c r="T386" s="75">
        <v>30</v>
      </c>
      <c r="U386" s="3">
        <v>60</v>
      </c>
      <c r="V386" s="85">
        <v>3265718</v>
      </c>
      <c r="W386" s="77">
        <f>(V386/Q386)*100</f>
        <v>87.867411532396304</v>
      </c>
      <c r="X386" s="3" t="s">
        <v>331</v>
      </c>
      <c r="Y386" s="75" t="s">
        <v>17</v>
      </c>
      <c r="Z386" s="77" t="s">
        <v>1935</v>
      </c>
      <c r="AA386" s="9" t="s">
        <v>1936</v>
      </c>
      <c r="AB386" s="8" t="s">
        <v>17</v>
      </c>
      <c r="AC386" s="8" t="s">
        <v>17</v>
      </c>
      <c r="AD386" s="77" t="s">
        <v>1937</v>
      </c>
      <c r="AE386" s="77" t="s">
        <v>1379</v>
      </c>
    </row>
    <row r="387" spans="1:31">
      <c r="A387" s="75" t="s">
        <v>1497</v>
      </c>
      <c r="B387" s="77" t="s">
        <v>1365</v>
      </c>
      <c r="C387" s="110" t="s">
        <v>3632</v>
      </c>
      <c r="D387">
        <v>2016</v>
      </c>
      <c r="E387" s="97" t="s">
        <v>1366</v>
      </c>
      <c r="F387" s="75" t="s">
        <v>1938</v>
      </c>
      <c r="G387" s="77" t="s">
        <v>1368</v>
      </c>
      <c r="H387" s="77" t="s">
        <v>1369</v>
      </c>
      <c r="I387" s="77" t="s">
        <v>1370</v>
      </c>
      <c r="J387" s="77" t="s">
        <v>1371</v>
      </c>
      <c r="K387" s="75" t="s">
        <v>17</v>
      </c>
      <c r="L387" s="75" t="s">
        <v>17</v>
      </c>
      <c r="M387" s="75" t="s">
        <v>17</v>
      </c>
      <c r="N387" s="75" t="s">
        <v>17</v>
      </c>
      <c r="O387" s="75" t="s">
        <v>1939</v>
      </c>
      <c r="P387" s="75" t="s">
        <v>331</v>
      </c>
      <c r="Q387" s="79">
        <v>3896859</v>
      </c>
      <c r="R387" s="75" t="s">
        <v>48</v>
      </c>
      <c r="S387" s="88" t="s">
        <v>1485</v>
      </c>
      <c r="T387" s="75">
        <v>30</v>
      </c>
      <c r="U387" s="3">
        <v>60</v>
      </c>
      <c r="V387" s="85">
        <v>3318222</v>
      </c>
      <c r="W387" s="77">
        <f>(V387/Q387)*100</f>
        <v>85.151194846926714</v>
      </c>
      <c r="X387" s="3" t="s">
        <v>331</v>
      </c>
      <c r="Y387" s="75" t="s">
        <v>17</v>
      </c>
      <c r="Z387" s="77" t="s">
        <v>1941</v>
      </c>
      <c r="AA387" s="9" t="s">
        <v>1942</v>
      </c>
      <c r="AB387" s="8" t="s">
        <v>17</v>
      </c>
      <c r="AC387" s="8" t="s">
        <v>17</v>
      </c>
      <c r="AD387" s="77" t="s">
        <v>1943</v>
      </c>
      <c r="AE387" s="77" t="s">
        <v>1379</v>
      </c>
    </row>
    <row r="388" spans="1:31">
      <c r="A388" s="75" t="s">
        <v>1504</v>
      </c>
      <c r="B388" s="77" t="s">
        <v>1365</v>
      </c>
      <c r="C388" s="110" t="s">
        <v>3632</v>
      </c>
      <c r="D388">
        <v>2016</v>
      </c>
      <c r="E388" s="97" t="s">
        <v>1366</v>
      </c>
      <c r="F388" s="75" t="s">
        <v>1944</v>
      </c>
      <c r="G388" s="77" t="s">
        <v>1368</v>
      </c>
      <c r="H388" s="77" t="s">
        <v>1369</v>
      </c>
      <c r="I388" s="77" t="s">
        <v>1370</v>
      </c>
      <c r="J388" s="77" t="s">
        <v>1371</v>
      </c>
      <c r="K388" s="75" t="s">
        <v>17</v>
      </c>
      <c r="L388" s="75" t="s">
        <v>17</v>
      </c>
      <c r="M388" s="75" t="s">
        <v>17</v>
      </c>
      <c r="N388" s="75" t="s">
        <v>17</v>
      </c>
      <c r="O388" s="75" t="s">
        <v>1945</v>
      </c>
      <c r="P388" s="75" t="s">
        <v>1373</v>
      </c>
      <c r="Q388" s="76">
        <v>2875000</v>
      </c>
      <c r="R388" s="75" t="s">
        <v>48</v>
      </c>
      <c r="S388" s="77" t="s">
        <v>1374</v>
      </c>
      <c r="T388" s="75">
        <v>30</v>
      </c>
      <c r="U388" s="3">
        <v>60</v>
      </c>
      <c r="V388" s="85">
        <v>2014967</v>
      </c>
      <c r="W388" s="77">
        <f t="shared" ref="W388:W403" si="12">(V388/Q388)*100</f>
        <v>70.085808695652176</v>
      </c>
      <c r="X388" s="3" t="s">
        <v>331</v>
      </c>
      <c r="Y388" s="75" t="s">
        <v>17</v>
      </c>
      <c r="Z388" s="98" t="s">
        <v>1947</v>
      </c>
      <c r="AA388" s="9" t="s">
        <v>1948</v>
      </c>
      <c r="AB388" s="8" t="s">
        <v>17</v>
      </c>
      <c r="AC388" s="8" t="s">
        <v>17</v>
      </c>
      <c r="AD388" s="77" t="s">
        <v>1949</v>
      </c>
      <c r="AE388" s="77" t="s">
        <v>1379</v>
      </c>
    </row>
    <row r="389" spans="1:31">
      <c r="A389" s="75" t="s">
        <v>1504</v>
      </c>
      <c r="B389" s="77" t="s">
        <v>1365</v>
      </c>
      <c r="C389" s="110" t="s">
        <v>3632</v>
      </c>
      <c r="D389">
        <v>2016</v>
      </c>
      <c r="E389" s="97" t="s">
        <v>1366</v>
      </c>
      <c r="F389" s="75" t="s">
        <v>1944</v>
      </c>
      <c r="G389" s="77" t="s">
        <v>1368</v>
      </c>
      <c r="H389" s="77" t="s">
        <v>1369</v>
      </c>
      <c r="I389" s="77" t="s">
        <v>1370</v>
      </c>
      <c r="J389" s="77" t="s">
        <v>1371</v>
      </c>
      <c r="K389" s="75" t="s">
        <v>17</v>
      </c>
      <c r="L389" s="75" t="s">
        <v>17</v>
      </c>
      <c r="M389" s="75" t="s">
        <v>17</v>
      </c>
      <c r="N389" s="75" t="s">
        <v>17</v>
      </c>
      <c r="O389" s="75" t="s">
        <v>1945</v>
      </c>
      <c r="P389" s="75" t="s">
        <v>1380</v>
      </c>
      <c r="Q389" s="76">
        <v>2875000</v>
      </c>
      <c r="R389" s="75" t="s">
        <v>48</v>
      </c>
      <c r="S389" s="77" t="s">
        <v>1374</v>
      </c>
      <c r="T389" s="75">
        <v>30</v>
      </c>
      <c r="U389" s="3">
        <v>60</v>
      </c>
      <c r="V389" s="85">
        <v>2088772</v>
      </c>
      <c r="W389" s="77">
        <f t="shared" si="12"/>
        <v>72.652939130434774</v>
      </c>
      <c r="X389" s="3" t="s">
        <v>331</v>
      </c>
      <c r="Y389" s="75" t="s">
        <v>17</v>
      </c>
      <c r="Z389" s="77" t="s">
        <v>1951</v>
      </c>
      <c r="AA389" s="9" t="s">
        <v>1952</v>
      </c>
      <c r="AB389" s="8" t="s">
        <v>17</v>
      </c>
      <c r="AC389" s="8" t="s">
        <v>17</v>
      </c>
      <c r="AD389" s="77" t="s">
        <v>1953</v>
      </c>
      <c r="AE389" s="77" t="s">
        <v>1379</v>
      </c>
    </row>
    <row r="390" spans="1:31">
      <c r="A390" s="75" t="s">
        <v>1504</v>
      </c>
      <c r="B390" s="77" t="s">
        <v>1365</v>
      </c>
      <c r="C390" s="110" t="s">
        <v>3632</v>
      </c>
      <c r="D390">
        <v>2016</v>
      </c>
      <c r="E390" s="97" t="s">
        <v>1366</v>
      </c>
      <c r="F390" s="75" t="s">
        <v>1944</v>
      </c>
      <c r="G390" s="77" t="s">
        <v>1368</v>
      </c>
      <c r="H390" s="77" t="s">
        <v>1369</v>
      </c>
      <c r="I390" s="77" t="s">
        <v>1370</v>
      </c>
      <c r="J390" s="77" t="s">
        <v>1371</v>
      </c>
      <c r="K390" s="75" t="s">
        <v>17</v>
      </c>
      <c r="L390" s="75" t="s">
        <v>17</v>
      </c>
      <c r="M390" s="75" t="s">
        <v>17</v>
      </c>
      <c r="N390" s="75" t="s">
        <v>17</v>
      </c>
      <c r="O390" s="75" t="s">
        <v>1945</v>
      </c>
      <c r="P390" s="75" t="s">
        <v>1385</v>
      </c>
      <c r="Q390" s="76">
        <v>2875000</v>
      </c>
      <c r="R390" s="75" t="s">
        <v>48</v>
      </c>
      <c r="S390" s="77" t="s">
        <v>1374</v>
      </c>
      <c r="T390" s="75">
        <v>30</v>
      </c>
      <c r="U390" s="3">
        <v>60</v>
      </c>
      <c r="V390" s="85">
        <v>2001572</v>
      </c>
      <c r="W390" s="77">
        <f t="shared" si="12"/>
        <v>69.619895652173909</v>
      </c>
      <c r="X390" s="3" t="s">
        <v>331</v>
      </c>
      <c r="Y390" s="75" t="s">
        <v>17</v>
      </c>
      <c r="Z390" s="77" t="s">
        <v>1955</v>
      </c>
      <c r="AA390" s="9" t="s">
        <v>1956</v>
      </c>
      <c r="AB390" s="8" t="s">
        <v>17</v>
      </c>
      <c r="AC390" s="8" t="s">
        <v>17</v>
      </c>
      <c r="AD390" s="77" t="s">
        <v>1957</v>
      </c>
      <c r="AE390" s="77" t="s">
        <v>1379</v>
      </c>
    </row>
    <row r="391" spans="1:31">
      <c r="A391" s="75" t="s">
        <v>1504</v>
      </c>
      <c r="B391" s="77" t="s">
        <v>1365</v>
      </c>
      <c r="C391" s="110" t="s">
        <v>3632</v>
      </c>
      <c r="D391">
        <v>2016</v>
      </c>
      <c r="E391" s="97" t="s">
        <v>1366</v>
      </c>
      <c r="F391" s="75" t="s">
        <v>1944</v>
      </c>
      <c r="G391" s="77" t="s">
        <v>1368</v>
      </c>
      <c r="H391" s="77" t="s">
        <v>1369</v>
      </c>
      <c r="I391" s="77" t="s">
        <v>1370</v>
      </c>
      <c r="J391" s="77" t="s">
        <v>1371</v>
      </c>
      <c r="K391" s="75" t="s">
        <v>17</v>
      </c>
      <c r="L391" s="75" t="s">
        <v>17</v>
      </c>
      <c r="M391" s="75" t="s">
        <v>17</v>
      </c>
      <c r="N391" s="75" t="s">
        <v>17</v>
      </c>
      <c r="O391" s="75" t="s">
        <v>1945</v>
      </c>
      <c r="P391" s="75" t="s">
        <v>1390</v>
      </c>
      <c r="Q391" s="76">
        <v>2850363</v>
      </c>
      <c r="R391" s="75" t="s">
        <v>48</v>
      </c>
      <c r="S391" s="77" t="s">
        <v>1374</v>
      </c>
      <c r="T391" s="75">
        <v>30</v>
      </c>
      <c r="U391" s="3">
        <v>60</v>
      </c>
      <c r="V391" s="85">
        <v>2045800</v>
      </c>
      <c r="W391" s="77">
        <f t="shared" si="12"/>
        <v>71.773314486611</v>
      </c>
      <c r="X391" s="3" t="s">
        <v>331</v>
      </c>
      <c r="Y391" s="75" t="s">
        <v>17</v>
      </c>
      <c r="Z391" s="77" t="s">
        <v>1959</v>
      </c>
      <c r="AA391" s="9" t="s">
        <v>1960</v>
      </c>
      <c r="AB391" s="8" t="s">
        <v>17</v>
      </c>
      <c r="AC391" s="8" t="s">
        <v>17</v>
      </c>
      <c r="AD391" s="77" t="s">
        <v>1961</v>
      </c>
      <c r="AE391" s="77" t="s">
        <v>1379</v>
      </c>
    </row>
    <row r="392" spans="1:31">
      <c r="A392" s="75" t="s">
        <v>1523</v>
      </c>
      <c r="B392" s="77" t="s">
        <v>1365</v>
      </c>
      <c r="C392" s="110" t="s">
        <v>3632</v>
      </c>
      <c r="D392">
        <v>2016</v>
      </c>
      <c r="E392" s="97" t="s">
        <v>1366</v>
      </c>
      <c r="F392" s="75" t="s">
        <v>1962</v>
      </c>
      <c r="G392" s="77" t="s">
        <v>1368</v>
      </c>
      <c r="H392" s="77" t="s">
        <v>1369</v>
      </c>
      <c r="I392" s="77" t="s">
        <v>1370</v>
      </c>
      <c r="J392" s="77" t="s">
        <v>1371</v>
      </c>
      <c r="K392" s="75" t="s">
        <v>17</v>
      </c>
      <c r="L392" s="75" t="s">
        <v>17</v>
      </c>
      <c r="M392" s="75" t="s">
        <v>17</v>
      </c>
      <c r="N392" s="75" t="s">
        <v>17</v>
      </c>
      <c r="O392" s="75" t="s">
        <v>1963</v>
      </c>
      <c r="P392" s="75" t="s">
        <v>1373</v>
      </c>
      <c r="Q392" s="76">
        <v>3525000</v>
      </c>
      <c r="R392" s="75" t="s">
        <v>48</v>
      </c>
      <c r="S392" s="77" t="s">
        <v>1374</v>
      </c>
      <c r="T392" s="75">
        <v>30</v>
      </c>
      <c r="U392" s="3">
        <v>60</v>
      </c>
      <c r="V392" s="85">
        <v>2334431</v>
      </c>
      <c r="W392" s="77">
        <f t="shared" si="12"/>
        <v>66.224992907801422</v>
      </c>
      <c r="X392" s="3" t="s">
        <v>331</v>
      </c>
      <c r="Y392" s="75" t="s">
        <v>17</v>
      </c>
      <c r="Z392" s="77" t="s">
        <v>1965</v>
      </c>
      <c r="AA392" s="9" t="s">
        <v>1966</v>
      </c>
      <c r="AB392" s="8" t="s">
        <v>17</v>
      </c>
      <c r="AC392" s="8" t="s">
        <v>17</v>
      </c>
      <c r="AD392" s="77" t="s">
        <v>1967</v>
      </c>
      <c r="AE392" s="77" t="s">
        <v>1379</v>
      </c>
    </row>
    <row r="393" spans="1:31">
      <c r="A393" s="75" t="s">
        <v>1523</v>
      </c>
      <c r="B393" s="77" t="s">
        <v>1365</v>
      </c>
      <c r="C393" s="110" t="s">
        <v>3632</v>
      </c>
      <c r="D393">
        <v>2016</v>
      </c>
      <c r="E393" s="97" t="s">
        <v>1366</v>
      </c>
      <c r="F393" s="75" t="s">
        <v>1962</v>
      </c>
      <c r="G393" s="77" t="s">
        <v>1368</v>
      </c>
      <c r="H393" s="77" t="s">
        <v>1369</v>
      </c>
      <c r="I393" s="77" t="s">
        <v>1370</v>
      </c>
      <c r="J393" s="77" t="s">
        <v>1371</v>
      </c>
      <c r="K393" s="75" t="s">
        <v>17</v>
      </c>
      <c r="L393" s="75" t="s">
        <v>17</v>
      </c>
      <c r="M393" s="75" t="s">
        <v>17</v>
      </c>
      <c r="N393" s="75" t="s">
        <v>17</v>
      </c>
      <c r="O393" s="75" t="s">
        <v>1963</v>
      </c>
      <c r="P393" s="75" t="s">
        <v>1380</v>
      </c>
      <c r="Q393" s="76">
        <v>3525000</v>
      </c>
      <c r="R393" s="75" t="s">
        <v>48</v>
      </c>
      <c r="S393" s="77" t="s">
        <v>1374</v>
      </c>
      <c r="T393" s="75">
        <v>30</v>
      </c>
      <c r="U393" s="3">
        <v>60</v>
      </c>
      <c r="V393" s="85">
        <v>2530810</v>
      </c>
      <c r="W393" s="77">
        <f t="shared" si="12"/>
        <v>71.796028368794325</v>
      </c>
      <c r="X393" s="3" t="s">
        <v>331</v>
      </c>
      <c r="Y393" s="75" t="s">
        <v>17</v>
      </c>
      <c r="Z393" s="77" t="s">
        <v>1969</v>
      </c>
      <c r="AA393" s="9" t="s">
        <v>1970</v>
      </c>
      <c r="AB393" s="8" t="s">
        <v>17</v>
      </c>
      <c r="AC393" s="8" t="s">
        <v>17</v>
      </c>
      <c r="AD393" s="77" t="s">
        <v>1971</v>
      </c>
      <c r="AE393" s="77" t="s">
        <v>1379</v>
      </c>
    </row>
    <row r="394" spans="1:31">
      <c r="A394" s="75" t="s">
        <v>1523</v>
      </c>
      <c r="B394" s="77" t="s">
        <v>1365</v>
      </c>
      <c r="C394" s="110" t="s">
        <v>3632</v>
      </c>
      <c r="D394">
        <v>2016</v>
      </c>
      <c r="E394" s="97" t="s">
        <v>1366</v>
      </c>
      <c r="F394" s="75" t="s">
        <v>1962</v>
      </c>
      <c r="G394" s="77" t="s">
        <v>1368</v>
      </c>
      <c r="H394" s="77" t="s">
        <v>1369</v>
      </c>
      <c r="I394" s="77" t="s">
        <v>1370</v>
      </c>
      <c r="J394" s="77" t="s">
        <v>1371</v>
      </c>
      <c r="K394" s="75" t="s">
        <v>17</v>
      </c>
      <c r="L394" s="75" t="s">
        <v>17</v>
      </c>
      <c r="M394" s="75" t="s">
        <v>17</v>
      </c>
      <c r="N394" s="75" t="s">
        <v>17</v>
      </c>
      <c r="O394" s="75" t="s">
        <v>1963</v>
      </c>
      <c r="P394" s="75" t="s">
        <v>1385</v>
      </c>
      <c r="Q394" s="76">
        <v>3525000</v>
      </c>
      <c r="R394" s="75" t="s">
        <v>48</v>
      </c>
      <c r="S394" s="77" t="s">
        <v>1374</v>
      </c>
      <c r="T394" s="75">
        <v>30</v>
      </c>
      <c r="U394" s="3">
        <v>60</v>
      </c>
      <c r="V394" s="85">
        <v>2329727</v>
      </c>
      <c r="W394" s="77">
        <f t="shared" si="12"/>
        <v>66.091546099290781</v>
      </c>
      <c r="X394" s="3" t="s">
        <v>331</v>
      </c>
      <c r="Y394" s="75" t="s">
        <v>17</v>
      </c>
      <c r="Z394" s="77" t="s">
        <v>1973</v>
      </c>
      <c r="AA394" s="9" t="s">
        <v>1974</v>
      </c>
      <c r="AB394" s="8" t="s">
        <v>17</v>
      </c>
      <c r="AC394" s="8" t="s">
        <v>17</v>
      </c>
      <c r="AD394" s="77" t="s">
        <v>1975</v>
      </c>
      <c r="AE394" s="77" t="s">
        <v>1379</v>
      </c>
    </row>
    <row r="395" spans="1:31">
      <c r="A395" s="75" t="s">
        <v>1523</v>
      </c>
      <c r="B395" s="77" t="s">
        <v>1365</v>
      </c>
      <c r="C395" s="110" t="s">
        <v>3632</v>
      </c>
      <c r="D395">
        <v>2016</v>
      </c>
      <c r="E395" s="97" t="s">
        <v>1366</v>
      </c>
      <c r="F395" s="75" t="s">
        <v>1962</v>
      </c>
      <c r="G395" s="77" t="s">
        <v>1368</v>
      </c>
      <c r="H395" s="77" t="s">
        <v>1369</v>
      </c>
      <c r="I395" s="77" t="s">
        <v>1370</v>
      </c>
      <c r="J395" s="77" t="s">
        <v>1371</v>
      </c>
      <c r="K395" s="75" t="s">
        <v>17</v>
      </c>
      <c r="L395" s="75" t="s">
        <v>17</v>
      </c>
      <c r="M395" s="75" t="s">
        <v>17</v>
      </c>
      <c r="N395" s="75" t="s">
        <v>17</v>
      </c>
      <c r="O395" s="75" t="s">
        <v>1963</v>
      </c>
      <c r="P395" s="75" t="s">
        <v>1390</v>
      </c>
      <c r="Q395" s="76">
        <v>3518458</v>
      </c>
      <c r="R395" s="75" t="s">
        <v>48</v>
      </c>
      <c r="S395" s="77" t="s">
        <v>1374</v>
      </c>
      <c r="T395" s="75">
        <v>30</v>
      </c>
      <c r="U395" s="3">
        <v>60</v>
      </c>
      <c r="V395" s="85">
        <v>2486854</v>
      </c>
      <c r="W395" s="77">
        <f t="shared" si="12"/>
        <v>70.680224120907511</v>
      </c>
      <c r="X395" s="3" t="s">
        <v>331</v>
      </c>
      <c r="Y395" s="75" t="s">
        <v>17</v>
      </c>
      <c r="Z395" s="77" t="s">
        <v>1977</v>
      </c>
      <c r="AA395" s="9" t="s">
        <v>1978</v>
      </c>
      <c r="AB395" s="8" t="s">
        <v>17</v>
      </c>
      <c r="AC395" s="8" t="s">
        <v>17</v>
      </c>
      <c r="AD395" s="77" t="s">
        <v>1979</v>
      </c>
      <c r="AE395" s="77" t="s">
        <v>1379</v>
      </c>
    </row>
    <row r="396" spans="1:31">
      <c r="A396" s="75" t="s">
        <v>1542</v>
      </c>
      <c r="B396" s="77" t="s">
        <v>1365</v>
      </c>
      <c r="C396" s="110" t="s">
        <v>3632</v>
      </c>
      <c r="D396">
        <v>2016</v>
      </c>
      <c r="E396" s="97" t="s">
        <v>1366</v>
      </c>
      <c r="F396" s="75" t="s">
        <v>1980</v>
      </c>
      <c r="G396" s="77" t="s">
        <v>1368</v>
      </c>
      <c r="H396" s="77" t="s">
        <v>1369</v>
      </c>
      <c r="I396" s="77" t="s">
        <v>1370</v>
      </c>
      <c r="J396" s="77" t="s">
        <v>1371</v>
      </c>
      <c r="K396" s="75" t="s">
        <v>17</v>
      </c>
      <c r="L396" s="75" t="s">
        <v>17</v>
      </c>
      <c r="M396" s="75" t="s">
        <v>17</v>
      </c>
      <c r="N396" s="75" t="s">
        <v>17</v>
      </c>
      <c r="O396" s="75" t="s">
        <v>1981</v>
      </c>
      <c r="P396" s="75" t="s">
        <v>1373</v>
      </c>
      <c r="Q396" s="76">
        <v>3337500</v>
      </c>
      <c r="R396" s="75" t="s">
        <v>48</v>
      </c>
      <c r="S396" s="77" t="s">
        <v>1374</v>
      </c>
      <c r="T396" s="75">
        <v>30</v>
      </c>
      <c r="U396" s="3">
        <v>60</v>
      </c>
      <c r="V396" s="91">
        <v>2428253</v>
      </c>
      <c r="W396" s="77">
        <f t="shared" si="12"/>
        <v>72.756644194756561</v>
      </c>
      <c r="X396" s="3" t="s">
        <v>331</v>
      </c>
      <c r="Y396" s="75" t="s">
        <v>17</v>
      </c>
      <c r="Z396" s="77" t="s">
        <v>1983</v>
      </c>
      <c r="AA396" s="9" t="s">
        <v>1984</v>
      </c>
      <c r="AB396" s="8" t="s">
        <v>17</v>
      </c>
      <c r="AC396" s="8" t="s">
        <v>17</v>
      </c>
      <c r="AD396" s="77" t="s">
        <v>1985</v>
      </c>
      <c r="AE396" s="77" t="s">
        <v>1379</v>
      </c>
    </row>
    <row r="397" spans="1:31">
      <c r="A397" s="75" t="s">
        <v>1542</v>
      </c>
      <c r="B397" s="77" t="s">
        <v>1365</v>
      </c>
      <c r="C397" s="110" t="s">
        <v>3632</v>
      </c>
      <c r="D397">
        <v>2016</v>
      </c>
      <c r="E397" s="97" t="s">
        <v>1366</v>
      </c>
      <c r="F397" s="75" t="s">
        <v>1980</v>
      </c>
      <c r="G397" s="77" t="s">
        <v>1368</v>
      </c>
      <c r="H397" s="77" t="s">
        <v>1369</v>
      </c>
      <c r="I397" s="77" t="s">
        <v>1370</v>
      </c>
      <c r="J397" s="77" t="s">
        <v>1371</v>
      </c>
      <c r="K397" s="75" t="s">
        <v>17</v>
      </c>
      <c r="L397" s="75" t="s">
        <v>17</v>
      </c>
      <c r="M397" s="75" t="s">
        <v>17</v>
      </c>
      <c r="N397" s="75" t="s">
        <v>17</v>
      </c>
      <c r="O397" s="75" t="s">
        <v>1981</v>
      </c>
      <c r="P397" s="75" t="s">
        <v>1380</v>
      </c>
      <c r="Q397" s="76">
        <v>3337500</v>
      </c>
      <c r="R397" s="75" t="s">
        <v>48</v>
      </c>
      <c r="S397" s="77" t="s">
        <v>1374</v>
      </c>
      <c r="T397" s="75">
        <v>30</v>
      </c>
      <c r="U397" s="3">
        <v>60</v>
      </c>
      <c r="V397" s="91">
        <v>2532700</v>
      </c>
      <c r="W397" s="77">
        <f t="shared" si="12"/>
        <v>75.886142322097385</v>
      </c>
      <c r="X397" s="3" t="s">
        <v>331</v>
      </c>
      <c r="Y397" s="75" t="s">
        <v>17</v>
      </c>
      <c r="Z397" s="77" t="s">
        <v>1987</v>
      </c>
      <c r="AA397" s="9" t="s">
        <v>1988</v>
      </c>
      <c r="AB397" s="8" t="s">
        <v>17</v>
      </c>
      <c r="AC397" s="8" t="s">
        <v>17</v>
      </c>
      <c r="AD397" s="77" t="s">
        <v>1989</v>
      </c>
      <c r="AE397" s="77" t="s">
        <v>1379</v>
      </c>
    </row>
    <row r="398" spans="1:31">
      <c r="A398" s="75" t="s">
        <v>1542</v>
      </c>
      <c r="B398" s="77" t="s">
        <v>1365</v>
      </c>
      <c r="C398" s="110" t="s">
        <v>3632</v>
      </c>
      <c r="D398">
        <v>2016</v>
      </c>
      <c r="E398" s="97" t="s">
        <v>1366</v>
      </c>
      <c r="F398" s="75" t="s">
        <v>1980</v>
      </c>
      <c r="G398" s="77" t="s">
        <v>1368</v>
      </c>
      <c r="H398" s="77" t="s">
        <v>1369</v>
      </c>
      <c r="I398" s="77" t="s">
        <v>1370</v>
      </c>
      <c r="J398" s="77" t="s">
        <v>1371</v>
      </c>
      <c r="K398" s="75" t="s">
        <v>17</v>
      </c>
      <c r="L398" s="75" t="s">
        <v>17</v>
      </c>
      <c r="M398" s="75" t="s">
        <v>17</v>
      </c>
      <c r="N398" s="75" t="s">
        <v>17</v>
      </c>
      <c r="O398" s="75" t="s">
        <v>1981</v>
      </c>
      <c r="P398" s="75" t="s">
        <v>1385</v>
      </c>
      <c r="Q398" s="76">
        <v>3337500</v>
      </c>
      <c r="R398" s="75" t="s">
        <v>48</v>
      </c>
      <c r="S398" s="77" t="s">
        <v>1374</v>
      </c>
      <c r="T398" s="75">
        <v>30</v>
      </c>
      <c r="U398" s="3">
        <v>60</v>
      </c>
      <c r="V398" s="91">
        <v>2423347</v>
      </c>
      <c r="W398" s="77">
        <f t="shared" si="12"/>
        <v>72.609647940074908</v>
      </c>
      <c r="X398" s="3" t="s">
        <v>331</v>
      </c>
      <c r="Y398" s="75" t="s">
        <v>17</v>
      </c>
      <c r="Z398" s="77" t="s">
        <v>1991</v>
      </c>
      <c r="AA398" s="9" t="s">
        <v>1992</v>
      </c>
      <c r="AB398" s="8" t="s">
        <v>17</v>
      </c>
      <c r="AC398" s="8" t="s">
        <v>17</v>
      </c>
      <c r="AD398" s="77" t="s">
        <v>1993</v>
      </c>
      <c r="AE398" s="77" t="s">
        <v>1379</v>
      </c>
    </row>
    <row r="399" spans="1:31">
      <c r="A399" s="75" t="s">
        <v>1542</v>
      </c>
      <c r="B399" s="77" t="s">
        <v>1365</v>
      </c>
      <c r="C399" s="110" t="s">
        <v>3632</v>
      </c>
      <c r="D399">
        <v>2016</v>
      </c>
      <c r="E399" s="97" t="s">
        <v>1366</v>
      </c>
      <c r="F399" s="75" t="s">
        <v>1980</v>
      </c>
      <c r="G399" s="77" t="s">
        <v>1368</v>
      </c>
      <c r="H399" s="77" t="s">
        <v>1369</v>
      </c>
      <c r="I399" s="77" t="s">
        <v>1370</v>
      </c>
      <c r="J399" s="77" t="s">
        <v>1371</v>
      </c>
      <c r="K399" s="75" t="s">
        <v>17</v>
      </c>
      <c r="L399" s="75" t="s">
        <v>17</v>
      </c>
      <c r="M399" s="75" t="s">
        <v>17</v>
      </c>
      <c r="N399" s="75" t="s">
        <v>17</v>
      </c>
      <c r="O399" s="75" t="s">
        <v>1981</v>
      </c>
      <c r="P399" s="75" t="s">
        <v>1390</v>
      </c>
      <c r="Q399" s="76">
        <v>3331163</v>
      </c>
      <c r="R399" s="75" t="s">
        <v>48</v>
      </c>
      <c r="S399" s="77" t="s">
        <v>1374</v>
      </c>
      <c r="T399" s="75">
        <v>30</v>
      </c>
      <c r="U399" s="3">
        <v>60</v>
      </c>
      <c r="V399" s="91">
        <v>2497821</v>
      </c>
      <c r="W399" s="77">
        <f t="shared" si="12"/>
        <v>74.983451725418419</v>
      </c>
      <c r="X399" s="3" t="s">
        <v>331</v>
      </c>
      <c r="Y399" s="75" t="s">
        <v>17</v>
      </c>
      <c r="Z399" s="77" t="s">
        <v>1995</v>
      </c>
      <c r="AA399" s="9" t="s">
        <v>1996</v>
      </c>
      <c r="AB399" s="8" t="s">
        <v>17</v>
      </c>
      <c r="AC399" s="8" t="s">
        <v>17</v>
      </c>
      <c r="AD399" s="77" t="s">
        <v>1997</v>
      </c>
      <c r="AE399" s="77" t="s">
        <v>1379</v>
      </c>
    </row>
    <row r="400" spans="1:31">
      <c r="A400" s="75" t="s">
        <v>1561</v>
      </c>
      <c r="B400" s="77" t="s">
        <v>1365</v>
      </c>
      <c r="C400" s="110" t="s">
        <v>3632</v>
      </c>
      <c r="D400">
        <v>2016</v>
      </c>
      <c r="E400" s="97" t="s">
        <v>1366</v>
      </c>
      <c r="F400" s="75" t="s">
        <v>1998</v>
      </c>
      <c r="G400" s="77" t="s">
        <v>1368</v>
      </c>
      <c r="H400" s="77" t="s">
        <v>1369</v>
      </c>
      <c r="I400" s="77" t="s">
        <v>1370</v>
      </c>
      <c r="J400" s="77" t="s">
        <v>1371</v>
      </c>
      <c r="K400" s="75" t="s">
        <v>17</v>
      </c>
      <c r="L400" s="75" t="s">
        <v>17</v>
      </c>
      <c r="M400" s="75" t="s">
        <v>17</v>
      </c>
      <c r="N400" s="75" t="s">
        <v>17</v>
      </c>
      <c r="O400" s="75" t="s">
        <v>1999</v>
      </c>
      <c r="P400" s="75" t="s">
        <v>1373</v>
      </c>
      <c r="Q400" s="76">
        <v>3000000</v>
      </c>
      <c r="R400" s="75" t="s">
        <v>48</v>
      </c>
      <c r="S400" s="77" t="s">
        <v>1374</v>
      </c>
      <c r="T400" s="75">
        <v>30</v>
      </c>
      <c r="U400" s="3">
        <v>60</v>
      </c>
      <c r="V400" s="85">
        <v>2158913</v>
      </c>
      <c r="W400" s="77">
        <f t="shared" si="12"/>
        <v>71.963766666666658</v>
      </c>
      <c r="X400" s="3" t="s">
        <v>331</v>
      </c>
      <c r="Y400" s="99" t="s">
        <v>17</v>
      </c>
      <c r="Z400" s="77" t="s">
        <v>2001</v>
      </c>
      <c r="AA400" s="9" t="s">
        <v>2002</v>
      </c>
      <c r="AB400" s="8" t="s">
        <v>17</v>
      </c>
      <c r="AC400" s="8" t="s">
        <v>17</v>
      </c>
      <c r="AD400" s="94" t="s">
        <v>2003</v>
      </c>
      <c r="AE400" s="77" t="s">
        <v>1379</v>
      </c>
    </row>
    <row r="401" spans="1:31">
      <c r="A401" s="75" t="s">
        <v>1561</v>
      </c>
      <c r="B401" s="77" t="s">
        <v>1365</v>
      </c>
      <c r="C401" s="110" t="s">
        <v>3632</v>
      </c>
      <c r="D401">
        <v>2016</v>
      </c>
      <c r="E401" s="97" t="s">
        <v>1366</v>
      </c>
      <c r="F401" s="75" t="s">
        <v>1998</v>
      </c>
      <c r="G401" s="77" t="s">
        <v>1368</v>
      </c>
      <c r="H401" s="77" t="s">
        <v>1369</v>
      </c>
      <c r="I401" s="77" t="s">
        <v>1370</v>
      </c>
      <c r="J401" s="77" t="s">
        <v>1371</v>
      </c>
      <c r="K401" s="75" t="s">
        <v>17</v>
      </c>
      <c r="L401" s="75" t="s">
        <v>17</v>
      </c>
      <c r="M401" s="75" t="s">
        <v>17</v>
      </c>
      <c r="N401" s="75" t="s">
        <v>17</v>
      </c>
      <c r="O401" s="75" t="s">
        <v>1999</v>
      </c>
      <c r="P401" s="75" t="s">
        <v>1380</v>
      </c>
      <c r="Q401" s="76">
        <v>3000000</v>
      </c>
      <c r="R401" s="75" t="s">
        <v>48</v>
      </c>
      <c r="S401" s="77" t="s">
        <v>1374</v>
      </c>
      <c r="T401" s="75">
        <v>30</v>
      </c>
      <c r="U401" s="3">
        <v>60</v>
      </c>
      <c r="V401" s="85">
        <v>2262929</v>
      </c>
      <c r="W401" s="77">
        <f t="shared" si="12"/>
        <v>75.430966666666663</v>
      </c>
      <c r="X401" s="3" t="s">
        <v>331</v>
      </c>
      <c r="Y401" s="99" t="s">
        <v>17</v>
      </c>
      <c r="Z401" s="77" t="s">
        <v>2005</v>
      </c>
      <c r="AA401" s="9" t="s">
        <v>2006</v>
      </c>
      <c r="AB401" s="8" t="s">
        <v>17</v>
      </c>
      <c r="AC401" s="8" t="s">
        <v>17</v>
      </c>
      <c r="AD401" s="170" t="s">
        <v>2007</v>
      </c>
      <c r="AE401" s="77" t="s">
        <v>1379</v>
      </c>
    </row>
    <row r="402" spans="1:31">
      <c r="A402" s="75" t="s">
        <v>1561</v>
      </c>
      <c r="B402" s="77" t="s">
        <v>1365</v>
      </c>
      <c r="C402" s="110" t="s">
        <v>3632</v>
      </c>
      <c r="D402">
        <v>2016</v>
      </c>
      <c r="E402" s="97" t="s">
        <v>1366</v>
      </c>
      <c r="F402" s="75" t="s">
        <v>1998</v>
      </c>
      <c r="G402" s="77" t="s">
        <v>1368</v>
      </c>
      <c r="H402" s="77" t="s">
        <v>1369</v>
      </c>
      <c r="I402" s="77" t="s">
        <v>1370</v>
      </c>
      <c r="J402" s="77" t="s">
        <v>1371</v>
      </c>
      <c r="K402" s="75" t="s">
        <v>17</v>
      </c>
      <c r="L402" s="75" t="s">
        <v>17</v>
      </c>
      <c r="M402" s="75" t="s">
        <v>17</v>
      </c>
      <c r="N402" s="75" t="s">
        <v>17</v>
      </c>
      <c r="O402" s="75" t="s">
        <v>1999</v>
      </c>
      <c r="P402" s="75" t="s">
        <v>1385</v>
      </c>
      <c r="Q402" s="76">
        <v>3000000</v>
      </c>
      <c r="R402" s="75" t="s">
        <v>48</v>
      </c>
      <c r="S402" s="77" t="s">
        <v>1374</v>
      </c>
      <c r="T402" s="75">
        <v>30</v>
      </c>
      <c r="U402" s="3">
        <v>60</v>
      </c>
      <c r="V402" s="85">
        <v>2217611</v>
      </c>
      <c r="W402" s="77">
        <f t="shared" si="12"/>
        <v>73.920366666666666</v>
      </c>
      <c r="X402" s="3" t="s">
        <v>331</v>
      </c>
      <c r="Y402" s="99" t="s">
        <v>17</v>
      </c>
      <c r="Z402" s="77" t="s">
        <v>2009</v>
      </c>
      <c r="AA402" s="9" t="s">
        <v>2010</v>
      </c>
      <c r="AB402" s="8" t="s">
        <v>17</v>
      </c>
      <c r="AC402" s="8" t="s">
        <v>17</v>
      </c>
      <c r="AD402" s="94" t="s">
        <v>2011</v>
      </c>
      <c r="AE402" s="77" t="s">
        <v>1379</v>
      </c>
    </row>
    <row r="403" spans="1:31">
      <c r="A403" s="75" t="s">
        <v>1561</v>
      </c>
      <c r="B403" s="77" t="s">
        <v>1365</v>
      </c>
      <c r="C403" s="110" t="s">
        <v>3632</v>
      </c>
      <c r="D403">
        <v>2016</v>
      </c>
      <c r="E403" s="97" t="s">
        <v>1366</v>
      </c>
      <c r="F403" s="75" t="s">
        <v>1998</v>
      </c>
      <c r="G403" s="77" t="s">
        <v>1368</v>
      </c>
      <c r="H403" s="77" t="s">
        <v>1369</v>
      </c>
      <c r="I403" s="77" t="s">
        <v>1370</v>
      </c>
      <c r="J403" s="77" t="s">
        <v>1371</v>
      </c>
      <c r="K403" s="75" t="s">
        <v>17</v>
      </c>
      <c r="L403" s="75" t="s">
        <v>17</v>
      </c>
      <c r="M403" s="75" t="s">
        <v>17</v>
      </c>
      <c r="N403" s="75" t="s">
        <v>17</v>
      </c>
      <c r="O403" s="75" t="s">
        <v>1999</v>
      </c>
      <c r="P403" s="75" t="s">
        <v>1390</v>
      </c>
      <c r="Q403" s="76">
        <v>2967479</v>
      </c>
      <c r="R403" s="75" t="s">
        <v>48</v>
      </c>
      <c r="S403" s="77" t="s">
        <v>1374</v>
      </c>
      <c r="T403" s="75">
        <v>30</v>
      </c>
      <c r="U403" s="3">
        <v>60</v>
      </c>
      <c r="V403" s="85">
        <v>2159686</v>
      </c>
      <c r="W403" s="77">
        <f t="shared" si="12"/>
        <v>72.778476275653517</v>
      </c>
      <c r="X403" s="3" t="s">
        <v>331</v>
      </c>
      <c r="Y403" s="99" t="s">
        <v>17</v>
      </c>
      <c r="Z403" s="77" t="s">
        <v>2013</v>
      </c>
      <c r="AA403" s="9" t="s">
        <v>2014</v>
      </c>
      <c r="AB403" s="8" t="s">
        <v>17</v>
      </c>
      <c r="AC403" s="8" t="s">
        <v>17</v>
      </c>
      <c r="AD403" s="94" t="s">
        <v>2015</v>
      </c>
      <c r="AE403" s="77" t="s">
        <v>1379</v>
      </c>
    </row>
    <row r="404" spans="1:31">
      <c r="A404" s="75" t="s">
        <v>1580</v>
      </c>
      <c r="B404" s="77" t="s">
        <v>1365</v>
      </c>
      <c r="C404" s="110" t="s">
        <v>3632</v>
      </c>
      <c r="D404">
        <v>2016</v>
      </c>
      <c r="E404" s="97" t="s">
        <v>1366</v>
      </c>
      <c r="F404" s="75" t="s">
        <v>2016</v>
      </c>
      <c r="G404" s="77" t="s">
        <v>1368</v>
      </c>
      <c r="H404" s="77" t="s">
        <v>1369</v>
      </c>
      <c r="I404" s="77" t="s">
        <v>1370</v>
      </c>
      <c r="J404" s="77" t="s">
        <v>1371</v>
      </c>
      <c r="K404" s="75" t="s">
        <v>17</v>
      </c>
      <c r="L404" s="75" t="s">
        <v>17</v>
      </c>
      <c r="M404" s="75" t="s">
        <v>17</v>
      </c>
      <c r="N404" s="75" t="s">
        <v>17</v>
      </c>
      <c r="O404" s="75" t="s">
        <v>2017</v>
      </c>
      <c r="P404" s="75" t="s">
        <v>331</v>
      </c>
      <c r="Q404" s="79">
        <v>3424502</v>
      </c>
      <c r="R404" s="75" t="s">
        <v>48</v>
      </c>
      <c r="S404" s="88" t="s">
        <v>1485</v>
      </c>
      <c r="T404" s="75">
        <v>30</v>
      </c>
      <c r="U404" s="3">
        <v>60</v>
      </c>
      <c r="V404" s="91">
        <v>2949520</v>
      </c>
      <c r="W404" s="77">
        <v>86.129895675341999</v>
      </c>
      <c r="X404" s="3" t="s">
        <v>331</v>
      </c>
      <c r="Y404" s="99" t="s">
        <v>17</v>
      </c>
      <c r="Z404" s="92" t="s">
        <v>2019</v>
      </c>
      <c r="AA404" s="92" t="s">
        <v>2020</v>
      </c>
      <c r="AB404" s="8" t="s">
        <v>17</v>
      </c>
      <c r="AC404" s="8" t="s">
        <v>17</v>
      </c>
      <c r="AD404" s="92" t="s">
        <v>2021</v>
      </c>
      <c r="AE404" s="77" t="s">
        <v>1805</v>
      </c>
    </row>
    <row r="405" spans="1:31">
      <c r="A405" s="75" t="s">
        <v>1587</v>
      </c>
      <c r="B405" s="77" t="s">
        <v>1365</v>
      </c>
      <c r="C405" s="110" t="s">
        <v>3632</v>
      </c>
      <c r="D405">
        <v>2016</v>
      </c>
      <c r="E405" s="97" t="s">
        <v>1366</v>
      </c>
      <c r="F405" s="75" t="s">
        <v>2022</v>
      </c>
      <c r="G405" s="77" t="s">
        <v>1368</v>
      </c>
      <c r="H405" s="77" t="s">
        <v>1369</v>
      </c>
      <c r="I405" s="77" t="s">
        <v>1370</v>
      </c>
      <c r="J405" s="77" t="s">
        <v>1371</v>
      </c>
      <c r="K405" s="75" t="s">
        <v>17</v>
      </c>
      <c r="L405" s="75" t="s">
        <v>17</v>
      </c>
      <c r="M405" s="75" t="s">
        <v>17</v>
      </c>
      <c r="N405" s="75" t="s">
        <v>17</v>
      </c>
      <c r="O405" s="75" t="s">
        <v>2023</v>
      </c>
      <c r="P405" s="75" t="s">
        <v>331</v>
      </c>
      <c r="Q405" s="79">
        <v>4072094</v>
      </c>
      <c r="R405" s="75" t="s">
        <v>48</v>
      </c>
      <c r="S405" s="88" t="s">
        <v>1485</v>
      </c>
      <c r="T405" s="75">
        <v>30</v>
      </c>
      <c r="U405" s="3">
        <v>60</v>
      </c>
      <c r="V405" s="91">
        <v>3491217</v>
      </c>
      <c r="W405" s="77">
        <v>85.735177036679417</v>
      </c>
      <c r="X405" s="3" t="s">
        <v>331</v>
      </c>
      <c r="Y405" s="99" t="s">
        <v>17</v>
      </c>
      <c r="Z405" s="92" t="s">
        <v>2025</v>
      </c>
      <c r="AA405" s="92" t="s">
        <v>2026</v>
      </c>
      <c r="AB405" s="8" t="s">
        <v>17</v>
      </c>
      <c r="AC405" s="8" t="s">
        <v>17</v>
      </c>
      <c r="AD405" s="92" t="s">
        <v>2027</v>
      </c>
      <c r="AE405" s="77" t="s">
        <v>1805</v>
      </c>
    </row>
    <row r="406" spans="1:31">
      <c r="A406" s="75" t="s">
        <v>1594</v>
      </c>
      <c r="B406" s="77" t="s">
        <v>1365</v>
      </c>
      <c r="C406" s="110" t="s">
        <v>3632</v>
      </c>
      <c r="D406">
        <v>2016</v>
      </c>
      <c r="E406" s="97" t="s">
        <v>1366</v>
      </c>
      <c r="F406" s="75" t="s">
        <v>2028</v>
      </c>
      <c r="G406" s="77" t="s">
        <v>1368</v>
      </c>
      <c r="H406" s="77" t="s">
        <v>1369</v>
      </c>
      <c r="I406" s="77" t="s">
        <v>1370</v>
      </c>
      <c r="J406" s="77" t="s">
        <v>1371</v>
      </c>
      <c r="K406" s="75" t="s">
        <v>17</v>
      </c>
      <c r="L406" s="75" t="s">
        <v>17</v>
      </c>
      <c r="M406" s="75" t="s">
        <v>17</v>
      </c>
      <c r="N406" s="75" t="s">
        <v>17</v>
      </c>
      <c r="O406" s="75" t="s">
        <v>2029</v>
      </c>
      <c r="P406" s="75" t="s">
        <v>331</v>
      </c>
      <c r="Q406" s="79">
        <v>3878519</v>
      </c>
      <c r="R406" s="75" t="s">
        <v>48</v>
      </c>
      <c r="S406" s="88" t="s">
        <v>1485</v>
      </c>
      <c r="T406" s="99">
        <v>30</v>
      </c>
      <c r="U406" s="28">
        <v>60</v>
      </c>
      <c r="V406" s="95">
        <v>3262306</v>
      </c>
      <c r="W406" s="77">
        <v>84.112157243525161</v>
      </c>
      <c r="X406" s="3" t="s">
        <v>331</v>
      </c>
      <c r="Y406" s="75" t="s">
        <v>17</v>
      </c>
      <c r="Z406" s="92" t="s">
        <v>2031</v>
      </c>
      <c r="AA406" s="92" t="s">
        <v>2032</v>
      </c>
      <c r="AB406" s="8" t="s">
        <v>17</v>
      </c>
      <c r="AC406" s="8" t="s">
        <v>17</v>
      </c>
      <c r="AD406" s="92" t="s">
        <v>2033</v>
      </c>
      <c r="AE406" s="77" t="s">
        <v>1805</v>
      </c>
    </row>
    <row r="407" spans="1:31">
      <c r="A407" s="9" t="s">
        <v>2610</v>
      </c>
      <c r="B407" s="9" t="s">
        <v>2611</v>
      </c>
      <c r="C407" s="3" t="s">
        <v>3634</v>
      </c>
      <c r="D407">
        <v>2013</v>
      </c>
      <c r="E407" s="3" t="s">
        <v>2612</v>
      </c>
      <c r="F407" s="3" t="s">
        <v>2613</v>
      </c>
      <c r="G407" s="103" t="s">
        <v>2614</v>
      </c>
      <c r="H407" s="103" t="s">
        <v>2615</v>
      </c>
      <c r="I407" s="104" t="s">
        <v>2616</v>
      </c>
      <c r="J407" s="104" t="s">
        <v>2617</v>
      </c>
      <c r="K407" s="105" t="s">
        <v>2618</v>
      </c>
      <c r="L407" t="s">
        <v>2619</v>
      </c>
      <c r="M407" s="3" t="s">
        <v>331</v>
      </c>
      <c r="N407" s="3" t="s">
        <v>331</v>
      </c>
      <c r="O407" s="3" t="s">
        <v>2612</v>
      </c>
      <c r="P407" s="10" t="s">
        <v>17</v>
      </c>
      <c r="Q407" s="12">
        <v>55268</v>
      </c>
      <c r="R407" s="10" t="s">
        <v>48</v>
      </c>
      <c r="S407" s="3" t="s">
        <v>2620</v>
      </c>
      <c r="T407" s="10">
        <v>30</v>
      </c>
      <c r="U407">
        <v>100</v>
      </c>
      <c r="V407" s="89">
        <v>34150</v>
      </c>
      <c r="W407">
        <f t="shared" ref="W407:W470" si="13">(V407/Q407)*100</f>
        <v>61.789824129695305</v>
      </c>
      <c r="X407" s="106" t="s">
        <v>2622</v>
      </c>
      <c r="Y407" t="s">
        <v>2623</v>
      </c>
      <c r="Z407" t="s">
        <v>2624</v>
      </c>
      <c r="AA407" t="s">
        <v>2625</v>
      </c>
      <c r="AB407" t="s">
        <v>2626</v>
      </c>
      <c r="AC407" t="s">
        <v>313</v>
      </c>
      <c r="AD407" s="8" t="s">
        <v>17</v>
      </c>
    </row>
    <row r="408" spans="1:31">
      <c r="A408" s="9" t="s">
        <v>2627</v>
      </c>
      <c r="B408" s="9" t="s">
        <v>2611</v>
      </c>
      <c r="C408" s="3" t="s">
        <v>3634</v>
      </c>
      <c r="D408">
        <v>2013</v>
      </c>
      <c r="E408" s="3" t="s">
        <v>2628</v>
      </c>
      <c r="F408" s="3" t="s">
        <v>2629</v>
      </c>
      <c r="G408" s="103" t="s">
        <v>2614</v>
      </c>
      <c r="H408" s="103" t="s">
        <v>2615</v>
      </c>
      <c r="I408" s="104" t="s">
        <v>2616</v>
      </c>
      <c r="J408" s="104" t="s">
        <v>2617</v>
      </c>
      <c r="K408" s="105" t="s">
        <v>2618</v>
      </c>
      <c r="L408" t="s">
        <v>2619</v>
      </c>
      <c r="M408" s="3" t="s">
        <v>331</v>
      </c>
      <c r="N408" s="3" t="s">
        <v>331</v>
      </c>
      <c r="O408" s="3" t="s">
        <v>2628</v>
      </c>
      <c r="P408" s="10" t="s">
        <v>17</v>
      </c>
      <c r="Q408" s="12">
        <v>11146</v>
      </c>
      <c r="R408" s="10" t="s">
        <v>48</v>
      </c>
      <c r="S408" s="3" t="s">
        <v>2620</v>
      </c>
      <c r="T408" s="10">
        <v>30</v>
      </c>
      <c r="U408">
        <v>100</v>
      </c>
      <c r="V408" s="89">
        <v>8881</v>
      </c>
      <c r="W408">
        <f t="shared" si="13"/>
        <v>79.678808541180686</v>
      </c>
      <c r="X408" s="10" t="s">
        <v>2631</v>
      </c>
      <c r="Y408" t="s">
        <v>2632</v>
      </c>
      <c r="Z408" t="s">
        <v>2633</v>
      </c>
      <c r="AA408" t="s">
        <v>2634</v>
      </c>
      <c r="AB408" t="s">
        <v>2635</v>
      </c>
      <c r="AC408" t="s">
        <v>313</v>
      </c>
      <c r="AD408" s="8" t="s">
        <v>17</v>
      </c>
    </row>
    <row r="409" spans="1:31">
      <c r="A409" s="9" t="s">
        <v>2636</v>
      </c>
      <c r="B409" s="9" t="s">
        <v>2611</v>
      </c>
      <c r="C409" s="3" t="s">
        <v>3634</v>
      </c>
      <c r="D409">
        <v>2013</v>
      </c>
      <c r="E409" s="3" t="s">
        <v>2637</v>
      </c>
      <c r="F409" s="3" t="s">
        <v>2638</v>
      </c>
      <c r="G409" s="103" t="s">
        <v>2614</v>
      </c>
      <c r="H409" s="103" t="s">
        <v>2615</v>
      </c>
      <c r="I409" s="104" t="s">
        <v>2616</v>
      </c>
      <c r="J409" s="104" t="s">
        <v>2617</v>
      </c>
      <c r="K409" s="105" t="s">
        <v>2618</v>
      </c>
      <c r="L409" t="s">
        <v>2619</v>
      </c>
      <c r="M409" s="3" t="s">
        <v>331</v>
      </c>
      <c r="N409" s="3" t="s">
        <v>331</v>
      </c>
      <c r="O409" s="3" t="s">
        <v>2637</v>
      </c>
      <c r="P409" s="10" t="s">
        <v>17</v>
      </c>
      <c r="Q409" s="12">
        <v>6910</v>
      </c>
      <c r="R409" s="10" t="s">
        <v>48</v>
      </c>
      <c r="S409" s="3" t="s">
        <v>2620</v>
      </c>
      <c r="T409" s="10">
        <v>30</v>
      </c>
      <c r="U409">
        <v>100</v>
      </c>
      <c r="V409" s="89">
        <v>6331</v>
      </c>
      <c r="W409">
        <f t="shared" si="13"/>
        <v>91.620839363241686</v>
      </c>
      <c r="X409" s="10" t="s">
        <v>2640</v>
      </c>
      <c r="Y409" t="s">
        <v>2641</v>
      </c>
      <c r="Z409" t="s">
        <v>2642</v>
      </c>
      <c r="AA409" t="s">
        <v>2643</v>
      </c>
      <c r="AB409" t="s">
        <v>2644</v>
      </c>
      <c r="AC409" t="s">
        <v>313</v>
      </c>
      <c r="AD409" s="8" t="s">
        <v>17</v>
      </c>
    </row>
    <row r="410" spans="1:31">
      <c r="A410" s="9" t="s">
        <v>2645</v>
      </c>
      <c r="B410" s="9" t="s">
        <v>2611</v>
      </c>
      <c r="C410" s="3" t="s">
        <v>3634</v>
      </c>
      <c r="D410">
        <v>2013</v>
      </c>
      <c r="E410" s="3" t="s">
        <v>2646</v>
      </c>
      <c r="F410" s="3" t="s">
        <v>2647</v>
      </c>
      <c r="G410" s="103" t="s">
        <v>2614</v>
      </c>
      <c r="H410" s="103" t="s">
        <v>2615</v>
      </c>
      <c r="I410" s="104" t="s">
        <v>2616</v>
      </c>
      <c r="J410" s="104" t="s">
        <v>2617</v>
      </c>
      <c r="K410" s="105" t="s">
        <v>2618</v>
      </c>
      <c r="L410" t="s">
        <v>2619</v>
      </c>
      <c r="M410" s="3" t="s">
        <v>331</v>
      </c>
      <c r="N410" s="3" t="s">
        <v>331</v>
      </c>
      <c r="O410" s="3" t="s">
        <v>2646</v>
      </c>
      <c r="P410" s="10" t="s">
        <v>17</v>
      </c>
      <c r="Q410" s="12">
        <v>52971</v>
      </c>
      <c r="R410" s="10" t="s">
        <v>48</v>
      </c>
      <c r="S410" s="3" t="s">
        <v>2620</v>
      </c>
      <c r="T410" s="10">
        <v>30</v>
      </c>
      <c r="U410">
        <v>100</v>
      </c>
      <c r="V410" s="89">
        <v>31137</v>
      </c>
      <c r="W410">
        <f t="shared" si="13"/>
        <v>58.781219912782468</v>
      </c>
      <c r="X410" s="10" t="s">
        <v>2649</v>
      </c>
      <c r="Y410" t="s">
        <v>2650</v>
      </c>
      <c r="Z410" t="s">
        <v>2651</v>
      </c>
      <c r="AA410" t="s">
        <v>2652</v>
      </c>
      <c r="AB410" t="s">
        <v>2653</v>
      </c>
      <c r="AC410" t="s">
        <v>313</v>
      </c>
      <c r="AD410" s="8" t="s">
        <v>17</v>
      </c>
    </row>
    <row r="411" spans="1:31">
      <c r="A411" s="9" t="s">
        <v>2654</v>
      </c>
      <c r="B411" s="9" t="s">
        <v>2611</v>
      </c>
      <c r="C411" s="3" t="s">
        <v>3634</v>
      </c>
      <c r="D411">
        <v>2013</v>
      </c>
      <c r="E411" s="3" t="s">
        <v>2655</v>
      </c>
      <c r="F411" s="3" t="s">
        <v>2656</v>
      </c>
      <c r="G411" s="103" t="s">
        <v>2614</v>
      </c>
      <c r="H411" s="103" t="s">
        <v>2615</v>
      </c>
      <c r="I411" s="104" t="s">
        <v>2616</v>
      </c>
      <c r="J411" s="104" t="s">
        <v>2617</v>
      </c>
      <c r="K411" s="105" t="s">
        <v>2618</v>
      </c>
      <c r="L411" t="s">
        <v>2619</v>
      </c>
      <c r="M411" s="3" t="s">
        <v>331</v>
      </c>
      <c r="N411" s="3" t="s">
        <v>331</v>
      </c>
      <c r="O411" s="3" t="s">
        <v>2655</v>
      </c>
      <c r="P411" s="10" t="s">
        <v>17</v>
      </c>
      <c r="Q411" s="12">
        <v>36184</v>
      </c>
      <c r="R411" s="10" t="s">
        <v>48</v>
      </c>
      <c r="S411" s="3" t="s">
        <v>2620</v>
      </c>
      <c r="T411" s="10">
        <v>30</v>
      </c>
      <c r="U411">
        <v>100</v>
      </c>
      <c r="V411" s="89">
        <v>25546</v>
      </c>
      <c r="W411">
        <f>(V411/Q411)*100</f>
        <v>70.600265310634541</v>
      </c>
      <c r="X411" s="10" t="s">
        <v>2658</v>
      </c>
      <c r="Y411" t="s">
        <v>2659</v>
      </c>
      <c r="Z411" t="s">
        <v>2660</v>
      </c>
      <c r="AA411" t="s">
        <v>2661</v>
      </c>
      <c r="AB411" t="s">
        <v>2662</v>
      </c>
      <c r="AC411" t="s">
        <v>313</v>
      </c>
      <c r="AD411" s="8" t="s">
        <v>17</v>
      </c>
    </row>
    <row r="412" spans="1:31">
      <c r="A412" s="9" t="s">
        <v>2663</v>
      </c>
      <c r="B412" s="9" t="s">
        <v>2611</v>
      </c>
      <c r="C412" s="3" t="s">
        <v>3634</v>
      </c>
      <c r="D412">
        <v>2013</v>
      </c>
      <c r="E412" s="3" t="s">
        <v>2664</v>
      </c>
      <c r="F412" s="3" t="s">
        <v>2665</v>
      </c>
      <c r="G412" s="103" t="s">
        <v>2614</v>
      </c>
      <c r="H412" s="103" t="s">
        <v>2615</v>
      </c>
      <c r="I412" s="104" t="s">
        <v>2616</v>
      </c>
      <c r="J412" s="104" t="s">
        <v>2617</v>
      </c>
      <c r="K412" s="105" t="s">
        <v>2618</v>
      </c>
      <c r="L412" t="s">
        <v>2619</v>
      </c>
      <c r="M412" s="3" t="s">
        <v>331</v>
      </c>
      <c r="N412" s="3" t="s">
        <v>331</v>
      </c>
      <c r="O412" s="3" t="s">
        <v>2664</v>
      </c>
      <c r="P412" s="10" t="s">
        <v>17</v>
      </c>
      <c r="Q412" s="12">
        <v>40641</v>
      </c>
      <c r="R412" s="10" t="s">
        <v>48</v>
      </c>
      <c r="S412" s="3" t="s">
        <v>2620</v>
      </c>
      <c r="T412" s="10">
        <v>25</v>
      </c>
      <c r="U412">
        <v>100</v>
      </c>
      <c r="V412" s="89">
        <v>28254</v>
      </c>
      <c r="W412">
        <f t="shared" si="13"/>
        <v>69.520927142540785</v>
      </c>
      <c r="X412" s="10" t="s">
        <v>2667</v>
      </c>
      <c r="Y412" t="s">
        <v>2668</v>
      </c>
      <c r="Z412" t="s">
        <v>2669</v>
      </c>
      <c r="AA412" t="s">
        <v>2670</v>
      </c>
      <c r="AB412" t="s">
        <v>2671</v>
      </c>
      <c r="AC412" t="s">
        <v>313</v>
      </c>
      <c r="AD412" s="8" t="s">
        <v>17</v>
      </c>
    </row>
    <row r="413" spans="1:31">
      <c r="A413" s="9" t="s">
        <v>2672</v>
      </c>
      <c r="B413" s="9" t="s">
        <v>2611</v>
      </c>
      <c r="C413" s="3" t="s">
        <v>3634</v>
      </c>
      <c r="D413">
        <v>2013</v>
      </c>
      <c r="E413" s="3" t="s">
        <v>2673</v>
      </c>
      <c r="F413" s="3" t="s">
        <v>2674</v>
      </c>
      <c r="G413" s="103" t="s">
        <v>2614</v>
      </c>
      <c r="H413" s="103" t="s">
        <v>2615</v>
      </c>
      <c r="I413" s="104" t="s">
        <v>2616</v>
      </c>
      <c r="J413" s="104" t="s">
        <v>2617</v>
      </c>
      <c r="K413" s="105" t="s">
        <v>2618</v>
      </c>
      <c r="L413" t="s">
        <v>2619</v>
      </c>
      <c r="M413" s="3" t="s">
        <v>331</v>
      </c>
      <c r="N413" s="3" t="s">
        <v>331</v>
      </c>
      <c r="O413" s="3" t="s">
        <v>2673</v>
      </c>
      <c r="P413" s="10" t="s">
        <v>17</v>
      </c>
      <c r="Q413" s="12">
        <v>52242</v>
      </c>
      <c r="R413" s="10" t="s">
        <v>48</v>
      </c>
      <c r="S413" s="3" t="s">
        <v>2620</v>
      </c>
      <c r="T413" s="10">
        <v>25</v>
      </c>
      <c r="U413">
        <v>100</v>
      </c>
      <c r="V413" s="89">
        <v>26287</v>
      </c>
      <c r="W413">
        <f t="shared" si="13"/>
        <v>50.317752000306271</v>
      </c>
      <c r="X413" s="10" t="s">
        <v>2676</v>
      </c>
      <c r="Y413" t="s">
        <v>2677</v>
      </c>
      <c r="Z413" t="s">
        <v>2678</v>
      </c>
      <c r="AA413" t="s">
        <v>2679</v>
      </c>
      <c r="AB413" t="s">
        <v>2680</v>
      </c>
      <c r="AC413" t="s">
        <v>313</v>
      </c>
      <c r="AD413" s="8" t="s">
        <v>17</v>
      </c>
    </row>
    <row r="414" spans="1:31">
      <c r="A414" s="9" t="s">
        <v>2681</v>
      </c>
      <c r="B414" s="9" t="s">
        <v>2611</v>
      </c>
      <c r="C414" s="3" t="s">
        <v>3634</v>
      </c>
      <c r="D414">
        <v>2013</v>
      </c>
      <c r="E414" s="3" t="s">
        <v>2682</v>
      </c>
      <c r="F414" s="3" t="s">
        <v>2683</v>
      </c>
      <c r="G414" s="103" t="s">
        <v>2614</v>
      </c>
      <c r="H414" s="103" t="s">
        <v>2615</v>
      </c>
      <c r="I414" s="104" t="s">
        <v>2616</v>
      </c>
      <c r="J414" s="104" t="s">
        <v>2617</v>
      </c>
      <c r="K414" s="105" t="s">
        <v>2618</v>
      </c>
      <c r="L414" t="s">
        <v>2619</v>
      </c>
      <c r="M414" s="3" t="s">
        <v>331</v>
      </c>
      <c r="N414" s="3" t="s">
        <v>331</v>
      </c>
      <c r="O414" s="3" t="s">
        <v>2682</v>
      </c>
      <c r="P414" s="10" t="s">
        <v>17</v>
      </c>
      <c r="Q414" s="12">
        <v>11580</v>
      </c>
      <c r="R414" s="10" t="s">
        <v>48</v>
      </c>
      <c r="S414" s="3" t="s">
        <v>2620</v>
      </c>
      <c r="T414" s="10">
        <v>25</v>
      </c>
      <c r="U414">
        <v>100</v>
      </c>
      <c r="V414" s="89">
        <v>9782</v>
      </c>
      <c r="W414">
        <f t="shared" si="13"/>
        <v>84.473229706390327</v>
      </c>
      <c r="X414" s="10" t="s">
        <v>2685</v>
      </c>
      <c r="Y414" t="s">
        <v>2686</v>
      </c>
      <c r="Z414" t="s">
        <v>2687</v>
      </c>
      <c r="AA414" t="s">
        <v>2688</v>
      </c>
      <c r="AB414" t="s">
        <v>2689</v>
      </c>
      <c r="AC414" t="s">
        <v>313</v>
      </c>
      <c r="AD414" s="8" t="s">
        <v>17</v>
      </c>
    </row>
    <row r="415" spans="1:31">
      <c r="A415" s="9" t="s">
        <v>2690</v>
      </c>
      <c r="B415" s="9" t="s">
        <v>2611</v>
      </c>
      <c r="C415" s="3" t="s">
        <v>3634</v>
      </c>
      <c r="D415">
        <v>2013</v>
      </c>
      <c r="E415" s="3" t="s">
        <v>2691</v>
      </c>
      <c r="F415" s="3" t="s">
        <v>2692</v>
      </c>
      <c r="G415" s="103" t="s">
        <v>2614</v>
      </c>
      <c r="H415" s="103" t="s">
        <v>2615</v>
      </c>
      <c r="I415" s="104" t="s">
        <v>2616</v>
      </c>
      <c r="J415" s="104" t="s">
        <v>2617</v>
      </c>
      <c r="K415" s="105" t="s">
        <v>2618</v>
      </c>
      <c r="L415" t="s">
        <v>2619</v>
      </c>
      <c r="M415" s="3" t="s">
        <v>331</v>
      </c>
      <c r="N415" s="3" t="s">
        <v>331</v>
      </c>
      <c r="O415" s="3" t="s">
        <v>2691</v>
      </c>
      <c r="P415" s="10" t="s">
        <v>17</v>
      </c>
      <c r="Q415" s="12">
        <v>7607</v>
      </c>
      <c r="R415" s="10" t="s">
        <v>48</v>
      </c>
      <c r="S415" s="3" t="s">
        <v>2620</v>
      </c>
      <c r="T415" s="10">
        <v>25</v>
      </c>
      <c r="U415">
        <v>100</v>
      </c>
      <c r="V415" s="89">
        <v>5469</v>
      </c>
      <c r="W415">
        <f t="shared" si="13"/>
        <v>71.894307874326273</v>
      </c>
      <c r="X415" s="10" t="s">
        <v>2694</v>
      </c>
      <c r="Y415" t="s">
        <v>2695</v>
      </c>
      <c r="Z415" t="s">
        <v>2696</v>
      </c>
      <c r="AA415" t="s">
        <v>2697</v>
      </c>
      <c r="AB415" t="s">
        <v>2698</v>
      </c>
      <c r="AC415" t="s">
        <v>313</v>
      </c>
      <c r="AD415" s="8" t="s">
        <v>17</v>
      </c>
    </row>
    <row r="416" spans="1:31">
      <c r="A416" s="9" t="s">
        <v>2699</v>
      </c>
      <c r="B416" s="9" t="s">
        <v>2611</v>
      </c>
      <c r="C416" s="3" t="s">
        <v>3634</v>
      </c>
      <c r="D416">
        <v>2013</v>
      </c>
      <c r="E416" s="3" t="s">
        <v>2700</v>
      </c>
      <c r="F416" s="3" t="s">
        <v>2701</v>
      </c>
      <c r="G416" s="103" t="s">
        <v>2614</v>
      </c>
      <c r="H416" s="103" t="s">
        <v>2615</v>
      </c>
      <c r="I416" s="104" t="s">
        <v>2616</v>
      </c>
      <c r="J416" s="104" t="s">
        <v>2617</v>
      </c>
      <c r="K416" s="105" t="s">
        <v>2618</v>
      </c>
      <c r="L416" t="s">
        <v>2619</v>
      </c>
      <c r="M416" s="3" t="s">
        <v>331</v>
      </c>
      <c r="N416" s="3" t="s">
        <v>331</v>
      </c>
      <c r="O416" s="3" t="s">
        <v>2700</v>
      </c>
      <c r="P416" s="10" t="s">
        <v>17</v>
      </c>
      <c r="Q416" s="12">
        <v>10503</v>
      </c>
      <c r="R416" s="10" t="s">
        <v>48</v>
      </c>
      <c r="S416" s="3" t="s">
        <v>2620</v>
      </c>
      <c r="T416" s="10">
        <v>30</v>
      </c>
      <c r="U416">
        <v>100</v>
      </c>
      <c r="V416" s="89">
        <v>8284</v>
      </c>
      <c r="W416">
        <f t="shared" si="13"/>
        <v>78.872703037227453</v>
      </c>
      <c r="X416" s="10" t="s">
        <v>2703</v>
      </c>
      <c r="Y416" t="s">
        <v>2704</v>
      </c>
      <c r="Z416" t="s">
        <v>2705</v>
      </c>
      <c r="AA416" t="s">
        <v>2706</v>
      </c>
      <c r="AB416" t="s">
        <v>2707</v>
      </c>
      <c r="AC416" t="s">
        <v>313</v>
      </c>
      <c r="AD416" s="8" t="s">
        <v>17</v>
      </c>
    </row>
    <row r="417" spans="1:30">
      <c r="A417" s="9" t="s">
        <v>2708</v>
      </c>
      <c r="B417" s="9" t="s">
        <v>2611</v>
      </c>
      <c r="C417" s="3" t="s">
        <v>3634</v>
      </c>
      <c r="D417">
        <v>2013</v>
      </c>
      <c r="E417" s="3" t="s">
        <v>2709</v>
      </c>
      <c r="F417" s="3" t="s">
        <v>2710</v>
      </c>
      <c r="G417" s="103" t="s">
        <v>2614</v>
      </c>
      <c r="H417" s="103" t="s">
        <v>2615</v>
      </c>
      <c r="I417" s="104" t="s">
        <v>2616</v>
      </c>
      <c r="J417" s="104" t="s">
        <v>2617</v>
      </c>
      <c r="K417" s="105" t="s">
        <v>2618</v>
      </c>
      <c r="L417" t="s">
        <v>2619</v>
      </c>
      <c r="M417" s="3" t="s">
        <v>331</v>
      </c>
      <c r="N417" s="3" t="s">
        <v>331</v>
      </c>
      <c r="O417" s="3" t="s">
        <v>2709</v>
      </c>
      <c r="P417" s="10" t="s">
        <v>17</v>
      </c>
      <c r="Q417" s="107">
        <v>7427</v>
      </c>
      <c r="R417" s="10" t="s">
        <v>48</v>
      </c>
      <c r="S417" s="3" t="s">
        <v>2620</v>
      </c>
      <c r="T417" s="10">
        <v>30</v>
      </c>
      <c r="U417">
        <v>100</v>
      </c>
      <c r="V417" s="89">
        <v>6779</v>
      </c>
      <c r="W417">
        <f t="shared" si="13"/>
        <v>91.275077420223511</v>
      </c>
      <c r="X417" s="10" t="s">
        <v>2676</v>
      </c>
      <c r="Y417" t="s">
        <v>2712</v>
      </c>
      <c r="Z417" t="s">
        <v>2713</v>
      </c>
      <c r="AA417" t="s">
        <v>2714</v>
      </c>
      <c r="AB417" t="s">
        <v>2715</v>
      </c>
      <c r="AC417" t="s">
        <v>313</v>
      </c>
      <c r="AD417" s="8" t="s">
        <v>17</v>
      </c>
    </row>
    <row r="418" spans="1:30">
      <c r="A418" s="9" t="s">
        <v>2716</v>
      </c>
      <c r="B418" s="9" t="s">
        <v>2611</v>
      </c>
      <c r="C418" s="3" t="s">
        <v>3634</v>
      </c>
      <c r="D418">
        <v>2013</v>
      </c>
      <c r="E418" s="3" t="s">
        <v>2717</v>
      </c>
      <c r="F418" s="3" t="s">
        <v>2718</v>
      </c>
      <c r="G418" s="103" t="s">
        <v>2614</v>
      </c>
      <c r="H418" s="103" t="s">
        <v>2615</v>
      </c>
      <c r="I418" s="104" t="s">
        <v>2616</v>
      </c>
      <c r="J418" s="104" t="s">
        <v>2617</v>
      </c>
      <c r="K418" s="105" t="s">
        <v>2618</v>
      </c>
      <c r="L418" t="s">
        <v>2619</v>
      </c>
      <c r="M418" s="3" t="s">
        <v>331</v>
      </c>
      <c r="N418" s="3" t="s">
        <v>331</v>
      </c>
      <c r="O418" s="3" t="s">
        <v>2717</v>
      </c>
      <c r="P418" s="10" t="s">
        <v>17</v>
      </c>
      <c r="Q418" s="12">
        <v>11425</v>
      </c>
      <c r="R418" s="10" t="s">
        <v>48</v>
      </c>
      <c r="S418" s="3" t="s">
        <v>2620</v>
      </c>
      <c r="T418" s="10">
        <v>25</v>
      </c>
      <c r="U418">
        <v>100</v>
      </c>
      <c r="V418" s="89">
        <v>9969</v>
      </c>
      <c r="W418">
        <f t="shared" si="13"/>
        <v>87.256017505470467</v>
      </c>
      <c r="X418" s="10" t="s">
        <v>2631</v>
      </c>
      <c r="Y418" t="s">
        <v>2720</v>
      </c>
      <c r="Z418" t="s">
        <v>2721</v>
      </c>
      <c r="AA418" t="s">
        <v>2722</v>
      </c>
      <c r="AB418" t="s">
        <v>2723</v>
      </c>
      <c r="AC418" t="s">
        <v>313</v>
      </c>
      <c r="AD418" s="8" t="s">
        <v>17</v>
      </c>
    </row>
    <row r="419" spans="1:30">
      <c r="A419" s="9" t="s">
        <v>2724</v>
      </c>
      <c r="B419" s="9" t="s">
        <v>2611</v>
      </c>
      <c r="C419" s="3" t="s">
        <v>3634</v>
      </c>
      <c r="D419">
        <v>2013</v>
      </c>
      <c r="E419" s="3" t="s">
        <v>2725</v>
      </c>
      <c r="F419" s="3" t="s">
        <v>2726</v>
      </c>
      <c r="G419" s="103" t="s">
        <v>2614</v>
      </c>
      <c r="H419" s="103" t="s">
        <v>2615</v>
      </c>
      <c r="I419" s="104" t="s">
        <v>2616</v>
      </c>
      <c r="J419" s="104" t="s">
        <v>2617</v>
      </c>
      <c r="K419" s="105" t="s">
        <v>2618</v>
      </c>
      <c r="L419" t="s">
        <v>2619</v>
      </c>
      <c r="M419" s="3" t="s">
        <v>331</v>
      </c>
      <c r="N419" s="3" t="s">
        <v>331</v>
      </c>
      <c r="O419" s="3" t="s">
        <v>2725</v>
      </c>
      <c r="P419" s="10" t="s">
        <v>17</v>
      </c>
      <c r="Q419" s="12">
        <v>9405</v>
      </c>
      <c r="R419" s="10" t="s">
        <v>48</v>
      </c>
      <c r="S419" s="3" t="s">
        <v>2620</v>
      </c>
      <c r="T419" s="10">
        <v>25</v>
      </c>
      <c r="U419">
        <v>100</v>
      </c>
      <c r="V419" s="89">
        <v>7430</v>
      </c>
      <c r="W419">
        <f t="shared" si="13"/>
        <v>79.000531632110579</v>
      </c>
      <c r="X419" s="10" t="s">
        <v>2631</v>
      </c>
      <c r="Y419" t="s">
        <v>2728</v>
      </c>
      <c r="Z419" t="s">
        <v>2729</v>
      </c>
      <c r="AA419" t="s">
        <v>2730</v>
      </c>
      <c r="AB419" t="s">
        <v>2731</v>
      </c>
      <c r="AC419" t="s">
        <v>313</v>
      </c>
      <c r="AD419" s="8" t="s">
        <v>17</v>
      </c>
    </row>
    <row r="420" spans="1:30">
      <c r="A420" s="9" t="s">
        <v>2732</v>
      </c>
      <c r="B420" s="9" t="s">
        <v>2611</v>
      </c>
      <c r="C420" s="3" t="s">
        <v>3634</v>
      </c>
      <c r="D420">
        <v>2013</v>
      </c>
      <c r="E420" s="3" t="s">
        <v>2733</v>
      </c>
      <c r="F420" s="3" t="s">
        <v>2734</v>
      </c>
      <c r="G420" s="103" t="s">
        <v>2614</v>
      </c>
      <c r="H420" s="103" t="s">
        <v>2615</v>
      </c>
      <c r="I420" s="104" t="s">
        <v>2616</v>
      </c>
      <c r="J420" s="104" t="s">
        <v>2617</v>
      </c>
      <c r="K420" s="105" t="s">
        <v>2618</v>
      </c>
      <c r="L420" t="s">
        <v>2619</v>
      </c>
      <c r="M420" s="3" t="s">
        <v>331</v>
      </c>
      <c r="N420" s="3" t="s">
        <v>331</v>
      </c>
      <c r="O420" s="3" t="s">
        <v>2733</v>
      </c>
      <c r="P420" s="10" t="s">
        <v>17</v>
      </c>
      <c r="Q420" s="12">
        <v>8573</v>
      </c>
      <c r="R420" s="10" t="s">
        <v>48</v>
      </c>
      <c r="S420" s="3" t="s">
        <v>2620</v>
      </c>
      <c r="T420" s="10">
        <v>30</v>
      </c>
      <c r="U420">
        <v>100</v>
      </c>
      <c r="V420" s="89">
        <v>5463</v>
      </c>
      <c r="W420">
        <f t="shared" si="13"/>
        <v>63.723317391811499</v>
      </c>
      <c r="X420" s="10" t="s">
        <v>2631</v>
      </c>
      <c r="Y420" t="s">
        <v>2736</v>
      </c>
      <c r="Z420" t="s">
        <v>2737</v>
      </c>
      <c r="AA420" t="s">
        <v>2738</v>
      </c>
      <c r="AB420" t="s">
        <v>2739</v>
      </c>
      <c r="AC420" t="s">
        <v>313</v>
      </c>
      <c r="AD420" s="8" t="s">
        <v>17</v>
      </c>
    </row>
    <row r="421" spans="1:30">
      <c r="A421" s="9" t="s">
        <v>2740</v>
      </c>
      <c r="B421" s="9" t="s">
        <v>2611</v>
      </c>
      <c r="C421" s="3" t="s">
        <v>3634</v>
      </c>
      <c r="D421">
        <v>2013</v>
      </c>
      <c r="E421" s="3" t="s">
        <v>2741</v>
      </c>
      <c r="F421" s="3" t="s">
        <v>2742</v>
      </c>
      <c r="G421" s="103" t="s">
        <v>2614</v>
      </c>
      <c r="H421" s="103" t="s">
        <v>2615</v>
      </c>
      <c r="I421" s="104" t="s">
        <v>2616</v>
      </c>
      <c r="J421" s="104" t="s">
        <v>2617</v>
      </c>
      <c r="K421" s="105" t="s">
        <v>2618</v>
      </c>
      <c r="L421" t="s">
        <v>2619</v>
      </c>
      <c r="M421" s="3" t="s">
        <v>331</v>
      </c>
      <c r="N421" s="3" t="s">
        <v>331</v>
      </c>
      <c r="O421" s="3" t="s">
        <v>2741</v>
      </c>
      <c r="P421" s="10" t="s">
        <v>17</v>
      </c>
      <c r="Q421" s="12">
        <v>10553</v>
      </c>
      <c r="R421" s="10" t="s">
        <v>48</v>
      </c>
      <c r="S421" s="3" t="s">
        <v>2620</v>
      </c>
      <c r="T421" s="10">
        <v>30</v>
      </c>
      <c r="U421">
        <v>100</v>
      </c>
      <c r="V421" s="89">
        <v>8319</v>
      </c>
      <c r="W421">
        <f t="shared" si="13"/>
        <v>78.830664266085478</v>
      </c>
      <c r="X421" s="10" t="s">
        <v>2631</v>
      </c>
      <c r="Y421" t="s">
        <v>2744</v>
      </c>
      <c r="Z421" t="s">
        <v>2745</v>
      </c>
      <c r="AA421" t="s">
        <v>2746</v>
      </c>
      <c r="AB421" t="s">
        <v>2747</v>
      </c>
      <c r="AC421" t="s">
        <v>313</v>
      </c>
      <c r="AD421" s="8" t="s">
        <v>17</v>
      </c>
    </row>
    <row r="422" spans="1:30">
      <c r="A422" s="9" t="s">
        <v>2748</v>
      </c>
      <c r="B422" s="9" t="s">
        <v>2611</v>
      </c>
      <c r="C422" s="3" t="s">
        <v>3634</v>
      </c>
      <c r="D422">
        <v>2013</v>
      </c>
      <c r="E422" s="3" t="s">
        <v>2749</v>
      </c>
      <c r="F422" s="3" t="s">
        <v>2750</v>
      </c>
      <c r="G422" s="103" t="s">
        <v>2614</v>
      </c>
      <c r="H422" s="103" t="s">
        <v>2615</v>
      </c>
      <c r="I422" s="104" t="s">
        <v>2616</v>
      </c>
      <c r="J422" s="104" t="s">
        <v>2617</v>
      </c>
      <c r="K422" s="105" t="s">
        <v>2618</v>
      </c>
      <c r="L422" t="s">
        <v>2619</v>
      </c>
      <c r="M422" s="3" t="s">
        <v>331</v>
      </c>
      <c r="N422" s="3" t="s">
        <v>331</v>
      </c>
      <c r="O422" s="3" t="s">
        <v>2749</v>
      </c>
      <c r="P422" s="10" t="s">
        <v>17</v>
      </c>
      <c r="Q422" s="12">
        <v>11091</v>
      </c>
      <c r="R422" s="10" t="s">
        <v>48</v>
      </c>
      <c r="S422" s="3" t="s">
        <v>2620</v>
      </c>
      <c r="T422" s="10">
        <v>30</v>
      </c>
      <c r="U422">
        <v>100</v>
      </c>
      <c r="V422" s="89">
        <v>8647</v>
      </c>
      <c r="W422">
        <f t="shared" si="13"/>
        <v>77.964115048237318</v>
      </c>
      <c r="X422" s="10" t="s">
        <v>2631</v>
      </c>
      <c r="Y422" t="s">
        <v>2752</v>
      </c>
      <c r="Z422" t="s">
        <v>2753</v>
      </c>
      <c r="AA422" t="s">
        <v>2754</v>
      </c>
      <c r="AB422" t="s">
        <v>2755</v>
      </c>
      <c r="AC422" t="s">
        <v>313</v>
      </c>
      <c r="AD422" s="8" t="s">
        <v>17</v>
      </c>
    </row>
    <row r="423" spans="1:30">
      <c r="A423" s="9" t="s">
        <v>2756</v>
      </c>
      <c r="B423" s="9" t="s">
        <v>2611</v>
      </c>
      <c r="C423" s="3" t="s">
        <v>3634</v>
      </c>
      <c r="D423">
        <v>2013</v>
      </c>
      <c r="E423" s="3" t="s">
        <v>2757</v>
      </c>
      <c r="F423" s="3" t="s">
        <v>2758</v>
      </c>
      <c r="G423" s="103" t="s">
        <v>2614</v>
      </c>
      <c r="H423" s="103" t="s">
        <v>2615</v>
      </c>
      <c r="I423" s="104" t="s">
        <v>2616</v>
      </c>
      <c r="J423" s="104" t="s">
        <v>2617</v>
      </c>
      <c r="K423" s="105" t="s">
        <v>2618</v>
      </c>
      <c r="L423" t="s">
        <v>2619</v>
      </c>
      <c r="M423" s="3" t="s">
        <v>331</v>
      </c>
      <c r="N423" s="3" t="s">
        <v>331</v>
      </c>
      <c r="O423" s="3" t="s">
        <v>2757</v>
      </c>
      <c r="P423" s="10" t="s">
        <v>17</v>
      </c>
      <c r="Q423" s="12">
        <v>8836</v>
      </c>
      <c r="R423" s="10" t="s">
        <v>48</v>
      </c>
      <c r="S423" s="3" t="s">
        <v>2620</v>
      </c>
      <c r="T423" s="10">
        <v>30</v>
      </c>
      <c r="U423">
        <v>100</v>
      </c>
      <c r="V423" s="89">
        <v>6175</v>
      </c>
      <c r="W423">
        <f t="shared" si="13"/>
        <v>69.884563150746942</v>
      </c>
      <c r="X423" s="10" t="s">
        <v>2631</v>
      </c>
      <c r="Y423" t="s">
        <v>2760</v>
      </c>
      <c r="Z423" t="s">
        <v>2761</v>
      </c>
      <c r="AA423" t="s">
        <v>2762</v>
      </c>
      <c r="AB423" t="s">
        <v>2763</v>
      </c>
      <c r="AC423" t="s">
        <v>313</v>
      </c>
      <c r="AD423" s="8" t="s">
        <v>17</v>
      </c>
    </row>
    <row r="424" spans="1:30">
      <c r="A424" s="9" t="s">
        <v>2764</v>
      </c>
      <c r="B424" s="9" t="s">
        <v>2611</v>
      </c>
      <c r="C424" s="3" t="s">
        <v>3634</v>
      </c>
      <c r="D424">
        <v>2013</v>
      </c>
      <c r="E424" s="3" t="s">
        <v>2765</v>
      </c>
      <c r="F424" s="3" t="s">
        <v>2766</v>
      </c>
      <c r="G424" s="103" t="s">
        <v>2614</v>
      </c>
      <c r="H424" s="103" t="s">
        <v>2615</v>
      </c>
      <c r="I424" s="104" t="s">
        <v>2616</v>
      </c>
      <c r="J424" s="104" t="s">
        <v>2617</v>
      </c>
      <c r="K424" s="105" t="s">
        <v>2618</v>
      </c>
      <c r="L424" t="s">
        <v>2619</v>
      </c>
      <c r="M424" s="3" t="s">
        <v>331</v>
      </c>
      <c r="N424" s="3" t="s">
        <v>331</v>
      </c>
      <c r="O424" s="3" t="s">
        <v>2765</v>
      </c>
      <c r="P424" s="10" t="s">
        <v>17</v>
      </c>
      <c r="Q424" s="12">
        <v>7381</v>
      </c>
      <c r="R424" s="10" t="s">
        <v>48</v>
      </c>
      <c r="S424" s="3" t="s">
        <v>2620</v>
      </c>
      <c r="T424" s="10">
        <v>30</v>
      </c>
      <c r="U424">
        <v>100</v>
      </c>
      <c r="V424" s="89">
        <v>6825</v>
      </c>
      <c r="W424">
        <f t="shared" si="13"/>
        <v>92.467145373255661</v>
      </c>
      <c r="X424" s="10" t="s">
        <v>2768</v>
      </c>
      <c r="Y424" t="s">
        <v>2769</v>
      </c>
      <c r="Z424" t="s">
        <v>2770</v>
      </c>
      <c r="AA424" t="s">
        <v>2771</v>
      </c>
      <c r="AB424" t="s">
        <v>2772</v>
      </c>
      <c r="AC424" t="s">
        <v>313</v>
      </c>
      <c r="AD424" s="8" t="s">
        <v>17</v>
      </c>
    </row>
    <row r="425" spans="1:30">
      <c r="A425" s="9" t="s">
        <v>2773</v>
      </c>
      <c r="B425" s="9" t="s">
        <v>2611</v>
      </c>
      <c r="C425" s="3" t="s">
        <v>3634</v>
      </c>
      <c r="D425">
        <v>2013</v>
      </c>
      <c r="E425" s="3" t="s">
        <v>2774</v>
      </c>
      <c r="F425" s="3" t="s">
        <v>2775</v>
      </c>
      <c r="G425" s="103" t="s">
        <v>2614</v>
      </c>
      <c r="H425" s="103" t="s">
        <v>2615</v>
      </c>
      <c r="I425" s="104" t="s">
        <v>2616</v>
      </c>
      <c r="J425" s="104" t="s">
        <v>2617</v>
      </c>
      <c r="K425" s="105" t="s">
        <v>2618</v>
      </c>
      <c r="L425" t="s">
        <v>2619</v>
      </c>
      <c r="M425" s="3" t="s">
        <v>331</v>
      </c>
      <c r="N425" s="3" t="s">
        <v>331</v>
      </c>
      <c r="O425" s="3" t="s">
        <v>2774</v>
      </c>
      <c r="P425" s="10" t="s">
        <v>17</v>
      </c>
      <c r="Q425" s="12">
        <v>5227</v>
      </c>
      <c r="R425" s="10" t="s">
        <v>48</v>
      </c>
      <c r="S425" s="3" t="s">
        <v>2620</v>
      </c>
      <c r="T425" s="10">
        <v>30</v>
      </c>
      <c r="U425">
        <v>100</v>
      </c>
      <c r="V425" s="89">
        <v>4584</v>
      </c>
      <c r="W425">
        <f t="shared" si="13"/>
        <v>87.698488616797405</v>
      </c>
      <c r="X425" s="10" t="s">
        <v>2768</v>
      </c>
      <c r="Y425" t="s">
        <v>2777</v>
      </c>
      <c r="Z425" t="s">
        <v>2778</v>
      </c>
      <c r="AA425" t="s">
        <v>2779</v>
      </c>
      <c r="AB425" t="s">
        <v>2780</v>
      </c>
      <c r="AC425" t="s">
        <v>313</v>
      </c>
      <c r="AD425" s="8" t="s">
        <v>17</v>
      </c>
    </row>
    <row r="426" spans="1:30">
      <c r="A426" s="9" t="s">
        <v>2781</v>
      </c>
      <c r="B426" s="9" t="s">
        <v>2611</v>
      </c>
      <c r="C426" s="3" t="s">
        <v>3634</v>
      </c>
      <c r="D426">
        <v>2013</v>
      </c>
      <c r="E426" s="3" t="s">
        <v>2782</v>
      </c>
      <c r="F426" s="3" t="s">
        <v>2783</v>
      </c>
      <c r="G426" s="103" t="s">
        <v>2614</v>
      </c>
      <c r="H426" s="103" t="s">
        <v>2615</v>
      </c>
      <c r="I426" s="104" t="s">
        <v>2616</v>
      </c>
      <c r="J426" s="104" t="s">
        <v>2617</v>
      </c>
      <c r="K426" s="105" t="s">
        <v>2618</v>
      </c>
      <c r="L426" t="s">
        <v>2619</v>
      </c>
      <c r="M426" s="3" t="s">
        <v>331</v>
      </c>
      <c r="N426" s="3" t="s">
        <v>331</v>
      </c>
      <c r="O426" s="3" t="s">
        <v>2782</v>
      </c>
      <c r="P426" s="10" t="s">
        <v>17</v>
      </c>
      <c r="Q426" s="12">
        <v>2691</v>
      </c>
      <c r="R426" s="10" t="s">
        <v>48</v>
      </c>
      <c r="S426" s="3" t="s">
        <v>2620</v>
      </c>
      <c r="T426" s="10">
        <v>30</v>
      </c>
      <c r="U426">
        <v>100</v>
      </c>
      <c r="V426" s="89">
        <v>2091</v>
      </c>
      <c r="W426">
        <f t="shared" si="13"/>
        <v>77.703455964325528</v>
      </c>
      <c r="X426" s="10" t="s">
        <v>2768</v>
      </c>
      <c r="Y426" t="s">
        <v>2785</v>
      </c>
      <c r="Z426" t="s">
        <v>2786</v>
      </c>
      <c r="AA426" t="s">
        <v>2787</v>
      </c>
      <c r="AB426" t="s">
        <v>2788</v>
      </c>
      <c r="AC426" t="s">
        <v>313</v>
      </c>
      <c r="AD426" s="8" t="s">
        <v>17</v>
      </c>
    </row>
    <row r="427" spans="1:30">
      <c r="A427" s="9" t="s">
        <v>2789</v>
      </c>
      <c r="B427" s="9" t="s">
        <v>2611</v>
      </c>
      <c r="C427" s="3" t="s">
        <v>3634</v>
      </c>
      <c r="D427">
        <v>2013</v>
      </c>
      <c r="E427" s="3" t="s">
        <v>2790</v>
      </c>
      <c r="F427" s="3" t="s">
        <v>2791</v>
      </c>
      <c r="G427" s="103" t="s">
        <v>2614</v>
      </c>
      <c r="H427" s="103" t="s">
        <v>2615</v>
      </c>
      <c r="I427" s="104" t="s">
        <v>2616</v>
      </c>
      <c r="J427" s="104" t="s">
        <v>2617</v>
      </c>
      <c r="K427" s="105" t="s">
        <v>2618</v>
      </c>
      <c r="L427" t="s">
        <v>2619</v>
      </c>
      <c r="M427" s="3" t="s">
        <v>331</v>
      </c>
      <c r="N427" s="3" t="s">
        <v>331</v>
      </c>
      <c r="O427" s="3" t="s">
        <v>2790</v>
      </c>
      <c r="P427" s="10" t="s">
        <v>17</v>
      </c>
      <c r="Q427" s="12">
        <v>5624</v>
      </c>
      <c r="R427" s="10" t="s">
        <v>48</v>
      </c>
      <c r="S427" s="3" t="s">
        <v>2620</v>
      </c>
      <c r="T427" s="10">
        <v>30</v>
      </c>
      <c r="U427">
        <v>100</v>
      </c>
      <c r="V427" s="89">
        <v>5042</v>
      </c>
      <c r="W427">
        <f t="shared" si="13"/>
        <v>89.651493598862018</v>
      </c>
      <c r="X427" s="10" t="s">
        <v>2793</v>
      </c>
      <c r="Y427" t="s">
        <v>2794</v>
      </c>
      <c r="Z427" t="s">
        <v>2795</v>
      </c>
      <c r="AA427" t="s">
        <v>2796</v>
      </c>
      <c r="AB427" t="s">
        <v>2797</v>
      </c>
      <c r="AC427" t="s">
        <v>313</v>
      </c>
      <c r="AD427" s="8" t="s">
        <v>17</v>
      </c>
    </row>
    <row r="428" spans="1:30">
      <c r="A428" s="9" t="s">
        <v>2798</v>
      </c>
      <c r="B428" s="9" t="s">
        <v>2611</v>
      </c>
      <c r="C428" s="3" t="s">
        <v>3634</v>
      </c>
      <c r="D428">
        <v>2013</v>
      </c>
      <c r="E428" s="3" t="s">
        <v>2799</v>
      </c>
      <c r="F428" s="3" t="s">
        <v>2800</v>
      </c>
      <c r="G428" s="103" t="s">
        <v>2614</v>
      </c>
      <c r="H428" s="103" t="s">
        <v>2615</v>
      </c>
      <c r="I428" s="104" t="s">
        <v>2616</v>
      </c>
      <c r="J428" s="104" t="s">
        <v>2617</v>
      </c>
      <c r="K428" s="105" t="s">
        <v>2618</v>
      </c>
      <c r="L428" t="s">
        <v>2619</v>
      </c>
      <c r="M428" s="3" t="s">
        <v>331</v>
      </c>
      <c r="N428" s="3" t="s">
        <v>331</v>
      </c>
      <c r="O428" s="3" t="s">
        <v>2799</v>
      </c>
      <c r="P428" s="10" t="s">
        <v>17</v>
      </c>
      <c r="Q428" s="12">
        <v>6564</v>
      </c>
      <c r="R428" s="10" t="s">
        <v>48</v>
      </c>
      <c r="S428" s="3" t="s">
        <v>2620</v>
      </c>
      <c r="T428" s="10">
        <v>30</v>
      </c>
      <c r="U428">
        <v>100</v>
      </c>
      <c r="V428" s="89">
        <v>5952</v>
      </c>
      <c r="W428">
        <f t="shared" si="13"/>
        <v>90.6764168190128</v>
      </c>
      <c r="X428" s="10" t="s">
        <v>2768</v>
      </c>
      <c r="Y428" t="s">
        <v>2802</v>
      </c>
      <c r="Z428" t="s">
        <v>2803</v>
      </c>
      <c r="AA428" t="s">
        <v>2804</v>
      </c>
      <c r="AB428" t="s">
        <v>2805</v>
      </c>
      <c r="AC428" t="s">
        <v>313</v>
      </c>
      <c r="AD428" s="8" t="s">
        <v>17</v>
      </c>
    </row>
    <row r="429" spans="1:30">
      <c r="A429" s="9" t="s">
        <v>2806</v>
      </c>
      <c r="B429" s="9" t="s">
        <v>2611</v>
      </c>
      <c r="C429" s="3" t="s">
        <v>3634</v>
      </c>
      <c r="D429">
        <v>2013</v>
      </c>
      <c r="E429" s="3" t="s">
        <v>2807</v>
      </c>
      <c r="F429" s="3" t="s">
        <v>2808</v>
      </c>
      <c r="G429" s="103" t="s">
        <v>2614</v>
      </c>
      <c r="H429" s="103" t="s">
        <v>2615</v>
      </c>
      <c r="I429" s="104" t="s">
        <v>2616</v>
      </c>
      <c r="J429" s="104" t="s">
        <v>2617</v>
      </c>
      <c r="K429" s="105" t="s">
        <v>2618</v>
      </c>
      <c r="L429" t="s">
        <v>2619</v>
      </c>
      <c r="M429" s="3" t="s">
        <v>331</v>
      </c>
      <c r="N429" s="3" t="s">
        <v>331</v>
      </c>
      <c r="O429" s="3" t="s">
        <v>2807</v>
      </c>
      <c r="P429" s="10" t="s">
        <v>17</v>
      </c>
      <c r="Q429" s="12">
        <v>4427</v>
      </c>
      <c r="R429" s="10" t="s">
        <v>48</v>
      </c>
      <c r="S429" s="3" t="s">
        <v>2620</v>
      </c>
      <c r="T429" s="10">
        <v>30</v>
      </c>
      <c r="U429">
        <v>100</v>
      </c>
      <c r="V429" s="89">
        <v>3599</v>
      </c>
      <c r="W429">
        <f t="shared" si="13"/>
        <v>81.296589112265636</v>
      </c>
      <c r="X429" s="10" t="s">
        <v>2768</v>
      </c>
      <c r="Y429" t="s">
        <v>2810</v>
      </c>
      <c r="Z429" t="s">
        <v>2811</v>
      </c>
      <c r="AA429" t="s">
        <v>2812</v>
      </c>
      <c r="AB429" t="s">
        <v>2813</v>
      </c>
      <c r="AC429" t="s">
        <v>313</v>
      </c>
      <c r="AD429" s="8" t="s">
        <v>17</v>
      </c>
    </row>
    <row r="430" spans="1:30">
      <c r="A430" s="9" t="s">
        <v>2814</v>
      </c>
      <c r="B430" s="9" t="s">
        <v>2611</v>
      </c>
      <c r="C430" s="3" t="s">
        <v>3634</v>
      </c>
      <c r="D430">
        <v>2013</v>
      </c>
      <c r="E430" s="3" t="s">
        <v>2815</v>
      </c>
      <c r="F430" s="3" t="s">
        <v>2816</v>
      </c>
      <c r="G430" s="103" t="s">
        <v>2614</v>
      </c>
      <c r="H430" s="103" t="s">
        <v>2615</v>
      </c>
      <c r="I430" s="104" t="s">
        <v>2616</v>
      </c>
      <c r="J430" s="104" t="s">
        <v>2617</v>
      </c>
      <c r="K430" s="105" t="s">
        <v>2618</v>
      </c>
      <c r="L430" t="s">
        <v>2619</v>
      </c>
      <c r="M430" s="3" t="s">
        <v>331</v>
      </c>
      <c r="N430" s="3" t="s">
        <v>331</v>
      </c>
      <c r="O430" s="3" t="s">
        <v>2815</v>
      </c>
      <c r="P430" s="10" t="s">
        <v>17</v>
      </c>
      <c r="Q430" s="12">
        <v>11778</v>
      </c>
      <c r="R430" s="10" t="s">
        <v>48</v>
      </c>
      <c r="S430" s="3" t="s">
        <v>2620</v>
      </c>
      <c r="T430" s="10">
        <v>30</v>
      </c>
      <c r="U430">
        <v>100</v>
      </c>
      <c r="V430" s="89">
        <v>9816</v>
      </c>
      <c r="W430">
        <f t="shared" si="13"/>
        <v>83.341823739174743</v>
      </c>
      <c r="X430" s="10" t="s">
        <v>2667</v>
      </c>
      <c r="Y430" t="s">
        <v>2818</v>
      </c>
      <c r="Z430" t="s">
        <v>2819</v>
      </c>
      <c r="AA430" t="s">
        <v>2820</v>
      </c>
      <c r="AB430" t="s">
        <v>2821</v>
      </c>
      <c r="AC430" t="s">
        <v>313</v>
      </c>
      <c r="AD430" s="8" t="s">
        <v>17</v>
      </c>
    </row>
    <row r="431" spans="1:30">
      <c r="A431" s="9" t="s">
        <v>2822</v>
      </c>
      <c r="B431" s="9" t="s">
        <v>2611</v>
      </c>
      <c r="C431" s="3" t="s">
        <v>3634</v>
      </c>
      <c r="D431">
        <v>2013</v>
      </c>
      <c r="E431" s="3" t="s">
        <v>2823</v>
      </c>
      <c r="F431" s="3" t="s">
        <v>2824</v>
      </c>
      <c r="G431" s="103" t="s">
        <v>2614</v>
      </c>
      <c r="H431" s="103" t="s">
        <v>2615</v>
      </c>
      <c r="I431" s="104" t="s">
        <v>2616</v>
      </c>
      <c r="J431" s="104" t="s">
        <v>2617</v>
      </c>
      <c r="K431" s="105" t="s">
        <v>2618</v>
      </c>
      <c r="L431" t="s">
        <v>2619</v>
      </c>
      <c r="M431" s="3" t="s">
        <v>331</v>
      </c>
      <c r="N431" s="3" t="s">
        <v>331</v>
      </c>
      <c r="O431" s="3" t="s">
        <v>2823</v>
      </c>
      <c r="P431" s="10" t="s">
        <v>17</v>
      </c>
      <c r="Q431" s="12">
        <v>10516</v>
      </c>
      <c r="R431" s="10" t="s">
        <v>48</v>
      </c>
      <c r="S431" s="3" t="s">
        <v>2620</v>
      </c>
      <c r="T431" s="10">
        <v>30</v>
      </c>
      <c r="U431">
        <v>100</v>
      </c>
      <c r="V431" s="89">
        <v>7902</v>
      </c>
      <c r="W431">
        <f t="shared" si="13"/>
        <v>75.142639786991253</v>
      </c>
      <c r="X431" s="10" t="s">
        <v>2667</v>
      </c>
      <c r="Y431" t="s">
        <v>2826</v>
      </c>
      <c r="Z431" t="s">
        <v>2827</v>
      </c>
      <c r="AA431" t="s">
        <v>2828</v>
      </c>
      <c r="AB431" t="s">
        <v>2829</v>
      </c>
      <c r="AC431" t="s">
        <v>313</v>
      </c>
      <c r="AD431" s="8" t="s">
        <v>17</v>
      </c>
    </row>
    <row r="432" spans="1:30">
      <c r="A432" s="9" t="s">
        <v>2830</v>
      </c>
      <c r="B432" s="9" t="s">
        <v>2611</v>
      </c>
      <c r="C432" s="3" t="s">
        <v>3634</v>
      </c>
      <c r="D432">
        <v>2013</v>
      </c>
      <c r="E432" s="3" t="s">
        <v>2831</v>
      </c>
      <c r="F432" s="3" t="s">
        <v>2832</v>
      </c>
      <c r="G432" s="103" t="s">
        <v>2614</v>
      </c>
      <c r="H432" s="103" t="s">
        <v>2615</v>
      </c>
      <c r="I432" s="104" t="s">
        <v>2616</v>
      </c>
      <c r="J432" s="104" t="s">
        <v>2617</v>
      </c>
      <c r="K432" s="105" t="s">
        <v>2618</v>
      </c>
      <c r="L432" t="s">
        <v>2619</v>
      </c>
      <c r="M432" s="3" t="s">
        <v>331</v>
      </c>
      <c r="N432" s="3" t="s">
        <v>331</v>
      </c>
      <c r="O432" s="3" t="s">
        <v>2831</v>
      </c>
      <c r="P432" s="10" t="s">
        <v>17</v>
      </c>
      <c r="Q432" s="12">
        <v>9640</v>
      </c>
      <c r="R432" s="10" t="s">
        <v>48</v>
      </c>
      <c r="S432" s="3" t="s">
        <v>2620</v>
      </c>
      <c r="T432" s="10">
        <v>30</v>
      </c>
      <c r="U432">
        <v>100</v>
      </c>
      <c r="V432" s="89">
        <v>6070</v>
      </c>
      <c r="W432">
        <f t="shared" si="13"/>
        <v>62.966804979253112</v>
      </c>
      <c r="X432" s="10" t="s">
        <v>2667</v>
      </c>
      <c r="Y432" t="s">
        <v>2834</v>
      </c>
      <c r="Z432" t="s">
        <v>2835</v>
      </c>
      <c r="AA432" t="s">
        <v>2836</v>
      </c>
      <c r="AB432" t="s">
        <v>2837</v>
      </c>
      <c r="AC432" t="s">
        <v>313</v>
      </c>
      <c r="AD432" s="8" t="s">
        <v>17</v>
      </c>
    </row>
    <row r="433" spans="1:30">
      <c r="A433" s="9" t="s">
        <v>2838</v>
      </c>
      <c r="B433" s="9" t="s">
        <v>2611</v>
      </c>
      <c r="C433" s="3" t="s">
        <v>3634</v>
      </c>
      <c r="D433">
        <v>2013</v>
      </c>
      <c r="E433" s="3" t="s">
        <v>2839</v>
      </c>
      <c r="F433" s="3" t="s">
        <v>2840</v>
      </c>
      <c r="G433" s="103" t="s">
        <v>2614</v>
      </c>
      <c r="H433" s="103" t="s">
        <v>2615</v>
      </c>
      <c r="I433" s="104" t="s">
        <v>2616</v>
      </c>
      <c r="J433" s="104" t="s">
        <v>2617</v>
      </c>
      <c r="K433" s="105" t="s">
        <v>2618</v>
      </c>
      <c r="L433" t="s">
        <v>2619</v>
      </c>
      <c r="M433" s="3" t="s">
        <v>331</v>
      </c>
      <c r="N433" s="3" t="s">
        <v>331</v>
      </c>
      <c r="O433" s="3" t="s">
        <v>2839</v>
      </c>
      <c r="P433" s="10" t="s">
        <v>17</v>
      </c>
      <c r="Q433" s="12">
        <v>11197</v>
      </c>
      <c r="R433" s="10" t="s">
        <v>48</v>
      </c>
      <c r="S433" s="3" t="s">
        <v>2620</v>
      </c>
      <c r="T433" s="10">
        <v>30</v>
      </c>
      <c r="U433">
        <v>100</v>
      </c>
      <c r="V433" s="89">
        <v>8770</v>
      </c>
      <c r="W433">
        <f t="shared" si="13"/>
        <v>78.32455121907654</v>
      </c>
      <c r="X433" s="10" t="s">
        <v>2667</v>
      </c>
      <c r="Y433" t="s">
        <v>2842</v>
      </c>
      <c r="Z433" t="s">
        <v>2843</v>
      </c>
      <c r="AA433" t="s">
        <v>2844</v>
      </c>
      <c r="AB433" t="s">
        <v>2845</v>
      </c>
      <c r="AC433" t="s">
        <v>313</v>
      </c>
      <c r="AD433" s="8" t="s">
        <v>17</v>
      </c>
    </row>
    <row r="434" spans="1:30">
      <c r="A434" s="9" t="s">
        <v>2846</v>
      </c>
      <c r="B434" s="9" t="s">
        <v>2611</v>
      </c>
      <c r="C434" s="3" t="s">
        <v>3634</v>
      </c>
      <c r="D434">
        <v>2013</v>
      </c>
      <c r="E434" s="3" t="s">
        <v>2847</v>
      </c>
      <c r="F434" s="3" t="s">
        <v>2848</v>
      </c>
      <c r="G434" s="103" t="s">
        <v>2614</v>
      </c>
      <c r="H434" s="103" t="s">
        <v>2615</v>
      </c>
      <c r="I434" s="104" t="s">
        <v>2616</v>
      </c>
      <c r="J434" s="104" t="s">
        <v>2617</v>
      </c>
      <c r="K434" s="105" t="s">
        <v>2618</v>
      </c>
      <c r="L434" t="s">
        <v>2619</v>
      </c>
      <c r="M434" s="3" t="s">
        <v>331</v>
      </c>
      <c r="N434" s="3" t="s">
        <v>331</v>
      </c>
      <c r="O434" s="3" t="s">
        <v>2847</v>
      </c>
      <c r="P434" s="10" t="s">
        <v>17</v>
      </c>
      <c r="Q434" s="12">
        <v>12001</v>
      </c>
      <c r="R434" s="10" t="s">
        <v>48</v>
      </c>
      <c r="S434" s="3" t="s">
        <v>2620</v>
      </c>
      <c r="T434" s="10">
        <v>25</v>
      </c>
      <c r="U434">
        <v>100</v>
      </c>
      <c r="V434" s="89">
        <v>9899</v>
      </c>
      <c r="W434">
        <f t="shared" si="13"/>
        <v>82.484792933922165</v>
      </c>
      <c r="X434" s="10" t="s">
        <v>2667</v>
      </c>
      <c r="Y434" t="s">
        <v>2850</v>
      </c>
      <c r="Z434" t="s">
        <v>2851</v>
      </c>
      <c r="AA434" t="s">
        <v>2852</v>
      </c>
      <c r="AB434" t="s">
        <v>2853</v>
      </c>
      <c r="AC434" t="s">
        <v>313</v>
      </c>
      <c r="AD434" s="8" t="s">
        <v>17</v>
      </c>
    </row>
    <row r="435" spans="1:30">
      <c r="A435" s="9" t="s">
        <v>2854</v>
      </c>
      <c r="B435" s="9" t="s">
        <v>2611</v>
      </c>
      <c r="C435" s="3" t="s">
        <v>3634</v>
      </c>
      <c r="D435">
        <v>2013</v>
      </c>
      <c r="E435" s="3" t="s">
        <v>2855</v>
      </c>
      <c r="F435" s="3" t="s">
        <v>2856</v>
      </c>
      <c r="G435" s="103" t="s">
        <v>2614</v>
      </c>
      <c r="H435" s="103" t="s">
        <v>2615</v>
      </c>
      <c r="I435" s="104" t="s">
        <v>2616</v>
      </c>
      <c r="J435" s="104" t="s">
        <v>2617</v>
      </c>
      <c r="K435" s="105" t="s">
        <v>2618</v>
      </c>
      <c r="L435" t="s">
        <v>2619</v>
      </c>
      <c r="M435" s="3" t="s">
        <v>331</v>
      </c>
      <c r="N435" s="3" t="s">
        <v>331</v>
      </c>
      <c r="O435" s="3" t="s">
        <v>2855</v>
      </c>
      <c r="P435" s="10" t="s">
        <v>17</v>
      </c>
      <c r="Q435" s="12">
        <v>9567</v>
      </c>
      <c r="R435" s="10" t="s">
        <v>48</v>
      </c>
      <c r="S435" s="3" t="s">
        <v>2620</v>
      </c>
      <c r="T435" s="10">
        <v>25</v>
      </c>
      <c r="U435">
        <v>100</v>
      </c>
      <c r="V435" s="89">
        <v>7369</v>
      </c>
      <c r="W435">
        <f t="shared" si="13"/>
        <v>77.025190759903836</v>
      </c>
      <c r="X435" s="10" t="s">
        <v>2667</v>
      </c>
      <c r="Y435" t="s">
        <v>2858</v>
      </c>
      <c r="Z435" t="s">
        <v>2859</v>
      </c>
      <c r="AA435" t="s">
        <v>2860</v>
      </c>
      <c r="AB435" t="s">
        <v>2861</v>
      </c>
      <c r="AC435" t="s">
        <v>313</v>
      </c>
      <c r="AD435" s="8" t="s">
        <v>17</v>
      </c>
    </row>
    <row r="436" spans="1:30">
      <c r="A436" s="9" t="s">
        <v>2862</v>
      </c>
      <c r="B436" s="9" t="s">
        <v>2611</v>
      </c>
      <c r="C436" s="3" t="s">
        <v>3634</v>
      </c>
      <c r="D436">
        <v>2013</v>
      </c>
      <c r="E436" s="3" t="s">
        <v>2863</v>
      </c>
      <c r="F436" s="3" t="s">
        <v>2864</v>
      </c>
      <c r="G436" s="103" t="s">
        <v>2614</v>
      </c>
      <c r="H436" s="103" t="s">
        <v>2615</v>
      </c>
      <c r="I436" s="104" t="s">
        <v>2616</v>
      </c>
      <c r="J436" s="104" t="s">
        <v>2617</v>
      </c>
      <c r="K436" s="105" t="s">
        <v>2618</v>
      </c>
      <c r="L436" t="s">
        <v>2619</v>
      </c>
      <c r="M436" s="3" t="s">
        <v>331</v>
      </c>
      <c r="N436" s="3" t="s">
        <v>331</v>
      </c>
      <c r="O436" s="3" t="s">
        <v>2863</v>
      </c>
      <c r="P436" s="10" t="s">
        <v>17</v>
      </c>
      <c r="Q436" s="12">
        <v>6284</v>
      </c>
      <c r="R436" s="10" t="s">
        <v>48</v>
      </c>
      <c r="S436" s="3" t="s">
        <v>2620</v>
      </c>
      <c r="T436" s="10">
        <v>25</v>
      </c>
      <c r="U436">
        <v>100</v>
      </c>
      <c r="V436" s="89">
        <v>5259</v>
      </c>
      <c r="W436">
        <f t="shared" si="13"/>
        <v>83.688733290897517</v>
      </c>
      <c r="X436" s="10" t="s">
        <v>2694</v>
      </c>
      <c r="Y436" t="s">
        <v>2866</v>
      </c>
      <c r="Z436" t="s">
        <v>2867</v>
      </c>
      <c r="AA436" t="s">
        <v>2868</v>
      </c>
      <c r="AB436" t="s">
        <v>2869</v>
      </c>
      <c r="AC436" t="s">
        <v>313</v>
      </c>
      <c r="AD436" s="8" t="s">
        <v>17</v>
      </c>
    </row>
    <row r="437" spans="1:30">
      <c r="A437" s="9" t="s">
        <v>2870</v>
      </c>
      <c r="B437" s="9" t="s">
        <v>2611</v>
      </c>
      <c r="C437" s="3" t="s">
        <v>3634</v>
      </c>
      <c r="D437">
        <v>2013</v>
      </c>
      <c r="E437" s="3" t="s">
        <v>2871</v>
      </c>
      <c r="F437" s="3" t="s">
        <v>2872</v>
      </c>
      <c r="G437" s="103" t="s">
        <v>2614</v>
      </c>
      <c r="H437" s="103" t="s">
        <v>2615</v>
      </c>
      <c r="I437" s="104" t="s">
        <v>2616</v>
      </c>
      <c r="J437" s="104" t="s">
        <v>2617</v>
      </c>
      <c r="K437" s="105" t="s">
        <v>2618</v>
      </c>
      <c r="L437" t="s">
        <v>2619</v>
      </c>
      <c r="M437" s="3" t="s">
        <v>331</v>
      </c>
      <c r="N437" s="3" t="s">
        <v>331</v>
      </c>
      <c r="O437" s="3" t="s">
        <v>2871</v>
      </c>
      <c r="P437" s="10" t="s">
        <v>17</v>
      </c>
      <c r="Q437" s="12">
        <v>4864</v>
      </c>
      <c r="R437" s="10" t="s">
        <v>48</v>
      </c>
      <c r="S437" s="3" t="s">
        <v>2620</v>
      </c>
      <c r="T437" s="10">
        <v>30</v>
      </c>
      <c r="U437">
        <v>100</v>
      </c>
      <c r="V437" s="89">
        <v>2407</v>
      </c>
      <c r="W437">
        <f t="shared" si="13"/>
        <v>49.48601973684211</v>
      </c>
      <c r="X437" s="10" t="s">
        <v>2694</v>
      </c>
      <c r="Y437" t="s">
        <v>2874</v>
      </c>
      <c r="Z437" t="s">
        <v>2875</v>
      </c>
      <c r="AA437" t="s">
        <v>2876</v>
      </c>
      <c r="AB437" t="s">
        <v>2877</v>
      </c>
      <c r="AC437" t="s">
        <v>313</v>
      </c>
      <c r="AD437" s="8" t="s">
        <v>17</v>
      </c>
    </row>
    <row r="438" spans="1:30">
      <c r="A438" s="9" t="s">
        <v>2878</v>
      </c>
      <c r="B438" s="9" t="s">
        <v>2611</v>
      </c>
      <c r="C438" s="3" t="s">
        <v>3634</v>
      </c>
      <c r="D438">
        <v>2013</v>
      </c>
      <c r="E438" s="3" t="s">
        <v>2879</v>
      </c>
      <c r="F438" s="3" t="s">
        <v>2880</v>
      </c>
      <c r="G438" s="103" t="s">
        <v>2614</v>
      </c>
      <c r="H438" s="103" t="s">
        <v>2615</v>
      </c>
      <c r="I438" s="104" t="s">
        <v>2616</v>
      </c>
      <c r="J438" s="104" t="s">
        <v>2617</v>
      </c>
      <c r="K438" s="105" t="s">
        <v>2618</v>
      </c>
      <c r="L438" t="s">
        <v>2619</v>
      </c>
      <c r="M438" s="3" t="s">
        <v>331</v>
      </c>
      <c r="N438" s="3" t="s">
        <v>331</v>
      </c>
      <c r="O438" s="3" t="s">
        <v>2879</v>
      </c>
      <c r="P438" s="10" t="s">
        <v>17</v>
      </c>
      <c r="Q438" s="12">
        <v>2576</v>
      </c>
      <c r="R438" s="10" t="s">
        <v>48</v>
      </c>
      <c r="S438" s="3" t="s">
        <v>2620</v>
      </c>
      <c r="T438" s="10">
        <v>25</v>
      </c>
      <c r="U438">
        <v>100</v>
      </c>
      <c r="V438" s="89">
        <v>1180</v>
      </c>
      <c r="W438">
        <f t="shared" si="13"/>
        <v>45.807453416149066</v>
      </c>
      <c r="X438" s="10" t="s">
        <v>2694</v>
      </c>
      <c r="Y438" t="s">
        <v>2882</v>
      </c>
      <c r="Z438" t="s">
        <v>2883</v>
      </c>
      <c r="AA438" t="s">
        <v>2884</v>
      </c>
      <c r="AB438" t="s">
        <v>2885</v>
      </c>
      <c r="AC438" t="s">
        <v>313</v>
      </c>
      <c r="AD438" s="8" t="s">
        <v>17</v>
      </c>
    </row>
    <row r="439" spans="1:30">
      <c r="A439" s="9" t="s">
        <v>2886</v>
      </c>
      <c r="B439" s="9" t="s">
        <v>2611</v>
      </c>
      <c r="C439" s="3" t="s">
        <v>3634</v>
      </c>
      <c r="D439">
        <v>2013</v>
      </c>
      <c r="E439" s="3" t="s">
        <v>2887</v>
      </c>
      <c r="F439" s="3" t="s">
        <v>2888</v>
      </c>
      <c r="G439" s="103" t="s">
        <v>2614</v>
      </c>
      <c r="H439" s="103" t="s">
        <v>2615</v>
      </c>
      <c r="I439" s="104" t="s">
        <v>2616</v>
      </c>
      <c r="J439" s="104" t="s">
        <v>2617</v>
      </c>
      <c r="K439" s="105" t="s">
        <v>2618</v>
      </c>
      <c r="L439" t="s">
        <v>2619</v>
      </c>
      <c r="M439" s="3" t="s">
        <v>331</v>
      </c>
      <c r="N439" s="3" t="s">
        <v>331</v>
      </c>
      <c r="O439" s="3" t="s">
        <v>2887</v>
      </c>
      <c r="P439" s="10" t="s">
        <v>17</v>
      </c>
      <c r="Q439" s="12">
        <v>4878</v>
      </c>
      <c r="R439" s="10" t="s">
        <v>48</v>
      </c>
      <c r="S439" s="3" t="s">
        <v>2620</v>
      </c>
      <c r="T439" s="10">
        <v>25</v>
      </c>
      <c r="U439">
        <v>100</v>
      </c>
      <c r="V439" s="89">
        <v>3352</v>
      </c>
      <c r="W439">
        <f t="shared" si="13"/>
        <v>68.716687166871665</v>
      </c>
      <c r="X439" s="10" t="s">
        <v>2694</v>
      </c>
      <c r="Y439" t="s">
        <v>2890</v>
      </c>
      <c r="Z439" t="s">
        <v>2891</v>
      </c>
      <c r="AA439" t="s">
        <v>2892</v>
      </c>
      <c r="AB439" t="s">
        <v>2893</v>
      </c>
      <c r="AC439" t="s">
        <v>313</v>
      </c>
      <c r="AD439" s="8" t="s">
        <v>17</v>
      </c>
    </row>
    <row r="440" spans="1:30">
      <c r="A440" s="9" t="s">
        <v>2894</v>
      </c>
      <c r="B440" s="9" t="s">
        <v>2611</v>
      </c>
      <c r="C440" s="3" t="s">
        <v>3634</v>
      </c>
      <c r="D440">
        <v>2013</v>
      </c>
      <c r="E440" s="3" t="s">
        <v>2895</v>
      </c>
      <c r="F440" s="3" t="s">
        <v>2896</v>
      </c>
      <c r="G440" s="103" t="s">
        <v>2614</v>
      </c>
      <c r="H440" s="103" t="s">
        <v>2615</v>
      </c>
      <c r="I440" s="104" t="s">
        <v>2616</v>
      </c>
      <c r="J440" s="104" t="s">
        <v>2617</v>
      </c>
      <c r="K440" s="105" t="s">
        <v>2618</v>
      </c>
      <c r="L440" t="s">
        <v>2619</v>
      </c>
      <c r="M440" s="3" t="s">
        <v>331</v>
      </c>
      <c r="N440" s="3" t="s">
        <v>331</v>
      </c>
      <c r="O440" s="3" t="s">
        <v>2895</v>
      </c>
      <c r="P440" s="10" t="s">
        <v>17</v>
      </c>
      <c r="Q440" s="12">
        <v>5513</v>
      </c>
      <c r="R440" s="10" t="s">
        <v>48</v>
      </c>
      <c r="S440" s="3" t="s">
        <v>2620</v>
      </c>
      <c r="T440" s="10">
        <v>30</v>
      </c>
      <c r="U440">
        <v>100</v>
      </c>
      <c r="V440" s="89">
        <v>3726</v>
      </c>
      <c r="W440">
        <f t="shared" si="13"/>
        <v>67.585706511881</v>
      </c>
      <c r="X440" s="10" t="s">
        <v>2694</v>
      </c>
      <c r="Y440" t="s">
        <v>2898</v>
      </c>
      <c r="Z440" t="s">
        <v>2899</v>
      </c>
      <c r="AA440" t="s">
        <v>2900</v>
      </c>
      <c r="AB440" t="s">
        <v>2901</v>
      </c>
      <c r="AC440" t="s">
        <v>313</v>
      </c>
      <c r="AD440" s="8" t="s">
        <v>17</v>
      </c>
    </row>
    <row r="441" spans="1:30">
      <c r="A441" s="9" t="s">
        <v>2902</v>
      </c>
      <c r="B441" s="9" t="s">
        <v>2611</v>
      </c>
      <c r="C441" s="3" t="s">
        <v>3634</v>
      </c>
      <c r="D441">
        <v>2013</v>
      </c>
      <c r="E441" s="3" t="s">
        <v>2903</v>
      </c>
      <c r="F441" s="3" t="s">
        <v>2904</v>
      </c>
      <c r="G441" s="103" t="s">
        <v>2614</v>
      </c>
      <c r="H441" s="103" t="s">
        <v>2615</v>
      </c>
      <c r="I441" s="104" t="s">
        <v>2616</v>
      </c>
      <c r="J441" s="104" t="s">
        <v>2617</v>
      </c>
      <c r="K441" s="105" t="s">
        <v>2618</v>
      </c>
      <c r="L441" t="s">
        <v>2619</v>
      </c>
      <c r="M441" s="3" t="s">
        <v>331</v>
      </c>
      <c r="N441" s="3" t="s">
        <v>331</v>
      </c>
      <c r="O441" s="3" t="s">
        <v>2903</v>
      </c>
      <c r="P441" s="10" t="s">
        <v>17</v>
      </c>
      <c r="Q441" s="12">
        <v>4569</v>
      </c>
      <c r="R441" s="10" t="s">
        <v>48</v>
      </c>
      <c r="S441" s="3" t="s">
        <v>2620</v>
      </c>
      <c r="T441" s="10">
        <v>30</v>
      </c>
      <c r="U441">
        <v>100</v>
      </c>
      <c r="V441" s="89">
        <v>2160</v>
      </c>
      <c r="W441">
        <f t="shared" si="13"/>
        <v>47.27511490479317</v>
      </c>
      <c r="X441" s="10" t="s">
        <v>2694</v>
      </c>
      <c r="Y441" t="s">
        <v>2906</v>
      </c>
      <c r="Z441" t="s">
        <v>2907</v>
      </c>
      <c r="AA441" t="s">
        <v>2908</v>
      </c>
      <c r="AB441" t="s">
        <v>2909</v>
      </c>
      <c r="AC441" t="s">
        <v>313</v>
      </c>
      <c r="AD441" s="8" t="s">
        <v>17</v>
      </c>
    </row>
    <row r="442" spans="1:30">
      <c r="A442" s="9" t="s">
        <v>2910</v>
      </c>
      <c r="B442" s="9" t="s">
        <v>2611</v>
      </c>
      <c r="C442" s="3" t="s">
        <v>3634</v>
      </c>
      <c r="D442">
        <v>2013</v>
      </c>
      <c r="E442" s="3" t="s">
        <v>2911</v>
      </c>
      <c r="F442" s="3" t="s">
        <v>2912</v>
      </c>
      <c r="G442" s="103" t="s">
        <v>2614</v>
      </c>
      <c r="H442" s="103" t="s">
        <v>2615</v>
      </c>
      <c r="I442" s="104" t="s">
        <v>2616</v>
      </c>
      <c r="J442" s="104" t="s">
        <v>2617</v>
      </c>
      <c r="K442" s="105" t="s">
        <v>2618</v>
      </c>
      <c r="L442" t="s">
        <v>2619</v>
      </c>
      <c r="M442" s="3" t="s">
        <v>331</v>
      </c>
      <c r="N442" s="3" t="s">
        <v>331</v>
      </c>
      <c r="O442" s="3" t="s">
        <v>2911</v>
      </c>
      <c r="P442" s="10" t="s">
        <v>17</v>
      </c>
      <c r="Q442" s="12">
        <v>9931</v>
      </c>
      <c r="R442" s="10" t="s">
        <v>48</v>
      </c>
      <c r="S442" s="3" t="s">
        <v>2620</v>
      </c>
      <c r="T442" s="10">
        <v>25</v>
      </c>
      <c r="U442">
        <v>100</v>
      </c>
      <c r="V442" s="89">
        <v>9146</v>
      </c>
      <c r="W442">
        <f t="shared" si="13"/>
        <v>92.095458664787031</v>
      </c>
      <c r="X442" s="10" t="s">
        <v>2703</v>
      </c>
      <c r="Y442" t="s">
        <v>2914</v>
      </c>
      <c r="Z442" t="s">
        <v>2915</v>
      </c>
      <c r="AA442" t="s">
        <v>2916</v>
      </c>
      <c r="AB442" t="s">
        <v>2917</v>
      </c>
      <c r="AC442" t="s">
        <v>313</v>
      </c>
      <c r="AD442" s="8" t="s">
        <v>17</v>
      </c>
    </row>
    <row r="443" spans="1:30">
      <c r="A443" s="9" t="s">
        <v>2918</v>
      </c>
      <c r="B443" s="9" t="s">
        <v>2611</v>
      </c>
      <c r="C443" s="3" t="s">
        <v>3634</v>
      </c>
      <c r="D443">
        <v>2013</v>
      </c>
      <c r="E443" s="3" t="s">
        <v>2919</v>
      </c>
      <c r="F443" s="3" t="s">
        <v>2920</v>
      </c>
      <c r="G443" s="103" t="s">
        <v>2614</v>
      </c>
      <c r="H443" s="103" t="s">
        <v>2615</v>
      </c>
      <c r="I443" s="104" t="s">
        <v>2616</v>
      </c>
      <c r="J443" s="104" t="s">
        <v>2617</v>
      </c>
      <c r="K443" s="105" t="s">
        <v>2618</v>
      </c>
      <c r="L443" t="s">
        <v>2619</v>
      </c>
      <c r="M443" s="3" t="s">
        <v>331</v>
      </c>
      <c r="N443" s="3" t="s">
        <v>331</v>
      </c>
      <c r="O443" s="3" t="s">
        <v>2919</v>
      </c>
      <c r="P443" s="10" t="s">
        <v>17</v>
      </c>
      <c r="Q443" s="12">
        <v>8454</v>
      </c>
      <c r="R443" s="10" t="s">
        <v>48</v>
      </c>
      <c r="S443" s="3" t="s">
        <v>2620</v>
      </c>
      <c r="T443" s="10">
        <v>30</v>
      </c>
      <c r="U443">
        <v>100</v>
      </c>
      <c r="V443" s="89">
        <v>5979</v>
      </c>
      <c r="W443">
        <f t="shared" si="13"/>
        <v>70.723917672107888</v>
      </c>
      <c r="X443" s="10" t="s">
        <v>2703</v>
      </c>
      <c r="Y443" t="s">
        <v>2922</v>
      </c>
      <c r="Z443" t="s">
        <v>2923</v>
      </c>
      <c r="AA443" t="s">
        <v>2924</v>
      </c>
      <c r="AB443" t="s">
        <v>2925</v>
      </c>
      <c r="AC443" t="s">
        <v>313</v>
      </c>
      <c r="AD443" s="8" t="s">
        <v>17</v>
      </c>
    </row>
    <row r="444" spans="1:30">
      <c r="A444" s="9" t="s">
        <v>2926</v>
      </c>
      <c r="B444" s="9" t="s">
        <v>2611</v>
      </c>
      <c r="C444" s="3" t="s">
        <v>3634</v>
      </c>
      <c r="D444">
        <v>2013</v>
      </c>
      <c r="E444" s="3" t="s">
        <v>2927</v>
      </c>
      <c r="F444" s="3" t="s">
        <v>2928</v>
      </c>
      <c r="G444" s="103" t="s">
        <v>2614</v>
      </c>
      <c r="H444" s="103" t="s">
        <v>2615</v>
      </c>
      <c r="I444" s="104" t="s">
        <v>2616</v>
      </c>
      <c r="J444" s="104" t="s">
        <v>2617</v>
      </c>
      <c r="K444" s="105" t="s">
        <v>2618</v>
      </c>
      <c r="L444" t="s">
        <v>2619</v>
      </c>
      <c r="M444" s="3" t="s">
        <v>331</v>
      </c>
      <c r="N444" s="3" t="s">
        <v>331</v>
      </c>
      <c r="O444" s="3" t="s">
        <v>2927</v>
      </c>
      <c r="P444" s="10" t="s">
        <v>17</v>
      </c>
      <c r="Q444" s="12">
        <v>4458</v>
      </c>
      <c r="R444" s="10" t="s">
        <v>48</v>
      </c>
      <c r="S444" s="3" t="s">
        <v>2620</v>
      </c>
      <c r="T444" s="10">
        <v>30</v>
      </c>
      <c r="U444">
        <v>100</v>
      </c>
      <c r="V444" s="89">
        <v>2452</v>
      </c>
      <c r="W444">
        <f t="shared" si="13"/>
        <v>55.00224315836698</v>
      </c>
      <c r="X444" s="10" t="s">
        <v>2703</v>
      </c>
      <c r="Y444" t="s">
        <v>2930</v>
      </c>
      <c r="Z444" t="s">
        <v>2931</v>
      </c>
      <c r="AA444" t="s">
        <v>2932</v>
      </c>
      <c r="AB444" t="s">
        <v>2933</v>
      </c>
      <c r="AC444" t="s">
        <v>313</v>
      </c>
      <c r="AD444" s="8" t="s">
        <v>17</v>
      </c>
    </row>
    <row r="445" spans="1:30">
      <c r="A445" s="9" t="s">
        <v>2934</v>
      </c>
      <c r="B445" s="9" t="s">
        <v>2611</v>
      </c>
      <c r="C445" s="3" t="s">
        <v>3634</v>
      </c>
      <c r="D445">
        <v>2013</v>
      </c>
      <c r="E445" s="3" t="s">
        <v>2935</v>
      </c>
      <c r="F445" s="3" t="s">
        <v>2936</v>
      </c>
      <c r="G445" s="103" t="s">
        <v>2614</v>
      </c>
      <c r="H445" s="103" t="s">
        <v>2615</v>
      </c>
      <c r="I445" s="104" t="s">
        <v>2616</v>
      </c>
      <c r="J445" s="104" t="s">
        <v>2617</v>
      </c>
      <c r="K445" s="105" t="s">
        <v>2618</v>
      </c>
      <c r="L445" t="s">
        <v>2619</v>
      </c>
      <c r="M445" s="3" t="s">
        <v>331</v>
      </c>
      <c r="N445" s="3" t="s">
        <v>331</v>
      </c>
      <c r="O445" s="3" t="s">
        <v>2935</v>
      </c>
      <c r="P445" s="10" t="s">
        <v>17</v>
      </c>
      <c r="Q445" s="12">
        <v>8455</v>
      </c>
      <c r="R445" s="10" t="s">
        <v>48</v>
      </c>
      <c r="S445" s="3" t="s">
        <v>2620</v>
      </c>
      <c r="T445" s="10">
        <v>30</v>
      </c>
      <c r="U445">
        <v>100</v>
      </c>
      <c r="V445" s="89">
        <v>6509</v>
      </c>
      <c r="W445">
        <f t="shared" si="13"/>
        <v>76.98403311649912</v>
      </c>
      <c r="X445" s="10" t="s">
        <v>2703</v>
      </c>
      <c r="Y445" t="s">
        <v>2938</v>
      </c>
      <c r="Z445" t="s">
        <v>2939</v>
      </c>
      <c r="AA445" t="s">
        <v>2940</v>
      </c>
      <c r="AB445" t="s">
        <v>2941</v>
      </c>
      <c r="AC445" t="s">
        <v>313</v>
      </c>
      <c r="AD445" s="8" t="s">
        <v>17</v>
      </c>
    </row>
    <row r="446" spans="1:30">
      <c r="A446" s="9" t="s">
        <v>2942</v>
      </c>
      <c r="B446" s="9" t="s">
        <v>2611</v>
      </c>
      <c r="C446" s="3" t="s">
        <v>3634</v>
      </c>
      <c r="D446">
        <v>2013</v>
      </c>
      <c r="E446" s="3" t="s">
        <v>2943</v>
      </c>
      <c r="F446" s="3" t="s">
        <v>2944</v>
      </c>
      <c r="G446" s="103" t="s">
        <v>2614</v>
      </c>
      <c r="H446" s="103" t="s">
        <v>2615</v>
      </c>
      <c r="I446" s="104" t="s">
        <v>2616</v>
      </c>
      <c r="J446" s="104" t="s">
        <v>2617</v>
      </c>
      <c r="K446" s="105" t="s">
        <v>2618</v>
      </c>
      <c r="L446" t="s">
        <v>2619</v>
      </c>
      <c r="M446" s="3" t="s">
        <v>331</v>
      </c>
      <c r="N446" s="3" t="s">
        <v>331</v>
      </c>
      <c r="O446" s="3" t="s">
        <v>2943</v>
      </c>
      <c r="P446" s="10" t="s">
        <v>17</v>
      </c>
      <c r="Q446" s="12">
        <v>9692</v>
      </c>
      <c r="R446" s="10" t="s">
        <v>48</v>
      </c>
      <c r="S446" s="3" t="s">
        <v>2620</v>
      </c>
      <c r="T446" s="10">
        <v>30</v>
      </c>
      <c r="U446">
        <v>100</v>
      </c>
      <c r="V446" s="89">
        <v>7411</v>
      </c>
      <c r="W446">
        <f t="shared" si="13"/>
        <v>76.465125877011957</v>
      </c>
      <c r="X446" s="10" t="s">
        <v>2703</v>
      </c>
      <c r="Y446" t="s">
        <v>2946</v>
      </c>
      <c r="Z446" t="s">
        <v>2947</v>
      </c>
      <c r="AA446" t="s">
        <v>2948</v>
      </c>
      <c r="AB446" t="s">
        <v>2949</v>
      </c>
      <c r="AC446" t="s">
        <v>313</v>
      </c>
      <c r="AD446" s="8" t="s">
        <v>17</v>
      </c>
    </row>
    <row r="447" spans="1:30">
      <c r="A447" s="9" t="s">
        <v>2950</v>
      </c>
      <c r="B447" s="9" t="s">
        <v>2611</v>
      </c>
      <c r="C447" s="3" t="s">
        <v>3634</v>
      </c>
      <c r="D447">
        <v>2013</v>
      </c>
      <c r="E447" s="3" t="s">
        <v>2951</v>
      </c>
      <c r="F447" s="3" t="s">
        <v>2952</v>
      </c>
      <c r="G447" s="103" t="s">
        <v>2614</v>
      </c>
      <c r="H447" s="103" t="s">
        <v>2615</v>
      </c>
      <c r="I447" s="104" t="s">
        <v>2616</v>
      </c>
      <c r="J447" s="104" t="s">
        <v>2617</v>
      </c>
      <c r="K447" s="105" t="s">
        <v>2618</v>
      </c>
      <c r="L447" t="s">
        <v>2619</v>
      </c>
      <c r="M447" s="3" t="s">
        <v>331</v>
      </c>
      <c r="N447" s="3" t="s">
        <v>331</v>
      </c>
      <c r="O447" s="3" t="s">
        <v>2951</v>
      </c>
      <c r="P447" s="10" t="s">
        <v>17</v>
      </c>
      <c r="Q447" s="12">
        <v>7171</v>
      </c>
      <c r="R447" s="10" t="s">
        <v>48</v>
      </c>
      <c r="S447" s="3" t="s">
        <v>2620</v>
      </c>
      <c r="T447" s="10">
        <v>30</v>
      </c>
      <c r="U447">
        <v>100</v>
      </c>
      <c r="V447" s="89">
        <v>4723</v>
      </c>
      <c r="W447">
        <f t="shared" si="13"/>
        <v>65.862501743132057</v>
      </c>
      <c r="X447" s="10" t="s">
        <v>2703</v>
      </c>
      <c r="Y447" t="s">
        <v>2954</v>
      </c>
      <c r="Z447" t="s">
        <v>2955</v>
      </c>
      <c r="AA447" t="s">
        <v>2956</v>
      </c>
      <c r="AB447" t="s">
        <v>2957</v>
      </c>
      <c r="AC447" t="s">
        <v>313</v>
      </c>
      <c r="AD447" s="8" t="s">
        <v>17</v>
      </c>
    </row>
    <row r="448" spans="1:30">
      <c r="A448" s="9" t="s">
        <v>2958</v>
      </c>
      <c r="B448" s="9" t="s">
        <v>2611</v>
      </c>
      <c r="C448" s="3" t="s">
        <v>3634</v>
      </c>
      <c r="D448">
        <v>2013</v>
      </c>
      <c r="E448" s="3" t="s">
        <v>2959</v>
      </c>
      <c r="F448" s="3" t="s">
        <v>2960</v>
      </c>
      <c r="G448" s="103" t="s">
        <v>2614</v>
      </c>
      <c r="H448" s="103" t="s">
        <v>2615</v>
      </c>
      <c r="I448" s="104" t="s">
        <v>2616</v>
      </c>
      <c r="J448" s="104" t="s">
        <v>2617</v>
      </c>
      <c r="K448" s="105" t="s">
        <v>2618</v>
      </c>
      <c r="L448" t="s">
        <v>2619</v>
      </c>
      <c r="M448" s="3" t="s">
        <v>331</v>
      </c>
      <c r="N448" s="3" t="s">
        <v>331</v>
      </c>
      <c r="O448" s="3" t="s">
        <v>2959</v>
      </c>
      <c r="P448" s="10" t="s">
        <v>17</v>
      </c>
      <c r="Q448" s="12">
        <v>7863</v>
      </c>
      <c r="R448" s="10" t="s">
        <v>48</v>
      </c>
      <c r="S448" s="3" t="s">
        <v>2620</v>
      </c>
      <c r="T448" s="10">
        <v>30</v>
      </c>
      <c r="U448">
        <v>100</v>
      </c>
      <c r="V448" s="89">
        <v>7292</v>
      </c>
      <c r="W448">
        <f t="shared" si="13"/>
        <v>92.738140658781631</v>
      </c>
      <c r="X448" s="10" t="s">
        <v>2676</v>
      </c>
      <c r="Y448" t="s">
        <v>2962</v>
      </c>
      <c r="Z448" t="s">
        <v>2963</v>
      </c>
      <c r="AA448" t="s">
        <v>2964</v>
      </c>
      <c r="AB448" t="s">
        <v>2965</v>
      </c>
      <c r="AC448" t="s">
        <v>313</v>
      </c>
      <c r="AD448" s="8" t="s">
        <v>17</v>
      </c>
    </row>
    <row r="449" spans="1:30">
      <c r="A449" s="9" t="s">
        <v>2966</v>
      </c>
      <c r="B449" s="9" t="s">
        <v>2611</v>
      </c>
      <c r="C449" s="3" t="s">
        <v>3634</v>
      </c>
      <c r="D449">
        <v>2013</v>
      </c>
      <c r="E449" s="3" t="s">
        <v>2967</v>
      </c>
      <c r="F449" s="3" t="s">
        <v>2968</v>
      </c>
      <c r="G449" s="103" t="s">
        <v>2614</v>
      </c>
      <c r="H449" s="103" t="s">
        <v>2615</v>
      </c>
      <c r="I449" s="104" t="s">
        <v>2616</v>
      </c>
      <c r="J449" s="104" t="s">
        <v>2617</v>
      </c>
      <c r="K449" s="105" t="s">
        <v>2618</v>
      </c>
      <c r="L449" t="s">
        <v>2619</v>
      </c>
      <c r="M449" s="3" t="s">
        <v>331</v>
      </c>
      <c r="N449" s="3" t="s">
        <v>331</v>
      </c>
      <c r="O449" s="3" t="s">
        <v>2967</v>
      </c>
      <c r="P449" s="10" t="s">
        <v>17</v>
      </c>
      <c r="Q449" s="12">
        <v>3951</v>
      </c>
      <c r="R449" s="10" t="s">
        <v>48</v>
      </c>
      <c r="S449" s="3" t="s">
        <v>2620</v>
      </c>
      <c r="T449" s="10">
        <v>30</v>
      </c>
      <c r="U449">
        <v>100</v>
      </c>
      <c r="V449" s="89">
        <v>3397</v>
      </c>
      <c r="W449">
        <f t="shared" si="13"/>
        <v>85.978233358643379</v>
      </c>
      <c r="X449" s="10" t="s">
        <v>2676</v>
      </c>
      <c r="Y449" t="s">
        <v>2970</v>
      </c>
      <c r="Z449" t="s">
        <v>2971</v>
      </c>
      <c r="AA449" t="s">
        <v>2972</v>
      </c>
      <c r="AB449" t="s">
        <v>2973</v>
      </c>
      <c r="AC449" t="s">
        <v>313</v>
      </c>
      <c r="AD449" s="8" t="s">
        <v>17</v>
      </c>
    </row>
    <row r="450" spans="1:30">
      <c r="A450" s="9" t="s">
        <v>2974</v>
      </c>
      <c r="B450" s="9" t="s">
        <v>2611</v>
      </c>
      <c r="C450" s="3" t="s">
        <v>3634</v>
      </c>
      <c r="D450">
        <v>2013</v>
      </c>
      <c r="E450" s="3" t="s">
        <v>2975</v>
      </c>
      <c r="F450" s="3" t="s">
        <v>2976</v>
      </c>
      <c r="G450" s="103" t="s">
        <v>2614</v>
      </c>
      <c r="H450" s="103" t="s">
        <v>2615</v>
      </c>
      <c r="I450" s="104" t="s">
        <v>2616</v>
      </c>
      <c r="J450" s="104" t="s">
        <v>2617</v>
      </c>
      <c r="K450" s="105" t="s">
        <v>2618</v>
      </c>
      <c r="L450" t="s">
        <v>2619</v>
      </c>
      <c r="M450" s="3" t="s">
        <v>331</v>
      </c>
      <c r="N450" s="3" t="s">
        <v>331</v>
      </c>
      <c r="O450" s="3" t="s">
        <v>2975</v>
      </c>
      <c r="P450" s="10" t="s">
        <v>17</v>
      </c>
      <c r="Q450" s="12">
        <v>2857</v>
      </c>
      <c r="R450" s="10" t="s">
        <v>48</v>
      </c>
      <c r="S450" s="3" t="s">
        <v>2620</v>
      </c>
      <c r="T450" s="10">
        <v>30</v>
      </c>
      <c r="U450">
        <v>100</v>
      </c>
      <c r="V450" s="89">
        <v>2416</v>
      </c>
      <c r="W450">
        <f t="shared" si="13"/>
        <v>84.56422821141058</v>
      </c>
      <c r="X450" s="10" t="s">
        <v>2676</v>
      </c>
      <c r="Y450" t="s">
        <v>2978</v>
      </c>
      <c r="Z450" t="s">
        <v>2979</v>
      </c>
      <c r="AA450" t="s">
        <v>2980</v>
      </c>
      <c r="AB450" t="s">
        <v>2981</v>
      </c>
      <c r="AC450" t="s">
        <v>313</v>
      </c>
      <c r="AD450" s="8" t="s">
        <v>17</v>
      </c>
    </row>
    <row r="451" spans="1:30">
      <c r="A451" s="9" t="s">
        <v>2982</v>
      </c>
      <c r="B451" s="9" t="s">
        <v>2611</v>
      </c>
      <c r="C451" s="3" t="s">
        <v>3634</v>
      </c>
      <c r="D451">
        <v>2013</v>
      </c>
      <c r="E451" s="3" t="s">
        <v>2983</v>
      </c>
      <c r="F451" s="3" t="s">
        <v>2984</v>
      </c>
      <c r="G451" s="103" t="s">
        <v>2614</v>
      </c>
      <c r="H451" s="103" t="s">
        <v>2615</v>
      </c>
      <c r="I451" s="104" t="s">
        <v>2616</v>
      </c>
      <c r="J451" s="104" t="s">
        <v>2617</v>
      </c>
      <c r="K451" s="105" t="s">
        <v>2618</v>
      </c>
      <c r="L451" t="s">
        <v>2619</v>
      </c>
      <c r="M451" s="3" t="s">
        <v>331</v>
      </c>
      <c r="N451" s="3" t="s">
        <v>331</v>
      </c>
      <c r="O451" s="3" t="s">
        <v>2983</v>
      </c>
      <c r="P451" s="10" t="s">
        <v>17</v>
      </c>
      <c r="Q451" s="12">
        <v>5576</v>
      </c>
      <c r="R451" s="10" t="s">
        <v>48</v>
      </c>
      <c r="S451" s="3" t="s">
        <v>2620</v>
      </c>
      <c r="T451" s="10">
        <v>30</v>
      </c>
      <c r="U451">
        <v>100</v>
      </c>
      <c r="V451" s="89">
        <v>5042</v>
      </c>
      <c r="W451">
        <f t="shared" si="13"/>
        <v>90.423242467718794</v>
      </c>
      <c r="X451" s="10" t="s">
        <v>2676</v>
      </c>
      <c r="Y451" t="s">
        <v>2986</v>
      </c>
      <c r="Z451" t="s">
        <v>2987</v>
      </c>
      <c r="AA451" t="s">
        <v>2988</v>
      </c>
      <c r="AB451" t="s">
        <v>2989</v>
      </c>
      <c r="AC451" t="s">
        <v>313</v>
      </c>
      <c r="AD451" s="8" t="s">
        <v>17</v>
      </c>
    </row>
    <row r="452" spans="1:30">
      <c r="A452" s="9" t="s">
        <v>2990</v>
      </c>
      <c r="B452" s="9" t="s">
        <v>2611</v>
      </c>
      <c r="C452" s="3" t="s">
        <v>3634</v>
      </c>
      <c r="D452">
        <v>2013</v>
      </c>
      <c r="E452" s="3" t="s">
        <v>2991</v>
      </c>
      <c r="F452" s="3" t="s">
        <v>2992</v>
      </c>
      <c r="G452" s="103" t="s">
        <v>2614</v>
      </c>
      <c r="H452" s="103" t="s">
        <v>2615</v>
      </c>
      <c r="I452" s="104" t="s">
        <v>2616</v>
      </c>
      <c r="J452" s="104" t="s">
        <v>2617</v>
      </c>
      <c r="K452" s="105" t="s">
        <v>2618</v>
      </c>
      <c r="L452" t="s">
        <v>2619</v>
      </c>
      <c r="M452" s="3" t="s">
        <v>331</v>
      </c>
      <c r="N452" s="3" t="s">
        <v>331</v>
      </c>
      <c r="O452" s="3" t="s">
        <v>2991</v>
      </c>
      <c r="P452" s="10" t="s">
        <v>17</v>
      </c>
      <c r="Q452" s="12">
        <v>6904</v>
      </c>
      <c r="R452" s="10" t="s">
        <v>48</v>
      </c>
      <c r="S452" s="3" t="s">
        <v>2620</v>
      </c>
      <c r="T452" s="10">
        <v>30</v>
      </c>
      <c r="U452">
        <v>100</v>
      </c>
      <c r="V452" s="89">
        <v>6254</v>
      </c>
      <c r="W452">
        <f t="shared" si="13"/>
        <v>90.585168018539974</v>
      </c>
      <c r="X452" s="10" t="s">
        <v>2676</v>
      </c>
      <c r="Y452" t="s">
        <v>2994</v>
      </c>
      <c r="Z452" t="s">
        <v>2995</v>
      </c>
      <c r="AA452" t="s">
        <v>2996</v>
      </c>
      <c r="AB452" t="s">
        <v>2997</v>
      </c>
      <c r="AC452" t="s">
        <v>313</v>
      </c>
      <c r="AD452" s="8" t="s">
        <v>17</v>
      </c>
    </row>
    <row r="453" spans="1:30">
      <c r="A453" s="9" t="s">
        <v>2998</v>
      </c>
      <c r="B453" s="9" t="s">
        <v>2611</v>
      </c>
      <c r="C453" s="3" t="s">
        <v>3634</v>
      </c>
      <c r="D453">
        <v>2013</v>
      </c>
      <c r="E453" s="3" t="s">
        <v>2999</v>
      </c>
      <c r="F453" s="3" t="s">
        <v>3000</v>
      </c>
      <c r="G453" s="103" t="s">
        <v>2614</v>
      </c>
      <c r="H453" s="103" t="s">
        <v>2615</v>
      </c>
      <c r="I453" s="104" t="s">
        <v>2616</v>
      </c>
      <c r="J453" s="104" t="s">
        <v>2617</v>
      </c>
      <c r="K453" s="105" t="s">
        <v>2618</v>
      </c>
      <c r="L453" t="s">
        <v>2619</v>
      </c>
      <c r="M453" s="3" t="s">
        <v>331</v>
      </c>
      <c r="N453" s="3" t="s">
        <v>331</v>
      </c>
      <c r="O453" s="3" t="s">
        <v>2999</v>
      </c>
      <c r="P453" s="10" t="s">
        <v>17</v>
      </c>
      <c r="Q453" s="12">
        <v>4214</v>
      </c>
      <c r="R453" s="10" t="s">
        <v>48</v>
      </c>
      <c r="S453" s="3" t="s">
        <v>2620</v>
      </c>
      <c r="T453" s="10">
        <v>30</v>
      </c>
      <c r="U453">
        <v>100</v>
      </c>
      <c r="V453" s="89">
        <v>3538</v>
      </c>
      <c r="W453">
        <f t="shared" si="13"/>
        <v>83.958234456573322</v>
      </c>
      <c r="X453" s="10" t="s">
        <v>2676</v>
      </c>
      <c r="Y453" t="s">
        <v>3002</v>
      </c>
      <c r="Z453" t="s">
        <v>3003</v>
      </c>
      <c r="AA453" t="s">
        <v>3004</v>
      </c>
      <c r="AB453" t="s">
        <v>3005</v>
      </c>
      <c r="AC453" t="s">
        <v>313</v>
      </c>
      <c r="AD453" s="8" t="s">
        <v>17</v>
      </c>
    </row>
    <row r="454" spans="1:30">
      <c r="A454" s="9" t="s">
        <v>3006</v>
      </c>
      <c r="B454" s="9" t="s">
        <v>2611</v>
      </c>
      <c r="C454" s="3" t="s">
        <v>3634</v>
      </c>
      <c r="D454">
        <v>2013</v>
      </c>
      <c r="E454" s="3" t="s">
        <v>3007</v>
      </c>
      <c r="F454" s="3" t="s">
        <v>3008</v>
      </c>
      <c r="G454" s="103" t="s">
        <v>2614</v>
      </c>
      <c r="H454" s="103" t="s">
        <v>2615</v>
      </c>
      <c r="I454" s="104" t="s">
        <v>2616</v>
      </c>
      <c r="J454" s="104" t="s">
        <v>2617</v>
      </c>
      <c r="K454" s="105" t="s">
        <v>2618</v>
      </c>
      <c r="L454" t="s">
        <v>2619</v>
      </c>
      <c r="M454" s="3" t="s">
        <v>331</v>
      </c>
      <c r="N454" s="3" t="s">
        <v>331</v>
      </c>
      <c r="O454" s="3" t="s">
        <v>3007</v>
      </c>
      <c r="P454" s="10" t="s">
        <v>17</v>
      </c>
      <c r="Q454" s="12">
        <v>49943</v>
      </c>
      <c r="R454" s="10" t="s">
        <v>48</v>
      </c>
      <c r="S454" s="3" t="s">
        <v>2620</v>
      </c>
      <c r="T454" s="10">
        <v>30</v>
      </c>
      <c r="U454">
        <v>100</v>
      </c>
      <c r="V454" s="89">
        <v>30218</v>
      </c>
      <c r="W454">
        <f t="shared" si="13"/>
        <v>60.504975672266383</v>
      </c>
      <c r="X454" s="10" t="s">
        <v>3010</v>
      </c>
      <c r="Y454" t="s">
        <v>3011</v>
      </c>
      <c r="Z454" t="s">
        <v>3012</v>
      </c>
      <c r="AA454" t="s">
        <v>3013</v>
      </c>
      <c r="AB454" t="s">
        <v>3014</v>
      </c>
      <c r="AC454" t="s">
        <v>313</v>
      </c>
      <c r="AD454" s="8" t="s">
        <v>17</v>
      </c>
    </row>
    <row r="455" spans="1:30">
      <c r="A455" s="9" t="s">
        <v>3015</v>
      </c>
      <c r="B455" s="9" t="s">
        <v>2611</v>
      </c>
      <c r="C455" s="3" t="s">
        <v>3634</v>
      </c>
      <c r="D455">
        <v>2013</v>
      </c>
      <c r="E455" s="3" t="s">
        <v>3016</v>
      </c>
      <c r="F455" s="3" t="s">
        <v>3017</v>
      </c>
      <c r="G455" s="103" t="s">
        <v>2614</v>
      </c>
      <c r="H455" s="103" t="s">
        <v>2615</v>
      </c>
      <c r="I455" s="104" t="s">
        <v>2616</v>
      </c>
      <c r="J455" s="104" t="s">
        <v>2617</v>
      </c>
      <c r="K455" s="105" t="s">
        <v>2618</v>
      </c>
      <c r="L455" t="s">
        <v>2619</v>
      </c>
      <c r="M455" s="3" t="s">
        <v>331</v>
      </c>
      <c r="N455" s="3" t="s">
        <v>331</v>
      </c>
      <c r="O455" s="3" t="s">
        <v>3016</v>
      </c>
      <c r="P455" s="10" t="s">
        <v>17</v>
      </c>
      <c r="Q455" s="12">
        <v>79153</v>
      </c>
      <c r="R455" s="10" t="s">
        <v>48</v>
      </c>
      <c r="S455" s="3" t="s">
        <v>2620</v>
      </c>
      <c r="T455" s="10">
        <v>30</v>
      </c>
      <c r="U455">
        <v>100</v>
      </c>
      <c r="V455" s="89">
        <v>53246</v>
      </c>
      <c r="W455">
        <f t="shared" si="13"/>
        <v>67.269718140815897</v>
      </c>
      <c r="X455" s="10" t="s">
        <v>2703</v>
      </c>
      <c r="Y455" t="s">
        <v>3019</v>
      </c>
      <c r="Z455" t="s">
        <v>3020</v>
      </c>
      <c r="AA455" t="s">
        <v>3021</v>
      </c>
      <c r="AB455" t="s">
        <v>3022</v>
      </c>
      <c r="AC455" t="s">
        <v>313</v>
      </c>
      <c r="AD455" s="8" t="s">
        <v>17</v>
      </c>
    </row>
    <row r="456" spans="1:30">
      <c r="A456" s="9" t="s">
        <v>3023</v>
      </c>
      <c r="B456" s="9" t="s">
        <v>2611</v>
      </c>
      <c r="C456" s="3" t="s">
        <v>3634</v>
      </c>
      <c r="D456">
        <v>2013</v>
      </c>
      <c r="E456" s="3" t="s">
        <v>3016</v>
      </c>
      <c r="F456" s="3" t="s">
        <v>3017</v>
      </c>
      <c r="G456" s="103" t="s">
        <v>2614</v>
      </c>
      <c r="H456" s="103" t="s">
        <v>2615</v>
      </c>
      <c r="I456" s="104" t="s">
        <v>2616</v>
      </c>
      <c r="J456" s="104" t="s">
        <v>2617</v>
      </c>
      <c r="K456" s="105" t="s">
        <v>2618</v>
      </c>
      <c r="L456" t="s">
        <v>2619</v>
      </c>
      <c r="M456" s="3" t="s">
        <v>331</v>
      </c>
      <c r="N456" s="3" t="s">
        <v>331</v>
      </c>
      <c r="O456" s="3" t="s">
        <v>3016</v>
      </c>
      <c r="P456" s="10" t="s">
        <v>17</v>
      </c>
      <c r="Q456" s="12">
        <v>116740</v>
      </c>
      <c r="R456" s="10" t="s">
        <v>48</v>
      </c>
      <c r="S456" s="3" t="s">
        <v>2620</v>
      </c>
      <c r="T456" s="10">
        <v>30</v>
      </c>
      <c r="U456">
        <v>100</v>
      </c>
      <c r="V456" s="89">
        <v>72007</v>
      </c>
      <c r="W456">
        <f t="shared" si="13"/>
        <v>61.681514476614694</v>
      </c>
      <c r="X456" s="10" t="s">
        <v>2676</v>
      </c>
      <c r="Y456" t="s">
        <v>3019</v>
      </c>
      <c r="Z456" t="s">
        <v>3025</v>
      </c>
      <c r="AA456" t="s">
        <v>3026</v>
      </c>
      <c r="AB456" t="s">
        <v>3027</v>
      </c>
      <c r="AC456" t="s">
        <v>313</v>
      </c>
      <c r="AD456" s="8" t="s">
        <v>17</v>
      </c>
    </row>
    <row r="457" spans="1:30">
      <c r="A457" s="9" t="s">
        <v>3028</v>
      </c>
      <c r="B457" s="9" t="s">
        <v>2611</v>
      </c>
      <c r="C457" s="3" t="s">
        <v>3634</v>
      </c>
      <c r="D457">
        <v>2013</v>
      </c>
      <c r="E457" s="3" t="s">
        <v>3016</v>
      </c>
      <c r="F457" s="3" t="s">
        <v>3017</v>
      </c>
      <c r="G457" s="103" t="s">
        <v>2614</v>
      </c>
      <c r="H457" s="103" t="s">
        <v>2615</v>
      </c>
      <c r="I457" s="104" t="s">
        <v>2616</v>
      </c>
      <c r="J457" s="104" t="s">
        <v>2617</v>
      </c>
      <c r="K457" s="105" t="s">
        <v>2618</v>
      </c>
      <c r="L457" t="s">
        <v>2619</v>
      </c>
      <c r="M457" s="3" t="s">
        <v>331</v>
      </c>
      <c r="N457" s="3" t="s">
        <v>331</v>
      </c>
      <c r="O457" s="3" t="s">
        <v>3016</v>
      </c>
      <c r="P457" s="10" t="s">
        <v>17</v>
      </c>
      <c r="Q457" s="12">
        <v>66266</v>
      </c>
      <c r="R457" s="10" t="s">
        <v>48</v>
      </c>
      <c r="S457" s="3" t="s">
        <v>2620</v>
      </c>
      <c r="T457" s="10">
        <v>30</v>
      </c>
      <c r="U457">
        <v>100</v>
      </c>
      <c r="V457" s="89">
        <v>42922</v>
      </c>
      <c r="W457">
        <f t="shared" si="13"/>
        <v>64.77228141128181</v>
      </c>
      <c r="X457" s="10" t="s">
        <v>2631</v>
      </c>
      <c r="Y457" t="s">
        <v>3019</v>
      </c>
      <c r="Z457" t="s">
        <v>3030</v>
      </c>
      <c r="AA457" t="s">
        <v>3031</v>
      </c>
      <c r="AB457" t="s">
        <v>3032</v>
      </c>
      <c r="AC457" t="s">
        <v>313</v>
      </c>
      <c r="AD457" s="8" t="s">
        <v>17</v>
      </c>
    </row>
    <row r="458" spans="1:30">
      <c r="A458" s="9" t="s">
        <v>3033</v>
      </c>
      <c r="B458" s="9" t="s">
        <v>2611</v>
      </c>
      <c r="C458" s="3" t="s">
        <v>3634</v>
      </c>
      <c r="D458">
        <v>2013</v>
      </c>
      <c r="E458" s="3" t="s">
        <v>3016</v>
      </c>
      <c r="F458" s="3" t="s">
        <v>3017</v>
      </c>
      <c r="G458" s="103" t="s">
        <v>2614</v>
      </c>
      <c r="H458" s="103" t="s">
        <v>2615</v>
      </c>
      <c r="I458" s="104" t="s">
        <v>2616</v>
      </c>
      <c r="J458" s="104" t="s">
        <v>2617</v>
      </c>
      <c r="K458" s="105" t="s">
        <v>2618</v>
      </c>
      <c r="L458" t="s">
        <v>2619</v>
      </c>
      <c r="M458" s="3" t="s">
        <v>331</v>
      </c>
      <c r="N458" s="3" t="s">
        <v>331</v>
      </c>
      <c r="O458" s="3" t="s">
        <v>3016</v>
      </c>
      <c r="P458" s="10" t="s">
        <v>17</v>
      </c>
      <c r="Q458" s="12">
        <v>211723</v>
      </c>
      <c r="R458" s="10" t="s">
        <v>48</v>
      </c>
      <c r="S458" s="3" t="s">
        <v>2620</v>
      </c>
      <c r="T458" s="10">
        <v>30</v>
      </c>
      <c r="U458">
        <v>100</v>
      </c>
      <c r="V458" s="89">
        <v>124793</v>
      </c>
      <c r="W458">
        <f t="shared" si="13"/>
        <v>58.941636005535536</v>
      </c>
      <c r="X458" s="10" t="s">
        <v>2768</v>
      </c>
      <c r="Y458" t="s">
        <v>3019</v>
      </c>
      <c r="Z458" t="s">
        <v>3035</v>
      </c>
      <c r="AA458" t="s">
        <v>3036</v>
      </c>
      <c r="AB458" t="s">
        <v>3037</v>
      </c>
      <c r="AC458" t="s">
        <v>313</v>
      </c>
      <c r="AD458" s="8" t="s">
        <v>17</v>
      </c>
    </row>
    <row r="459" spans="1:30">
      <c r="A459" s="9" t="s">
        <v>3038</v>
      </c>
      <c r="B459" s="9" t="s">
        <v>2611</v>
      </c>
      <c r="C459" s="3" t="s">
        <v>3634</v>
      </c>
      <c r="D459">
        <v>2013</v>
      </c>
      <c r="E459" s="3" t="s">
        <v>3016</v>
      </c>
      <c r="F459" s="3" t="s">
        <v>3017</v>
      </c>
      <c r="G459" s="103" t="s">
        <v>3039</v>
      </c>
      <c r="H459" s="103" t="s">
        <v>3040</v>
      </c>
      <c r="I459" s="104" t="s">
        <v>2616</v>
      </c>
      <c r="J459" s="104" t="s">
        <v>2617</v>
      </c>
      <c r="K459" s="105" t="s">
        <v>2618</v>
      </c>
      <c r="L459" t="s">
        <v>2619</v>
      </c>
      <c r="M459" s="3" t="s">
        <v>331</v>
      </c>
      <c r="N459" s="3" t="s">
        <v>331</v>
      </c>
      <c r="O459" s="3" t="s">
        <v>3016</v>
      </c>
      <c r="P459" s="10" t="s">
        <v>17</v>
      </c>
      <c r="Q459" s="12">
        <v>58793</v>
      </c>
      <c r="R459" s="10" t="s">
        <v>48</v>
      </c>
      <c r="S459" s="3" t="s">
        <v>2620</v>
      </c>
      <c r="T459" s="10">
        <v>30</v>
      </c>
      <c r="U459">
        <v>100</v>
      </c>
      <c r="V459" s="89">
        <v>40931</v>
      </c>
      <c r="W459">
        <f t="shared" si="13"/>
        <v>69.618832173898255</v>
      </c>
      <c r="X459" s="10" t="s">
        <v>3042</v>
      </c>
      <c r="Y459" t="s">
        <v>3019</v>
      </c>
      <c r="Z459" t="s">
        <v>3043</v>
      </c>
      <c r="AA459" t="s">
        <v>3044</v>
      </c>
      <c r="AB459" t="s">
        <v>3045</v>
      </c>
      <c r="AC459" t="s">
        <v>313</v>
      </c>
      <c r="AD459" s="8" t="s">
        <v>17</v>
      </c>
    </row>
    <row r="460" spans="1:30">
      <c r="A460" s="9" t="s">
        <v>3046</v>
      </c>
      <c r="B460" s="9" t="s">
        <v>2611</v>
      </c>
      <c r="C460" s="3" t="s">
        <v>3634</v>
      </c>
      <c r="D460">
        <v>2013</v>
      </c>
      <c r="E460" s="3" t="s">
        <v>3016</v>
      </c>
      <c r="F460" s="3" t="s">
        <v>3017</v>
      </c>
      <c r="G460" s="103" t="s">
        <v>3039</v>
      </c>
      <c r="H460" s="103" t="s">
        <v>3040</v>
      </c>
      <c r="I460" s="104" t="s">
        <v>2616</v>
      </c>
      <c r="J460" s="104" t="s">
        <v>2617</v>
      </c>
      <c r="K460" s="105" t="s">
        <v>2618</v>
      </c>
      <c r="L460" t="s">
        <v>2619</v>
      </c>
      <c r="M460" s="3" t="s">
        <v>331</v>
      </c>
      <c r="N460" s="3" t="s">
        <v>331</v>
      </c>
      <c r="O460" s="3" t="s">
        <v>3016</v>
      </c>
      <c r="P460" s="10" t="s">
        <v>17</v>
      </c>
      <c r="Q460" s="12">
        <v>55035</v>
      </c>
      <c r="R460" s="10" t="s">
        <v>48</v>
      </c>
      <c r="S460" s="3" t="s">
        <v>2620</v>
      </c>
      <c r="T460" s="10">
        <v>30</v>
      </c>
      <c r="U460">
        <v>100</v>
      </c>
      <c r="V460" s="89">
        <v>25311</v>
      </c>
      <c r="W460">
        <f t="shared" si="13"/>
        <v>45.990733169801032</v>
      </c>
      <c r="X460" s="10" t="s">
        <v>3048</v>
      </c>
      <c r="Y460" t="s">
        <v>3019</v>
      </c>
      <c r="Z460" t="s">
        <v>3049</v>
      </c>
      <c r="AA460" t="s">
        <v>3050</v>
      </c>
      <c r="AB460" t="s">
        <v>3051</v>
      </c>
      <c r="AC460" t="s">
        <v>313</v>
      </c>
      <c r="AD460" s="8" t="s">
        <v>17</v>
      </c>
    </row>
    <row r="461" spans="1:30">
      <c r="A461" s="9" t="s">
        <v>3052</v>
      </c>
      <c r="B461" s="9" t="s">
        <v>2611</v>
      </c>
      <c r="C461" s="3" t="s">
        <v>3634</v>
      </c>
      <c r="D461">
        <v>2013</v>
      </c>
      <c r="E461" s="3" t="s">
        <v>3016</v>
      </c>
      <c r="F461" s="3" t="s">
        <v>3017</v>
      </c>
      <c r="G461" s="103" t="s">
        <v>3039</v>
      </c>
      <c r="H461" s="103" t="s">
        <v>3040</v>
      </c>
      <c r="I461" s="104" t="s">
        <v>2616</v>
      </c>
      <c r="J461" s="104" t="s">
        <v>2617</v>
      </c>
      <c r="K461" s="105" t="s">
        <v>2618</v>
      </c>
      <c r="L461" t="s">
        <v>2619</v>
      </c>
      <c r="M461" s="3" t="s">
        <v>331</v>
      </c>
      <c r="N461" s="3" t="s">
        <v>331</v>
      </c>
      <c r="O461" s="3" t="s">
        <v>3016</v>
      </c>
      <c r="P461" s="10" t="s">
        <v>17</v>
      </c>
      <c r="Q461" s="12">
        <v>32631</v>
      </c>
      <c r="R461" s="10" t="s">
        <v>48</v>
      </c>
      <c r="S461" s="3" t="s">
        <v>2620</v>
      </c>
      <c r="T461" s="10">
        <v>30</v>
      </c>
      <c r="U461">
        <v>100</v>
      </c>
      <c r="V461" s="89">
        <v>22011</v>
      </c>
      <c r="W461">
        <f t="shared" si="13"/>
        <v>67.454261285280865</v>
      </c>
      <c r="X461" s="10" t="s">
        <v>3054</v>
      </c>
      <c r="Y461" t="s">
        <v>3019</v>
      </c>
      <c r="Z461" t="s">
        <v>3055</v>
      </c>
      <c r="AA461" t="s">
        <v>3056</v>
      </c>
      <c r="AB461" t="s">
        <v>3057</v>
      </c>
      <c r="AC461" t="s">
        <v>313</v>
      </c>
      <c r="AD461" s="8" t="s">
        <v>17</v>
      </c>
    </row>
    <row r="462" spans="1:30">
      <c r="A462" s="9" t="s">
        <v>3058</v>
      </c>
      <c r="B462" s="9" t="s">
        <v>2611</v>
      </c>
      <c r="C462" s="3" t="s">
        <v>3634</v>
      </c>
      <c r="D462">
        <v>2013</v>
      </c>
      <c r="E462" s="3" t="s">
        <v>3016</v>
      </c>
      <c r="F462" s="3" t="s">
        <v>3017</v>
      </c>
      <c r="G462" s="103" t="s">
        <v>3039</v>
      </c>
      <c r="H462" s="103" t="s">
        <v>3040</v>
      </c>
      <c r="I462" s="104" t="s">
        <v>2616</v>
      </c>
      <c r="J462" s="104" t="s">
        <v>2617</v>
      </c>
      <c r="K462" s="105" t="s">
        <v>2618</v>
      </c>
      <c r="L462" t="s">
        <v>2619</v>
      </c>
      <c r="M462" s="3" t="s">
        <v>331</v>
      </c>
      <c r="N462" s="3" t="s">
        <v>331</v>
      </c>
      <c r="O462" s="3" t="s">
        <v>3016</v>
      </c>
      <c r="P462" s="10" t="s">
        <v>17</v>
      </c>
      <c r="Q462" s="12">
        <v>72125</v>
      </c>
      <c r="R462" s="10" t="s">
        <v>48</v>
      </c>
      <c r="S462" s="3" t="s">
        <v>2620</v>
      </c>
      <c r="T462" s="10">
        <v>30</v>
      </c>
      <c r="U462">
        <v>100</v>
      </c>
      <c r="V462" s="89">
        <v>37929</v>
      </c>
      <c r="W462">
        <f t="shared" si="13"/>
        <v>52.587868284228769</v>
      </c>
      <c r="X462" s="10" t="s">
        <v>3060</v>
      </c>
      <c r="Y462" t="s">
        <v>3019</v>
      </c>
      <c r="Z462" t="s">
        <v>3061</v>
      </c>
      <c r="AA462" t="s">
        <v>3062</v>
      </c>
      <c r="AB462" t="s">
        <v>3063</v>
      </c>
      <c r="AC462" t="s">
        <v>313</v>
      </c>
      <c r="AD462" s="8" t="s">
        <v>17</v>
      </c>
    </row>
    <row r="463" spans="1:30">
      <c r="A463" s="9" t="s">
        <v>3064</v>
      </c>
      <c r="B463" s="9" t="s">
        <v>2611</v>
      </c>
      <c r="C463" s="3" t="s">
        <v>3634</v>
      </c>
      <c r="D463">
        <v>2013</v>
      </c>
      <c r="E463" s="3" t="s">
        <v>3065</v>
      </c>
      <c r="F463" s="3" t="s">
        <v>3066</v>
      </c>
      <c r="G463" s="103" t="s">
        <v>2614</v>
      </c>
      <c r="H463" s="103" t="s">
        <v>2615</v>
      </c>
      <c r="I463" s="104" t="s">
        <v>2616</v>
      </c>
      <c r="J463" s="104" t="s">
        <v>2617</v>
      </c>
      <c r="K463" s="105" t="s">
        <v>2618</v>
      </c>
      <c r="L463" t="s">
        <v>2619</v>
      </c>
      <c r="M463" s="3" t="s">
        <v>331</v>
      </c>
      <c r="N463" s="3" t="s">
        <v>331</v>
      </c>
      <c r="O463" s="3" t="s">
        <v>3065</v>
      </c>
      <c r="P463" s="10" t="s">
        <v>17</v>
      </c>
      <c r="Q463" s="12">
        <v>59088</v>
      </c>
      <c r="R463" s="10" t="s">
        <v>48</v>
      </c>
      <c r="S463" s="3" t="s">
        <v>2620</v>
      </c>
      <c r="T463" s="10">
        <v>25</v>
      </c>
      <c r="U463">
        <v>100</v>
      </c>
      <c r="V463" s="89">
        <v>37532</v>
      </c>
      <c r="W463">
        <f t="shared" si="13"/>
        <v>63.51881938803141</v>
      </c>
      <c r="X463" s="10" t="s">
        <v>3068</v>
      </c>
      <c r="Y463" t="s">
        <v>3069</v>
      </c>
      <c r="Z463" t="s">
        <v>3070</v>
      </c>
      <c r="AA463" t="s">
        <v>3071</v>
      </c>
      <c r="AB463" t="s">
        <v>3072</v>
      </c>
      <c r="AC463" t="s">
        <v>313</v>
      </c>
      <c r="AD463" s="8" t="s">
        <v>17</v>
      </c>
    </row>
    <row r="464" spans="1:30">
      <c r="A464" s="9" t="s">
        <v>3073</v>
      </c>
      <c r="B464" s="9" t="s">
        <v>2611</v>
      </c>
      <c r="C464" s="3" t="s">
        <v>3634</v>
      </c>
      <c r="D464">
        <v>2013</v>
      </c>
      <c r="E464" s="3" t="s">
        <v>3074</v>
      </c>
      <c r="F464" s="3" t="s">
        <v>3075</v>
      </c>
      <c r="G464" s="103" t="s">
        <v>2614</v>
      </c>
      <c r="H464" s="103" t="s">
        <v>2615</v>
      </c>
      <c r="I464" s="104" t="s">
        <v>2616</v>
      </c>
      <c r="J464" s="104" t="s">
        <v>2617</v>
      </c>
      <c r="K464" s="105" t="s">
        <v>2618</v>
      </c>
      <c r="L464" t="s">
        <v>2619</v>
      </c>
      <c r="M464" s="3" t="s">
        <v>331</v>
      </c>
      <c r="N464" s="3" t="s">
        <v>331</v>
      </c>
      <c r="O464" s="3" t="s">
        <v>3074</v>
      </c>
      <c r="P464" s="10" t="s">
        <v>17</v>
      </c>
      <c r="Q464" s="12">
        <v>47363</v>
      </c>
      <c r="R464" s="10" t="s">
        <v>48</v>
      </c>
      <c r="S464" s="3" t="s">
        <v>2620</v>
      </c>
      <c r="T464" s="10">
        <v>25</v>
      </c>
      <c r="U464">
        <v>100</v>
      </c>
      <c r="V464" s="89">
        <v>31224</v>
      </c>
      <c r="W464">
        <f t="shared" si="13"/>
        <v>65.924878069379062</v>
      </c>
      <c r="X464" s="10" t="s">
        <v>2694</v>
      </c>
      <c r="Y464" t="s">
        <v>3077</v>
      </c>
      <c r="Z464" t="s">
        <v>3078</v>
      </c>
      <c r="AA464" t="s">
        <v>3079</v>
      </c>
      <c r="AB464" t="s">
        <v>3080</v>
      </c>
      <c r="AC464" t="s">
        <v>313</v>
      </c>
      <c r="AD464" s="8" t="s">
        <v>17</v>
      </c>
    </row>
    <row r="465" spans="1:30">
      <c r="A465" s="9" t="s">
        <v>3081</v>
      </c>
      <c r="B465" s="9" t="s">
        <v>2611</v>
      </c>
      <c r="C465" s="3" t="s">
        <v>3634</v>
      </c>
      <c r="D465">
        <v>2013</v>
      </c>
      <c r="E465" s="3" t="s">
        <v>3082</v>
      </c>
      <c r="F465" s="3" t="s">
        <v>3083</v>
      </c>
      <c r="G465" s="103" t="s">
        <v>2614</v>
      </c>
      <c r="H465" s="103" t="s">
        <v>2615</v>
      </c>
      <c r="I465" s="104" t="s">
        <v>2616</v>
      </c>
      <c r="J465" s="104" t="s">
        <v>2617</v>
      </c>
      <c r="K465" s="105" t="s">
        <v>2618</v>
      </c>
      <c r="L465" t="s">
        <v>2619</v>
      </c>
      <c r="M465" s="3" t="s">
        <v>331</v>
      </c>
      <c r="N465" s="3" t="s">
        <v>331</v>
      </c>
      <c r="O465" s="3" t="s">
        <v>3082</v>
      </c>
      <c r="P465" s="10" t="s">
        <v>17</v>
      </c>
      <c r="Q465" s="12">
        <v>10646</v>
      </c>
      <c r="R465" s="10" t="s">
        <v>48</v>
      </c>
      <c r="S465" s="3" t="s">
        <v>2620</v>
      </c>
      <c r="T465" s="10">
        <v>25</v>
      </c>
      <c r="U465">
        <v>100</v>
      </c>
      <c r="V465" s="89">
        <v>8703</v>
      </c>
      <c r="W465">
        <f t="shared" si="13"/>
        <v>81.749013714071012</v>
      </c>
      <c r="X465" s="10" t="s">
        <v>3068</v>
      </c>
      <c r="Y465" t="s">
        <v>3085</v>
      </c>
      <c r="Z465" t="s">
        <v>3086</v>
      </c>
      <c r="AA465" t="s">
        <v>3087</v>
      </c>
      <c r="AB465" t="s">
        <v>3088</v>
      </c>
      <c r="AC465" t="s">
        <v>313</v>
      </c>
      <c r="AD465" s="8" t="s">
        <v>17</v>
      </c>
    </row>
    <row r="466" spans="1:30">
      <c r="A466" s="9" t="s">
        <v>3089</v>
      </c>
      <c r="B466" s="9" t="s">
        <v>2611</v>
      </c>
      <c r="C466" s="3" t="s">
        <v>3634</v>
      </c>
      <c r="D466">
        <v>2013</v>
      </c>
      <c r="E466" s="3" t="s">
        <v>3090</v>
      </c>
      <c r="F466" s="3" t="s">
        <v>3091</v>
      </c>
      <c r="G466" s="103" t="s">
        <v>2614</v>
      </c>
      <c r="H466" s="103" t="s">
        <v>2615</v>
      </c>
      <c r="I466" s="104" t="s">
        <v>2616</v>
      </c>
      <c r="J466" s="104" t="s">
        <v>2617</v>
      </c>
      <c r="K466" s="105" t="s">
        <v>2618</v>
      </c>
      <c r="L466" t="s">
        <v>2619</v>
      </c>
      <c r="M466" s="3" t="s">
        <v>331</v>
      </c>
      <c r="N466" s="3" t="s">
        <v>331</v>
      </c>
      <c r="O466" s="3" t="s">
        <v>3090</v>
      </c>
      <c r="P466" s="10" t="s">
        <v>17</v>
      </c>
      <c r="Q466" s="12">
        <v>9138</v>
      </c>
      <c r="R466" s="10" t="s">
        <v>48</v>
      </c>
      <c r="S466" s="3" t="s">
        <v>2620</v>
      </c>
      <c r="T466" s="10">
        <v>25</v>
      </c>
      <c r="U466">
        <v>100</v>
      </c>
      <c r="V466" s="89">
        <v>7804</v>
      </c>
      <c r="W466">
        <f t="shared" si="13"/>
        <v>85.401619610418038</v>
      </c>
      <c r="X466" s="10" t="s">
        <v>3042</v>
      </c>
      <c r="Y466" t="s">
        <v>3093</v>
      </c>
      <c r="Z466" t="s">
        <v>3094</v>
      </c>
      <c r="AA466" t="s">
        <v>3095</v>
      </c>
      <c r="AB466" t="s">
        <v>3096</v>
      </c>
      <c r="AC466" t="s">
        <v>313</v>
      </c>
      <c r="AD466" s="8" t="s">
        <v>17</v>
      </c>
    </row>
    <row r="467" spans="1:30">
      <c r="A467" s="9" t="s">
        <v>3097</v>
      </c>
      <c r="B467" s="9" t="s">
        <v>2611</v>
      </c>
      <c r="C467" s="3" t="s">
        <v>3634</v>
      </c>
      <c r="D467">
        <v>2013</v>
      </c>
      <c r="E467" s="3" t="s">
        <v>3098</v>
      </c>
      <c r="F467" s="3" t="s">
        <v>3099</v>
      </c>
      <c r="G467" s="103" t="s">
        <v>2614</v>
      </c>
      <c r="H467" s="103" t="s">
        <v>2615</v>
      </c>
      <c r="I467" s="104" t="s">
        <v>2616</v>
      </c>
      <c r="J467" s="104" t="s">
        <v>2617</v>
      </c>
      <c r="K467" s="105" t="s">
        <v>2618</v>
      </c>
      <c r="L467" t="s">
        <v>2619</v>
      </c>
      <c r="M467" s="3" t="s">
        <v>331</v>
      </c>
      <c r="N467" s="3" t="s">
        <v>331</v>
      </c>
      <c r="O467" s="3" t="s">
        <v>3098</v>
      </c>
      <c r="P467" s="10" t="s">
        <v>17</v>
      </c>
      <c r="Q467" s="12">
        <v>32428</v>
      </c>
      <c r="R467" s="10" t="s">
        <v>48</v>
      </c>
      <c r="S467" s="3" t="s">
        <v>2620</v>
      </c>
      <c r="T467" s="10">
        <v>30</v>
      </c>
      <c r="U467">
        <v>100</v>
      </c>
      <c r="V467" s="89">
        <v>19653</v>
      </c>
      <c r="W467">
        <f t="shared" si="13"/>
        <v>60.605032687800666</v>
      </c>
      <c r="X467" s="10" t="s">
        <v>2631</v>
      </c>
      <c r="Y467" t="s">
        <v>3101</v>
      </c>
      <c r="Z467" t="s">
        <v>3102</v>
      </c>
      <c r="AA467" t="s">
        <v>3103</v>
      </c>
      <c r="AB467" t="s">
        <v>3104</v>
      </c>
      <c r="AC467" t="s">
        <v>313</v>
      </c>
      <c r="AD467" s="8" t="s">
        <v>17</v>
      </c>
    </row>
    <row r="468" spans="1:30">
      <c r="A468" s="9" t="s">
        <v>3105</v>
      </c>
      <c r="B468" s="9" t="s">
        <v>2611</v>
      </c>
      <c r="C468" s="3" t="s">
        <v>3634</v>
      </c>
      <c r="D468">
        <v>2013</v>
      </c>
      <c r="E468" s="3" t="s">
        <v>3106</v>
      </c>
      <c r="F468" s="3" t="s">
        <v>3107</v>
      </c>
      <c r="G468" s="103" t="s">
        <v>2614</v>
      </c>
      <c r="H468" s="103" t="s">
        <v>2615</v>
      </c>
      <c r="I468" s="104" t="s">
        <v>2616</v>
      </c>
      <c r="J468" s="104" t="s">
        <v>2617</v>
      </c>
      <c r="K468" s="105" t="s">
        <v>2618</v>
      </c>
      <c r="L468" t="s">
        <v>2619</v>
      </c>
      <c r="M468" s="3" t="s">
        <v>331</v>
      </c>
      <c r="N468" s="3" t="s">
        <v>331</v>
      </c>
      <c r="O468" s="3" t="s">
        <v>3106</v>
      </c>
      <c r="P468" s="10" t="s">
        <v>17</v>
      </c>
      <c r="Q468" s="12">
        <v>31957</v>
      </c>
      <c r="R468" s="10" t="s">
        <v>48</v>
      </c>
      <c r="S468" s="3" t="s">
        <v>2620</v>
      </c>
      <c r="T468" s="10">
        <v>25</v>
      </c>
      <c r="U468">
        <v>100</v>
      </c>
      <c r="V468" s="89">
        <v>21389</v>
      </c>
      <c r="W468">
        <f t="shared" si="13"/>
        <v>66.930562943955934</v>
      </c>
      <c r="X468" s="10" t="s">
        <v>2768</v>
      </c>
      <c r="Y468" t="s">
        <v>3109</v>
      </c>
      <c r="Z468" t="s">
        <v>3110</v>
      </c>
      <c r="AA468" t="s">
        <v>3111</v>
      </c>
      <c r="AB468" t="s">
        <v>3112</v>
      </c>
      <c r="AC468" t="s">
        <v>313</v>
      </c>
      <c r="AD468" s="8" t="s">
        <v>17</v>
      </c>
    </row>
    <row r="469" spans="1:30">
      <c r="A469" s="9" t="s">
        <v>3113</v>
      </c>
      <c r="B469" s="9" t="s">
        <v>2611</v>
      </c>
      <c r="C469" s="3" t="s">
        <v>3634</v>
      </c>
      <c r="D469">
        <v>2013</v>
      </c>
      <c r="E469" s="3" t="s">
        <v>3114</v>
      </c>
      <c r="F469" s="3" t="s">
        <v>3115</v>
      </c>
      <c r="G469" s="103" t="s">
        <v>2614</v>
      </c>
      <c r="H469" s="103" t="s">
        <v>2615</v>
      </c>
      <c r="I469" s="104" t="s">
        <v>2616</v>
      </c>
      <c r="J469" s="104" t="s">
        <v>2617</v>
      </c>
      <c r="K469" s="105" t="s">
        <v>2618</v>
      </c>
      <c r="L469" t="s">
        <v>2619</v>
      </c>
      <c r="M469" s="3" t="s">
        <v>331</v>
      </c>
      <c r="N469" s="3" t="s">
        <v>331</v>
      </c>
      <c r="O469" s="3" t="s">
        <v>3114</v>
      </c>
      <c r="P469" s="10" t="s">
        <v>17</v>
      </c>
      <c r="Q469" s="12">
        <v>40467</v>
      </c>
      <c r="R469" s="10" t="s">
        <v>48</v>
      </c>
      <c r="S469" s="3" t="s">
        <v>2620</v>
      </c>
      <c r="T469" s="10">
        <v>25</v>
      </c>
      <c r="U469">
        <v>100</v>
      </c>
      <c r="V469" s="89">
        <v>27675</v>
      </c>
      <c r="W469">
        <f t="shared" si="13"/>
        <v>68.389057750759875</v>
      </c>
      <c r="X469" s="10" t="s">
        <v>3042</v>
      </c>
      <c r="Y469" t="s">
        <v>3117</v>
      </c>
      <c r="Z469" t="s">
        <v>3118</v>
      </c>
      <c r="AA469" t="s">
        <v>3119</v>
      </c>
      <c r="AB469" t="s">
        <v>3120</v>
      </c>
      <c r="AC469" t="s">
        <v>313</v>
      </c>
      <c r="AD469" s="8" t="s">
        <v>17</v>
      </c>
    </row>
    <row r="470" spans="1:30">
      <c r="A470" s="9" t="s">
        <v>3121</v>
      </c>
      <c r="B470" s="9" t="s">
        <v>2611</v>
      </c>
      <c r="C470" s="3" t="s">
        <v>3634</v>
      </c>
      <c r="D470">
        <v>2013</v>
      </c>
      <c r="E470" s="3" t="s">
        <v>3122</v>
      </c>
      <c r="F470" s="3" t="s">
        <v>3123</v>
      </c>
      <c r="G470" s="103" t="s">
        <v>2614</v>
      </c>
      <c r="H470" s="103" t="s">
        <v>2615</v>
      </c>
      <c r="I470" s="104" t="s">
        <v>2616</v>
      </c>
      <c r="J470" s="104" t="s">
        <v>2617</v>
      </c>
      <c r="K470" s="105" t="s">
        <v>2618</v>
      </c>
      <c r="L470" t="s">
        <v>2619</v>
      </c>
      <c r="M470" s="3" t="s">
        <v>331</v>
      </c>
      <c r="N470" s="3" t="s">
        <v>331</v>
      </c>
      <c r="O470" s="3" t="s">
        <v>3122</v>
      </c>
      <c r="P470" s="10" t="s">
        <v>17</v>
      </c>
      <c r="Q470" s="12">
        <v>29786</v>
      </c>
      <c r="R470" s="10" t="s">
        <v>48</v>
      </c>
      <c r="S470" s="3" t="s">
        <v>2620</v>
      </c>
      <c r="T470" s="10">
        <v>30</v>
      </c>
      <c r="U470">
        <v>100</v>
      </c>
      <c r="V470" s="89">
        <v>18311</v>
      </c>
      <c r="W470">
        <f t="shared" si="13"/>
        <v>61.475189686429864</v>
      </c>
      <c r="X470" s="10" t="s">
        <v>3048</v>
      </c>
      <c r="Y470" t="s">
        <v>3125</v>
      </c>
      <c r="Z470" t="s">
        <v>3126</v>
      </c>
      <c r="AA470" t="s">
        <v>3127</v>
      </c>
      <c r="AB470" t="s">
        <v>3128</v>
      </c>
      <c r="AC470" t="s">
        <v>313</v>
      </c>
      <c r="AD470" s="8" t="s">
        <v>17</v>
      </c>
    </row>
    <row r="471" spans="1:30">
      <c r="A471" s="9" t="s">
        <v>3129</v>
      </c>
      <c r="B471" s="9" t="s">
        <v>2611</v>
      </c>
      <c r="C471" s="3" t="s">
        <v>3634</v>
      </c>
      <c r="D471">
        <v>2013</v>
      </c>
      <c r="E471" s="3" t="s">
        <v>3130</v>
      </c>
      <c r="F471" s="3" t="s">
        <v>3131</v>
      </c>
      <c r="G471" s="103" t="s">
        <v>2614</v>
      </c>
      <c r="H471" s="103" t="s">
        <v>2615</v>
      </c>
      <c r="I471" s="104" t="s">
        <v>2616</v>
      </c>
      <c r="J471" s="104" t="s">
        <v>2617</v>
      </c>
      <c r="K471" s="105" t="s">
        <v>2618</v>
      </c>
      <c r="L471" t="s">
        <v>2619</v>
      </c>
      <c r="M471" s="3" t="s">
        <v>331</v>
      </c>
      <c r="N471" s="3" t="s">
        <v>331</v>
      </c>
      <c r="O471" s="3" t="s">
        <v>3130</v>
      </c>
      <c r="P471" s="10" t="s">
        <v>17</v>
      </c>
      <c r="Q471" s="12">
        <v>11092</v>
      </c>
      <c r="R471" s="10" t="s">
        <v>48</v>
      </c>
      <c r="S471" s="3" t="s">
        <v>2620</v>
      </c>
      <c r="T471" s="10">
        <v>25</v>
      </c>
      <c r="U471">
        <v>100</v>
      </c>
      <c r="V471" s="89">
        <v>9320</v>
      </c>
      <c r="W471">
        <f t="shared" ref="W471:W482" si="14">(V471/Q471)*100</f>
        <v>84.024522178146412</v>
      </c>
      <c r="X471" s="10" t="s">
        <v>3068</v>
      </c>
      <c r="Y471" t="s">
        <v>3133</v>
      </c>
      <c r="Z471" t="s">
        <v>3134</v>
      </c>
      <c r="AA471" t="s">
        <v>3135</v>
      </c>
      <c r="AB471" t="s">
        <v>3136</v>
      </c>
      <c r="AC471" t="s">
        <v>313</v>
      </c>
      <c r="AD471" s="8" t="s">
        <v>17</v>
      </c>
    </row>
    <row r="472" spans="1:30">
      <c r="A472" s="9" t="s">
        <v>3137</v>
      </c>
      <c r="B472" s="9" t="s">
        <v>2611</v>
      </c>
      <c r="C472" s="3" t="s">
        <v>3634</v>
      </c>
      <c r="D472">
        <v>2013</v>
      </c>
      <c r="E472" s="3" t="s">
        <v>3138</v>
      </c>
      <c r="F472" s="3" t="s">
        <v>3139</v>
      </c>
      <c r="G472" s="103" t="s">
        <v>2614</v>
      </c>
      <c r="H472" s="103" t="s">
        <v>2615</v>
      </c>
      <c r="I472" s="104" t="s">
        <v>2616</v>
      </c>
      <c r="J472" s="104" t="s">
        <v>2617</v>
      </c>
      <c r="K472" s="105" t="s">
        <v>2618</v>
      </c>
      <c r="L472" t="s">
        <v>2619</v>
      </c>
      <c r="M472" s="3" t="s">
        <v>331</v>
      </c>
      <c r="N472" s="3" t="s">
        <v>331</v>
      </c>
      <c r="O472" s="3" t="s">
        <v>3138</v>
      </c>
      <c r="P472" s="10" t="s">
        <v>17</v>
      </c>
      <c r="Q472" s="12">
        <v>7650</v>
      </c>
      <c r="R472" s="10" t="s">
        <v>48</v>
      </c>
      <c r="S472" s="3" t="s">
        <v>2620</v>
      </c>
      <c r="T472" s="10">
        <v>25</v>
      </c>
      <c r="U472">
        <v>100</v>
      </c>
      <c r="V472" s="89">
        <v>5866</v>
      </c>
      <c r="W472">
        <f t="shared" si="14"/>
        <v>76.679738562091501</v>
      </c>
      <c r="X472" s="10" t="s">
        <v>3068</v>
      </c>
      <c r="Y472" t="s">
        <v>3141</v>
      </c>
      <c r="Z472" t="s">
        <v>3142</v>
      </c>
      <c r="AA472" t="s">
        <v>3143</v>
      </c>
      <c r="AB472" t="s">
        <v>3144</v>
      </c>
      <c r="AC472" t="s">
        <v>313</v>
      </c>
      <c r="AD472" s="8" t="s">
        <v>17</v>
      </c>
    </row>
    <row r="473" spans="1:30">
      <c r="A473" s="9" t="s">
        <v>3145</v>
      </c>
      <c r="B473" s="9" t="s">
        <v>2611</v>
      </c>
      <c r="C473" s="3" t="s">
        <v>3634</v>
      </c>
      <c r="D473">
        <v>2013</v>
      </c>
      <c r="E473" s="3" t="s">
        <v>3146</v>
      </c>
      <c r="F473" s="3" t="s">
        <v>3147</v>
      </c>
      <c r="G473" s="103" t="s">
        <v>2614</v>
      </c>
      <c r="H473" s="103" t="s">
        <v>2615</v>
      </c>
      <c r="I473" s="104" t="s">
        <v>2616</v>
      </c>
      <c r="J473" s="104" t="s">
        <v>2617</v>
      </c>
      <c r="K473" s="105" t="s">
        <v>2618</v>
      </c>
      <c r="L473" t="s">
        <v>2619</v>
      </c>
      <c r="M473" s="3" t="s">
        <v>331</v>
      </c>
      <c r="N473" s="3" t="s">
        <v>331</v>
      </c>
      <c r="O473" s="3" t="s">
        <v>3146</v>
      </c>
      <c r="P473" s="10" t="s">
        <v>17</v>
      </c>
      <c r="Q473" s="12">
        <v>5291</v>
      </c>
      <c r="R473" s="10" t="s">
        <v>48</v>
      </c>
      <c r="S473" s="3" t="s">
        <v>2620</v>
      </c>
      <c r="T473" s="10">
        <v>25</v>
      </c>
      <c r="U473">
        <v>100</v>
      </c>
      <c r="V473" s="89">
        <v>3413</v>
      </c>
      <c r="W473">
        <f t="shared" si="14"/>
        <v>64.505764505764503</v>
      </c>
      <c r="X473" s="10" t="s">
        <v>2694</v>
      </c>
      <c r="Y473" t="s">
        <v>3149</v>
      </c>
      <c r="Z473" t="s">
        <v>3150</v>
      </c>
      <c r="AA473" t="s">
        <v>3151</v>
      </c>
      <c r="AB473" t="s">
        <v>3152</v>
      </c>
      <c r="AC473" t="s">
        <v>313</v>
      </c>
      <c r="AD473" s="8" t="s">
        <v>17</v>
      </c>
    </row>
    <row r="474" spans="1:30">
      <c r="A474" s="9" t="s">
        <v>3153</v>
      </c>
      <c r="B474" s="9" t="s">
        <v>2611</v>
      </c>
      <c r="C474" s="3" t="s">
        <v>3634</v>
      </c>
      <c r="D474">
        <v>2013</v>
      </c>
      <c r="E474" s="3" t="s">
        <v>3154</v>
      </c>
      <c r="F474" s="3" t="s">
        <v>3155</v>
      </c>
      <c r="G474" s="103" t="s">
        <v>2614</v>
      </c>
      <c r="H474" s="103" t="s">
        <v>2615</v>
      </c>
      <c r="I474" s="104" t="s">
        <v>2616</v>
      </c>
      <c r="J474" s="104" t="s">
        <v>2617</v>
      </c>
      <c r="K474" s="105" t="s">
        <v>2618</v>
      </c>
      <c r="L474" t="s">
        <v>2619</v>
      </c>
      <c r="M474" s="3" t="s">
        <v>331</v>
      </c>
      <c r="N474" s="3" t="s">
        <v>331</v>
      </c>
      <c r="O474" s="3" t="s">
        <v>3154</v>
      </c>
      <c r="P474" s="10" t="s">
        <v>17</v>
      </c>
      <c r="Q474" s="12">
        <v>9217</v>
      </c>
      <c r="R474" s="10" t="s">
        <v>48</v>
      </c>
      <c r="S474" s="3" t="s">
        <v>2620</v>
      </c>
      <c r="T474" s="10">
        <v>30</v>
      </c>
      <c r="U474">
        <v>100</v>
      </c>
      <c r="V474" s="89">
        <v>6688</v>
      </c>
      <c r="W474">
        <f t="shared" si="14"/>
        <v>72.561571010090049</v>
      </c>
      <c r="X474" s="10" t="s">
        <v>3068</v>
      </c>
      <c r="Y474" t="s">
        <v>3157</v>
      </c>
      <c r="Z474" t="s">
        <v>3158</v>
      </c>
      <c r="AA474" t="s">
        <v>3159</v>
      </c>
      <c r="AB474" t="s">
        <v>3160</v>
      </c>
      <c r="AC474" t="s">
        <v>313</v>
      </c>
      <c r="AD474" s="8" t="s">
        <v>17</v>
      </c>
    </row>
    <row r="475" spans="1:30">
      <c r="A475" s="9" t="s">
        <v>3161</v>
      </c>
      <c r="B475" s="9" t="s">
        <v>2611</v>
      </c>
      <c r="C475" s="3" t="s">
        <v>3634</v>
      </c>
      <c r="D475">
        <v>2013</v>
      </c>
      <c r="E475" s="3" t="s">
        <v>3162</v>
      </c>
      <c r="F475" s="3" t="s">
        <v>3163</v>
      </c>
      <c r="G475" s="103" t="s">
        <v>2614</v>
      </c>
      <c r="H475" s="103" t="s">
        <v>2615</v>
      </c>
      <c r="I475" s="104" t="s">
        <v>2616</v>
      </c>
      <c r="J475" s="104" t="s">
        <v>2617</v>
      </c>
      <c r="K475" s="105" t="s">
        <v>2618</v>
      </c>
      <c r="L475" t="s">
        <v>2619</v>
      </c>
      <c r="M475" s="3" t="s">
        <v>331</v>
      </c>
      <c r="N475" s="3" t="s">
        <v>331</v>
      </c>
      <c r="O475" s="3" t="s">
        <v>3162</v>
      </c>
      <c r="P475" s="10" t="s">
        <v>17</v>
      </c>
      <c r="Q475" s="12">
        <v>10610</v>
      </c>
      <c r="R475" s="10" t="s">
        <v>48</v>
      </c>
      <c r="S475" s="3" t="s">
        <v>2620</v>
      </c>
      <c r="T475" s="10">
        <v>30</v>
      </c>
      <c r="U475">
        <v>100</v>
      </c>
      <c r="V475" s="89">
        <v>7925</v>
      </c>
      <c r="W475">
        <f t="shared" si="14"/>
        <v>74.693685202639017</v>
      </c>
      <c r="X475" s="10" t="s">
        <v>3042</v>
      </c>
      <c r="Y475" t="s">
        <v>3165</v>
      </c>
      <c r="Z475" t="s">
        <v>3166</v>
      </c>
      <c r="AA475" t="s">
        <v>3167</v>
      </c>
      <c r="AB475" t="s">
        <v>3168</v>
      </c>
      <c r="AC475" t="s">
        <v>313</v>
      </c>
      <c r="AD475" s="8" t="s">
        <v>17</v>
      </c>
    </row>
    <row r="476" spans="1:30">
      <c r="A476" s="9" t="s">
        <v>3169</v>
      </c>
      <c r="B476" s="9" t="s">
        <v>2611</v>
      </c>
      <c r="C476" s="3" t="s">
        <v>3634</v>
      </c>
      <c r="D476">
        <v>2013</v>
      </c>
      <c r="E476" s="3" t="s">
        <v>3170</v>
      </c>
      <c r="F476" s="3" t="s">
        <v>3171</v>
      </c>
      <c r="G476" s="103" t="s">
        <v>2614</v>
      </c>
      <c r="H476" s="103" t="s">
        <v>2615</v>
      </c>
      <c r="I476" s="104" t="s">
        <v>2616</v>
      </c>
      <c r="J476" s="104" t="s">
        <v>2617</v>
      </c>
      <c r="K476" s="105" t="s">
        <v>2618</v>
      </c>
      <c r="L476" t="s">
        <v>2619</v>
      </c>
      <c r="M476" s="3" t="s">
        <v>331</v>
      </c>
      <c r="N476" s="3" t="s">
        <v>331</v>
      </c>
      <c r="O476" s="3" t="s">
        <v>3170</v>
      </c>
      <c r="P476" s="10" t="s">
        <v>17</v>
      </c>
      <c r="Q476" s="12">
        <v>7468</v>
      </c>
      <c r="R476" s="10" t="s">
        <v>48</v>
      </c>
      <c r="S476" s="3" t="s">
        <v>2620</v>
      </c>
      <c r="T476" s="10">
        <v>30</v>
      </c>
      <c r="U476">
        <v>100</v>
      </c>
      <c r="V476" s="89">
        <v>5546</v>
      </c>
      <c r="W476">
        <f t="shared" si="14"/>
        <v>74.263524370648099</v>
      </c>
      <c r="X476" s="10" t="s">
        <v>2631</v>
      </c>
      <c r="Y476" t="s">
        <v>3173</v>
      </c>
      <c r="Z476" t="s">
        <v>3174</v>
      </c>
      <c r="AA476" t="s">
        <v>3175</v>
      </c>
      <c r="AB476" t="s">
        <v>3176</v>
      </c>
      <c r="AC476" t="s">
        <v>313</v>
      </c>
      <c r="AD476" s="8" t="s">
        <v>17</v>
      </c>
    </row>
    <row r="477" spans="1:30">
      <c r="A477" s="9" t="s">
        <v>3177</v>
      </c>
      <c r="B477" s="9" t="s">
        <v>2611</v>
      </c>
      <c r="C477" s="3" t="s">
        <v>3634</v>
      </c>
      <c r="D477">
        <v>2013</v>
      </c>
      <c r="E477" s="3" t="s">
        <v>3178</v>
      </c>
      <c r="F477" s="3" t="s">
        <v>3179</v>
      </c>
      <c r="G477" s="103" t="s">
        <v>2614</v>
      </c>
      <c r="H477" s="103" t="s">
        <v>2615</v>
      </c>
      <c r="I477" s="104" t="s">
        <v>2616</v>
      </c>
      <c r="J477" s="104" t="s">
        <v>2617</v>
      </c>
      <c r="K477" s="105" t="s">
        <v>2618</v>
      </c>
      <c r="L477" t="s">
        <v>2619</v>
      </c>
      <c r="M477" s="3" t="s">
        <v>331</v>
      </c>
      <c r="N477" s="3" t="s">
        <v>331</v>
      </c>
      <c r="O477" s="3" t="s">
        <v>3178</v>
      </c>
      <c r="P477" s="10" t="s">
        <v>17</v>
      </c>
      <c r="Q477" s="12">
        <v>9380</v>
      </c>
      <c r="R477" s="10" t="s">
        <v>48</v>
      </c>
      <c r="S477" s="3" t="s">
        <v>2620</v>
      </c>
      <c r="T477" s="10">
        <v>25</v>
      </c>
      <c r="U477">
        <v>100</v>
      </c>
      <c r="V477" s="89">
        <v>8225</v>
      </c>
      <c r="W477">
        <f t="shared" si="14"/>
        <v>87.68656716417911</v>
      </c>
      <c r="X477" s="10" t="s">
        <v>2768</v>
      </c>
      <c r="Y477" t="s">
        <v>3181</v>
      </c>
      <c r="Z477" t="s">
        <v>3182</v>
      </c>
      <c r="AA477" t="s">
        <v>3183</v>
      </c>
      <c r="AB477" t="s">
        <v>3184</v>
      </c>
      <c r="AC477" t="s">
        <v>313</v>
      </c>
      <c r="AD477" s="8" t="s">
        <v>17</v>
      </c>
    </row>
    <row r="478" spans="1:30">
      <c r="A478" s="9" t="s">
        <v>3185</v>
      </c>
      <c r="B478" s="9" t="s">
        <v>2611</v>
      </c>
      <c r="C478" s="3" t="s">
        <v>3634</v>
      </c>
      <c r="D478">
        <v>2013</v>
      </c>
      <c r="E478" s="3" t="s">
        <v>3186</v>
      </c>
      <c r="F478" s="3" t="s">
        <v>3187</v>
      </c>
      <c r="G478" s="103" t="s">
        <v>2614</v>
      </c>
      <c r="H478" s="103" t="s">
        <v>2615</v>
      </c>
      <c r="I478" s="104" t="s">
        <v>2616</v>
      </c>
      <c r="J478" s="104" t="s">
        <v>2617</v>
      </c>
      <c r="K478" s="105" t="s">
        <v>2618</v>
      </c>
      <c r="L478" t="s">
        <v>2619</v>
      </c>
      <c r="M478" s="3" t="s">
        <v>331</v>
      </c>
      <c r="N478" s="3" t="s">
        <v>331</v>
      </c>
      <c r="O478" s="3" t="s">
        <v>3186</v>
      </c>
      <c r="P478" s="10" t="s">
        <v>17</v>
      </c>
      <c r="Q478" s="12">
        <v>6826</v>
      </c>
      <c r="R478" s="10" t="s">
        <v>48</v>
      </c>
      <c r="S478" s="3" t="s">
        <v>2620</v>
      </c>
      <c r="T478" s="10">
        <v>25</v>
      </c>
      <c r="U478">
        <v>100</v>
      </c>
      <c r="V478" s="89">
        <v>5619</v>
      </c>
      <c r="W478">
        <f t="shared" si="14"/>
        <v>82.317609141517721</v>
      </c>
      <c r="X478" s="10" t="s">
        <v>3042</v>
      </c>
      <c r="Y478" t="s">
        <v>3189</v>
      </c>
      <c r="Z478" t="s">
        <v>3190</v>
      </c>
      <c r="AA478" t="s">
        <v>3191</v>
      </c>
      <c r="AB478" t="s">
        <v>3192</v>
      </c>
      <c r="AC478" t="s">
        <v>313</v>
      </c>
      <c r="AD478" s="8" t="s">
        <v>17</v>
      </c>
    </row>
    <row r="479" spans="1:30">
      <c r="A479" s="9" t="s">
        <v>3193</v>
      </c>
      <c r="B479" s="9" t="s">
        <v>2611</v>
      </c>
      <c r="C479" s="3" t="s">
        <v>3634</v>
      </c>
      <c r="D479">
        <v>2013</v>
      </c>
      <c r="E479" s="3" t="s">
        <v>3194</v>
      </c>
      <c r="F479" s="3" t="s">
        <v>3195</v>
      </c>
      <c r="G479" s="103" t="s">
        <v>2614</v>
      </c>
      <c r="H479" s="103" t="s">
        <v>2615</v>
      </c>
      <c r="I479" s="104" t="s">
        <v>2616</v>
      </c>
      <c r="J479" s="104" t="s">
        <v>2617</v>
      </c>
      <c r="K479" s="105" t="s">
        <v>2618</v>
      </c>
      <c r="L479" t="s">
        <v>2619</v>
      </c>
      <c r="M479" s="3" t="s">
        <v>331</v>
      </c>
      <c r="N479" s="3" t="s">
        <v>331</v>
      </c>
      <c r="O479" s="3" t="s">
        <v>3194</v>
      </c>
      <c r="P479" s="10" t="s">
        <v>17</v>
      </c>
      <c r="Q479" s="12">
        <v>4766</v>
      </c>
      <c r="R479" s="10" t="s">
        <v>48</v>
      </c>
      <c r="S479" s="3" t="s">
        <v>2620</v>
      </c>
      <c r="T479" s="10">
        <v>25</v>
      </c>
      <c r="U479">
        <v>100</v>
      </c>
      <c r="V479" s="89">
        <v>3506</v>
      </c>
      <c r="W479">
        <f t="shared" si="14"/>
        <v>73.562736046999575</v>
      </c>
      <c r="X479" s="10" t="s">
        <v>3048</v>
      </c>
      <c r="Y479" t="s">
        <v>3197</v>
      </c>
      <c r="Z479" t="s">
        <v>3198</v>
      </c>
      <c r="AA479" t="s">
        <v>3199</v>
      </c>
      <c r="AB479" t="s">
        <v>3200</v>
      </c>
      <c r="AC479" t="s">
        <v>313</v>
      </c>
      <c r="AD479" s="8" t="s">
        <v>17</v>
      </c>
    </row>
    <row r="480" spans="1:30">
      <c r="A480" s="9" t="s">
        <v>3201</v>
      </c>
      <c r="B480" s="9" t="s">
        <v>2611</v>
      </c>
      <c r="C480" s="3" t="s">
        <v>3634</v>
      </c>
      <c r="D480">
        <v>2013</v>
      </c>
      <c r="E480" s="3" t="s">
        <v>3202</v>
      </c>
      <c r="F480" s="3" t="s">
        <v>3203</v>
      </c>
      <c r="G480" s="103" t="s">
        <v>2614</v>
      </c>
      <c r="H480" s="103" t="s">
        <v>2615</v>
      </c>
      <c r="I480" s="104" t="s">
        <v>2616</v>
      </c>
      <c r="J480" s="104" t="s">
        <v>2617</v>
      </c>
      <c r="K480" s="105" t="s">
        <v>2618</v>
      </c>
      <c r="L480" t="s">
        <v>2619</v>
      </c>
      <c r="M480" s="3" t="s">
        <v>331</v>
      </c>
      <c r="N480" s="3" t="s">
        <v>331</v>
      </c>
      <c r="O480" s="3" t="s">
        <v>3202</v>
      </c>
      <c r="P480" s="10" t="s">
        <v>17</v>
      </c>
      <c r="Q480" s="12">
        <v>7914</v>
      </c>
      <c r="R480" s="10" t="s">
        <v>48</v>
      </c>
      <c r="S480" s="3" t="s">
        <v>2620</v>
      </c>
      <c r="T480" s="10">
        <v>25</v>
      </c>
      <c r="U480">
        <v>100</v>
      </c>
      <c r="V480" s="89">
        <v>6692</v>
      </c>
      <c r="W480">
        <f t="shared" si="14"/>
        <v>84.559009350518068</v>
      </c>
      <c r="X480" s="10" t="s">
        <v>3068</v>
      </c>
      <c r="Y480" t="s">
        <v>3205</v>
      </c>
      <c r="Z480" t="s">
        <v>3206</v>
      </c>
      <c r="AA480" t="s">
        <v>3207</v>
      </c>
      <c r="AB480" t="s">
        <v>3208</v>
      </c>
      <c r="AC480" t="s">
        <v>313</v>
      </c>
      <c r="AD480" s="8" t="s">
        <v>17</v>
      </c>
    </row>
    <row r="481" spans="1:30">
      <c r="A481" s="9" t="s">
        <v>3209</v>
      </c>
      <c r="B481" s="9" t="s">
        <v>2611</v>
      </c>
      <c r="C481" s="3" t="s">
        <v>3634</v>
      </c>
      <c r="D481">
        <v>2013</v>
      </c>
      <c r="E481" s="3" t="s">
        <v>3210</v>
      </c>
      <c r="F481" s="3" t="s">
        <v>3211</v>
      </c>
      <c r="G481" s="103" t="s">
        <v>2614</v>
      </c>
      <c r="H481" s="103" t="s">
        <v>2615</v>
      </c>
      <c r="I481" s="104" t="s">
        <v>2616</v>
      </c>
      <c r="J481" s="104" t="s">
        <v>2617</v>
      </c>
      <c r="K481" s="105" t="s">
        <v>2618</v>
      </c>
      <c r="L481" t="s">
        <v>2619</v>
      </c>
      <c r="M481" s="3" t="s">
        <v>331</v>
      </c>
      <c r="N481" s="3" t="s">
        <v>331</v>
      </c>
      <c r="O481" s="3" t="s">
        <v>3210</v>
      </c>
      <c r="P481" s="10" t="s">
        <v>17</v>
      </c>
      <c r="Q481" s="12">
        <v>9080</v>
      </c>
      <c r="R481" s="10" t="s">
        <v>48</v>
      </c>
      <c r="S481" s="3" t="s">
        <v>2620</v>
      </c>
      <c r="T481" s="10">
        <v>25</v>
      </c>
      <c r="U481">
        <v>100</v>
      </c>
      <c r="V481" s="89">
        <v>7753</v>
      </c>
      <c r="W481">
        <f t="shared" si="14"/>
        <v>85.385462555066084</v>
      </c>
      <c r="X481" s="10" t="s">
        <v>3068</v>
      </c>
      <c r="Y481" t="s">
        <v>3213</v>
      </c>
      <c r="Z481" t="s">
        <v>3214</v>
      </c>
      <c r="AA481" t="s">
        <v>3215</v>
      </c>
      <c r="AB481" t="s">
        <v>3216</v>
      </c>
      <c r="AC481" t="s">
        <v>313</v>
      </c>
      <c r="AD481" s="8" t="s">
        <v>17</v>
      </c>
    </row>
    <row r="482" spans="1:30">
      <c r="A482" s="9" t="s">
        <v>3217</v>
      </c>
      <c r="B482" s="9" t="s">
        <v>2611</v>
      </c>
      <c r="C482" s="3" t="s">
        <v>3634</v>
      </c>
      <c r="D482">
        <v>2013</v>
      </c>
      <c r="E482" s="3" t="s">
        <v>3218</v>
      </c>
      <c r="F482" s="3" t="s">
        <v>3219</v>
      </c>
      <c r="G482" s="103" t="s">
        <v>2614</v>
      </c>
      <c r="H482" s="103" t="s">
        <v>2615</v>
      </c>
      <c r="I482" s="104" t="s">
        <v>2616</v>
      </c>
      <c r="J482" s="104" t="s">
        <v>2617</v>
      </c>
      <c r="K482" s="105" t="s">
        <v>2618</v>
      </c>
      <c r="L482" t="s">
        <v>2619</v>
      </c>
      <c r="M482" s="3" t="s">
        <v>331</v>
      </c>
      <c r="N482" s="3" t="s">
        <v>331</v>
      </c>
      <c r="O482" s="3" t="s">
        <v>3218</v>
      </c>
      <c r="P482" s="10" t="s">
        <v>17</v>
      </c>
      <c r="Q482" s="12">
        <v>6173</v>
      </c>
      <c r="R482" s="10" t="s">
        <v>48</v>
      </c>
      <c r="S482" s="3" t="s">
        <v>2620</v>
      </c>
      <c r="T482" s="10">
        <v>25</v>
      </c>
      <c r="U482">
        <v>100</v>
      </c>
      <c r="V482" s="89">
        <v>4899</v>
      </c>
      <c r="W482">
        <f t="shared" si="14"/>
        <v>79.361736594848537</v>
      </c>
      <c r="X482" s="10" t="s">
        <v>2694</v>
      </c>
      <c r="Y482" t="s">
        <v>3221</v>
      </c>
      <c r="Z482" t="s">
        <v>3222</v>
      </c>
      <c r="AA482" t="s">
        <v>3223</v>
      </c>
      <c r="AB482" t="s">
        <v>3224</v>
      </c>
      <c r="AC482" t="s">
        <v>313</v>
      </c>
      <c r="AD482" s="8" t="s">
        <v>17</v>
      </c>
    </row>
    <row r="483" spans="1:30">
      <c r="A483" s="10" t="s">
        <v>3457</v>
      </c>
      <c r="B483" t="s">
        <v>3458</v>
      </c>
      <c r="C483" t="s">
        <v>3637</v>
      </c>
      <c r="D483">
        <v>2014</v>
      </c>
      <c r="E483" s="10" t="s">
        <v>3459</v>
      </c>
      <c r="F483" s="10" t="s">
        <v>3460</v>
      </c>
      <c r="G483" t="s">
        <v>3461</v>
      </c>
      <c r="H483" t="s">
        <v>3462</v>
      </c>
      <c r="I483" t="s">
        <v>17</v>
      </c>
      <c r="J483" t="s">
        <v>17</v>
      </c>
      <c r="K483" t="s">
        <v>2618</v>
      </c>
      <c r="L483" t="s">
        <v>2619</v>
      </c>
      <c r="M483" s="10" t="s">
        <v>17</v>
      </c>
      <c r="N483" s="10" t="s">
        <v>17</v>
      </c>
      <c r="O483" s="10" t="s">
        <v>3459</v>
      </c>
      <c r="P483" s="10" t="s">
        <v>17</v>
      </c>
      <c r="Q483" s="70">
        <v>9462</v>
      </c>
      <c r="R483" s="10" t="s">
        <v>48</v>
      </c>
      <c r="S483" s="10" t="s">
        <v>3463</v>
      </c>
      <c r="T483">
        <v>30</v>
      </c>
      <c r="U483">
        <v>100</v>
      </c>
      <c r="V483">
        <v>9444</v>
      </c>
      <c r="W483">
        <f t="shared" ref="W483:W498" si="15">(V483/Q483)*100</f>
        <v>99.80976537729866</v>
      </c>
      <c r="X483" t="s">
        <v>3465</v>
      </c>
      <c r="Y483" t="s">
        <v>3466</v>
      </c>
      <c r="Z483" t="s">
        <v>3467</v>
      </c>
      <c r="AA483" t="s">
        <v>3468</v>
      </c>
      <c r="AB483" t="s">
        <v>3469</v>
      </c>
      <c r="AC483" t="s">
        <v>313</v>
      </c>
      <c r="AD483" s="8" t="s">
        <v>17</v>
      </c>
    </row>
    <row r="484" spans="1:30">
      <c r="A484" s="124" t="s">
        <v>3470</v>
      </c>
      <c r="B484" t="s">
        <v>3458</v>
      </c>
      <c r="C484" t="s">
        <v>3637</v>
      </c>
      <c r="D484">
        <v>2014</v>
      </c>
      <c r="E484" s="10" t="s">
        <v>3471</v>
      </c>
      <c r="F484" s="10" t="s">
        <v>3472</v>
      </c>
      <c r="G484" t="s">
        <v>3461</v>
      </c>
      <c r="H484" t="s">
        <v>3462</v>
      </c>
      <c r="I484" t="s">
        <v>17</v>
      </c>
      <c r="J484" t="s">
        <v>17</v>
      </c>
      <c r="K484" t="s">
        <v>2618</v>
      </c>
      <c r="L484" t="s">
        <v>2619</v>
      </c>
      <c r="M484" s="10" t="s">
        <v>17</v>
      </c>
      <c r="N484" s="10" t="s">
        <v>17</v>
      </c>
      <c r="O484" s="10" t="s">
        <v>3471</v>
      </c>
      <c r="P484" s="10" t="s">
        <v>17</v>
      </c>
      <c r="Q484" s="70">
        <v>5900</v>
      </c>
      <c r="R484" s="10" t="s">
        <v>48</v>
      </c>
      <c r="S484" s="10" t="s">
        <v>3463</v>
      </c>
      <c r="T484">
        <v>30</v>
      </c>
      <c r="U484">
        <v>100</v>
      </c>
      <c r="V484">
        <v>5876</v>
      </c>
      <c r="W484">
        <f t="shared" si="15"/>
        <v>99.593220338983045</v>
      </c>
      <c r="X484" t="s">
        <v>3474</v>
      </c>
      <c r="Y484" t="s">
        <v>3475</v>
      </c>
      <c r="Z484" t="s">
        <v>3476</v>
      </c>
      <c r="AA484" t="s">
        <v>3477</v>
      </c>
      <c r="AB484" t="s">
        <v>3478</v>
      </c>
      <c r="AC484" t="s">
        <v>313</v>
      </c>
      <c r="AD484" s="8" t="s">
        <v>17</v>
      </c>
    </row>
    <row r="485" spans="1:30">
      <c r="A485" s="10" t="s">
        <v>3479</v>
      </c>
      <c r="B485" t="s">
        <v>3458</v>
      </c>
      <c r="C485" t="s">
        <v>3637</v>
      </c>
      <c r="D485">
        <v>2014</v>
      </c>
      <c r="E485" s="10" t="s">
        <v>3480</v>
      </c>
      <c r="F485" s="10" t="s">
        <v>3481</v>
      </c>
      <c r="G485" t="s">
        <v>3461</v>
      </c>
      <c r="H485" t="s">
        <v>3462</v>
      </c>
      <c r="I485" t="s">
        <v>17</v>
      </c>
      <c r="J485" t="s">
        <v>17</v>
      </c>
      <c r="K485" t="s">
        <v>2618</v>
      </c>
      <c r="L485" t="s">
        <v>2619</v>
      </c>
      <c r="M485" s="10" t="s">
        <v>17</v>
      </c>
      <c r="N485" s="10" t="s">
        <v>17</v>
      </c>
      <c r="O485" s="10" t="s">
        <v>3480</v>
      </c>
      <c r="P485" s="10" t="s">
        <v>17</v>
      </c>
      <c r="Q485" s="70">
        <v>20958</v>
      </c>
      <c r="R485" s="10" t="s">
        <v>48</v>
      </c>
      <c r="S485" s="10" t="s">
        <v>3463</v>
      </c>
      <c r="T485">
        <v>30</v>
      </c>
      <c r="U485">
        <v>100</v>
      </c>
      <c r="V485">
        <v>20873</v>
      </c>
      <c r="W485">
        <f t="shared" si="15"/>
        <v>99.594426949136377</v>
      </c>
      <c r="X485" t="s">
        <v>3474</v>
      </c>
      <c r="Y485" t="s">
        <v>3483</v>
      </c>
      <c r="Z485" t="s">
        <v>3484</v>
      </c>
      <c r="AA485" t="s">
        <v>3485</v>
      </c>
      <c r="AB485" t="s">
        <v>3486</v>
      </c>
      <c r="AC485" t="s">
        <v>313</v>
      </c>
      <c r="AD485" s="8" t="s">
        <v>17</v>
      </c>
    </row>
    <row r="486" spans="1:30">
      <c r="A486" s="10" t="s">
        <v>3487</v>
      </c>
      <c r="B486" t="s">
        <v>3458</v>
      </c>
      <c r="C486" t="s">
        <v>3637</v>
      </c>
      <c r="D486">
        <v>2014</v>
      </c>
      <c r="E486" s="10" t="s">
        <v>3488</v>
      </c>
      <c r="F486" s="10" t="s">
        <v>3489</v>
      </c>
      <c r="G486" t="s">
        <v>3461</v>
      </c>
      <c r="H486" t="s">
        <v>3462</v>
      </c>
      <c r="I486" t="s">
        <v>17</v>
      </c>
      <c r="J486" t="s">
        <v>17</v>
      </c>
      <c r="K486" t="s">
        <v>2618</v>
      </c>
      <c r="L486" t="s">
        <v>2619</v>
      </c>
      <c r="M486" s="10" t="s">
        <v>17</v>
      </c>
      <c r="N486" s="10" t="s">
        <v>17</v>
      </c>
      <c r="O486" s="10" t="s">
        <v>3488</v>
      </c>
      <c r="P486" s="10" t="s">
        <v>17</v>
      </c>
      <c r="Q486" s="70">
        <v>13900</v>
      </c>
      <c r="R486" s="10" t="s">
        <v>48</v>
      </c>
      <c r="S486" s="10" t="s">
        <v>3463</v>
      </c>
      <c r="T486">
        <v>30</v>
      </c>
      <c r="U486">
        <v>100</v>
      </c>
      <c r="V486">
        <v>13811</v>
      </c>
      <c r="W486">
        <f t="shared" si="15"/>
        <v>99.35971223021582</v>
      </c>
      <c r="X486" t="s">
        <v>3491</v>
      </c>
      <c r="Y486" t="s">
        <v>3492</v>
      </c>
      <c r="Z486" t="s">
        <v>3493</v>
      </c>
      <c r="AA486" t="s">
        <v>3494</v>
      </c>
      <c r="AB486" t="s">
        <v>3495</v>
      </c>
      <c r="AC486" t="s">
        <v>313</v>
      </c>
      <c r="AD486" s="8" t="s">
        <v>17</v>
      </c>
    </row>
    <row r="487" spans="1:30">
      <c r="A487" s="10" t="s">
        <v>3496</v>
      </c>
      <c r="B487" t="s">
        <v>3458</v>
      </c>
      <c r="C487" t="s">
        <v>3637</v>
      </c>
      <c r="D487">
        <v>2014</v>
      </c>
      <c r="E487" s="10" t="s">
        <v>3497</v>
      </c>
      <c r="F487" s="10" t="s">
        <v>3498</v>
      </c>
      <c r="G487" t="s">
        <v>3461</v>
      </c>
      <c r="H487" t="s">
        <v>3462</v>
      </c>
      <c r="I487" t="s">
        <v>17</v>
      </c>
      <c r="J487" t="s">
        <v>17</v>
      </c>
      <c r="K487" t="s">
        <v>2618</v>
      </c>
      <c r="L487" t="s">
        <v>2619</v>
      </c>
      <c r="M487" s="10" t="s">
        <v>17</v>
      </c>
      <c r="N487" s="10" t="s">
        <v>17</v>
      </c>
      <c r="O487" s="10" t="s">
        <v>3497</v>
      </c>
      <c r="P487" s="10" t="s">
        <v>17</v>
      </c>
      <c r="Q487" s="70">
        <v>18044</v>
      </c>
      <c r="R487" s="10" t="s">
        <v>48</v>
      </c>
      <c r="S487" s="10" t="s">
        <v>3463</v>
      </c>
      <c r="T487">
        <v>30</v>
      </c>
      <c r="U487">
        <v>100</v>
      </c>
      <c r="V487">
        <v>18009</v>
      </c>
      <c r="W487">
        <f t="shared" si="15"/>
        <v>99.806029705165159</v>
      </c>
      <c r="X487" t="s">
        <v>3500</v>
      </c>
      <c r="Y487" t="s">
        <v>3501</v>
      </c>
      <c r="Z487" t="s">
        <v>3502</v>
      </c>
      <c r="AA487" t="s">
        <v>3503</v>
      </c>
      <c r="AB487" t="s">
        <v>3504</v>
      </c>
      <c r="AC487" t="s">
        <v>313</v>
      </c>
      <c r="AD487" s="8" t="s">
        <v>17</v>
      </c>
    </row>
    <row r="488" spans="1:30">
      <c r="A488" s="10" t="s">
        <v>3505</v>
      </c>
      <c r="B488" t="s">
        <v>3458</v>
      </c>
      <c r="C488" t="s">
        <v>3637</v>
      </c>
      <c r="D488">
        <v>2014</v>
      </c>
      <c r="E488" s="10" t="s">
        <v>3506</v>
      </c>
      <c r="F488" s="10" t="s">
        <v>3507</v>
      </c>
      <c r="G488" t="s">
        <v>3461</v>
      </c>
      <c r="H488" t="s">
        <v>3462</v>
      </c>
      <c r="I488" t="s">
        <v>17</v>
      </c>
      <c r="J488" t="s">
        <v>17</v>
      </c>
      <c r="K488" t="s">
        <v>2618</v>
      </c>
      <c r="L488" t="s">
        <v>2619</v>
      </c>
      <c r="M488" s="10" t="s">
        <v>17</v>
      </c>
      <c r="N488" s="10" t="s">
        <v>17</v>
      </c>
      <c r="O488" s="10" t="s">
        <v>3506</v>
      </c>
      <c r="P488" s="10" t="s">
        <v>17</v>
      </c>
      <c r="Q488" s="70">
        <v>5638</v>
      </c>
      <c r="R488" s="10" t="s">
        <v>48</v>
      </c>
      <c r="S488" s="10" t="s">
        <v>3463</v>
      </c>
      <c r="T488">
        <v>30</v>
      </c>
      <c r="U488">
        <v>100</v>
      </c>
      <c r="V488">
        <v>5637</v>
      </c>
      <c r="W488">
        <f t="shared" si="15"/>
        <v>99.98226321390564</v>
      </c>
      <c r="X488" t="s">
        <v>3509</v>
      </c>
      <c r="Y488" t="s">
        <v>3510</v>
      </c>
      <c r="Z488" t="s">
        <v>3511</v>
      </c>
      <c r="AA488" t="s">
        <v>3512</v>
      </c>
      <c r="AB488" t="s">
        <v>3513</v>
      </c>
      <c r="AC488" t="s">
        <v>313</v>
      </c>
      <c r="AD488" s="8" t="s">
        <v>17</v>
      </c>
    </row>
    <row r="489" spans="1:30">
      <c r="A489" s="10" t="s">
        <v>3514</v>
      </c>
      <c r="B489" t="s">
        <v>3458</v>
      </c>
      <c r="C489" t="s">
        <v>3637</v>
      </c>
      <c r="D489">
        <v>2014</v>
      </c>
      <c r="E489" s="10" t="s">
        <v>3515</v>
      </c>
      <c r="F489" s="10" t="s">
        <v>3516</v>
      </c>
      <c r="G489" t="s">
        <v>3461</v>
      </c>
      <c r="H489" t="s">
        <v>3462</v>
      </c>
      <c r="I489" t="s">
        <v>17</v>
      </c>
      <c r="J489" t="s">
        <v>17</v>
      </c>
      <c r="K489" t="s">
        <v>2618</v>
      </c>
      <c r="L489" t="s">
        <v>2619</v>
      </c>
      <c r="M489" s="10" t="s">
        <v>17</v>
      </c>
      <c r="N489" s="10" t="s">
        <v>17</v>
      </c>
      <c r="O489" s="10" t="s">
        <v>3515</v>
      </c>
      <c r="P489" s="10" t="s">
        <v>17</v>
      </c>
      <c r="Q489" s="70">
        <v>4859</v>
      </c>
      <c r="R489" s="10" t="s">
        <v>48</v>
      </c>
      <c r="S489" s="10" t="s">
        <v>3463</v>
      </c>
      <c r="T489">
        <v>30</v>
      </c>
      <c r="U489">
        <v>100</v>
      </c>
      <c r="V489">
        <v>4854</v>
      </c>
      <c r="W489">
        <f t="shared" si="15"/>
        <v>99.897098168347398</v>
      </c>
      <c r="X489" t="s">
        <v>3518</v>
      </c>
      <c r="Y489" t="s">
        <v>3519</v>
      </c>
      <c r="Z489" t="s">
        <v>3520</v>
      </c>
      <c r="AA489" t="s">
        <v>3521</v>
      </c>
      <c r="AB489" t="s">
        <v>3522</v>
      </c>
      <c r="AC489" t="s">
        <v>313</v>
      </c>
      <c r="AD489" s="8" t="s">
        <v>17</v>
      </c>
    </row>
    <row r="490" spans="1:30">
      <c r="A490" s="10" t="s">
        <v>3523</v>
      </c>
      <c r="B490" t="s">
        <v>3458</v>
      </c>
      <c r="C490" t="s">
        <v>3637</v>
      </c>
      <c r="D490">
        <v>2014</v>
      </c>
      <c r="E490" s="10" t="s">
        <v>3524</v>
      </c>
      <c r="F490" s="10" t="s">
        <v>3525</v>
      </c>
      <c r="G490" t="s">
        <v>3461</v>
      </c>
      <c r="H490" t="s">
        <v>3462</v>
      </c>
      <c r="I490" t="s">
        <v>17</v>
      </c>
      <c r="J490" t="s">
        <v>17</v>
      </c>
      <c r="K490" t="s">
        <v>2618</v>
      </c>
      <c r="L490" t="s">
        <v>3526</v>
      </c>
      <c r="M490" s="10" t="s">
        <v>17</v>
      </c>
      <c r="N490" s="10" t="s">
        <v>17</v>
      </c>
      <c r="O490" s="10" t="s">
        <v>3524</v>
      </c>
      <c r="P490" s="10" t="s">
        <v>17</v>
      </c>
      <c r="Q490" s="70">
        <v>20650</v>
      </c>
      <c r="R490" s="10" t="s">
        <v>48</v>
      </c>
      <c r="S490" s="10" t="s">
        <v>3463</v>
      </c>
      <c r="T490">
        <v>30</v>
      </c>
      <c r="U490">
        <v>100</v>
      </c>
      <c r="V490">
        <v>20617</v>
      </c>
      <c r="W490">
        <f t="shared" si="15"/>
        <v>99.840193704600495</v>
      </c>
      <c r="X490" t="s">
        <v>3474</v>
      </c>
      <c r="Y490" t="s">
        <v>3528</v>
      </c>
      <c r="Z490" t="s">
        <v>3529</v>
      </c>
      <c r="AA490" t="s">
        <v>3530</v>
      </c>
      <c r="AB490" t="s">
        <v>3531</v>
      </c>
      <c r="AC490" t="s">
        <v>313</v>
      </c>
      <c r="AD490" s="8" t="s">
        <v>17</v>
      </c>
    </row>
    <row r="491" spans="1:30">
      <c r="A491" s="124" t="s">
        <v>3532</v>
      </c>
      <c r="B491" t="s">
        <v>3458</v>
      </c>
      <c r="C491" t="s">
        <v>3637</v>
      </c>
      <c r="D491">
        <v>2014</v>
      </c>
      <c r="E491" s="10" t="s">
        <v>3533</v>
      </c>
      <c r="F491" s="10" t="s">
        <v>3534</v>
      </c>
      <c r="G491" t="s">
        <v>3461</v>
      </c>
      <c r="H491" t="s">
        <v>3462</v>
      </c>
      <c r="I491" t="s">
        <v>17</v>
      </c>
      <c r="J491" t="s">
        <v>17</v>
      </c>
      <c r="K491" t="s">
        <v>2618</v>
      </c>
      <c r="L491" t="s">
        <v>2619</v>
      </c>
      <c r="M491" s="10" t="s">
        <v>17</v>
      </c>
      <c r="N491" s="10" t="s">
        <v>17</v>
      </c>
      <c r="O491" s="10" t="s">
        <v>3533</v>
      </c>
      <c r="P491" s="10" t="s">
        <v>17</v>
      </c>
      <c r="Q491" s="70">
        <v>190916</v>
      </c>
      <c r="R491" s="10" t="s">
        <v>48</v>
      </c>
      <c r="S491" s="10" t="s">
        <v>3463</v>
      </c>
      <c r="T491">
        <v>30</v>
      </c>
      <c r="U491">
        <v>100</v>
      </c>
      <c r="V491">
        <v>149015</v>
      </c>
      <c r="W491">
        <f t="shared" si="15"/>
        <v>78.052651427853093</v>
      </c>
      <c r="X491" t="s">
        <v>3536</v>
      </c>
      <c r="Y491" t="s">
        <v>3537</v>
      </c>
      <c r="Z491" t="s">
        <v>3538</v>
      </c>
      <c r="AA491" t="s">
        <v>3539</v>
      </c>
      <c r="AB491" t="s">
        <v>3540</v>
      </c>
      <c r="AC491" t="s">
        <v>313</v>
      </c>
      <c r="AD491" s="8" t="s">
        <v>17</v>
      </c>
    </row>
    <row r="492" spans="1:30">
      <c r="A492" s="10" t="s">
        <v>3541</v>
      </c>
      <c r="B492" t="s">
        <v>3458</v>
      </c>
      <c r="C492" t="s">
        <v>3637</v>
      </c>
      <c r="D492">
        <v>2014</v>
      </c>
      <c r="E492" s="10" t="s">
        <v>3542</v>
      </c>
      <c r="F492" s="10" t="s">
        <v>3543</v>
      </c>
      <c r="G492" t="s">
        <v>3461</v>
      </c>
      <c r="H492" t="s">
        <v>3462</v>
      </c>
      <c r="I492" t="s">
        <v>17</v>
      </c>
      <c r="J492" t="s">
        <v>17</v>
      </c>
      <c r="K492" t="s">
        <v>2618</v>
      </c>
      <c r="L492" t="s">
        <v>2619</v>
      </c>
      <c r="M492" s="10" t="s">
        <v>17</v>
      </c>
      <c r="N492" s="10" t="s">
        <v>17</v>
      </c>
      <c r="O492" s="10" t="s">
        <v>3542</v>
      </c>
      <c r="P492" s="10" t="s">
        <v>17</v>
      </c>
      <c r="Q492" s="70">
        <v>187093</v>
      </c>
      <c r="R492" s="10" t="s">
        <v>48</v>
      </c>
      <c r="S492" s="10" t="s">
        <v>3463</v>
      </c>
      <c r="T492">
        <v>30</v>
      </c>
      <c r="U492">
        <v>100</v>
      </c>
      <c r="V492">
        <v>179282</v>
      </c>
      <c r="W492">
        <f t="shared" si="15"/>
        <v>95.825070954017519</v>
      </c>
      <c r="X492" t="s">
        <v>3536</v>
      </c>
      <c r="Y492" t="s">
        <v>3545</v>
      </c>
      <c r="Z492" t="s">
        <v>3546</v>
      </c>
      <c r="AA492" t="s">
        <v>3547</v>
      </c>
      <c r="AB492" t="s">
        <v>3548</v>
      </c>
      <c r="AC492" t="s">
        <v>313</v>
      </c>
      <c r="AD492" s="8" t="s">
        <v>17</v>
      </c>
    </row>
    <row r="493" spans="1:30">
      <c r="A493" s="10" t="s">
        <v>3549</v>
      </c>
      <c r="B493" t="s">
        <v>3458</v>
      </c>
      <c r="C493" t="s">
        <v>3637</v>
      </c>
      <c r="D493">
        <v>2014</v>
      </c>
      <c r="E493" s="10" t="s">
        <v>3550</v>
      </c>
      <c r="F493" s="10" t="s">
        <v>3551</v>
      </c>
      <c r="G493" t="s">
        <v>3461</v>
      </c>
      <c r="H493" t="s">
        <v>3462</v>
      </c>
      <c r="I493" t="s">
        <v>17</v>
      </c>
      <c r="J493" t="s">
        <v>17</v>
      </c>
      <c r="K493" t="s">
        <v>2618</v>
      </c>
      <c r="L493" t="s">
        <v>2619</v>
      </c>
      <c r="M493" s="10" t="s">
        <v>17</v>
      </c>
      <c r="N493" s="10" t="s">
        <v>17</v>
      </c>
      <c r="O493" s="10" t="s">
        <v>3550</v>
      </c>
      <c r="P493" s="10" t="s">
        <v>17</v>
      </c>
      <c r="Q493" s="70">
        <v>111712</v>
      </c>
      <c r="R493" s="10" t="s">
        <v>48</v>
      </c>
      <c r="S493" s="10" t="s">
        <v>3463</v>
      </c>
      <c r="T493">
        <v>30</v>
      </c>
      <c r="U493">
        <v>100</v>
      </c>
      <c r="V493">
        <v>97691</v>
      </c>
      <c r="W493">
        <f t="shared" si="15"/>
        <v>87.448975938126623</v>
      </c>
      <c r="X493" t="s">
        <v>3536</v>
      </c>
      <c r="Y493" t="s">
        <v>3553</v>
      </c>
      <c r="Z493" t="s">
        <v>3554</v>
      </c>
      <c r="AA493" t="s">
        <v>3555</v>
      </c>
      <c r="AB493" t="s">
        <v>3556</v>
      </c>
      <c r="AC493" t="s">
        <v>313</v>
      </c>
      <c r="AD493" s="8" t="s">
        <v>17</v>
      </c>
    </row>
    <row r="494" spans="1:30">
      <c r="A494" s="10" t="s">
        <v>3557</v>
      </c>
      <c r="B494" t="s">
        <v>3458</v>
      </c>
      <c r="C494" t="s">
        <v>3637</v>
      </c>
      <c r="D494">
        <v>2014</v>
      </c>
      <c r="E494" s="10" t="s">
        <v>3558</v>
      </c>
      <c r="F494" s="10" t="s">
        <v>3559</v>
      </c>
      <c r="G494" t="s">
        <v>3461</v>
      </c>
      <c r="H494" t="s">
        <v>3462</v>
      </c>
      <c r="I494" t="s">
        <v>17</v>
      </c>
      <c r="J494" t="s">
        <v>17</v>
      </c>
      <c r="K494" t="s">
        <v>2618</v>
      </c>
      <c r="L494" t="s">
        <v>2619</v>
      </c>
      <c r="M494" s="10" t="s">
        <v>17</v>
      </c>
      <c r="N494" s="10" t="s">
        <v>17</v>
      </c>
      <c r="O494" s="10" t="s">
        <v>3558</v>
      </c>
      <c r="P494" s="10" t="s">
        <v>17</v>
      </c>
      <c r="Q494" s="70">
        <v>168036</v>
      </c>
      <c r="R494" s="10" t="s">
        <v>48</v>
      </c>
      <c r="S494" s="10" t="s">
        <v>3463</v>
      </c>
      <c r="T494">
        <v>30</v>
      </c>
      <c r="U494">
        <v>100</v>
      </c>
      <c r="V494">
        <v>162264</v>
      </c>
      <c r="W494">
        <f t="shared" si="15"/>
        <v>96.565021781046923</v>
      </c>
      <c r="X494" t="s">
        <v>3536</v>
      </c>
      <c r="Y494" t="s">
        <v>3561</v>
      </c>
      <c r="Z494" t="s">
        <v>3562</v>
      </c>
      <c r="AA494" t="s">
        <v>3563</v>
      </c>
      <c r="AB494" t="s">
        <v>3564</v>
      </c>
      <c r="AC494" t="s">
        <v>313</v>
      </c>
      <c r="AD494" s="8" t="s">
        <v>17</v>
      </c>
    </row>
    <row r="495" spans="1:30">
      <c r="A495" s="10" t="s">
        <v>3565</v>
      </c>
      <c r="B495" t="s">
        <v>3458</v>
      </c>
      <c r="C495" t="s">
        <v>3637</v>
      </c>
      <c r="D495">
        <v>2014</v>
      </c>
      <c r="E495" s="10" t="s">
        <v>3566</v>
      </c>
      <c r="F495" s="10" t="s">
        <v>3567</v>
      </c>
      <c r="G495" t="s">
        <v>3461</v>
      </c>
      <c r="H495" t="s">
        <v>3462</v>
      </c>
      <c r="I495" t="s">
        <v>17</v>
      </c>
      <c r="J495" t="s">
        <v>17</v>
      </c>
      <c r="K495" t="s">
        <v>2618</v>
      </c>
      <c r="L495" t="s">
        <v>2619</v>
      </c>
      <c r="M495" s="10" t="s">
        <v>17</v>
      </c>
      <c r="N495" s="10" t="s">
        <v>17</v>
      </c>
      <c r="O495" s="10" t="s">
        <v>3566</v>
      </c>
      <c r="P495" s="10" t="s">
        <v>17</v>
      </c>
      <c r="Q495" s="70">
        <v>201245</v>
      </c>
      <c r="R495" s="10" t="s">
        <v>48</v>
      </c>
      <c r="S495" s="10" t="s">
        <v>3463</v>
      </c>
      <c r="T495">
        <v>30</v>
      </c>
      <c r="U495">
        <v>100</v>
      </c>
      <c r="V495">
        <v>176463</v>
      </c>
      <c r="W495">
        <f t="shared" si="15"/>
        <v>87.685656786504012</v>
      </c>
      <c r="X495" t="s">
        <v>3536</v>
      </c>
      <c r="Y495" t="s">
        <v>3569</v>
      </c>
      <c r="Z495" t="s">
        <v>3570</v>
      </c>
      <c r="AA495" t="s">
        <v>3571</v>
      </c>
      <c r="AB495" t="s">
        <v>3572</v>
      </c>
      <c r="AC495" t="s">
        <v>313</v>
      </c>
      <c r="AD495" s="8" t="s">
        <v>17</v>
      </c>
    </row>
    <row r="496" spans="1:30">
      <c r="A496" s="10" t="s">
        <v>3573</v>
      </c>
      <c r="B496" t="s">
        <v>3458</v>
      </c>
      <c r="C496" t="s">
        <v>3637</v>
      </c>
      <c r="D496">
        <v>2014</v>
      </c>
      <c r="E496" s="10" t="s">
        <v>3574</v>
      </c>
      <c r="F496" s="10" t="s">
        <v>3575</v>
      </c>
      <c r="G496" t="s">
        <v>3461</v>
      </c>
      <c r="H496" t="s">
        <v>3462</v>
      </c>
      <c r="I496" t="s">
        <v>17</v>
      </c>
      <c r="J496" t="s">
        <v>17</v>
      </c>
      <c r="K496" t="s">
        <v>2618</v>
      </c>
      <c r="L496" t="s">
        <v>2619</v>
      </c>
      <c r="M496" s="10" t="s">
        <v>17</v>
      </c>
      <c r="N496" s="10" t="s">
        <v>17</v>
      </c>
      <c r="O496" s="10" t="s">
        <v>3574</v>
      </c>
      <c r="P496" s="10" t="s">
        <v>17</v>
      </c>
      <c r="Q496" s="70">
        <v>153608</v>
      </c>
      <c r="R496" s="10" t="s">
        <v>48</v>
      </c>
      <c r="S496" s="10" t="s">
        <v>3463</v>
      </c>
      <c r="T496">
        <v>30</v>
      </c>
      <c r="U496">
        <v>100</v>
      </c>
      <c r="V496">
        <v>149015</v>
      </c>
      <c r="W496">
        <f t="shared" si="15"/>
        <v>97.009921358262588</v>
      </c>
      <c r="X496" t="s">
        <v>3536</v>
      </c>
      <c r="Y496" t="s">
        <v>3577</v>
      </c>
      <c r="Z496" t="s">
        <v>3578</v>
      </c>
      <c r="AA496" t="s">
        <v>3579</v>
      </c>
      <c r="AB496" t="s">
        <v>3580</v>
      </c>
      <c r="AC496" t="s">
        <v>313</v>
      </c>
      <c r="AD496" s="8" t="s">
        <v>17</v>
      </c>
    </row>
    <row r="497" spans="1:31">
      <c r="A497" s="10" t="s">
        <v>3581</v>
      </c>
      <c r="B497" t="s">
        <v>3458</v>
      </c>
      <c r="C497" t="s">
        <v>3637</v>
      </c>
      <c r="D497">
        <v>2014</v>
      </c>
      <c r="E497" s="10" t="s">
        <v>3582</v>
      </c>
      <c r="F497" s="10" t="s">
        <v>3583</v>
      </c>
      <c r="G497" t="s">
        <v>3461</v>
      </c>
      <c r="H497" t="s">
        <v>3462</v>
      </c>
      <c r="I497" t="s">
        <v>17</v>
      </c>
      <c r="J497" t="s">
        <v>17</v>
      </c>
      <c r="K497" t="s">
        <v>2618</v>
      </c>
      <c r="L497" t="s">
        <v>2619</v>
      </c>
      <c r="M497" s="10" t="s">
        <v>17</v>
      </c>
      <c r="N497" s="10" t="s">
        <v>17</v>
      </c>
      <c r="O497" s="10" t="s">
        <v>3582</v>
      </c>
      <c r="P497" s="10" t="s">
        <v>17</v>
      </c>
      <c r="Q497" s="70">
        <v>152711</v>
      </c>
      <c r="R497" s="10" t="s">
        <v>48</v>
      </c>
      <c r="S497" s="10" t="s">
        <v>3463</v>
      </c>
      <c r="T497">
        <v>30</v>
      </c>
      <c r="U497">
        <v>100</v>
      </c>
      <c r="V497">
        <v>142558</v>
      </c>
      <c r="W497">
        <f t="shared" si="15"/>
        <v>93.351493998467689</v>
      </c>
      <c r="X497" t="s">
        <v>3536</v>
      </c>
      <c r="Y497" t="s">
        <v>3585</v>
      </c>
      <c r="Z497" t="s">
        <v>3586</v>
      </c>
      <c r="AA497" t="s">
        <v>3587</v>
      </c>
      <c r="AB497" t="s">
        <v>3588</v>
      </c>
      <c r="AC497" t="s">
        <v>313</v>
      </c>
      <c r="AD497" s="8" t="s">
        <v>17</v>
      </c>
    </row>
    <row r="498" spans="1:31">
      <c r="A498" s="10" t="s">
        <v>3589</v>
      </c>
      <c r="B498" t="s">
        <v>3458</v>
      </c>
      <c r="C498" t="s">
        <v>3637</v>
      </c>
      <c r="D498">
        <v>2014</v>
      </c>
      <c r="E498" s="10" t="s">
        <v>3590</v>
      </c>
      <c r="F498" s="10" t="s">
        <v>3591</v>
      </c>
      <c r="G498" t="s">
        <v>3461</v>
      </c>
      <c r="H498" t="s">
        <v>3462</v>
      </c>
      <c r="I498" t="s">
        <v>17</v>
      </c>
      <c r="J498" t="s">
        <v>17</v>
      </c>
      <c r="K498" t="s">
        <v>2618</v>
      </c>
      <c r="L498" t="s">
        <v>3526</v>
      </c>
      <c r="M498" s="10" t="s">
        <v>17</v>
      </c>
      <c r="N498" s="10" t="s">
        <v>17</v>
      </c>
      <c r="O498" s="10" t="s">
        <v>3590</v>
      </c>
      <c r="P498" s="10" t="s">
        <v>17</v>
      </c>
      <c r="Q498" s="70">
        <v>133435</v>
      </c>
      <c r="R498" s="10" t="s">
        <v>48</v>
      </c>
      <c r="S498" s="10" t="s">
        <v>3463</v>
      </c>
      <c r="T498">
        <v>30</v>
      </c>
      <c r="U498">
        <v>100</v>
      </c>
      <c r="V498">
        <v>118607</v>
      </c>
      <c r="W498">
        <f t="shared" si="15"/>
        <v>88.887473301607528</v>
      </c>
      <c r="X498" t="s">
        <v>3536</v>
      </c>
      <c r="Y498" t="s">
        <v>3593</v>
      </c>
      <c r="Z498" t="s">
        <v>3594</v>
      </c>
      <c r="AA498" t="s">
        <v>3595</v>
      </c>
      <c r="AB498" t="s">
        <v>3596</v>
      </c>
      <c r="AC498" t="s">
        <v>313</v>
      </c>
      <c r="AD498" s="8" t="s">
        <v>17</v>
      </c>
    </row>
    <row r="499" spans="1:31" ht="13.9" customHeight="1">
      <c r="A499" t="s">
        <v>4130</v>
      </c>
      <c r="B499" t="s">
        <v>4360</v>
      </c>
      <c r="C499" t="s">
        <v>4172</v>
      </c>
      <c r="D499">
        <v>2016</v>
      </c>
      <c r="E499" t="s">
        <v>4174</v>
      </c>
      <c r="F499" t="s">
        <v>4260</v>
      </c>
      <c r="G499" s="101" t="s">
        <v>4290</v>
      </c>
      <c r="H499" t="s">
        <v>4361</v>
      </c>
      <c r="I499" s="101" t="s">
        <v>4291</v>
      </c>
      <c r="J499" s="101" t="s">
        <v>4362</v>
      </c>
      <c r="K499" s="101" t="s">
        <v>4288</v>
      </c>
      <c r="L499" s="101" t="s">
        <v>4363</v>
      </c>
      <c r="M499" s="101" t="s">
        <v>4289</v>
      </c>
      <c r="N499" s="101" t="s">
        <v>4364</v>
      </c>
      <c r="O499" t="s">
        <v>4174</v>
      </c>
      <c r="P499" s="10" t="s">
        <v>17</v>
      </c>
      <c r="Q499" s="89">
        <v>2033064</v>
      </c>
      <c r="R499" t="s">
        <v>48</v>
      </c>
      <c r="S499" t="s">
        <v>4302</v>
      </c>
      <c r="T499">
        <v>25</v>
      </c>
      <c r="U499">
        <v>60</v>
      </c>
      <c r="V499" s="89">
        <v>1855317</v>
      </c>
      <c r="W499">
        <f t="shared" ref="W499:W526" si="16">(V499/Q499)*100</f>
        <v>91.257186197778324</v>
      </c>
      <c r="X499" s="10" t="s">
        <v>17</v>
      </c>
      <c r="Y499" s="10" t="s">
        <v>17</v>
      </c>
      <c r="Z499" t="s">
        <v>4365</v>
      </c>
      <c r="AA499" t="s">
        <v>4366</v>
      </c>
      <c r="AB499" s="101" t="s">
        <v>4367</v>
      </c>
      <c r="AC499" t="s">
        <v>313</v>
      </c>
      <c r="AD499" s="101" t="s">
        <v>4368</v>
      </c>
      <c r="AE499" s="10"/>
    </row>
    <row r="500" spans="1:31" ht="14.45" customHeight="1">
      <c r="A500" t="s">
        <v>4130</v>
      </c>
      <c r="B500" t="s">
        <v>4360</v>
      </c>
      <c r="C500" t="s">
        <v>4172</v>
      </c>
      <c r="D500">
        <v>2016</v>
      </c>
      <c r="E500" t="s">
        <v>4175</v>
      </c>
      <c r="F500" t="s">
        <v>4261</v>
      </c>
      <c r="G500" s="101" t="s">
        <v>4290</v>
      </c>
      <c r="H500" t="s">
        <v>4361</v>
      </c>
      <c r="I500" s="101" t="s">
        <v>4291</v>
      </c>
      <c r="J500" s="101" t="s">
        <v>4362</v>
      </c>
      <c r="K500" s="101" t="s">
        <v>4288</v>
      </c>
      <c r="L500" s="101" t="s">
        <v>4363</v>
      </c>
      <c r="M500" s="101" t="s">
        <v>4289</v>
      </c>
      <c r="N500" s="101" t="s">
        <v>4364</v>
      </c>
      <c r="O500" t="s">
        <v>4175</v>
      </c>
      <c r="P500" s="10" t="s">
        <v>17</v>
      </c>
      <c r="Q500" s="89">
        <v>2820131</v>
      </c>
      <c r="R500" t="s">
        <v>48</v>
      </c>
      <c r="S500" t="s">
        <v>4302</v>
      </c>
      <c r="T500">
        <v>25</v>
      </c>
      <c r="U500">
        <v>60</v>
      </c>
      <c r="V500" s="89">
        <v>1493227</v>
      </c>
      <c r="W500">
        <f t="shared" si="16"/>
        <v>52.948852376006649</v>
      </c>
      <c r="X500" s="10" t="s">
        <v>17</v>
      </c>
      <c r="Y500" s="10" t="s">
        <v>17</v>
      </c>
      <c r="Z500" t="s">
        <v>4369</v>
      </c>
      <c r="AA500" t="s">
        <v>4370</v>
      </c>
      <c r="AB500" s="101" t="s">
        <v>4371</v>
      </c>
      <c r="AC500" t="s">
        <v>313</v>
      </c>
      <c r="AD500" s="101" t="s">
        <v>4372</v>
      </c>
      <c r="AE500" s="10"/>
    </row>
    <row r="501" spans="1:31" ht="14.45" customHeight="1">
      <c r="A501" t="s">
        <v>4130</v>
      </c>
      <c r="B501" t="s">
        <v>4360</v>
      </c>
      <c r="C501" t="s">
        <v>4172</v>
      </c>
      <c r="D501">
        <v>2016</v>
      </c>
      <c r="E501" t="s">
        <v>4176</v>
      </c>
      <c r="F501" t="s">
        <v>4262</v>
      </c>
      <c r="G501" s="101" t="s">
        <v>4290</v>
      </c>
      <c r="H501" t="s">
        <v>4361</v>
      </c>
      <c r="I501" s="101" t="s">
        <v>4291</v>
      </c>
      <c r="J501" s="101" t="s">
        <v>4362</v>
      </c>
      <c r="K501" s="101" t="s">
        <v>4288</v>
      </c>
      <c r="L501" s="101" t="s">
        <v>4363</v>
      </c>
      <c r="M501" s="101" t="s">
        <v>4289</v>
      </c>
      <c r="N501" s="101" t="s">
        <v>4364</v>
      </c>
      <c r="O501" t="s">
        <v>4176</v>
      </c>
      <c r="P501" s="10" t="s">
        <v>17</v>
      </c>
      <c r="Q501" s="89">
        <v>2041832</v>
      </c>
      <c r="R501" t="s">
        <v>48</v>
      </c>
      <c r="S501" t="s">
        <v>4302</v>
      </c>
      <c r="T501">
        <v>25</v>
      </c>
      <c r="U501">
        <v>60</v>
      </c>
      <c r="V501" s="89">
        <v>1420729</v>
      </c>
      <c r="W501">
        <f t="shared" si="16"/>
        <v>69.581091882192069</v>
      </c>
      <c r="X501" s="10" t="s">
        <v>17</v>
      </c>
      <c r="Y501" s="10" t="s">
        <v>17</v>
      </c>
      <c r="Z501" t="s">
        <v>4373</v>
      </c>
      <c r="AA501" t="s">
        <v>4374</v>
      </c>
      <c r="AB501" s="101" t="s">
        <v>4375</v>
      </c>
      <c r="AC501" t="s">
        <v>313</v>
      </c>
      <c r="AD501" s="101" t="s">
        <v>4376</v>
      </c>
      <c r="AE501" s="10"/>
    </row>
    <row r="502" spans="1:31" ht="14.45" customHeight="1">
      <c r="A502" t="s">
        <v>4131</v>
      </c>
      <c r="B502" t="s">
        <v>4360</v>
      </c>
      <c r="C502" t="s">
        <v>4172</v>
      </c>
      <c r="D502">
        <v>2016</v>
      </c>
      <c r="E502" t="s">
        <v>4177</v>
      </c>
      <c r="F502" t="s">
        <v>4263</v>
      </c>
      <c r="G502" s="101" t="s">
        <v>4290</v>
      </c>
      <c r="H502" t="s">
        <v>4361</v>
      </c>
      <c r="I502" s="101" t="s">
        <v>4291</v>
      </c>
      <c r="J502" s="101" t="s">
        <v>4362</v>
      </c>
      <c r="K502" s="101" t="s">
        <v>4288</v>
      </c>
      <c r="L502" s="101" t="s">
        <v>4363</v>
      </c>
      <c r="M502" s="101" t="s">
        <v>4289</v>
      </c>
      <c r="N502" s="101" t="s">
        <v>4364</v>
      </c>
      <c r="O502" t="s">
        <v>4177</v>
      </c>
      <c r="P502" s="10" t="s">
        <v>17</v>
      </c>
      <c r="Q502" s="89">
        <v>2563993</v>
      </c>
      <c r="R502" t="s">
        <v>48</v>
      </c>
      <c r="S502" t="s">
        <v>4302</v>
      </c>
      <c r="T502">
        <v>25</v>
      </c>
      <c r="U502">
        <v>60</v>
      </c>
      <c r="V502" s="89">
        <v>1534270</v>
      </c>
      <c r="W502">
        <f t="shared" si="16"/>
        <v>59.839086924184272</v>
      </c>
      <c r="X502" s="10" t="s">
        <v>17</v>
      </c>
      <c r="Y502" s="10" t="s">
        <v>17</v>
      </c>
      <c r="Z502" t="s">
        <v>4377</v>
      </c>
      <c r="AA502" t="s">
        <v>4378</v>
      </c>
      <c r="AB502" s="101" t="s">
        <v>4379</v>
      </c>
      <c r="AC502" t="s">
        <v>313</v>
      </c>
      <c r="AD502" s="101" t="s">
        <v>4380</v>
      </c>
      <c r="AE502" s="10"/>
    </row>
    <row r="503" spans="1:31" ht="16.149999999999999" customHeight="1">
      <c r="A503" t="s">
        <v>4131</v>
      </c>
      <c r="B503" t="s">
        <v>4360</v>
      </c>
      <c r="C503" t="s">
        <v>4172</v>
      </c>
      <c r="D503">
        <v>2016</v>
      </c>
      <c r="E503" t="s">
        <v>4178</v>
      </c>
      <c r="F503" t="s">
        <v>4264</v>
      </c>
      <c r="G503" s="101" t="s">
        <v>4290</v>
      </c>
      <c r="H503" t="s">
        <v>4361</v>
      </c>
      <c r="I503" s="101" t="s">
        <v>4291</v>
      </c>
      <c r="J503" s="101" t="s">
        <v>4362</v>
      </c>
      <c r="K503" s="101" t="s">
        <v>4288</v>
      </c>
      <c r="L503" s="101" t="s">
        <v>4363</v>
      </c>
      <c r="M503" s="101" t="s">
        <v>4289</v>
      </c>
      <c r="N503" s="101" t="s">
        <v>4364</v>
      </c>
      <c r="O503" t="s">
        <v>4178</v>
      </c>
      <c r="P503" s="10" t="s">
        <v>17</v>
      </c>
      <c r="Q503" s="89">
        <v>2408132</v>
      </c>
      <c r="R503" t="s">
        <v>48</v>
      </c>
      <c r="S503" t="s">
        <v>4302</v>
      </c>
      <c r="T503">
        <v>25</v>
      </c>
      <c r="U503">
        <v>60</v>
      </c>
      <c r="V503" s="89">
        <v>2148806</v>
      </c>
      <c r="W503">
        <f t="shared" si="16"/>
        <v>89.231238154719094</v>
      </c>
      <c r="X503" s="10" t="s">
        <v>17</v>
      </c>
      <c r="Y503" s="10" t="s">
        <v>17</v>
      </c>
      <c r="Z503" t="s">
        <v>4381</v>
      </c>
      <c r="AA503" t="s">
        <v>4382</v>
      </c>
      <c r="AB503" s="101" t="s">
        <v>4383</v>
      </c>
      <c r="AC503" t="s">
        <v>313</v>
      </c>
      <c r="AD503" s="101" t="s">
        <v>4384</v>
      </c>
      <c r="AE503" s="10"/>
    </row>
    <row r="504" spans="1:31" ht="15.6" customHeight="1">
      <c r="A504" t="s">
        <v>4131</v>
      </c>
      <c r="B504" t="s">
        <v>4360</v>
      </c>
      <c r="C504" t="s">
        <v>4172</v>
      </c>
      <c r="D504">
        <v>2016</v>
      </c>
      <c r="E504" t="s">
        <v>4179</v>
      </c>
      <c r="F504" t="s">
        <v>4265</v>
      </c>
      <c r="G504" s="101" t="s">
        <v>4290</v>
      </c>
      <c r="H504" t="s">
        <v>4361</v>
      </c>
      <c r="I504" s="101" t="s">
        <v>4291</v>
      </c>
      <c r="J504" s="101" t="s">
        <v>4362</v>
      </c>
      <c r="K504" s="101" t="s">
        <v>4288</v>
      </c>
      <c r="L504" s="101" t="s">
        <v>4363</v>
      </c>
      <c r="M504" s="101" t="s">
        <v>4289</v>
      </c>
      <c r="N504" s="101" t="s">
        <v>4364</v>
      </c>
      <c r="O504" t="s">
        <v>4179</v>
      </c>
      <c r="P504" s="10" t="s">
        <v>17</v>
      </c>
      <c r="Q504" s="89">
        <v>2830403</v>
      </c>
      <c r="R504" t="s">
        <v>48</v>
      </c>
      <c r="S504" t="s">
        <v>4302</v>
      </c>
      <c r="T504">
        <v>25</v>
      </c>
      <c r="U504">
        <v>60</v>
      </c>
      <c r="V504" s="89">
        <v>1091249</v>
      </c>
      <c r="W504">
        <f t="shared" si="16"/>
        <v>38.554545059484461</v>
      </c>
      <c r="X504" s="10" t="s">
        <v>17</v>
      </c>
      <c r="Y504" s="10" t="s">
        <v>17</v>
      </c>
      <c r="Z504" t="s">
        <v>4385</v>
      </c>
      <c r="AA504" t="s">
        <v>4386</v>
      </c>
      <c r="AB504" s="101" t="s">
        <v>4387</v>
      </c>
      <c r="AC504" t="s">
        <v>313</v>
      </c>
      <c r="AD504" s="101" t="s">
        <v>4388</v>
      </c>
      <c r="AE504" s="10"/>
    </row>
    <row r="505" spans="1:31" ht="15.6" customHeight="1">
      <c r="A505" t="s">
        <v>4132</v>
      </c>
      <c r="B505" t="s">
        <v>4360</v>
      </c>
      <c r="C505" t="s">
        <v>4172</v>
      </c>
      <c r="D505">
        <v>2016</v>
      </c>
      <c r="E505" t="s">
        <v>4180</v>
      </c>
      <c r="F505" t="s">
        <v>4266</v>
      </c>
      <c r="G505" s="101" t="s">
        <v>4290</v>
      </c>
      <c r="H505" t="s">
        <v>4361</v>
      </c>
      <c r="I505" s="101" t="s">
        <v>4291</v>
      </c>
      <c r="J505" s="101" t="s">
        <v>4362</v>
      </c>
      <c r="K505" s="101" t="s">
        <v>4288</v>
      </c>
      <c r="L505" s="101" t="s">
        <v>4363</v>
      </c>
      <c r="M505" s="101" t="s">
        <v>4289</v>
      </c>
      <c r="N505" s="101" t="s">
        <v>4364</v>
      </c>
      <c r="O505" t="s">
        <v>4180</v>
      </c>
      <c r="P505" s="10" t="s">
        <v>17</v>
      </c>
      <c r="Q505" s="89">
        <v>5123678</v>
      </c>
      <c r="R505" t="s">
        <v>48</v>
      </c>
      <c r="S505" t="s">
        <v>4302</v>
      </c>
      <c r="T505">
        <v>25</v>
      </c>
      <c r="U505">
        <v>60</v>
      </c>
      <c r="V505" s="89">
        <v>3199488</v>
      </c>
      <c r="W505">
        <f t="shared" si="16"/>
        <v>62.445141946859273</v>
      </c>
      <c r="X505" s="10" t="s">
        <v>17</v>
      </c>
      <c r="Y505" s="10" t="s">
        <v>17</v>
      </c>
      <c r="Z505" t="s">
        <v>4389</v>
      </c>
      <c r="AA505" t="s">
        <v>4390</v>
      </c>
      <c r="AB505" s="101" t="s">
        <v>4391</v>
      </c>
      <c r="AC505" t="s">
        <v>313</v>
      </c>
      <c r="AD505" s="101" t="s">
        <v>4392</v>
      </c>
      <c r="AE505" s="10"/>
    </row>
    <row r="506" spans="1:31" ht="14.45" customHeight="1">
      <c r="A506" t="s">
        <v>4132</v>
      </c>
      <c r="B506" t="s">
        <v>4360</v>
      </c>
      <c r="C506" t="s">
        <v>4172</v>
      </c>
      <c r="D506">
        <v>2016</v>
      </c>
      <c r="E506" t="s">
        <v>4181</v>
      </c>
      <c r="F506" t="s">
        <v>4267</v>
      </c>
      <c r="G506" s="101" t="s">
        <v>4290</v>
      </c>
      <c r="H506" t="s">
        <v>4361</v>
      </c>
      <c r="I506" s="101" t="s">
        <v>4291</v>
      </c>
      <c r="J506" s="101" t="s">
        <v>4362</v>
      </c>
      <c r="K506" s="101" t="s">
        <v>4288</v>
      </c>
      <c r="L506" s="101" t="s">
        <v>4363</v>
      </c>
      <c r="M506" s="101" t="s">
        <v>4289</v>
      </c>
      <c r="N506" s="101" t="s">
        <v>4364</v>
      </c>
      <c r="O506" t="s">
        <v>4181</v>
      </c>
      <c r="P506" s="10" t="s">
        <v>17</v>
      </c>
      <c r="Q506" s="89">
        <v>2369736</v>
      </c>
      <c r="R506" t="s">
        <v>48</v>
      </c>
      <c r="S506" t="s">
        <v>4302</v>
      </c>
      <c r="T506">
        <v>25</v>
      </c>
      <c r="U506">
        <v>60</v>
      </c>
      <c r="V506" s="89">
        <v>1316424</v>
      </c>
      <c r="W506">
        <f t="shared" si="16"/>
        <v>55.551504471384149</v>
      </c>
      <c r="X506" s="10" t="s">
        <v>17</v>
      </c>
      <c r="Y506" s="10" t="s">
        <v>17</v>
      </c>
      <c r="Z506" t="s">
        <v>4393</v>
      </c>
      <c r="AA506" t="s">
        <v>4394</v>
      </c>
      <c r="AB506" s="101" t="s">
        <v>4395</v>
      </c>
      <c r="AC506" t="s">
        <v>313</v>
      </c>
      <c r="AD506" s="101" t="s">
        <v>4396</v>
      </c>
      <c r="AE506" s="10"/>
    </row>
    <row r="507" spans="1:31" ht="14.45" customHeight="1">
      <c r="A507" t="s">
        <v>4132</v>
      </c>
      <c r="B507" t="s">
        <v>4360</v>
      </c>
      <c r="C507" t="s">
        <v>4172</v>
      </c>
      <c r="D507">
        <v>2016</v>
      </c>
      <c r="E507" t="s">
        <v>4182</v>
      </c>
      <c r="F507" t="s">
        <v>4268</v>
      </c>
      <c r="G507" s="101" t="s">
        <v>4290</v>
      </c>
      <c r="H507" t="s">
        <v>4361</v>
      </c>
      <c r="I507" s="101" t="s">
        <v>4291</v>
      </c>
      <c r="J507" s="101" t="s">
        <v>4362</v>
      </c>
      <c r="K507" s="101" t="s">
        <v>4288</v>
      </c>
      <c r="L507" s="101" t="s">
        <v>4363</v>
      </c>
      <c r="M507" s="101" t="s">
        <v>4289</v>
      </c>
      <c r="N507" s="101" t="s">
        <v>4364</v>
      </c>
      <c r="O507" t="s">
        <v>4182</v>
      </c>
      <c r="P507" s="10" t="s">
        <v>17</v>
      </c>
      <c r="Q507" s="89">
        <v>3894726</v>
      </c>
      <c r="R507" t="s">
        <v>48</v>
      </c>
      <c r="S507" t="s">
        <v>4302</v>
      </c>
      <c r="T507">
        <v>25</v>
      </c>
      <c r="U507">
        <v>60</v>
      </c>
      <c r="V507" s="89">
        <v>1581000</v>
      </c>
      <c r="W507">
        <f t="shared" si="16"/>
        <v>40.593356246370092</v>
      </c>
      <c r="X507" s="10" t="s">
        <v>17</v>
      </c>
      <c r="Y507" s="10" t="s">
        <v>17</v>
      </c>
      <c r="Z507" t="s">
        <v>4397</v>
      </c>
      <c r="AA507" t="s">
        <v>4398</v>
      </c>
      <c r="AB507" s="101" t="s">
        <v>4399</v>
      </c>
      <c r="AC507" t="s">
        <v>313</v>
      </c>
      <c r="AD507" s="101" t="s">
        <v>4400</v>
      </c>
      <c r="AE507" s="10"/>
    </row>
    <row r="508" spans="1:31" ht="13.9" customHeight="1">
      <c r="A508" t="s">
        <v>4133</v>
      </c>
      <c r="B508" t="s">
        <v>4360</v>
      </c>
      <c r="C508" t="s">
        <v>4172</v>
      </c>
      <c r="D508">
        <v>2016</v>
      </c>
      <c r="E508" t="s">
        <v>4183</v>
      </c>
      <c r="F508" t="s">
        <v>4269</v>
      </c>
      <c r="G508" s="101" t="s">
        <v>4290</v>
      </c>
      <c r="H508" t="s">
        <v>4361</v>
      </c>
      <c r="I508" s="101" t="s">
        <v>4291</v>
      </c>
      <c r="J508" s="101" t="s">
        <v>4362</v>
      </c>
      <c r="K508" s="101" t="s">
        <v>4288</v>
      </c>
      <c r="L508" s="101" t="s">
        <v>4363</v>
      </c>
      <c r="M508" s="101" t="s">
        <v>4289</v>
      </c>
      <c r="N508" s="101" t="s">
        <v>4364</v>
      </c>
      <c r="O508" t="s">
        <v>4183</v>
      </c>
      <c r="P508" s="10" t="s">
        <v>17</v>
      </c>
      <c r="Q508" s="89">
        <v>2868249</v>
      </c>
      <c r="R508" t="s">
        <v>48</v>
      </c>
      <c r="S508" t="s">
        <v>4302</v>
      </c>
      <c r="T508">
        <v>25</v>
      </c>
      <c r="U508">
        <v>60</v>
      </c>
      <c r="V508" s="89">
        <v>1463721</v>
      </c>
      <c r="W508">
        <f t="shared" si="16"/>
        <v>51.031866480211441</v>
      </c>
      <c r="X508" s="10" t="s">
        <v>17</v>
      </c>
      <c r="Y508" s="10" t="s">
        <v>17</v>
      </c>
      <c r="Z508" t="s">
        <v>4401</v>
      </c>
      <c r="AA508" t="s">
        <v>4402</v>
      </c>
      <c r="AB508" s="101" t="s">
        <v>4403</v>
      </c>
      <c r="AC508" t="s">
        <v>313</v>
      </c>
      <c r="AD508" s="101" t="s">
        <v>4404</v>
      </c>
      <c r="AE508" s="10"/>
    </row>
    <row r="509" spans="1:31" ht="13.9" customHeight="1">
      <c r="A509" t="s">
        <v>4133</v>
      </c>
      <c r="B509" t="s">
        <v>4360</v>
      </c>
      <c r="C509" t="s">
        <v>4172</v>
      </c>
      <c r="D509">
        <v>2016</v>
      </c>
      <c r="E509" t="s">
        <v>4184</v>
      </c>
      <c r="F509" t="s">
        <v>4270</v>
      </c>
      <c r="G509" s="101" t="s">
        <v>4290</v>
      </c>
      <c r="H509" t="s">
        <v>4361</v>
      </c>
      <c r="I509" s="101" t="s">
        <v>4291</v>
      </c>
      <c r="J509" s="101" t="s">
        <v>4362</v>
      </c>
      <c r="K509" s="101" t="s">
        <v>4288</v>
      </c>
      <c r="L509" s="101" t="s">
        <v>4363</v>
      </c>
      <c r="M509" s="101" t="s">
        <v>4289</v>
      </c>
      <c r="N509" s="101" t="s">
        <v>4364</v>
      </c>
      <c r="O509" t="s">
        <v>4184</v>
      </c>
      <c r="P509" s="10" t="s">
        <v>17</v>
      </c>
      <c r="Q509" s="89">
        <v>3303418</v>
      </c>
      <c r="R509" t="s">
        <v>48</v>
      </c>
      <c r="S509" t="s">
        <v>4302</v>
      </c>
      <c r="T509">
        <v>25</v>
      </c>
      <c r="U509">
        <v>60</v>
      </c>
      <c r="V509" s="89">
        <v>1951899</v>
      </c>
      <c r="W509">
        <f t="shared" si="16"/>
        <v>59.087254474002378</v>
      </c>
      <c r="X509" s="10" t="s">
        <v>17</v>
      </c>
      <c r="Y509" s="10" t="s">
        <v>17</v>
      </c>
      <c r="Z509" t="s">
        <v>4405</v>
      </c>
      <c r="AA509" t="s">
        <v>4406</v>
      </c>
      <c r="AB509" s="101" t="s">
        <v>4407</v>
      </c>
      <c r="AC509" t="s">
        <v>313</v>
      </c>
      <c r="AD509" s="101" t="s">
        <v>4408</v>
      </c>
      <c r="AE509" s="10"/>
    </row>
    <row r="510" spans="1:31" ht="15.6" customHeight="1">
      <c r="A510" t="s">
        <v>4133</v>
      </c>
      <c r="B510" t="s">
        <v>4360</v>
      </c>
      <c r="C510" t="s">
        <v>4172</v>
      </c>
      <c r="D510">
        <v>2016</v>
      </c>
      <c r="E510" t="s">
        <v>4185</v>
      </c>
      <c r="F510" t="s">
        <v>4271</v>
      </c>
      <c r="G510" s="101" t="s">
        <v>4290</v>
      </c>
      <c r="H510" t="s">
        <v>4361</v>
      </c>
      <c r="I510" s="101" t="s">
        <v>4291</v>
      </c>
      <c r="J510" s="101" t="s">
        <v>4362</v>
      </c>
      <c r="K510" s="101" t="s">
        <v>4288</v>
      </c>
      <c r="L510" s="101" t="s">
        <v>4363</v>
      </c>
      <c r="M510" s="101" t="s">
        <v>4289</v>
      </c>
      <c r="N510" s="101" t="s">
        <v>4364</v>
      </c>
      <c r="O510" t="s">
        <v>4185</v>
      </c>
      <c r="P510" s="10" t="s">
        <v>17</v>
      </c>
      <c r="Q510" s="89">
        <v>3207806</v>
      </c>
      <c r="R510" t="s">
        <v>48</v>
      </c>
      <c r="S510" t="s">
        <v>4302</v>
      </c>
      <c r="T510">
        <v>25</v>
      </c>
      <c r="U510">
        <v>60</v>
      </c>
      <c r="V510" s="89">
        <v>1821655</v>
      </c>
      <c r="W510">
        <f t="shared" si="16"/>
        <v>56.788191056441697</v>
      </c>
      <c r="X510" s="10" t="s">
        <v>17</v>
      </c>
      <c r="Y510" s="10" t="s">
        <v>17</v>
      </c>
      <c r="Z510" t="s">
        <v>4409</v>
      </c>
      <c r="AA510" t="s">
        <v>4410</v>
      </c>
      <c r="AB510" s="101" t="s">
        <v>4411</v>
      </c>
      <c r="AC510" t="s">
        <v>313</v>
      </c>
      <c r="AD510" s="101" t="s">
        <v>4412</v>
      </c>
      <c r="AE510" s="10"/>
    </row>
    <row r="511" spans="1:31" ht="15.6" customHeight="1">
      <c r="A511" t="s">
        <v>4134</v>
      </c>
      <c r="B511" t="s">
        <v>4360</v>
      </c>
      <c r="C511" t="s">
        <v>4172</v>
      </c>
      <c r="D511">
        <v>2016</v>
      </c>
      <c r="E511" t="s">
        <v>4186</v>
      </c>
      <c r="F511" t="s">
        <v>4272</v>
      </c>
      <c r="G511" s="101" t="s">
        <v>4290</v>
      </c>
      <c r="H511" t="s">
        <v>4361</v>
      </c>
      <c r="I511" s="101" t="s">
        <v>4291</v>
      </c>
      <c r="J511" s="101" t="s">
        <v>4362</v>
      </c>
      <c r="K511" s="101" t="s">
        <v>4288</v>
      </c>
      <c r="L511" s="101" t="s">
        <v>4363</v>
      </c>
      <c r="M511" s="101" t="s">
        <v>4289</v>
      </c>
      <c r="N511" s="101" t="s">
        <v>4364</v>
      </c>
      <c r="O511" t="s">
        <v>4186</v>
      </c>
      <c r="P511" s="10" t="s">
        <v>17</v>
      </c>
      <c r="Q511" s="89">
        <v>2966573</v>
      </c>
      <c r="R511" t="s">
        <v>48</v>
      </c>
      <c r="S511" t="s">
        <v>4302</v>
      </c>
      <c r="T511">
        <v>25</v>
      </c>
      <c r="U511">
        <v>60</v>
      </c>
      <c r="V511" s="89">
        <v>1784287</v>
      </c>
      <c r="W511">
        <f t="shared" si="16"/>
        <v>60.146404622438077</v>
      </c>
      <c r="X511" s="10" t="s">
        <v>17</v>
      </c>
      <c r="Y511" s="10" t="s">
        <v>17</v>
      </c>
      <c r="Z511" t="s">
        <v>4413</v>
      </c>
      <c r="AA511" t="s">
        <v>4414</v>
      </c>
      <c r="AB511" s="101" t="s">
        <v>4415</v>
      </c>
      <c r="AC511" t="s">
        <v>313</v>
      </c>
      <c r="AD511" s="101" t="s">
        <v>4416</v>
      </c>
      <c r="AE511" s="10"/>
    </row>
    <row r="512" spans="1:31" ht="14.45" customHeight="1">
      <c r="A512" t="s">
        <v>4134</v>
      </c>
      <c r="B512" t="s">
        <v>4360</v>
      </c>
      <c r="C512" t="s">
        <v>4172</v>
      </c>
      <c r="D512">
        <v>2016</v>
      </c>
      <c r="E512" t="s">
        <v>4187</v>
      </c>
      <c r="F512" t="s">
        <v>4273</v>
      </c>
      <c r="G512" s="101" t="s">
        <v>4290</v>
      </c>
      <c r="H512" t="s">
        <v>4361</v>
      </c>
      <c r="I512" s="101" t="s">
        <v>4291</v>
      </c>
      <c r="J512" s="101" t="s">
        <v>4362</v>
      </c>
      <c r="K512" s="101" t="s">
        <v>4288</v>
      </c>
      <c r="L512" s="101" t="s">
        <v>4363</v>
      </c>
      <c r="M512" s="101" t="s">
        <v>4289</v>
      </c>
      <c r="N512" s="101" t="s">
        <v>4364</v>
      </c>
      <c r="O512" t="s">
        <v>4187</v>
      </c>
      <c r="P512" s="10" t="s">
        <v>17</v>
      </c>
      <c r="Q512" s="89">
        <v>2706342</v>
      </c>
      <c r="R512" t="s">
        <v>48</v>
      </c>
      <c r="S512" t="s">
        <v>4302</v>
      </c>
      <c r="T512">
        <v>25</v>
      </c>
      <c r="U512">
        <v>60</v>
      </c>
      <c r="V512" s="89">
        <v>1617248</v>
      </c>
      <c r="W512">
        <f t="shared" si="16"/>
        <v>59.757709853374038</v>
      </c>
      <c r="X512" s="10" t="s">
        <v>17</v>
      </c>
      <c r="Y512" s="10" t="s">
        <v>17</v>
      </c>
      <c r="Z512" t="s">
        <v>4417</v>
      </c>
      <c r="AA512" t="s">
        <v>4418</v>
      </c>
      <c r="AB512" s="101" t="s">
        <v>4419</v>
      </c>
      <c r="AC512" t="s">
        <v>313</v>
      </c>
      <c r="AD512" s="101" t="s">
        <v>4420</v>
      </c>
      <c r="AE512" s="10"/>
    </row>
    <row r="513" spans="1:31" ht="14.45" customHeight="1">
      <c r="A513" t="s">
        <v>4135</v>
      </c>
      <c r="B513" t="s">
        <v>4360</v>
      </c>
      <c r="C513" t="s">
        <v>4172</v>
      </c>
      <c r="D513">
        <v>2016</v>
      </c>
      <c r="E513" t="s">
        <v>4188</v>
      </c>
      <c r="F513" t="s">
        <v>4274</v>
      </c>
      <c r="G513" s="101" t="s">
        <v>4290</v>
      </c>
      <c r="H513" t="s">
        <v>4361</v>
      </c>
      <c r="I513" s="101" t="s">
        <v>4291</v>
      </c>
      <c r="J513" s="101" t="s">
        <v>4362</v>
      </c>
      <c r="K513" s="101" t="s">
        <v>4288</v>
      </c>
      <c r="L513" s="101" t="s">
        <v>4363</v>
      </c>
      <c r="M513" s="101" t="s">
        <v>4289</v>
      </c>
      <c r="N513" s="101" t="s">
        <v>4364</v>
      </c>
      <c r="O513" t="s">
        <v>4188</v>
      </c>
      <c r="P513" s="10" t="s">
        <v>17</v>
      </c>
      <c r="Q513" s="89">
        <v>2997090</v>
      </c>
      <c r="R513" t="s">
        <v>48</v>
      </c>
      <c r="S513" t="s">
        <v>4302</v>
      </c>
      <c r="T513">
        <v>25</v>
      </c>
      <c r="U513">
        <v>60</v>
      </c>
      <c r="V513" s="89">
        <v>1880567</v>
      </c>
      <c r="W513">
        <f t="shared" si="16"/>
        <v>62.746430704449985</v>
      </c>
      <c r="X513" s="10" t="s">
        <v>17</v>
      </c>
      <c r="Y513" s="10" t="s">
        <v>17</v>
      </c>
      <c r="Z513" t="s">
        <v>4421</v>
      </c>
      <c r="AA513" t="s">
        <v>4422</v>
      </c>
      <c r="AB513" s="101" t="s">
        <v>4423</v>
      </c>
      <c r="AC513" t="s">
        <v>313</v>
      </c>
      <c r="AD513" s="101" t="s">
        <v>4424</v>
      </c>
      <c r="AE513" s="10"/>
    </row>
    <row r="514" spans="1:31" ht="13.9" customHeight="1">
      <c r="A514" t="s">
        <v>4135</v>
      </c>
      <c r="B514" t="s">
        <v>4360</v>
      </c>
      <c r="C514" t="s">
        <v>4172</v>
      </c>
      <c r="D514">
        <v>2016</v>
      </c>
      <c r="E514" t="s">
        <v>4189</v>
      </c>
      <c r="F514" t="s">
        <v>4275</v>
      </c>
      <c r="G514" s="101" t="s">
        <v>4290</v>
      </c>
      <c r="H514" t="s">
        <v>4361</v>
      </c>
      <c r="I514" s="101" t="s">
        <v>4291</v>
      </c>
      <c r="J514" s="101" t="s">
        <v>4362</v>
      </c>
      <c r="K514" s="101" t="s">
        <v>4288</v>
      </c>
      <c r="L514" s="101" t="s">
        <v>4363</v>
      </c>
      <c r="M514" s="101" t="s">
        <v>4289</v>
      </c>
      <c r="N514" s="101" t="s">
        <v>4364</v>
      </c>
      <c r="O514" t="s">
        <v>4189</v>
      </c>
      <c r="P514" s="10" t="s">
        <v>17</v>
      </c>
      <c r="Q514" s="89">
        <v>3841175</v>
      </c>
      <c r="R514" t="s">
        <v>48</v>
      </c>
      <c r="S514" t="s">
        <v>4302</v>
      </c>
      <c r="T514">
        <v>25</v>
      </c>
      <c r="U514">
        <v>60</v>
      </c>
      <c r="V514" s="89">
        <v>2485869</v>
      </c>
      <c r="W514">
        <f t="shared" si="16"/>
        <v>64.716369340110774</v>
      </c>
      <c r="X514" s="10" t="s">
        <v>17</v>
      </c>
      <c r="Y514" s="10" t="s">
        <v>17</v>
      </c>
      <c r="Z514" t="s">
        <v>4425</v>
      </c>
      <c r="AA514" t="s">
        <v>4426</v>
      </c>
      <c r="AB514" s="101" t="s">
        <v>4427</v>
      </c>
      <c r="AC514" t="s">
        <v>313</v>
      </c>
      <c r="AD514" s="101" t="s">
        <v>4428</v>
      </c>
      <c r="AE514" s="10"/>
    </row>
    <row r="515" spans="1:31" ht="14.45" customHeight="1">
      <c r="A515" t="s">
        <v>4136</v>
      </c>
      <c r="B515" t="s">
        <v>4360</v>
      </c>
      <c r="C515" t="s">
        <v>4172</v>
      </c>
      <c r="D515">
        <v>2016</v>
      </c>
      <c r="E515" t="s">
        <v>4190</v>
      </c>
      <c r="F515" t="s">
        <v>4276</v>
      </c>
      <c r="G515" s="101" t="s">
        <v>4290</v>
      </c>
      <c r="H515" t="s">
        <v>4361</v>
      </c>
      <c r="I515" s="101" t="s">
        <v>4291</v>
      </c>
      <c r="J515" s="101" t="s">
        <v>4362</v>
      </c>
      <c r="K515" s="101" t="s">
        <v>4288</v>
      </c>
      <c r="L515" s="101" t="s">
        <v>4363</v>
      </c>
      <c r="M515" s="101" t="s">
        <v>4289</v>
      </c>
      <c r="N515" s="101" t="s">
        <v>4364</v>
      </c>
      <c r="O515" t="s">
        <v>4190</v>
      </c>
      <c r="P515" s="10" t="s">
        <v>17</v>
      </c>
      <c r="Q515" s="89">
        <v>3008771</v>
      </c>
      <c r="R515" t="s">
        <v>48</v>
      </c>
      <c r="S515" t="s">
        <v>4302</v>
      </c>
      <c r="T515">
        <v>25</v>
      </c>
      <c r="U515">
        <v>60</v>
      </c>
      <c r="V515" s="89">
        <v>2188780</v>
      </c>
      <c r="W515">
        <f t="shared" si="16"/>
        <v>72.746646388176444</v>
      </c>
      <c r="X515" s="10" t="s">
        <v>17</v>
      </c>
      <c r="Y515" s="10" t="s">
        <v>17</v>
      </c>
      <c r="Z515" t="s">
        <v>4429</v>
      </c>
      <c r="AA515" t="s">
        <v>4430</v>
      </c>
      <c r="AB515" s="101" t="s">
        <v>4431</v>
      </c>
      <c r="AC515" t="s">
        <v>313</v>
      </c>
      <c r="AD515" s="101" t="s">
        <v>4432</v>
      </c>
      <c r="AE515" s="10"/>
    </row>
    <row r="516" spans="1:31" ht="12.6" customHeight="1">
      <c r="A516" t="s">
        <v>4136</v>
      </c>
      <c r="B516" t="s">
        <v>4360</v>
      </c>
      <c r="C516" t="s">
        <v>4172</v>
      </c>
      <c r="D516">
        <v>2016</v>
      </c>
      <c r="E516" t="s">
        <v>4191</v>
      </c>
      <c r="F516" t="s">
        <v>4277</v>
      </c>
      <c r="G516" s="101" t="s">
        <v>4290</v>
      </c>
      <c r="H516" t="s">
        <v>4361</v>
      </c>
      <c r="I516" s="101" t="s">
        <v>4291</v>
      </c>
      <c r="J516" s="101" t="s">
        <v>4362</v>
      </c>
      <c r="K516" s="101" t="s">
        <v>4288</v>
      </c>
      <c r="L516" s="101" t="s">
        <v>4363</v>
      </c>
      <c r="M516" s="101" t="s">
        <v>4289</v>
      </c>
      <c r="N516" s="101" t="s">
        <v>4364</v>
      </c>
      <c r="O516" t="s">
        <v>4191</v>
      </c>
      <c r="P516" s="10" t="s">
        <v>17</v>
      </c>
      <c r="Q516" s="89">
        <v>2634244</v>
      </c>
      <c r="R516" t="s">
        <v>48</v>
      </c>
      <c r="S516" t="s">
        <v>4302</v>
      </c>
      <c r="T516">
        <v>25</v>
      </c>
      <c r="U516">
        <v>60</v>
      </c>
      <c r="V516" s="89">
        <v>1633051</v>
      </c>
      <c r="W516">
        <f t="shared" si="16"/>
        <v>61.99315629076122</v>
      </c>
      <c r="X516" s="10" t="s">
        <v>17</v>
      </c>
      <c r="Y516" s="10" t="s">
        <v>17</v>
      </c>
      <c r="Z516" t="s">
        <v>4433</v>
      </c>
      <c r="AA516" t="s">
        <v>4434</v>
      </c>
      <c r="AB516" s="101" t="s">
        <v>4435</v>
      </c>
      <c r="AC516" t="s">
        <v>313</v>
      </c>
      <c r="AD516" s="101" t="s">
        <v>4436</v>
      </c>
      <c r="AE516" s="10"/>
    </row>
    <row r="517" spans="1:31" ht="13.9" customHeight="1">
      <c r="A517" t="s">
        <v>4137</v>
      </c>
      <c r="B517" t="s">
        <v>4360</v>
      </c>
      <c r="C517" t="s">
        <v>4172</v>
      </c>
      <c r="D517">
        <v>2016</v>
      </c>
      <c r="E517" t="s">
        <v>4192</v>
      </c>
      <c r="F517" t="s">
        <v>4278</v>
      </c>
      <c r="G517" s="101" t="s">
        <v>4290</v>
      </c>
      <c r="H517" t="s">
        <v>4361</v>
      </c>
      <c r="I517" s="101" t="s">
        <v>4291</v>
      </c>
      <c r="J517" s="101" t="s">
        <v>4362</v>
      </c>
      <c r="K517" s="101" t="s">
        <v>4288</v>
      </c>
      <c r="L517" s="101" t="s">
        <v>4363</v>
      </c>
      <c r="M517" s="101" t="s">
        <v>4289</v>
      </c>
      <c r="N517" s="101" t="s">
        <v>4364</v>
      </c>
      <c r="O517" t="s">
        <v>4192</v>
      </c>
      <c r="P517" s="10" t="s">
        <v>17</v>
      </c>
      <c r="Q517" s="89">
        <v>3110161</v>
      </c>
      <c r="R517" t="s">
        <v>48</v>
      </c>
      <c r="S517" t="s">
        <v>4302</v>
      </c>
      <c r="T517">
        <v>25</v>
      </c>
      <c r="U517">
        <v>60</v>
      </c>
      <c r="V517" s="89">
        <v>1394920</v>
      </c>
      <c r="W517">
        <f t="shared" si="16"/>
        <v>44.850411280959413</v>
      </c>
      <c r="X517" s="10" t="s">
        <v>17</v>
      </c>
      <c r="Y517" s="10" t="s">
        <v>17</v>
      </c>
      <c r="Z517" t="s">
        <v>4437</v>
      </c>
      <c r="AA517" t="s">
        <v>4438</v>
      </c>
      <c r="AB517" s="101" t="s">
        <v>4439</v>
      </c>
      <c r="AC517" t="s">
        <v>313</v>
      </c>
      <c r="AD517" s="101" t="s">
        <v>4440</v>
      </c>
      <c r="AE517" s="10"/>
    </row>
    <row r="518" spans="1:31" ht="13.9" customHeight="1">
      <c r="A518" t="s">
        <v>4137</v>
      </c>
      <c r="B518" t="s">
        <v>4360</v>
      </c>
      <c r="C518" t="s">
        <v>4172</v>
      </c>
      <c r="D518">
        <v>2016</v>
      </c>
      <c r="E518" t="s">
        <v>4193</v>
      </c>
      <c r="F518" t="s">
        <v>4279</v>
      </c>
      <c r="G518" s="101" t="s">
        <v>4290</v>
      </c>
      <c r="H518" t="s">
        <v>4361</v>
      </c>
      <c r="I518" s="101" t="s">
        <v>4291</v>
      </c>
      <c r="J518" s="101" t="s">
        <v>4362</v>
      </c>
      <c r="K518" s="101" t="s">
        <v>4288</v>
      </c>
      <c r="L518" s="101" t="s">
        <v>4363</v>
      </c>
      <c r="M518" s="101" t="s">
        <v>4289</v>
      </c>
      <c r="N518" s="101" t="s">
        <v>4364</v>
      </c>
      <c r="O518" t="s">
        <v>4193</v>
      </c>
      <c r="P518" s="10" t="s">
        <v>17</v>
      </c>
      <c r="Q518" s="89">
        <v>4490360</v>
      </c>
      <c r="R518" t="s">
        <v>48</v>
      </c>
      <c r="S518" t="s">
        <v>4302</v>
      </c>
      <c r="T518">
        <v>25</v>
      </c>
      <c r="U518">
        <v>60</v>
      </c>
      <c r="V518" s="89">
        <v>3400216</v>
      </c>
      <c r="W518">
        <f t="shared" si="16"/>
        <v>75.722570128007547</v>
      </c>
      <c r="X518" s="10" t="s">
        <v>17</v>
      </c>
      <c r="Y518" s="10" t="s">
        <v>17</v>
      </c>
      <c r="Z518" t="s">
        <v>4441</v>
      </c>
      <c r="AA518" t="s">
        <v>4442</v>
      </c>
      <c r="AB518" s="101" t="s">
        <v>4443</v>
      </c>
      <c r="AC518" t="s">
        <v>313</v>
      </c>
      <c r="AD518" s="101" t="s">
        <v>4444</v>
      </c>
      <c r="AE518" s="10"/>
    </row>
    <row r="519" spans="1:31" ht="13.15" customHeight="1">
      <c r="A519" t="s">
        <v>4138</v>
      </c>
      <c r="B519" t="s">
        <v>4360</v>
      </c>
      <c r="C519" t="s">
        <v>4172</v>
      </c>
      <c r="D519">
        <v>2016</v>
      </c>
      <c r="E519" s="128" t="s">
        <v>4194</v>
      </c>
      <c r="F519" t="s">
        <v>4280</v>
      </c>
      <c r="G519" s="101" t="s">
        <v>4290</v>
      </c>
      <c r="H519" t="s">
        <v>4361</v>
      </c>
      <c r="I519" s="101" t="s">
        <v>4291</v>
      </c>
      <c r="J519" s="101" t="s">
        <v>4362</v>
      </c>
      <c r="K519" s="101" t="s">
        <v>4288</v>
      </c>
      <c r="L519" s="101" t="s">
        <v>4363</v>
      </c>
      <c r="M519" s="101" t="s">
        <v>4289</v>
      </c>
      <c r="N519" s="101" t="s">
        <v>4364</v>
      </c>
      <c r="O519" s="128" t="s">
        <v>4194</v>
      </c>
      <c r="P519" s="10" t="s">
        <v>17</v>
      </c>
      <c r="Q519" s="89">
        <v>4373440</v>
      </c>
      <c r="R519" t="s">
        <v>48</v>
      </c>
      <c r="S519" t="s">
        <v>4302</v>
      </c>
      <c r="T519">
        <v>25</v>
      </c>
      <c r="U519">
        <v>60</v>
      </c>
      <c r="V519" s="89">
        <v>2782921</v>
      </c>
      <c r="W519">
        <f t="shared" si="16"/>
        <v>63.632312321650694</v>
      </c>
      <c r="X519" s="10" t="s">
        <v>17</v>
      </c>
      <c r="Y519" s="10" t="s">
        <v>17</v>
      </c>
      <c r="Z519" t="s">
        <v>4445</v>
      </c>
      <c r="AA519" t="s">
        <v>4446</v>
      </c>
      <c r="AB519" s="101" t="s">
        <v>4447</v>
      </c>
      <c r="AC519" t="s">
        <v>313</v>
      </c>
      <c r="AD519" s="101" t="s">
        <v>4448</v>
      </c>
      <c r="AE519" s="10"/>
    </row>
    <row r="520" spans="1:31" ht="14.45" customHeight="1">
      <c r="A520" t="s">
        <v>4138</v>
      </c>
      <c r="B520" t="s">
        <v>4360</v>
      </c>
      <c r="C520" t="s">
        <v>4172</v>
      </c>
      <c r="D520">
        <v>2016</v>
      </c>
      <c r="E520" s="128" t="s">
        <v>4195</v>
      </c>
      <c r="F520" t="s">
        <v>4281</v>
      </c>
      <c r="G520" s="101" t="s">
        <v>4290</v>
      </c>
      <c r="H520" t="s">
        <v>4361</v>
      </c>
      <c r="I520" s="101" t="s">
        <v>4291</v>
      </c>
      <c r="J520" s="101" t="s">
        <v>4362</v>
      </c>
      <c r="K520" s="101" t="s">
        <v>4288</v>
      </c>
      <c r="L520" s="101" t="s">
        <v>4363</v>
      </c>
      <c r="M520" s="101" t="s">
        <v>4289</v>
      </c>
      <c r="N520" s="101" t="s">
        <v>4364</v>
      </c>
      <c r="O520" s="128" t="s">
        <v>4195</v>
      </c>
      <c r="P520" s="10" t="s">
        <v>17</v>
      </c>
      <c r="Q520" s="89">
        <v>5274181</v>
      </c>
      <c r="R520" t="s">
        <v>48</v>
      </c>
      <c r="S520" t="s">
        <v>4302</v>
      </c>
      <c r="T520">
        <v>25</v>
      </c>
      <c r="U520">
        <v>60</v>
      </c>
      <c r="V520" s="89">
        <v>3261822</v>
      </c>
      <c r="W520">
        <f t="shared" si="16"/>
        <v>61.845090261407407</v>
      </c>
      <c r="X520" s="10" t="s">
        <v>17</v>
      </c>
      <c r="Y520" s="10" t="s">
        <v>17</v>
      </c>
      <c r="Z520" t="s">
        <v>4449</v>
      </c>
      <c r="AA520" t="s">
        <v>4450</v>
      </c>
      <c r="AB520" s="101" t="s">
        <v>4451</v>
      </c>
      <c r="AC520" t="s">
        <v>313</v>
      </c>
      <c r="AD520" s="101" t="s">
        <v>4452</v>
      </c>
      <c r="AE520" s="10"/>
    </row>
    <row r="521" spans="1:31" ht="13.9" customHeight="1">
      <c r="A521" t="s">
        <v>4139</v>
      </c>
      <c r="B521" t="s">
        <v>4360</v>
      </c>
      <c r="C521" t="s">
        <v>4172</v>
      </c>
      <c r="D521">
        <v>2016</v>
      </c>
      <c r="E521" s="128" t="s">
        <v>4196</v>
      </c>
      <c r="F521" t="s">
        <v>4282</v>
      </c>
      <c r="G521" s="101" t="s">
        <v>4290</v>
      </c>
      <c r="H521" t="s">
        <v>4361</v>
      </c>
      <c r="I521" s="101" t="s">
        <v>4291</v>
      </c>
      <c r="J521" s="101" t="s">
        <v>4362</v>
      </c>
      <c r="K521" s="101" t="s">
        <v>4288</v>
      </c>
      <c r="L521" s="101" t="s">
        <v>4363</v>
      </c>
      <c r="M521" s="101" t="s">
        <v>4289</v>
      </c>
      <c r="N521" s="101" t="s">
        <v>4364</v>
      </c>
      <c r="O521" s="128" t="s">
        <v>4196</v>
      </c>
      <c r="P521" s="10" t="s">
        <v>17</v>
      </c>
      <c r="Q521" s="89">
        <v>3735856</v>
      </c>
      <c r="R521" t="s">
        <v>48</v>
      </c>
      <c r="S521" t="s">
        <v>4302</v>
      </c>
      <c r="T521">
        <v>25</v>
      </c>
      <c r="U521">
        <v>60</v>
      </c>
      <c r="V521" s="89">
        <v>2257018</v>
      </c>
      <c r="W521">
        <f t="shared" si="16"/>
        <v>60.415015996333906</v>
      </c>
      <c r="X521" s="10" t="s">
        <v>17</v>
      </c>
      <c r="Y521" s="10" t="s">
        <v>17</v>
      </c>
      <c r="Z521" t="s">
        <v>4453</v>
      </c>
      <c r="AA521" t="s">
        <v>4454</v>
      </c>
      <c r="AB521" s="101" t="s">
        <v>4455</v>
      </c>
      <c r="AC521" t="s">
        <v>313</v>
      </c>
      <c r="AD521" s="101" t="s">
        <v>4456</v>
      </c>
      <c r="AE521" s="10"/>
    </row>
    <row r="522" spans="1:31" ht="13.9" customHeight="1">
      <c r="A522" t="s">
        <v>4139</v>
      </c>
      <c r="B522" t="s">
        <v>4360</v>
      </c>
      <c r="C522" t="s">
        <v>4172</v>
      </c>
      <c r="D522">
        <v>2016</v>
      </c>
      <c r="E522" s="128" t="s">
        <v>4197</v>
      </c>
      <c r="F522" t="s">
        <v>4283</v>
      </c>
      <c r="G522" s="101" t="s">
        <v>4290</v>
      </c>
      <c r="H522" t="s">
        <v>4361</v>
      </c>
      <c r="I522" s="101" t="s">
        <v>4291</v>
      </c>
      <c r="J522" s="101" t="s">
        <v>4362</v>
      </c>
      <c r="K522" s="101" t="s">
        <v>4288</v>
      </c>
      <c r="L522" s="101" t="s">
        <v>4363</v>
      </c>
      <c r="M522" s="101" t="s">
        <v>4289</v>
      </c>
      <c r="N522" s="101" t="s">
        <v>4364</v>
      </c>
      <c r="O522" s="128" t="s">
        <v>4197</v>
      </c>
      <c r="P522" s="10" t="s">
        <v>17</v>
      </c>
      <c r="Q522" s="89">
        <v>5891225</v>
      </c>
      <c r="R522" t="s">
        <v>48</v>
      </c>
      <c r="S522" t="s">
        <v>4302</v>
      </c>
      <c r="T522">
        <v>25</v>
      </c>
      <c r="U522">
        <v>60</v>
      </c>
      <c r="V522" s="89">
        <v>3364283</v>
      </c>
      <c r="W522">
        <f t="shared" si="16"/>
        <v>57.106679850116059</v>
      </c>
      <c r="X522" s="10" t="s">
        <v>17</v>
      </c>
      <c r="Y522" s="10" t="s">
        <v>17</v>
      </c>
      <c r="Z522" t="s">
        <v>4457</v>
      </c>
      <c r="AA522" t="s">
        <v>4458</v>
      </c>
      <c r="AB522" s="101" t="s">
        <v>4459</v>
      </c>
      <c r="AC522" t="s">
        <v>313</v>
      </c>
      <c r="AD522" s="101" t="s">
        <v>4460</v>
      </c>
      <c r="AE522" s="10"/>
    </row>
    <row r="523" spans="1:31" ht="13.15" customHeight="1">
      <c r="A523" t="s">
        <v>4140</v>
      </c>
      <c r="B523" t="s">
        <v>4360</v>
      </c>
      <c r="C523" t="s">
        <v>4172</v>
      </c>
      <c r="D523">
        <v>2016</v>
      </c>
      <c r="E523" s="128" t="s">
        <v>4198</v>
      </c>
      <c r="F523" t="s">
        <v>4284</v>
      </c>
      <c r="G523" s="101" t="s">
        <v>4290</v>
      </c>
      <c r="H523" t="s">
        <v>4361</v>
      </c>
      <c r="I523" s="101" t="s">
        <v>4291</v>
      </c>
      <c r="J523" s="101" t="s">
        <v>4362</v>
      </c>
      <c r="K523" s="101" t="s">
        <v>4288</v>
      </c>
      <c r="L523" s="101" t="s">
        <v>4363</v>
      </c>
      <c r="M523" s="101" t="s">
        <v>4289</v>
      </c>
      <c r="N523" s="101" t="s">
        <v>4364</v>
      </c>
      <c r="O523" s="128" t="s">
        <v>4198</v>
      </c>
      <c r="P523" s="10" t="s">
        <v>17</v>
      </c>
      <c r="Q523" s="89">
        <v>4762812</v>
      </c>
      <c r="R523" t="s">
        <v>48</v>
      </c>
      <c r="S523" t="s">
        <v>4302</v>
      </c>
      <c r="T523">
        <v>25</v>
      </c>
      <c r="U523">
        <v>60</v>
      </c>
      <c r="V523" s="89">
        <v>2904961</v>
      </c>
      <c r="W523">
        <f t="shared" si="16"/>
        <v>60.992560697335939</v>
      </c>
      <c r="X523" s="10" t="s">
        <v>17</v>
      </c>
      <c r="Y523" s="10" t="s">
        <v>17</v>
      </c>
      <c r="Z523" t="s">
        <v>4461</v>
      </c>
      <c r="AA523" t="s">
        <v>4462</v>
      </c>
      <c r="AB523" s="101" t="s">
        <v>4463</v>
      </c>
      <c r="AC523" t="s">
        <v>313</v>
      </c>
      <c r="AD523" s="101" t="s">
        <v>4464</v>
      </c>
      <c r="AE523" s="10"/>
    </row>
    <row r="524" spans="1:31" ht="14.45" customHeight="1">
      <c r="A524" t="s">
        <v>4140</v>
      </c>
      <c r="B524" t="s">
        <v>4360</v>
      </c>
      <c r="C524" t="s">
        <v>4172</v>
      </c>
      <c r="D524">
        <v>2016</v>
      </c>
      <c r="E524" s="128" t="s">
        <v>4199</v>
      </c>
      <c r="F524" t="s">
        <v>4285</v>
      </c>
      <c r="G524" s="101" t="s">
        <v>4290</v>
      </c>
      <c r="H524" t="s">
        <v>4361</v>
      </c>
      <c r="I524" s="101" t="s">
        <v>4291</v>
      </c>
      <c r="J524" s="101" t="s">
        <v>4362</v>
      </c>
      <c r="K524" s="101" t="s">
        <v>4288</v>
      </c>
      <c r="L524" s="101" t="s">
        <v>4363</v>
      </c>
      <c r="M524" s="101" t="s">
        <v>4289</v>
      </c>
      <c r="N524" s="101" t="s">
        <v>4364</v>
      </c>
      <c r="O524" s="128" t="s">
        <v>4199</v>
      </c>
      <c r="P524" s="10" t="s">
        <v>17</v>
      </c>
      <c r="Q524" s="89">
        <v>6353773</v>
      </c>
      <c r="R524" t="s">
        <v>48</v>
      </c>
      <c r="S524" t="s">
        <v>4302</v>
      </c>
      <c r="T524">
        <v>25</v>
      </c>
      <c r="U524">
        <v>60</v>
      </c>
      <c r="V524" s="89">
        <v>4260441</v>
      </c>
      <c r="W524">
        <f t="shared" si="16"/>
        <v>67.05371753129991</v>
      </c>
      <c r="X524" s="10" t="s">
        <v>17</v>
      </c>
      <c r="Y524" s="10" t="s">
        <v>17</v>
      </c>
      <c r="Z524" t="s">
        <v>4465</v>
      </c>
      <c r="AA524" t="s">
        <v>4466</v>
      </c>
      <c r="AB524" s="101" t="s">
        <v>4467</v>
      </c>
      <c r="AC524" t="s">
        <v>313</v>
      </c>
      <c r="AD524" s="101" t="s">
        <v>4468</v>
      </c>
      <c r="AE524" s="10"/>
    </row>
    <row r="525" spans="1:31" ht="16.149999999999999" customHeight="1">
      <c r="A525" t="s">
        <v>4141</v>
      </c>
      <c r="B525" t="s">
        <v>4360</v>
      </c>
      <c r="C525" t="s">
        <v>4172</v>
      </c>
      <c r="D525">
        <v>2016</v>
      </c>
      <c r="E525" s="128" t="s">
        <v>4200</v>
      </c>
      <c r="F525" t="s">
        <v>4286</v>
      </c>
      <c r="G525" s="101" t="s">
        <v>4290</v>
      </c>
      <c r="H525" t="s">
        <v>4361</v>
      </c>
      <c r="I525" s="101" t="s">
        <v>4291</v>
      </c>
      <c r="J525" s="101" t="s">
        <v>4362</v>
      </c>
      <c r="K525" s="101" t="s">
        <v>4288</v>
      </c>
      <c r="L525" s="101" t="s">
        <v>4363</v>
      </c>
      <c r="M525" s="101" t="s">
        <v>4289</v>
      </c>
      <c r="N525" s="101" t="s">
        <v>4364</v>
      </c>
      <c r="O525" s="128" t="s">
        <v>4200</v>
      </c>
      <c r="P525" s="10" t="s">
        <v>17</v>
      </c>
      <c r="Q525" s="89">
        <v>4401648</v>
      </c>
      <c r="R525" t="s">
        <v>48</v>
      </c>
      <c r="S525" t="s">
        <v>4302</v>
      </c>
      <c r="T525">
        <v>25</v>
      </c>
      <c r="U525">
        <v>60</v>
      </c>
      <c r="V525" s="89">
        <v>1928616</v>
      </c>
      <c r="W525">
        <f t="shared" si="16"/>
        <v>43.815770820383634</v>
      </c>
      <c r="X525" s="10" t="s">
        <v>17</v>
      </c>
      <c r="Y525" s="10" t="s">
        <v>17</v>
      </c>
      <c r="Z525" t="s">
        <v>4469</v>
      </c>
      <c r="AA525" t="s">
        <v>4470</v>
      </c>
      <c r="AB525" s="101" t="s">
        <v>4471</v>
      </c>
      <c r="AC525" t="s">
        <v>313</v>
      </c>
      <c r="AD525" s="101" t="s">
        <v>4472</v>
      </c>
      <c r="AE525" s="10"/>
    </row>
    <row r="526" spans="1:31" ht="16.149999999999999" customHeight="1">
      <c r="A526" t="s">
        <v>4141</v>
      </c>
      <c r="B526" t="s">
        <v>4360</v>
      </c>
      <c r="C526" t="s">
        <v>4172</v>
      </c>
      <c r="D526">
        <v>2016</v>
      </c>
      <c r="E526" s="128" t="s">
        <v>4201</v>
      </c>
      <c r="F526" t="s">
        <v>4287</v>
      </c>
      <c r="G526" s="101" t="s">
        <v>4290</v>
      </c>
      <c r="H526" t="s">
        <v>4361</v>
      </c>
      <c r="I526" s="101" t="s">
        <v>4291</v>
      </c>
      <c r="J526" s="101" t="s">
        <v>4362</v>
      </c>
      <c r="K526" s="101" t="s">
        <v>4288</v>
      </c>
      <c r="L526" s="101" t="s">
        <v>4363</v>
      </c>
      <c r="M526" s="101" t="s">
        <v>4289</v>
      </c>
      <c r="N526" s="101" t="s">
        <v>4364</v>
      </c>
      <c r="O526" s="128" t="s">
        <v>4201</v>
      </c>
      <c r="P526" s="10" t="s">
        <v>17</v>
      </c>
      <c r="Q526" s="129">
        <v>4821880</v>
      </c>
      <c r="R526" t="s">
        <v>48</v>
      </c>
      <c r="S526" t="s">
        <v>4302</v>
      </c>
      <c r="T526">
        <v>25</v>
      </c>
      <c r="U526">
        <v>60</v>
      </c>
      <c r="V526" s="89">
        <v>3111452</v>
      </c>
      <c r="W526">
        <f t="shared" si="16"/>
        <v>64.527777547346673</v>
      </c>
      <c r="X526" s="10" t="s">
        <v>17</v>
      </c>
      <c r="Y526" s="10" t="s">
        <v>17</v>
      </c>
      <c r="Z526" t="s">
        <v>4473</v>
      </c>
      <c r="AA526" t="s">
        <v>4474</v>
      </c>
      <c r="AB526" s="101" t="s">
        <v>4475</v>
      </c>
      <c r="AC526" t="s">
        <v>313</v>
      </c>
      <c r="AD526" s="101" t="s">
        <v>4476</v>
      </c>
      <c r="AE526" s="10"/>
    </row>
    <row r="527" spans="1:31" ht="16.899999999999999" customHeight="1">
      <c r="A527" t="s">
        <v>4709</v>
      </c>
      <c r="B527" t="s">
        <v>5713</v>
      </c>
      <c r="C527" t="s">
        <v>5712</v>
      </c>
      <c r="D527">
        <v>2015</v>
      </c>
      <c r="E527" t="s">
        <v>4752</v>
      </c>
      <c r="F527" s="10" t="s">
        <v>4755</v>
      </c>
      <c r="G527" s="10" t="s">
        <v>17</v>
      </c>
      <c r="H527" s="10" t="s">
        <v>17</v>
      </c>
      <c r="I527" s="10" t="s">
        <v>17</v>
      </c>
      <c r="J527" s="10" t="s">
        <v>17</v>
      </c>
      <c r="K527" s="10" t="s">
        <v>517</v>
      </c>
      <c r="L527" s="10" t="s">
        <v>17</v>
      </c>
      <c r="M527" s="10" t="s">
        <v>17</v>
      </c>
      <c r="N527" s="10" t="s">
        <v>17</v>
      </c>
      <c r="O527" s="10" t="s">
        <v>4757</v>
      </c>
      <c r="Q527" s="70">
        <v>658815</v>
      </c>
      <c r="R527" s="10" t="s">
        <v>48</v>
      </c>
      <c r="S527" s="10" t="s">
        <v>4760</v>
      </c>
      <c r="T527">
        <v>30</v>
      </c>
      <c r="U527">
        <v>100</v>
      </c>
      <c r="V527">
        <v>193</v>
      </c>
      <c r="W527">
        <f t="shared" ref="W527:W558" si="17">(V527/Q527)*100</f>
        <v>2.9295022123054272E-2</v>
      </c>
      <c r="X527" t="s">
        <v>4799</v>
      </c>
      <c r="Y527" t="s">
        <v>4761</v>
      </c>
      <c r="Z527" t="s">
        <v>5791</v>
      </c>
      <c r="AA527" t="s">
        <v>5790</v>
      </c>
      <c r="AB527" t="s">
        <v>5901</v>
      </c>
      <c r="AC527" t="s">
        <v>5900</v>
      </c>
      <c r="AD527" t="s">
        <v>5899</v>
      </c>
    </row>
    <row r="528" spans="1:31" ht="16.899999999999999" customHeight="1">
      <c r="A528" t="s">
        <v>4710</v>
      </c>
      <c r="B528" t="s">
        <v>5713</v>
      </c>
      <c r="C528" t="s">
        <v>5712</v>
      </c>
      <c r="D528">
        <v>2015</v>
      </c>
      <c r="E528" t="s">
        <v>4752</v>
      </c>
      <c r="F528" s="10" t="s">
        <v>4755</v>
      </c>
      <c r="G528" s="10" t="s">
        <v>17</v>
      </c>
      <c r="H528" s="10" t="s">
        <v>17</v>
      </c>
      <c r="I528" s="10" t="s">
        <v>17</v>
      </c>
      <c r="J528" s="10" t="s">
        <v>17</v>
      </c>
      <c r="K528" s="10" t="s">
        <v>517</v>
      </c>
      <c r="L528" s="10" t="s">
        <v>17</v>
      </c>
      <c r="M528" s="10" t="s">
        <v>17</v>
      </c>
      <c r="N528" s="10" t="s">
        <v>17</v>
      </c>
      <c r="O528" s="10" t="s">
        <v>4757</v>
      </c>
      <c r="Q528" s="70">
        <v>658815</v>
      </c>
      <c r="R528" s="10" t="s">
        <v>48</v>
      </c>
      <c r="S528" s="10" t="s">
        <v>4760</v>
      </c>
      <c r="T528">
        <v>30</v>
      </c>
      <c r="U528">
        <v>100</v>
      </c>
      <c r="V528">
        <v>32</v>
      </c>
      <c r="W528">
        <f t="shared" si="17"/>
        <v>4.857205740610035E-3</v>
      </c>
      <c r="X528" t="s">
        <v>4800</v>
      </c>
      <c r="Y528" t="s">
        <v>4762</v>
      </c>
      <c r="Z528" t="s">
        <v>5791</v>
      </c>
      <c r="AA528" t="s">
        <v>5790</v>
      </c>
      <c r="AB528" t="s">
        <v>5898</v>
      </c>
      <c r="AC528" t="s">
        <v>5897</v>
      </c>
      <c r="AD528" t="s">
        <v>5896</v>
      </c>
    </row>
    <row r="529" spans="1:30" ht="16.149999999999999" customHeight="1">
      <c r="A529" t="s">
        <v>4711</v>
      </c>
      <c r="B529" t="s">
        <v>5713</v>
      </c>
      <c r="C529" t="s">
        <v>5712</v>
      </c>
      <c r="D529">
        <v>2015</v>
      </c>
      <c r="E529" t="s">
        <v>4752</v>
      </c>
      <c r="F529" s="10" t="s">
        <v>4755</v>
      </c>
      <c r="G529" s="10" t="s">
        <v>17</v>
      </c>
      <c r="H529" s="10" t="s">
        <v>17</v>
      </c>
      <c r="I529" s="10" t="s">
        <v>17</v>
      </c>
      <c r="J529" s="10" t="s">
        <v>17</v>
      </c>
      <c r="K529" s="10" t="s">
        <v>517</v>
      </c>
      <c r="L529" s="10" t="s">
        <v>17</v>
      </c>
      <c r="M529" s="10" t="s">
        <v>17</v>
      </c>
      <c r="N529" s="10" t="s">
        <v>17</v>
      </c>
      <c r="O529" s="10" t="s">
        <v>4757</v>
      </c>
      <c r="Q529" s="70">
        <v>658815</v>
      </c>
      <c r="R529" s="10" t="s">
        <v>48</v>
      </c>
      <c r="S529" s="10" t="s">
        <v>4760</v>
      </c>
      <c r="T529">
        <v>30</v>
      </c>
      <c r="U529">
        <v>100</v>
      </c>
      <c r="V529">
        <v>191</v>
      </c>
      <c r="W529">
        <f t="shared" si="17"/>
        <v>2.8991446764266147E-2</v>
      </c>
      <c r="X529" t="s">
        <v>4801</v>
      </c>
      <c r="Y529" t="s">
        <v>4763</v>
      </c>
      <c r="Z529" t="s">
        <v>5791</v>
      </c>
      <c r="AA529" t="s">
        <v>5790</v>
      </c>
      <c r="AB529" t="s">
        <v>5895</v>
      </c>
      <c r="AC529" t="s">
        <v>5894</v>
      </c>
      <c r="AD529" t="s">
        <v>5893</v>
      </c>
    </row>
    <row r="530" spans="1:30" ht="17.45" customHeight="1">
      <c r="A530" t="s">
        <v>4712</v>
      </c>
      <c r="B530" t="s">
        <v>5713</v>
      </c>
      <c r="C530" t="s">
        <v>5712</v>
      </c>
      <c r="D530">
        <v>2015</v>
      </c>
      <c r="E530" t="s">
        <v>4752</v>
      </c>
      <c r="F530" s="10" t="s">
        <v>4755</v>
      </c>
      <c r="G530" s="10" t="s">
        <v>17</v>
      </c>
      <c r="H530" s="10" t="s">
        <v>17</v>
      </c>
      <c r="I530" s="10" t="s">
        <v>17</v>
      </c>
      <c r="J530" s="10" t="s">
        <v>17</v>
      </c>
      <c r="K530" s="10" t="s">
        <v>517</v>
      </c>
      <c r="L530" s="10" t="s">
        <v>17</v>
      </c>
      <c r="M530" s="10" t="s">
        <v>17</v>
      </c>
      <c r="N530" s="10" t="s">
        <v>17</v>
      </c>
      <c r="O530" s="10" t="s">
        <v>4757</v>
      </c>
      <c r="Q530" s="70">
        <v>658815</v>
      </c>
      <c r="R530" s="10" t="s">
        <v>48</v>
      </c>
      <c r="S530" s="10" t="s">
        <v>4760</v>
      </c>
      <c r="T530">
        <v>30</v>
      </c>
      <c r="U530">
        <v>100</v>
      </c>
      <c r="V530">
        <v>442</v>
      </c>
      <c r="W530">
        <f t="shared" si="17"/>
        <v>6.7090154292176102E-2</v>
      </c>
      <c r="X530" t="s">
        <v>4802</v>
      </c>
      <c r="Y530" t="s">
        <v>4764</v>
      </c>
      <c r="Z530" t="s">
        <v>5791</v>
      </c>
      <c r="AA530" t="s">
        <v>5790</v>
      </c>
      <c r="AB530" t="s">
        <v>5892</v>
      </c>
      <c r="AC530" t="s">
        <v>5891</v>
      </c>
      <c r="AD530" t="s">
        <v>5890</v>
      </c>
    </row>
    <row r="531" spans="1:30" ht="14.45" customHeight="1">
      <c r="A531" t="s">
        <v>4713</v>
      </c>
      <c r="B531" t="s">
        <v>5713</v>
      </c>
      <c r="C531" t="s">
        <v>5712</v>
      </c>
      <c r="D531">
        <v>2015</v>
      </c>
      <c r="E531" t="s">
        <v>4752</v>
      </c>
      <c r="F531" s="10" t="s">
        <v>4755</v>
      </c>
      <c r="G531" s="10" t="s">
        <v>17</v>
      </c>
      <c r="H531" s="10" t="s">
        <v>17</v>
      </c>
      <c r="I531" s="10" t="s">
        <v>17</v>
      </c>
      <c r="J531" s="10" t="s">
        <v>17</v>
      </c>
      <c r="K531" s="10" t="s">
        <v>517</v>
      </c>
      <c r="L531" s="10" t="s">
        <v>17</v>
      </c>
      <c r="M531" s="10" t="s">
        <v>17</v>
      </c>
      <c r="N531" s="10" t="s">
        <v>17</v>
      </c>
      <c r="O531" s="10" t="s">
        <v>4757</v>
      </c>
      <c r="Q531" s="70">
        <v>658815</v>
      </c>
      <c r="R531" s="10" t="s">
        <v>48</v>
      </c>
      <c r="S531" s="10" t="s">
        <v>4760</v>
      </c>
      <c r="T531">
        <v>30</v>
      </c>
      <c r="U531">
        <v>100</v>
      </c>
      <c r="V531">
        <v>44</v>
      </c>
      <c r="W531">
        <f t="shared" si="17"/>
        <v>6.6786578933387972E-3</v>
      </c>
      <c r="X531" t="s">
        <v>4803</v>
      </c>
      <c r="Y531" t="s">
        <v>4765</v>
      </c>
      <c r="Z531" t="s">
        <v>5791</v>
      </c>
      <c r="AA531" t="s">
        <v>5790</v>
      </c>
      <c r="AB531" t="s">
        <v>5889</v>
      </c>
      <c r="AC531" t="s">
        <v>5888</v>
      </c>
      <c r="AD531" t="s">
        <v>5887</v>
      </c>
    </row>
    <row r="532" spans="1:30" ht="16.149999999999999" customHeight="1">
      <c r="A532" t="s">
        <v>4714</v>
      </c>
      <c r="B532" t="s">
        <v>5713</v>
      </c>
      <c r="C532" t="s">
        <v>5712</v>
      </c>
      <c r="D532">
        <v>2015</v>
      </c>
      <c r="E532" t="s">
        <v>4752</v>
      </c>
      <c r="F532" s="10" t="s">
        <v>4755</v>
      </c>
      <c r="G532" s="10" t="s">
        <v>17</v>
      </c>
      <c r="H532" s="10" t="s">
        <v>17</v>
      </c>
      <c r="I532" s="10" t="s">
        <v>17</v>
      </c>
      <c r="J532" s="10" t="s">
        <v>17</v>
      </c>
      <c r="K532" s="10" t="s">
        <v>517</v>
      </c>
      <c r="L532" s="10" t="s">
        <v>17</v>
      </c>
      <c r="M532" s="10" t="s">
        <v>17</v>
      </c>
      <c r="N532" s="10" t="s">
        <v>17</v>
      </c>
      <c r="O532" s="10" t="s">
        <v>4757</v>
      </c>
      <c r="Q532" s="70">
        <v>658815</v>
      </c>
      <c r="R532" s="10" t="s">
        <v>48</v>
      </c>
      <c r="S532" s="10" t="s">
        <v>4760</v>
      </c>
      <c r="T532">
        <v>30</v>
      </c>
      <c r="U532">
        <v>100</v>
      </c>
      <c r="V532">
        <v>31</v>
      </c>
      <c r="W532">
        <f t="shared" si="17"/>
        <v>4.7054180612159709E-3</v>
      </c>
      <c r="X532" t="s">
        <v>4804</v>
      </c>
      <c r="Y532" t="s">
        <v>4766</v>
      </c>
      <c r="Z532" t="s">
        <v>5791</v>
      </c>
      <c r="AA532" t="s">
        <v>5790</v>
      </c>
      <c r="AB532" t="s">
        <v>5886</v>
      </c>
      <c r="AC532" t="s">
        <v>5885</v>
      </c>
      <c r="AD532" t="s">
        <v>5884</v>
      </c>
    </row>
    <row r="533" spans="1:30" ht="14.45" customHeight="1">
      <c r="A533" t="s">
        <v>4715</v>
      </c>
      <c r="B533" t="s">
        <v>5713</v>
      </c>
      <c r="C533" t="s">
        <v>5712</v>
      </c>
      <c r="D533">
        <v>2015</v>
      </c>
      <c r="E533" t="s">
        <v>4752</v>
      </c>
      <c r="F533" s="10" t="s">
        <v>4755</v>
      </c>
      <c r="G533" s="10" t="s">
        <v>17</v>
      </c>
      <c r="H533" s="10" t="s">
        <v>17</v>
      </c>
      <c r="I533" s="10" t="s">
        <v>17</v>
      </c>
      <c r="J533" s="10" t="s">
        <v>17</v>
      </c>
      <c r="K533" s="10" t="s">
        <v>517</v>
      </c>
      <c r="L533" s="10" t="s">
        <v>17</v>
      </c>
      <c r="M533" s="10" t="s">
        <v>17</v>
      </c>
      <c r="N533" s="10" t="s">
        <v>17</v>
      </c>
      <c r="O533" s="10" t="s">
        <v>4757</v>
      </c>
      <c r="Q533" s="70">
        <v>658815</v>
      </c>
      <c r="R533" s="10" t="s">
        <v>48</v>
      </c>
      <c r="S533" s="10" t="s">
        <v>4760</v>
      </c>
      <c r="T533">
        <v>30</v>
      </c>
      <c r="U533">
        <v>100</v>
      </c>
      <c r="V533">
        <v>3</v>
      </c>
      <c r="W533">
        <f t="shared" si="17"/>
        <v>4.5536303818219072E-4</v>
      </c>
      <c r="X533" t="s">
        <v>4805</v>
      </c>
      <c r="Y533" t="s">
        <v>4767</v>
      </c>
      <c r="Z533" t="s">
        <v>5791</v>
      </c>
      <c r="AA533" t="s">
        <v>5790</v>
      </c>
      <c r="AB533" t="s">
        <v>5883</v>
      </c>
      <c r="AC533" t="s">
        <v>5882</v>
      </c>
      <c r="AD533" t="s">
        <v>5881</v>
      </c>
    </row>
    <row r="534" spans="1:30" ht="17.45" customHeight="1">
      <c r="A534" t="s">
        <v>4716</v>
      </c>
      <c r="B534" t="s">
        <v>5713</v>
      </c>
      <c r="C534" t="s">
        <v>5712</v>
      </c>
      <c r="D534">
        <v>2015</v>
      </c>
      <c r="E534" t="s">
        <v>4752</v>
      </c>
      <c r="F534" s="10" t="s">
        <v>4755</v>
      </c>
      <c r="G534" s="10" t="s">
        <v>17</v>
      </c>
      <c r="H534" s="10" t="s">
        <v>17</v>
      </c>
      <c r="I534" s="10" t="s">
        <v>17</v>
      </c>
      <c r="J534" s="10" t="s">
        <v>17</v>
      </c>
      <c r="K534" s="10" t="s">
        <v>517</v>
      </c>
      <c r="L534" s="10" t="s">
        <v>17</v>
      </c>
      <c r="M534" s="10" t="s">
        <v>17</v>
      </c>
      <c r="N534" s="10" t="s">
        <v>17</v>
      </c>
      <c r="O534" s="10" t="s">
        <v>4757</v>
      </c>
      <c r="Q534" s="70">
        <v>658815</v>
      </c>
      <c r="R534" s="10" t="s">
        <v>48</v>
      </c>
      <c r="S534" s="10" t="s">
        <v>4760</v>
      </c>
      <c r="T534">
        <v>30</v>
      </c>
      <c r="U534">
        <v>100</v>
      </c>
      <c r="V534">
        <v>5200</v>
      </c>
      <c r="W534">
        <f t="shared" si="17"/>
        <v>0.78929593284913069</v>
      </c>
      <c r="X534" t="s">
        <v>4806</v>
      </c>
      <c r="Y534" t="s">
        <v>4768</v>
      </c>
      <c r="Z534" t="s">
        <v>5791</v>
      </c>
      <c r="AA534" t="s">
        <v>5790</v>
      </c>
      <c r="AB534" t="s">
        <v>5880</v>
      </c>
      <c r="AC534" t="s">
        <v>5879</v>
      </c>
      <c r="AD534" t="s">
        <v>5878</v>
      </c>
    </row>
    <row r="535" spans="1:30" ht="16.899999999999999" customHeight="1">
      <c r="A535" t="s">
        <v>4717</v>
      </c>
      <c r="B535" t="s">
        <v>5713</v>
      </c>
      <c r="C535" t="s">
        <v>5712</v>
      </c>
      <c r="D535">
        <v>2015</v>
      </c>
      <c r="E535" t="s">
        <v>4752</v>
      </c>
      <c r="F535" s="10" t="s">
        <v>4755</v>
      </c>
      <c r="G535" s="10" t="s">
        <v>17</v>
      </c>
      <c r="H535" s="10" t="s">
        <v>17</v>
      </c>
      <c r="I535" s="10" t="s">
        <v>17</v>
      </c>
      <c r="J535" s="10" t="s">
        <v>17</v>
      </c>
      <c r="K535" s="10" t="s">
        <v>517</v>
      </c>
      <c r="L535" s="10" t="s">
        <v>17</v>
      </c>
      <c r="M535" s="10" t="s">
        <v>17</v>
      </c>
      <c r="N535" s="10" t="s">
        <v>17</v>
      </c>
      <c r="O535" s="10" t="s">
        <v>4757</v>
      </c>
      <c r="Q535" s="70">
        <v>658815</v>
      </c>
      <c r="R535" s="10" t="s">
        <v>48</v>
      </c>
      <c r="S535" s="10" t="s">
        <v>4760</v>
      </c>
      <c r="T535">
        <v>30</v>
      </c>
      <c r="U535">
        <v>100</v>
      </c>
      <c r="V535">
        <v>27</v>
      </c>
      <c r="W535">
        <f t="shared" si="17"/>
        <v>4.0982673436397174E-3</v>
      </c>
      <c r="X535" t="s">
        <v>4807</v>
      </c>
      <c r="Y535" t="s">
        <v>4769</v>
      </c>
      <c r="Z535" t="s">
        <v>5791</v>
      </c>
      <c r="AA535" t="s">
        <v>5790</v>
      </c>
      <c r="AB535" t="s">
        <v>5877</v>
      </c>
      <c r="AC535" t="s">
        <v>5876</v>
      </c>
      <c r="AD535" t="s">
        <v>5875</v>
      </c>
    </row>
    <row r="536" spans="1:30" ht="16.899999999999999" customHeight="1">
      <c r="A536" t="s">
        <v>4718</v>
      </c>
      <c r="B536" t="s">
        <v>5713</v>
      </c>
      <c r="C536" t="s">
        <v>5712</v>
      </c>
      <c r="D536">
        <v>2015</v>
      </c>
      <c r="E536" t="s">
        <v>4752</v>
      </c>
      <c r="F536" s="10" t="s">
        <v>4755</v>
      </c>
      <c r="G536" s="10" t="s">
        <v>17</v>
      </c>
      <c r="H536" s="10" t="s">
        <v>17</v>
      </c>
      <c r="I536" s="10" t="s">
        <v>17</v>
      </c>
      <c r="J536" s="10" t="s">
        <v>17</v>
      </c>
      <c r="K536" s="10" t="s">
        <v>517</v>
      </c>
      <c r="L536" s="10" t="s">
        <v>17</v>
      </c>
      <c r="M536" s="10" t="s">
        <v>17</v>
      </c>
      <c r="N536" s="10" t="s">
        <v>17</v>
      </c>
      <c r="O536" s="10" t="s">
        <v>4757</v>
      </c>
      <c r="Q536" s="70">
        <v>658815</v>
      </c>
      <c r="R536" s="10" t="s">
        <v>48</v>
      </c>
      <c r="S536" s="10" t="s">
        <v>4760</v>
      </c>
      <c r="T536">
        <v>30</v>
      </c>
      <c r="U536">
        <v>100</v>
      </c>
      <c r="V536">
        <v>4</v>
      </c>
      <c r="W536">
        <f t="shared" si="17"/>
        <v>6.0715071757625437E-4</v>
      </c>
      <c r="X536" t="s">
        <v>4808</v>
      </c>
      <c r="Y536" t="s">
        <v>4770</v>
      </c>
      <c r="Z536" t="s">
        <v>5791</v>
      </c>
      <c r="AA536" t="s">
        <v>5790</v>
      </c>
      <c r="AB536" t="s">
        <v>5874</v>
      </c>
      <c r="AC536" t="s">
        <v>5768</v>
      </c>
      <c r="AD536" t="s">
        <v>5873</v>
      </c>
    </row>
    <row r="537" spans="1:30" ht="16.149999999999999" customHeight="1">
      <c r="A537" t="s">
        <v>4719</v>
      </c>
      <c r="B537" t="s">
        <v>5713</v>
      </c>
      <c r="C537" t="s">
        <v>5712</v>
      </c>
      <c r="D537">
        <v>2015</v>
      </c>
      <c r="E537" t="s">
        <v>4752</v>
      </c>
      <c r="F537" s="10" t="s">
        <v>4755</v>
      </c>
      <c r="G537" s="10" t="s">
        <v>17</v>
      </c>
      <c r="H537" s="10" t="s">
        <v>17</v>
      </c>
      <c r="I537" s="10" t="s">
        <v>17</v>
      </c>
      <c r="J537" s="10" t="s">
        <v>17</v>
      </c>
      <c r="K537" s="10" t="s">
        <v>517</v>
      </c>
      <c r="L537" s="10" t="s">
        <v>17</v>
      </c>
      <c r="M537" s="10" t="s">
        <v>17</v>
      </c>
      <c r="N537" s="10" t="s">
        <v>17</v>
      </c>
      <c r="O537" s="10" t="s">
        <v>4757</v>
      </c>
      <c r="Q537" s="70">
        <v>658815</v>
      </c>
      <c r="R537" s="10" t="s">
        <v>48</v>
      </c>
      <c r="S537" s="10" t="s">
        <v>4760</v>
      </c>
      <c r="T537">
        <v>30</v>
      </c>
      <c r="U537">
        <v>100</v>
      </c>
      <c r="V537">
        <v>4124</v>
      </c>
      <c r="W537">
        <f t="shared" si="17"/>
        <v>0.62597238982111825</v>
      </c>
      <c r="X537" t="s">
        <v>4809</v>
      </c>
      <c r="Y537" t="s">
        <v>4771</v>
      </c>
      <c r="Z537" t="s">
        <v>5791</v>
      </c>
      <c r="AA537" t="s">
        <v>5790</v>
      </c>
      <c r="AB537" t="s">
        <v>5872</v>
      </c>
      <c r="AC537" t="s">
        <v>5871</v>
      </c>
      <c r="AD537" t="s">
        <v>5870</v>
      </c>
    </row>
    <row r="538" spans="1:30" ht="15.6" customHeight="1">
      <c r="A538" t="s">
        <v>4720</v>
      </c>
      <c r="B538" t="s">
        <v>5713</v>
      </c>
      <c r="C538" t="s">
        <v>5712</v>
      </c>
      <c r="D538">
        <v>2015</v>
      </c>
      <c r="E538" t="s">
        <v>4752</v>
      </c>
      <c r="F538" s="10" t="s">
        <v>4755</v>
      </c>
      <c r="G538" s="10" t="s">
        <v>17</v>
      </c>
      <c r="H538" s="10" t="s">
        <v>17</v>
      </c>
      <c r="I538" s="10" t="s">
        <v>17</v>
      </c>
      <c r="J538" s="10" t="s">
        <v>17</v>
      </c>
      <c r="K538" s="10" t="s">
        <v>517</v>
      </c>
      <c r="L538" s="10" t="s">
        <v>17</v>
      </c>
      <c r="M538" s="10" t="s">
        <v>17</v>
      </c>
      <c r="N538" s="10" t="s">
        <v>17</v>
      </c>
      <c r="O538" s="10" t="s">
        <v>4757</v>
      </c>
      <c r="Q538" s="70">
        <v>658815</v>
      </c>
      <c r="R538" s="10" t="s">
        <v>48</v>
      </c>
      <c r="S538" s="10" t="s">
        <v>4760</v>
      </c>
      <c r="T538">
        <v>30</v>
      </c>
      <c r="U538">
        <v>100</v>
      </c>
      <c r="V538">
        <v>12</v>
      </c>
      <c r="W538">
        <f t="shared" si="17"/>
        <v>1.8214521527287629E-3</v>
      </c>
      <c r="X538" t="s">
        <v>4810</v>
      </c>
      <c r="Y538" t="s">
        <v>4772</v>
      </c>
      <c r="Z538" t="s">
        <v>5791</v>
      </c>
      <c r="AA538" t="s">
        <v>5790</v>
      </c>
      <c r="AB538" t="s">
        <v>5869</v>
      </c>
      <c r="AC538" t="s">
        <v>5868</v>
      </c>
      <c r="AD538" t="s">
        <v>5867</v>
      </c>
    </row>
    <row r="539" spans="1:30" ht="16.899999999999999" customHeight="1">
      <c r="A539" t="s">
        <v>4721</v>
      </c>
      <c r="B539" t="s">
        <v>5713</v>
      </c>
      <c r="C539" t="s">
        <v>5712</v>
      </c>
      <c r="D539">
        <v>2015</v>
      </c>
      <c r="E539" t="s">
        <v>4752</v>
      </c>
      <c r="F539" s="10" t="s">
        <v>4755</v>
      </c>
      <c r="G539" s="10" t="s">
        <v>17</v>
      </c>
      <c r="H539" s="10" t="s">
        <v>17</v>
      </c>
      <c r="I539" s="10" t="s">
        <v>17</v>
      </c>
      <c r="J539" s="10" t="s">
        <v>17</v>
      </c>
      <c r="K539" s="10" t="s">
        <v>517</v>
      </c>
      <c r="L539" s="10" t="s">
        <v>17</v>
      </c>
      <c r="M539" s="10" t="s">
        <v>17</v>
      </c>
      <c r="N539" s="10" t="s">
        <v>17</v>
      </c>
      <c r="O539" s="10" t="s">
        <v>4757</v>
      </c>
      <c r="Q539" s="70">
        <v>658815</v>
      </c>
      <c r="R539" s="10" t="s">
        <v>48</v>
      </c>
      <c r="S539" s="10" t="s">
        <v>4760</v>
      </c>
      <c r="T539">
        <v>30</v>
      </c>
      <c r="U539">
        <v>100</v>
      </c>
      <c r="V539">
        <v>22</v>
      </c>
      <c r="W539">
        <f t="shared" si="17"/>
        <v>3.3393289466693986E-3</v>
      </c>
      <c r="X539" t="s">
        <v>4811</v>
      </c>
      <c r="Y539" t="s">
        <v>4773</v>
      </c>
      <c r="Z539" t="s">
        <v>5791</v>
      </c>
      <c r="AA539" t="s">
        <v>5790</v>
      </c>
      <c r="AB539" t="s">
        <v>5866</v>
      </c>
      <c r="AC539" t="s">
        <v>5865</v>
      </c>
      <c r="AD539" t="s">
        <v>5864</v>
      </c>
    </row>
    <row r="540" spans="1:30" ht="16.899999999999999" customHeight="1">
      <c r="A540" t="s">
        <v>4722</v>
      </c>
      <c r="B540" t="s">
        <v>5713</v>
      </c>
      <c r="C540" t="s">
        <v>5712</v>
      </c>
      <c r="D540">
        <v>2015</v>
      </c>
      <c r="E540" t="s">
        <v>4752</v>
      </c>
      <c r="F540" s="10" t="s">
        <v>4755</v>
      </c>
      <c r="G540" s="10" t="s">
        <v>17</v>
      </c>
      <c r="H540" s="10" t="s">
        <v>17</v>
      </c>
      <c r="I540" s="10" t="s">
        <v>17</v>
      </c>
      <c r="J540" s="10" t="s">
        <v>17</v>
      </c>
      <c r="K540" s="10" t="s">
        <v>517</v>
      </c>
      <c r="L540" s="10" t="s">
        <v>17</v>
      </c>
      <c r="M540" s="10" t="s">
        <v>17</v>
      </c>
      <c r="N540" s="10" t="s">
        <v>17</v>
      </c>
      <c r="O540" s="10" t="s">
        <v>4757</v>
      </c>
      <c r="Q540" s="70">
        <v>658815</v>
      </c>
      <c r="R540" s="10" t="s">
        <v>48</v>
      </c>
      <c r="S540" s="10" t="s">
        <v>4760</v>
      </c>
      <c r="T540">
        <v>30</v>
      </c>
      <c r="U540">
        <v>100</v>
      </c>
      <c r="V540">
        <v>190</v>
      </c>
      <c r="W540">
        <f t="shared" si="17"/>
        <v>2.8839659084872082E-2</v>
      </c>
      <c r="X540" t="s">
        <v>4812</v>
      </c>
      <c r="Y540" t="s">
        <v>4774</v>
      </c>
      <c r="Z540" t="s">
        <v>5791</v>
      </c>
      <c r="AA540" t="s">
        <v>5790</v>
      </c>
      <c r="AB540" t="s">
        <v>5863</v>
      </c>
      <c r="AC540" t="s">
        <v>5862</v>
      </c>
      <c r="AD540" t="s">
        <v>5861</v>
      </c>
    </row>
    <row r="541" spans="1:30" ht="16.899999999999999" customHeight="1">
      <c r="A541" t="s">
        <v>4723</v>
      </c>
      <c r="B541" t="s">
        <v>5713</v>
      </c>
      <c r="C541" t="s">
        <v>5712</v>
      </c>
      <c r="D541">
        <v>2015</v>
      </c>
      <c r="E541" t="s">
        <v>4752</v>
      </c>
      <c r="F541" s="10" t="s">
        <v>4755</v>
      </c>
      <c r="G541" s="10" t="s">
        <v>17</v>
      </c>
      <c r="H541" s="10" t="s">
        <v>17</v>
      </c>
      <c r="I541" s="10" t="s">
        <v>17</v>
      </c>
      <c r="J541" s="10" t="s">
        <v>17</v>
      </c>
      <c r="K541" s="10" t="s">
        <v>517</v>
      </c>
      <c r="L541" s="10" t="s">
        <v>17</v>
      </c>
      <c r="M541" s="10" t="s">
        <v>17</v>
      </c>
      <c r="N541" s="10" t="s">
        <v>17</v>
      </c>
      <c r="O541" s="10" t="s">
        <v>4757</v>
      </c>
      <c r="Q541" s="70">
        <v>658815</v>
      </c>
      <c r="R541" s="10" t="s">
        <v>48</v>
      </c>
      <c r="S541" s="10" t="s">
        <v>4760</v>
      </c>
      <c r="T541">
        <v>30</v>
      </c>
      <c r="U541">
        <v>100</v>
      </c>
      <c r="V541">
        <v>58714</v>
      </c>
      <c r="W541">
        <f t="shared" si="17"/>
        <v>8.9120618079430489</v>
      </c>
      <c r="X541" t="s">
        <v>4813</v>
      </c>
      <c r="Y541" t="s">
        <v>4775</v>
      </c>
      <c r="Z541" t="s">
        <v>5791</v>
      </c>
      <c r="AA541" t="s">
        <v>5790</v>
      </c>
      <c r="AB541" t="s">
        <v>5860</v>
      </c>
      <c r="AC541" t="s">
        <v>5859</v>
      </c>
      <c r="AD541" t="s">
        <v>5858</v>
      </c>
    </row>
    <row r="542" spans="1:30" ht="16.899999999999999" customHeight="1">
      <c r="A542" t="s">
        <v>4724</v>
      </c>
      <c r="B542" t="s">
        <v>5713</v>
      </c>
      <c r="C542" t="s">
        <v>5712</v>
      </c>
      <c r="D542">
        <v>2015</v>
      </c>
      <c r="E542" t="s">
        <v>4752</v>
      </c>
      <c r="F542" s="10" t="s">
        <v>4755</v>
      </c>
      <c r="G542" s="10" t="s">
        <v>17</v>
      </c>
      <c r="H542" s="10" t="s">
        <v>17</v>
      </c>
      <c r="I542" s="10" t="s">
        <v>17</v>
      </c>
      <c r="J542" s="10" t="s">
        <v>17</v>
      </c>
      <c r="K542" s="10" t="s">
        <v>517</v>
      </c>
      <c r="L542" s="10" t="s">
        <v>17</v>
      </c>
      <c r="M542" s="10" t="s">
        <v>17</v>
      </c>
      <c r="N542" s="10" t="s">
        <v>17</v>
      </c>
      <c r="O542" s="10" t="s">
        <v>4757</v>
      </c>
      <c r="Q542" s="70">
        <v>658815</v>
      </c>
      <c r="R542" s="10" t="s">
        <v>48</v>
      </c>
      <c r="S542" s="10" t="s">
        <v>4760</v>
      </c>
      <c r="T542">
        <v>30</v>
      </c>
      <c r="U542">
        <v>100</v>
      </c>
      <c r="V542">
        <v>7294</v>
      </c>
      <c r="W542">
        <f t="shared" si="17"/>
        <v>1.1071393335002999</v>
      </c>
      <c r="X542" t="s">
        <v>4814</v>
      </c>
      <c r="Y542" t="s">
        <v>4776</v>
      </c>
      <c r="Z542" t="s">
        <v>5791</v>
      </c>
      <c r="AA542" t="s">
        <v>5790</v>
      </c>
      <c r="AB542" t="s">
        <v>5857</v>
      </c>
      <c r="AC542" t="s">
        <v>5856</v>
      </c>
      <c r="AD542" t="s">
        <v>5855</v>
      </c>
    </row>
    <row r="543" spans="1:30" ht="16.149999999999999" customHeight="1">
      <c r="A543" t="s">
        <v>4725</v>
      </c>
      <c r="B543" t="s">
        <v>5713</v>
      </c>
      <c r="C543" t="s">
        <v>5712</v>
      </c>
      <c r="D543">
        <v>2015</v>
      </c>
      <c r="E543" t="s">
        <v>4752</v>
      </c>
      <c r="F543" s="10" t="s">
        <v>4755</v>
      </c>
      <c r="G543" s="10" t="s">
        <v>17</v>
      </c>
      <c r="H543" s="10" t="s">
        <v>17</v>
      </c>
      <c r="I543" s="10" t="s">
        <v>17</v>
      </c>
      <c r="J543" s="10" t="s">
        <v>17</v>
      </c>
      <c r="K543" s="10" t="s">
        <v>517</v>
      </c>
      <c r="L543" s="10" t="s">
        <v>17</v>
      </c>
      <c r="M543" s="10" t="s">
        <v>17</v>
      </c>
      <c r="N543" s="10" t="s">
        <v>17</v>
      </c>
      <c r="O543" s="10" t="s">
        <v>4757</v>
      </c>
      <c r="Q543" s="70">
        <v>658815</v>
      </c>
      <c r="R543" s="10" t="s">
        <v>48</v>
      </c>
      <c r="S543" s="10" t="s">
        <v>4760</v>
      </c>
      <c r="T543">
        <v>30</v>
      </c>
      <c r="U543">
        <v>100</v>
      </c>
      <c r="V543">
        <v>118920</v>
      </c>
      <c r="W543">
        <f t="shared" si="17"/>
        <v>18.050590833542042</v>
      </c>
      <c r="X543" t="s">
        <v>4815</v>
      </c>
      <c r="Y543" t="s">
        <v>4777</v>
      </c>
      <c r="Z543" t="s">
        <v>5791</v>
      </c>
      <c r="AA543" t="s">
        <v>5790</v>
      </c>
      <c r="AB543" t="s">
        <v>5854</v>
      </c>
      <c r="AC543" t="s">
        <v>5853</v>
      </c>
      <c r="AD543" t="s">
        <v>5852</v>
      </c>
    </row>
    <row r="544" spans="1:30" ht="16.899999999999999" customHeight="1">
      <c r="A544" t="s">
        <v>4726</v>
      </c>
      <c r="B544" t="s">
        <v>5713</v>
      </c>
      <c r="C544" t="s">
        <v>5712</v>
      </c>
      <c r="D544">
        <v>2015</v>
      </c>
      <c r="E544" t="s">
        <v>4752</v>
      </c>
      <c r="F544" s="10" t="s">
        <v>4755</v>
      </c>
      <c r="G544" s="10" t="s">
        <v>17</v>
      </c>
      <c r="H544" s="10" t="s">
        <v>17</v>
      </c>
      <c r="I544" s="10" t="s">
        <v>17</v>
      </c>
      <c r="J544" s="10" t="s">
        <v>17</v>
      </c>
      <c r="K544" s="10" t="s">
        <v>517</v>
      </c>
      <c r="L544" s="10" t="s">
        <v>17</v>
      </c>
      <c r="M544" s="10" t="s">
        <v>17</v>
      </c>
      <c r="N544" s="10" t="s">
        <v>17</v>
      </c>
      <c r="O544" s="10" t="s">
        <v>4757</v>
      </c>
      <c r="Q544" s="70">
        <v>658815</v>
      </c>
      <c r="R544" s="10" t="s">
        <v>48</v>
      </c>
      <c r="S544" s="10" t="s">
        <v>4760</v>
      </c>
      <c r="T544">
        <v>30</v>
      </c>
      <c r="U544">
        <v>100</v>
      </c>
      <c r="V544">
        <v>44859</v>
      </c>
      <c r="W544">
        <f t="shared" si="17"/>
        <v>6.8090435099382978</v>
      </c>
      <c r="X544" t="s">
        <v>4816</v>
      </c>
      <c r="Y544" t="s">
        <v>4778</v>
      </c>
      <c r="Z544" t="s">
        <v>5791</v>
      </c>
      <c r="AA544" t="s">
        <v>5790</v>
      </c>
      <c r="AB544" t="s">
        <v>5851</v>
      </c>
      <c r="AC544" t="s">
        <v>5850</v>
      </c>
      <c r="AD544" t="s">
        <v>5849</v>
      </c>
    </row>
    <row r="545" spans="1:30" ht="16.899999999999999" customHeight="1">
      <c r="A545" t="s">
        <v>4727</v>
      </c>
      <c r="B545" t="s">
        <v>5713</v>
      </c>
      <c r="C545" t="s">
        <v>5712</v>
      </c>
      <c r="D545">
        <v>2015</v>
      </c>
      <c r="E545" t="s">
        <v>4752</v>
      </c>
      <c r="F545" s="10" t="s">
        <v>4755</v>
      </c>
      <c r="G545" s="10" t="s">
        <v>17</v>
      </c>
      <c r="H545" s="10" t="s">
        <v>17</v>
      </c>
      <c r="I545" s="10" t="s">
        <v>17</v>
      </c>
      <c r="J545" s="10" t="s">
        <v>17</v>
      </c>
      <c r="K545" s="10" t="s">
        <v>517</v>
      </c>
      <c r="L545" s="10" t="s">
        <v>17</v>
      </c>
      <c r="M545" s="10" t="s">
        <v>17</v>
      </c>
      <c r="N545" s="10" t="s">
        <v>17</v>
      </c>
      <c r="O545" s="10" t="s">
        <v>4757</v>
      </c>
      <c r="Q545" s="70">
        <v>658815</v>
      </c>
      <c r="R545" s="10" t="s">
        <v>48</v>
      </c>
      <c r="S545" s="10" t="s">
        <v>4760</v>
      </c>
      <c r="T545">
        <v>30</v>
      </c>
      <c r="U545">
        <v>100</v>
      </c>
      <c r="V545">
        <v>7118</v>
      </c>
      <c r="W545">
        <f t="shared" si="17"/>
        <v>1.0804247019269446</v>
      </c>
      <c r="X545" t="s">
        <v>4817</v>
      </c>
      <c r="Y545" t="s">
        <v>4779</v>
      </c>
      <c r="Z545" t="s">
        <v>5791</v>
      </c>
      <c r="AA545" t="s">
        <v>5790</v>
      </c>
      <c r="AB545" t="s">
        <v>5848</v>
      </c>
      <c r="AC545" t="s">
        <v>5847</v>
      </c>
      <c r="AD545" t="s">
        <v>5846</v>
      </c>
    </row>
    <row r="546" spans="1:30" ht="15.6" customHeight="1">
      <c r="A546" t="s">
        <v>4728</v>
      </c>
      <c r="B546" t="s">
        <v>5713</v>
      </c>
      <c r="C546" t="s">
        <v>5712</v>
      </c>
      <c r="D546">
        <v>2015</v>
      </c>
      <c r="E546" t="s">
        <v>4752</v>
      </c>
      <c r="F546" s="10" t="s">
        <v>4755</v>
      </c>
      <c r="G546" s="10" t="s">
        <v>17</v>
      </c>
      <c r="H546" s="10" t="s">
        <v>17</v>
      </c>
      <c r="I546" s="10" t="s">
        <v>17</v>
      </c>
      <c r="J546" s="10" t="s">
        <v>17</v>
      </c>
      <c r="K546" s="10" t="s">
        <v>517</v>
      </c>
      <c r="L546" s="10" t="s">
        <v>17</v>
      </c>
      <c r="M546" s="10" t="s">
        <v>17</v>
      </c>
      <c r="N546" s="10" t="s">
        <v>17</v>
      </c>
      <c r="O546" s="10" t="s">
        <v>4757</v>
      </c>
      <c r="Q546" s="70">
        <v>658815</v>
      </c>
      <c r="R546" s="10" t="s">
        <v>48</v>
      </c>
      <c r="S546" s="10" t="s">
        <v>4760</v>
      </c>
      <c r="T546">
        <v>30</v>
      </c>
      <c r="U546">
        <v>100</v>
      </c>
      <c r="V546">
        <v>15733</v>
      </c>
      <c r="W546">
        <f t="shared" si="17"/>
        <v>2.3880755599068024</v>
      </c>
      <c r="X546" t="s">
        <v>4818</v>
      </c>
      <c r="Y546" t="s">
        <v>4780</v>
      </c>
      <c r="Z546" t="s">
        <v>5791</v>
      </c>
      <c r="AA546" t="s">
        <v>5790</v>
      </c>
      <c r="AB546" t="s">
        <v>5845</v>
      </c>
      <c r="AC546" t="s">
        <v>5844</v>
      </c>
      <c r="AD546" t="s">
        <v>5843</v>
      </c>
    </row>
    <row r="547" spans="1:30" ht="14.45" customHeight="1">
      <c r="A547" t="s">
        <v>4729</v>
      </c>
      <c r="B547" t="s">
        <v>5713</v>
      </c>
      <c r="C547" t="s">
        <v>5712</v>
      </c>
      <c r="D547">
        <v>2015</v>
      </c>
      <c r="E547" t="s">
        <v>4752</v>
      </c>
      <c r="F547" s="10" t="s">
        <v>4755</v>
      </c>
      <c r="G547" s="10" t="s">
        <v>17</v>
      </c>
      <c r="H547" s="10" t="s">
        <v>17</v>
      </c>
      <c r="I547" s="10" t="s">
        <v>17</v>
      </c>
      <c r="J547" s="10" t="s">
        <v>17</v>
      </c>
      <c r="K547" s="10" t="s">
        <v>517</v>
      </c>
      <c r="L547" s="10" t="s">
        <v>17</v>
      </c>
      <c r="M547" s="10" t="s">
        <v>17</v>
      </c>
      <c r="N547" s="10" t="s">
        <v>17</v>
      </c>
      <c r="O547" s="10" t="s">
        <v>4757</v>
      </c>
      <c r="Q547" s="70">
        <v>658815</v>
      </c>
      <c r="R547" s="10" t="s">
        <v>48</v>
      </c>
      <c r="S547" s="10" t="s">
        <v>4760</v>
      </c>
      <c r="T547">
        <v>30</v>
      </c>
      <c r="U547">
        <v>100</v>
      </c>
      <c r="V547">
        <v>3070</v>
      </c>
      <c r="W547">
        <f t="shared" si="17"/>
        <v>0.46598817573977525</v>
      </c>
      <c r="X547" t="s">
        <v>4819</v>
      </c>
      <c r="Y547" t="s">
        <v>4781</v>
      </c>
      <c r="Z547" t="s">
        <v>5791</v>
      </c>
      <c r="AA547" t="s">
        <v>5790</v>
      </c>
      <c r="AB547" t="s">
        <v>5842</v>
      </c>
      <c r="AC547" t="s">
        <v>5841</v>
      </c>
      <c r="AD547" t="s">
        <v>5840</v>
      </c>
    </row>
    <row r="548" spans="1:30" ht="14.45" customHeight="1">
      <c r="A548" t="s">
        <v>4730</v>
      </c>
      <c r="B548" t="s">
        <v>5713</v>
      </c>
      <c r="C548" t="s">
        <v>5712</v>
      </c>
      <c r="D548">
        <v>2015</v>
      </c>
      <c r="E548" t="s">
        <v>4752</v>
      </c>
      <c r="F548" s="10" t="s">
        <v>4755</v>
      </c>
      <c r="G548" s="10" t="s">
        <v>17</v>
      </c>
      <c r="H548" s="10" t="s">
        <v>17</v>
      </c>
      <c r="I548" s="10" t="s">
        <v>17</v>
      </c>
      <c r="J548" s="10" t="s">
        <v>17</v>
      </c>
      <c r="K548" s="10" t="s">
        <v>517</v>
      </c>
      <c r="L548" s="10" t="s">
        <v>17</v>
      </c>
      <c r="M548" s="10" t="s">
        <v>17</v>
      </c>
      <c r="N548" s="10" t="s">
        <v>17</v>
      </c>
      <c r="O548" s="10" t="s">
        <v>4757</v>
      </c>
      <c r="Q548" s="70">
        <v>658815</v>
      </c>
      <c r="R548" s="10" t="s">
        <v>48</v>
      </c>
      <c r="S548" s="10" t="s">
        <v>4760</v>
      </c>
      <c r="T548">
        <v>30</v>
      </c>
      <c r="U548">
        <v>100</v>
      </c>
      <c r="V548">
        <v>39</v>
      </c>
      <c r="W548">
        <f t="shared" si="17"/>
        <v>5.9197194963684797E-3</v>
      </c>
      <c r="X548" t="s">
        <v>4820</v>
      </c>
      <c r="Y548" t="s">
        <v>4782</v>
      </c>
      <c r="Z548" t="s">
        <v>5791</v>
      </c>
      <c r="AA548" t="s">
        <v>5790</v>
      </c>
      <c r="AB548" t="s">
        <v>5839</v>
      </c>
      <c r="AC548" t="s">
        <v>5838</v>
      </c>
      <c r="AD548" t="s">
        <v>5837</v>
      </c>
    </row>
    <row r="549" spans="1:30" ht="14.45" customHeight="1">
      <c r="A549" t="s">
        <v>4731</v>
      </c>
      <c r="B549" t="s">
        <v>5713</v>
      </c>
      <c r="C549" t="s">
        <v>5712</v>
      </c>
      <c r="D549">
        <v>2015</v>
      </c>
      <c r="E549" t="s">
        <v>4752</v>
      </c>
      <c r="F549" s="10" t="s">
        <v>4755</v>
      </c>
      <c r="G549" s="10" t="s">
        <v>17</v>
      </c>
      <c r="H549" s="10" t="s">
        <v>17</v>
      </c>
      <c r="I549" s="10" t="s">
        <v>17</v>
      </c>
      <c r="J549" s="10" t="s">
        <v>17</v>
      </c>
      <c r="K549" s="10" t="s">
        <v>517</v>
      </c>
      <c r="L549" s="10" t="s">
        <v>17</v>
      </c>
      <c r="M549" s="10" t="s">
        <v>17</v>
      </c>
      <c r="N549" s="10" t="s">
        <v>17</v>
      </c>
      <c r="O549" s="10" t="s">
        <v>4757</v>
      </c>
      <c r="Q549" s="70">
        <v>658815</v>
      </c>
      <c r="R549" s="10" t="s">
        <v>48</v>
      </c>
      <c r="S549" s="10" t="s">
        <v>4760</v>
      </c>
      <c r="T549">
        <v>30</v>
      </c>
      <c r="U549">
        <v>100</v>
      </c>
      <c r="V549">
        <v>9656</v>
      </c>
      <c r="W549">
        <f t="shared" si="17"/>
        <v>1.465661832229078</v>
      </c>
      <c r="X549" t="s">
        <v>4821</v>
      </c>
      <c r="Y549" t="s">
        <v>4783</v>
      </c>
      <c r="Z549" t="s">
        <v>5791</v>
      </c>
      <c r="AA549" t="s">
        <v>5790</v>
      </c>
      <c r="AB549" t="s">
        <v>5836</v>
      </c>
      <c r="AC549" t="s">
        <v>5835</v>
      </c>
      <c r="AD549" t="s">
        <v>5834</v>
      </c>
    </row>
    <row r="550" spans="1:30" ht="16.149999999999999" customHeight="1">
      <c r="A550" t="s">
        <v>4732</v>
      </c>
      <c r="B550" t="s">
        <v>5713</v>
      </c>
      <c r="C550" t="s">
        <v>5712</v>
      </c>
      <c r="D550">
        <v>2015</v>
      </c>
      <c r="E550" t="s">
        <v>4752</v>
      </c>
      <c r="F550" s="10" t="s">
        <v>4755</v>
      </c>
      <c r="G550" s="10" t="s">
        <v>17</v>
      </c>
      <c r="H550" s="10" t="s">
        <v>17</v>
      </c>
      <c r="I550" s="10" t="s">
        <v>17</v>
      </c>
      <c r="J550" s="10" t="s">
        <v>17</v>
      </c>
      <c r="K550" s="10" t="s">
        <v>517</v>
      </c>
      <c r="L550" s="10" t="s">
        <v>17</v>
      </c>
      <c r="M550" s="10" t="s">
        <v>17</v>
      </c>
      <c r="N550" s="10" t="s">
        <v>17</v>
      </c>
      <c r="O550" s="10" t="s">
        <v>4757</v>
      </c>
      <c r="Q550" s="70">
        <v>658815</v>
      </c>
      <c r="R550" s="10" t="s">
        <v>48</v>
      </c>
      <c r="S550" s="10" t="s">
        <v>4760</v>
      </c>
      <c r="T550">
        <v>30</v>
      </c>
      <c r="U550">
        <v>100</v>
      </c>
      <c r="V550">
        <v>1468</v>
      </c>
      <c r="W550">
        <f t="shared" si="17"/>
        <v>0.22282431335048533</v>
      </c>
      <c r="X550" t="s">
        <v>4822</v>
      </c>
      <c r="Y550" t="s">
        <v>4784</v>
      </c>
      <c r="Z550" t="s">
        <v>5791</v>
      </c>
      <c r="AA550" t="s">
        <v>5790</v>
      </c>
      <c r="AB550" t="s">
        <v>5833</v>
      </c>
      <c r="AC550" t="s">
        <v>5832</v>
      </c>
      <c r="AD550" t="s">
        <v>5831</v>
      </c>
    </row>
    <row r="551" spans="1:30" ht="16.899999999999999" customHeight="1">
      <c r="A551" t="s">
        <v>4733</v>
      </c>
      <c r="B551" t="s">
        <v>5713</v>
      </c>
      <c r="C551" t="s">
        <v>5712</v>
      </c>
      <c r="D551">
        <v>2015</v>
      </c>
      <c r="E551" t="s">
        <v>4752</v>
      </c>
      <c r="F551" s="10" t="s">
        <v>4755</v>
      </c>
      <c r="G551" s="10" t="s">
        <v>17</v>
      </c>
      <c r="H551" s="10" t="s">
        <v>17</v>
      </c>
      <c r="I551" s="10" t="s">
        <v>17</v>
      </c>
      <c r="J551" s="10" t="s">
        <v>17</v>
      </c>
      <c r="K551" s="10" t="s">
        <v>517</v>
      </c>
      <c r="L551" s="10" t="s">
        <v>17</v>
      </c>
      <c r="M551" s="10" t="s">
        <v>17</v>
      </c>
      <c r="N551" s="10" t="s">
        <v>17</v>
      </c>
      <c r="O551" s="10" t="s">
        <v>4757</v>
      </c>
      <c r="Q551" s="70">
        <v>658815</v>
      </c>
      <c r="R551" s="10" t="s">
        <v>48</v>
      </c>
      <c r="S551" s="10" t="s">
        <v>4760</v>
      </c>
      <c r="T551">
        <v>30</v>
      </c>
      <c r="U551">
        <v>100</v>
      </c>
      <c r="V551">
        <v>5685</v>
      </c>
      <c r="W551">
        <f t="shared" si="17"/>
        <v>0.86291295735525153</v>
      </c>
      <c r="X551" t="s">
        <v>4823</v>
      </c>
      <c r="Y551" t="s">
        <v>4785</v>
      </c>
      <c r="Z551" t="s">
        <v>5791</v>
      </c>
      <c r="AA551" t="s">
        <v>5790</v>
      </c>
      <c r="AB551" t="s">
        <v>5830</v>
      </c>
      <c r="AC551" t="s">
        <v>5829</v>
      </c>
      <c r="AD551" t="s">
        <v>5828</v>
      </c>
    </row>
    <row r="552" spans="1:30" ht="16.149999999999999" customHeight="1">
      <c r="A552" t="s">
        <v>4734</v>
      </c>
      <c r="B552" t="s">
        <v>5713</v>
      </c>
      <c r="C552" t="s">
        <v>5712</v>
      </c>
      <c r="D552">
        <v>2015</v>
      </c>
      <c r="E552" t="s">
        <v>4752</v>
      </c>
      <c r="F552" s="10" t="s">
        <v>4755</v>
      </c>
      <c r="G552" s="10" t="s">
        <v>17</v>
      </c>
      <c r="H552" s="10" t="s">
        <v>17</v>
      </c>
      <c r="I552" s="10" t="s">
        <v>17</v>
      </c>
      <c r="J552" s="10" t="s">
        <v>17</v>
      </c>
      <c r="K552" s="10" t="s">
        <v>517</v>
      </c>
      <c r="L552" s="10" t="s">
        <v>17</v>
      </c>
      <c r="M552" s="10" t="s">
        <v>17</v>
      </c>
      <c r="N552" s="10" t="s">
        <v>17</v>
      </c>
      <c r="O552" s="10" t="s">
        <v>4757</v>
      </c>
      <c r="Q552" s="70">
        <v>658815</v>
      </c>
      <c r="R552" s="10" t="s">
        <v>48</v>
      </c>
      <c r="S552" s="10" t="s">
        <v>4760</v>
      </c>
      <c r="T552">
        <v>30</v>
      </c>
      <c r="U552">
        <v>100</v>
      </c>
      <c r="V552">
        <v>273</v>
      </c>
      <c r="W552">
        <f t="shared" si="17"/>
        <v>4.1438036474579359E-2</v>
      </c>
      <c r="X552" t="s">
        <v>4824</v>
      </c>
      <c r="Y552" t="s">
        <v>4786</v>
      </c>
      <c r="Z552" t="s">
        <v>5791</v>
      </c>
      <c r="AA552" t="s">
        <v>5790</v>
      </c>
      <c r="AB552" t="s">
        <v>5827</v>
      </c>
      <c r="AC552" t="s">
        <v>5826</v>
      </c>
      <c r="AD552" t="s">
        <v>5825</v>
      </c>
    </row>
    <row r="553" spans="1:30" ht="16.149999999999999" customHeight="1">
      <c r="A553" t="s">
        <v>4735</v>
      </c>
      <c r="B553" t="s">
        <v>5713</v>
      </c>
      <c r="C553" t="s">
        <v>5712</v>
      </c>
      <c r="D553">
        <v>2015</v>
      </c>
      <c r="E553" t="s">
        <v>4752</v>
      </c>
      <c r="F553" s="10" t="s">
        <v>4755</v>
      </c>
      <c r="G553" s="10" t="s">
        <v>17</v>
      </c>
      <c r="H553" s="10" t="s">
        <v>17</v>
      </c>
      <c r="I553" s="10" t="s">
        <v>17</v>
      </c>
      <c r="J553" s="10" t="s">
        <v>17</v>
      </c>
      <c r="K553" s="10" t="s">
        <v>517</v>
      </c>
      <c r="L553" s="10" t="s">
        <v>17</v>
      </c>
      <c r="M553" s="10" t="s">
        <v>17</v>
      </c>
      <c r="N553" s="10" t="s">
        <v>17</v>
      </c>
      <c r="O553" s="10" t="s">
        <v>4757</v>
      </c>
      <c r="Q553" s="70">
        <v>658815</v>
      </c>
      <c r="R553" s="10" t="s">
        <v>48</v>
      </c>
      <c r="S553" s="10" t="s">
        <v>4760</v>
      </c>
      <c r="T553">
        <v>30</v>
      </c>
      <c r="U553">
        <v>100</v>
      </c>
      <c r="V553">
        <v>9146</v>
      </c>
      <c r="W553">
        <f t="shared" si="17"/>
        <v>1.3882501157381055</v>
      </c>
      <c r="X553" t="s">
        <v>4825</v>
      </c>
      <c r="Y553" t="s">
        <v>4787</v>
      </c>
      <c r="Z553" t="s">
        <v>5791</v>
      </c>
      <c r="AA553" t="s">
        <v>5790</v>
      </c>
      <c r="AB553" t="s">
        <v>5824</v>
      </c>
      <c r="AC553" t="s">
        <v>5823</v>
      </c>
      <c r="AD553" t="s">
        <v>5822</v>
      </c>
    </row>
    <row r="554" spans="1:30" ht="14.45" customHeight="1">
      <c r="A554" t="s">
        <v>4736</v>
      </c>
      <c r="B554" t="s">
        <v>5713</v>
      </c>
      <c r="C554" t="s">
        <v>5712</v>
      </c>
      <c r="D554">
        <v>2015</v>
      </c>
      <c r="E554" t="s">
        <v>4752</v>
      </c>
      <c r="F554" s="10" t="s">
        <v>4755</v>
      </c>
      <c r="G554" s="10" t="s">
        <v>17</v>
      </c>
      <c r="H554" s="10" t="s">
        <v>17</v>
      </c>
      <c r="I554" s="10" t="s">
        <v>17</v>
      </c>
      <c r="J554" s="10" t="s">
        <v>17</v>
      </c>
      <c r="K554" s="10" t="s">
        <v>517</v>
      </c>
      <c r="L554" s="10" t="s">
        <v>17</v>
      </c>
      <c r="M554" s="10" t="s">
        <v>17</v>
      </c>
      <c r="N554" s="10" t="s">
        <v>17</v>
      </c>
      <c r="O554" s="10" t="s">
        <v>4757</v>
      </c>
      <c r="Q554" s="70">
        <v>658815</v>
      </c>
      <c r="R554" s="10" t="s">
        <v>48</v>
      </c>
      <c r="S554" s="10" t="s">
        <v>4760</v>
      </c>
      <c r="T554">
        <v>30</v>
      </c>
      <c r="U554">
        <v>100</v>
      </c>
      <c r="V554">
        <v>27385</v>
      </c>
      <c r="W554">
        <f t="shared" si="17"/>
        <v>4.1567056002064309</v>
      </c>
      <c r="X554" t="s">
        <v>4826</v>
      </c>
      <c r="Y554" t="s">
        <v>4788</v>
      </c>
      <c r="Z554" t="s">
        <v>5791</v>
      </c>
      <c r="AA554" t="s">
        <v>5790</v>
      </c>
      <c r="AB554" t="s">
        <v>5821</v>
      </c>
      <c r="AC554" t="s">
        <v>5820</v>
      </c>
      <c r="AD554" t="s">
        <v>5819</v>
      </c>
    </row>
    <row r="555" spans="1:30" ht="14.45" customHeight="1">
      <c r="A555" t="s">
        <v>4737</v>
      </c>
      <c r="B555" t="s">
        <v>5713</v>
      </c>
      <c r="C555" t="s">
        <v>5712</v>
      </c>
      <c r="D555">
        <v>2015</v>
      </c>
      <c r="E555" t="s">
        <v>4752</v>
      </c>
      <c r="F555" s="10" t="s">
        <v>4755</v>
      </c>
      <c r="G555" s="10" t="s">
        <v>17</v>
      </c>
      <c r="H555" s="10" t="s">
        <v>17</v>
      </c>
      <c r="I555" s="10" t="s">
        <v>17</v>
      </c>
      <c r="J555" s="10" t="s">
        <v>17</v>
      </c>
      <c r="K555" s="10" t="s">
        <v>517</v>
      </c>
      <c r="L555" s="10" t="s">
        <v>17</v>
      </c>
      <c r="M555" s="10" t="s">
        <v>17</v>
      </c>
      <c r="N555" s="10" t="s">
        <v>17</v>
      </c>
      <c r="O555" s="10" t="s">
        <v>4757</v>
      </c>
      <c r="Q555" s="70">
        <v>658815</v>
      </c>
      <c r="R555" s="10" t="s">
        <v>48</v>
      </c>
      <c r="S555" s="10" t="s">
        <v>4760</v>
      </c>
      <c r="T555">
        <v>30</v>
      </c>
      <c r="U555">
        <v>100</v>
      </c>
      <c r="V555">
        <v>3822</v>
      </c>
      <c r="W555">
        <f t="shared" si="17"/>
        <v>0.58013251064411098</v>
      </c>
      <c r="X555" t="s">
        <v>4827</v>
      </c>
      <c r="Y555" t="s">
        <v>4789</v>
      </c>
      <c r="Z555" t="s">
        <v>5791</v>
      </c>
      <c r="AA555" t="s">
        <v>5790</v>
      </c>
      <c r="AB555" t="s">
        <v>5818</v>
      </c>
      <c r="AC555" t="s">
        <v>5817</v>
      </c>
      <c r="AD555" t="s">
        <v>5816</v>
      </c>
    </row>
    <row r="556" spans="1:30" ht="14.45" customHeight="1">
      <c r="A556" t="s">
        <v>4738</v>
      </c>
      <c r="B556" t="s">
        <v>5713</v>
      </c>
      <c r="C556" t="s">
        <v>5712</v>
      </c>
      <c r="D556">
        <v>2015</v>
      </c>
      <c r="E556" t="s">
        <v>4752</v>
      </c>
      <c r="F556" s="10" t="s">
        <v>4755</v>
      </c>
      <c r="G556" s="10" t="s">
        <v>17</v>
      </c>
      <c r="H556" s="10" t="s">
        <v>17</v>
      </c>
      <c r="I556" s="10" t="s">
        <v>17</v>
      </c>
      <c r="J556" s="10" t="s">
        <v>17</v>
      </c>
      <c r="K556" s="10" t="s">
        <v>517</v>
      </c>
      <c r="L556" s="10" t="s">
        <v>17</v>
      </c>
      <c r="M556" s="10" t="s">
        <v>17</v>
      </c>
      <c r="N556" s="10" t="s">
        <v>17</v>
      </c>
      <c r="O556" s="10" t="s">
        <v>4757</v>
      </c>
      <c r="Q556" s="70">
        <v>658815</v>
      </c>
      <c r="R556" s="10" t="s">
        <v>48</v>
      </c>
      <c r="S556" s="10" t="s">
        <v>4760</v>
      </c>
      <c r="T556">
        <v>30</v>
      </c>
      <c r="U556">
        <v>100</v>
      </c>
      <c r="V556">
        <v>63766</v>
      </c>
      <c r="W556">
        <f t="shared" si="17"/>
        <v>9.6788931642418579</v>
      </c>
      <c r="X556" t="s">
        <v>4828</v>
      </c>
      <c r="Y556" t="s">
        <v>4790</v>
      </c>
      <c r="Z556" t="s">
        <v>5791</v>
      </c>
      <c r="AA556" t="s">
        <v>5790</v>
      </c>
      <c r="AB556" t="s">
        <v>5815</v>
      </c>
      <c r="AC556" t="s">
        <v>5814</v>
      </c>
      <c r="AD556" t="s">
        <v>5813</v>
      </c>
    </row>
    <row r="557" spans="1:30" ht="13.9" customHeight="1">
      <c r="A557" t="s">
        <v>4739</v>
      </c>
      <c r="B557" t="s">
        <v>5713</v>
      </c>
      <c r="C557" t="s">
        <v>5712</v>
      </c>
      <c r="D557">
        <v>2015</v>
      </c>
      <c r="E557" t="s">
        <v>4752</v>
      </c>
      <c r="F557" s="10" t="s">
        <v>4755</v>
      </c>
      <c r="G557" s="10" t="s">
        <v>17</v>
      </c>
      <c r="H557" s="10" t="s">
        <v>17</v>
      </c>
      <c r="I557" s="10" t="s">
        <v>17</v>
      </c>
      <c r="J557" s="10" t="s">
        <v>17</v>
      </c>
      <c r="K557" s="10" t="s">
        <v>517</v>
      </c>
      <c r="L557" s="10" t="s">
        <v>17</v>
      </c>
      <c r="M557" s="10" t="s">
        <v>17</v>
      </c>
      <c r="N557" s="10" t="s">
        <v>17</v>
      </c>
      <c r="O557" s="10" t="s">
        <v>4757</v>
      </c>
      <c r="Q557" s="70">
        <v>658815</v>
      </c>
      <c r="R557" s="10" t="s">
        <v>48</v>
      </c>
      <c r="S557" s="10" t="s">
        <v>4760</v>
      </c>
      <c r="T557">
        <v>30</v>
      </c>
      <c r="U557">
        <v>100</v>
      </c>
      <c r="V557">
        <v>729</v>
      </c>
      <c r="W557">
        <f t="shared" si="17"/>
        <v>0.11065321827827236</v>
      </c>
      <c r="X557" t="s">
        <v>4829</v>
      </c>
      <c r="Y557" t="s">
        <v>4791</v>
      </c>
      <c r="Z557" t="s">
        <v>5791</v>
      </c>
      <c r="AA557" t="s">
        <v>5790</v>
      </c>
      <c r="AB557" t="s">
        <v>5812</v>
      </c>
      <c r="AC557" t="s">
        <v>5811</v>
      </c>
      <c r="AD557" t="s">
        <v>5810</v>
      </c>
    </row>
    <row r="558" spans="1:30" ht="13.9" customHeight="1">
      <c r="A558" t="s">
        <v>4740</v>
      </c>
      <c r="B558" t="s">
        <v>5713</v>
      </c>
      <c r="C558" t="s">
        <v>5712</v>
      </c>
      <c r="D558">
        <v>2015</v>
      </c>
      <c r="E558" t="s">
        <v>4752</v>
      </c>
      <c r="F558" s="10" t="s">
        <v>4755</v>
      </c>
      <c r="G558" s="10" t="s">
        <v>17</v>
      </c>
      <c r="H558" s="10" t="s">
        <v>17</v>
      </c>
      <c r="I558" s="10" t="s">
        <v>17</v>
      </c>
      <c r="J558" s="10" t="s">
        <v>17</v>
      </c>
      <c r="K558" s="10" t="s">
        <v>517</v>
      </c>
      <c r="L558" s="10" t="s">
        <v>17</v>
      </c>
      <c r="M558" s="10" t="s">
        <v>17</v>
      </c>
      <c r="N558" s="10" t="s">
        <v>17</v>
      </c>
      <c r="O558" s="10" t="s">
        <v>4757</v>
      </c>
      <c r="Q558" s="70">
        <v>658815</v>
      </c>
      <c r="R558" s="10" t="s">
        <v>48</v>
      </c>
      <c r="S558" s="10" t="s">
        <v>4760</v>
      </c>
      <c r="T558">
        <v>30</v>
      </c>
      <c r="U558">
        <v>100</v>
      </c>
      <c r="V558">
        <v>61</v>
      </c>
      <c r="W558">
        <f t="shared" si="17"/>
        <v>9.2590484430378796E-3</v>
      </c>
      <c r="X558" t="s">
        <v>4830</v>
      </c>
      <c r="Y558" t="s">
        <v>4792</v>
      </c>
      <c r="Z558" t="s">
        <v>5791</v>
      </c>
      <c r="AA558" t="s">
        <v>5790</v>
      </c>
      <c r="AB558" t="s">
        <v>5809</v>
      </c>
      <c r="AC558" t="s">
        <v>5808</v>
      </c>
      <c r="AD558" t="s">
        <v>5807</v>
      </c>
    </row>
    <row r="559" spans="1:30" ht="14.45" customHeight="1">
      <c r="A559" t="s">
        <v>4741</v>
      </c>
      <c r="B559" t="s">
        <v>5713</v>
      </c>
      <c r="C559" t="s">
        <v>5712</v>
      </c>
      <c r="D559">
        <v>2015</v>
      </c>
      <c r="E559" t="s">
        <v>4752</v>
      </c>
      <c r="F559" s="10" t="s">
        <v>4755</v>
      </c>
      <c r="G559" s="10" t="s">
        <v>17</v>
      </c>
      <c r="H559" s="10" t="s">
        <v>17</v>
      </c>
      <c r="I559" s="10" t="s">
        <v>17</v>
      </c>
      <c r="J559" s="10" t="s">
        <v>17</v>
      </c>
      <c r="K559" s="10" t="s">
        <v>517</v>
      </c>
      <c r="L559" s="10" t="s">
        <v>17</v>
      </c>
      <c r="M559" s="10" t="s">
        <v>17</v>
      </c>
      <c r="N559" s="10" t="s">
        <v>17</v>
      </c>
      <c r="O559" s="10" t="s">
        <v>4757</v>
      </c>
      <c r="Q559" s="70">
        <v>658815</v>
      </c>
      <c r="R559" s="10" t="s">
        <v>48</v>
      </c>
      <c r="S559" s="10" t="s">
        <v>4760</v>
      </c>
      <c r="T559">
        <v>30</v>
      </c>
      <c r="U559">
        <v>100</v>
      </c>
      <c r="V559">
        <v>17251</v>
      </c>
      <c r="W559">
        <f t="shared" ref="W559:W590" si="18">(V559/Q559)*100</f>
        <v>2.6184892572269911</v>
      </c>
      <c r="X559" t="s">
        <v>4831</v>
      </c>
      <c r="Y559" t="s">
        <v>4793</v>
      </c>
      <c r="Z559" t="s">
        <v>5791</v>
      </c>
      <c r="AA559" t="s">
        <v>5790</v>
      </c>
      <c r="AB559" t="s">
        <v>5806</v>
      </c>
      <c r="AC559" t="s">
        <v>5805</v>
      </c>
      <c r="AD559" t="s">
        <v>5804</v>
      </c>
    </row>
    <row r="560" spans="1:30" ht="14.45" customHeight="1">
      <c r="A560" t="s">
        <v>4742</v>
      </c>
      <c r="B560" t="s">
        <v>5713</v>
      </c>
      <c r="C560" t="s">
        <v>5712</v>
      </c>
      <c r="D560">
        <v>2015</v>
      </c>
      <c r="E560" t="s">
        <v>4752</v>
      </c>
      <c r="F560" s="10" t="s">
        <v>4755</v>
      </c>
      <c r="G560" s="10" t="s">
        <v>17</v>
      </c>
      <c r="H560" s="10" t="s">
        <v>17</v>
      </c>
      <c r="I560" s="10" t="s">
        <v>17</v>
      </c>
      <c r="J560" s="10" t="s">
        <v>17</v>
      </c>
      <c r="K560" s="10" t="s">
        <v>517</v>
      </c>
      <c r="L560" s="10" t="s">
        <v>17</v>
      </c>
      <c r="M560" s="10" t="s">
        <v>17</v>
      </c>
      <c r="N560" s="10" t="s">
        <v>17</v>
      </c>
      <c r="O560" s="10" t="s">
        <v>4757</v>
      </c>
      <c r="Q560" s="70">
        <v>658815</v>
      </c>
      <c r="R560" s="10" t="s">
        <v>48</v>
      </c>
      <c r="S560" s="10" t="s">
        <v>4760</v>
      </c>
      <c r="T560">
        <v>30</v>
      </c>
      <c r="U560">
        <v>100</v>
      </c>
      <c r="V560">
        <v>291</v>
      </c>
      <c r="W560">
        <f t="shared" si="18"/>
        <v>4.4170214703672502E-2</v>
      </c>
      <c r="X560" t="s">
        <v>4832</v>
      </c>
      <c r="Y560" t="s">
        <v>4794</v>
      </c>
      <c r="Z560" t="s">
        <v>5791</v>
      </c>
      <c r="AA560" t="s">
        <v>5790</v>
      </c>
      <c r="AB560" t="s">
        <v>5803</v>
      </c>
      <c r="AC560" t="s">
        <v>5802</v>
      </c>
      <c r="AD560" t="s">
        <v>5801</v>
      </c>
    </row>
    <row r="561" spans="1:30" ht="15.6" customHeight="1">
      <c r="A561" t="s">
        <v>4743</v>
      </c>
      <c r="B561" t="s">
        <v>5713</v>
      </c>
      <c r="C561" t="s">
        <v>5712</v>
      </c>
      <c r="D561">
        <v>2015</v>
      </c>
      <c r="E561" t="s">
        <v>4752</v>
      </c>
      <c r="F561" s="10" t="s">
        <v>4755</v>
      </c>
      <c r="G561" s="10" t="s">
        <v>17</v>
      </c>
      <c r="H561" s="10" t="s">
        <v>17</v>
      </c>
      <c r="I561" s="10" t="s">
        <v>17</v>
      </c>
      <c r="J561" s="10" t="s">
        <v>17</v>
      </c>
      <c r="K561" s="10" t="s">
        <v>517</v>
      </c>
      <c r="L561" s="10" t="s">
        <v>17</v>
      </c>
      <c r="M561" s="10" t="s">
        <v>17</v>
      </c>
      <c r="N561" s="10" t="s">
        <v>17</v>
      </c>
      <c r="O561" s="10" t="s">
        <v>4757</v>
      </c>
      <c r="Q561" s="70">
        <v>658815</v>
      </c>
      <c r="R561" s="10" t="s">
        <v>48</v>
      </c>
      <c r="S561" s="10" t="s">
        <v>4760</v>
      </c>
      <c r="T561">
        <v>30</v>
      </c>
      <c r="U561">
        <v>100</v>
      </c>
      <c r="V561">
        <v>42</v>
      </c>
      <c r="W561">
        <f t="shared" si="18"/>
        <v>6.3750825345506709E-3</v>
      </c>
      <c r="X561" t="s">
        <v>4833</v>
      </c>
      <c r="Y561" t="s">
        <v>4795</v>
      </c>
      <c r="Z561" t="s">
        <v>5791</v>
      </c>
      <c r="AA561" t="s">
        <v>5790</v>
      </c>
      <c r="AB561" t="s">
        <v>5800</v>
      </c>
      <c r="AC561" t="s">
        <v>5799</v>
      </c>
      <c r="AD561" t="s">
        <v>5798</v>
      </c>
    </row>
    <row r="562" spans="1:30" ht="15.6" customHeight="1">
      <c r="A562" t="s">
        <v>4744</v>
      </c>
      <c r="B562" t="s">
        <v>5713</v>
      </c>
      <c r="C562" t="s">
        <v>5712</v>
      </c>
      <c r="D562">
        <v>2015</v>
      </c>
      <c r="E562" t="s">
        <v>4752</v>
      </c>
      <c r="F562" s="10" t="s">
        <v>4755</v>
      </c>
      <c r="G562" s="10" t="s">
        <v>17</v>
      </c>
      <c r="H562" s="10" t="s">
        <v>17</v>
      </c>
      <c r="I562" s="10" t="s">
        <v>17</v>
      </c>
      <c r="J562" s="10" t="s">
        <v>17</v>
      </c>
      <c r="K562" s="10" t="s">
        <v>517</v>
      </c>
      <c r="L562" s="10" t="s">
        <v>17</v>
      </c>
      <c r="M562" s="10" t="s">
        <v>17</v>
      </c>
      <c r="N562" s="10" t="s">
        <v>17</v>
      </c>
      <c r="O562" s="10" t="s">
        <v>4757</v>
      </c>
      <c r="Q562" s="70">
        <v>658815</v>
      </c>
      <c r="R562" s="10" t="s">
        <v>48</v>
      </c>
      <c r="S562" s="10" t="s">
        <v>4760</v>
      </c>
      <c r="T562">
        <v>30</v>
      </c>
      <c r="U562">
        <v>100</v>
      </c>
      <c r="V562">
        <v>154249</v>
      </c>
      <c r="W562">
        <f t="shared" si="18"/>
        <v>23.413097758854914</v>
      </c>
      <c r="X562" t="s">
        <v>4834</v>
      </c>
      <c r="Y562" t="s">
        <v>4796</v>
      </c>
      <c r="Z562" t="s">
        <v>5791</v>
      </c>
      <c r="AA562" t="s">
        <v>5790</v>
      </c>
      <c r="AB562" t="s">
        <v>5797</v>
      </c>
      <c r="AC562" t="s">
        <v>5796</v>
      </c>
      <c r="AD562" t="s">
        <v>5795</v>
      </c>
    </row>
    <row r="563" spans="1:30" ht="14.45" customHeight="1">
      <c r="A563" t="s">
        <v>4745</v>
      </c>
      <c r="B563" t="s">
        <v>5713</v>
      </c>
      <c r="C563" t="s">
        <v>5712</v>
      </c>
      <c r="D563">
        <v>2015</v>
      </c>
      <c r="E563" t="s">
        <v>4752</v>
      </c>
      <c r="F563" s="10" t="s">
        <v>4755</v>
      </c>
      <c r="G563" s="10" t="s">
        <v>17</v>
      </c>
      <c r="H563" s="10" t="s">
        <v>17</v>
      </c>
      <c r="I563" s="10" t="s">
        <v>17</v>
      </c>
      <c r="J563" s="10" t="s">
        <v>17</v>
      </c>
      <c r="K563" s="10" t="s">
        <v>517</v>
      </c>
      <c r="L563" s="10" t="s">
        <v>17</v>
      </c>
      <c r="M563" s="10" t="s">
        <v>17</v>
      </c>
      <c r="N563" s="10" t="s">
        <v>17</v>
      </c>
      <c r="O563" s="10" t="s">
        <v>4757</v>
      </c>
      <c r="Q563" s="70">
        <v>658815</v>
      </c>
      <c r="R563" s="10" t="s">
        <v>48</v>
      </c>
      <c r="S563" s="10" t="s">
        <v>4760</v>
      </c>
      <c r="T563">
        <v>30</v>
      </c>
      <c r="U563">
        <v>100</v>
      </c>
      <c r="V563">
        <v>20911</v>
      </c>
      <c r="W563">
        <f t="shared" si="18"/>
        <v>3.1740321638092635</v>
      </c>
      <c r="X563" t="s">
        <v>4835</v>
      </c>
      <c r="Y563" t="s">
        <v>4797</v>
      </c>
      <c r="Z563" t="s">
        <v>5791</v>
      </c>
      <c r="AA563" t="s">
        <v>5790</v>
      </c>
      <c r="AB563" t="s">
        <v>5794</v>
      </c>
      <c r="AC563" t="s">
        <v>5793</v>
      </c>
      <c r="AD563" t="s">
        <v>5792</v>
      </c>
    </row>
    <row r="564" spans="1:30" ht="15.6" customHeight="1">
      <c r="A564" t="s">
        <v>4746</v>
      </c>
      <c r="B564" t="s">
        <v>5713</v>
      </c>
      <c r="C564" t="s">
        <v>5712</v>
      </c>
      <c r="D564">
        <v>2015</v>
      </c>
      <c r="E564" t="s">
        <v>4752</v>
      </c>
      <c r="F564" s="10" t="s">
        <v>4755</v>
      </c>
      <c r="G564" s="10" t="s">
        <v>17</v>
      </c>
      <c r="H564" s="10" t="s">
        <v>17</v>
      </c>
      <c r="I564" s="10" t="s">
        <v>17</v>
      </c>
      <c r="J564" s="10" t="s">
        <v>17</v>
      </c>
      <c r="K564" s="10" t="s">
        <v>517</v>
      </c>
      <c r="L564" s="10" t="s">
        <v>17</v>
      </c>
      <c r="M564" s="10" t="s">
        <v>17</v>
      </c>
      <c r="N564" s="10" t="s">
        <v>17</v>
      </c>
      <c r="O564" s="10" t="s">
        <v>4757</v>
      </c>
      <c r="Q564" s="70">
        <v>658815</v>
      </c>
      <c r="R564" s="10" t="s">
        <v>48</v>
      </c>
      <c r="S564" s="10" t="s">
        <v>4760</v>
      </c>
      <c r="T564">
        <v>30</v>
      </c>
      <c r="U564">
        <v>100</v>
      </c>
      <c r="V564">
        <v>42</v>
      </c>
      <c r="W564">
        <f t="shared" si="18"/>
        <v>6.3750825345506709E-3</v>
      </c>
      <c r="X564" t="s">
        <v>4836</v>
      </c>
      <c r="Y564" t="s">
        <v>4798</v>
      </c>
      <c r="Z564" t="s">
        <v>5791</v>
      </c>
      <c r="AA564" t="s">
        <v>5790</v>
      </c>
      <c r="AB564" t="s">
        <v>5709</v>
      </c>
      <c r="AC564" t="s">
        <v>5789</v>
      </c>
      <c r="AD564" t="s">
        <v>5788</v>
      </c>
    </row>
    <row r="565" spans="1:30" ht="15" customHeight="1">
      <c r="A565" t="s">
        <v>4709</v>
      </c>
      <c r="B565" t="s">
        <v>5713</v>
      </c>
      <c r="C565" t="s">
        <v>5712</v>
      </c>
      <c r="D565">
        <v>2015</v>
      </c>
      <c r="E565" t="s">
        <v>4752</v>
      </c>
      <c r="F565" s="10" t="s">
        <v>4756</v>
      </c>
      <c r="G565" s="10" t="s">
        <v>17</v>
      </c>
      <c r="H565" s="10" t="s">
        <v>17</v>
      </c>
      <c r="I565" s="10" t="s">
        <v>17</v>
      </c>
      <c r="J565" s="10" t="s">
        <v>17</v>
      </c>
      <c r="K565" s="10" t="s">
        <v>517</v>
      </c>
      <c r="L565" s="10" t="s">
        <v>17</v>
      </c>
      <c r="M565" s="10" t="s">
        <v>17</v>
      </c>
      <c r="N565" s="10" t="s">
        <v>17</v>
      </c>
      <c r="O565" s="10" t="s">
        <v>4758</v>
      </c>
      <c r="Q565" s="70">
        <v>608331</v>
      </c>
      <c r="R565" s="10" t="s">
        <v>48</v>
      </c>
      <c r="S565" s="10" t="s">
        <v>4760</v>
      </c>
      <c r="T565">
        <v>30</v>
      </c>
      <c r="U565">
        <v>100</v>
      </c>
      <c r="V565">
        <v>166</v>
      </c>
      <c r="W565">
        <f t="shared" si="18"/>
        <v>2.7287775898318514E-2</v>
      </c>
      <c r="X565" t="s">
        <v>4837</v>
      </c>
      <c r="Y565" t="s">
        <v>4761</v>
      </c>
      <c r="Z565" t="s">
        <v>5711</v>
      </c>
      <c r="AA565" t="s">
        <v>5710</v>
      </c>
      <c r="AB565" t="s">
        <v>5787</v>
      </c>
      <c r="AC565" t="s">
        <v>5786</v>
      </c>
      <c r="AD565" t="s">
        <v>5707</v>
      </c>
    </row>
    <row r="566" spans="1:30" ht="15" customHeight="1">
      <c r="A566" t="s">
        <v>4710</v>
      </c>
      <c r="B566" t="s">
        <v>5713</v>
      </c>
      <c r="C566" t="s">
        <v>5712</v>
      </c>
      <c r="D566">
        <v>2015</v>
      </c>
      <c r="E566" t="s">
        <v>4752</v>
      </c>
      <c r="F566" s="10" t="s">
        <v>4756</v>
      </c>
      <c r="G566" s="10" t="s">
        <v>17</v>
      </c>
      <c r="H566" s="10" t="s">
        <v>17</v>
      </c>
      <c r="I566" s="10" t="s">
        <v>17</v>
      </c>
      <c r="J566" s="10" t="s">
        <v>17</v>
      </c>
      <c r="K566" s="10" t="s">
        <v>517</v>
      </c>
      <c r="L566" s="10" t="s">
        <v>17</v>
      </c>
      <c r="M566" s="10" t="s">
        <v>17</v>
      </c>
      <c r="N566" s="10" t="s">
        <v>17</v>
      </c>
      <c r="O566" s="10" t="s">
        <v>4758</v>
      </c>
      <c r="Q566" s="70">
        <v>608331</v>
      </c>
      <c r="R566" s="10" t="s">
        <v>48</v>
      </c>
      <c r="S566" s="10" t="s">
        <v>4760</v>
      </c>
      <c r="T566">
        <v>30</v>
      </c>
      <c r="U566">
        <v>100</v>
      </c>
      <c r="V566">
        <v>26</v>
      </c>
      <c r="W566">
        <f t="shared" si="18"/>
        <v>4.2739889961221772E-3</v>
      </c>
      <c r="X566" t="s">
        <v>4838</v>
      </c>
      <c r="Y566" t="s">
        <v>4762</v>
      </c>
      <c r="Z566" t="s">
        <v>5711</v>
      </c>
      <c r="AA566" t="s">
        <v>5710</v>
      </c>
      <c r="AB566" t="s">
        <v>5785</v>
      </c>
      <c r="AC566" t="s">
        <v>5784</v>
      </c>
      <c r="AD566" t="s">
        <v>5707</v>
      </c>
    </row>
    <row r="567" spans="1:30" ht="15" customHeight="1">
      <c r="A567" t="s">
        <v>4711</v>
      </c>
      <c r="B567" t="s">
        <v>5713</v>
      </c>
      <c r="C567" t="s">
        <v>5712</v>
      </c>
      <c r="D567">
        <v>2015</v>
      </c>
      <c r="E567" t="s">
        <v>4752</v>
      </c>
      <c r="F567" s="10" t="s">
        <v>4756</v>
      </c>
      <c r="G567" s="10" t="s">
        <v>17</v>
      </c>
      <c r="H567" s="10" t="s">
        <v>17</v>
      </c>
      <c r="I567" s="10" t="s">
        <v>17</v>
      </c>
      <c r="J567" s="10" t="s">
        <v>17</v>
      </c>
      <c r="K567" s="10" t="s">
        <v>517</v>
      </c>
      <c r="L567" s="10" t="s">
        <v>17</v>
      </c>
      <c r="M567" s="10" t="s">
        <v>17</v>
      </c>
      <c r="N567" s="10" t="s">
        <v>17</v>
      </c>
      <c r="O567" s="10" t="s">
        <v>4758</v>
      </c>
      <c r="Q567" s="70">
        <v>608331</v>
      </c>
      <c r="R567" s="10" t="s">
        <v>48</v>
      </c>
      <c r="S567" s="10" t="s">
        <v>4760</v>
      </c>
      <c r="T567">
        <v>30</v>
      </c>
      <c r="U567">
        <v>100</v>
      </c>
      <c r="V567">
        <v>188</v>
      </c>
      <c r="W567">
        <f t="shared" si="18"/>
        <v>3.090422812580651E-2</v>
      </c>
      <c r="X567" t="s">
        <v>4839</v>
      </c>
      <c r="Y567" t="s">
        <v>4763</v>
      </c>
      <c r="Z567" t="s">
        <v>5711</v>
      </c>
      <c r="AA567" t="s">
        <v>5710</v>
      </c>
      <c r="AB567" t="s">
        <v>5783</v>
      </c>
      <c r="AC567" t="s">
        <v>5782</v>
      </c>
      <c r="AD567" t="s">
        <v>5707</v>
      </c>
    </row>
    <row r="568" spans="1:30" ht="15" customHeight="1">
      <c r="A568" t="s">
        <v>4712</v>
      </c>
      <c r="B568" t="s">
        <v>5713</v>
      </c>
      <c r="C568" t="s">
        <v>5712</v>
      </c>
      <c r="D568">
        <v>2015</v>
      </c>
      <c r="E568" t="s">
        <v>4752</v>
      </c>
      <c r="F568" s="10" t="s">
        <v>4756</v>
      </c>
      <c r="G568" s="10" t="s">
        <v>17</v>
      </c>
      <c r="H568" s="10" t="s">
        <v>17</v>
      </c>
      <c r="I568" s="10" t="s">
        <v>17</v>
      </c>
      <c r="J568" s="10" t="s">
        <v>17</v>
      </c>
      <c r="K568" s="10" t="s">
        <v>517</v>
      </c>
      <c r="L568" s="10" t="s">
        <v>17</v>
      </c>
      <c r="M568" s="10" t="s">
        <v>17</v>
      </c>
      <c r="N568" s="10" t="s">
        <v>17</v>
      </c>
      <c r="O568" s="10" t="s">
        <v>4758</v>
      </c>
      <c r="Q568" s="70">
        <v>608331</v>
      </c>
      <c r="R568" s="10" t="s">
        <v>48</v>
      </c>
      <c r="S568" s="10" t="s">
        <v>4760</v>
      </c>
      <c r="T568">
        <v>30</v>
      </c>
      <c r="U568">
        <v>100</v>
      </c>
      <c r="V568">
        <v>454</v>
      </c>
      <c r="W568">
        <f t="shared" si="18"/>
        <v>7.4630423239979551E-2</v>
      </c>
      <c r="X568" t="s">
        <v>4840</v>
      </c>
      <c r="Y568" t="s">
        <v>4764</v>
      </c>
      <c r="Z568" t="s">
        <v>5711</v>
      </c>
      <c r="AA568" t="s">
        <v>5710</v>
      </c>
      <c r="AB568" t="s">
        <v>5781</v>
      </c>
      <c r="AC568" t="s">
        <v>5780</v>
      </c>
      <c r="AD568" t="s">
        <v>5707</v>
      </c>
    </row>
    <row r="569" spans="1:30" ht="14.45" customHeight="1">
      <c r="A569" t="s">
        <v>4713</v>
      </c>
      <c r="B569" t="s">
        <v>5713</v>
      </c>
      <c r="C569" t="s">
        <v>5712</v>
      </c>
      <c r="D569">
        <v>2015</v>
      </c>
      <c r="E569" t="s">
        <v>4752</v>
      </c>
      <c r="F569" s="10" t="s">
        <v>4756</v>
      </c>
      <c r="G569" s="10" t="s">
        <v>17</v>
      </c>
      <c r="H569" s="10" t="s">
        <v>17</v>
      </c>
      <c r="I569" s="10" t="s">
        <v>17</v>
      </c>
      <c r="J569" s="10" t="s">
        <v>17</v>
      </c>
      <c r="K569" s="10" t="s">
        <v>517</v>
      </c>
      <c r="L569" s="10" t="s">
        <v>17</v>
      </c>
      <c r="M569" s="10" t="s">
        <v>17</v>
      </c>
      <c r="N569" s="10" t="s">
        <v>17</v>
      </c>
      <c r="O569" s="10" t="s">
        <v>4758</v>
      </c>
      <c r="Q569" s="70">
        <v>608331</v>
      </c>
      <c r="R569" s="10" t="s">
        <v>48</v>
      </c>
      <c r="S569" s="10" t="s">
        <v>4760</v>
      </c>
      <c r="T569">
        <v>30</v>
      </c>
      <c r="U569">
        <v>100</v>
      </c>
      <c r="V569">
        <v>35</v>
      </c>
      <c r="W569">
        <f t="shared" si="18"/>
        <v>5.753446725549085E-3</v>
      </c>
      <c r="X569" t="s">
        <v>4841</v>
      </c>
      <c r="Y569" t="s">
        <v>4765</v>
      </c>
      <c r="Z569" t="s">
        <v>5711</v>
      </c>
      <c r="AA569" t="s">
        <v>5710</v>
      </c>
      <c r="AB569" t="s">
        <v>5779</v>
      </c>
      <c r="AC569" t="s">
        <v>5778</v>
      </c>
      <c r="AD569" t="s">
        <v>5707</v>
      </c>
    </row>
    <row r="570" spans="1:30" ht="15" customHeight="1">
      <c r="A570" t="s">
        <v>4714</v>
      </c>
      <c r="B570" t="s">
        <v>5713</v>
      </c>
      <c r="C570" t="s">
        <v>5712</v>
      </c>
      <c r="D570">
        <v>2015</v>
      </c>
      <c r="E570" t="s">
        <v>4752</v>
      </c>
      <c r="F570" s="10" t="s">
        <v>4756</v>
      </c>
      <c r="G570" s="10" t="s">
        <v>17</v>
      </c>
      <c r="H570" s="10" t="s">
        <v>17</v>
      </c>
      <c r="I570" s="10" t="s">
        <v>17</v>
      </c>
      <c r="J570" s="10" t="s">
        <v>17</v>
      </c>
      <c r="K570" s="10" t="s">
        <v>517</v>
      </c>
      <c r="L570" s="10" t="s">
        <v>17</v>
      </c>
      <c r="M570" s="10" t="s">
        <v>17</v>
      </c>
      <c r="N570" s="10" t="s">
        <v>17</v>
      </c>
      <c r="O570" s="10" t="s">
        <v>4758</v>
      </c>
      <c r="Q570" s="70">
        <v>608331</v>
      </c>
      <c r="R570" s="10" t="s">
        <v>48</v>
      </c>
      <c r="S570" s="10" t="s">
        <v>4760</v>
      </c>
      <c r="T570">
        <v>30</v>
      </c>
      <c r="U570">
        <v>100</v>
      </c>
      <c r="V570">
        <v>24</v>
      </c>
      <c r="W570">
        <f t="shared" si="18"/>
        <v>3.9452206118050868E-3</v>
      </c>
      <c r="X570" t="s">
        <v>4842</v>
      </c>
      <c r="Y570" t="s">
        <v>4766</v>
      </c>
      <c r="Z570" t="s">
        <v>5711</v>
      </c>
      <c r="AA570" t="s">
        <v>5710</v>
      </c>
      <c r="AB570" t="s">
        <v>5777</v>
      </c>
      <c r="AC570" t="s">
        <v>5776</v>
      </c>
      <c r="AD570" t="s">
        <v>5707</v>
      </c>
    </row>
    <row r="571" spans="1:30" ht="14.45" customHeight="1">
      <c r="A571" t="s">
        <v>4715</v>
      </c>
      <c r="B571" t="s">
        <v>5713</v>
      </c>
      <c r="C571" t="s">
        <v>5712</v>
      </c>
      <c r="D571">
        <v>2015</v>
      </c>
      <c r="E571" t="s">
        <v>4752</v>
      </c>
      <c r="F571" s="10" t="s">
        <v>4756</v>
      </c>
      <c r="G571" s="10" t="s">
        <v>17</v>
      </c>
      <c r="H571" s="10" t="s">
        <v>17</v>
      </c>
      <c r="I571" s="10" t="s">
        <v>17</v>
      </c>
      <c r="J571" s="10" t="s">
        <v>17</v>
      </c>
      <c r="K571" s="10" t="s">
        <v>517</v>
      </c>
      <c r="L571" s="10" t="s">
        <v>17</v>
      </c>
      <c r="M571" s="10" t="s">
        <v>17</v>
      </c>
      <c r="N571" s="10" t="s">
        <v>17</v>
      </c>
      <c r="O571" s="10" t="s">
        <v>4758</v>
      </c>
      <c r="Q571" s="70">
        <v>608331</v>
      </c>
      <c r="R571" s="10" t="s">
        <v>48</v>
      </c>
      <c r="S571" s="10" t="s">
        <v>4760</v>
      </c>
      <c r="T571">
        <v>30</v>
      </c>
      <c r="U571">
        <v>100</v>
      </c>
      <c r="V571">
        <v>2</v>
      </c>
      <c r="W571">
        <f t="shared" si="18"/>
        <v>3.2876838431709053E-4</v>
      </c>
      <c r="X571" t="s">
        <v>4843</v>
      </c>
      <c r="Y571" t="s">
        <v>4767</v>
      </c>
      <c r="Z571" t="s">
        <v>5711</v>
      </c>
      <c r="AA571" t="s">
        <v>5710</v>
      </c>
      <c r="AB571" t="s">
        <v>5775</v>
      </c>
      <c r="AC571" t="s">
        <v>5774</v>
      </c>
      <c r="AD571" t="s">
        <v>5707</v>
      </c>
    </row>
    <row r="572" spans="1:30" ht="14.45" customHeight="1">
      <c r="A572" t="s">
        <v>4716</v>
      </c>
      <c r="B572" t="s">
        <v>5713</v>
      </c>
      <c r="C572" t="s">
        <v>5712</v>
      </c>
      <c r="D572">
        <v>2015</v>
      </c>
      <c r="E572" t="s">
        <v>4752</v>
      </c>
      <c r="F572" s="10" t="s">
        <v>4756</v>
      </c>
      <c r="G572" s="10" t="s">
        <v>17</v>
      </c>
      <c r="H572" s="10" t="s">
        <v>17</v>
      </c>
      <c r="I572" s="10" t="s">
        <v>17</v>
      </c>
      <c r="J572" s="10" t="s">
        <v>17</v>
      </c>
      <c r="K572" s="10" t="s">
        <v>517</v>
      </c>
      <c r="L572" s="10" t="s">
        <v>17</v>
      </c>
      <c r="M572" s="10" t="s">
        <v>17</v>
      </c>
      <c r="N572" s="10" t="s">
        <v>17</v>
      </c>
      <c r="O572" s="10" t="s">
        <v>4758</v>
      </c>
      <c r="Q572" s="70">
        <v>608331</v>
      </c>
      <c r="R572" s="10" t="s">
        <v>48</v>
      </c>
      <c r="S572" s="10" t="s">
        <v>4760</v>
      </c>
      <c r="T572">
        <v>30</v>
      </c>
      <c r="U572">
        <v>100</v>
      </c>
      <c r="V572">
        <v>4921</v>
      </c>
      <c r="W572">
        <f t="shared" si="18"/>
        <v>0.80893460961220121</v>
      </c>
      <c r="X572" t="s">
        <v>4844</v>
      </c>
      <c r="Y572" t="s">
        <v>4768</v>
      </c>
      <c r="Z572" t="s">
        <v>5711</v>
      </c>
      <c r="AA572" t="s">
        <v>5710</v>
      </c>
      <c r="AB572" t="s">
        <v>5773</v>
      </c>
      <c r="AC572" t="s">
        <v>5772</v>
      </c>
      <c r="AD572" t="s">
        <v>5707</v>
      </c>
    </row>
    <row r="573" spans="1:30" ht="14.45" customHeight="1">
      <c r="A573" t="s">
        <v>4717</v>
      </c>
      <c r="B573" t="s">
        <v>5713</v>
      </c>
      <c r="C573" t="s">
        <v>5712</v>
      </c>
      <c r="D573">
        <v>2015</v>
      </c>
      <c r="E573" t="s">
        <v>4752</v>
      </c>
      <c r="F573" s="10" t="s">
        <v>4756</v>
      </c>
      <c r="G573" s="10" t="s">
        <v>17</v>
      </c>
      <c r="H573" s="10" t="s">
        <v>17</v>
      </c>
      <c r="I573" s="10" t="s">
        <v>17</v>
      </c>
      <c r="J573" s="10" t="s">
        <v>17</v>
      </c>
      <c r="K573" s="10" t="s">
        <v>517</v>
      </c>
      <c r="L573" s="10" t="s">
        <v>17</v>
      </c>
      <c r="M573" s="10" t="s">
        <v>17</v>
      </c>
      <c r="N573" s="10" t="s">
        <v>17</v>
      </c>
      <c r="O573" s="10" t="s">
        <v>4758</v>
      </c>
      <c r="Q573" s="70">
        <v>608331</v>
      </c>
      <c r="R573" s="10" t="s">
        <v>48</v>
      </c>
      <c r="S573" s="10" t="s">
        <v>4760</v>
      </c>
      <c r="T573">
        <v>30</v>
      </c>
      <c r="U573">
        <v>100</v>
      </c>
      <c r="V573">
        <v>16</v>
      </c>
      <c r="W573">
        <f t="shared" si="18"/>
        <v>2.6301470745367242E-3</v>
      </c>
      <c r="X573" t="s">
        <v>4845</v>
      </c>
      <c r="Y573" t="s">
        <v>4769</v>
      </c>
      <c r="Z573" t="s">
        <v>5711</v>
      </c>
      <c r="AA573" t="s">
        <v>5710</v>
      </c>
      <c r="AB573" t="s">
        <v>5771</v>
      </c>
      <c r="AC573" t="s">
        <v>5770</v>
      </c>
      <c r="AD573" t="s">
        <v>5707</v>
      </c>
    </row>
    <row r="574" spans="1:30" ht="15" customHeight="1">
      <c r="A574" t="s">
        <v>4718</v>
      </c>
      <c r="B574" t="s">
        <v>5713</v>
      </c>
      <c r="C574" t="s">
        <v>5712</v>
      </c>
      <c r="D574">
        <v>2015</v>
      </c>
      <c r="E574" t="s">
        <v>4752</v>
      </c>
      <c r="F574" s="10" t="s">
        <v>4756</v>
      </c>
      <c r="G574" s="10" t="s">
        <v>17</v>
      </c>
      <c r="H574" s="10" t="s">
        <v>17</v>
      </c>
      <c r="I574" s="10" t="s">
        <v>17</v>
      </c>
      <c r="J574" s="10" t="s">
        <v>17</v>
      </c>
      <c r="K574" s="10" t="s">
        <v>517</v>
      </c>
      <c r="L574" s="10" t="s">
        <v>17</v>
      </c>
      <c r="M574" s="10" t="s">
        <v>17</v>
      </c>
      <c r="N574" s="10" t="s">
        <v>17</v>
      </c>
      <c r="O574" s="10" t="s">
        <v>4758</v>
      </c>
      <c r="Q574" s="70">
        <v>608331</v>
      </c>
      <c r="R574" s="10" t="s">
        <v>48</v>
      </c>
      <c r="S574" s="10" t="s">
        <v>4760</v>
      </c>
      <c r="T574">
        <v>30</v>
      </c>
      <c r="U574">
        <v>100</v>
      </c>
      <c r="V574">
        <v>1</v>
      </c>
      <c r="W574">
        <f t="shared" si="18"/>
        <v>1.6438419215854526E-4</v>
      </c>
      <c r="X574" t="s">
        <v>4846</v>
      </c>
      <c r="Y574" t="s">
        <v>4770</v>
      </c>
      <c r="Z574" t="s">
        <v>5711</v>
      </c>
      <c r="AA574" t="s">
        <v>5710</v>
      </c>
      <c r="AB574" t="s">
        <v>5769</v>
      </c>
      <c r="AC574" t="s">
        <v>5768</v>
      </c>
      <c r="AD574" t="s">
        <v>5707</v>
      </c>
    </row>
    <row r="575" spans="1:30" ht="14.45" customHeight="1">
      <c r="A575" t="s">
        <v>4719</v>
      </c>
      <c r="B575" t="s">
        <v>5713</v>
      </c>
      <c r="C575" t="s">
        <v>5712</v>
      </c>
      <c r="D575">
        <v>2015</v>
      </c>
      <c r="E575" t="s">
        <v>4752</v>
      </c>
      <c r="F575" s="10" t="s">
        <v>4756</v>
      </c>
      <c r="G575" s="10" t="s">
        <v>17</v>
      </c>
      <c r="H575" s="10" t="s">
        <v>17</v>
      </c>
      <c r="I575" s="10" t="s">
        <v>17</v>
      </c>
      <c r="J575" s="10" t="s">
        <v>17</v>
      </c>
      <c r="K575" s="10" t="s">
        <v>517</v>
      </c>
      <c r="L575" s="10" t="s">
        <v>17</v>
      </c>
      <c r="M575" s="10" t="s">
        <v>17</v>
      </c>
      <c r="N575" s="10" t="s">
        <v>17</v>
      </c>
      <c r="O575" s="10" t="s">
        <v>4758</v>
      </c>
      <c r="Q575" s="70">
        <v>608331</v>
      </c>
      <c r="R575" s="10" t="s">
        <v>48</v>
      </c>
      <c r="S575" s="10" t="s">
        <v>4760</v>
      </c>
      <c r="T575">
        <v>30</v>
      </c>
      <c r="U575">
        <v>100</v>
      </c>
      <c r="V575">
        <v>3921</v>
      </c>
      <c r="W575">
        <f t="shared" si="18"/>
        <v>0.64455041745365604</v>
      </c>
      <c r="X575" t="s">
        <v>4847</v>
      </c>
      <c r="Y575" t="s">
        <v>4771</v>
      </c>
      <c r="Z575" t="s">
        <v>5711</v>
      </c>
      <c r="AA575" t="s">
        <v>5710</v>
      </c>
      <c r="AB575" t="s">
        <v>5767</v>
      </c>
      <c r="AC575" t="s">
        <v>5766</v>
      </c>
      <c r="AD575" t="s">
        <v>5707</v>
      </c>
    </row>
    <row r="576" spans="1:30" ht="15" customHeight="1">
      <c r="A576" t="s">
        <v>4720</v>
      </c>
      <c r="B576" t="s">
        <v>5713</v>
      </c>
      <c r="C576" t="s">
        <v>5712</v>
      </c>
      <c r="D576">
        <v>2015</v>
      </c>
      <c r="E576" t="s">
        <v>4752</v>
      </c>
      <c r="F576" s="10" t="s">
        <v>4756</v>
      </c>
      <c r="G576" s="10" t="s">
        <v>17</v>
      </c>
      <c r="H576" s="10" t="s">
        <v>17</v>
      </c>
      <c r="I576" s="10" t="s">
        <v>17</v>
      </c>
      <c r="J576" s="10" t="s">
        <v>17</v>
      </c>
      <c r="K576" s="10" t="s">
        <v>517</v>
      </c>
      <c r="L576" s="10" t="s">
        <v>17</v>
      </c>
      <c r="M576" s="10" t="s">
        <v>17</v>
      </c>
      <c r="N576" s="10" t="s">
        <v>17</v>
      </c>
      <c r="O576" s="10" t="s">
        <v>4758</v>
      </c>
      <c r="Q576" s="70">
        <v>608331</v>
      </c>
      <c r="R576" s="10" t="s">
        <v>48</v>
      </c>
      <c r="S576" s="10" t="s">
        <v>4760</v>
      </c>
      <c r="T576">
        <v>30</v>
      </c>
      <c r="U576">
        <v>100</v>
      </c>
      <c r="V576">
        <v>8</v>
      </c>
      <c r="W576">
        <f t="shared" si="18"/>
        <v>1.3150735372683621E-3</v>
      </c>
      <c r="X576" t="s">
        <v>4848</v>
      </c>
      <c r="Y576" t="s">
        <v>4772</v>
      </c>
      <c r="Z576" t="s">
        <v>5711</v>
      </c>
      <c r="AA576" t="s">
        <v>5710</v>
      </c>
      <c r="AB576" t="s">
        <v>5765</v>
      </c>
      <c r="AC576" t="s">
        <v>5764</v>
      </c>
      <c r="AD576" t="s">
        <v>5707</v>
      </c>
    </row>
    <row r="577" spans="1:30" ht="15" customHeight="1">
      <c r="A577" t="s">
        <v>4721</v>
      </c>
      <c r="B577" t="s">
        <v>5713</v>
      </c>
      <c r="C577" t="s">
        <v>5712</v>
      </c>
      <c r="D577">
        <v>2015</v>
      </c>
      <c r="E577" t="s">
        <v>4752</v>
      </c>
      <c r="F577" s="10" t="s">
        <v>4756</v>
      </c>
      <c r="G577" s="10" t="s">
        <v>17</v>
      </c>
      <c r="H577" s="10" t="s">
        <v>17</v>
      </c>
      <c r="I577" s="10" t="s">
        <v>17</v>
      </c>
      <c r="J577" s="10" t="s">
        <v>17</v>
      </c>
      <c r="K577" s="10" t="s">
        <v>517</v>
      </c>
      <c r="L577" s="10" t="s">
        <v>17</v>
      </c>
      <c r="M577" s="10" t="s">
        <v>17</v>
      </c>
      <c r="N577" s="10" t="s">
        <v>17</v>
      </c>
      <c r="O577" s="10" t="s">
        <v>4758</v>
      </c>
      <c r="Q577" s="70">
        <v>608331</v>
      </c>
      <c r="R577" s="10" t="s">
        <v>48</v>
      </c>
      <c r="S577" s="10" t="s">
        <v>4760</v>
      </c>
      <c r="T577">
        <v>30</v>
      </c>
      <c r="U577">
        <v>100</v>
      </c>
      <c r="V577">
        <v>13</v>
      </c>
      <c r="W577">
        <f t="shared" si="18"/>
        <v>2.1369944980610886E-3</v>
      </c>
      <c r="X577" t="s">
        <v>4849</v>
      </c>
      <c r="Y577" t="s">
        <v>4773</v>
      </c>
      <c r="Z577" t="s">
        <v>5711</v>
      </c>
      <c r="AA577" t="s">
        <v>5710</v>
      </c>
      <c r="AB577" t="s">
        <v>5763</v>
      </c>
      <c r="AC577" t="s">
        <v>5762</v>
      </c>
      <c r="AD577" t="s">
        <v>5707</v>
      </c>
    </row>
    <row r="578" spans="1:30" ht="13.15" customHeight="1">
      <c r="A578" t="s">
        <v>4722</v>
      </c>
      <c r="B578" t="s">
        <v>5713</v>
      </c>
      <c r="C578" t="s">
        <v>5712</v>
      </c>
      <c r="D578">
        <v>2015</v>
      </c>
      <c r="E578" t="s">
        <v>4752</v>
      </c>
      <c r="F578" s="10" t="s">
        <v>4756</v>
      </c>
      <c r="G578" s="10" t="s">
        <v>17</v>
      </c>
      <c r="H578" s="10" t="s">
        <v>17</v>
      </c>
      <c r="I578" s="10" t="s">
        <v>17</v>
      </c>
      <c r="J578" s="10" t="s">
        <v>17</v>
      </c>
      <c r="K578" s="10" t="s">
        <v>517</v>
      </c>
      <c r="L578" s="10" t="s">
        <v>17</v>
      </c>
      <c r="M578" s="10" t="s">
        <v>17</v>
      </c>
      <c r="N578" s="10" t="s">
        <v>17</v>
      </c>
      <c r="O578" s="10" t="s">
        <v>4758</v>
      </c>
      <c r="Q578" s="70">
        <v>608331</v>
      </c>
      <c r="R578" s="10" t="s">
        <v>48</v>
      </c>
      <c r="S578" s="10" t="s">
        <v>4760</v>
      </c>
      <c r="T578">
        <v>30</v>
      </c>
      <c r="U578">
        <v>100</v>
      </c>
      <c r="V578">
        <v>165</v>
      </c>
      <c r="W578">
        <f t="shared" si="18"/>
        <v>2.7123391706159967E-2</v>
      </c>
      <c r="X578" t="s">
        <v>4850</v>
      </c>
      <c r="Y578" t="s">
        <v>4774</v>
      </c>
      <c r="Z578" t="s">
        <v>5711</v>
      </c>
      <c r="AA578" t="s">
        <v>5710</v>
      </c>
      <c r="AB578" t="s">
        <v>5761</v>
      </c>
      <c r="AC578" t="s">
        <v>5760</v>
      </c>
      <c r="AD578" t="s">
        <v>5707</v>
      </c>
    </row>
    <row r="579" spans="1:30" ht="15" customHeight="1">
      <c r="A579" t="s">
        <v>4723</v>
      </c>
      <c r="B579" t="s">
        <v>5713</v>
      </c>
      <c r="C579" t="s">
        <v>5712</v>
      </c>
      <c r="D579">
        <v>2015</v>
      </c>
      <c r="E579" t="s">
        <v>4752</v>
      </c>
      <c r="F579" s="10" t="s">
        <v>4756</v>
      </c>
      <c r="G579" s="10" t="s">
        <v>17</v>
      </c>
      <c r="H579" s="10" t="s">
        <v>17</v>
      </c>
      <c r="I579" s="10" t="s">
        <v>17</v>
      </c>
      <c r="J579" s="10" t="s">
        <v>17</v>
      </c>
      <c r="K579" s="10" t="s">
        <v>517</v>
      </c>
      <c r="L579" s="10" t="s">
        <v>17</v>
      </c>
      <c r="M579" s="10" t="s">
        <v>17</v>
      </c>
      <c r="N579" s="10" t="s">
        <v>17</v>
      </c>
      <c r="O579" s="10" t="s">
        <v>4758</v>
      </c>
      <c r="Q579" s="70">
        <v>608331</v>
      </c>
      <c r="R579" s="10" t="s">
        <v>48</v>
      </c>
      <c r="S579" s="10" t="s">
        <v>4760</v>
      </c>
      <c r="T579">
        <v>30</v>
      </c>
      <c r="U579">
        <v>100</v>
      </c>
      <c r="V579">
        <v>49151</v>
      </c>
      <c r="W579">
        <f t="shared" si="18"/>
        <v>8.0796474287846589</v>
      </c>
      <c r="X579" t="s">
        <v>4851</v>
      </c>
      <c r="Y579" t="s">
        <v>4775</v>
      </c>
      <c r="Z579" t="s">
        <v>5711</v>
      </c>
      <c r="AA579" t="s">
        <v>5710</v>
      </c>
      <c r="AB579" t="s">
        <v>5759</v>
      </c>
      <c r="AC579" t="s">
        <v>5758</v>
      </c>
      <c r="AD579" t="s">
        <v>5707</v>
      </c>
    </row>
    <row r="580" spans="1:30" ht="15" customHeight="1">
      <c r="A580" t="s">
        <v>4724</v>
      </c>
      <c r="B580" t="s">
        <v>5713</v>
      </c>
      <c r="C580" t="s">
        <v>5712</v>
      </c>
      <c r="D580">
        <v>2015</v>
      </c>
      <c r="E580" t="s">
        <v>4752</v>
      </c>
      <c r="F580" s="10" t="s">
        <v>4756</v>
      </c>
      <c r="G580" s="10" t="s">
        <v>17</v>
      </c>
      <c r="H580" s="10" t="s">
        <v>17</v>
      </c>
      <c r="I580" s="10" t="s">
        <v>17</v>
      </c>
      <c r="J580" s="10" t="s">
        <v>17</v>
      </c>
      <c r="K580" s="10" t="s">
        <v>517</v>
      </c>
      <c r="L580" s="10" t="s">
        <v>17</v>
      </c>
      <c r="M580" s="10" t="s">
        <v>17</v>
      </c>
      <c r="N580" s="10" t="s">
        <v>17</v>
      </c>
      <c r="O580" s="10" t="s">
        <v>4758</v>
      </c>
      <c r="Q580" s="70">
        <v>608331</v>
      </c>
      <c r="R580" s="10" t="s">
        <v>48</v>
      </c>
      <c r="S580" s="10" t="s">
        <v>4760</v>
      </c>
      <c r="T580">
        <v>30</v>
      </c>
      <c r="U580">
        <v>100</v>
      </c>
      <c r="V580">
        <v>6017</v>
      </c>
      <c r="W580">
        <f t="shared" si="18"/>
        <v>0.9890996842179669</v>
      </c>
      <c r="X580" t="s">
        <v>4852</v>
      </c>
      <c r="Y580" t="s">
        <v>4776</v>
      </c>
      <c r="Z580" t="s">
        <v>5711</v>
      </c>
      <c r="AA580" t="s">
        <v>5710</v>
      </c>
      <c r="AB580" t="s">
        <v>5757</v>
      </c>
      <c r="AC580" t="s">
        <v>5756</v>
      </c>
      <c r="AD580" t="s">
        <v>5707</v>
      </c>
    </row>
    <row r="581" spans="1:30" ht="13.9" customHeight="1">
      <c r="A581" t="s">
        <v>4725</v>
      </c>
      <c r="B581" t="s">
        <v>5713</v>
      </c>
      <c r="C581" t="s">
        <v>5712</v>
      </c>
      <c r="D581">
        <v>2015</v>
      </c>
      <c r="E581" t="s">
        <v>4752</v>
      </c>
      <c r="F581" s="10" t="s">
        <v>4756</v>
      </c>
      <c r="G581" s="10" t="s">
        <v>17</v>
      </c>
      <c r="H581" s="10" t="s">
        <v>17</v>
      </c>
      <c r="I581" s="10" t="s">
        <v>17</v>
      </c>
      <c r="J581" s="10" t="s">
        <v>17</v>
      </c>
      <c r="K581" s="10" t="s">
        <v>517</v>
      </c>
      <c r="L581" s="10" t="s">
        <v>17</v>
      </c>
      <c r="M581" s="10" t="s">
        <v>17</v>
      </c>
      <c r="N581" s="10" t="s">
        <v>17</v>
      </c>
      <c r="O581" s="10" t="s">
        <v>4758</v>
      </c>
      <c r="Q581" s="70">
        <v>608331</v>
      </c>
      <c r="R581" s="10" t="s">
        <v>48</v>
      </c>
      <c r="S581" s="10" t="s">
        <v>4760</v>
      </c>
      <c r="T581">
        <v>30</v>
      </c>
      <c r="U581">
        <v>100</v>
      </c>
      <c r="V581">
        <v>109041</v>
      </c>
      <c r="W581">
        <f t="shared" si="18"/>
        <v>17.924616697159934</v>
      </c>
      <c r="X581" t="s">
        <v>4853</v>
      </c>
      <c r="Y581" t="s">
        <v>4777</v>
      </c>
      <c r="Z581" t="s">
        <v>5711</v>
      </c>
      <c r="AA581" t="s">
        <v>5710</v>
      </c>
      <c r="AB581" t="s">
        <v>5755</v>
      </c>
      <c r="AC581" t="s">
        <v>5754</v>
      </c>
      <c r="AD581" t="s">
        <v>5707</v>
      </c>
    </row>
    <row r="582" spans="1:30" ht="14.45" customHeight="1">
      <c r="A582" t="s">
        <v>4726</v>
      </c>
      <c r="B582" t="s">
        <v>5713</v>
      </c>
      <c r="C582" t="s">
        <v>5712</v>
      </c>
      <c r="D582">
        <v>2015</v>
      </c>
      <c r="E582" t="s">
        <v>4752</v>
      </c>
      <c r="F582" s="10" t="s">
        <v>4756</v>
      </c>
      <c r="G582" s="10" t="s">
        <v>17</v>
      </c>
      <c r="H582" s="10" t="s">
        <v>17</v>
      </c>
      <c r="I582" s="10" t="s">
        <v>17</v>
      </c>
      <c r="J582" s="10" t="s">
        <v>17</v>
      </c>
      <c r="K582" s="10" t="s">
        <v>517</v>
      </c>
      <c r="L582" s="10" t="s">
        <v>17</v>
      </c>
      <c r="M582" s="10" t="s">
        <v>17</v>
      </c>
      <c r="N582" s="10" t="s">
        <v>17</v>
      </c>
      <c r="O582" s="10" t="s">
        <v>4758</v>
      </c>
      <c r="Q582" s="70">
        <v>608331</v>
      </c>
      <c r="R582" s="10" t="s">
        <v>48</v>
      </c>
      <c r="S582" s="10" t="s">
        <v>4760</v>
      </c>
      <c r="T582">
        <v>30</v>
      </c>
      <c r="U582">
        <v>100</v>
      </c>
      <c r="V582">
        <v>40496</v>
      </c>
      <c r="W582">
        <f t="shared" si="18"/>
        <v>6.6569022456524491</v>
      </c>
      <c r="X582" t="s">
        <v>4854</v>
      </c>
      <c r="Y582" t="s">
        <v>4778</v>
      </c>
      <c r="Z582" t="s">
        <v>5711</v>
      </c>
      <c r="AA582" t="s">
        <v>5710</v>
      </c>
      <c r="AB582" t="s">
        <v>5753</v>
      </c>
      <c r="AC582" t="s">
        <v>5752</v>
      </c>
      <c r="AD582" t="s">
        <v>5707</v>
      </c>
    </row>
    <row r="583" spans="1:30" ht="15" customHeight="1">
      <c r="A583" t="s">
        <v>4727</v>
      </c>
      <c r="B583" t="s">
        <v>5713</v>
      </c>
      <c r="C583" t="s">
        <v>5712</v>
      </c>
      <c r="D583">
        <v>2015</v>
      </c>
      <c r="E583" t="s">
        <v>4752</v>
      </c>
      <c r="F583" s="10" t="s">
        <v>4756</v>
      </c>
      <c r="G583" s="10" t="s">
        <v>17</v>
      </c>
      <c r="H583" s="10" t="s">
        <v>17</v>
      </c>
      <c r="I583" s="10" t="s">
        <v>17</v>
      </c>
      <c r="J583" s="10" t="s">
        <v>17</v>
      </c>
      <c r="K583" s="10" t="s">
        <v>517</v>
      </c>
      <c r="L583" s="10" t="s">
        <v>17</v>
      </c>
      <c r="M583" s="10" t="s">
        <v>17</v>
      </c>
      <c r="N583" s="10" t="s">
        <v>17</v>
      </c>
      <c r="O583" s="10" t="s">
        <v>4758</v>
      </c>
      <c r="Q583" s="70">
        <v>608331</v>
      </c>
      <c r="R583" s="10" t="s">
        <v>48</v>
      </c>
      <c r="S583" s="10" t="s">
        <v>4760</v>
      </c>
      <c r="T583">
        <v>30</v>
      </c>
      <c r="U583">
        <v>100</v>
      </c>
      <c r="V583">
        <v>6452</v>
      </c>
      <c r="W583">
        <f t="shared" si="18"/>
        <v>1.0606068078069342</v>
      </c>
      <c r="X583" t="s">
        <v>4855</v>
      </c>
      <c r="Y583" t="s">
        <v>4779</v>
      </c>
      <c r="Z583" t="s">
        <v>5711</v>
      </c>
      <c r="AA583" t="s">
        <v>5710</v>
      </c>
      <c r="AB583" t="s">
        <v>5751</v>
      </c>
      <c r="AC583" t="s">
        <v>5750</v>
      </c>
      <c r="AD583" t="s">
        <v>5707</v>
      </c>
    </row>
    <row r="584" spans="1:30" ht="15" customHeight="1">
      <c r="A584" t="s">
        <v>4728</v>
      </c>
      <c r="B584" t="s">
        <v>5713</v>
      </c>
      <c r="C584" t="s">
        <v>5712</v>
      </c>
      <c r="D584">
        <v>2015</v>
      </c>
      <c r="E584" t="s">
        <v>4752</v>
      </c>
      <c r="F584" s="10" t="s">
        <v>4756</v>
      </c>
      <c r="G584" s="10" t="s">
        <v>17</v>
      </c>
      <c r="H584" s="10" t="s">
        <v>17</v>
      </c>
      <c r="I584" s="10" t="s">
        <v>17</v>
      </c>
      <c r="J584" s="10" t="s">
        <v>17</v>
      </c>
      <c r="K584" s="10" t="s">
        <v>517</v>
      </c>
      <c r="L584" s="10" t="s">
        <v>17</v>
      </c>
      <c r="M584" s="10" t="s">
        <v>17</v>
      </c>
      <c r="N584" s="10" t="s">
        <v>17</v>
      </c>
      <c r="O584" s="10" t="s">
        <v>4758</v>
      </c>
      <c r="Q584" s="70">
        <v>608331</v>
      </c>
      <c r="R584" s="10" t="s">
        <v>48</v>
      </c>
      <c r="S584" s="10" t="s">
        <v>4760</v>
      </c>
      <c r="T584">
        <v>30</v>
      </c>
      <c r="U584">
        <v>100</v>
      </c>
      <c r="V584">
        <v>14697</v>
      </c>
      <c r="W584">
        <f t="shared" si="18"/>
        <v>2.4159544721541399</v>
      </c>
      <c r="X584" t="s">
        <v>4856</v>
      </c>
      <c r="Y584" t="s">
        <v>4780</v>
      </c>
      <c r="Z584" t="s">
        <v>5711</v>
      </c>
      <c r="AA584" t="s">
        <v>5710</v>
      </c>
      <c r="AB584" t="s">
        <v>5749</v>
      </c>
      <c r="AC584" t="s">
        <v>5748</v>
      </c>
      <c r="AD584" t="s">
        <v>5707</v>
      </c>
    </row>
    <row r="585" spans="1:30" ht="15" customHeight="1">
      <c r="A585" t="s">
        <v>4729</v>
      </c>
      <c r="B585" t="s">
        <v>5713</v>
      </c>
      <c r="C585" t="s">
        <v>5712</v>
      </c>
      <c r="D585">
        <v>2015</v>
      </c>
      <c r="E585" t="s">
        <v>4752</v>
      </c>
      <c r="F585" s="10" t="s">
        <v>4756</v>
      </c>
      <c r="G585" s="10" t="s">
        <v>17</v>
      </c>
      <c r="H585" s="10" t="s">
        <v>17</v>
      </c>
      <c r="I585" s="10" t="s">
        <v>17</v>
      </c>
      <c r="J585" s="10" t="s">
        <v>17</v>
      </c>
      <c r="K585" s="10" t="s">
        <v>517</v>
      </c>
      <c r="L585" s="10" t="s">
        <v>17</v>
      </c>
      <c r="M585" s="10" t="s">
        <v>17</v>
      </c>
      <c r="N585" s="10" t="s">
        <v>17</v>
      </c>
      <c r="O585" s="10" t="s">
        <v>4758</v>
      </c>
      <c r="Q585" s="70">
        <v>608331</v>
      </c>
      <c r="R585" s="10" t="s">
        <v>48</v>
      </c>
      <c r="S585" s="10" t="s">
        <v>4760</v>
      </c>
      <c r="T585">
        <v>30</v>
      </c>
      <c r="U585">
        <v>100</v>
      </c>
      <c r="V585">
        <v>2944</v>
      </c>
      <c r="W585">
        <f t="shared" si="18"/>
        <v>0.48394706171475727</v>
      </c>
      <c r="X585" t="s">
        <v>4857</v>
      </c>
      <c r="Y585" t="s">
        <v>4781</v>
      </c>
      <c r="Z585" t="s">
        <v>5711</v>
      </c>
      <c r="AA585" t="s">
        <v>5710</v>
      </c>
      <c r="AB585" t="s">
        <v>5747</v>
      </c>
      <c r="AC585" t="s">
        <v>5746</v>
      </c>
      <c r="AD585" t="s">
        <v>5707</v>
      </c>
    </row>
    <row r="586" spans="1:30" ht="15.6" customHeight="1">
      <c r="A586" t="s">
        <v>4730</v>
      </c>
      <c r="B586" t="s">
        <v>5713</v>
      </c>
      <c r="C586" t="s">
        <v>5712</v>
      </c>
      <c r="D586">
        <v>2015</v>
      </c>
      <c r="E586" t="s">
        <v>4752</v>
      </c>
      <c r="F586" s="10" t="s">
        <v>4756</v>
      </c>
      <c r="G586" s="10" t="s">
        <v>17</v>
      </c>
      <c r="H586" s="10" t="s">
        <v>17</v>
      </c>
      <c r="I586" s="10" t="s">
        <v>17</v>
      </c>
      <c r="J586" s="10" t="s">
        <v>17</v>
      </c>
      <c r="K586" s="10" t="s">
        <v>517</v>
      </c>
      <c r="L586" s="10" t="s">
        <v>17</v>
      </c>
      <c r="M586" s="10" t="s">
        <v>17</v>
      </c>
      <c r="N586" s="10" t="s">
        <v>17</v>
      </c>
      <c r="O586" s="10" t="s">
        <v>4758</v>
      </c>
      <c r="Q586" s="70">
        <v>608331</v>
      </c>
      <c r="R586" s="10" t="s">
        <v>48</v>
      </c>
      <c r="S586" s="10" t="s">
        <v>4760</v>
      </c>
      <c r="T586">
        <v>30</v>
      </c>
      <c r="U586">
        <v>100</v>
      </c>
      <c r="V586">
        <v>29</v>
      </c>
      <c r="W586">
        <f t="shared" si="18"/>
        <v>4.7671415725978128E-3</v>
      </c>
      <c r="X586" t="s">
        <v>4858</v>
      </c>
      <c r="Y586" t="s">
        <v>4782</v>
      </c>
      <c r="Z586" t="s">
        <v>5711</v>
      </c>
      <c r="AA586" t="s">
        <v>5710</v>
      </c>
      <c r="AB586" t="s">
        <v>5745</v>
      </c>
      <c r="AC586" t="s">
        <v>5744</v>
      </c>
      <c r="AD586" t="s">
        <v>5707</v>
      </c>
    </row>
    <row r="587" spans="1:30" ht="15" customHeight="1">
      <c r="A587" t="s">
        <v>4731</v>
      </c>
      <c r="B587" t="s">
        <v>5713</v>
      </c>
      <c r="C587" t="s">
        <v>5712</v>
      </c>
      <c r="D587">
        <v>2015</v>
      </c>
      <c r="E587" t="s">
        <v>4752</v>
      </c>
      <c r="F587" s="10" t="s">
        <v>4756</v>
      </c>
      <c r="G587" s="10" t="s">
        <v>17</v>
      </c>
      <c r="H587" s="10" t="s">
        <v>17</v>
      </c>
      <c r="I587" s="10" t="s">
        <v>17</v>
      </c>
      <c r="J587" s="10" t="s">
        <v>17</v>
      </c>
      <c r="K587" s="10" t="s">
        <v>517</v>
      </c>
      <c r="L587" s="10" t="s">
        <v>17</v>
      </c>
      <c r="M587" s="10" t="s">
        <v>17</v>
      </c>
      <c r="N587" s="10" t="s">
        <v>17</v>
      </c>
      <c r="O587" s="10" t="s">
        <v>4758</v>
      </c>
      <c r="Q587" s="70">
        <v>608331</v>
      </c>
      <c r="R587" s="10" t="s">
        <v>48</v>
      </c>
      <c r="S587" s="10" t="s">
        <v>4760</v>
      </c>
      <c r="T587">
        <v>30</v>
      </c>
      <c r="U587">
        <v>100</v>
      </c>
      <c r="V587">
        <v>8957</v>
      </c>
      <c r="W587">
        <f t="shared" si="18"/>
        <v>1.47238920916409</v>
      </c>
      <c r="X587" t="s">
        <v>4859</v>
      </c>
      <c r="Y587" t="s">
        <v>4783</v>
      </c>
      <c r="Z587" t="s">
        <v>5711</v>
      </c>
      <c r="AA587" t="s">
        <v>5710</v>
      </c>
      <c r="AB587" t="s">
        <v>5743</v>
      </c>
      <c r="AC587" t="s">
        <v>5742</v>
      </c>
      <c r="AD587" t="s">
        <v>5707</v>
      </c>
    </row>
    <row r="588" spans="1:30" ht="14.45" customHeight="1">
      <c r="A588" t="s">
        <v>4732</v>
      </c>
      <c r="B588" t="s">
        <v>5713</v>
      </c>
      <c r="C588" t="s">
        <v>5712</v>
      </c>
      <c r="D588">
        <v>2015</v>
      </c>
      <c r="E588" t="s">
        <v>4752</v>
      </c>
      <c r="F588" s="10" t="s">
        <v>4756</v>
      </c>
      <c r="G588" s="10" t="s">
        <v>17</v>
      </c>
      <c r="H588" s="10" t="s">
        <v>17</v>
      </c>
      <c r="I588" s="10" t="s">
        <v>17</v>
      </c>
      <c r="J588" s="10" t="s">
        <v>17</v>
      </c>
      <c r="K588" s="10" t="s">
        <v>517</v>
      </c>
      <c r="L588" s="10" t="s">
        <v>17</v>
      </c>
      <c r="M588" s="10" t="s">
        <v>17</v>
      </c>
      <c r="N588" s="10" t="s">
        <v>17</v>
      </c>
      <c r="O588" s="10" t="s">
        <v>4758</v>
      </c>
      <c r="Q588" s="70">
        <v>608331</v>
      </c>
      <c r="R588" s="10" t="s">
        <v>48</v>
      </c>
      <c r="S588" s="10" t="s">
        <v>4760</v>
      </c>
      <c r="T588">
        <v>30</v>
      </c>
      <c r="U588">
        <v>100</v>
      </c>
      <c r="V588">
        <v>1266</v>
      </c>
      <c r="W588">
        <f t="shared" si="18"/>
        <v>0.2081103872727183</v>
      </c>
      <c r="X588" t="s">
        <v>4860</v>
      </c>
      <c r="Y588" t="s">
        <v>4784</v>
      </c>
      <c r="Z588" t="s">
        <v>5711</v>
      </c>
      <c r="AA588" t="s">
        <v>5710</v>
      </c>
      <c r="AB588" t="s">
        <v>5741</v>
      </c>
      <c r="AC588" t="s">
        <v>5740</v>
      </c>
      <c r="AD588" t="s">
        <v>5707</v>
      </c>
    </row>
    <row r="589" spans="1:30" ht="15.6" customHeight="1">
      <c r="A589" t="s">
        <v>4733</v>
      </c>
      <c r="B589" t="s">
        <v>5713</v>
      </c>
      <c r="C589" t="s">
        <v>5712</v>
      </c>
      <c r="D589">
        <v>2015</v>
      </c>
      <c r="E589" t="s">
        <v>4752</v>
      </c>
      <c r="F589" s="10" t="s">
        <v>4756</v>
      </c>
      <c r="G589" s="10" t="s">
        <v>17</v>
      </c>
      <c r="H589" s="10" t="s">
        <v>17</v>
      </c>
      <c r="I589" s="10" t="s">
        <v>17</v>
      </c>
      <c r="J589" s="10" t="s">
        <v>17</v>
      </c>
      <c r="K589" s="10" t="s">
        <v>517</v>
      </c>
      <c r="L589" s="10" t="s">
        <v>17</v>
      </c>
      <c r="M589" s="10" t="s">
        <v>17</v>
      </c>
      <c r="N589" s="10" t="s">
        <v>17</v>
      </c>
      <c r="O589" s="10" t="s">
        <v>4758</v>
      </c>
      <c r="Q589" s="70">
        <v>608331</v>
      </c>
      <c r="R589" s="10" t="s">
        <v>48</v>
      </c>
      <c r="S589" s="10" t="s">
        <v>4760</v>
      </c>
      <c r="T589">
        <v>30</v>
      </c>
      <c r="U589">
        <v>100</v>
      </c>
      <c r="V589">
        <v>5354</v>
      </c>
      <c r="W589">
        <f t="shared" si="18"/>
        <v>0.88011296481685131</v>
      </c>
      <c r="X589" t="s">
        <v>4861</v>
      </c>
      <c r="Y589" t="s">
        <v>4785</v>
      </c>
      <c r="Z589" t="s">
        <v>5711</v>
      </c>
      <c r="AA589" t="s">
        <v>5710</v>
      </c>
      <c r="AB589" t="s">
        <v>5739</v>
      </c>
      <c r="AC589" t="s">
        <v>5738</v>
      </c>
      <c r="AD589" t="s">
        <v>5707</v>
      </c>
    </row>
    <row r="590" spans="1:30" ht="14.45" customHeight="1">
      <c r="A590" t="s">
        <v>4734</v>
      </c>
      <c r="B590" t="s">
        <v>5713</v>
      </c>
      <c r="C590" t="s">
        <v>5712</v>
      </c>
      <c r="D590">
        <v>2015</v>
      </c>
      <c r="E590" t="s">
        <v>4752</v>
      </c>
      <c r="F590" s="10" t="s">
        <v>4756</v>
      </c>
      <c r="G590" s="10" t="s">
        <v>17</v>
      </c>
      <c r="H590" s="10" t="s">
        <v>17</v>
      </c>
      <c r="I590" s="10" t="s">
        <v>17</v>
      </c>
      <c r="J590" s="10" t="s">
        <v>17</v>
      </c>
      <c r="K590" s="10" t="s">
        <v>517</v>
      </c>
      <c r="L590" s="10" t="s">
        <v>17</v>
      </c>
      <c r="M590" s="10" t="s">
        <v>17</v>
      </c>
      <c r="N590" s="10" t="s">
        <v>17</v>
      </c>
      <c r="O590" s="10" t="s">
        <v>4758</v>
      </c>
      <c r="Q590" s="70">
        <v>608331</v>
      </c>
      <c r="R590" s="10" t="s">
        <v>48</v>
      </c>
      <c r="S590" s="10" t="s">
        <v>4760</v>
      </c>
      <c r="T590">
        <v>30</v>
      </c>
      <c r="U590">
        <v>100</v>
      </c>
      <c r="V590">
        <v>232</v>
      </c>
      <c r="W590">
        <f t="shared" si="18"/>
        <v>3.8137132580782503E-2</v>
      </c>
      <c r="X590" t="s">
        <v>4862</v>
      </c>
      <c r="Y590" t="s">
        <v>4786</v>
      </c>
      <c r="Z590" t="s">
        <v>5711</v>
      </c>
      <c r="AA590" t="s">
        <v>5710</v>
      </c>
      <c r="AB590" t="s">
        <v>5737</v>
      </c>
      <c r="AC590" t="s">
        <v>5736</v>
      </c>
      <c r="AD590" t="s">
        <v>5707</v>
      </c>
    </row>
    <row r="591" spans="1:30" ht="12.6" customHeight="1">
      <c r="A591" t="s">
        <v>4735</v>
      </c>
      <c r="B591" t="s">
        <v>5713</v>
      </c>
      <c r="C591" t="s">
        <v>5712</v>
      </c>
      <c r="D591">
        <v>2015</v>
      </c>
      <c r="E591" t="s">
        <v>4752</v>
      </c>
      <c r="F591" s="10" t="s">
        <v>4756</v>
      </c>
      <c r="G591" s="10" t="s">
        <v>17</v>
      </c>
      <c r="H591" s="10" t="s">
        <v>17</v>
      </c>
      <c r="I591" s="10" t="s">
        <v>17</v>
      </c>
      <c r="J591" s="10" t="s">
        <v>17</v>
      </c>
      <c r="K591" s="10" t="s">
        <v>517</v>
      </c>
      <c r="L591" s="10" t="s">
        <v>17</v>
      </c>
      <c r="M591" s="10" t="s">
        <v>17</v>
      </c>
      <c r="N591" s="10" t="s">
        <v>17</v>
      </c>
      <c r="O591" s="10" t="s">
        <v>4758</v>
      </c>
      <c r="Q591" s="70">
        <v>608331</v>
      </c>
      <c r="R591" s="10" t="s">
        <v>48</v>
      </c>
      <c r="S591" s="10" t="s">
        <v>4760</v>
      </c>
      <c r="T591">
        <v>30</v>
      </c>
      <c r="U591">
        <v>100</v>
      </c>
      <c r="V591">
        <v>8693</v>
      </c>
      <c r="W591">
        <f t="shared" ref="W591:W622" si="19">(V591/Q591)*100</f>
        <v>1.428991782434234</v>
      </c>
      <c r="X591" t="s">
        <v>4863</v>
      </c>
      <c r="Y591" t="s">
        <v>4787</v>
      </c>
      <c r="Z591" t="s">
        <v>5711</v>
      </c>
      <c r="AA591" t="s">
        <v>5710</v>
      </c>
      <c r="AB591" t="s">
        <v>5735</v>
      </c>
      <c r="AC591" t="s">
        <v>5734</v>
      </c>
      <c r="AD591" t="s">
        <v>5707</v>
      </c>
    </row>
    <row r="592" spans="1:30" ht="13.15" customHeight="1">
      <c r="A592" t="s">
        <v>4736</v>
      </c>
      <c r="B592" t="s">
        <v>5713</v>
      </c>
      <c r="C592" t="s">
        <v>5712</v>
      </c>
      <c r="D592">
        <v>2015</v>
      </c>
      <c r="E592" t="s">
        <v>4752</v>
      </c>
      <c r="F592" s="10" t="s">
        <v>4756</v>
      </c>
      <c r="G592" s="10" t="s">
        <v>17</v>
      </c>
      <c r="H592" s="10" t="s">
        <v>17</v>
      </c>
      <c r="I592" s="10" t="s">
        <v>17</v>
      </c>
      <c r="J592" s="10" t="s">
        <v>17</v>
      </c>
      <c r="K592" s="10" t="s">
        <v>517</v>
      </c>
      <c r="L592" s="10" t="s">
        <v>17</v>
      </c>
      <c r="M592" s="10" t="s">
        <v>17</v>
      </c>
      <c r="N592" s="10" t="s">
        <v>17</v>
      </c>
      <c r="O592" s="10" t="s">
        <v>4758</v>
      </c>
      <c r="Q592" s="70">
        <v>608331</v>
      </c>
      <c r="R592" s="10" t="s">
        <v>48</v>
      </c>
      <c r="S592" s="10" t="s">
        <v>4760</v>
      </c>
      <c r="T592">
        <v>30</v>
      </c>
      <c r="U592">
        <v>100</v>
      </c>
      <c r="V592">
        <v>26217</v>
      </c>
      <c r="W592">
        <f t="shared" si="19"/>
        <v>4.309660365820581</v>
      </c>
      <c r="X592" t="s">
        <v>4864</v>
      </c>
      <c r="Y592" t="s">
        <v>4788</v>
      </c>
      <c r="Z592" t="s">
        <v>5711</v>
      </c>
      <c r="AA592" t="s">
        <v>5710</v>
      </c>
      <c r="AB592" t="s">
        <v>5733</v>
      </c>
      <c r="AC592" t="s">
        <v>5732</v>
      </c>
      <c r="AD592" t="s">
        <v>5707</v>
      </c>
    </row>
    <row r="593" spans="1:30" ht="15" customHeight="1">
      <c r="A593" t="s">
        <v>4737</v>
      </c>
      <c r="B593" t="s">
        <v>5713</v>
      </c>
      <c r="C593" t="s">
        <v>5712</v>
      </c>
      <c r="D593">
        <v>2015</v>
      </c>
      <c r="E593" t="s">
        <v>4752</v>
      </c>
      <c r="F593" s="10" t="s">
        <v>4756</v>
      </c>
      <c r="G593" s="10" t="s">
        <v>17</v>
      </c>
      <c r="H593" s="10" t="s">
        <v>17</v>
      </c>
      <c r="I593" s="10" t="s">
        <v>17</v>
      </c>
      <c r="J593" s="10" t="s">
        <v>17</v>
      </c>
      <c r="K593" s="10" t="s">
        <v>517</v>
      </c>
      <c r="L593" s="10" t="s">
        <v>17</v>
      </c>
      <c r="M593" s="10" t="s">
        <v>17</v>
      </c>
      <c r="N593" s="10" t="s">
        <v>17</v>
      </c>
      <c r="O593" s="10" t="s">
        <v>4758</v>
      </c>
      <c r="Q593" s="70">
        <v>608331</v>
      </c>
      <c r="R593" s="10" t="s">
        <v>48</v>
      </c>
      <c r="S593" s="10" t="s">
        <v>4760</v>
      </c>
      <c r="T593">
        <v>30</v>
      </c>
      <c r="U593">
        <v>100</v>
      </c>
      <c r="V593">
        <v>3699</v>
      </c>
      <c r="W593">
        <f t="shared" si="19"/>
        <v>0.60805712679445889</v>
      </c>
      <c r="X593" t="s">
        <v>4865</v>
      </c>
      <c r="Y593" t="s">
        <v>4789</v>
      </c>
      <c r="Z593" t="s">
        <v>5711</v>
      </c>
      <c r="AA593" t="s">
        <v>5710</v>
      </c>
      <c r="AB593" t="s">
        <v>5731</v>
      </c>
      <c r="AC593" t="s">
        <v>5730</v>
      </c>
      <c r="AD593" t="s">
        <v>5707</v>
      </c>
    </row>
    <row r="594" spans="1:30">
      <c r="A594" t="s">
        <v>4738</v>
      </c>
      <c r="B594" t="s">
        <v>5713</v>
      </c>
      <c r="C594" t="s">
        <v>5712</v>
      </c>
      <c r="D594">
        <v>2015</v>
      </c>
      <c r="E594" t="s">
        <v>4752</v>
      </c>
      <c r="F594" s="10" t="s">
        <v>4756</v>
      </c>
      <c r="G594" s="10" t="s">
        <v>17</v>
      </c>
      <c r="H594" s="10" t="s">
        <v>17</v>
      </c>
      <c r="I594" s="10" t="s">
        <v>17</v>
      </c>
      <c r="J594" s="10" t="s">
        <v>17</v>
      </c>
      <c r="K594" s="10" t="s">
        <v>517</v>
      </c>
      <c r="L594" s="10" t="s">
        <v>17</v>
      </c>
      <c r="M594" s="10" t="s">
        <v>17</v>
      </c>
      <c r="N594" s="10" t="s">
        <v>17</v>
      </c>
      <c r="O594" s="10" t="s">
        <v>4758</v>
      </c>
      <c r="Q594" s="70">
        <v>608331</v>
      </c>
      <c r="R594" s="10" t="s">
        <v>48</v>
      </c>
      <c r="S594" s="10" t="s">
        <v>4760</v>
      </c>
      <c r="T594">
        <v>30</v>
      </c>
      <c r="U594">
        <v>100</v>
      </c>
      <c r="V594">
        <v>61917</v>
      </c>
      <c r="W594">
        <f t="shared" si="19"/>
        <v>10.178176025880648</v>
      </c>
      <c r="X594" t="s">
        <v>4866</v>
      </c>
      <c r="Y594" t="s">
        <v>4790</v>
      </c>
      <c r="Z594" t="s">
        <v>5711</v>
      </c>
      <c r="AA594" t="s">
        <v>5710</v>
      </c>
      <c r="AB594" t="s">
        <v>5729</v>
      </c>
      <c r="AC594" t="s">
        <v>5728</v>
      </c>
      <c r="AD594" t="s">
        <v>5707</v>
      </c>
    </row>
    <row r="595" spans="1:30">
      <c r="A595" t="s">
        <v>4739</v>
      </c>
      <c r="B595" t="s">
        <v>5713</v>
      </c>
      <c r="C595" t="s">
        <v>5712</v>
      </c>
      <c r="D595">
        <v>2015</v>
      </c>
      <c r="E595" t="s">
        <v>4752</v>
      </c>
      <c r="F595" s="10" t="s">
        <v>4756</v>
      </c>
      <c r="G595" s="10" t="s">
        <v>17</v>
      </c>
      <c r="H595" s="10" t="s">
        <v>17</v>
      </c>
      <c r="I595" s="10" t="s">
        <v>17</v>
      </c>
      <c r="J595" s="10" t="s">
        <v>17</v>
      </c>
      <c r="K595" s="10" t="s">
        <v>517</v>
      </c>
      <c r="L595" s="10" t="s">
        <v>17</v>
      </c>
      <c r="M595" s="10" t="s">
        <v>17</v>
      </c>
      <c r="N595" s="10" t="s">
        <v>17</v>
      </c>
      <c r="O595" s="10" t="s">
        <v>4758</v>
      </c>
      <c r="Q595" s="70">
        <v>608331</v>
      </c>
      <c r="R595" s="10" t="s">
        <v>48</v>
      </c>
      <c r="S595" s="10" t="s">
        <v>4760</v>
      </c>
      <c r="T595">
        <v>30</v>
      </c>
      <c r="U595">
        <v>100</v>
      </c>
      <c r="V595">
        <v>737</v>
      </c>
      <c r="W595">
        <f t="shared" si="19"/>
        <v>0.12115114962084786</v>
      </c>
      <c r="X595" t="s">
        <v>4867</v>
      </c>
      <c r="Y595" t="s">
        <v>4791</v>
      </c>
      <c r="Z595" t="s">
        <v>5711</v>
      </c>
      <c r="AA595" t="s">
        <v>5710</v>
      </c>
      <c r="AB595" t="s">
        <v>5727</v>
      </c>
      <c r="AC595" t="s">
        <v>5726</v>
      </c>
      <c r="AD595" t="s">
        <v>5707</v>
      </c>
    </row>
    <row r="596" spans="1:30">
      <c r="A596" t="s">
        <v>4740</v>
      </c>
      <c r="B596" t="s">
        <v>5713</v>
      </c>
      <c r="C596" t="s">
        <v>5712</v>
      </c>
      <c r="D596">
        <v>2015</v>
      </c>
      <c r="E596" t="s">
        <v>4752</v>
      </c>
      <c r="F596" s="10" t="s">
        <v>4756</v>
      </c>
      <c r="G596" s="10" t="s">
        <v>17</v>
      </c>
      <c r="H596" s="10" t="s">
        <v>17</v>
      </c>
      <c r="I596" s="10" t="s">
        <v>17</v>
      </c>
      <c r="J596" s="10" t="s">
        <v>17</v>
      </c>
      <c r="K596" s="10" t="s">
        <v>517</v>
      </c>
      <c r="L596" s="10" t="s">
        <v>17</v>
      </c>
      <c r="M596" s="10" t="s">
        <v>17</v>
      </c>
      <c r="N596" s="10" t="s">
        <v>17</v>
      </c>
      <c r="O596" s="10" t="s">
        <v>4758</v>
      </c>
      <c r="Q596" s="70">
        <v>608331</v>
      </c>
      <c r="R596" s="10" t="s">
        <v>48</v>
      </c>
      <c r="S596" s="10" t="s">
        <v>4760</v>
      </c>
      <c r="T596">
        <v>30</v>
      </c>
      <c r="U596">
        <v>100</v>
      </c>
      <c r="V596">
        <v>77</v>
      </c>
      <c r="W596">
        <f t="shared" si="19"/>
        <v>1.2657582796207987E-2</v>
      </c>
      <c r="X596" t="s">
        <v>4868</v>
      </c>
      <c r="Y596" t="s">
        <v>4792</v>
      </c>
      <c r="Z596" t="s">
        <v>5711</v>
      </c>
      <c r="AA596" t="s">
        <v>5710</v>
      </c>
      <c r="AB596" t="s">
        <v>5725</v>
      </c>
      <c r="AC596" t="s">
        <v>5724</v>
      </c>
      <c r="AD596" t="s">
        <v>5707</v>
      </c>
    </row>
    <row r="597" spans="1:30">
      <c r="A597" t="s">
        <v>4741</v>
      </c>
      <c r="B597" t="s">
        <v>5713</v>
      </c>
      <c r="C597" t="s">
        <v>5712</v>
      </c>
      <c r="D597">
        <v>2015</v>
      </c>
      <c r="E597" t="s">
        <v>4752</v>
      </c>
      <c r="F597" s="10" t="s">
        <v>4756</v>
      </c>
      <c r="G597" s="10" t="s">
        <v>17</v>
      </c>
      <c r="H597" s="10" t="s">
        <v>17</v>
      </c>
      <c r="I597" s="10" t="s">
        <v>17</v>
      </c>
      <c r="J597" s="10" t="s">
        <v>17</v>
      </c>
      <c r="K597" s="10" t="s">
        <v>517</v>
      </c>
      <c r="L597" s="10" t="s">
        <v>17</v>
      </c>
      <c r="M597" s="10" t="s">
        <v>17</v>
      </c>
      <c r="N597" s="10" t="s">
        <v>17</v>
      </c>
      <c r="O597" s="10" t="s">
        <v>4758</v>
      </c>
      <c r="Q597" s="70">
        <v>608331</v>
      </c>
      <c r="R597" s="10" t="s">
        <v>48</v>
      </c>
      <c r="S597" s="10" t="s">
        <v>4760</v>
      </c>
      <c r="T597">
        <v>30</v>
      </c>
      <c r="U597">
        <v>100</v>
      </c>
      <c r="V597">
        <v>17251</v>
      </c>
      <c r="W597">
        <f t="shared" si="19"/>
        <v>2.8357916989270646</v>
      </c>
      <c r="X597" t="s">
        <v>4869</v>
      </c>
      <c r="Y597" t="s">
        <v>4793</v>
      </c>
      <c r="Z597" t="s">
        <v>5711</v>
      </c>
      <c r="AA597" t="s">
        <v>5710</v>
      </c>
      <c r="AB597" t="s">
        <v>5723</v>
      </c>
      <c r="AC597" t="s">
        <v>5722</v>
      </c>
      <c r="AD597" t="s">
        <v>5707</v>
      </c>
    </row>
    <row r="598" spans="1:30">
      <c r="A598" t="s">
        <v>4742</v>
      </c>
      <c r="B598" t="s">
        <v>5713</v>
      </c>
      <c r="C598" t="s">
        <v>5712</v>
      </c>
      <c r="D598">
        <v>2015</v>
      </c>
      <c r="E598" t="s">
        <v>4752</v>
      </c>
      <c r="F598" s="10" t="s">
        <v>4756</v>
      </c>
      <c r="G598" s="10" t="s">
        <v>17</v>
      </c>
      <c r="H598" s="10" t="s">
        <v>17</v>
      </c>
      <c r="I598" s="10" t="s">
        <v>17</v>
      </c>
      <c r="J598" s="10" t="s">
        <v>17</v>
      </c>
      <c r="K598" s="10" t="s">
        <v>517</v>
      </c>
      <c r="L598" s="10" t="s">
        <v>17</v>
      </c>
      <c r="M598" s="10" t="s">
        <v>17</v>
      </c>
      <c r="N598" s="10" t="s">
        <v>17</v>
      </c>
      <c r="O598" s="10" t="s">
        <v>4758</v>
      </c>
      <c r="Q598" s="70">
        <v>608331</v>
      </c>
      <c r="R598" s="10" t="s">
        <v>48</v>
      </c>
      <c r="S598" s="10" t="s">
        <v>4760</v>
      </c>
      <c r="T598">
        <v>30</v>
      </c>
      <c r="U598">
        <v>100</v>
      </c>
      <c r="V598">
        <v>289</v>
      </c>
      <c r="W598">
        <f t="shared" si="19"/>
        <v>4.7507031533819584E-2</v>
      </c>
      <c r="X598" t="s">
        <v>4870</v>
      </c>
      <c r="Y598" t="s">
        <v>4794</v>
      </c>
      <c r="Z598" t="s">
        <v>5711</v>
      </c>
      <c r="AA598" t="s">
        <v>5710</v>
      </c>
      <c r="AB598" t="s">
        <v>5721</v>
      </c>
      <c r="AC598" t="s">
        <v>5720</v>
      </c>
      <c r="AD598" t="s">
        <v>5707</v>
      </c>
    </row>
    <row r="599" spans="1:30">
      <c r="A599" t="s">
        <v>4743</v>
      </c>
      <c r="B599" t="s">
        <v>5713</v>
      </c>
      <c r="C599" t="s">
        <v>5712</v>
      </c>
      <c r="D599">
        <v>2015</v>
      </c>
      <c r="E599" t="s">
        <v>4752</v>
      </c>
      <c r="F599" s="10" t="s">
        <v>4756</v>
      </c>
      <c r="G599" s="10" t="s">
        <v>17</v>
      </c>
      <c r="H599" s="10" t="s">
        <v>17</v>
      </c>
      <c r="I599" s="10" t="s">
        <v>17</v>
      </c>
      <c r="J599" s="10" t="s">
        <v>17</v>
      </c>
      <c r="K599" s="10" t="s">
        <v>517</v>
      </c>
      <c r="L599" s="10" t="s">
        <v>17</v>
      </c>
      <c r="M599" s="10" t="s">
        <v>17</v>
      </c>
      <c r="N599" s="10" t="s">
        <v>17</v>
      </c>
      <c r="O599" s="10" t="s">
        <v>4758</v>
      </c>
      <c r="Q599" s="70">
        <v>608331</v>
      </c>
      <c r="R599" s="10" t="s">
        <v>48</v>
      </c>
      <c r="S599" s="10" t="s">
        <v>4760</v>
      </c>
      <c r="T599">
        <v>30</v>
      </c>
      <c r="U599">
        <v>100</v>
      </c>
      <c r="V599">
        <v>47</v>
      </c>
      <c r="W599">
        <f t="shared" si="19"/>
        <v>7.7260570314516275E-3</v>
      </c>
      <c r="X599" t="s">
        <v>4871</v>
      </c>
      <c r="Y599" t="s">
        <v>4795</v>
      </c>
      <c r="Z599" t="s">
        <v>5711</v>
      </c>
      <c r="AA599" t="s">
        <v>5710</v>
      </c>
      <c r="AB599" t="s">
        <v>5719</v>
      </c>
      <c r="AC599" t="s">
        <v>5718</v>
      </c>
      <c r="AD599" t="s">
        <v>5707</v>
      </c>
    </row>
    <row r="600" spans="1:30">
      <c r="A600" t="s">
        <v>4744</v>
      </c>
      <c r="B600" t="s">
        <v>5713</v>
      </c>
      <c r="C600" t="s">
        <v>5712</v>
      </c>
      <c r="D600">
        <v>2015</v>
      </c>
      <c r="E600" t="s">
        <v>4752</v>
      </c>
      <c r="F600" s="10" t="s">
        <v>4756</v>
      </c>
      <c r="G600" s="10" t="s">
        <v>17</v>
      </c>
      <c r="H600" s="10" t="s">
        <v>17</v>
      </c>
      <c r="I600" s="10" t="s">
        <v>17</v>
      </c>
      <c r="J600" s="10" t="s">
        <v>17</v>
      </c>
      <c r="K600" s="10" t="s">
        <v>517</v>
      </c>
      <c r="L600" s="10" t="s">
        <v>17</v>
      </c>
      <c r="M600" s="10" t="s">
        <v>17</v>
      </c>
      <c r="N600" s="10" t="s">
        <v>17</v>
      </c>
      <c r="O600" s="10" t="s">
        <v>4758</v>
      </c>
      <c r="Q600" s="70">
        <v>608331</v>
      </c>
      <c r="R600" s="10" t="s">
        <v>48</v>
      </c>
      <c r="S600" s="10" t="s">
        <v>4760</v>
      </c>
      <c r="T600">
        <v>30</v>
      </c>
      <c r="U600">
        <v>100</v>
      </c>
      <c r="V600">
        <v>142668</v>
      </c>
      <c r="W600">
        <f t="shared" si="19"/>
        <v>23.452363926875336</v>
      </c>
      <c r="X600" t="s">
        <v>4872</v>
      </c>
      <c r="Y600" t="s">
        <v>4796</v>
      </c>
      <c r="Z600" t="s">
        <v>5711</v>
      </c>
      <c r="AA600" t="s">
        <v>5710</v>
      </c>
      <c r="AB600" t="s">
        <v>5717</v>
      </c>
      <c r="AC600" t="s">
        <v>5716</v>
      </c>
      <c r="AD600" t="s">
        <v>5707</v>
      </c>
    </row>
    <row r="601" spans="1:30">
      <c r="A601" t="s">
        <v>4745</v>
      </c>
      <c r="B601" t="s">
        <v>5713</v>
      </c>
      <c r="C601" t="s">
        <v>5712</v>
      </c>
      <c r="D601">
        <v>2015</v>
      </c>
      <c r="E601" t="s">
        <v>4752</v>
      </c>
      <c r="F601" s="10" t="s">
        <v>4756</v>
      </c>
      <c r="G601" s="10" t="s">
        <v>17</v>
      </c>
      <c r="H601" s="10" t="s">
        <v>17</v>
      </c>
      <c r="I601" s="10" t="s">
        <v>17</v>
      </c>
      <c r="J601" s="10" t="s">
        <v>17</v>
      </c>
      <c r="K601" s="10" t="s">
        <v>517</v>
      </c>
      <c r="L601" s="10" t="s">
        <v>17</v>
      </c>
      <c r="M601" s="10" t="s">
        <v>17</v>
      </c>
      <c r="N601" s="10" t="s">
        <v>17</v>
      </c>
      <c r="O601" s="10" t="s">
        <v>4758</v>
      </c>
      <c r="Q601" s="70">
        <v>608331</v>
      </c>
      <c r="R601" s="10" t="s">
        <v>48</v>
      </c>
      <c r="S601" s="10" t="s">
        <v>4760</v>
      </c>
      <c r="T601">
        <v>30</v>
      </c>
      <c r="U601">
        <v>100</v>
      </c>
      <c r="V601">
        <v>19216</v>
      </c>
      <c r="W601">
        <f t="shared" si="19"/>
        <v>3.158806636518606</v>
      </c>
      <c r="X601" t="s">
        <v>4873</v>
      </c>
      <c r="Y601" t="s">
        <v>4797</v>
      </c>
      <c r="Z601" t="s">
        <v>5711</v>
      </c>
      <c r="AA601" t="s">
        <v>5710</v>
      </c>
      <c r="AB601" t="s">
        <v>5715</v>
      </c>
      <c r="AC601" t="s">
        <v>5714</v>
      </c>
      <c r="AD601" t="s">
        <v>5707</v>
      </c>
    </row>
    <row r="602" spans="1:30">
      <c r="A602" t="s">
        <v>4746</v>
      </c>
      <c r="B602" t="s">
        <v>5713</v>
      </c>
      <c r="C602" t="s">
        <v>5712</v>
      </c>
      <c r="D602">
        <v>2015</v>
      </c>
      <c r="E602" t="s">
        <v>4752</v>
      </c>
      <c r="F602" s="10" t="s">
        <v>4756</v>
      </c>
      <c r="G602" s="10" t="s">
        <v>17</v>
      </c>
      <c r="H602" s="10" t="s">
        <v>17</v>
      </c>
      <c r="I602" s="10" t="s">
        <v>17</v>
      </c>
      <c r="J602" s="10" t="s">
        <v>17</v>
      </c>
      <c r="K602" s="10" t="s">
        <v>517</v>
      </c>
      <c r="L602" s="10" t="s">
        <v>17</v>
      </c>
      <c r="M602" s="10" t="s">
        <v>17</v>
      </c>
      <c r="N602" s="10" t="s">
        <v>17</v>
      </c>
      <c r="O602" s="10" t="s">
        <v>4758</v>
      </c>
      <c r="Q602" s="70">
        <v>608331</v>
      </c>
      <c r="R602" s="10" t="s">
        <v>48</v>
      </c>
      <c r="S602" s="10" t="s">
        <v>4760</v>
      </c>
      <c r="T602">
        <v>30</v>
      </c>
      <c r="U602">
        <v>100</v>
      </c>
      <c r="V602">
        <v>39</v>
      </c>
      <c r="W602">
        <f t="shared" si="19"/>
        <v>6.4109834941832649E-3</v>
      </c>
      <c r="X602" t="s">
        <v>4874</v>
      </c>
      <c r="Y602" t="s">
        <v>4798</v>
      </c>
      <c r="Z602" t="s">
        <v>5711</v>
      </c>
      <c r="AA602" t="s">
        <v>5710</v>
      </c>
      <c r="AB602" t="s">
        <v>5709</v>
      </c>
      <c r="AC602" t="s">
        <v>5708</v>
      </c>
      <c r="AD602" t="s">
        <v>5707</v>
      </c>
    </row>
    <row r="603" spans="1:30" ht="15.6" customHeight="1">
      <c r="A603" t="s">
        <v>4953</v>
      </c>
      <c r="B603" t="s">
        <v>4954</v>
      </c>
      <c r="C603" t="s">
        <v>4955</v>
      </c>
      <c r="D603">
        <v>2017</v>
      </c>
      <c r="E603" t="s">
        <v>4956</v>
      </c>
      <c r="F603" t="s">
        <v>4957</v>
      </c>
      <c r="G603" s="101" t="s">
        <v>4958</v>
      </c>
      <c r="H603" t="s">
        <v>4959</v>
      </c>
      <c r="I603" t="s">
        <v>4960</v>
      </c>
      <c r="J603" t="s">
        <v>4961</v>
      </c>
      <c r="K603"/>
      <c r="L603"/>
      <c r="M603"/>
      <c r="N603"/>
      <c r="O603" t="s">
        <v>4962</v>
      </c>
      <c r="P603" s="10" t="s">
        <v>17</v>
      </c>
      <c r="Q603" s="89">
        <v>1766476</v>
      </c>
      <c r="R603" t="s">
        <v>48</v>
      </c>
      <c r="S603" t="s">
        <v>17</v>
      </c>
      <c r="T603">
        <v>30</v>
      </c>
      <c r="U603">
        <v>100</v>
      </c>
      <c r="V603" s="89">
        <v>1252022</v>
      </c>
      <c r="W603">
        <f t="shared" si="19"/>
        <v>70.876819158595978</v>
      </c>
      <c r="X603" t="s">
        <v>17</v>
      </c>
      <c r="Y603" t="s">
        <v>17</v>
      </c>
      <c r="Z603" s="101" t="s">
        <v>4963</v>
      </c>
      <c r="AA603" t="s">
        <v>4964</v>
      </c>
      <c r="AB603" s="101" t="s">
        <v>4965</v>
      </c>
      <c r="AC603" s="7" t="s">
        <v>313</v>
      </c>
      <c r="AD603" t="s">
        <v>17</v>
      </c>
    </row>
    <row r="604" spans="1:30" ht="15.6" customHeight="1">
      <c r="A604" t="s">
        <v>4966</v>
      </c>
      <c r="B604" t="s">
        <v>4954</v>
      </c>
      <c r="C604" t="s">
        <v>4955</v>
      </c>
      <c r="D604">
        <v>2017</v>
      </c>
      <c r="E604" t="s">
        <v>4956</v>
      </c>
      <c r="F604" t="s">
        <v>4967</v>
      </c>
      <c r="G604" s="101" t="s">
        <v>4958</v>
      </c>
      <c r="H604" t="s">
        <v>4959</v>
      </c>
      <c r="I604" t="s">
        <v>4960</v>
      </c>
      <c r="J604" t="s">
        <v>4961</v>
      </c>
      <c r="K604"/>
      <c r="L604"/>
      <c r="M604"/>
      <c r="N604"/>
      <c r="O604" t="s">
        <v>4968</v>
      </c>
      <c r="P604" s="10" t="s">
        <v>17</v>
      </c>
      <c r="Q604" s="89">
        <v>1804895</v>
      </c>
      <c r="R604" t="s">
        <v>48</v>
      </c>
      <c r="S604" t="s">
        <v>17</v>
      </c>
      <c r="T604">
        <v>30</v>
      </c>
      <c r="U604">
        <v>100</v>
      </c>
      <c r="V604" s="89">
        <v>1275345</v>
      </c>
      <c r="W604">
        <f t="shared" si="19"/>
        <v>70.660343122453099</v>
      </c>
      <c r="X604" t="s">
        <v>17</v>
      </c>
      <c r="Y604" t="s">
        <v>17</v>
      </c>
      <c r="Z604" s="101" t="s">
        <v>4969</v>
      </c>
      <c r="AA604" t="s">
        <v>4970</v>
      </c>
      <c r="AB604" s="101" t="s">
        <v>4965</v>
      </c>
      <c r="AC604" s="7" t="s">
        <v>313</v>
      </c>
      <c r="AD604" t="s">
        <v>17</v>
      </c>
    </row>
    <row r="605" spans="1:30" ht="13.15" customHeight="1">
      <c r="A605" t="s">
        <v>4971</v>
      </c>
      <c r="B605" t="s">
        <v>4954</v>
      </c>
      <c r="C605" t="s">
        <v>4955</v>
      </c>
      <c r="D605">
        <v>2017</v>
      </c>
      <c r="E605" t="s">
        <v>4956</v>
      </c>
      <c r="F605" t="s">
        <v>4972</v>
      </c>
      <c r="G605" s="101" t="s">
        <v>4958</v>
      </c>
      <c r="H605" t="s">
        <v>4959</v>
      </c>
      <c r="I605" t="s">
        <v>4960</v>
      </c>
      <c r="J605" t="s">
        <v>4961</v>
      </c>
      <c r="K605"/>
      <c r="L605"/>
      <c r="M605"/>
      <c r="N605"/>
      <c r="O605" t="s">
        <v>4973</v>
      </c>
      <c r="P605" s="10" t="s">
        <v>17</v>
      </c>
      <c r="Q605" s="89">
        <v>1823538</v>
      </c>
      <c r="R605" t="s">
        <v>48</v>
      </c>
      <c r="S605" t="s">
        <v>17</v>
      </c>
      <c r="T605">
        <v>30</v>
      </c>
      <c r="U605">
        <v>100</v>
      </c>
      <c r="V605" s="89">
        <v>1323146</v>
      </c>
      <c r="W605">
        <f t="shared" si="19"/>
        <v>72.559277624047311</v>
      </c>
      <c r="X605" t="s">
        <v>17</v>
      </c>
      <c r="Y605" t="s">
        <v>17</v>
      </c>
      <c r="Z605" s="101" t="s">
        <v>4974</v>
      </c>
      <c r="AA605" t="s">
        <v>4975</v>
      </c>
      <c r="AB605" s="101" t="s">
        <v>4965</v>
      </c>
      <c r="AC605" s="7" t="s">
        <v>313</v>
      </c>
      <c r="AD605" t="s">
        <v>17</v>
      </c>
    </row>
    <row r="606" spans="1:30" ht="14.45" customHeight="1">
      <c r="A606" t="s">
        <v>4976</v>
      </c>
      <c r="B606" t="s">
        <v>4954</v>
      </c>
      <c r="C606" t="s">
        <v>4955</v>
      </c>
      <c r="D606">
        <v>2017</v>
      </c>
      <c r="E606" t="s">
        <v>4956</v>
      </c>
      <c r="F606" t="s">
        <v>4977</v>
      </c>
      <c r="G606" s="101" t="s">
        <v>4958</v>
      </c>
      <c r="H606" t="s">
        <v>4959</v>
      </c>
      <c r="I606" t="s">
        <v>4960</v>
      </c>
      <c r="J606" t="s">
        <v>4961</v>
      </c>
      <c r="K606"/>
      <c r="L606"/>
      <c r="M606"/>
      <c r="N606"/>
      <c r="O606" t="s">
        <v>4978</v>
      </c>
      <c r="P606" s="10" t="s">
        <v>17</v>
      </c>
      <c r="Q606" s="89">
        <v>1439815</v>
      </c>
      <c r="R606" t="s">
        <v>48</v>
      </c>
      <c r="S606" t="s">
        <v>17</v>
      </c>
      <c r="T606">
        <v>30</v>
      </c>
      <c r="U606">
        <v>100</v>
      </c>
      <c r="V606" s="89">
        <v>1228028</v>
      </c>
      <c r="W606">
        <f t="shared" si="19"/>
        <v>85.290679705378807</v>
      </c>
      <c r="X606" t="s">
        <v>17</v>
      </c>
      <c r="Y606" t="s">
        <v>17</v>
      </c>
      <c r="Z606" s="101" t="s">
        <v>4979</v>
      </c>
      <c r="AA606" t="s">
        <v>4980</v>
      </c>
      <c r="AB606" s="101" t="s">
        <v>4965</v>
      </c>
      <c r="AC606" s="7" t="s">
        <v>313</v>
      </c>
      <c r="AD606" t="s">
        <v>17</v>
      </c>
    </row>
    <row r="607" spans="1:30" ht="14.45" customHeight="1">
      <c r="A607" t="s">
        <v>4981</v>
      </c>
      <c r="B607" t="s">
        <v>4954</v>
      </c>
      <c r="C607" t="s">
        <v>4955</v>
      </c>
      <c r="D607">
        <v>2017</v>
      </c>
      <c r="E607" t="s">
        <v>4956</v>
      </c>
      <c r="F607" t="s">
        <v>4982</v>
      </c>
      <c r="G607" s="101" t="s">
        <v>4958</v>
      </c>
      <c r="H607" t="s">
        <v>4959</v>
      </c>
      <c r="I607" t="s">
        <v>4960</v>
      </c>
      <c r="J607" t="s">
        <v>4961</v>
      </c>
      <c r="K607"/>
      <c r="L607"/>
      <c r="M607"/>
      <c r="N607"/>
      <c r="O607" t="s">
        <v>4983</v>
      </c>
      <c r="P607" s="10" t="s">
        <v>17</v>
      </c>
      <c r="Q607" s="89">
        <v>1699223</v>
      </c>
      <c r="R607" t="s">
        <v>48</v>
      </c>
      <c r="S607" t="s">
        <v>17</v>
      </c>
      <c r="T607">
        <v>30</v>
      </c>
      <c r="U607">
        <v>100</v>
      </c>
      <c r="V607" s="89">
        <v>1476292</v>
      </c>
      <c r="W607">
        <f t="shared" si="19"/>
        <v>86.880415342777269</v>
      </c>
      <c r="X607" t="s">
        <v>17</v>
      </c>
      <c r="Y607" t="s">
        <v>17</v>
      </c>
      <c r="Z607" s="101" t="s">
        <v>4984</v>
      </c>
      <c r="AA607" t="s">
        <v>4985</v>
      </c>
      <c r="AB607" s="101" t="s">
        <v>4965</v>
      </c>
      <c r="AC607" s="7" t="s">
        <v>313</v>
      </c>
      <c r="AD607" t="s">
        <v>17</v>
      </c>
    </row>
    <row r="608" spans="1:30" ht="14.45" customHeight="1">
      <c r="A608" t="s">
        <v>4986</v>
      </c>
      <c r="B608" t="s">
        <v>4954</v>
      </c>
      <c r="C608" t="s">
        <v>4955</v>
      </c>
      <c r="D608">
        <v>2017</v>
      </c>
      <c r="E608" t="s">
        <v>4956</v>
      </c>
      <c r="F608" t="s">
        <v>4987</v>
      </c>
      <c r="G608" s="101" t="s">
        <v>4958</v>
      </c>
      <c r="H608" t="s">
        <v>4959</v>
      </c>
      <c r="I608" t="s">
        <v>4960</v>
      </c>
      <c r="J608" t="s">
        <v>4961</v>
      </c>
      <c r="K608"/>
      <c r="L608"/>
      <c r="M608"/>
      <c r="N608"/>
      <c r="O608" t="s">
        <v>4988</v>
      </c>
      <c r="P608" s="10" t="s">
        <v>17</v>
      </c>
      <c r="Q608" s="89">
        <v>1164340</v>
      </c>
      <c r="R608" t="s">
        <v>48</v>
      </c>
      <c r="S608" t="s">
        <v>17</v>
      </c>
      <c r="T608">
        <v>30</v>
      </c>
      <c r="U608">
        <v>100</v>
      </c>
      <c r="V608" s="89">
        <v>769442</v>
      </c>
      <c r="W608">
        <f t="shared" si="19"/>
        <v>66.08396172939176</v>
      </c>
      <c r="X608" t="s">
        <v>17</v>
      </c>
      <c r="Y608" t="s">
        <v>17</v>
      </c>
      <c r="Z608" s="101" t="s">
        <v>4989</v>
      </c>
      <c r="AA608" t="s">
        <v>4990</v>
      </c>
      <c r="AB608" s="101" t="s">
        <v>4965</v>
      </c>
      <c r="AC608" s="7" t="s">
        <v>313</v>
      </c>
      <c r="AD608" t="s">
        <v>17</v>
      </c>
    </row>
    <row r="609" spans="1:30" ht="13.9" customHeight="1">
      <c r="A609" t="s">
        <v>4991</v>
      </c>
      <c r="B609" t="s">
        <v>4954</v>
      </c>
      <c r="C609" t="s">
        <v>4955</v>
      </c>
      <c r="D609">
        <v>2017</v>
      </c>
      <c r="E609" t="s">
        <v>4956</v>
      </c>
      <c r="F609" t="s">
        <v>4992</v>
      </c>
      <c r="G609" s="101" t="s">
        <v>4958</v>
      </c>
      <c r="H609" t="s">
        <v>4959</v>
      </c>
      <c r="I609" t="s">
        <v>4960</v>
      </c>
      <c r="J609" t="s">
        <v>4961</v>
      </c>
      <c r="K609"/>
      <c r="L609"/>
      <c r="M609"/>
      <c r="N609"/>
      <c r="O609" t="s">
        <v>4993</v>
      </c>
      <c r="P609" s="10" t="s">
        <v>17</v>
      </c>
      <c r="Q609" s="89">
        <v>1286813</v>
      </c>
      <c r="R609" t="s">
        <v>48</v>
      </c>
      <c r="S609" t="s">
        <v>17</v>
      </c>
      <c r="T609">
        <v>30</v>
      </c>
      <c r="U609">
        <v>100</v>
      </c>
      <c r="V609" s="89">
        <v>931760</v>
      </c>
      <c r="W609">
        <f t="shared" si="19"/>
        <v>72.408345268504434</v>
      </c>
      <c r="X609" t="s">
        <v>17</v>
      </c>
      <c r="Y609" t="s">
        <v>17</v>
      </c>
      <c r="Z609" s="101" t="s">
        <v>4994</v>
      </c>
      <c r="AA609" t="s">
        <v>4995</v>
      </c>
      <c r="AB609" s="101" t="s">
        <v>4965</v>
      </c>
      <c r="AC609" s="7" t="s">
        <v>313</v>
      </c>
      <c r="AD609" t="s">
        <v>17</v>
      </c>
    </row>
    <row r="610" spans="1:30" ht="15.6" customHeight="1">
      <c r="A610" t="s">
        <v>4996</v>
      </c>
      <c r="B610" t="s">
        <v>4954</v>
      </c>
      <c r="C610" t="s">
        <v>4955</v>
      </c>
      <c r="D610">
        <v>2017</v>
      </c>
      <c r="E610" t="s">
        <v>4956</v>
      </c>
      <c r="F610" t="s">
        <v>4997</v>
      </c>
      <c r="G610" s="101" t="s">
        <v>4958</v>
      </c>
      <c r="H610" t="s">
        <v>4959</v>
      </c>
      <c r="I610" t="s">
        <v>4960</v>
      </c>
      <c r="J610" t="s">
        <v>4961</v>
      </c>
      <c r="K610"/>
      <c r="L610"/>
      <c r="M610"/>
      <c r="N610"/>
      <c r="O610" t="s">
        <v>4998</v>
      </c>
      <c r="P610" s="10" t="s">
        <v>17</v>
      </c>
      <c r="Q610" s="89">
        <v>1837250</v>
      </c>
      <c r="R610" t="s">
        <v>48</v>
      </c>
      <c r="S610" t="s">
        <v>17</v>
      </c>
      <c r="T610">
        <v>30</v>
      </c>
      <c r="U610">
        <v>100</v>
      </c>
      <c r="V610" s="89">
        <v>1524325</v>
      </c>
      <c r="W610">
        <f t="shared" si="19"/>
        <v>82.967750714382902</v>
      </c>
      <c r="X610" t="s">
        <v>17</v>
      </c>
      <c r="Y610" t="s">
        <v>17</v>
      </c>
      <c r="Z610" s="101" t="s">
        <v>4999</v>
      </c>
      <c r="AA610" t="s">
        <v>5000</v>
      </c>
      <c r="AB610" s="101" t="s">
        <v>4965</v>
      </c>
      <c r="AC610" s="7" t="s">
        <v>313</v>
      </c>
      <c r="AD610" t="s">
        <v>17</v>
      </c>
    </row>
    <row r="611" spans="1:30" ht="13.15" customHeight="1">
      <c r="A611" t="s">
        <v>5001</v>
      </c>
      <c r="B611" t="s">
        <v>4954</v>
      </c>
      <c r="C611" t="s">
        <v>4955</v>
      </c>
      <c r="D611">
        <v>2017</v>
      </c>
      <c r="E611" t="s">
        <v>4956</v>
      </c>
      <c r="F611" t="s">
        <v>5002</v>
      </c>
      <c r="G611" s="101" t="s">
        <v>4958</v>
      </c>
      <c r="H611" t="s">
        <v>4959</v>
      </c>
      <c r="I611" t="s">
        <v>4960</v>
      </c>
      <c r="J611" t="s">
        <v>4961</v>
      </c>
      <c r="K611"/>
      <c r="L611"/>
      <c r="M611"/>
      <c r="N611"/>
      <c r="O611" t="s">
        <v>5003</v>
      </c>
      <c r="P611" s="10" t="s">
        <v>17</v>
      </c>
      <c r="Q611" s="89">
        <v>1830652</v>
      </c>
      <c r="R611" t="s">
        <v>48</v>
      </c>
      <c r="S611" t="s">
        <v>17</v>
      </c>
      <c r="T611">
        <v>30</v>
      </c>
      <c r="U611">
        <v>100</v>
      </c>
      <c r="V611" s="89">
        <v>1553562</v>
      </c>
      <c r="W611">
        <f t="shared" si="19"/>
        <v>84.86386271120891</v>
      </c>
      <c r="X611" t="s">
        <v>17</v>
      </c>
      <c r="Y611" t="s">
        <v>17</v>
      </c>
      <c r="Z611" s="101" t="s">
        <v>5004</v>
      </c>
      <c r="AA611" t="s">
        <v>5005</v>
      </c>
      <c r="AB611" s="101" t="s">
        <v>4965</v>
      </c>
      <c r="AC611" s="7" t="s">
        <v>313</v>
      </c>
      <c r="AD611" t="s">
        <v>17</v>
      </c>
    </row>
    <row r="612" spans="1:30" ht="14.45" customHeight="1">
      <c r="A612" t="s">
        <v>5006</v>
      </c>
      <c r="B612" t="s">
        <v>4954</v>
      </c>
      <c r="C612" t="s">
        <v>4955</v>
      </c>
      <c r="D612">
        <v>2017</v>
      </c>
      <c r="E612" t="s">
        <v>4956</v>
      </c>
      <c r="F612" t="s">
        <v>5007</v>
      </c>
      <c r="G612" s="101" t="s">
        <v>4958</v>
      </c>
      <c r="H612" t="s">
        <v>4959</v>
      </c>
      <c r="I612" t="s">
        <v>4960</v>
      </c>
      <c r="J612" t="s">
        <v>4961</v>
      </c>
      <c r="K612"/>
      <c r="L612"/>
      <c r="M612"/>
      <c r="N612"/>
      <c r="O612" t="s">
        <v>5008</v>
      </c>
      <c r="P612" s="10" t="s">
        <v>17</v>
      </c>
      <c r="Q612" s="89">
        <v>1346116</v>
      </c>
      <c r="R612" t="s">
        <v>48</v>
      </c>
      <c r="S612" t="s">
        <v>17</v>
      </c>
      <c r="T612">
        <v>30</v>
      </c>
      <c r="U612">
        <v>100</v>
      </c>
      <c r="V612" s="89">
        <v>1078958</v>
      </c>
      <c r="W612">
        <f t="shared" si="19"/>
        <v>80.153419170413258</v>
      </c>
      <c r="X612" t="s">
        <v>17</v>
      </c>
      <c r="Y612" t="s">
        <v>17</v>
      </c>
      <c r="Z612" s="101" t="s">
        <v>5009</v>
      </c>
      <c r="AA612" t="s">
        <v>5010</v>
      </c>
      <c r="AB612" s="101" t="s">
        <v>4965</v>
      </c>
      <c r="AC612" s="7" t="s">
        <v>313</v>
      </c>
      <c r="AD612" t="s">
        <v>17</v>
      </c>
    </row>
    <row r="613" spans="1:30" ht="15.6" customHeight="1">
      <c r="A613" t="s">
        <v>5011</v>
      </c>
      <c r="B613" t="s">
        <v>4954</v>
      </c>
      <c r="C613" t="s">
        <v>4955</v>
      </c>
      <c r="D613">
        <v>2017</v>
      </c>
      <c r="E613" t="s">
        <v>4956</v>
      </c>
      <c r="F613" t="s">
        <v>5012</v>
      </c>
      <c r="G613" s="101" t="s">
        <v>4958</v>
      </c>
      <c r="H613" t="s">
        <v>4959</v>
      </c>
      <c r="I613" t="s">
        <v>4960</v>
      </c>
      <c r="J613" t="s">
        <v>4961</v>
      </c>
      <c r="K613"/>
      <c r="L613"/>
      <c r="M613"/>
      <c r="N613"/>
      <c r="O613" t="s">
        <v>5013</v>
      </c>
      <c r="P613" s="10" t="s">
        <v>17</v>
      </c>
      <c r="Q613" s="89">
        <v>1143485</v>
      </c>
      <c r="R613" t="s">
        <v>48</v>
      </c>
      <c r="S613" t="s">
        <v>17</v>
      </c>
      <c r="T613">
        <v>30</v>
      </c>
      <c r="U613">
        <v>100</v>
      </c>
      <c r="V613" s="89">
        <v>1083258</v>
      </c>
      <c r="W613">
        <f t="shared" si="19"/>
        <v>94.733031041071811</v>
      </c>
      <c r="X613" t="s">
        <v>17</v>
      </c>
      <c r="Y613" t="s">
        <v>17</v>
      </c>
      <c r="Z613" s="101" t="s">
        <v>5014</v>
      </c>
      <c r="AA613" t="s">
        <v>5015</v>
      </c>
      <c r="AB613" s="101" t="s">
        <v>4965</v>
      </c>
      <c r="AC613" s="7" t="s">
        <v>313</v>
      </c>
      <c r="AD613" t="s">
        <v>17</v>
      </c>
    </row>
    <row r="614" spans="1:30" ht="14.45" customHeight="1">
      <c r="A614" t="s">
        <v>5016</v>
      </c>
      <c r="B614" t="s">
        <v>4954</v>
      </c>
      <c r="C614" t="s">
        <v>4955</v>
      </c>
      <c r="D614">
        <v>2017</v>
      </c>
      <c r="E614" t="s">
        <v>4956</v>
      </c>
      <c r="F614" t="s">
        <v>5017</v>
      </c>
      <c r="G614" s="101" t="s">
        <v>4958</v>
      </c>
      <c r="H614" t="s">
        <v>4959</v>
      </c>
      <c r="I614" t="s">
        <v>4960</v>
      </c>
      <c r="J614" t="s">
        <v>4961</v>
      </c>
      <c r="K614"/>
      <c r="L614"/>
      <c r="M614"/>
      <c r="N614"/>
      <c r="O614" t="s">
        <v>5018</v>
      </c>
      <c r="P614" s="10" t="s">
        <v>17</v>
      </c>
      <c r="Q614" s="89">
        <v>193437</v>
      </c>
      <c r="R614" t="s">
        <v>48</v>
      </c>
      <c r="S614" t="s">
        <v>17</v>
      </c>
      <c r="T614">
        <v>30</v>
      </c>
      <c r="U614">
        <v>100</v>
      </c>
      <c r="V614" s="89">
        <v>174146</v>
      </c>
      <c r="W614">
        <f t="shared" si="19"/>
        <v>90.027244012262386</v>
      </c>
      <c r="X614" t="s">
        <v>17</v>
      </c>
      <c r="Y614" t="s">
        <v>17</v>
      </c>
      <c r="Z614" s="101" t="s">
        <v>5019</v>
      </c>
      <c r="AA614" t="s">
        <v>5020</v>
      </c>
      <c r="AB614" s="101" t="s">
        <v>4965</v>
      </c>
      <c r="AC614" s="7" t="s">
        <v>313</v>
      </c>
      <c r="AD614" t="s">
        <v>17</v>
      </c>
    </row>
    <row r="615" spans="1:30" ht="13.9" customHeight="1">
      <c r="A615" t="s">
        <v>5021</v>
      </c>
      <c r="B615" t="s">
        <v>4954</v>
      </c>
      <c r="C615" t="s">
        <v>4955</v>
      </c>
      <c r="D615">
        <v>2017</v>
      </c>
      <c r="E615" t="s">
        <v>4956</v>
      </c>
      <c r="F615" t="s">
        <v>5022</v>
      </c>
      <c r="G615" s="101" t="s">
        <v>4958</v>
      </c>
      <c r="H615" t="s">
        <v>4959</v>
      </c>
      <c r="I615" t="s">
        <v>4960</v>
      </c>
      <c r="J615" t="s">
        <v>4961</v>
      </c>
      <c r="K615"/>
      <c r="L615"/>
      <c r="M615"/>
      <c r="N615"/>
      <c r="O615" t="s">
        <v>5023</v>
      </c>
      <c r="P615" s="10" t="s">
        <v>17</v>
      </c>
      <c r="Q615" s="89">
        <v>373361</v>
      </c>
      <c r="R615" t="s">
        <v>48</v>
      </c>
      <c r="S615" t="s">
        <v>17</v>
      </c>
      <c r="T615">
        <v>30</v>
      </c>
      <c r="U615">
        <v>100</v>
      </c>
      <c r="V615" s="89">
        <v>338647</v>
      </c>
      <c r="W615">
        <f t="shared" si="19"/>
        <v>90.702296169123187</v>
      </c>
      <c r="X615" t="s">
        <v>17</v>
      </c>
      <c r="Y615" t="s">
        <v>17</v>
      </c>
      <c r="Z615" s="101" t="s">
        <v>5024</v>
      </c>
      <c r="AA615" t="s">
        <v>5025</v>
      </c>
      <c r="AB615" s="101" t="s">
        <v>4965</v>
      </c>
      <c r="AC615" s="7" t="s">
        <v>313</v>
      </c>
      <c r="AD615" t="s">
        <v>17</v>
      </c>
    </row>
    <row r="616" spans="1:30" ht="14.45" customHeight="1">
      <c r="A616" t="s">
        <v>5026</v>
      </c>
      <c r="B616" t="s">
        <v>4954</v>
      </c>
      <c r="C616" t="s">
        <v>4955</v>
      </c>
      <c r="D616">
        <v>2017</v>
      </c>
      <c r="E616" t="s">
        <v>4956</v>
      </c>
      <c r="F616" t="s">
        <v>5027</v>
      </c>
      <c r="G616" s="101" t="s">
        <v>4958</v>
      </c>
      <c r="H616" t="s">
        <v>4959</v>
      </c>
      <c r="I616" t="s">
        <v>4960</v>
      </c>
      <c r="J616" t="s">
        <v>4961</v>
      </c>
      <c r="K616"/>
      <c r="L616"/>
      <c r="M616"/>
      <c r="N616"/>
      <c r="O616" t="s">
        <v>5028</v>
      </c>
      <c r="P616" s="10" t="s">
        <v>17</v>
      </c>
      <c r="Q616" s="89">
        <v>710461</v>
      </c>
      <c r="R616" t="s">
        <v>48</v>
      </c>
      <c r="S616" t="s">
        <v>17</v>
      </c>
      <c r="T616">
        <v>30</v>
      </c>
      <c r="U616">
        <v>100</v>
      </c>
      <c r="V616" s="89">
        <v>640621</v>
      </c>
      <c r="W616">
        <f t="shared" si="19"/>
        <v>90.169763013029566</v>
      </c>
      <c r="X616" t="s">
        <v>17</v>
      </c>
      <c r="Y616" t="s">
        <v>17</v>
      </c>
      <c r="Z616" s="101" t="s">
        <v>5029</v>
      </c>
      <c r="AA616" t="s">
        <v>5030</v>
      </c>
      <c r="AB616" s="101" t="s">
        <v>4965</v>
      </c>
      <c r="AC616" s="7" t="s">
        <v>313</v>
      </c>
      <c r="AD616" t="s">
        <v>17</v>
      </c>
    </row>
    <row r="617" spans="1:30" ht="14.45" customHeight="1">
      <c r="A617" t="s">
        <v>5031</v>
      </c>
      <c r="B617" t="s">
        <v>4954</v>
      </c>
      <c r="C617" t="s">
        <v>4955</v>
      </c>
      <c r="D617">
        <v>2017</v>
      </c>
      <c r="E617" t="s">
        <v>4956</v>
      </c>
      <c r="F617" t="s">
        <v>5032</v>
      </c>
      <c r="G617" s="101" t="s">
        <v>4958</v>
      </c>
      <c r="H617" t="s">
        <v>4959</v>
      </c>
      <c r="I617" t="s">
        <v>4960</v>
      </c>
      <c r="J617" t="s">
        <v>4961</v>
      </c>
      <c r="K617"/>
      <c r="L617"/>
      <c r="M617"/>
      <c r="N617"/>
      <c r="O617" t="s">
        <v>5033</v>
      </c>
      <c r="P617" s="10" t="s">
        <v>17</v>
      </c>
      <c r="Q617" s="89">
        <v>218455</v>
      </c>
      <c r="R617" t="s">
        <v>48</v>
      </c>
      <c r="S617" t="s">
        <v>17</v>
      </c>
      <c r="T617">
        <v>30</v>
      </c>
      <c r="U617">
        <v>100</v>
      </c>
      <c r="V617" s="89">
        <v>196301</v>
      </c>
      <c r="W617">
        <f t="shared" si="19"/>
        <v>89.858780984642152</v>
      </c>
      <c r="X617" t="s">
        <v>17</v>
      </c>
      <c r="Y617" t="s">
        <v>17</v>
      </c>
      <c r="Z617" s="101" t="s">
        <v>5034</v>
      </c>
      <c r="AA617" t="s">
        <v>5035</v>
      </c>
      <c r="AB617" s="101" t="s">
        <v>4965</v>
      </c>
      <c r="AC617" s="7" t="s">
        <v>313</v>
      </c>
      <c r="AD617" t="s">
        <v>17</v>
      </c>
    </row>
    <row r="618" spans="1:30" ht="13.9" customHeight="1">
      <c r="A618" t="s">
        <v>5036</v>
      </c>
      <c r="B618" t="s">
        <v>4954</v>
      </c>
      <c r="C618" t="s">
        <v>4955</v>
      </c>
      <c r="D618">
        <v>2017</v>
      </c>
      <c r="E618" t="s">
        <v>4956</v>
      </c>
      <c r="F618" t="s">
        <v>5037</v>
      </c>
      <c r="G618" s="101" t="s">
        <v>4958</v>
      </c>
      <c r="H618" t="s">
        <v>4959</v>
      </c>
      <c r="I618" t="s">
        <v>4960</v>
      </c>
      <c r="J618" t="s">
        <v>4961</v>
      </c>
      <c r="K618"/>
      <c r="L618"/>
      <c r="M618"/>
      <c r="N618"/>
      <c r="O618" t="s">
        <v>5038</v>
      </c>
      <c r="P618" s="10" t="s">
        <v>17</v>
      </c>
      <c r="Q618" s="89">
        <v>403343</v>
      </c>
      <c r="R618" t="s">
        <v>48</v>
      </c>
      <c r="S618" t="s">
        <v>17</v>
      </c>
      <c r="T618">
        <v>30</v>
      </c>
      <c r="U618">
        <v>100</v>
      </c>
      <c r="V618" s="89">
        <v>365102</v>
      </c>
      <c r="W618">
        <f t="shared" si="19"/>
        <v>90.518987561455134</v>
      </c>
      <c r="X618" t="s">
        <v>17</v>
      </c>
      <c r="Y618" t="s">
        <v>17</v>
      </c>
      <c r="Z618" s="101" t="s">
        <v>5039</v>
      </c>
      <c r="AA618" t="s">
        <v>5040</v>
      </c>
      <c r="AB618" s="101" t="s">
        <v>4965</v>
      </c>
      <c r="AC618" s="7" t="s">
        <v>313</v>
      </c>
      <c r="AD618" t="s">
        <v>17</v>
      </c>
    </row>
    <row r="619" spans="1:30" ht="14.45" customHeight="1">
      <c r="A619" t="s">
        <v>5041</v>
      </c>
      <c r="B619" t="s">
        <v>4954</v>
      </c>
      <c r="C619" t="s">
        <v>4955</v>
      </c>
      <c r="D619">
        <v>2017</v>
      </c>
      <c r="E619" t="s">
        <v>4956</v>
      </c>
      <c r="F619" t="s">
        <v>5042</v>
      </c>
      <c r="G619" s="101" t="s">
        <v>4958</v>
      </c>
      <c r="H619" t="s">
        <v>4959</v>
      </c>
      <c r="I619" t="s">
        <v>4960</v>
      </c>
      <c r="J619" t="s">
        <v>4961</v>
      </c>
      <c r="K619"/>
      <c r="L619"/>
      <c r="M619"/>
      <c r="N619"/>
      <c r="O619" t="s">
        <v>5043</v>
      </c>
      <c r="P619" s="10" t="s">
        <v>17</v>
      </c>
      <c r="Q619" s="89">
        <v>704020</v>
      </c>
      <c r="R619" t="s">
        <v>48</v>
      </c>
      <c r="S619" t="s">
        <v>17</v>
      </c>
      <c r="T619">
        <v>30</v>
      </c>
      <c r="U619">
        <v>100</v>
      </c>
      <c r="V619" s="89">
        <v>633522</v>
      </c>
      <c r="W619">
        <f t="shared" si="19"/>
        <v>89.986364023749317</v>
      </c>
      <c r="X619" t="s">
        <v>17</v>
      </c>
      <c r="Y619" t="s">
        <v>17</v>
      </c>
      <c r="Z619" s="101" t="s">
        <v>5044</v>
      </c>
      <c r="AA619" t="s">
        <v>5045</v>
      </c>
      <c r="AB619" s="101" t="s">
        <v>4965</v>
      </c>
      <c r="AC619" s="7" t="s">
        <v>313</v>
      </c>
      <c r="AD619" t="s">
        <v>17</v>
      </c>
    </row>
    <row r="620" spans="1:30" ht="13.9" customHeight="1">
      <c r="A620" t="s">
        <v>5046</v>
      </c>
      <c r="B620" t="s">
        <v>4954</v>
      </c>
      <c r="C620" t="s">
        <v>4955</v>
      </c>
      <c r="D620">
        <v>2017</v>
      </c>
      <c r="E620" t="s">
        <v>4956</v>
      </c>
      <c r="F620" t="s">
        <v>5047</v>
      </c>
      <c r="G620" s="101" t="s">
        <v>4958</v>
      </c>
      <c r="H620" t="s">
        <v>4959</v>
      </c>
      <c r="I620" t="s">
        <v>4960</v>
      </c>
      <c r="J620" t="s">
        <v>4961</v>
      </c>
      <c r="K620"/>
      <c r="L620"/>
      <c r="M620"/>
      <c r="N620"/>
      <c r="O620" t="s">
        <v>5048</v>
      </c>
      <c r="P620" s="10" t="s">
        <v>17</v>
      </c>
      <c r="Q620" s="89">
        <v>197741</v>
      </c>
      <c r="R620" t="s">
        <v>48</v>
      </c>
      <c r="S620" t="s">
        <v>17</v>
      </c>
      <c r="T620">
        <v>30</v>
      </c>
      <c r="U620">
        <v>100</v>
      </c>
      <c r="V620" s="89">
        <v>178539</v>
      </c>
      <c r="W620">
        <f t="shared" si="19"/>
        <v>90.289317845059955</v>
      </c>
      <c r="X620" t="s">
        <v>17</v>
      </c>
      <c r="Y620" t="s">
        <v>17</v>
      </c>
      <c r="Z620" s="101" t="s">
        <v>5049</v>
      </c>
      <c r="AA620" t="s">
        <v>5050</v>
      </c>
      <c r="AB620" s="101" t="s">
        <v>4965</v>
      </c>
      <c r="AC620" s="7" t="s">
        <v>313</v>
      </c>
      <c r="AD620" t="s">
        <v>17</v>
      </c>
    </row>
    <row r="621" spans="1:30" ht="13.15" customHeight="1">
      <c r="A621" t="s">
        <v>5051</v>
      </c>
      <c r="B621" t="s">
        <v>4954</v>
      </c>
      <c r="C621" t="s">
        <v>4955</v>
      </c>
      <c r="D621">
        <v>2017</v>
      </c>
      <c r="E621" t="s">
        <v>4956</v>
      </c>
      <c r="F621" t="s">
        <v>5052</v>
      </c>
      <c r="G621" s="101" t="s">
        <v>4958</v>
      </c>
      <c r="H621" t="s">
        <v>4959</v>
      </c>
      <c r="I621" t="s">
        <v>4960</v>
      </c>
      <c r="J621" t="s">
        <v>4961</v>
      </c>
      <c r="K621"/>
      <c r="L621"/>
      <c r="M621"/>
      <c r="N621"/>
      <c r="O621" t="s">
        <v>5053</v>
      </c>
      <c r="P621" s="10" t="s">
        <v>17</v>
      </c>
      <c r="Q621" s="89">
        <v>391613</v>
      </c>
      <c r="R621" t="s">
        <v>48</v>
      </c>
      <c r="S621" t="s">
        <v>17</v>
      </c>
      <c r="T621">
        <v>30</v>
      </c>
      <c r="U621">
        <v>100</v>
      </c>
      <c r="V621" s="89">
        <v>354606</v>
      </c>
      <c r="W621">
        <f t="shared" si="19"/>
        <v>90.550109419248088</v>
      </c>
      <c r="X621" t="s">
        <v>17</v>
      </c>
      <c r="Y621" t="s">
        <v>17</v>
      </c>
      <c r="Z621" s="101" t="s">
        <v>5054</v>
      </c>
      <c r="AA621" t="s">
        <v>5055</v>
      </c>
      <c r="AB621" s="101" t="s">
        <v>4965</v>
      </c>
      <c r="AC621" s="7" t="s">
        <v>313</v>
      </c>
      <c r="AD621" t="s">
        <v>17</v>
      </c>
    </row>
    <row r="622" spans="1:30" ht="13.15" customHeight="1">
      <c r="A622" t="s">
        <v>5056</v>
      </c>
      <c r="B622" t="s">
        <v>4954</v>
      </c>
      <c r="C622" t="s">
        <v>4955</v>
      </c>
      <c r="D622">
        <v>2017</v>
      </c>
      <c r="E622" t="s">
        <v>4956</v>
      </c>
      <c r="F622" t="s">
        <v>5057</v>
      </c>
      <c r="G622" s="101" t="s">
        <v>4958</v>
      </c>
      <c r="H622" t="s">
        <v>4959</v>
      </c>
      <c r="I622" t="s">
        <v>4960</v>
      </c>
      <c r="J622" t="s">
        <v>4961</v>
      </c>
      <c r="K622"/>
      <c r="L622"/>
      <c r="M622"/>
      <c r="N622"/>
      <c r="O622" t="s">
        <v>5058</v>
      </c>
      <c r="P622" s="10" t="s">
        <v>17</v>
      </c>
      <c r="Q622" s="89">
        <v>699698</v>
      </c>
      <c r="R622" t="s">
        <v>48</v>
      </c>
      <c r="S622" t="s">
        <v>17</v>
      </c>
      <c r="T622">
        <v>30</v>
      </c>
      <c r="U622">
        <v>100</v>
      </c>
      <c r="V622" s="89">
        <v>630690</v>
      </c>
      <c r="W622">
        <f t="shared" si="19"/>
        <v>90.137459303871097</v>
      </c>
      <c r="X622" t="s">
        <v>17</v>
      </c>
      <c r="Y622" t="s">
        <v>17</v>
      </c>
      <c r="Z622" s="101" t="s">
        <v>5059</v>
      </c>
      <c r="AA622" t="s">
        <v>5060</v>
      </c>
      <c r="AB622" s="101" t="s">
        <v>4965</v>
      </c>
      <c r="AC622" s="7" t="s">
        <v>313</v>
      </c>
      <c r="AD622" t="s">
        <v>17</v>
      </c>
    </row>
    <row r="623" spans="1:30" ht="13.9" customHeight="1">
      <c r="A623" t="s">
        <v>5061</v>
      </c>
      <c r="B623" t="s">
        <v>4954</v>
      </c>
      <c r="C623" t="s">
        <v>4955</v>
      </c>
      <c r="D623">
        <v>2017</v>
      </c>
      <c r="E623" t="s">
        <v>4956</v>
      </c>
      <c r="F623" t="s">
        <v>5062</v>
      </c>
      <c r="G623" s="101" t="s">
        <v>4958</v>
      </c>
      <c r="H623" t="s">
        <v>4959</v>
      </c>
      <c r="I623" t="s">
        <v>4960</v>
      </c>
      <c r="J623" t="s">
        <v>4961</v>
      </c>
      <c r="K623"/>
      <c r="L623"/>
      <c r="M623"/>
      <c r="N623"/>
      <c r="O623" t="s">
        <v>5063</v>
      </c>
      <c r="P623" s="10" t="s">
        <v>17</v>
      </c>
      <c r="Q623" s="89">
        <v>953260</v>
      </c>
      <c r="R623" t="s">
        <v>48</v>
      </c>
      <c r="S623" t="s">
        <v>17</v>
      </c>
      <c r="T623">
        <v>30</v>
      </c>
      <c r="U623">
        <v>100</v>
      </c>
      <c r="V623" s="89">
        <v>805452</v>
      </c>
      <c r="W623">
        <f t="shared" ref="W623:W638" si="20">(V623/Q623)*100</f>
        <v>84.494471602710703</v>
      </c>
      <c r="X623" t="s">
        <v>17</v>
      </c>
      <c r="Y623" t="s">
        <v>17</v>
      </c>
      <c r="Z623" s="101" t="s">
        <v>5064</v>
      </c>
      <c r="AA623" t="s">
        <v>5065</v>
      </c>
      <c r="AB623" s="101" t="s">
        <v>4965</v>
      </c>
      <c r="AC623" s="7" t="s">
        <v>313</v>
      </c>
      <c r="AD623" t="s">
        <v>17</v>
      </c>
    </row>
    <row r="624" spans="1:30" ht="13.15" customHeight="1">
      <c r="A624" t="s">
        <v>5066</v>
      </c>
      <c r="B624" t="s">
        <v>4954</v>
      </c>
      <c r="C624" t="s">
        <v>4955</v>
      </c>
      <c r="D624">
        <v>2017</v>
      </c>
      <c r="E624" t="s">
        <v>4956</v>
      </c>
      <c r="F624" t="s">
        <v>5067</v>
      </c>
      <c r="G624" s="101" t="s">
        <v>4958</v>
      </c>
      <c r="H624" t="s">
        <v>4959</v>
      </c>
      <c r="I624" t="s">
        <v>4960</v>
      </c>
      <c r="J624" t="s">
        <v>4961</v>
      </c>
      <c r="K624"/>
      <c r="L624"/>
      <c r="M624"/>
      <c r="N624"/>
      <c r="O624" t="s">
        <v>5068</v>
      </c>
      <c r="P624" s="10" t="s">
        <v>17</v>
      </c>
      <c r="Q624" s="89">
        <v>1978920</v>
      </c>
      <c r="R624" t="s">
        <v>48</v>
      </c>
      <c r="S624" t="s">
        <v>17</v>
      </c>
      <c r="T624">
        <v>30</v>
      </c>
      <c r="U624">
        <v>100</v>
      </c>
      <c r="V624" s="89">
        <v>1691084</v>
      </c>
      <c r="W624">
        <f t="shared" si="20"/>
        <v>85.454894588967719</v>
      </c>
      <c r="X624" t="s">
        <v>17</v>
      </c>
      <c r="Y624" t="s">
        <v>17</v>
      </c>
      <c r="Z624" s="101" t="s">
        <v>5069</v>
      </c>
      <c r="AA624" t="s">
        <v>5070</v>
      </c>
      <c r="AB624" s="101" t="s">
        <v>4965</v>
      </c>
      <c r="AC624" s="7" t="s">
        <v>313</v>
      </c>
      <c r="AD624" t="s">
        <v>17</v>
      </c>
    </row>
    <row r="625" spans="1:30" ht="13.9" customHeight="1">
      <c r="A625" t="s">
        <v>5071</v>
      </c>
      <c r="B625" t="s">
        <v>4954</v>
      </c>
      <c r="C625" t="s">
        <v>4955</v>
      </c>
      <c r="D625">
        <v>2017</v>
      </c>
      <c r="E625" t="s">
        <v>4956</v>
      </c>
      <c r="F625" t="s">
        <v>5072</v>
      </c>
      <c r="G625" s="101" t="s">
        <v>4958</v>
      </c>
      <c r="H625" t="s">
        <v>4959</v>
      </c>
      <c r="I625" t="s">
        <v>4960</v>
      </c>
      <c r="J625" t="s">
        <v>4961</v>
      </c>
      <c r="K625"/>
      <c r="L625"/>
      <c r="M625"/>
      <c r="N625"/>
      <c r="O625" t="s">
        <v>5073</v>
      </c>
      <c r="P625" s="10" t="s">
        <v>17</v>
      </c>
      <c r="Q625" s="89">
        <v>3933690</v>
      </c>
      <c r="R625" t="s">
        <v>48</v>
      </c>
      <c r="S625" t="s">
        <v>17</v>
      </c>
      <c r="T625">
        <v>30</v>
      </c>
      <c r="U625">
        <v>100</v>
      </c>
      <c r="V625" s="89">
        <v>3319916</v>
      </c>
      <c r="W625">
        <f t="shared" si="20"/>
        <v>84.396991120296718</v>
      </c>
      <c r="X625" t="s">
        <v>17</v>
      </c>
      <c r="Y625" t="s">
        <v>17</v>
      </c>
      <c r="Z625" s="101" t="s">
        <v>5074</v>
      </c>
      <c r="AA625" t="s">
        <v>5075</v>
      </c>
      <c r="AB625" s="101" t="s">
        <v>4965</v>
      </c>
      <c r="AC625" s="7" t="s">
        <v>313</v>
      </c>
      <c r="AD625" t="s">
        <v>17</v>
      </c>
    </row>
    <row r="626" spans="1:30" ht="13.9" customHeight="1">
      <c r="A626" t="s">
        <v>5076</v>
      </c>
      <c r="B626" t="s">
        <v>4954</v>
      </c>
      <c r="C626" t="s">
        <v>4955</v>
      </c>
      <c r="D626">
        <v>2017</v>
      </c>
      <c r="E626" t="s">
        <v>4956</v>
      </c>
      <c r="F626" t="s">
        <v>5077</v>
      </c>
      <c r="G626" s="101" t="s">
        <v>4958</v>
      </c>
      <c r="H626" t="s">
        <v>4959</v>
      </c>
      <c r="I626" t="s">
        <v>4960</v>
      </c>
      <c r="J626" t="s">
        <v>4961</v>
      </c>
      <c r="K626"/>
      <c r="L626"/>
      <c r="M626"/>
      <c r="N626"/>
      <c r="O626" t="s">
        <v>5078</v>
      </c>
      <c r="P626" s="10" t="s">
        <v>17</v>
      </c>
      <c r="Q626" s="89">
        <v>7206863</v>
      </c>
      <c r="R626" t="s">
        <v>48</v>
      </c>
      <c r="S626" t="s">
        <v>17</v>
      </c>
      <c r="T626">
        <v>30</v>
      </c>
      <c r="U626">
        <v>100</v>
      </c>
      <c r="V626" s="89">
        <v>5243682</v>
      </c>
      <c r="W626">
        <f t="shared" si="20"/>
        <v>72.759562655762991</v>
      </c>
      <c r="X626" t="s">
        <v>17</v>
      </c>
      <c r="Y626" t="s">
        <v>17</v>
      </c>
      <c r="Z626" s="101" t="s">
        <v>5079</v>
      </c>
      <c r="AA626" t="s">
        <v>5080</v>
      </c>
      <c r="AB626" s="101" t="s">
        <v>4965</v>
      </c>
      <c r="AC626" s="7" t="s">
        <v>313</v>
      </c>
      <c r="AD626" t="s">
        <v>17</v>
      </c>
    </row>
    <row r="627" spans="1:30" ht="13.15" customHeight="1">
      <c r="A627" t="s">
        <v>5081</v>
      </c>
      <c r="B627" t="s">
        <v>4954</v>
      </c>
      <c r="C627" t="s">
        <v>4955</v>
      </c>
      <c r="D627">
        <v>2017</v>
      </c>
      <c r="E627" t="s">
        <v>4956</v>
      </c>
      <c r="F627" t="s">
        <v>5082</v>
      </c>
      <c r="G627" s="101" t="s">
        <v>4958</v>
      </c>
      <c r="H627" t="s">
        <v>4959</v>
      </c>
      <c r="I627" t="s">
        <v>4960</v>
      </c>
      <c r="J627" t="s">
        <v>4961</v>
      </c>
      <c r="K627"/>
      <c r="L627"/>
      <c r="M627"/>
      <c r="N627"/>
      <c r="O627" t="s">
        <v>5083</v>
      </c>
      <c r="P627" s="10" t="s">
        <v>17</v>
      </c>
      <c r="Q627" s="89">
        <v>14114852</v>
      </c>
      <c r="R627" t="s">
        <v>48</v>
      </c>
      <c r="S627" t="s">
        <v>17</v>
      </c>
      <c r="T627">
        <v>30</v>
      </c>
      <c r="U627">
        <v>100</v>
      </c>
      <c r="V627" s="89">
        <v>12084389</v>
      </c>
      <c r="W627">
        <f t="shared" si="20"/>
        <v>85.6147057014838</v>
      </c>
      <c r="X627" t="s">
        <v>17</v>
      </c>
      <c r="Y627" t="s">
        <v>17</v>
      </c>
      <c r="Z627" s="101" t="s">
        <v>5084</v>
      </c>
      <c r="AA627" t="s">
        <v>5085</v>
      </c>
      <c r="AB627" s="101" t="s">
        <v>4965</v>
      </c>
      <c r="AC627" s="7" t="s">
        <v>313</v>
      </c>
      <c r="AD627" t="s">
        <v>17</v>
      </c>
    </row>
    <row r="628" spans="1:30" ht="12.6" customHeight="1">
      <c r="A628" t="s">
        <v>5190</v>
      </c>
      <c r="B628" t="s">
        <v>5472</v>
      </c>
      <c r="C628" t="s">
        <v>5193</v>
      </c>
      <c r="D628">
        <v>2017</v>
      </c>
      <c r="E628" t="s">
        <v>5473</v>
      </c>
      <c r="F628" s="150" t="s">
        <v>5204</v>
      </c>
      <c r="G628" t="s">
        <v>5207</v>
      </c>
      <c r="H628" t="s">
        <v>5474</v>
      </c>
      <c r="I628" t="s">
        <v>5208</v>
      </c>
      <c r="J628" t="s">
        <v>5475</v>
      </c>
      <c r="K628" t="s">
        <v>5205</v>
      </c>
      <c r="L628" s="151" t="s">
        <v>5476</v>
      </c>
      <c r="M628" s="151" t="s">
        <v>5477</v>
      </c>
      <c r="N628" s="151" t="s">
        <v>17</v>
      </c>
      <c r="O628" s="101" t="s">
        <v>5210</v>
      </c>
      <c r="Q628">
        <v>1030083</v>
      </c>
      <c r="R628" t="s">
        <v>48</v>
      </c>
      <c r="S628"/>
      <c r="T628" t="s">
        <v>5478</v>
      </c>
      <c r="U628" t="s">
        <v>5480</v>
      </c>
      <c r="V628">
        <v>899415</v>
      </c>
      <c r="W628">
        <f t="shared" si="20"/>
        <v>87.314808612509864</v>
      </c>
      <c r="X628"/>
      <c r="Y628" t="s">
        <v>17</v>
      </c>
      <c r="Z628" s="101" t="s">
        <v>5482</v>
      </c>
      <c r="AA628" s="101" t="s">
        <v>5603</v>
      </c>
      <c r="AB628" s="160" t="s">
        <v>5483</v>
      </c>
      <c r="AC628" s="7" t="s">
        <v>313</v>
      </c>
      <c r="AD628" t="s">
        <v>17</v>
      </c>
    </row>
    <row r="629" spans="1:30" ht="14.45" customHeight="1">
      <c r="A629" t="s">
        <v>5215</v>
      </c>
      <c r="B629" t="s">
        <v>5472</v>
      </c>
      <c r="C629" t="s">
        <v>5193</v>
      </c>
      <c r="D629">
        <v>2017</v>
      </c>
      <c r="E629" t="s">
        <v>5473</v>
      </c>
      <c r="F629" s="150" t="s">
        <v>5219</v>
      </c>
      <c r="G629" t="s">
        <v>5207</v>
      </c>
      <c r="H629" t="s">
        <v>5474</v>
      </c>
      <c r="I629" t="s">
        <v>5208</v>
      </c>
      <c r="J629" t="s">
        <v>5475</v>
      </c>
      <c r="K629" t="s">
        <v>5205</v>
      </c>
      <c r="L629" s="151" t="s">
        <v>5476</v>
      </c>
      <c r="M629" s="151" t="s">
        <v>5477</v>
      </c>
      <c r="N629" s="151" t="s">
        <v>17</v>
      </c>
      <c r="O629" s="101" t="s">
        <v>5221</v>
      </c>
      <c r="Q629">
        <v>2094750</v>
      </c>
      <c r="R629" t="s">
        <v>48</v>
      </c>
      <c r="S629"/>
      <c r="T629" t="s">
        <v>5479</v>
      </c>
      <c r="U629" t="s">
        <v>5480</v>
      </c>
      <c r="V629">
        <v>1960092</v>
      </c>
      <c r="W629">
        <f t="shared" si="20"/>
        <v>93.571643394199782</v>
      </c>
      <c r="X629" t="s">
        <v>5484</v>
      </c>
      <c r="Y629" t="s">
        <v>17</v>
      </c>
      <c r="Z629" s="101" t="s">
        <v>5482</v>
      </c>
      <c r="AA629" s="101" t="s">
        <v>5602</v>
      </c>
      <c r="AB629" s="160" t="s">
        <v>5521</v>
      </c>
      <c r="AC629" s="7" t="s">
        <v>313</v>
      </c>
      <c r="AD629" t="s">
        <v>17</v>
      </c>
    </row>
    <row r="630" spans="1:30" ht="13.15" customHeight="1">
      <c r="A630" t="s">
        <v>5224</v>
      </c>
      <c r="B630" t="s">
        <v>5472</v>
      </c>
      <c r="C630" t="s">
        <v>5193</v>
      </c>
      <c r="D630">
        <v>2017</v>
      </c>
      <c r="E630" t="s">
        <v>5473</v>
      </c>
      <c r="F630" s="150" t="s">
        <v>5228</v>
      </c>
      <c r="G630" t="s">
        <v>5207</v>
      </c>
      <c r="H630" t="s">
        <v>5474</v>
      </c>
      <c r="I630" t="s">
        <v>5208</v>
      </c>
      <c r="J630" t="s">
        <v>5475</v>
      </c>
      <c r="K630" t="s">
        <v>5205</v>
      </c>
      <c r="L630" s="151" t="s">
        <v>5476</v>
      </c>
      <c r="M630" s="151" t="s">
        <v>5477</v>
      </c>
      <c r="N630" s="151" t="s">
        <v>17</v>
      </c>
      <c r="O630" t="s">
        <v>5229</v>
      </c>
      <c r="Q630">
        <v>9861444</v>
      </c>
      <c r="R630" t="s">
        <v>48</v>
      </c>
      <c r="S630"/>
      <c r="T630" t="s">
        <v>5479</v>
      </c>
      <c r="U630" t="s">
        <v>5480</v>
      </c>
      <c r="V630">
        <v>8567365</v>
      </c>
      <c r="W630">
        <f t="shared" si="20"/>
        <v>86.877388341910162</v>
      </c>
      <c r="X630" t="s">
        <v>5484</v>
      </c>
      <c r="Y630" t="s">
        <v>17</v>
      </c>
      <c r="Z630" s="101" t="s">
        <v>5482</v>
      </c>
      <c r="AA630" s="101" t="s">
        <v>5601</v>
      </c>
      <c r="AB630" s="160" t="s">
        <v>5522</v>
      </c>
      <c r="AC630" s="7" t="s">
        <v>313</v>
      </c>
      <c r="AD630" t="s">
        <v>17</v>
      </c>
    </row>
    <row r="631" spans="1:30" ht="13.9" customHeight="1">
      <c r="A631" t="s">
        <v>5231</v>
      </c>
      <c r="B631" t="s">
        <v>5472</v>
      </c>
      <c r="C631" t="s">
        <v>5193</v>
      </c>
      <c r="D631">
        <v>2017</v>
      </c>
      <c r="E631" t="s">
        <v>5473</v>
      </c>
      <c r="F631" s="150" t="s">
        <v>5235</v>
      </c>
      <c r="G631" t="s">
        <v>5207</v>
      </c>
      <c r="H631" t="s">
        <v>5474</v>
      </c>
      <c r="I631" t="s">
        <v>5208</v>
      </c>
      <c r="J631" t="s">
        <v>5475</v>
      </c>
      <c r="K631" t="s">
        <v>5205</v>
      </c>
      <c r="L631" s="151" t="s">
        <v>5476</v>
      </c>
      <c r="M631" s="151" t="s">
        <v>5477</v>
      </c>
      <c r="N631" s="151" t="s">
        <v>17</v>
      </c>
      <c r="O631" t="s">
        <v>5236</v>
      </c>
      <c r="Q631">
        <v>4915375</v>
      </c>
      <c r="R631" t="s">
        <v>48</v>
      </c>
      <c r="S631"/>
      <c r="T631" t="s">
        <v>5479</v>
      </c>
      <c r="U631" t="s">
        <v>5480</v>
      </c>
      <c r="V631">
        <v>4581655</v>
      </c>
      <c r="W631">
        <f t="shared" si="20"/>
        <v>93.210690944231118</v>
      </c>
      <c r="X631" t="s">
        <v>5484</v>
      </c>
      <c r="Y631" t="s">
        <v>17</v>
      </c>
      <c r="Z631" s="101" t="s">
        <v>5482</v>
      </c>
      <c r="AA631" s="101" t="s">
        <v>5600</v>
      </c>
      <c r="AB631" s="160" t="s">
        <v>5523</v>
      </c>
      <c r="AC631" s="7" t="s">
        <v>313</v>
      </c>
      <c r="AD631" t="s">
        <v>17</v>
      </c>
    </row>
    <row r="632" spans="1:30" ht="13.15" customHeight="1">
      <c r="A632" t="s">
        <v>5239</v>
      </c>
      <c r="B632" t="s">
        <v>5472</v>
      </c>
      <c r="C632" t="s">
        <v>5193</v>
      </c>
      <c r="D632">
        <v>2017</v>
      </c>
      <c r="E632" t="s">
        <v>5473</v>
      </c>
      <c r="F632" s="150" t="s">
        <v>5243</v>
      </c>
      <c r="G632" t="s">
        <v>5207</v>
      </c>
      <c r="H632" t="s">
        <v>5474</v>
      </c>
      <c r="I632" t="s">
        <v>5208</v>
      </c>
      <c r="J632" t="s">
        <v>5475</v>
      </c>
      <c r="K632" t="s">
        <v>5205</v>
      </c>
      <c r="L632" s="151" t="s">
        <v>5476</v>
      </c>
      <c r="M632" s="151" t="s">
        <v>5477</v>
      </c>
      <c r="N632" s="151" t="s">
        <v>17</v>
      </c>
      <c r="O632" t="s">
        <v>5244</v>
      </c>
      <c r="Q632">
        <v>7176604</v>
      </c>
      <c r="R632" t="s">
        <v>48</v>
      </c>
      <c r="S632"/>
      <c r="T632" t="s">
        <v>5479</v>
      </c>
      <c r="U632" t="s">
        <v>5480</v>
      </c>
      <c r="V632">
        <v>6603480</v>
      </c>
      <c r="W632">
        <f t="shared" si="20"/>
        <v>92.013994362793312</v>
      </c>
      <c r="X632" t="s">
        <v>5484</v>
      </c>
      <c r="Y632" t="s">
        <v>17</v>
      </c>
      <c r="Z632" s="101" t="s">
        <v>5482</v>
      </c>
      <c r="AA632" s="101" t="s">
        <v>5599</v>
      </c>
      <c r="AB632" s="160" t="s">
        <v>5524</v>
      </c>
      <c r="AC632" s="7" t="s">
        <v>313</v>
      </c>
      <c r="AD632" t="s">
        <v>17</v>
      </c>
    </row>
    <row r="633" spans="1:30" ht="13.15" customHeight="1">
      <c r="A633" t="s">
        <v>5246</v>
      </c>
      <c r="B633" t="s">
        <v>5472</v>
      </c>
      <c r="C633" t="s">
        <v>5193</v>
      </c>
      <c r="D633">
        <v>2017</v>
      </c>
      <c r="E633" t="s">
        <v>5473</v>
      </c>
      <c r="F633" s="150" t="s">
        <v>5250</v>
      </c>
      <c r="G633" t="s">
        <v>5207</v>
      </c>
      <c r="H633" t="s">
        <v>5474</v>
      </c>
      <c r="I633" t="s">
        <v>5208</v>
      </c>
      <c r="J633" t="s">
        <v>5475</v>
      </c>
      <c r="K633" t="s">
        <v>5205</v>
      </c>
      <c r="L633" s="151" t="s">
        <v>5476</v>
      </c>
      <c r="M633" s="151" t="s">
        <v>5477</v>
      </c>
      <c r="N633" s="151" t="s">
        <v>17</v>
      </c>
      <c r="O633" t="s">
        <v>5251</v>
      </c>
      <c r="Q633">
        <v>1111551</v>
      </c>
      <c r="R633" t="s">
        <v>48</v>
      </c>
      <c r="S633"/>
      <c r="T633" t="s">
        <v>5479</v>
      </c>
      <c r="U633" t="s">
        <v>5480</v>
      </c>
      <c r="V633">
        <v>979813</v>
      </c>
      <c r="W633">
        <f t="shared" si="20"/>
        <v>88.148272099075982</v>
      </c>
      <c r="X633" t="s">
        <v>5481</v>
      </c>
      <c r="Y633" t="s">
        <v>17</v>
      </c>
      <c r="Z633" s="101" t="s">
        <v>5482</v>
      </c>
      <c r="AA633" s="101" t="s">
        <v>5598</v>
      </c>
      <c r="AB633" s="160" t="s">
        <v>5525</v>
      </c>
      <c r="AC633" s="7" t="s">
        <v>313</v>
      </c>
      <c r="AD633" t="s">
        <v>17</v>
      </c>
    </row>
    <row r="634" spans="1:30" ht="13.9" customHeight="1">
      <c r="A634" t="s">
        <v>5253</v>
      </c>
      <c r="B634" t="s">
        <v>5472</v>
      </c>
      <c r="C634" t="s">
        <v>5193</v>
      </c>
      <c r="D634">
        <v>2017</v>
      </c>
      <c r="E634" t="s">
        <v>5473</v>
      </c>
      <c r="F634" s="150" t="s">
        <v>5257</v>
      </c>
      <c r="G634" t="s">
        <v>5207</v>
      </c>
      <c r="H634" t="s">
        <v>5474</v>
      </c>
      <c r="I634" t="s">
        <v>5208</v>
      </c>
      <c r="J634" t="s">
        <v>5475</v>
      </c>
      <c r="K634" t="s">
        <v>5205</v>
      </c>
      <c r="L634" s="151" t="s">
        <v>5476</v>
      </c>
      <c r="M634" s="151" t="s">
        <v>5477</v>
      </c>
      <c r="N634" s="151" t="s">
        <v>17</v>
      </c>
      <c r="O634" t="s">
        <v>5258</v>
      </c>
      <c r="Q634">
        <v>3688160</v>
      </c>
      <c r="R634" t="s">
        <v>48</v>
      </c>
      <c r="S634"/>
      <c r="T634" t="s">
        <v>5479</v>
      </c>
      <c r="U634" t="s">
        <v>5480</v>
      </c>
      <c r="V634">
        <v>3039503</v>
      </c>
      <c r="W634">
        <f t="shared" si="20"/>
        <v>82.41244956834845</v>
      </c>
      <c r="X634" t="s">
        <v>5484</v>
      </c>
      <c r="Y634" t="s">
        <v>17</v>
      </c>
      <c r="Z634" s="101" t="s">
        <v>5482</v>
      </c>
      <c r="AA634" s="101" t="s">
        <v>5597</v>
      </c>
      <c r="AB634" s="160" t="s">
        <v>5526</v>
      </c>
      <c r="AC634" s="7" t="s">
        <v>313</v>
      </c>
      <c r="AD634" t="s">
        <v>17</v>
      </c>
    </row>
    <row r="635" spans="1:30" ht="13.15" customHeight="1">
      <c r="A635" t="s">
        <v>5261</v>
      </c>
      <c r="B635" t="s">
        <v>5472</v>
      </c>
      <c r="C635" t="s">
        <v>5193</v>
      </c>
      <c r="D635">
        <v>2017</v>
      </c>
      <c r="E635" t="s">
        <v>5473</v>
      </c>
      <c r="F635" s="150" t="s">
        <v>5265</v>
      </c>
      <c r="G635" t="s">
        <v>5207</v>
      </c>
      <c r="H635" t="s">
        <v>5474</v>
      </c>
      <c r="I635" t="s">
        <v>5208</v>
      </c>
      <c r="J635" t="s">
        <v>5475</v>
      </c>
      <c r="K635" t="s">
        <v>5205</v>
      </c>
      <c r="L635" s="151" t="s">
        <v>5476</v>
      </c>
      <c r="M635" s="151" t="s">
        <v>5477</v>
      </c>
      <c r="N635" s="151" t="s">
        <v>17</v>
      </c>
      <c r="O635" t="s">
        <v>5266</v>
      </c>
      <c r="Q635">
        <v>1883170</v>
      </c>
      <c r="R635" t="s">
        <v>48</v>
      </c>
      <c r="S635"/>
      <c r="T635" t="s">
        <v>5479</v>
      </c>
      <c r="U635" t="s">
        <v>5480</v>
      </c>
      <c r="V635">
        <v>1592178</v>
      </c>
      <c r="W635">
        <f t="shared" si="20"/>
        <v>84.547757239123385</v>
      </c>
      <c r="X635" t="s">
        <v>5484</v>
      </c>
      <c r="Y635" t="s">
        <v>17</v>
      </c>
      <c r="Z635" s="101" t="s">
        <v>5482</v>
      </c>
      <c r="AA635" s="101" t="s">
        <v>5596</v>
      </c>
      <c r="AB635" s="160" t="s">
        <v>5527</v>
      </c>
      <c r="AC635" s="7" t="s">
        <v>313</v>
      </c>
      <c r="AD635" t="s">
        <v>17</v>
      </c>
    </row>
    <row r="636" spans="1:30" ht="13.9" customHeight="1">
      <c r="A636" t="s">
        <v>5269</v>
      </c>
      <c r="B636" t="s">
        <v>5472</v>
      </c>
      <c r="C636" t="s">
        <v>5193</v>
      </c>
      <c r="D636">
        <v>2017</v>
      </c>
      <c r="E636" t="s">
        <v>5473</v>
      </c>
      <c r="F636" s="150" t="s">
        <v>5273</v>
      </c>
      <c r="G636" t="s">
        <v>5207</v>
      </c>
      <c r="H636" t="s">
        <v>5474</v>
      </c>
      <c r="I636" t="s">
        <v>5208</v>
      </c>
      <c r="J636" t="s">
        <v>5475</v>
      </c>
      <c r="K636" t="s">
        <v>5205</v>
      </c>
      <c r="L636" s="151" t="s">
        <v>5476</v>
      </c>
      <c r="M636" s="151" t="s">
        <v>5477</v>
      </c>
      <c r="N636" s="151" t="s">
        <v>17</v>
      </c>
      <c r="O636" t="s">
        <v>5274</v>
      </c>
      <c r="Q636">
        <v>935973</v>
      </c>
      <c r="R636" t="s">
        <v>48</v>
      </c>
      <c r="S636"/>
      <c r="T636" t="s">
        <v>5479</v>
      </c>
      <c r="U636" t="s">
        <v>5480</v>
      </c>
      <c r="V636">
        <v>899835</v>
      </c>
      <c r="W636">
        <f t="shared" si="20"/>
        <v>96.138991188848394</v>
      </c>
      <c r="X636" t="s">
        <v>5484</v>
      </c>
      <c r="Y636" t="s">
        <v>17</v>
      </c>
      <c r="Z636" s="101" t="s">
        <v>5482</v>
      </c>
      <c r="AA636" s="101" t="s">
        <v>5595</v>
      </c>
      <c r="AB636" s="160" t="s">
        <v>5528</v>
      </c>
      <c r="AC636" s="7" t="s">
        <v>313</v>
      </c>
      <c r="AD636" t="s">
        <v>17</v>
      </c>
    </row>
    <row r="637" spans="1:30" ht="13.9" customHeight="1">
      <c r="A637" t="s">
        <v>5276</v>
      </c>
      <c r="B637" t="s">
        <v>5472</v>
      </c>
      <c r="C637" t="s">
        <v>5193</v>
      </c>
      <c r="D637">
        <v>2017</v>
      </c>
      <c r="E637" t="s">
        <v>5473</v>
      </c>
      <c r="F637" s="150" t="s">
        <v>5280</v>
      </c>
      <c r="G637" t="s">
        <v>5207</v>
      </c>
      <c r="H637" t="s">
        <v>5474</v>
      </c>
      <c r="I637" t="s">
        <v>5208</v>
      </c>
      <c r="J637" t="s">
        <v>5475</v>
      </c>
      <c r="K637" t="s">
        <v>5205</v>
      </c>
      <c r="L637" s="151" t="s">
        <v>5476</v>
      </c>
      <c r="M637" s="151" t="s">
        <v>5477</v>
      </c>
      <c r="N637" s="151" t="s">
        <v>17</v>
      </c>
      <c r="O637" t="s">
        <v>5281</v>
      </c>
      <c r="Q637">
        <v>3713083</v>
      </c>
      <c r="R637" t="s">
        <v>48</v>
      </c>
      <c r="S637"/>
      <c r="T637" t="s">
        <v>5479</v>
      </c>
      <c r="U637" t="s">
        <v>5480</v>
      </c>
      <c r="V637">
        <v>3520883</v>
      </c>
      <c r="W637">
        <f t="shared" si="20"/>
        <v>94.823708492376824</v>
      </c>
      <c r="X637" t="s">
        <v>5484</v>
      </c>
      <c r="Y637" t="s">
        <v>17</v>
      </c>
      <c r="Z637" s="101" t="s">
        <v>5482</v>
      </c>
      <c r="AA637" s="101" t="s">
        <v>5594</v>
      </c>
      <c r="AB637" s="160" t="s">
        <v>5529</v>
      </c>
      <c r="AC637" s="7" t="s">
        <v>313</v>
      </c>
      <c r="AD637" t="s">
        <v>17</v>
      </c>
    </row>
    <row r="638" spans="1:30" ht="15.6" customHeight="1">
      <c r="A638" s="152" t="s">
        <v>5289</v>
      </c>
      <c r="B638" s="154" t="s">
        <v>5285</v>
      </c>
      <c r="C638" s="154" t="s">
        <v>5288</v>
      </c>
      <c r="D638" s="154">
        <v>2014</v>
      </c>
      <c r="E638" s="157" t="s">
        <v>5467</v>
      </c>
      <c r="F638" s="152" t="s">
        <v>5366</v>
      </c>
      <c r="G638" s="153" t="s">
        <v>5363</v>
      </c>
      <c r="H638" s="153" t="s">
        <v>5485</v>
      </c>
      <c r="I638" s="153" t="s">
        <v>5364</v>
      </c>
      <c r="J638" s="155" t="s">
        <v>5486</v>
      </c>
      <c r="K638" s="154" t="s">
        <v>5361</v>
      </c>
      <c r="L638" s="154" t="s">
        <v>5487</v>
      </c>
      <c r="M638" s="154" t="s">
        <v>5362</v>
      </c>
      <c r="N638" s="154" t="s">
        <v>5488</v>
      </c>
      <c r="O638" s="158" t="s">
        <v>5329</v>
      </c>
      <c r="Q638" s="156">
        <v>429285</v>
      </c>
      <c r="R638" s="153" t="s">
        <v>48</v>
      </c>
      <c r="S638" s="153" t="s">
        <v>5328</v>
      </c>
      <c r="T638" s="153" t="s">
        <v>5479</v>
      </c>
      <c r="U638" t="s">
        <v>5480</v>
      </c>
      <c r="V638" s="162">
        <v>311915</v>
      </c>
      <c r="W638" s="161">
        <f t="shared" si="20"/>
        <v>72.659189116787218</v>
      </c>
      <c r="X638" s="161" t="s">
        <v>331</v>
      </c>
      <c r="Y638" t="s">
        <v>17</v>
      </c>
      <c r="Z638" s="10" t="s">
        <v>5592</v>
      </c>
      <c r="AA638" s="163" t="s">
        <v>5594</v>
      </c>
      <c r="AB638" s="160" t="s">
        <v>5530</v>
      </c>
      <c r="AC638" s="7" t="s">
        <v>313</v>
      </c>
      <c r="AD638" s="164"/>
    </row>
    <row r="639" spans="1:30" ht="14.45" customHeight="1">
      <c r="A639" s="152" t="s">
        <v>5289</v>
      </c>
      <c r="B639" s="154" t="s">
        <v>5285</v>
      </c>
      <c r="C639" s="154" t="s">
        <v>5288</v>
      </c>
      <c r="D639" s="154">
        <v>2014</v>
      </c>
      <c r="E639" s="157" t="s">
        <v>5467</v>
      </c>
      <c r="F639" s="152" t="s">
        <v>5368</v>
      </c>
      <c r="G639" s="153" t="s">
        <v>5363</v>
      </c>
      <c r="H639" s="153" t="s">
        <v>5485</v>
      </c>
      <c r="I639" s="153" t="s">
        <v>5364</v>
      </c>
      <c r="J639" s="155" t="s">
        <v>5486</v>
      </c>
      <c r="K639" s="154" t="s">
        <v>5361</v>
      </c>
      <c r="L639" s="154" t="s">
        <v>5487</v>
      </c>
      <c r="M639" s="154" t="s">
        <v>5362</v>
      </c>
      <c r="N639" s="154" t="s">
        <v>5488</v>
      </c>
      <c r="O639" s="158" t="s">
        <v>5330</v>
      </c>
      <c r="Q639" s="156">
        <v>190638</v>
      </c>
      <c r="R639" s="153" t="s">
        <v>48</v>
      </c>
      <c r="S639" s="153" t="s">
        <v>5328</v>
      </c>
      <c r="T639" s="153" t="s">
        <v>5479</v>
      </c>
      <c r="U639" t="s">
        <v>5480</v>
      </c>
      <c r="V639" s="162">
        <v>149646</v>
      </c>
      <c r="W639" s="161">
        <f>(V523/Q639)*100</f>
        <v>1523.810048363915</v>
      </c>
      <c r="X639" s="161" t="s">
        <v>331</v>
      </c>
      <c r="Y639" t="s">
        <v>17</v>
      </c>
      <c r="Z639" s="10" t="s">
        <v>5591</v>
      </c>
      <c r="AA639" s="163" t="s">
        <v>5499</v>
      </c>
      <c r="AB639" s="160" t="s">
        <v>5531</v>
      </c>
      <c r="AC639" s="7" t="s">
        <v>313</v>
      </c>
      <c r="AD639" s="164"/>
    </row>
    <row r="640" spans="1:30" ht="15.6" customHeight="1">
      <c r="A640" s="152" t="s">
        <v>5289</v>
      </c>
      <c r="B640" s="154" t="s">
        <v>5285</v>
      </c>
      <c r="C640" s="154" t="s">
        <v>5288</v>
      </c>
      <c r="D640" s="154">
        <v>2014</v>
      </c>
      <c r="E640" s="157" t="s">
        <v>5467</v>
      </c>
      <c r="F640" s="152" t="s">
        <v>5370</v>
      </c>
      <c r="G640" s="153" t="s">
        <v>5363</v>
      </c>
      <c r="H640" s="153" t="s">
        <v>5485</v>
      </c>
      <c r="I640" s="153" t="s">
        <v>5364</v>
      </c>
      <c r="J640" s="155" t="s">
        <v>5486</v>
      </c>
      <c r="K640" s="154" t="s">
        <v>5361</v>
      </c>
      <c r="L640" s="154" t="s">
        <v>5487</v>
      </c>
      <c r="M640" s="154" t="s">
        <v>5362</v>
      </c>
      <c r="N640" s="154" t="s">
        <v>5488</v>
      </c>
      <c r="O640" s="158" t="s">
        <v>5331</v>
      </c>
      <c r="Q640" s="156">
        <v>2227161</v>
      </c>
      <c r="R640" s="153" t="s">
        <v>48</v>
      </c>
      <c r="S640" s="153" t="s">
        <v>5328</v>
      </c>
      <c r="T640" s="153" t="s">
        <v>5479</v>
      </c>
      <c r="U640" t="s">
        <v>5480</v>
      </c>
      <c r="V640" s="162">
        <v>1964875</v>
      </c>
      <c r="W640" s="161">
        <f t="shared" ref="W640:W687" si="21">(V640/Q640)*100</f>
        <v>88.223303119980997</v>
      </c>
      <c r="X640" s="161" t="s">
        <v>331</v>
      </c>
      <c r="Y640" t="s">
        <v>17</v>
      </c>
      <c r="Z640" s="10" t="s">
        <v>5590</v>
      </c>
      <c r="AA640" s="163" t="s">
        <v>5498</v>
      </c>
      <c r="AB640" s="160" t="s">
        <v>5532</v>
      </c>
      <c r="AC640" s="7" t="s">
        <v>313</v>
      </c>
      <c r="AD640" s="164"/>
    </row>
    <row r="641" spans="1:30" ht="13.9" customHeight="1">
      <c r="A641" s="152" t="s">
        <v>5289</v>
      </c>
      <c r="B641" s="154" t="s">
        <v>5285</v>
      </c>
      <c r="C641" s="154" t="s">
        <v>5288</v>
      </c>
      <c r="D641" s="154">
        <v>2014</v>
      </c>
      <c r="E641" s="157" t="s">
        <v>5467</v>
      </c>
      <c r="F641" s="152" t="s">
        <v>5372</v>
      </c>
      <c r="G641" s="153" t="s">
        <v>5363</v>
      </c>
      <c r="H641" s="153" t="s">
        <v>5485</v>
      </c>
      <c r="I641" s="153" t="s">
        <v>5364</v>
      </c>
      <c r="J641" s="155" t="s">
        <v>5486</v>
      </c>
      <c r="K641" s="154" t="s">
        <v>5361</v>
      </c>
      <c r="L641" s="154" t="s">
        <v>5487</v>
      </c>
      <c r="M641" s="154" t="s">
        <v>5362</v>
      </c>
      <c r="N641" s="154" t="s">
        <v>5488</v>
      </c>
      <c r="O641" s="158" t="s">
        <v>5332</v>
      </c>
      <c r="Q641" s="156">
        <v>3985349</v>
      </c>
      <c r="R641" s="153" t="s">
        <v>48</v>
      </c>
      <c r="S641" s="153" t="s">
        <v>5328</v>
      </c>
      <c r="T641" s="153" t="s">
        <v>5479</v>
      </c>
      <c r="U641" t="s">
        <v>5480</v>
      </c>
      <c r="V641" s="162">
        <v>3733516</v>
      </c>
      <c r="W641" s="161">
        <f t="shared" si="21"/>
        <v>93.681030193340646</v>
      </c>
      <c r="X641" s="161" t="s">
        <v>331</v>
      </c>
      <c r="Y641" t="s">
        <v>17</v>
      </c>
      <c r="Z641" s="10" t="s">
        <v>5589</v>
      </c>
      <c r="AA641" s="163" t="s">
        <v>5497</v>
      </c>
      <c r="AB641" s="160" t="s">
        <v>5533</v>
      </c>
      <c r="AC641" s="7" t="s">
        <v>313</v>
      </c>
      <c r="AD641" s="164"/>
    </row>
    <row r="642" spans="1:30" ht="13.9" customHeight="1">
      <c r="A642" s="152" t="s">
        <v>5289</v>
      </c>
      <c r="B642" s="154" t="s">
        <v>5285</v>
      </c>
      <c r="C642" s="154" t="s">
        <v>5288</v>
      </c>
      <c r="D642" s="154">
        <v>2014</v>
      </c>
      <c r="E642" s="157" t="s">
        <v>5467</v>
      </c>
      <c r="F642" s="152" t="s">
        <v>5374</v>
      </c>
      <c r="G642" s="153" t="s">
        <v>5363</v>
      </c>
      <c r="H642" s="153" t="s">
        <v>5485</v>
      </c>
      <c r="I642" s="153" t="s">
        <v>5364</v>
      </c>
      <c r="J642" s="155" t="s">
        <v>5486</v>
      </c>
      <c r="K642" s="154" t="s">
        <v>5361</v>
      </c>
      <c r="L642" s="154" t="s">
        <v>5487</v>
      </c>
      <c r="M642" s="154" t="s">
        <v>5362</v>
      </c>
      <c r="N642" s="154" t="s">
        <v>5488</v>
      </c>
      <c r="O642" s="158" t="s">
        <v>5333</v>
      </c>
      <c r="Q642" s="156">
        <v>1478999</v>
      </c>
      <c r="R642" s="153" t="s">
        <v>48</v>
      </c>
      <c r="S642" s="153" t="s">
        <v>5328</v>
      </c>
      <c r="T642" s="153" t="s">
        <v>5479</v>
      </c>
      <c r="U642" t="s">
        <v>5480</v>
      </c>
      <c r="V642" s="162">
        <v>915971</v>
      </c>
      <c r="W642" s="161">
        <f t="shared" si="21"/>
        <v>61.931820102650512</v>
      </c>
      <c r="X642" s="161" t="s">
        <v>331</v>
      </c>
      <c r="Y642" t="s">
        <v>17</v>
      </c>
      <c r="Z642" s="10" t="s">
        <v>5588</v>
      </c>
      <c r="AA642" s="163" t="s">
        <v>5496</v>
      </c>
      <c r="AB642" s="160" t="s">
        <v>5534</v>
      </c>
      <c r="AC642" s="7" t="s">
        <v>313</v>
      </c>
      <c r="AD642" s="164"/>
    </row>
    <row r="643" spans="1:30" ht="15.6" customHeight="1">
      <c r="A643" s="152" t="s">
        <v>5289</v>
      </c>
      <c r="B643" s="154" t="s">
        <v>5285</v>
      </c>
      <c r="C643" s="154" t="s">
        <v>5288</v>
      </c>
      <c r="D643" s="154">
        <v>2014</v>
      </c>
      <c r="E643" s="157" t="s">
        <v>5467</v>
      </c>
      <c r="F643" s="152" t="s">
        <v>5376</v>
      </c>
      <c r="G643" s="153" t="s">
        <v>5363</v>
      </c>
      <c r="H643" s="153" t="s">
        <v>5485</v>
      </c>
      <c r="I643" s="153" t="s">
        <v>5364</v>
      </c>
      <c r="J643" s="155" t="s">
        <v>5486</v>
      </c>
      <c r="K643" s="154" t="s">
        <v>5361</v>
      </c>
      <c r="L643" s="154" t="s">
        <v>5487</v>
      </c>
      <c r="M643" s="154" t="s">
        <v>5362</v>
      </c>
      <c r="N643" s="154" t="s">
        <v>5488</v>
      </c>
      <c r="O643" s="158" t="s">
        <v>5334</v>
      </c>
      <c r="Q643" s="152">
        <v>806</v>
      </c>
      <c r="R643" s="153" t="s">
        <v>48</v>
      </c>
      <c r="S643" s="153" t="s">
        <v>5328</v>
      </c>
      <c r="T643" s="153" t="s">
        <v>5479</v>
      </c>
      <c r="U643" t="s">
        <v>5480</v>
      </c>
      <c r="V643" s="165">
        <v>656</v>
      </c>
      <c r="W643" s="161">
        <f t="shared" si="21"/>
        <v>81.389578163771716</v>
      </c>
      <c r="X643" s="161" t="s">
        <v>331</v>
      </c>
      <c r="Y643" t="s">
        <v>17</v>
      </c>
      <c r="Z643" s="10" t="s">
        <v>5593</v>
      </c>
      <c r="AA643" s="163" t="s">
        <v>5495</v>
      </c>
      <c r="AB643" s="160" t="s">
        <v>5535</v>
      </c>
      <c r="AC643" s="7" t="s">
        <v>313</v>
      </c>
      <c r="AD643" s="164"/>
    </row>
    <row r="644" spans="1:30" ht="14.45" customHeight="1">
      <c r="A644" s="152" t="s">
        <v>5290</v>
      </c>
      <c r="B644" s="154" t="s">
        <v>5285</v>
      </c>
      <c r="C644" s="154" t="s">
        <v>5288</v>
      </c>
      <c r="D644" s="154">
        <v>2014</v>
      </c>
      <c r="E644" s="157" t="s">
        <v>5467</v>
      </c>
      <c r="F644" s="153" t="s">
        <v>5378</v>
      </c>
      <c r="G644" s="153" t="s">
        <v>5363</v>
      </c>
      <c r="H644" s="153" t="s">
        <v>5485</v>
      </c>
      <c r="I644" s="153" t="s">
        <v>5364</v>
      </c>
      <c r="J644" s="155" t="s">
        <v>5486</v>
      </c>
      <c r="K644" s="154" t="s">
        <v>5361</v>
      </c>
      <c r="L644" s="154" t="s">
        <v>5487</v>
      </c>
      <c r="M644" s="154" t="s">
        <v>5362</v>
      </c>
      <c r="N644" s="154" t="s">
        <v>5488</v>
      </c>
      <c r="O644" s="158" t="s">
        <v>5335</v>
      </c>
      <c r="Q644" s="156">
        <v>931980</v>
      </c>
      <c r="R644" s="153" t="s">
        <v>48</v>
      </c>
      <c r="S644" s="153" t="s">
        <v>5328</v>
      </c>
      <c r="T644" s="153" t="s">
        <v>5479</v>
      </c>
      <c r="U644" t="s">
        <v>5480</v>
      </c>
      <c r="V644" s="162">
        <v>858929</v>
      </c>
      <c r="W644" s="161">
        <f t="shared" si="21"/>
        <v>92.161741668276136</v>
      </c>
      <c r="X644" s="161" t="s">
        <v>331</v>
      </c>
      <c r="Y644" t="s">
        <v>17</v>
      </c>
      <c r="Z644" s="10" t="s">
        <v>5566</v>
      </c>
      <c r="AA644" s="163" t="s">
        <v>5494</v>
      </c>
      <c r="AB644" s="160" t="s">
        <v>5536</v>
      </c>
      <c r="AC644" s="7" t="s">
        <v>313</v>
      </c>
      <c r="AD644" s="164"/>
    </row>
    <row r="645" spans="1:30" ht="13.15" customHeight="1">
      <c r="A645" s="152" t="s">
        <v>5290</v>
      </c>
      <c r="B645" s="154" t="s">
        <v>5285</v>
      </c>
      <c r="C645" s="154" t="s">
        <v>5288</v>
      </c>
      <c r="D645" s="154">
        <v>2014</v>
      </c>
      <c r="E645" s="157" t="s">
        <v>5467</v>
      </c>
      <c r="F645" s="153" t="s">
        <v>5380</v>
      </c>
      <c r="G645" s="153" t="s">
        <v>5363</v>
      </c>
      <c r="H645" s="153" t="s">
        <v>5485</v>
      </c>
      <c r="I645" s="153" t="s">
        <v>5364</v>
      </c>
      <c r="J645" s="155" t="s">
        <v>5486</v>
      </c>
      <c r="K645" s="154" t="s">
        <v>5361</v>
      </c>
      <c r="L645" s="154" t="s">
        <v>5487</v>
      </c>
      <c r="M645" s="154" t="s">
        <v>5362</v>
      </c>
      <c r="N645" s="154" t="s">
        <v>5488</v>
      </c>
      <c r="O645" s="158" t="s">
        <v>5336</v>
      </c>
      <c r="Q645" s="156">
        <v>1230942</v>
      </c>
      <c r="R645" s="153" t="s">
        <v>48</v>
      </c>
      <c r="S645" s="153" t="s">
        <v>5328</v>
      </c>
      <c r="T645" s="153" t="s">
        <v>5479</v>
      </c>
      <c r="U645" t="s">
        <v>5480</v>
      </c>
      <c r="V645" s="162">
        <v>1111976</v>
      </c>
      <c r="W645" s="161">
        <f t="shared" si="21"/>
        <v>90.335369172552404</v>
      </c>
      <c r="X645" s="161" t="s">
        <v>331</v>
      </c>
      <c r="Y645" t="s">
        <v>17</v>
      </c>
      <c r="Z645" s="10" t="s">
        <v>5565</v>
      </c>
      <c r="AA645" s="163" t="s">
        <v>5493</v>
      </c>
      <c r="AB645" s="160" t="s">
        <v>5537</v>
      </c>
      <c r="AC645" s="7" t="s">
        <v>313</v>
      </c>
      <c r="AD645" s="164"/>
    </row>
    <row r="646" spans="1:30" ht="15.6" customHeight="1">
      <c r="A646" s="152" t="s">
        <v>5290</v>
      </c>
      <c r="B646" s="154" t="s">
        <v>5285</v>
      </c>
      <c r="C646" s="154" t="s">
        <v>5288</v>
      </c>
      <c r="D646" s="154">
        <v>2014</v>
      </c>
      <c r="E646" s="157" t="s">
        <v>5467</v>
      </c>
      <c r="F646" s="153" t="s">
        <v>5382</v>
      </c>
      <c r="G646" s="153" t="s">
        <v>5363</v>
      </c>
      <c r="H646" s="153" t="s">
        <v>5485</v>
      </c>
      <c r="I646" s="153" t="s">
        <v>5364</v>
      </c>
      <c r="J646" s="155" t="s">
        <v>5486</v>
      </c>
      <c r="K646" s="154" t="s">
        <v>5361</v>
      </c>
      <c r="L646" s="154" t="s">
        <v>5487</v>
      </c>
      <c r="M646" s="154" t="s">
        <v>5362</v>
      </c>
      <c r="N646" s="154" t="s">
        <v>5488</v>
      </c>
      <c r="O646" s="158" t="s">
        <v>5337</v>
      </c>
      <c r="Q646" s="156">
        <v>1228800</v>
      </c>
      <c r="R646" s="153" t="s">
        <v>48</v>
      </c>
      <c r="S646" s="153" t="s">
        <v>5328</v>
      </c>
      <c r="T646" s="153" t="s">
        <v>5479</v>
      </c>
      <c r="U646" t="s">
        <v>5480</v>
      </c>
      <c r="V646" s="162">
        <v>1131468</v>
      </c>
      <c r="W646" s="161">
        <f t="shared" si="21"/>
        <v>92.0791015625</v>
      </c>
      <c r="X646" s="161" t="s">
        <v>5489</v>
      </c>
      <c r="Y646" t="s">
        <v>17</v>
      </c>
      <c r="Z646" s="10" t="s">
        <v>5564</v>
      </c>
      <c r="AA646" s="163" t="s">
        <v>5492</v>
      </c>
      <c r="AB646" s="160" t="s">
        <v>5538</v>
      </c>
      <c r="AC646" s="7" t="s">
        <v>313</v>
      </c>
      <c r="AD646" s="164"/>
    </row>
    <row r="647" spans="1:30" ht="14.45" customHeight="1">
      <c r="A647" s="152" t="s">
        <v>5290</v>
      </c>
      <c r="B647" s="154" t="s">
        <v>5285</v>
      </c>
      <c r="C647" s="154" t="s">
        <v>5288</v>
      </c>
      <c r="D647" s="154">
        <v>2014</v>
      </c>
      <c r="E647" s="157" t="s">
        <v>5467</v>
      </c>
      <c r="F647" s="153" t="s">
        <v>5384</v>
      </c>
      <c r="G647" s="153" t="s">
        <v>5363</v>
      </c>
      <c r="H647" s="153" t="s">
        <v>5485</v>
      </c>
      <c r="I647" s="153" t="s">
        <v>5364</v>
      </c>
      <c r="J647" s="155" t="s">
        <v>5486</v>
      </c>
      <c r="K647" s="154" t="s">
        <v>5361</v>
      </c>
      <c r="L647" s="154" t="s">
        <v>5487</v>
      </c>
      <c r="M647" s="154" t="s">
        <v>5362</v>
      </c>
      <c r="N647" s="154" t="s">
        <v>5488</v>
      </c>
      <c r="O647" s="158" t="s">
        <v>5338</v>
      </c>
      <c r="Q647" s="156">
        <v>999559</v>
      </c>
      <c r="R647" s="153" t="s">
        <v>48</v>
      </c>
      <c r="S647" s="153" t="s">
        <v>5328</v>
      </c>
      <c r="T647" s="153" t="s">
        <v>5479</v>
      </c>
      <c r="U647" t="s">
        <v>5480</v>
      </c>
      <c r="V647" s="162">
        <v>925156</v>
      </c>
      <c r="W647" s="161">
        <f t="shared" si="21"/>
        <v>92.556417380064602</v>
      </c>
      <c r="X647" s="161" t="s">
        <v>331</v>
      </c>
      <c r="Y647" t="s">
        <v>17</v>
      </c>
      <c r="Z647" s="10" t="s">
        <v>5563</v>
      </c>
      <c r="AA647" s="163" t="s">
        <v>5491</v>
      </c>
      <c r="AB647" s="160" t="s">
        <v>5539</v>
      </c>
      <c r="AC647" s="7" t="s">
        <v>313</v>
      </c>
      <c r="AD647" s="164"/>
    </row>
    <row r="648" spans="1:30" ht="16.149999999999999" customHeight="1">
      <c r="A648" s="152" t="s">
        <v>5290</v>
      </c>
      <c r="B648" s="154" t="s">
        <v>5285</v>
      </c>
      <c r="C648" s="154" t="s">
        <v>5288</v>
      </c>
      <c r="D648" s="154">
        <v>2014</v>
      </c>
      <c r="E648" s="157" t="s">
        <v>5467</v>
      </c>
      <c r="F648" s="153" t="s">
        <v>5386</v>
      </c>
      <c r="G648" s="153" t="s">
        <v>5363</v>
      </c>
      <c r="H648" s="153" t="s">
        <v>5485</v>
      </c>
      <c r="I648" s="153" t="s">
        <v>5364</v>
      </c>
      <c r="J648" s="155" t="s">
        <v>5486</v>
      </c>
      <c r="K648" s="154" t="s">
        <v>5361</v>
      </c>
      <c r="L648" s="154" t="s">
        <v>5487</v>
      </c>
      <c r="M648" s="154" t="s">
        <v>5362</v>
      </c>
      <c r="N648" s="154" t="s">
        <v>5488</v>
      </c>
      <c r="O648" s="158" t="s">
        <v>5339</v>
      </c>
      <c r="Q648" s="156">
        <v>1413274</v>
      </c>
      <c r="R648" s="153" t="s">
        <v>48</v>
      </c>
      <c r="S648" s="153" t="s">
        <v>5328</v>
      </c>
      <c r="T648" s="153" t="s">
        <v>5479</v>
      </c>
      <c r="U648" t="s">
        <v>5480</v>
      </c>
      <c r="V648" s="162">
        <v>1315733</v>
      </c>
      <c r="W648" s="161">
        <f t="shared" si="21"/>
        <v>93.09822440659066</v>
      </c>
      <c r="X648" s="161" t="s">
        <v>331</v>
      </c>
      <c r="Y648" t="s">
        <v>17</v>
      </c>
      <c r="Z648" s="10" t="s">
        <v>5562</v>
      </c>
      <c r="AA648" s="163" t="s">
        <v>5490</v>
      </c>
      <c r="AB648" s="160" t="s">
        <v>5540</v>
      </c>
      <c r="AC648" s="7" t="s">
        <v>313</v>
      </c>
      <c r="AD648" s="164"/>
    </row>
    <row r="649" spans="1:30" ht="13.9" customHeight="1">
      <c r="A649" s="152" t="s">
        <v>5291</v>
      </c>
      <c r="B649" s="154" t="s">
        <v>5285</v>
      </c>
      <c r="C649" s="154" t="s">
        <v>5288</v>
      </c>
      <c r="D649" s="154">
        <v>2014</v>
      </c>
      <c r="E649" s="157" t="s">
        <v>5467</v>
      </c>
      <c r="F649" s="153" t="s">
        <v>5388</v>
      </c>
      <c r="G649" s="153" t="s">
        <v>5363</v>
      </c>
      <c r="H649" s="153" t="s">
        <v>5485</v>
      </c>
      <c r="I649" s="153" t="s">
        <v>5364</v>
      </c>
      <c r="J649" s="155" t="s">
        <v>5486</v>
      </c>
      <c r="K649" s="154" t="s">
        <v>5361</v>
      </c>
      <c r="L649" s="154" t="s">
        <v>5487</v>
      </c>
      <c r="M649" s="154" t="s">
        <v>5362</v>
      </c>
      <c r="N649" s="154" t="s">
        <v>5488</v>
      </c>
      <c r="O649" s="158" t="s">
        <v>5340</v>
      </c>
      <c r="Q649" s="156">
        <v>63073</v>
      </c>
      <c r="R649" s="153" t="s">
        <v>48</v>
      </c>
      <c r="S649" s="153" t="s">
        <v>5328</v>
      </c>
      <c r="T649" s="153" t="s">
        <v>5479</v>
      </c>
      <c r="U649" t="s">
        <v>5480</v>
      </c>
      <c r="V649" s="162">
        <v>53301</v>
      </c>
      <c r="W649" s="161">
        <f t="shared" si="21"/>
        <v>84.506841279152724</v>
      </c>
      <c r="X649" s="161" t="s">
        <v>331</v>
      </c>
      <c r="Y649" t="s">
        <v>17</v>
      </c>
      <c r="Z649" s="10" t="s">
        <v>5572</v>
      </c>
      <c r="AA649" s="163" t="s">
        <v>5500</v>
      </c>
      <c r="AB649" s="160" t="s">
        <v>5541</v>
      </c>
      <c r="AC649" s="7" t="s">
        <v>313</v>
      </c>
      <c r="AD649" s="164"/>
    </row>
    <row r="650" spans="1:30" ht="14.45" customHeight="1">
      <c r="A650" s="152" t="s">
        <v>5291</v>
      </c>
      <c r="B650" s="154" t="s">
        <v>5285</v>
      </c>
      <c r="C650" s="154" t="s">
        <v>5288</v>
      </c>
      <c r="D650" s="154">
        <v>2014</v>
      </c>
      <c r="E650" s="157" t="s">
        <v>5467</v>
      </c>
      <c r="F650" s="153" t="s">
        <v>5390</v>
      </c>
      <c r="G650" s="153" t="s">
        <v>5363</v>
      </c>
      <c r="H650" s="153" t="s">
        <v>5485</v>
      </c>
      <c r="I650" s="153" t="s">
        <v>5364</v>
      </c>
      <c r="J650" s="155" t="s">
        <v>5486</v>
      </c>
      <c r="K650" s="154" t="s">
        <v>5361</v>
      </c>
      <c r="L650" s="154" t="s">
        <v>5487</v>
      </c>
      <c r="M650" s="154" t="s">
        <v>5362</v>
      </c>
      <c r="N650" s="154" t="s">
        <v>5488</v>
      </c>
      <c r="O650" s="158" t="s">
        <v>5341</v>
      </c>
      <c r="Q650" s="156">
        <v>70859</v>
      </c>
      <c r="R650" s="153" t="s">
        <v>48</v>
      </c>
      <c r="S650" s="153" t="s">
        <v>5328</v>
      </c>
      <c r="T650" s="153" t="s">
        <v>5479</v>
      </c>
      <c r="U650" t="s">
        <v>5480</v>
      </c>
      <c r="V650" s="162">
        <v>56947</v>
      </c>
      <c r="W650" s="161">
        <f t="shared" si="21"/>
        <v>80.366643616195546</v>
      </c>
      <c r="X650" s="161" t="s">
        <v>331</v>
      </c>
      <c r="Y650" t="s">
        <v>17</v>
      </c>
      <c r="Z650" s="10" t="s">
        <v>5571</v>
      </c>
      <c r="AA650" s="163" t="s">
        <v>5501</v>
      </c>
      <c r="AB650" s="160" t="s">
        <v>5542</v>
      </c>
      <c r="AC650" s="7" t="s">
        <v>313</v>
      </c>
      <c r="AD650" s="164"/>
    </row>
    <row r="651" spans="1:30" ht="13.15" customHeight="1">
      <c r="A651" s="152" t="s">
        <v>5291</v>
      </c>
      <c r="B651" s="154" t="s">
        <v>5285</v>
      </c>
      <c r="C651" s="154" t="s">
        <v>5288</v>
      </c>
      <c r="D651" s="154">
        <v>2014</v>
      </c>
      <c r="E651" s="157" t="s">
        <v>5467</v>
      </c>
      <c r="F651" s="153" t="s">
        <v>5392</v>
      </c>
      <c r="G651" s="153" t="s">
        <v>5363</v>
      </c>
      <c r="H651" s="153" t="s">
        <v>5485</v>
      </c>
      <c r="I651" s="153" t="s">
        <v>5364</v>
      </c>
      <c r="J651" s="155" t="s">
        <v>5486</v>
      </c>
      <c r="K651" s="154" t="s">
        <v>5361</v>
      </c>
      <c r="L651" s="154" t="s">
        <v>5487</v>
      </c>
      <c r="M651" s="154" t="s">
        <v>5362</v>
      </c>
      <c r="N651" s="154" t="s">
        <v>5488</v>
      </c>
      <c r="O651" s="158" t="s">
        <v>5342</v>
      </c>
      <c r="Q651" s="156">
        <v>1628</v>
      </c>
      <c r="R651" s="153" t="s">
        <v>48</v>
      </c>
      <c r="S651" s="153" t="s">
        <v>5328</v>
      </c>
      <c r="T651" s="153" t="s">
        <v>5479</v>
      </c>
      <c r="U651" t="s">
        <v>5480</v>
      </c>
      <c r="V651" s="162">
        <v>1357</v>
      </c>
      <c r="W651" s="161">
        <f t="shared" si="21"/>
        <v>83.353808353808361</v>
      </c>
      <c r="X651" s="161" t="s">
        <v>331</v>
      </c>
      <c r="Y651" t="s">
        <v>17</v>
      </c>
      <c r="Z651" s="10" t="s">
        <v>5570</v>
      </c>
      <c r="AA651" s="163" t="s">
        <v>5502</v>
      </c>
      <c r="AB651" s="160" t="s">
        <v>5543</v>
      </c>
      <c r="AC651" s="7" t="s">
        <v>313</v>
      </c>
      <c r="AD651" s="164"/>
    </row>
    <row r="652" spans="1:30" ht="13.15" customHeight="1">
      <c r="A652" s="152" t="s">
        <v>5291</v>
      </c>
      <c r="B652" s="154" t="s">
        <v>5285</v>
      </c>
      <c r="C652" s="154" t="s">
        <v>5288</v>
      </c>
      <c r="D652" s="154">
        <v>2014</v>
      </c>
      <c r="E652" s="157" t="s">
        <v>5467</v>
      </c>
      <c r="F652" s="153" t="s">
        <v>5394</v>
      </c>
      <c r="G652" s="153" t="s">
        <v>5363</v>
      </c>
      <c r="H652" s="153" t="s">
        <v>5485</v>
      </c>
      <c r="I652" s="153" t="s">
        <v>5364</v>
      </c>
      <c r="J652" s="155" t="s">
        <v>5486</v>
      </c>
      <c r="K652" s="154" t="s">
        <v>5361</v>
      </c>
      <c r="L652" s="154" t="s">
        <v>5487</v>
      </c>
      <c r="M652" s="154" t="s">
        <v>5362</v>
      </c>
      <c r="N652" s="154" t="s">
        <v>5488</v>
      </c>
      <c r="O652" s="158" t="s">
        <v>5343</v>
      </c>
      <c r="Q652" s="156">
        <v>1059990</v>
      </c>
      <c r="R652" s="153" t="s">
        <v>48</v>
      </c>
      <c r="S652" s="153" t="s">
        <v>5328</v>
      </c>
      <c r="T652" s="153" t="s">
        <v>5479</v>
      </c>
      <c r="U652" t="s">
        <v>5480</v>
      </c>
      <c r="V652" s="162">
        <v>941123</v>
      </c>
      <c r="W652" s="161">
        <f t="shared" si="21"/>
        <v>88.786026283266821</v>
      </c>
      <c r="X652" s="161" t="s">
        <v>331</v>
      </c>
      <c r="Y652" t="s">
        <v>17</v>
      </c>
      <c r="Z652" s="10" t="s">
        <v>5569</v>
      </c>
      <c r="AA652" s="163" t="s">
        <v>5503</v>
      </c>
      <c r="AB652" s="160" t="s">
        <v>5544</v>
      </c>
      <c r="AC652" s="7" t="s">
        <v>313</v>
      </c>
      <c r="AD652" s="164"/>
    </row>
    <row r="653" spans="1:30" ht="15.6" customHeight="1">
      <c r="A653" s="152" t="s">
        <v>5291</v>
      </c>
      <c r="B653" s="154" t="s">
        <v>5285</v>
      </c>
      <c r="C653" s="154" t="s">
        <v>5288</v>
      </c>
      <c r="D653" s="154">
        <v>2014</v>
      </c>
      <c r="E653" s="157" t="s">
        <v>5467</v>
      </c>
      <c r="F653" s="153" t="s">
        <v>5396</v>
      </c>
      <c r="G653" s="153" t="s">
        <v>5363</v>
      </c>
      <c r="H653" s="153" t="s">
        <v>5485</v>
      </c>
      <c r="I653" s="153" t="s">
        <v>5364</v>
      </c>
      <c r="J653" s="155" t="s">
        <v>5486</v>
      </c>
      <c r="K653" s="154" t="s">
        <v>5361</v>
      </c>
      <c r="L653" s="154" t="s">
        <v>5487</v>
      </c>
      <c r="M653" s="154" t="s">
        <v>5362</v>
      </c>
      <c r="N653" s="154" t="s">
        <v>5488</v>
      </c>
      <c r="O653" s="158" t="s">
        <v>5344</v>
      </c>
      <c r="Q653" s="156">
        <v>1360994</v>
      </c>
      <c r="R653" s="153" t="s">
        <v>48</v>
      </c>
      <c r="S653" s="153" t="s">
        <v>5328</v>
      </c>
      <c r="T653" s="153" t="s">
        <v>5479</v>
      </c>
      <c r="U653" t="s">
        <v>5480</v>
      </c>
      <c r="V653" s="162">
        <v>1191640</v>
      </c>
      <c r="W653" s="161">
        <f t="shared" si="21"/>
        <v>87.556594665369573</v>
      </c>
      <c r="X653" s="161" t="s">
        <v>331</v>
      </c>
      <c r="Y653" t="s">
        <v>17</v>
      </c>
      <c r="Z653" s="10" t="s">
        <v>5568</v>
      </c>
      <c r="AA653" s="163" t="s">
        <v>5504</v>
      </c>
      <c r="AB653" s="160" t="s">
        <v>5545</v>
      </c>
      <c r="AC653" s="7" t="s">
        <v>313</v>
      </c>
      <c r="AD653" s="164"/>
    </row>
    <row r="654" spans="1:30" ht="14.45" customHeight="1">
      <c r="A654" s="152" t="s">
        <v>5291</v>
      </c>
      <c r="B654" s="154" t="s">
        <v>5285</v>
      </c>
      <c r="C654" s="154" t="s">
        <v>5288</v>
      </c>
      <c r="D654" s="154">
        <v>2014</v>
      </c>
      <c r="E654" s="157" t="s">
        <v>5467</v>
      </c>
      <c r="F654" s="153" t="s">
        <v>5398</v>
      </c>
      <c r="G654" s="153" t="s">
        <v>5363</v>
      </c>
      <c r="H654" s="153" t="s">
        <v>5485</v>
      </c>
      <c r="I654" s="153" t="s">
        <v>5364</v>
      </c>
      <c r="J654" s="155" t="s">
        <v>5486</v>
      </c>
      <c r="K654" s="154" t="s">
        <v>5361</v>
      </c>
      <c r="L654" s="154" t="s">
        <v>5487</v>
      </c>
      <c r="M654" s="154" t="s">
        <v>5362</v>
      </c>
      <c r="N654" s="154" t="s">
        <v>5488</v>
      </c>
      <c r="O654" s="158" t="s">
        <v>5345</v>
      </c>
      <c r="Q654" s="156">
        <v>1293168</v>
      </c>
      <c r="R654" s="153" t="s">
        <v>48</v>
      </c>
      <c r="S654" s="153" t="s">
        <v>5328</v>
      </c>
      <c r="T654" s="153" t="s">
        <v>5479</v>
      </c>
      <c r="U654" t="s">
        <v>5480</v>
      </c>
      <c r="V654" s="162">
        <v>1197904</v>
      </c>
      <c r="W654" s="161">
        <f t="shared" si="21"/>
        <v>92.633285079742151</v>
      </c>
      <c r="X654" s="161" t="s">
        <v>331</v>
      </c>
      <c r="Y654" t="s">
        <v>17</v>
      </c>
      <c r="Z654" s="10" t="s">
        <v>5567</v>
      </c>
      <c r="AA654" s="163" t="s">
        <v>5505</v>
      </c>
      <c r="AB654" s="160" t="s">
        <v>5546</v>
      </c>
      <c r="AC654" s="7" t="s">
        <v>313</v>
      </c>
      <c r="AD654" s="164"/>
    </row>
    <row r="655" spans="1:30" ht="15.6" customHeight="1">
      <c r="A655" s="152" t="s">
        <v>5292</v>
      </c>
      <c r="B655" s="154" t="s">
        <v>5285</v>
      </c>
      <c r="C655" s="154" t="s">
        <v>5288</v>
      </c>
      <c r="D655" s="154">
        <v>2014</v>
      </c>
      <c r="E655" s="157" t="s">
        <v>5467</v>
      </c>
      <c r="F655" s="153" t="s">
        <v>5400</v>
      </c>
      <c r="G655" s="153" t="s">
        <v>5363</v>
      </c>
      <c r="H655" s="153" t="s">
        <v>5485</v>
      </c>
      <c r="I655" s="153" t="s">
        <v>5364</v>
      </c>
      <c r="J655" s="155" t="s">
        <v>5486</v>
      </c>
      <c r="K655" s="154" t="s">
        <v>5361</v>
      </c>
      <c r="L655" s="154" t="s">
        <v>5487</v>
      </c>
      <c r="M655" s="154" t="s">
        <v>5362</v>
      </c>
      <c r="N655" s="154" t="s">
        <v>5488</v>
      </c>
      <c r="O655" s="158" t="s">
        <v>5346</v>
      </c>
      <c r="Q655" s="156">
        <v>176122</v>
      </c>
      <c r="R655" s="153" t="s">
        <v>48</v>
      </c>
      <c r="S655" s="153" t="s">
        <v>5328</v>
      </c>
      <c r="T655" s="153" t="s">
        <v>5479</v>
      </c>
      <c r="U655" t="s">
        <v>5480</v>
      </c>
      <c r="V655" s="162">
        <v>143709</v>
      </c>
      <c r="W655" s="161">
        <f t="shared" si="21"/>
        <v>81.596279851466605</v>
      </c>
      <c r="X655" s="161" t="s">
        <v>331</v>
      </c>
      <c r="Y655" t="s">
        <v>17</v>
      </c>
      <c r="Z655" s="10" t="s">
        <v>5586</v>
      </c>
      <c r="AA655" s="163" t="s">
        <v>5506</v>
      </c>
      <c r="AB655" s="160" t="s">
        <v>5547</v>
      </c>
      <c r="AC655" s="7" t="s">
        <v>313</v>
      </c>
      <c r="AD655" s="164"/>
    </row>
    <row r="656" spans="1:30" ht="15.6" customHeight="1">
      <c r="A656" s="152" t="s">
        <v>5292</v>
      </c>
      <c r="B656" s="154" t="s">
        <v>5285</v>
      </c>
      <c r="C656" s="154" t="s">
        <v>5288</v>
      </c>
      <c r="D656" s="154">
        <v>2014</v>
      </c>
      <c r="E656" s="157" t="s">
        <v>5467</v>
      </c>
      <c r="F656" s="153" t="s">
        <v>5402</v>
      </c>
      <c r="G656" s="153" t="s">
        <v>5363</v>
      </c>
      <c r="H656" s="153" t="s">
        <v>5485</v>
      </c>
      <c r="I656" s="153" t="s">
        <v>5364</v>
      </c>
      <c r="J656" s="155" t="s">
        <v>5486</v>
      </c>
      <c r="K656" s="154" t="s">
        <v>5361</v>
      </c>
      <c r="L656" s="154" t="s">
        <v>5487</v>
      </c>
      <c r="M656" s="154" t="s">
        <v>5362</v>
      </c>
      <c r="N656" s="154" t="s">
        <v>5488</v>
      </c>
      <c r="O656" s="158" t="s">
        <v>5347</v>
      </c>
      <c r="Q656" s="156">
        <v>917249</v>
      </c>
      <c r="R656" s="153" t="s">
        <v>48</v>
      </c>
      <c r="S656" s="153" t="s">
        <v>5328</v>
      </c>
      <c r="T656" s="153" t="s">
        <v>5479</v>
      </c>
      <c r="U656" t="s">
        <v>5480</v>
      </c>
      <c r="V656" s="162">
        <v>853094</v>
      </c>
      <c r="W656" s="161">
        <f t="shared" si="21"/>
        <v>93.005716005141466</v>
      </c>
      <c r="X656" s="161" t="s">
        <v>331</v>
      </c>
      <c r="Y656" t="s">
        <v>17</v>
      </c>
      <c r="Z656" s="10" t="s">
        <v>5585</v>
      </c>
      <c r="AA656" s="163" t="s">
        <v>5507</v>
      </c>
      <c r="AB656" s="160" t="s">
        <v>5548</v>
      </c>
      <c r="AC656" s="7" t="s">
        <v>313</v>
      </c>
      <c r="AD656" s="164"/>
    </row>
    <row r="657" spans="1:30" ht="15.6" customHeight="1">
      <c r="A657" s="152" t="s">
        <v>5292</v>
      </c>
      <c r="B657" s="154" t="s">
        <v>5285</v>
      </c>
      <c r="C657" s="154" t="s">
        <v>5288</v>
      </c>
      <c r="D657" s="154">
        <v>2014</v>
      </c>
      <c r="E657" s="157" t="s">
        <v>5467</v>
      </c>
      <c r="F657" s="153" t="s">
        <v>5404</v>
      </c>
      <c r="G657" s="153" t="s">
        <v>5363</v>
      </c>
      <c r="H657" s="153" t="s">
        <v>5485</v>
      </c>
      <c r="I657" s="153" t="s">
        <v>5364</v>
      </c>
      <c r="J657" s="155" t="s">
        <v>5486</v>
      </c>
      <c r="K657" s="154" t="s">
        <v>5361</v>
      </c>
      <c r="L657" s="154" t="s">
        <v>5487</v>
      </c>
      <c r="M657" s="154" t="s">
        <v>5362</v>
      </c>
      <c r="N657" s="154" t="s">
        <v>5488</v>
      </c>
      <c r="O657" s="158" t="s">
        <v>5348</v>
      </c>
      <c r="Q657" s="156">
        <v>461154</v>
      </c>
      <c r="R657" s="153" t="s">
        <v>48</v>
      </c>
      <c r="S657" s="153" t="s">
        <v>5328</v>
      </c>
      <c r="T657" s="153" t="s">
        <v>5479</v>
      </c>
      <c r="U657" t="s">
        <v>5480</v>
      </c>
      <c r="V657" s="162">
        <v>392414</v>
      </c>
      <c r="W657" s="161">
        <f t="shared" si="21"/>
        <v>85.093916565832671</v>
      </c>
      <c r="X657" s="161" t="s">
        <v>331</v>
      </c>
      <c r="Y657" t="s">
        <v>17</v>
      </c>
      <c r="Z657" s="10" t="s">
        <v>5584</v>
      </c>
      <c r="AA657" s="163" t="s">
        <v>5508</v>
      </c>
      <c r="AB657" s="160" t="s">
        <v>5549</v>
      </c>
      <c r="AC657" s="7" t="s">
        <v>313</v>
      </c>
      <c r="AD657" s="164"/>
    </row>
    <row r="658" spans="1:30" ht="15.6" customHeight="1">
      <c r="A658" s="152" t="s">
        <v>5292</v>
      </c>
      <c r="B658" s="154" t="s">
        <v>5285</v>
      </c>
      <c r="C658" s="154" t="s">
        <v>5288</v>
      </c>
      <c r="D658" s="154">
        <v>2014</v>
      </c>
      <c r="E658" s="157" t="s">
        <v>5467</v>
      </c>
      <c r="F658" s="153" t="s">
        <v>5406</v>
      </c>
      <c r="G658" s="153" t="s">
        <v>5363</v>
      </c>
      <c r="H658" s="153" t="s">
        <v>5485</v>
      </c>
      <c r="I658" s="153" t="s">
        <v>5364</v>
      </c>
      <c r="J658" s="155" t="s">
        <v>5486</v>
      </c>
      <c r="K658" s="154" t="s">
        <v>5361</v>
      </c>
      <c r="L658" s="154" t="s">
        <v>5487</v>
      </c>
      <c r="M658" s="154" t="s">
        <v>5362</v>
      </c>
      <c r="N658" s="154" t="s">
        <v>5488</v>
      </c>
      <c r="O658" s="158" t="s">
        <v>5349</v>
      </c>
      <c r="Q658" s="156">
        <v>265299</v>
      </c>
      <c r="R658" s="153" t="s">
        <v>48</v>
      </c>
      <c r="S658" s="153" t="s">
        <v>5328</v>
      </c>
      <c r="T658" s="153" t="s">
        <v>5479</v>
      </c>
      <c r="U658" t="s">
        <v>5480</v>
      </c>
      <c r="V658" s="162">
        <v>239608</v>
      </c>
      <c r="W658" s="161">
        <f t="shared" si="21"/>
        <v>90.316209258233158</v>
      </c>
      <c r="X658" s="161" t="s">
        <v>331</v>
      </c>
      <c r="Y658" t="s">
        <v>17</v>
      </c>
      <c r="Z658" s="10" t="s">
        <v>5582</v>
      </c>
      <c r="AA658" s="163" t="s">
        <v>5509</v>
      </c>
      <c r="AB658" s="160" t="s">
        <v>5550</v>
      </c>
      <c r="AC658" s="7" t="s">
        <v>313</v>
      </c>
      <c r="AD658" s="164"/>
    </row>
    <row r="659" spans="1:30" ht="14.45" customHeight="1">
      <c r="A659" s="152" t="s">
        <v>5292</v>
      </c>
      <c r="B659" s="154" t="s">
        <v>5285</v>
      </c>
      <c r="C659" s="154" t="s">
        <v>5288</v>
      </c>
      <c r="D659" s="154">
        <v>2014</v>
      </c>
      <c r="E659" s="157" t="s">
        <v>5467</v>
      </c>
      <c r="F659" s="153" t="s">
        <v>5408</v>
      </c>
      <c r="G659" s="153" t="s">
        <v>5363</v>
      </c>
      <c r="H659" s="153" t="s">
        <v>5485</v>
      </c>
      <c r="I659" s="153" t="s">
        <v>5364</v>
      </c>
      <c r="J659" s="155" t="s">
        <v>5486</v>
      </c>
      <c r="K659" s="154" t="s">
        <v>5361</v>
      </c>
      <c r="L659" s="154" t="s">
        <v>5487</v>
      </c>
      <c r="M659" s="154" t="s">
        <v>5362</v>
      </c>
      <c r="N659" s="154" t="s">
        <v>5488</v>
      </c>
      <c r="O659" s="158" t="s">
        <v>5350</v>
      </c>
      <c r="Q659" s="156">
        <v>264734</v>
      </c>
      <c r="R659" s="153" t="s">
        <v>48</v>
      </c>
      <c r="S659" s="153" t="s">
        <v>5328</v>
      </c>
      <c r="T659" s="153" t="s">
        <v>5479</v>
      </c>
      <c r="U659" t="s">
        <v>5480</v>
      </c>
      <c r="V659" s="162">
        <v>171582</v>
      </c>
      <c r="W659" s="161">
        <f t="shared" si="21"/>
        <v>64.812982087680453</v>
      </c>
      <c r="X659" s="161" t="s">
        <v>331</v>
      </c>
      <c r="Y659" t="s">
        <v>17</v>
      </c>
      <c r="Z659" s="10" t="s">
        <v>5581</v>
      </c>
      <c r="AA659" s="163" t="s">
        <v>5510</v>
      </c>
      <c r="AB659" s="160" t="s">
        <v>5551</v>
      </c>
      <c r="AC659" s="7" t="s">
        <v>313</v>
      </c>
      <c r="AD659" s="164"/>
    </row>
    <row r="660" spans="1:30" ht="13.9" customHeight="1">
      <c r="A660" s="152" t="s">
        <v>5292</v>
      </c>
      <c r="B660" s="154" t="s">
        <v>5285</v>
      </c>
      <c r="C660" s="154" t="s">
        <v>5288</v>
      </c>
      <c r="D660" s="154">
        <v>2014</v>
      </c>
      <c r="E660" s="157" t="s">
        <v>5467</v>
      </c>
      <c r="F660" s="153" t="s">
        <v>5410</v>
      </c>
      <c r="G660" s="153" t="s">
        <v>5363</v>
      </c>
      <c r="H660" s="153" t="s">
        <v>5485</v>
      </c>
      <c r="I660" s="153" t="s">
        <v>5364</v>
      </c>
      <c r="J660" s="155" t="s">
        <v>5486</v>
      </c>
      <c r="K660" s="154" t="s">
        <v>5361</v>
      </c>
      <c r="L660" s="154" t="s">
        <v>5487</v>
      </c>
      <c r="M660" s="154" t="s">
        <v>5362</v>
      </c>
      <c r="N660" s="154" t="s">
        <v>5488</v>
      </c>
      <c r="O660" s="158" t="s">
        <v>5351</v>
      </c>
      <c r="Q660" s="156">
        <v>2123400</v>
      </c>
      <c r="R660" s="153" t="s">
        <v>48</v>
      </c>
      <c r="S660" s="153" t="s">
        <v>5328</v>
      </c>
      <c r="T660" s="153" t="s">
        <v>5479</v>
      </c>
      <c r="U660" t="s">
        <v>5480</v>
      </c>
      <c r="V660" s="162">
        <v>1697610</v>
      </c>
      <c r="W660" s="161">
        <f t="shared" si="21"/>
        <v>79.947725346142988</v>
      </c>
      <c r="X660" s="161" t="s">
        <v>331</v>
      </c>
      <c r="Y660" t="s">
        <v>17</v>
      </c>
      <c r="Z660" s="10" t="s">
        <v>5580</v>
      </c>
      <c r="AA660" s="163" t="s">
        <v>5511</v>
      </c>
      <c r="AB660" s="160" t="s">
        <v>5552</v>
      </c>
      <c r="AC660" s="7" t="s">
        <v>313</v>
      </c>
    </row>
    <row r="661" spans="1:30" ht="13.9" customHeight="1">
      <c r="A661" s="152" t="s">
        <v>5292</v>
      </c>
      <c r="B661" s="154" t="s">
        <v>5285</v>
      </c>
      <c r="C661" s="154" t="s">
        <v>5288</v>
      </c>
      <c r="D661" s="154">
        <v>2014</v>
      </c>
      <c r="E661" s="157" t="s">
        <v>5467</v>
      </c>
      <c r="F661" s="153" t="s">
        <v>5412</v>
      </c>
      <c r="G661" s="153" t="s">
        <v>5363</v>
      </c>
      <c r="H661" s="153" t="s">
        <v>5485</v>
      </c>
      <c r="I661" s="153" t="s">
        <v>5364</v>
      </c>
      <c r="J661" s="155" t="s">
        <v>5486</v>
      </c>
      <c r="K661" s="154" t="s">
        <v>5361</v>
      </c>
      <c r="L661" s="154" t="s">
        <v>5487</v>
      </c>
      <c r="M661" s="154" t="s">
        <v>5362</v>
      </c>
      <c r="N661" s="154" t="s">
        <v>5488</v>
      </c>
      <c r="O661" s="158" t="s">
        <v>5352</v>
      </c>
      <c r="Q661" s="156">
        <v>1648098</v>
      </c>
      <c r="R661" s="153" t="s">
        <v>48</v>
      </c>
      <c r="S661" s="153" t="s">
        <v>5328</v>
      </c>
      <c r="T661" s="153" t="s">
        <v>5479</v>
      </c>
      <c r="U661" t="s">
        <v>5480</v>
      </c>
      <c r="V661" s="162">
        <v>1274992</v>
      </c>
      <c r="W661" s="161">
        <f t="shared" si="21"/>
        <v>77.361419041828825</v>
      </c>
      <c r="X661" s="161" t="s">
        <v>331</v>
      </c>
      <c r="Y661" t="s">
        <v>17</v>
      </c>
      <c r="Z661" s="10" t="s">
        <v>5579</v>
      </c>
      <c r="AA661" s="163" t="s">
        <v>5512</v>
      </c>
      <c r="AB661" s="160" t="s">
        <v>5553</v>
      </c>
      <c r="AC661" s="7" t="s">
        <v>313</v>
      </c>
      <c r="AD661" s="164"/>
    </row>
    <row r="662" spans="1:30" ht="13.15" customHeight="1">
      <c r="A662" s="152" t="s">
        <v>5292</v>
      </c>
      <c r="B662" s="154" t="s">
        <v>5285</v>
      </c>
      <c r="C662" s="154" t="s">
        <v>5288</v>
      </c>
      <c r="D662" s="154">
        <v>2014</v>
      </c>
      <c r="E662" s="157" t="s">
        <v>5467</v>
      </c>
      <c r="F662" s="153" t="s">
        <v>5414</v>
      </c>
      <c r="G662" s="153" t="s">
        <v>5363</v>
      </c>
      <c r="H662" s="153" t="s">
        <v>5485</v>
      </c>
      <c r="I662" s="153" t="s">
        <v>5364</v>
      </c>
      <c r="J662" s="155" t="s">
        <v>5486</v>
      </c>
      <c r="K662" s="154" t="s">
        <v>5361</v>
      </c>
      <c r="L662" s="154" t="s">
        <v>5487</v>
      </c>
      <c r="M662" s="154" t="s">
        <v>5362</v>
      </c>
      <c r="N662" s="154" t="s">
        <v>5488</v>
      </c>
      <c r="O662" s="158" t="s">
        <v>5353</v>
      </c>
      <c r="Q662" s="156">
        <v>1852661</v>
      </c>
      <c r="R662" s="153" t="s">
        <v>48</v>
      </c>
      <c r="S662" s="153" t="s">
        <v>5328</v>
      </c>
      <c r="T662" s="153" t="s">
        <v>5479</v>
      </c>
      <c r="U662" t="s">
        <v>5480</v>
      </c>
      <c r="V662" s="162">
        <v>1605611</v>
      </c>
      <c r="W662" s="161">
        <f t="shared" si="21"/>
        <v>86.665126539609787</v>
      </c>
      <c r="X662" s="161" t="s">
        <v>331</v>
      </c>
      <c r="Y662" t="s">
        <v>17</v>
      </c>
      <c r="Z662" s="10" t="s">
        <v>5578</v>
      </c>
      <c r="AA662" s="163" t="s">
        <v>5513</v>
      </c>
      <c r="AB662" s="160" t="s">
        <v>5554</v>
      </c>
      <c r="AC662" s="7" t="s">
        <v>313</v>
      </c>
    </row>
    <row r="663" spans="1:30" ht="13.9" customHeight="1">
      <c r="A663" s="152" t="s">
        <v>5292</v>
      </c>
      <c r="B663" s="154" t="s">
        <v>5285</v>
      </c>
      <c r="C663" s="154" t="s">
        <v>5288</v>
      </c>
      <c r="D663" s="154">
        <v>2014</v>
      </c>
      <c r="E663" s="157" t="s">
        <v>5467</v>
      </c>
      <c r="F663" s="153" t="s">
        <v>5416</v>
      </c>
      <c r="G663" s="153" t="s">
        <v>5363</v>
      </c>
      <c r="H663" s="153" t="s">
        <v>5485</v>
      </c>
      <c r="I663" s="153" t="s">
        <v>5364</v>
      </c>
      <c r="J663" s="155" t="s">
        <v>5486</v>
      </c>
      <c r="K663" s="154" t="s">
        <v>5361</v>
      </c>
      <c r="L663" s="154" t="s">
        <v>5487</v>
      </c>
      <c r="M663" s="154" t="s">
        <v>5362</v>
      </c>
      <c r="N663" s="154" t="s">
        <v>5488</v>
      </c>
      <c r="O663" s="158" t="s">
        <v>5354</v>
      </c>
      <c r="Q663" s="156">
        <v>1653355</v>
      </c>
      <c r="R663" s="153" t="s">
        <v>48</v>
      </c>
      <c r="S663" s="153" t="s">
        <v>5328</v>
      </c>
      <c r="T663" s="153" t="s">
        <v>5479</v>
      </c>
      <c r="U663" t="s">
        <v>5480</v>
      </c>
      <c r="V663" s="162">
        <v>1169632</v>
      </c>
      <c r="W663" s="161">
        <f t="shared" si="21"/>
        <v>70.742943892872361</v>
      </c>
      <c r="X663" s="161" t="s">
        <v>331</v>
      </c>
      <c r="Y663" t="s">
        <v>17</v>
      </c>
      <c r="Z663" s="10" t="s">
        <v>5583</v>
      </c>
      <c r="AA663" s="163" t="s">
        <v>5514</v>
      </c>
      <c r="AB663" s="160" t="s">
        <v>5555</v>
      </c>
      <c r="AC663" s="7" t="s">
        <v>313</v>
      </c>
    </row>
    <row r="664" spans="1:30" ht="15.6" customHeight="1">
      <c r="A664" s="152" t="s">
        <v>5292</v>
      </c>
      <c r="B664" s="154" t="s">
        <v>5285</v>
      </c>
      <c r="C664" s="154" t="s">
        <v>5288</v>
      </c>
      <c r="D664" s="154">
        <v>2014</v>
      </c>
      <c r="E664" s="157" t="s">
        <v>5467</v>
      </c>
      <c r="F664" s="153" t="s">
        <v>5418</v>
      </c>
      <c r="G664" s="153" t="s">
        <v>5363</v>
      </c>
      <c r="H664" s="153" t="s">
        <v>5485</v>
      </c>
      <c r="I664" s="153" t="s">
        <v>5364</v>
      </c>
      <c r="J664" s="155" t="s">
        <v>5486</v>
      </c>
      <c r="K664" s="154" t="s">
        <v>5361</v>
      </c>
      <c r="L664" s="154" t="s">
        <v>5487</v>
      </c>
      <c r="M664" s="154" t="s">
        <v>5362</v>
      </c>
      <c r="N664" s="154" t="s">
        <v>5488</v>
      </c>
      <c r="O664" s="158" t="s">
        <v>5355</v>
      </c>
      <c r="Q664" s="156">
        <v>1673003</v>
      </c>
      <c r="R664" s="153" t="s">
        <v>48</v>
      </c>
      <c r="S664" s="153" t="s">
        <v>5328</v>
      </c>
      <c r="T664" s="153" t="s">
        <v>5479</v>
      </c>
      <c r="U664" t="s">
        <v>5480</v>
      </c>
      <c r="V664" s="162">
        <v>1107606</v>
      </c>
      <c r="W664" s="161">
        <f t="shared" si="21"/>
        <v>66.204663111781628</v>
      </c>
      <c r="X664" s="161" t="s">
        <v>331</v>
      </c>
      <c r="Y664" t="s">
        <v>17</v>
      </c>
      <c r="Z664" s="10" t="s">
        <v>5577</v>
      </c>
      <c r="AA664" s="163" t="s">
        <v>5515</v>
      </c>
      <c r="AB664" s="160" t="s">
        <v>5556</v>
      </c>
      <c r="AC664" s="7" t="s">
        <v>313</v>
      </c>
    </row>
    <row r="665" spans="1:30" ht="13.9" customHeight="1">
      <c r="A665" s="152" t="s">
        <v>5292</v>
      </c>
      <c r="B665" s="154" t="s">
        <v>5285</v>
      </c>
      <c r="C665" s="154" t="s">
        <v>5288</v>
      </c>
      <c r="D665" s="154">
        <v>2014</v>
      </c>
      <c r="E665" s="157" t="s">
        <v>5467</v>
      </c>
      <c r="F665" s="153" t="s">
        <v>5420</v>
      </c>
      <c r="G665" s="153" t="s">
        <v>5363</v>
      </c>
      <c r="H665" s="153" t="s">
        <v>5485</v>
      </c>
      <c r="I665" s="153" t="s">
        <v>5364</v>
      </c>
      <c r="J665" s="155" t="s">
        <v>5486</v>
      </c>
      <c r="K665" s="154" t="s">
        <v>5361</v>
      </c>
      <c r="L665" s="154" t="s">
        <v>5487</v>
      </c>
      <c r="M665" s="154" t="s">
        <v>5362</v>
      </c>
      <c r="N665" s="154" t="s">
        <v>5488</v>
      </c>
      <c r="O665" s="158" t="s">
        <v>5356</v>
      </c>
      <c r="Q665" s="156">
        <v>1967000</v>
      </c>
      <c r="R665" s="153" t="s">
        <v>48</v>
      </c>
      <c r="S665" s="153" t="s">
        <v>5328</v>
      </c>
      <c r="T665" s="153" t="s">
        <v>5479</v>
      </c>
      <c r="U665" t="s">
        <v>5480</v>
      </c>
      <c r="V665" s="162">
        <v>1645137</v>
      </c>
      <c r="W665" s="161">
        <f t="shared" si="21"/>
        <v>83.63685815963396</v>
      </c>
      <c r="X665" s="161" t="s">
        <v>331</v>
      </c>
      <c r="Y665" t="s">
        <v>17</v>
      </c>
      <c r="Z665" s="10" t="s">
        <v>5576</v>
      </c>
      <c r="AA665" s="163" t="s">
        <v>5516</v>
      </c>
      <c r="AB665" s="160" t="s">
        <v>5557</v>
      </c>
      <c r="AC665" s="7" t="s">
        <v>313</v>
      </c>
    </row>
    <row r="666" spans="1:30" ht="13.15" customHeight="1">
      <c r="A666" s="152" t="s">
        <v>5292</v>
      </c>
      <c r="B666" s="154" t="s">
        <v>5285</v>
      </c>
      <c r="C666" s="154" t="s">
        <v>5288</v>
      </c>
      <c r="D666" s="154">
        <v>2014</v>
      </c>
      <c r="E666" s="157" t="s">
        <v>5467</v>
      </c>
      <c r="F666" s="153" t="s">
        <v>5422</v>
      </c>
      <c r="G666" s="153" t="s">
        <v>5363</v>
      </c>
      <c r="H666" s="153" t="s">
        <v>5485</v>
      </c>
      <c r="I666" s="153" t="s">
        <v>5364</v>
      </c>
      <c r="J666" s="155" t="s">
        <v>5486</v>
      </c>
      <c r="K666" s="154" t="s">
        <v>5361</v>
      </c>
      <c r="L666" s="154" t="s">
        <v>5487</v>
      </c>
      <c r="M666" s="154" t="s">
        <v>5362</v>
      </c>
      <c r="N666" s="154" t="s">
        <v>5488</v>
      </c>
      <c r="O666" s="158" t="s">
        <v>5357</v>
      </c>
      <c r="Q666" s="156">
        <v>422882</v>
      </c>
      <c r="R666" s="153" t="s">
        <v>48</v>
      </c>
      <c r="S666" s="153" t="s">
        <v>5328</v>
      </c>
      <c r="T666" s="153" t="s">
        <v>5479</v>
      </c>
      <c r="U666" t="s">
        <v>5480</v>
      </c>
      <c r="V666" s="162">
        <v>367964</v>
      </c>
      <c r="W666" s="161">
        <f t="shared" si="21"/>
        <v>87.013398536707641</v>
      </c>
      <c r="X666" s="161" t="s">
        <v>331</v>
      </c>
      <c r="Y666" t="s">
        <v>17</v>
      </c>
      <c r="Z666" s="10" t="s">
        <v>5575</v>
      </c>
      <c r="AA666" s="163" t="s">
        <v>5517</v>
      </c>
      <c r="AB666" s="160" t="s">
        <v>5558</v>
      </c>
      <c r="AC666" s="7" t="s">
        <v>313</v>
      </c>
    </row>
    <row r="667" spans="1:30" ht="15.6" customHeight="1">
      <c r="A667" s="152" t="s">
        <v>5292</v>
      </c>
      <c r="B667" s="154" t="s">
        <v>5285</v>
      </c>
      <c r="C667" s="154" t="s">
        <v>5288</v>
      </c>
      <c r="D667" s="154">
        <v>2014</v>
      </c>
      <c r="E667" s="157" t="s">
        <v>5467</v>
      </c>
      <c r="F667" s="153" t="s">
        <v>5424</v>
      </c>
      <c r="G667" s="153" t="s">
        <v>5363</v>
      </c>
      <c r="H667" s="153" t="s">
        <v>5485</v>
      </c>
      <c r="I667" s="153" t="s">
        <v>5364</v>
      </c>
      <c r="J667" s="155" t="s">
        <v>5486</v>
      </c>
      <c r="K667" s="154" t="s">
        <v>5361</v>
      </c>
      <c r="L667" s="154" t="s">
        <v>5487</v>
      </c>
      <c r="M667" s="154" t="s">
        <v>5362</v>
      </c>
      <c r="N667" s="154" t="s">
        <v>5488</v>
      </c>
      <c r="O667" s="158" t="s">
        <v>5358</v>
      </c>
      <c r="Q667" s="156">
        <v>247152</v>
      </c>
      <c r="R667" s="153" t="s">
        <v>48</v>
      </c>
      <c r="S667" s="153" t="s">
        <v>5328</v>
      </c>
      <c r="T667" s="153" t="s">
        <v>5479</v>
      </c>
      <c r="U667" t="s">
        <v>5480</v>
      </c>
      <c r="V667" s="162">
        <v>210127</v>
      </c>
      <c r="W667" s="161">
        <f t="shared" si="21"/>
        <v>85.019340324982196</v>
      </c>
      <c r="X667" s="161" t="s">
        <v>331</v>
      </c>
      <c r="Y667" t="s">
        <v>17</v>
      </c>
      <c r="Z667" s="10" t="s">
        <v>5574</v>
      </c>
      <c r="AA667" s="163" t="s">
        <v>5518</v>
      </c>
      <c r="AB667" s="160" t="s">
        <v>5559</v>
      </c>
      <c r="AC667" s="7" t="s">
        <v>313</v>
      </c>
    </row>
    <row r="668" spans="1:30" ht="13.9" customHeight="1">
      <c r="A668" s="152" t="s">
        <v>5292</v>
      </c>
      <c r="B668" s="154" t="s">
        <v>5285</v>
      </c>
      <c r="C668" s="154" t="s">
        <v>5288</v>
      </c>
      <c r="D668" s="154">
        <v>2014</v>
      </c>
      <c r="E668" s="157" t="s">
        <v>5467</v>
      </c>
      <c r="F668" s="153" t="s">
        <v>5426</v>
      </c>
      <c r="G668" s="153" t="s">
        <v>5363</v>
      </c>
      <c r="H668" s="153" t="s">
        <v>5485</v>
      </c>
      <c r="I668" s="153" t="s">
        <v>5364</v>
      </c>
      <c r="J668" s="155" t="s">
        <v>5486</v>
      </c>
      <c r="K668" s="154" t="s">
        <v>5361</v>
      </c>
      <c r="L668" s="154" t="s">
        <v>5487</v>
      </c>
      <c r="M668" s="154" t="s">
        <v>5362</v>
      </c>
      <c r="N668" s="154" t="s">
        <v>5488</v>
      </c>
      <c r="O668" s="158" t="s">
        <v>5359</v>
      </c>
      <c r="Q668" s="156">
        <v>353859</v>
      </c>
      <c r="R668" s="153" t="s">
        <v>48</v>
      </c>
      <c r="S668" s="153" t="s">
        <v>5328</v>
      </c>
      <c r="T668" s="153" t="s">
        <v>5479</v>
      </c>
      <c r="U668" t="s">
        <v>5480</v>
      </c>
      <c r="V668" s="162">
        <v>303776</v>
      </c>
      <c r="W668" s="161">
        <f t="shared" si="21"/>
        <v>85.846622524790945</v>
      </c>
      <c r="X668" s="161" t="s">
        <v>331</v>
      </c>
      <c r="Y668" t="s">
        <v>17</v>
      </c>
      <c r="Z668" s="10" t="s">
        <v>5573</v>
      </c>
      <c r="AA668" s="163" t="s">
        <v>5519</v>
      </c>
      <c r="AB668" s="160" t="s">
        <v>5560</v>
      </c>
      <c r="AC668" s="7" t="s">
        <v>313</v>
      </c>
    </row>
    <row r="669" spans="1:30" ht="13.9" customHeight="1">
      <c r="A669" s="152" t="s">
        <v>5292</v>
      </c>
      <c r="B669" s="154" t="s">
        <v>5285</v>
      </c>
      <c r="C669" s="154" t="s">
        <v>5288</v>
      </c>
      <c r="D669" s="154">
        <v>2014</v>
      </c>
      <c r="E669" s="157" t="s">
        <v>5467</v>
      </c>
      <c r="F669" s="153" t="s">
        <v>5428</v>
      </c>
      <c r="G669" s="153" t="s">
        <v>5363</v>
      </c>
      <c r="H669" s="153" t="s">
        <v>5485</v>
      </c>
      <c r="I669" s="153" t="s">
        <v>5364</v>
      </c>
      <c r="J669" s="155" t="s">
        <v>5486</v>
      </c>
      <c r="K669" s="154" t="s">
        <v>5361</v>
      </c>
      <c r="L669" s="154" t="s">
        <v>5487</v>
      </c>
      <c r="M669" s="154" t="s">
        <v>5362</v>
      </c>
      <c r="N669" s="154" t="s">
        <v>5488</v>
      </c>
      <c r="O669" s="158" t="s">
        <v>5360</v>
      </c>
      <c r="Q669" s="156">
        <v>798533</v>
      </c>
      <c r="R669" s="153" t="s">
        <v>48</v>
      </c>
      <c r="S669" s="153" t="s">
        <v>5328</v>
      </c>
      <c r="T669" s="153" t="s">
        <v>5479</v>
      </c>
      <c r="U669" t="s">
        <v>5480</v>
      </c>
      <c r="V669" s="162">
        <v>723791</v>
      </c>
      <c r="W669" s="161">
        <f t="shared" si="21"/>
        <v>90.640086258175927</v>
      </c>
      <c r="X669" s="161" t="s">
        <v>331</v>
      </c>
      <c r="Y669" t="s">
        <v>17</v>
      </c>
      <c r="Z669" s="10" t="s">
        <v>5587</v>
      </c>
      <c r="AA669" s="163" t="s">
        <v>5520</v>
      </c>
      <c r="AB669" s="160" t="s">
        <v>5561</v>
      </c>
      <c r="AC669" s="7" t="s">
        <v>313</v>
      </c>
    </row>
    <row r="670" spans="1:30" ht="14.45" customHeight="1">
      <c r="A670" s="167" t="s">
        <v>5909</v>
      </c>
      <c r="B670" t="s">
        <v>5903</v>
      </c>
      <c r="C670" t="s">
        <v>5908</v>
      </c>
      <c r="D670">
        <v>2014</v>
      </c>
      <c r="E670" t="s">
        <v>5923</v>
      </c>
      <c r="F670" t="s">
        <v>5929</v>
      </c>
      <c r="G670" t="s">
        <v>5931</v>
      </c>
      <c r="H670" s="101" t="s">
        <v>6054</v>
      </c>
      <c r="I670" t="s">
        <v>5932</v>
      </c>
      <c r="J670" t="s">
        <v>6055</v>
      </c>
      <c r="K670" t="s">
        <v>2618</v>
      </c>
      <c r="L670" t="s">
        <v>5930</v>
      </c>
      <c r="M670" t="s">
        <v>17</v>
      </c>
      <c r="N670" t="s">
        <v>17</v>
      </c>
      <c r="O670" t="s">
        <v>5934</v>
      </c>
      <c r="P670" t="s">
        <v>17</v>
      </c>
      <c r="Q670" s="168">
        <v>15227</v>
      </c>
      <c r="R670" t="s">
        <v>48</v>
      </c>
      <c r="S670" t="s">
        <v>6056</v>
      </c>
      <c r="T670">
        <v>30</v>
      </c>
      <c r="U670">
        <v>100</v>
      </c>
      <c r="V670" s="89">
        <v>15195</v>
      </c>
      <c r="W670">
        <f t="shared" si="21"/>
        <v>99.789846982334012</v>
      </c>
      <c r="X670" t="s">
        <v>17</v>
      </c>
      <c r="Y670" t="s">
        <v>17</v>
      </c>
      <c r="Z670" s="101" t="s">
        <v>6057</v>
      </c>
      <c r="AA670" t="s">
        <v>6058</v>
      </c>
      <c r="AB670" s="101" t="s">
        <v>6059</v>
      </c>
      <c r="AC670" t="s">
        <v>6060</v>
      </c>
      <c r="AD670" s="101" t="s">
        <v>17</v>
      </c>
    </row>
    <row r="671" spans="1:30" ht="17.45" customHeight="1">
      <c r="A671" s="167" t="s">
        <v>5938</v>
      </c>
      <c r="B671" t="s">
        <v>5903</v>
      </c>
      <c r="C671" t="s">
        <v>5908</v>
      </c>
      <c r="D671">
        <v>2014</v>
      </c>
      <c r="E671" t="s">
        <v>5923</v>
      </c>
      <c r="F671" t="s">
        <v>5943</v>
      </c>
      <c r="G671" t="s">
        <v>5944</v>
      </c>
      <c r="H671" s="101" t="s">
        <v>6061</v>
      </c>
      <c r="I671" t="s">
        <v>5932</v>
      </c>
      <c r="J671" t="s">
        <v>6055</v>
      </c>
      <c r="K671" t="s">
        <v>2618</v>
      </c>
      <c r="L671" t="s">
        <v>5930</v>
      </c>
      <c r="M671" t="s">
        <v>17</v>
      </c>
      <c r="N671" t="s">
        <v>17</v>
      </c>
      <c r="O671" t="s">
        <v>5945</v>
      </c>
      <c r="P671" t="s">
        <v>17</v>
      </c>
      <c r="Q671" s="168">
        <v>22773</v>
      </c>
      <c r="R671" t="s">
        <v>48</v>
      </c>
      <c r="S671" t="s">
        <v>6056</v>
      </c>
      <c r="T671">
        <v>30</v>
      </c>
      <c r="U671">
        <v>100</v>
      </c>
      <c r="V671" s="89">
        <v>22740</v>
      </c>
      <c r="W671">
        <f t="shared" si="21"/>
        <v>99.855091555789755</v>
      </c>
      <c r="X671" t="s">
        <v>17</v>
      </c>
      <c r="Y671" t="s">
        <v>17</v>
      </c>
      <c r="Z671" t="s">
        <v>6062</v>
      </c>
      <c r="AA671" t="s">
        <v>6063</v>
      </c>
      <c r="AB671" s="101" t="s">
        <v>6064</v>
      </c>
      <c r="AC671" t="s">
        <v>6060</v>
      </c>
      <c r="AD671" t="s">
        <v>17</v>
      </c>
    </row>
    <row r="672" spans="1:30" ht="16.899999999999999" customHeight="1">
      <c r="A672" s="167" t="s">
        <v>5947</v>
      </c>
      <c r="B672" t="s">
        <v>5903</v>
      </c>
      <c r="C672" t="s">
        <v>5908</v>
      </c>
      <c r="D672">
        <v>2014</v>
      </c>
      <c r="E672" t="s">
        <v>5923</v>
      </c>
      <c r="F672" t="s">
        <v>5954</v>
      </c>
      <c r="G672" t="s">
        <v>5955</v>
      </c>
      <c r="H672" s="101" t="s">
        <v>6065</v>
      </c>
      <c r="I672" t="s">
        <v>5932</v>
      </c>
      <c r="J672" t="s">
        <v>6055</v>
      </c>
      <c r="K672" t="s">
        <v>2618</v>
      </c>
      <c r="L672" t="s">
        <v>5930</v>
      </c>
      <c r="M672" t="s">
        <v>17</v>
      </c>
      <c r="N672" t="s">
        <v>17</v>
      </c>
      <c r="O672" t="s">
        <v>5956</v>
      </c>
      <c r="P672" t="s">
        <v>17</v>
      </c>
      <c r="Q672" s="168">
        <v>19671</v>
      </c>
      <c r="R672" t="s">
        <v>48</v>
      </c>
      <c r="S672" t="s">
        <v>6056</v>
      </c>
      <c r="T672">
        <v>30</v>
      </c>
      <c r="U672">
        <v>100</v>
      </c>
      <c r="V672" s="89">
        <v>19631</v>
      </c>
      <c r="W672">
        <f t="shared" si="21"/>
        <v>99.796654974327694</v>
      </c>
      <c r="X672" t="s">
        <v>17</v>
      </c>
      <c r="Y672" t="s">
        <v>17</v>
      </c>
      <c r="Z672" t="s">
        <v>6066</v>
      </c>
      <c r="AA672" t="s">
        <v>6067</v>
      </c>
      <c r="AB672" s="101" t="s">
        <v>6068</v>
      </c>
      <c r="AC672" t="s">
        <v>6060</v>
      </c>
      <c r="AD672" t="s">
        <v>17</v>
      </c>
    </row>
    <row r="673" spans="1:30" ht="14.45" customHeight="1">
      <c r="A673" s="167" t="s">
        <v>5947</v>
      </c>
      <c r="B673" t="s">
        <v>5903</v>
      </c>
      <c r="C673" t="s">
        <v>5908</v>
      </c>
      <c r="D673">
        <v>2014</v>
      </c>
      <c r="E673" t="s">
        <v>5923</v>
      </c>
      <c r="F673" t="s">
        <v>5954</v>
      </c>
      <c r="G673" t="s">
        <v>5959</v>
      </c>
      <c r="H673" s="101" t="s">
        <v>6069</v>
      </c>
      <c r="I673" t="s">
        <v>5932</v>
      </c>
      <c r="J673" t="s">
        <v>6055</v>
      </c>
      <c r="K673" t="s">
        <v>2618</v>
      </c>
      <c r="L673" t="s">
        <v>5930</v>
      </c>
      <c r="M673" t="s">
        <v>17</v>
      </c>
      <c r="N673" t="s">
        <v>17</v>
      </c>
      <c r="O673" t="s">
        <v>5960</v>
      </c>
      <c r="P673" t="s">
        <v>17</v>
      </c>
      <c r="Q673" s="168">
        <v>22910</v>
      </c>
      <c r="R673" t="s">
        <v>48</v>
      </c>
      <c r="S673" t="s">
        <v>6056</v>
      </c>
      <c r="T673">
        <v>30</v>
      </c>
      <c r="U673">
        <v>100</v>
      </c>
      <c r="V673" s="89">
        <v>22876</v>
      </c>
      <c r="W673">
        <f t="shared" si="21"/>
        <v>99.851593190746399</v>
      </c>
      <c r="X673" t="s">
        <v>17</v>
      </c>
      <c r="Y673" t="s">
        <v>17</v>
      </c>
      <c r="Z673" t="s">
        <v>6070</v>
      </c>
      <c r="AA673" t="s">
        <v>6071</v>
      </c>
      <c r="AB673" s="101" t="s">
        <v>6072</v>
      </c>
      <c r="AC673" t="s">
        <v>6060</v>
      </c>
      <c r="AD673" t="s">
        <v>17</v>
      </c>
    </row>
    <row r="674" spans="1:30" ht="14.45" customHeight="1">
      <c r="A674" s="167" t="s">
        <v>5962</v>
      </c>
      <c r="B674" t="s">
        <v>5903</v>
      </c>
      <c r="C674" t="s">
        <v>5908</v>
      </c>
      <c r="D674">
        <v>2014</v>
      </c>
      <c r="E674" t="s">
        <v>5923</v>
      </c>
      <c r="F674" t="s">
        <v>5967</v>
      </c>
      <c r="G674" t="s">
        <v>5968</v>
      </c>
      <c r="H674" s="101" t="s">
        <v>6073</v>
      </c>
      <c r="I674" t="s">
        <v>5932</v>
      </c>
      <c r="J674" t="s">
        <v>6055</v>
      </c>
      <c r="K674" t="s">
        <v>2618</v>
      </c>
      <c r="L674" t="s">
        <v>5930</v>
      </c>
      <c r="M674" t="s">
        <v>17</v>
      </c>
      <c r="N674" t="s">
        <v>17</v>
      </c>
      <c r="O674" t="s">
        <v>5969</v>
      </c>
      <c r="P674" t="s">
        <v>17</v>
      </c>
      <c r="Q674" s="168">
        <v>25538</v>
      </c>
      <c r="R674" t="s">
        <v>48</v>
      </c>
      <c r="S674" t="s">
        <v>6056</v>
      </c>
      <c r="T674">
        <v>30</v>
      </c>
      <c r="U674">
        <v>100</v>
      </c>
      <c r="V674" s="89">
        <v>25465</v>
      </c>
      <c r="W674">
        <f t="shared" si="21"/>
        <v>99.714151460568573</v>
      </c>
      <c r="X674" t="s">
        <v>17</v>
      </c>
      <c r="Y674" t="s">
        <v>17</v>
      </c>
      <c r="Z674" t="s">
        <v>6074</v>
      </c>
      <c r="AA674" t="s">
        <v>6075</v>
      </c>
      <c r="AB674" s="101" t="s">
        <v>6076</v>
      </c>
      <c r="AC674" t="s">
        <v>6060</v>
      </c>
      <c r="AD674" t="s">
        <v>17</v>
      </c>
    </row>
    <row r="675" spans="1:30" ht="15.6" customHeight="1">
      <c r="A675" s="167" t="s">
        <v>5962</v>
      </c>
      <c r="B675" t="s">
        <v>5903</v>
      </c>
      <c r="C675" t="s">
        <v>5908</v>
      </c>
      <c r="D675">
        <v>2014</v>
      </c>
      <c r="E675" t="s">
        <v>5923</v>
      </c>
      <c r="F675" t="s">
        <v>5967</v>
      </c>
      <c r="G675" t="s">
        <v>5971</v>
      </c>
      <c r="H675" s="101" t="s">
        <v>6077</v>
      </c>
      <c r="I675" t="s">
        <v>5932</v>
      </c>
      <c r="J675" t="s">
        <v>6055</v>
      </c>
      <c r="K675" t="s">
        <v>2618</v>
      </c>
      <c r="L675" t="s">
        <v>5930</v>
      </c>
      <c r="M675" t="s">
        <v>17</v>
      </c>
      <c r="N675" t="s">
        <v>17</v>
      </c>
      <c r="O675" t="s">
        <v>5972</v>
      </c>
      <c r="P675" t="s">
        <v>17</v>
      </c>
      <c r="Q675" s="168">
        <v>42445</v>
      </c>
      <c r="R675" t="s">
        <v>48</v>
      </c>
      <c r="S675" t="s">
        <v>6056</v>
      </c>
      <c r="T675">
        <v>30</v>
      </c>
      <c r="U675">
        <v>100</v>
      </c>
      <c r="V675" s="89">
        <v>42191</v>
      </c>
      <c r="W675">
        <f t="shared" si="21"/>
        <v>99.401578513370254</v>
      </c>
      <c r="X675" t="s">
        <v>17</v>
      </c>
      <c r="Y675" t="s">
        <v>17</v>
      </c>
      <c r="Z675" t="s">
        <v>6078</v>
      </c>
      <c r="AA675" t="s">
        <v>6079</v>
      </c>
      <c r="AB675" s="101" t="s">
        <v>6080</v>
      </c>
      <c r="AC675" t="s">
        <v>6060</v>
      </c>
      <c r="AD675" t="s">
        <v>17</v>
      </c>
    </row>
    <row r="676" spans="1:30" ht="16.149999999999999" customHeight="1">
      <c r="A676" s="167" t="s">
        <v>5974</v>
      </c>
      <c r="B676" t="s">
        <v>5903</v>
      </c>
      <c r="C676" t="s">
        <v>5908</v>
      </c>
      <c r="D676">
        <v>2014</v>
      </c>
      <c r="E676" t="s">
        <v>5923</v>
      </c>
      <c r="F676" t="s">
        <v>5981</v>
      </c>
      <c r="G676" t="s">
        <v>5931</v>
      </c>
      <c r="H676" s="101" t="s">
        <v>6054</v>
      </c>
      <c r="I676" t="s">
        <v>5932</v>
      </c>
      <c r="J676" t="s">
        <v>6055</v>
      </c>
      <c r="K676" t="s">
        <v>2618</v>
      </c>
      <c r="L676" t="s">
        <v>5930</v>
      </c>
      <c r="M676" t="s">
        <v>17</v>
      </c>
      <c r="N676" t="s">
        <v>17</v>
      </c>
      <c r="O676" t="s">
        <v>5982</v>
      </c>
      <c r="P676" t="s">
        <v>17</v>
      </c>
      <c r="Q676" s="168">
        <v>6086</v>
      </c>
      <c r="R676" t="s">
        <v>48</v>
      </c>
      <c r="S676" t="s">
        <v>6056</v>
      </c>
      <c r="T676">
        <v>30</v>
      </c>
      <c r="U676">
        <v>100</v>
      </c>
      <c r="V676" s="89">
        <v>6063</v>
      </c>
      <c r="W676">
        <f t="shared" si="21"/>
        <v>99.622083470259611</v>
      </c>
      <c r="X676" t="s">
        <v>17</v>
      </c>
      <c r="Y676" t="s">
        <v>17</v>
      </c>
      <c r="Z676" t="s">
        <v>6081</v>
      </c>
      <c r="AA676" t="s">
        <v>6082</v>
      </c>
      <c r="AB676" s="101" t="s">
        <v>6083</v>
      </c>
      <c r="AC676" t="s">
        <v>6060</v>
      </c>
      <c r="AD676" t="s">
        <v>17</v>
      </c>
    </row>
    <row r="677" spans="1:30" ht="15.6" customHeight="1">
      <c r="A677" s="167" t="s">
        <v>5984</v>
      </c>
      <c r="B677" t="s">
        <v>5903</v>
      </c>
      <c r="C677" t="s">
        <v>5908</v>
      </c>
      <c r="D677">
        <v>2014</v>
      </c>
      <c r="E677" t="s">
        <v>5923</v>
      </c>
      <c r="F677" t="s">
        <v>5989</v>
      </c>
      <c r="G677" t="s">
        <v>5944</v>
      </c>
      <c r="H677" s="101" t="s">
        <v>6061</v>
      </c>
      <c r="I677" t="s">
        <v>5932</v>
      </c>
      <c r="J677" t="s">
        <v>6055</v>
      </c>
      <c r="K677" t="s">
        <v>2618</v>
      </c>
      <c r="L677" t="s">
        <v>5930</v>
      </c>
      <c r="M677" t="s">
        <v>17</v>
      </c>
      <c r="N677" t="s">
        <v>17</v>
      </c>
      <c r="O677" t="s">
        <v>5990</v>
      </c>
      <c r="P677" t="s">
        <v>17</v>
      </c>
      <c r="Q677" s="168">
        <v>37551</v>
      </c>
      <c r="R677" t="s">
        <v>48</v>
      </c>
      <c r="S677" t="s">
        <v>6056</v>
      </c>
      <c r="T677">
        <v>30</v>
      </c>
      <c r="U677">
        <v>100</v>
      </c>
      <c r="V677" s="89">
        <v>37496</v>
      </c>
      <c r="W677">
        <f t="shared" si="21"/>
        <v>99.853532529093769</v>
      </c>
      <c r="X677" t="s">
        <v>17</v>
      </c>
      <c r="Y677" t="s">
        <v>17</v>
      </c>
      <c r="Z677" t="s">
        <v>6084</v>
      </c>
      <c r="AA677" t="s">
        <v>6085</v>
      </c>
      <c r="AB677" s="101" t="s">
        <v>6086</v>
      </c>
      <c r="AC677" t="s">
        <v>6060</v>
      </c>
      <c r="AD677" t="s">
        <v>17</v>
      </c>
    </row>
    <row r="678" spans="1:30" ht="15.6" customHeight="1">
      <c r="A678" s="167" t="s">
        <v>5992</v>
      </c>
      <c r="B678" t="s">
        <v>5903</v>
      </c>
      <c r="C678" t="s">
        <v>5908</v>
      </c>
      <c r="D678">
        <v>2014</v>
      </c>
      <c r="E678" t="s">
        <v>5923</v>
      </c>
      <c r="F678" t="s">
        <v>5997</v>
      </c>
      <c r="G678" t="s">
        <v>5955</v>
      </c>
      <c r="H678" s="101" t="s">
        <v>6065</v>
      </c>
      <c r="I678" t="s">
        <v>5932</v>
      </c>
      <c r="J678" t="s">
        <v>6055</v>
      </c>
      <c r="K678" t="s">
        <v>2618</v>
      </c>
      <c r="L678" t="s">
        <v>5930</v>
      </c>
      <c r="M678" t="s">
        <v>17</v>
      </c>
      <c r="N678" t="s">
        <v>17</v>
      </c>
      <c r="O678" t="s">
        <v>5998</v>
      </c>
      <c r="P678" t="s">
        <v>17</v>
      </c>
      <c r="Q678" s="168">
        <v>101293</v>
      </c>
      <c r="R678" t="s">
        <v>48</v>
      </c>
      <c r="S678" t="s">
        <v>6056</v>
      </c>
      <c r="T678">
        <v>30</v>
      </c>
      <c r="U678">
        <v>100</v>
      </c>
      <c r="V678" s="89">
        <v>101102</v>
      </c>
      <c r="W678">
        <f t="shared" si="21"/>
        <v>99.811438105298492</v>
      </c>
      <c r="X678" t="s">
        <v>17</v>
      </c>
      <c r="Y678" t="s">
        <v>17</v>
      </c>
      <c r="Z678" t="s">
        <v>6087</v>
      </c>
      <c r="AA678" t="s">
        <v>6088</v>
      </c>
      <c r="AB678" s="101" t="s">
        <v>6089</v>
      </c>
      <c r="AC678" t="s">
        <v>6060</v>
      </c>
      <c r="AD678" t="s">
        <v>17</v>
      </c>
    </row>
    <row r="679" spans="1:30" ht="14.45" customHeight="1">
      <c r="A679" s="167" t="s">
        <v>5992</v>
      </c>
      <c r="B679" t="s">
        <v>5903</v>
      </c>
      <c r="C679" t="s">
        <v>5908</v>
      </c>
      <c r="D679">
        <v>2014</v>
      </c>
      <c r="E679" t="s">
        <v>5923</v>
      </c>
      <c r="F679" t="s">
        <v>5997</v>
      </c>
      <c r="G679" t="s">
        <v>6000</v>
      </c>
      <c r="H679" s="101" t="s">
        <v>6090</v>
      </c>
      <c r="I679" t="s">
        <v>5932</v>
      </c>
      <c r="J679" t="s">
        <v>6055</v>
      </c>
      <c r="K679" t="s">
        <v>2618</v>
      </c>
      <c r="L679" t="s">
        <v>5930</v>
      </c>
      <c r="M679" t="s">
        <v>17</v>
      </c>
      <c r="N679" t="s">
        <v>17</v>
      </c>
      <c r="O679" t="s">
        <v>6001</v>
      </c>
      <c r="P679" t="s">
        <v>17</v>
      </c>
      <c r="Q679" s="168">
        <v>35464</v>
      </c>
      <c r="R679" t="s">
        <v>48</v>
      </c>
      <c r="S679" t="s">
        <v>6056</v>
      </c>
      <c r="T679">
        <v>30</v>
      </c>
      <c r="U679">
        <v>100</v>
      </c>
      <c r="V679" s="89">
        <v>35207</v>
      </c>
      <c r="W679">
        <f t="shared" si="21"/>
        <v>99.275321452740812</v>
      </c>
      <c r="X679" t="s">
        <v>17</v>
      </c>
      <c r="Y679" t="s">
        <v>17</v>
      </c>
      <c r="Z679" t="s">
        <v>6091</v>
      </c>
      <c r="AA679" t="s">
        <v>6092</v>
      </c>
      <c r="AB679" s="101" t="s">
        <v>6093</v>
      </c>
      <c r="AC679" t="s">
        <v>6060</v>
      </c>
      <c r="AD679" t="s">
        <v>17</v>
      </c>
    </row>
    <row r="680" spans="1:30" ht="14.45" customHeight="1">
      <c r="A680" s="167" t="s">
        <v>6003</v>
      </c>
      <c r="B680" t="s">
        <v>5903</v>
      </c>
      <c r="C680" t="s">
        <v>5908</v>
      </c>
      <c r="D680">
        <v>2014</v>
      </c>
      <c r="E680" t="s">
        <v>5923</v>
      </c>
      <c r="F680" t="s">
        <v>6008</v>
      </c>
      <c r="G680" t="s">
        <v>5968</v>
      </c>
      <c r="H680" s="101" t="s">
        <v>6073</v>
      </c>
      <c r="I680" t="s">
        <v>5932</v>
      </c>
      <c r="J680" t="s">
        <v>6055</v>
      </c>
      <c r="K680" t="s">
        <v>2618</v>
      </c>
      <c r="L680" t="s">
        <v>5930</v>
      </c>
      <c r="M680" t="s">
        <v>17</v>
      </c>
      <c r="N680" t="s">
        <v>17</v>
      </c>
      <c r="O680" t="s">
        <v>6009</v>
      </c>
      <c r="P680" t="s">
        <v>17</v>
      </c>
      <c r="Q680" s="168">
        <v>33854</v>
      </c>
      <c r="R680" t="s">
        <v>48</v>
      </c>
      <c r="S680" t="s">
        <v>6056</v>
      </c>
      <c r="T680">
        <v>30</v>
      </c>
      <c r="U680">
        <v>100</v>
      </c>
      <c r="V680" s="89">
        <v>33731</v>
      </c>
      <c r="W680">
        <f t="shared" si="21"/>
        <v>99.636675134400662</v>
      </c>
      <c r="X680" t="s">
        <v>17</v>
      </c>
      <c r="Y680" t="s">
        <v>17</v>
      </c>
      <c r="Z680" t="s">
        <v>6094</v>
      </c>
      <c r="AA680" t="s">
        <v>6095</v>
      </c>
      <c r="AB680" s="101" t="s">
        <v>6096</v>
      </c>
      <c r="AC680" t="s">
        <v>6060</v>
      </c>
      <c r="AD680" t="s">
        <v>17</v>
      </c>
    </row>
    <row r="681" spans="1:30" ht="14.45" customHeight="1">
      <c r="A681" s="167" t="s">
        <v>6003</v>
      </c>
      <c r="B681" t="s">
        <v>5903</v>
      </c>
      <c r="C681" t="s">
        <v>5908</v>
      </c>
      <c r="D681">
        <v>2014</v>
      </c>
      <c r="E681" t="s">
        <v>5923</v>
      </c>
      <c r="F681" t="s">
        <v>6008</v>
      </c>
      <c r="G681" t="s">
        <v>6011</v>
      </c>
      <c r="H681" s="101" t="s">
        <v>6097</v>
      </c>
      <c r="I681" t="s">
        <v>5932</v>
      </c>
      <c r="J681" t="s">
        <v>6055</v>
      </c>
      <c r="K681" t="s">
        <v>2618</v>
      </c>
      <c r="L681" t="s">
        <v>5930</v>
      </c>
      <c r="M681" t="s">
        <v>17</v>
      </c>
      <c r="N681" t="s">
        <v>17</v>
      </c>
      <c r="O681" t="s">
        <v>6012</v>
      </c>
      <c r="P681" t="s">
        <v>17</v>
      </c>
      <c r="Q681" s="168">
        <v>41750</v>
      </c>
      <c r="R681" t="s">
        <v>48</v>
      </c>
      <c r="S681" t="s">
        <v>6056</v>
      </c>
      <c r="T681">
        <v>30</v>
      </c>
      <c r="U681">
        <v>100</v>
      </c>
      <c r="V681" s="89">
        <v>41462</v>
      </c>
      <c r="W681">
        <f t="shared" si="21"/>
        <v>99.310179640718559</v>
      </c>
      <c r="X681" t="s">
        <v>17</v>
      </c>
      <c r="Y681" t="s">
        <v>17</v>
      </c>
      <c r="Z681" t="s">
        <v>6098</v>
      </c>
      <c r="AA681" t="s">
        <v>6099</v>
      </c>
      <c r="AB681" s="101" t="s">
        <v>6100</v>
      </c>
      <c r="AC681" t="s">
        <v>6060</v>
      </c>
      <c r="AD681" t="s">
        <v>17</v>
      </c>
    </row>
    <row r="682" spans="1:30" ht="15.6" customHeight="1">
      <c r="A682" s="167" t="s">
        <v>6014</v>
      </c>
      <c r="B682" t="s">
        <v>5903</v>
      </c>
      <c r="C682" t="s">
        <v>5908</v>
      </c>
      <c r="D682">
        <v>2014</v>
      </c>
      <c r="E682" t="s">
        <v>5923</v>
      </c>
      <c r="F682" t="s">
        <v>6021</v>
      </c>
      <c r="G682" t="s">
        <v>6022</v>
      </c>
      <c r="H682" s="101" t="s">
        <v>6101</v>
      </c>
      <c r="I682" t="s">
        <v>5932</v>
      </c>
      <c r="J682" t="s">
        <v>6055</v>
      </c>
      <c r="K682" t="s">
        <v>2618</v>
      </c>
      <c r="L682" t="s">
        <v>5930</v>
      </c>
      <c r="M682" t="s">
        <v>17</v>
      </c>
      <c r="N682" t="s">
        <v>17</v>
      </c>
      <c r="O682" t="s">
        <v>6023</v>
      </c>
      <c r="P682" t="s">
        <v>17</v>
      </c>
      <c r="Q682" s="168">
        <v>48350</v>
      </c>
      <c r="R682" t="s">
        <v>48</v>
      </c>
      <c r="S682" t="s">
        <v>6056</v>
      </c>
      <c r="T682">
        <v>30</v>
      </c>
      <c r="U682">
        <v>100</v>
      </c>
      <c r="V682" s="89">
        <v>48256</v>
      </c>
      <c r="W682">
        <f t="shared" si="21"/>
        <v>99.805584281282307</v>
      </c>
      <c r="X682" t="s">
        <v>17</v>
      </c>
      <c r="Y682" t="s">
        <v>17</v>
      </c>
      <c r="Z682" t="s">
        <v>6102</v>
      </c>
      <c r="AA682" t="s">
        <v>6103</v>
      </c>
      <c r="AB682" s="101" t="s">
        <v>6104</v>
      </c>
      <c r="AC682" t="s">
        <v>6060</v>
      </c>
      <c r="AD682" t="s">
        <v>17</v>
      </c>
    </row>
    <row r="683" spans="1:30" ht="13.9" customHeight="1">
      <c r="A683" s="167" t="s">
        <v>6025</v>
      </c>
      <c r="B683" t="s">
        <v>5903</v>
      </c>
      <c r="C683" t="s">
        <v>5908</v>
      </c>
      <c r="D683">
        <v>2014</v>
      </c>
      <c r="E683" t="s">
        <v>5923</v>
      </c>
      <c r="F683" t="s">
        <v>6030</v>
      </c>
      <c r="G683" t="s">
        <v>6031</v>
      </c>
      <c r="H683" s="101" t="s">
        <v>6105</v>
      </c>
      <c r="I683" t="s">
        <v>5932</v>
      </c>
      <c r="J683" t="s">
        <v>6055</v>
      </c>
      <c r="K683" t="s">
        <v>2618</v>
      </c>
      <c r="L683" t="s">
        <v>5930</v>
      </c>
      <c r="M683" t="s">
        <v>17</v>
      </c>
      <c r="N683" t="s">
        <v>17</v>
      </c>
      <c r="O683" t="s">
        <v>6032</v>
      </c>
      <c r="P683" t="s">
        <v>17</v>
      </c>
      <c r="Q683" s="168">
        <v>44321</v>
      </c>
      <c r="R683" t="s">
        <v>48</v>
      </c>
      <c r="S683" t="s">
        <v>6056</v>
      </c>
      <c r="T683">
        <v>30</v>
      </c>
      <c r="U683">
        <v>100</v>
      </c>
      <c r="V683" s="89">
        <v>44267</v>
      </c>
      <c r="W683">
        <f t="shared" si="21"/>
        <v>99.87816159382686</v>
      </c>
      <c r="X683" t="s">
        <v>17</v>
      </c>
      <c r="Y683" t="s">
        <v>17</v>
      </c>
      <c r="Z683" t="s">
        <v>6106</v>
      </c>
      <c r="AA683" t="s">
        <v>6107</v>
      </c>
      <c r="AB683" s="101" t="s">
        <v>6108</v>
      </c>
      <c r="AC683" t="s">
        <v>6060</v>
      </c>
      <c r="AD683" t="s">
        <v>17</v>
      </c>
    </row>
    <row r="684" spans="1:30" ht="13.9" customHeight="1">
      <c r="A684" s="167" t="s">
        <v>6034</v>
      </c>
      <c r="B684" t="s">
        <v>5903</v>
      </c>
      <c r="C684" t="s">
        <v>5908</v>
      </c>
      <c r="D684">
        <v>2014</v>
      </c>
      <c r="E684" t="s">
        <v>5923</v>
      </c>
      <c r="F684" t="s">
        <v>6039</v>
      </c>
      <c r="G684" t="s">
        <v>5959</v>
      </c>
      <c r="H684" s="101" t="s">
        <v>6069</v>
      </c>
      <c r="I684" t="s">
        <v>5932</v>
      </c>
      <c r="J684" t="s">
        <v>6055</v>
      </c>
      <c r="K684" t="s">
        <v>2618</v>
      </c>
      <c r="L684" t="s">
        <v>5930</v>
      </c>
      <c r="M684" t="s">
        <v>17</v>
      </c>
      <c r="N684" t="s">
        <v>17</v>
      </c>
      <c r="O684" t="s">
        <v>6040</v>
      </c>
      <c r="P684" t="s">
        <v>17</v>
      </c>
      <c r="Q684" s="168">
        <v>46062</v>
      </c>
      <c r="R684" t="s">
        <v>48</v>
      </c>
      <c r="S684" t="s">
        <v>6056</v>
      </c>
      <c r="T684">
        <v>30</v>
      </c>
      <c r="U684">
        <v>100</v>
      </c>
      <c r="V684" s="89">
        <v>46008</v>
      </c>
      <c r="W684">
        <f t="shared" si="21"/>
        <v>99.88276670574443</v>
      </c>
      <c r="X684" t="s">
        <v>17</v>
      </c>
      <c r="Y684" t="s">
        <v>17</v>
      </c>
      <c r="Z684" t="s">
        <v>6109</v>
      </c>
      <c r="AA684" t="s">
        <v>6110</v>
      </c>
      <c r="AB684" s="101" t="s">
        <v>6111</v>
      </c>
      <c r="AC684" t="s">
        <v>6060</v>
      </c>
      <c r="AD684" t="s">
        <v>17</v>
      </c>
    </row>
    <row r="685" spans="1:30" ht="15.6" customHeight="1">
      <c r="A685" s="167" t="s">
        <v>6034</v>
      </c>
      <c r="B685" t="s">
        <v>5903</v>
      </c>
      <c r="C685" t="s">
        <v>5908</v>
      </c>
      <c r="D685">
        <v>2014</v>
      </c>
      <c r="E685" t="s">
        <v>5923</v>
      </c>
      <c r="F685" t="s">
        <v>6039</v>
      </c>
      <c r="G685" t="s">
        <v>6000</v>
      </c>
      <c r="H685" s="101" t="s">
        <v>6090</v>
      </c>
      <c r="I685" t="s">
        <v>5932</v>
      </c>
      <c r="J685" t="s">
        <v>6055</v>
      </c>
      <c r="K685" t="s">
        <v>2618</v>
      </c>
      <c r="L685" t="s">
        <v>5930</v>
      </c>
      <c r="M685" t="s">
        <v>17</v>
      </c>
      <c r="N685" t="s">
        <v>17</v>
      </c>
      <c r="O685" t="s">
        <v>6042</v>
      </c>
      <c r="P685" t="s">
        <v>17</v>
      </c>
      <c r="Q685" s="168">
        <v>36562</v>
      </c>
      <c r="R685" t="s">
        <v>48</v>
      </c>
      <c r="S685" t="s">
        <v>6056</v>
      </c>
      <c r="T685">
        <v>30</v>
      </c>
      <c r="U685">
        <v>100</v>
      </c>
      <c r="V685" s="89">
        <v>36482</v>
      </c>
      <c r="W685">
        <f t="shared" si="21"/>
        <v>99.781193588972158</v>
      </c>
      <c r="X685" t="s">
        <v>17</v>
      </c>
      <c r="Y685" t="s">
        <v>17</v>
      </c>
      <c r="Z685" s="101" t="s">
        <v>6112</v>
      </c>
      <c r="AA685" t="s">
        <v>6113</v>
      </c>
      <c r="AB685" s="101" t="s">
        <v>6114</v>
      </c>
      <c r="AC685" t="s">
        <v>6060</v>
      </c>
      <c r="AD685" s="101" t="s">
        <v>17</v>
      </c>
    </row>
    <row r="686" spans="1:30" ht="14.45" customHeight="1">
      <c r="A686" s="167" t="s">
        <v>6044</v>
      </c>
      <c r="B686" t="s">
        <v>5903</v>
      </c>
      <c r="C686" t="s">
        <v>5908</v>
      </c>
      <c r="D686">
        <v>2014</v>
      </c>
      <c r="E686" t="s">
        <v>5923</v>
      </c>
      <c r="F686" t="s">
        <v>6049</v>
      </c>
      <c r="G686" t="s">
        <v>5971</v>
      </c>
      <c r="H686" s="101" t="s">
        <v>6077</v>
      </c>
      <c r="I686" t="s">
        <v>5932</v>
      </c>
      <c r="J686" t="s">
        <v>6055</v>
      </c>
      <c r="K686" t="s">
        <v>2618</v>
      </c>
      <c r="L686" t="s">
        <v>5930</v>
      </c>
      <c r="M686" t="s">
        <v>17</v>
      </c>
      <c r="N686" t="s">
        <v>17</v>
      </c>
      <c r="O686" t="s">
        <v>6050</v>
      </c>
      <c r="P686" t="s">
        <v>17</v>
      </c>
      <c r="Q686" s="168">
        <v>59439</v>
      </c>
      <c r="R686" t="s">
        <v>48</v>
      </c>
      <c r="S686" t="s">
        <v>6056</v>
      </c>
      <c r="T686">
        <v>30</v>
      </c>
      <c r="U686">
        <v>100</v>
      </c>
      <c r="V686" s="89">
        <v>59384</v>
      </c>
      <c r="W686">
        <f t="shared" si="21"/>
        <v>99.907468160635275</v>
      </c>
      <c r="X686" t="s">
        <v>17</v>
      </c>
      <c r="Y686" t="s">
        <v>17</v>
      </c>
      <c r="Z686" t="s">
        <v>6115</v>
      </c>
      <c r="AA686" t="s">
        <v>6116</v>
      </c>
      <c r="AB686" s="101" t="s">
        <v>6117</v>
      </c>
      <c r="AC686" t="s">
        <v>6060</v>
      </c>
      <c r="AD686" t="s">
        <v>17</v>
      </c>
    </row>
    <row r="687" spans="1:30" ht="16.149999999999999" customHeight="1">
      <c r="A687" s="167" t="s">
        <v>6044</v>
      </c>
      <c r="B687" t="s">
        <v>5903</v>
      </c>
      <c r="C687" t="s">
        <v>5908</v>
      </c>
      <c r="D687">
        <v>2014</v>
      </c>
      <c r="E687" t="s">
        <v>5923</v>
      </c>
      <c r="F687" t="s">
        <v>6049</v>
      </c>
      <c r="G687" t="s">
        <v>6011</v>
      </c>
      <c r="H687" s="101" t="s">
        <v>6097</v>
      </c>
      <c r="I687" t="s">
        <v>5932</v>
      </c>
      <c r="J687" t="s">
        <v>6055</v>
      </c>
      <c r="K687" t="s">
        <v>2618</v>
      </c>
      <c r="L687" t="s">
        <v>5930</v>
      </c>
      <c r="M687" t="s">
        <v>17</v>
      </c>
      <c r="N687" t="s">
        <v>17</v>
      </c>
      <c r="O687" t="s">
        <v>6052</v>
      </c>
      <c r="P687" t="s">
        <v>17</v>
      </c>
      <c r="Q687" s="168">
        <v>76194</v>
      </c>
      <c r="R687" t="s">
        <v>48</v>
      </c>
      <c r="S687" t="s">
        <v>6056</v>
      </c>
      <c r="T687">
        <v>30</v>
      </c>
      <c r="U687">
        <v>100</v>
      </c>
      <c r="V687" s="89">
        <v>75873</v>
      </c>
      <c r="W687">
        <f t="shared" si="21"/>
        <v>99.578706984801954</v>
      </c>
      <c r="X687" t="s">
        <v>17</v>
      </c>
      <c r="Y687" t="s">
        <v>17</v>
      </c>
      <c r="Z687" t="s">
        <v>6118</v>
      </c>
      <c r="AA687" t="s">
        <v>6119</v>
      </c>
      <c r="AB687" s="101" t="s">
        <v>6120</v>
      </c>
      <c r="AC687" t="s">
        <v>6060</v>
      </c>
      <c r="AD687" t="s">
        <v>17</v>
      </c>
    </row>
    <row r="688" spans="1:30">
      <c r="A688" t="s">
        <v>6133</v>
      </c>
      <c r="B688" t="s">
        <v>6134</v>
      </c>
      <c r="C688" t="s">
        <v>6135</v>
      </c>
      <c r="D688">
        <v>2015</v>
      </c>
      <c r="E688" t="s">
        <v>6136</v>
      </c>
      <c r="F688" t="s">
        <v>6137</v>
      </c>
      <c r="G688" t="s">
        <v>6138</v>
      </c>
      <c r="H688" t="s">
        <v>6139</v>
      </c>
      <c r="I688" t="s">
        <v>6139</v>
      </c>
      <c r="J688" t="s">
        <v>6138</v>
      </c>
      <c r="K688" t="s">
        <v>17</v>
      </c>
      <c r="L688" t="s">
        <v>17</v>
      </c>
      <c r="M688" t="s">
        <v>17</v>
      </c>
      <c r="N688" t="s">
        <v>17</v>
      </c>
      <c r="O688" t="s">
        <v>6140</v>
      </c>
      <c r="P688" t="s">
        <v>17</v>
      </c>
      <c r="Q688" s="168">
        <v>4154436</v>
      </c>
      <c r="R688" t="s">
        <v>48</v>
      </c>
      <c r="S688" t="s">
        <v>6141</v>
      </c>
      <c r="T688">
        <v>30</v>
      </c>
      <c r="U688" t="s">
        <v>6142</v>
      </c>
      <c r="V688" s="89">
        <v>2852636</v>
      </c>
      <c r="W688">
        <f t="shared" ref="W688:W724" si="22">(V688/Q688)*100</f>
        <v>68.664819965935209</v>
      </c>
      <c r="X688" t="s">
        <v>17</v>
      </c>
      <c r="Y688" t="s">
        <v>17</v>
      </c>
      <c r="Z688" t="s">
        <v>17</v>
      </c>
      <c r="AA688" t="s">
        <v>6143</v>
      </c>
      <c r="AB688"/>
      <c r="AC688" t="s">
        <v>313</v>
      </c>
      <c r="AD688" t="s">
        <v>17</v>
      </c>
    </row>
    <row r="689" spans="1:30">
      <c r="A689" t="s">
        <v>6133</v>
      </c>
      <c r="B689" t="s">
        <v>6134</v>
      </c>
      <c r="C689" t="s">
        <v>6135</v>
      </c>
      <c r="D689">
        <v>2015</v>
      </c>
      <c r="E689" t="s">
        <v>6136</v>
      </c>
      <c r="F689" t="s">
        <v>6137</v>
      </c>
      <c r="G689" t="s">
        <v>6138</v>
      </c>
      <c r="H689" t="s">
        <v>6139</v>
      </c>
      <c r="I689" t="s">
        <v>6139</v>
      </c>
      <c r="J689" t="s">
        <v>6138</v>
      </c>
      <c r="K689" t="s">
        <v>17</v>
      </c>
      <c r="L689" t="s">
        <v>17</v>
      </c>
      <c r="M689" t="s">
        <v>17</v>
      </c>
      <c r="N689" t="s">
        <v>17</v>
      </c>
      <c r="O689" t="s">
        <v>6144</v>
      </c>
      <c r="P689" t="s">
        <v>17</v>
      </c>
      <c r="Q689" s="168">
        <v>4562956</v>
      </c>
      <c r="R689" t="s">
        <v>49</v>
      </c>
      <c r="S689" t="s">
        <v>6141</v>
      </c>
      <c r="T689">
        <v>30</v>
      </c>
      <c r="U689" t="s">
        <v>6142</v>
      </c>
      <c r="V689" s="89">
        <v>3026063</v>
      </c>
      <c r="W689">
        <f t="shared" si="22"/>
        <v>66.318040322983606</v>
      </c>
      <c r="X689" t="s">
        <v>17</v>
      </c>
      <c r="Y689" t="s">
        <v>17</v>
      </c>
      <c r="Z689" t="s">
        <v>17</v>
      </c>
      <c r="AA689" t="s">
        <v>6145</v>
      </c>
      <c r="AB689"/>
      <c r="AC689" t="s">
        <v>313</v>
      </c>
      <c r="AD689" t="s">
        <v>17</v>
      </c>
    </row>
    <row r="690" spans="1:30">
      <c r="A690" t="s">
        <v>6146</v>
      </c>
      <c r="B690" t="s">
        <v>6134</v>
      </c>
      <c r="C690" t="s">
        <v>6135</v>
      </c>
      <c r="D690">
        <v>2015</v>
      </c>
      <c r="E690" t="s">
        <v>6136</v>
      </c>
      <c r="F690" t="s">
        <v>6147</v>
      </c>
      <c r="G690" t="s">
        <v>6138</v>
      </c>
      <c r="H690" t="s">
        <v>6139</v>
      </c>
      <c r="I690" t="s">
        <v>6139</v>
      </c>
      <c r="J690" t="s">
        <v>6138</v>
      </c>
      <c r="K690" t="s">
        <v>17</v>
      </c>
      <c r="L690" t="s">
        <v>17</v>
      </c>
      <c r="M690" t="s">
        <v>17</v>
      </c>
      <c r="N690" t="s">
        <v>17</v>
      </c>
      <c r="O690" t="s">
        <v>6148</v>
      </c>
      <c r="P690" t="s">
        <v>17</v>
      </c>
      <c r="Q690" s="168">
        <v>3409173</v>
      </c>
      <c r="R690" t="s">
        <v>48</v>
      </c>
      <c r="S690" t="s">
        <v>6141</v>
      </c>
      <c r="T690">
        <v>30</v>
      </c>
      <c r="U690" t="s">
        <v>6142</v>
      </c>
      <c r="V690" s="89">
        <v>1778521</v>
      </c>
      <c r="W690">
        <f t="shared" si="22"/>
        <v>52.168693111203211</v>
      </c>
      <c r="X690" t="s">
        <v>17</v>
      </c>
      <c r="Y690" t="s">
        <v>17</v>
      </c>
      <c r="Z690" t="s">
        <v>17</v>
      </c>
      <c r="AA690" t="s">
        <v>6149</v>
      </c>
      <c r="AB690"/>
      <c r="AC690" t="s">
        <v>313</v>
      </c>
      <c r="AD690" t="s">
        <v>17</v>
      </c>
    </row>
    <row r="691" spans="1:30">
      <c r="A691" t="s">
        <v>6146</v>
      </c>
      <c r="B691" t="s">
        <v>6134</v>
      </c>
      <c r="C691" t="s">
        <v>6135</v>
      </c>
      <c r="D691">
        <v>2015</v>
      </c>
      <c r="E691" t="s">
        <v>6136</v>
      </c>
      <c r="F691" t="s">
        <v>6147</v>
      </c>
      <c r="G691" t="s">
        <v>6138</v>
      </c>
      <c r="H691" t="s">
        <v>6139</v>
      </c>
      <c r="I691" t="s">
        <v>6139</v>
      </c>
      <c r="J691" t="s">
        <v>6138</v>
      </c>
      <c r="K691" t="s">
        <v>17</v>
      </c>
      <c r="L691" t="s">
        <v>17</v>
      </c>
      <c r="M691" t="s">
        <v>17</v>
      </c>
      <c r="N691" t="s">
        <v>17</v>
      </c>
      <c r="O691" t="s">
        <v>6150</v>
      </c>
      <c r="P691" t="s">
        <v>17</v>
      </c>
      <c r="Q691" s="168">
        <v>5061237</v>
      </c>
      <c r="R691" t="s">
        <v>49</v>
      </c>
      <c r="S691" t="s">
        <v>6141</v>
      </c>
      <c r="T691">
        <v>30</v>
      </c>
      <c r="U691" t="s">
        <v>6142</v>
      </c>
      <c r="V691" s="89">
        <v>3252098</v>
      </c>
      <c r="W691">
        <f t="shared" si="22"/>
        <v>64.255003272915303</v>
      </c>
      <c r="X691" t="s">
        <v>17</v>
      </c>
      <c r="Y691" t="s">
        <v>17</v>
      </c>
      <c r="Z691" t="s">
        <v>17</v>
      </c>
      <c r="AA691" t="s">
        <v>6151</v>
      </c>
      <c r="AB691"/>
      <c r="AC691" t="s">
        <v>313</v>
      </c>
      <c r="AD691" t="s">
        <v>17</v>
      </c>
    </row>
    <row r="692" spans="1:30">
      <c r="A692" t="s">
        <v>6152</v>
      </c>
      <c r="B692" t="s">
        <v>6134</v>
      </c>
      <c r="C692" t="s">
        <v>6135</v>
      </c>
      <c r="D692">
        <v>2015</v>
      </c>
      <c r="E692" t="s">
        <v>6136</v>
      </c>
      <c r="F692" t="s">
        <v>6153</v>
      </c>
      <c r="G692" t="s">
        <v>6138</v>
      </c>
      <c r="H692" t="s">
        <v>6139</v>
      </c>
      <c r="I692" t="s">
        <v>6139</v>
      </c>
      <c r="J692" t="s">
        <v>6138</v>
      </c>
      <c r="K692" t="s">
        <v>17</v>
      </c>
      <c r="L692" t="s">
        <v>17</v>
      </c>
      <c r="M692" t="s">
        <v>17</v>
      </c>
      <c r="N692" t="s">
        <v>17</v>
      </c>
      <c r="O692" t="s">
        <v>6154</v>
      </c>
      <c r="P692" t="s">
        <v>17</v>
      </c>
      <c r="Q692" s="168">
        <v>1165165</v>
      </c>
      <c r="R692" t="s">
        <v>48</v>
      </c>
      <c r="S692" t="s">
        <v>6141</v>
      </c>
      <c r="T692">
        <v>30</v>
      </c>
      <c r="U692" t="s">
        <v>6142</v>
      </c>
      <c r="V692" s="89">
        <v>555906</v>
      </c>
      <c r="W692">
        <f t="shared" si="22"/>
        <v>47.710495938343492</v>
      </c>
      <c r="X692" t="s">
        <v>17</v>
      </c>
      <c r="Y692" t="s">
        <v>17</v>
      </c>
      <c r="Z692" t="s">
        <v>17</v>
      </c>
      <c r="AA692" t="s">
        <v>6155</v>
      </c>
      <c r="AB692"/>
      <c r="AC692" t="s">
        <v>313</v>
      </c>
      <c r="AD692" t="s">
        <v>17</v>
      </c>
    </row>
    <row r="693" spans="1:30">
      <c r="A693" t="s">
        <v>6152</v>
      </c>
      <c r="B693" t="s">
        <v>6134</v>
      </c>
      <c r="C693" t="s">
        <v>6135</v>
      </c>
      <c r="D693">
        <v>2015</v>
      </c>
      <c r="E693" t="s">
        <v>6136</v>
      </c>
      <c r="F693" t="s">
        <v>6153</v>
      </c>
      <c r="G693" t="s">
        <v>6138</v>
      </c>
      <c r="H693" t="s">
        <v>6139</v>
      </c>
      <c r="I693" t="s">
        <v>6139</v>
      </c>
      <c r="J693" t="s">
        <v>6138</v>
      </c>
      <c r="K693" t="s">
        <v>17</v>
      </c>
      <c r="L693" t="s">
        <v>17</v>
      </c>
      <c r="M693" t="s">
        <v>17</v>
      </c>
      <c r="N693" t="s">
        <v>17</v>
      </c>
      <c r="O693" t="s">
        <v>6156</v>
      </c>
      <c r="P693" t="s">
        <v>17</v>
      </c>
      <c r="Q693" s="168">
        <v>799661</v>
      </c>
      <c r="R693" t="s">
        <v>49</v>
      </c>
      <c r="S693" t="s">
        <v>6141</v>
      </c>
      <c r="T693">
        <v>30</v>
      </c>
      <c r="U693" t="s">
        <v>6142</v>
      </c>
      <c r="V693" s="89">
        <v>330570</v>
      </c>
      <c r="W693">
        <f t="shared" si="22"/>
        <v>41.338767302644499</v>
      </c>
      <c r="X693" t="s">
        <v>17</v>
      </c>
      <c r="Y693" t="s">
        <v>17</v>
      </c>
      <c r="Z693" t="s">
        <v>17</v>
      </c>
      <c r="AA693" t="s">
        <v>6157</v>
      </c>
      <c r="AB693"/>
      <c r="AC693" t="s">
        <v>313</v>
      </c>
      <c r="AD693" t="s">
        <v>17</v>
      </c>
    </row>
    <row r="694" spans="1:30" ht="16.899999999999999" customHeight="1">
      <c r="A694" t="s">
        <v>6203</v>
      </c>
      <c r="B694" t="s">
        <v>6196</v>
      </c>
      <c r="C694" t="s">
        <v>6202</v>
      </c>
      <c r="D694">
        <v>2016</v>
      </c>
      <c r="E694" t="s">
        <v>6195</v>
      </c>
      <c r="F694" t="s">
        <v>6217</v>
      </c>
      <c r="G694" t="s">
        <v>6218</v>
      </c>
      <c r="H694" t="s">
        <v>6341</v>
      </c>
      <c r="I694" t="s">
        <v>6219</v>
      </c>
      <c r="J694" t="s">
        <v>6342</v>
      </c>
      <c r="K694" t="s">
        <v>17</v>
      </c>
      <c r="L694" t="s">
        <v>17</v>
      </c>
      <c r="M694" t="s">
        <v>17</v>
      </c>
      <c r="N694" t="s">
        <v>17</v>
      </c>
      <c r="O694" t="s">
        <v>6213</v>
      </c>
      <c r="P694" t="s">
        <v>17</v>
      </c>
      <c r="Q694" s="89">
        <v>698542</v>
      </c>
      <c r="R694" t="s">
        <v>48</v>
      </c>
      <c r="S694" t="s">
        <v>17</v>
      </c>
      <c r="T694">
        <v>30</v>
      </c>
      <c r="U694">
        <v>150</v>
      </c>
      <c r="V694" s="89">
        <v>662201</v>
      </c>
      <c r="W694">
        <f t="shared" si="22"/>
        <v>94.797592700224172</v>
      </c>
      <c r="X694" t="s">
        <v>17</v>
      </c>
      <c r="Y694" t="s">
        <v>17</v>
      </c>
      <c r="Z694" t="s">
        <v>17</v>
      </c>
      <c r="AA694" t="s">
        <v>6343</v>
      </c>
      <c r="AB694" t="s">
        <v>17</v>
      </c>
      <c r="AC694" t="s">
        <v>313</v>
      </c>
      <c r="AD694" s="101" t="s">
        <v>6344</v>
      </c>
    </row>
    <row r="695" spans="1:30">
      <c r="A695" t="s">
        <v>6203</v>
      </c>
      <c r="B695" t="s">
        <v>6196</v>
      </c>
      <c r="C695" t="s">
        <v>6202</v>
      </c>
      <c r="D695">
        <v>2016</v>
      </c>
      <c r="E695" t="s">
        <v>6195</v>
      </c>
      <c r="F695" t="s">
        <v>6217</v>
      </c>
      <c r="G695" t="s">
        <v>6218</v>
      </c>
      <c r="H695" t="s">
        <v>6341</v>
      </c>
      <c r="I695" t="s">
        <v>6219</v>
      </c>
      <c r="J695" t="s">
        <v>6342</v>
      </c>
      <c r="K695" t="s">
        <v>17</v>
      </c>
      <c r="L695" t="s">
        <v>17</v>
      </c>
      <c r="M695" t="s">
        <v>17</v>
      </c>
      <c r="N695" t="s">
        <v>17</v>
      </c>
      <c r="O695" t="s">
        <v>6223</v>
      </c>
      <c r="P695" t="s">
        <v>17</v>
      </c>
      <c r="Q695" s="89">
        <v>1435338</v>
      </c>
      <c r="R695" t="s">
        <v>48</v>
      </c>
      <c r="S695" t="s">
        <v>17</v>
      </c>
      <c r="T695">
        <v>30</v>
      </c>
      <c r="U695">
        <v>150</v>
      </c>
      <c r="V695" s="89">
        <v>1127474</v>
      </c>
      <c r="W695">
        <f t="shared" si="22"/>
        <v>78.551114789687176</v>
      </c>
      <c r="X695" t="s">
        <v>17</v>
      </c>
      <c r="Y695" t="s">
        <v>17</v>
      </c>
      <c r="Z695" t="s">
        <v>17</v>
      </c>
      <c r="AA695" t="s">
        <v>6345</v>
      </c>
      <c r="AB695" t="s">
        <v>17</v>
      </c>
      <c r="AC695" t="s">
        <v>313</v>
      </c>
      <c r="AD695" t="s">
        <v>6346</v>
      </c>
    </row>
    <row r="696" spans="1:30">
      <c r="A696" t="s">
        <v>6203</v>
      </c>
      <c r="B696" t="s">
        <v>6196</v>
      </c>
      <c r="C696" t="s">
        <v>6202</v>
      </c>
      <c r="D696">
        <v>2016</v>
      </c>
      <c r="E696" t="s">
        <v>6195</v>
      </c>
      <c r="F696" t="s">
        <v>6217</v>
      </c>
      <c r="G696" t="s">
        <v>6218</v>
      </c>
      <c r="H696" t="s">
        <v>6341</v>
      </c>
      <c r="I696" t="s">
        <v>6219</v>
      </c>
      <c r="J696" t="s">
        <v>6342</v>
      </c>
      <c r="K696" t="s">
        <v>17</v>
      </c>
      <c r="L696" t="s">
        <v>17</v>
      </c>
      <c r="M696" t="s">
        <v>17</v>
      </c>
      <c r="N696" t="s">
        <v>17</v>
      </c>
      <c r="O696" t="s">
        <v>6227</v>
      </c>
      <c r="P696" t="s">
        <v>17</v>
      </c>
      <c r="Q696" s="89">
        <v>922887</v>
      </c>
      <c r="R696" t="s">
        <v>48</v>
      </c>
      <c r="S696" t="s">
        <v>17</v>
      </c>
      <c r="T696">
        <v>30</v>
      </c>
      <c r="U696">
        <v>150</v>
      </c>
      <c r="V696" s="89">
        <v>875784</v>
      </c>
      <c r="W696">
        <f t="shared" si="22"/>
        <v>94.896124877693595</v>
      </c>
      <c r="X696" t="s">
        <v>17</v>
      </c>
      <c r="Y696" t="s">
        <v>17</v>
      </c>
      <c r="Z696" t="s">
        <v>17</v>
      </c>
      <c r="AA696" t="s">
        <v>6347</v>
      </c>
      <c r="AB696" t="s">
        <v>17</v>
      </c>
      <c r="AC696" t="s">
        <v>313</v>
      </c>
      <c r="AD696" t="s">
        <v>6348</v>
      </c>
    </row>
    <row r="697" spans="1:30">
      <c r="A697" t="s">
        <v>6203</v>
      </c>
      <c r="B697" t="s">
        <v>6196</v>
      </c>
      <c r="C697" t="s">
        <v>6202</v>
      </c>
      <c r="D697">
        <v>2016</v>
      </c>
      <c r="E697" t="s">
        <v>6195</v>
      </c>
      <c r="F697" t="s">
        <v>6217</v>
      </c>
      <c r="G697" t="s">
        <v>6218</v>
      </c>
      <c r="H697" t="s">
        <v>6341</v>
      </c>
      <c r="I697" t="s">
        <v>6219</v>
      </c>
      <c r="J697" t="s">
        <v>6342</v>
      </c>
      <c r="K697" t="s">
        <v>17</v>
      </c>
      <c r="L697" t="s">
        <v>17</v>
      </c>
      <c r="M697" t="s">
        <v>17</v>
      </c>
      <c r="N697" t="s">
        <v>17</v>
      </c>
      <c r="O697" t="s">
        <v>6231</v>
      </c>
      <c r="P697" t="s">
        <v>17</v>
      </c>
      <c r="Q697" s="89">
        <v>2120631</v>
      </c>
      <c r="R697" t="s">
        <v>48</v>
      </c>
      <c r="S697" t="s">
        <v>17</v>
      </c>
      <c r="T697">
        <v>30</v>
      </c>
      <c r="U697">
        <v>150</v>
      </c>
      <c r="V697" s="89">
        <v>2040754</v>
      </c>
      <c r="W697">
        <f t="shared" si="22"/>
        <v>96.233338096066689</v>
      </c>
      <c r="X697" t="s">
        <v>17</v>
      </c>
      <c r="Y697" t="s">
        <v>17</v>
      </c>
      <c r="Z697" t="s">
        <v>17</v>
      </c>
      <c r="AA697" t="s">
        <v>6349</v>
      </c>
      <c r="AB697" t="s">
        <v>17</v>
      </c>
      <c r="AC697" t="s">
        <v>313</v>
      </c>
      <c r="AD697" t="s">
        <v>6350</v>
      </c>
    </row>
    <row r="698" spans="1:30">
      <c r="A698" t="s">
        <v>6203</v>
      </c>
      <c r="B698" t="s">
        <v>6196</v>
      </c>
      <c r="C698" t="s">
        <v>6202</v>
      </c>
      <c r="D698">
        <v>2016</v>
      </c>
      <c r="E698" t="s">
        <v>6195</v>
      </c>
      <c r="F698" t="s">
        <v>6217</v>
      </c>
      <c r="G698" t="s">
        <v>6218</v>
      </c>
      <c r="H698" t="s">
        <v>6341</v>
      </c>
      <c r="I698" t="s">
        <v>6219</v>
      </c>
      <c r="J698" t="s">
        <v>6342</v>
      </c>
      <c r="K698" t="s">
        <v>17</v>
      </c>
      <c r="L698" t="s">
        <v>17</v>
      </c>
      <c r="M698" t="s">
        <v>17</v>
      </c>
      <c r="N698" t="s">
        <v>17</v>
      </c>
      <c r="O698" t="s">
        <v>6235</v>
      </c>
      <c r="P698" t="s">
        <v>17</v>
      </c>
      <c r="Q698" s="89">
        <v>1275068</v>
      </c>
      <c r="R698" t="s">
        <v>48</v>
      </c>
      <c r="S698" t="s">
        <v>17</v>
      </c>
      <c r="T698">
        <v>30</v>
      </c>
      <c r="U698">
        <v>150</v>
      </c>
      <c r="V698" s="89">
        <v>953727</v>
      </c>
      <c r="W698">
        <f t="shared" si="22"/>
        <v>74.798128413543424</v>
      </c>
      <c r="X698" t="s">
        <v>17</v>
      </c>
      <c r="Y698" t="s">
        <v>17</v>
      </c>
      <c r="Z698" t="s">
        <v>17</v>
      </c>
      <c r="AA698" t="s">
        <v>6351</v>
      </c>
      <c r="AB698" t="s">
        <v>17</v>
      </c>
      <c r="AC698" t="s">
        <v>313</v>
      </c>
      <c r="AD698" t="s">
        <v>6352</v>
      </c>
    </row>
    <row r="699" spans="1:30">
      <c r="A699" t="s">
        <v>6203</v>
      </c>
      <c r="B699" t="s">
        <v>6196</v>
      </c>
      <c r="C699" t="s">
        <v>6202</v>
      </c>
      <c r="D699">
        <v>2016</v>
      </c>
      <c r="E699" t="s">
        <v>6195</v>
      </c>
      <c r="F699" t="s">
        <v>6217</v>
      </c>
      <c r="G699" t="s">
        <v>6218</v>
      </c>
      <c r="H699" t="s">
        <v>6341</v>
      </c>
      <c r="I699" t="s">
        <v>6219</v>
      </c>
      <c r="J699" t="s">
        <v>6342</v>
      </c>
      <c r="K699" t="s">
        <v>17</v>
      </c>
      <c r="L699" t="s">
        <v>17</v>
      </c>
      <c r="M699" t="s">
        <v>17</v>
      </c>
      <c r="N699" t="s">
        <v>17</v>
      </c>
      <c r="O699" t="s">
        <v>6239</v>
      </c>
      <c r="P699" t="s">
        <v>17</v>
      </c>
      <c r="Q699" s="89">
        <v>6682894</v>
      </c>
      <c r="R699" t="s">
        <v>48</v>
      </c>
      <c r="S699" t="s">
        <v>17</v>
      </c>
      <c r="T699">
        <v>30</v>
      </c>
      <c r="U699">
        <v>150</v>
      </c>
      <c r="V699" s="89">
        <v>3559226</v>
      </c>
      <c r="W699">
        <f t="shared" si="22"/>
        <v>53.258752869640013</v>
      </c>
      <c r="X699" t="s">
        <v>17</v>
      </c>
      <c r="Y699" t="s">
        <v>17</v>
      </c>
      <c r="Z699" t="s">
        <v>17</v>
      </c>
      <c r="AA699" t="s">
        <v>6353</v>
      </c>
      <c r="AB699" t="s">
        <v>17</v>
      </c>
      <c r="AC699" t="s">
        <v>313</v>
      </c>
      <c r="AD699" t="s">
        <v>6354</v>
      </c>
    </row>
    <row r="700" spans="1:30">
      <c r="A700" t="s">
        <v>6203</v>
      </c>
      <c r="B700" t="s">
        <v>6196</v>
      </c>
      <c r="C700" t="s">
        <v>6202</v>
      </c>
      <c r="D700">
        <v>2016</v>
      </c>
      <c r="E700" t="s">
        <v>6195</v>
      </c>
      <c r="F700" t="s">
        <v>6217</v>
      </c>
      <c r="G700" t="s">
        <v>6218</v>
      </c>
      <c r="H700" t="s">
        <v>6341</v>
      </c>
      <c r="I700" t="s">
        <v>6219</v>
      </c>
      <c r="J700" t="s">
        <v>6342</v>
      </c>
      <c r="K700" t="s">
        <v>17</v>
      </c>
      <c r="L700" t="s">
        <v>17</v>
      </c>
      <c r="M700" t="s">
        <v>17</v>
      </c>
      <c r="N700" t="s">
        <v>17</v>
      </c>
      <c r="O700" t="s">
        <v>6243</v>
      </c>
      <c r="P700" t="s">
        <v>17</v>
      </c>
      <c r="Q700" s="89">
        <v>1725957</v>
      </c>
      <c r="R700" t="s">
        <v>48</v>
      </c>
      <c r="S700" t="s">
        <v>17</v>
      </c>
      <c r="T700">
        <v>30</v>
      </c>
      <c r="U700">
        <v>150</v>
      </c>
      <c r="V700" s="89">
        <v>1558750</v>
      </c>
      <c r="W700">
        <f t="shared" si="22"/>
        <v>90.312215194237169</v>
      </c>
      <c r="X700" t="s">
        <v>17</v>
      </c>
      <c r="Y700" t="s">
        <v>17</v>
      </c>
      <c r="Z700" t="s">
        <v>17</v>
      </c>
      <c r="AA700" t="s">
        <v>6355</v>
      </c>
      <c r="AB700" t="s">
        <v>17</v>
      </c>
      <c r="AC700" t="s">
        <v>313</v>
      </c>
      <c r="AD700" t="s">
        <v>6356</v>
      </c>
    </row>
    <row r="701" spans="1:30">
      <c r="A701" t="s">
        <v>6203</v>
      </c>
      <c r="B701" t="s">
        <v>6196</v>
      </c>
      <c r="C701" t="s">
        <v>6202</v>
      </c>
      <c r="D701">
        <v>2016</v>
      </c>
      <c r="E701" t="s">
        <v>6195</v>
      </c>
      <c r="F701" t="s">
        <v>6217</v>
      </c>
      <c r="G701" t="s">
        <v>6218</v>
      </c>
      <c r="H701" t="s">
        <v>6341</v>
      </c>
      <c r="I701" t="s">
        <v>6219</v>
      </c>
      <c r="J701" t="s">
        <v>6342</v>
      </c>
      <c r="K701" t="s">
        <v>17</v>
      </c>
      <c r="L701" t="s">
        <v>17</v>
      </c>
      <c r="M701" t="s">
        <v>17</v>
      </c>
      <c r="N701" t="s">
        <v>17</v>
      </c>
      <c r="O701" t="s">
        <v>6247</v>
      </c>
      <c r="P701" t="s">
        <v>17</v>
      </c>
      <c r="Q701" s="89">
        <v>2133090</v>
      </c>
      <c r="R701" t="s">
        <v>48</v>
      </c>
      <c r="S701" t="s">
        <v>17</v>
      </c>
      <c r="T701">
        <v>30</v>
      </c>
      <c r="U701">
        <v>150</v>
      </c>
      <c r="V701" s="89">
        <v>1880722</v>
      </c>
      <c r="W701">
        <f t="shared" si="22"/>
        <v>88.168900515215014</v>
      </c>
      <c r="X701" t="s">
        <v>17</v>
      </c>
      <c r="Y701" t="s">
        <v>17</v>
      </c>
      <c r="Z701" t="s">
        <v>17</v>
      </c>
      <c r="AA701" t="s">
        <v>6357</v>
      </c>
      <c r="AB701" t="s">
        <v>17</v>
      </c>
      <c r="AC701" t="s">
        <v>313</v>
      </c>
      <c r="AD701" t="s">
        <v>6358</v>
      </c>
    </row>
    <row r="702" spans="1:30">
      <c r="A702" t="s">
        <v>6203</v>
      </c>
      <c r="B702" t="s">
        <v>6196</v>
      </c>
      <c r="C702" t="s">
        <v>6202</v>
      </c>
      <c r="D702">
        <v>2016</v>
      </c>
      <c r="E702" t="s">
        <v>6195</v>
      </c>
      <c r="F702" t="s">
        <v>6217</v>
      </c>
      <c r="G702" t="s">
        <v>6218</v>
      </c>
      <c r="H702" t="s">
        <v>6341</v>
      </c>
      <c r="I702" t="s">
        <v>6219</v>
      </c>
      <c r="J702" t="s">
        <v>6342</v>
      </c>
      <c r="K702" t="s">
        <v>17</v>
      </c>
      <c r="L702" t="s">
        <v>17</v>
      </c>
      <c r="M702" t="s">
        <v>17</v>
      </c>
      <c r="N702" t="s">
        <v>17</v>
      </c>
      <c r="O702" t="s">
        <v>6251</v>
      </c>
      <c r="P702" t="s">
        <v>17</v>
      </c>
      <c r="Q702" s="89">
        <v>3487567</v>
      </c>
      <c r="R702" t="s">
        <v>48</v>
      </c>
      <c r="S702" t="s">
        <v>17</v>
      </c>
      <c r="T702">
        <v>30</v>
      </c>
      <c r="U702">
        <v>150</v>
      </c>
      <c r="V702" s="89">
        <v>2628547</v>
      </c>
      <c r="W702">
        <f t="shared" si="22"/>
        <v>75.369075346796208</v>
      </c>
      <c r="X702" t="s">
        <v>17</v>
      </c>
      <c r="Y702" t="s">
        <v>17</v>
      </c>
      <c r="Z702" t="s">
        <v>17</v>
      </c>
      <c r="AA702" t="s">
        <v>6359</v>
      </c>
      <c r="AB702" t="s">
        <v>17</v>
      </c>
      <c r="AC702" t="s">
        <v>313</v>
      </c>
      <c r="AD702" t="s">
        <v>6360</v>
      </c>
    </row>
    <row r="703" spans="1:30">
      <c r="A703" t="s">
        <v>6203</v>
      </c>
      <c r="B703" t="s">
        <v>6196</v>
      </c>
      <c r="C703" t="s">
        <v>6202</v>
      </c>
      <c r="D703">
        <v>2016</v>
      </c>
      <c r="E703" t="s">
        <v>6195</v>
      </c>
      <c r="F703" t="s">
        <v>6217</v>
      </c>
      <c r="G703" t="s">
        <v>6218</v>
      </c>
      <c r="H703" t="s">
        <v>6341</v>
      </c>
      <c r="I703" t="s">
        <v>6219</v>
      </c>
      <c r="J703" t="s">
        <v>6342</v>
      </c>
      <c r="K703" t="s">
        <v>17</v>
      </c>
      <c r="L703" t="s">
        <v>17</v>
      </c>
      <c r="M703" t="s">
        <v>17</v>
      </c>
      <c r="N703" t="s">
        <v>17</v>
      </c>
      <c r="O703" t="s">
        <v>6255</v>
      </c>
      <c r="P703" t="s">
        <v>17</v>
      </c>
      <c r="Q703" s="89">
        <v>1598380</v>
      </c>
      <c r="R703" t="s">
        <v>48</v>
      </c>
      <c r="S703" t="s">
        <v>17</v>
      </c>
      <c r="T703">
        <v>30</v>
      </c>
      <c r="U703">
        <v>150</v>
      </c>
      <c r="V703" s="89">
        <v>1263731</v>
      </c>
      <c r="W703">
        <f t="shared" si="22"/>
        <v>79.063239029517391</v>
      </c>
      <c r="X703" t="s">
        <v>17</v>
      </c>
      <c r="Y703" t="s">
        <v>17</v>
      </c>
      <c r="Z703" t="s">
        <v>17</v>
      </c>
      <c r="AA703" t="s">
        <v>6361</v>
      </c>
      <c r="AB703" t="s">
        <v>17</v>
      </c>
      <c r="AC703" t="s">
        <v>313</v>
      </c>
      <c r="AD703" t="s">
        <v>6362</v>
      </c>
    </row>
    <row r="704" spans="1:30">
      <c r="A704" t="s">
        <v>6203</v>
      </c>
      <c r="B704" t="s">
        <v>6196</v>
      </c>
      <c r="C704" t="s">
        <v>6202</v>
      </c>
      <c r="D704">
        <v>2016</v>
      </c>
      <c r="E704" t="s">
        <v>6195</v>
      </c>
      <c r="F704" t="s">
        <v>6217</v>
      </c>
      <c r="G704" t="s">
        <v>6218</v>
      </c>
      <c r="H704" t="s">
        <v>6341</v>
      </c>
      <c r="I704" t="s">
        <v>6219</v>
      </c>
      <c r="J704" t="s">
        <v>6342</v>
      </c>
      <c r="K704" t="s">
        <v>17</v>
      </c>
      <c r="L704" t="s">
        <v>17</v>
      </c>
      <c r="M704" t="s">
        <v>17</v>
      </c>
      <c r="N704" t="s">
        <v>17</v>
      </c>
      <c r="O704" t="s">
        <v>6259</v>
      </c>
      <c r="P704" t="s">
        <v>17</v>
      </c>
      <c r="Q704" s="89">
        <v>2435818</v>
      </c>
      <c r="R704" t="s">
        <v>48</v>
      </c>
      <c r="S704" t="s">
        <v>17</v>
      </c>
      <c r="T704">
        <v>30</v>
      </c>
      <c r="U704">
        <v>150</v>
      </c>
      <c r="V704" s="89">
        <v>2259202</v>
      </c>
      <c r="W704">
        <f t="shared" si="22"/>
        <v>92.74921196903874</v>
      </c>
      <c r="X704" t="s">
        <v>17</v>
      </c>
      <c r="Y704" t="s">
        <v>17</v>
      </c>
      <c r="Z704" t="s">
        <v>17</v>
      </c>
      <c r="AA704" t="s">
        <v>6363</v>
      </c>
      <c r="AB704" t="s">
        <v>17</v>
      </c>
      <c r="AC704" t="s">
        <v>313</v>
      </c>
      <c r="AD704" t="s">
        <v>6364</v>
      </c>
    </row>
    <row r="705" spans="1:30">
      <c r="A705" t="s">
        <v>6203</v>
      </c>
      <c r="B705" t="s">
        <v>6196</v>
      </c>
      <c r="C705" t="s">
        <v>6202</v>
      </c>
      <c r="D705">
        <v>2016</v>
      </c>
      <c r="E705" t="s">
        <v>6195</v>
      </c>
      <c r="F705" t="s">
        <v>6217</v>
      </c>
      <c r="G705" t="s">
        <v>6218</v>
      </c>
      <c r="H705" t="s">
        <v>6341</v>
      </c>
      <c r="I705" t="s">
        <v>6219</v>
      </c>
      <c r="J705" t="s">
        <v>6342</v>
      </c>
      <c r="K705" t="s">
        <v>17</v>
      </c>
      <c r="L705" t="s">
        <v>17</v>
      </c>
      <c r="M705" t="s">
        <v>17</v>
      </c>
      <c r="N705" t="s">
        <v>17</v>
      </c>
      <c r="O705" t="s">
        <v>6263</v>
      </c>
      <c r="P705" t="s">
        <v>17</v>
      </c>
      <c r="Q705" s="89">
        <v>387070</v>
      </c>
      <c r="R705" t="s">
        <v>48</v>
      </c>
      <c r="S705" t="s">
        <v>17</v>
      </c>
      <c r="T705">
        <v>30</v>
      </c>
      <c r="U705">
        <v>150</v>
      </c>
      <c r="V705" s="89">
        <v>294864</v>
      </c>
      <c r="W705">
        <f t="shared" si="22"/>
        <v>76.178469010773242</v>
      </c>
      <c r="X705" t="s">
        <v>17</v>
      </c>
      <c r="Y705" t="s">
        <v>17</v>
      </c>
      <c r="Z705" t="s">
        <v>17</v>
      </c>
      <c r="AA705" t="s">
        <v>6365</v>
      </c>
      <c r="AB705" t="s">
        <v>17</v>
      </c>
      <c r="AC705" t="s">
        <v>313</v>
      </c>
      <c r="AD705" t="s">
        <v>6366</v>
      </c>
    </row>
    <row r="706" spans="1:30">
      <c r="A706" t="s">
        <v>6203</v>
      </c>
      <c r="B706" t="s">
        <v>6196</v>
      </c>
      <c r="C706" t="s">
        <v>6202</v>
      </c>
      <c r="D706">
        <v>2016</v>
      </c>
      <c r="E706" t="s">
        <v>6195</v>
      </c>
      <c r="F706" t="s">
        <v>6217</v>
      </c>
      <c r="G706" t="s">
        <v>6218</v>
      </c>
      <c r="H706" t="s">
        <v>6341</v>
      </c>
      <c r="I706" t="s">
        <v>6219</v>
      </c>
      <c r="J706" t="s">
        <v>6342</v>
      </c>
      <c r="K706" t="s">
        <v>17</v>
      </c>
      <c r="L706" t="s">
        <v>17</v>
      </c>
      <c r="M706" t="s">
        <v>17</v>
      </c>
      <c r="N706" t="s">
        <v>17</v>
      </c>
      <c r="O706" t="s">
        <v>6267</v>
      </c>
      <c r="P706" t="s">
        <v>17</v>
      </c>
      <c r="Q706" s="89">
        <v>7785595</v>
      </c>
      <c r="R706" t="s">
        <v>48</v>
      </c>
      <c r="S706" t="s">
        <v>17</v>
      </c>
      <c r="T706">
        <v>30</v>
      </c>
      <c r="U706">
        <v>150</v>
      </c>
      <c r="V706" s="89">
        <v>6826411</v>
      </c>
      <c r="W706">
        <f t="shared" si="22"/>
        <v>87.680016748880462</v>
      </c>
      <c r="X706" t="s">
        <v>17</v>
      </c>
      <c r="Y706" t="s">
        <v>17</v>
      </c>
      <c r="Z706" t="s">
        <v>17</v>
      </c>
      <c r="AA706" t="s">
        <v>6367</v>
      </c>
      <c r="AB706" t="s">
        <v>17</v>
      </c>
      <c r="AC706" t="s">
        <v>313</v>
      </c>
      <c r="AD706" t="s">
        <v>6368</v>
      </c>
    </row>
    <row r="707" spans="1:30">
      <c r="A707" t="s">
        <v>6203</v>
      </c>
      <c r="B707" t="s">
        <v>6196</v>
      </c>
      <c r="C707" t="s">
        <v>6202</v>
      </c>
      <c r="D707">
        <v>2016</v>
      </c>
      <c r="E707" t="s">
        <v>6195</v>
      </c>
      <c r="F707" t="s">
        <v>6217</v>
      </c>
      <c r="G707" t="s">
        <v>6218</v>
      </c>
      <c r="H707" t="s">
        <v>6341</v>
      </c>
      <c r="I707" t="s">
        <v>6219</v>
      </c>
      <c r="J707" t="s">
        <v>6342</v>
      </c>
      <c r="K707" t="s">
        <v>17</v>
      </c>
      <c r="L707" t="s">
        <v>17</v>
      </c>
      <c r="M707" t="s">
        <v>17</v>
      </c>
      <c r="N707" t="s">
        <v>17</v>
      </c>
      <c r="O707" t="s">
        <v>6271</v>
      </c>
      <c r="P707" t="s">
        <v>17</v>
      </c>
      <c r="Q707" s="89">
        <v>570226</v>
      </c>
      <c r="R707" t="s">
        <v>48</v>
      </c>
      <c r="S707" t="s">
        <v>17</v>
      </c>
      <c r="T707">
        <v>30</v>
      </c>
      <c r="U707">
        <v>150</v>
      </c>
      <c r="V707" s="89">
        <v>532160</v>
      </c>
      <c r="W707">
        <f t="shared" si="22"/>
        <v>93.324401202330307</v>
      </c>
      <c r="X707" t="s">
        <v>17</v>
      </c>
      <c r="Y707" t="s">
        <v>17</v>
      </c>
      <c r="Z707" t="s">
        <v>17</v>
      </c>
      <c r="AA707" t="s">
        <v>6369</v>
      </c>
      <c r="AB707" t="s">
        <v>17</v>
      </c>
      <c r="AC707" t="s">
        <v>313</v>
      </c>
      <c r="AD707" t="s">
        <v>6370</v>
      </c>
    </row>
    <row r="708" spans="1:30">
      <c r="A708" t="s">
        <v>6203</v>
      </c>
      <c r="B708" t="s">
        <v>6196</v>
      </c>
      <c r="C708" t="s">
        <v>6202</v>
      </c>
      <c r="D708">
        <v>2016</v>
      </c>
      <c r="E708" t="s">
        <v>6195</v>
      </c>
      <c r="F708" t="s">
        <v>6217</v>
      </c>
      <c r="G708" t="s">
        <v>6218</v>
      </c>
      <c r="H708" t="s">
        <v>6341</v>
      </c>
      <c r="I708" t="s">
        <v>6219</v>
      </c>
      <c r="J708" t="s">
        <v>6342</v>
      </c>
      <c r="K708" t="s">
        <v>17</v>
      </c>
      <c r="L708" t="s">
        <v>17</v>
      </c>
      <c r="M708" t="s">
        <v>17</v>
      </c>
      <c r="N708" t="s">
        <v>17</v>
      </c>
      <c r="O708" t="s">
        <v>6275</v>
      </c>
      <c r="P708" t="s">
        <v>17</v>
      </c>
      <c r="Q708" s="89">
        <v>1173926</v>
      </c>
      <c r="R708" t="s">
        <v>48</v>
      </c>
      <c r="S708" t="s">
        <v>17</v>
      </c>
      <c r="T708">
        <v>30</v>
      </c>
      <c r="U708">
        <v>150</v>
      </c>
      <c r="V708" s="89">
        <v>1124288</v>
      </c>
      <c r="W708">
        <f t="shared" si="22"/>
        <v>95.771624446515375</v>
      </c>
      <c r="X708" t="s">
        <v>17</v>
      </c>
      <c r="Y708" t="s">
        <v>17</v>
      </c>
      <c r="Z708" t="s">
        <v>17</v>
      </c>
      <c r="AA708" t="s">
        <v>6371</v>
      </c>
      <c r="AB708" t="s">
        <v>17</v>
      </c>
      <c r="AC708" t="s">
        <v>313</v>
      </c>
      <c r="AD708" t="s">
        <v>6372</v>
      </c>
    </row>
    <row r="709" spans="1:30">
      <c r="A709" t="s">
        <v>6203</v>
      </c>
      <c r="B709" t="s">
        <v>6196</v>
      </c>
      <c r="C709" t="s">
        <v>6202</v>
      </c>
      <c r="D709">
        <v>2016</v>
      </c>
      <c r="E709" t="s">
        <v>6195</v>
      </c>
      <c r="F709" t="s">
        <v>6217</v>
      </c>
      <c r="G709" t="s">
        <v>6218</v>
      </c>
      <c r="H709" t="s">
        <v>6341</v>
      </c>
      <c r="I709" t="s">
        <v>6219</v>
      </c>
      <c r="J709" t="s">
        <v>6342</v>
      </c>
      <c r="K709" t="s">
        <v>17</v>
      </c>
      <c r="L709" t="s">
        <v>17</v>
      </c>
      <c r="M709" t="s">
        <v>17</v>
      </c>
      <c r="N709" t="s">
        <v>17</v>
      </c>
      <c r="O709" t="s">
        <v>6279</v>
      </c>
      <c r="P709" t="s">
        <v>17</v>
      </c>
      <c r="Q709" s="89">
        <v>2430196</v>
      </c>
      <c r="R709" t="s">
        <v>48</v>
      </c>
      <c r="S709" t="s">
        <v>17</v>
      </c>
      <c r="T709">
        <v>30</v>
      </c>
      <c r="U709">
        <v>150</v>
      </c>
      <c r="V709" s="89">
        <v>2296570</v>
      </c>
      <c r="W709">
        <f t="shared" si="22"/>
        <v>94.501431160285009</v>
      </c>
      <c r="X709" t="s">
        <v>17</v>
      </c>
      <c r="Y709" t="s">
        <v>17</v>
      </c>
      <c r="Z709" t="s">
        <v>17</v>
      </c>
      <c r="AA709" t="s">
        <v>6373</v>
      </c>
      <c r="AB709" t="s">
        <v>17</v>
      </c>
      <c r="AC709" t="s">
        <v>313</v>
      </c>
      <c r="AD709" t="s">
        <v>6374</v>
      </c>
    </row>
    <row r="710" spans="1:30">
      <c r="A710" t="s">
        <v>6203</v>
      </c>
      <c r="B710" t="s">
        <v>6196</v>
      </c>
      <c r="C710" t="s">
        <v>6202</v>
      </c>
      <c r="D710">
        <v>2016</v>
      </c>
      <c r="E710" t="s">
        <v>6195</v>
      </c>
      <c r="F710" t="s">
        <v>6217</v>
      </c>
      <c r="G710" t="s">
        <v>6218</v>
      </c>
      <c r="H710" t="s">
        <v>6341</v>
      </c>
      <c r="I710" t="s">
        <v>6219</v>
      </c>
      <c r="J710" t="s">
        <v>6342</v>
      </c>
      <c r="K710" t="s">
        <v>17</v>
      </c>
      <c r="L710" t="s">
        <v>17</v>
      </c>
      <c r="M710" t="s">
        <v>17</v>
      </c>
      <c r="N710" t="s">
        <v>17</v>
      </c>
      <c r="O710" t="s">
        <v>6283</v>
      </c>
      <c r="P710" t="s">
        <v>17</v>
      </c>
      <c r="Q710" s="89">
        <v>924533</v>
      </c>
      <c r="R710" t="s">
        <v>48</v>
      </c>
      <c r="S710" t="s">
        <v>17</v>
      </c>
      <c r="T710">
        <v>30</v>
      </c>
      <c r="U710">
        <v>150</v>
      </c>
      <c r="V710" s="89">
        <v>879413</v>
      </c>
      <c r="W710">
        <f t="shared" si="22"/>
        <v>95.119698269288392</v>
      </c>
      <c r="X710" t="s">
        <v>17</v>
      </c>
      <c r="Y710" t="s">
        <v>17</v>
      </c>
      <c r="Z710" t="s">
        <v>17</v>
      </c>
      <c r="AA710" t="s">
        <v>6375</v>
      </c>
      <c r="AB710" t="s">
        <v>17</v>
      </c>
      <c r="AC710" t="s">
        <v>313</v>
      </c>
      <c r="AD710" t="s">
        <v>6376</v>
      </c>
    </row>
    <row r="711" spans="1:30">
      <c r="A711" t="s">
        <v>6203</v>
      </c>
      <c r="B711" t="s">
        <v>6196</v>
      </c>
      <c r="C711" t="s">
        <v>6202</v>
      </c>
      <c r="D711">
        <v>2016</v>
      </c>
      <c r="E711" t="s">
        <v>6195</v>
      </c>
      <c r="F711" t="s">
        <v>6217</v>
      </c>
      <c r="G711" t="s">
        <v>6218</v>
      </c>
      <c r="H711" t="s">
        <v>6341</v>
      </c>
      <c r="I711" t="s">
        <v>6219</v>
      </c>
      <c r="J711" t="s">
        <v>6342</v>
      </c>
      <c r="K711" t="s">
        <v>17</v>
      </c>
      <c r="L711" t="s">
        <v>17</v>
      </c>
      <c r="M711" t="s">
        <v>17</v>
      </c>
      <c r="N711" t="s">
        <v>17</v>
      </c>
      <c r="O711" t="s">
        <v>6287</v>
      </c>
      <c r="P711" t="s">
        <v>17</v>
      </c>
      <c r="Q711" s="89">
        <v>2561163</v>
      </c>
      <c r="R711" t="s">
        <v>48</v>
      </c>
      <c r="S711" t="s">
        <v>17</v>
      </c>
      <c r="T711">
        <v>30</v>
      </c>
      <c r="U711">
        <v>150</v>
      </c>
      <c r="V711" s="89">
        <v>2203215</v>
      </c>
      <c r="W711">
        <f t="shared" si="22"/>
        <v>86.024005500626075</v>
      </c>
      <c r="X711" t="s">
        <v>17</v>
      </c>
      <c r="Y711" t="s">
        <v>17</v>
      </c>
      <c r="Z711" t="s">
        <v>17</v>
      </c>
      <c r="AA711" t="s">
        <v>6377</v>
      </c>
      <c r="AB711" t="s">
        <v>17</v>
      </c>
      <c r="AC711" t="s">
        <v>313</v>
      </c>
      <c r="AD711" t="s">
        <v>6378</v>
      </c>
    </row>
    <row r="712" spans="1:30">
      <c r="A712" t="s">
        <v>6203</v>
      </c>
      <c r="B712" t="s">
        <v>6196</v>
      </c>
      <c r="C712" t="s">
        <v>6202</v>
      </c>
      <c r="D712">
        <v>2016</v>
      </c>
      <c r="E712" t="s">
        <v>6195</v>
      </c>
      <c r="F712" t="s">
        <v>6217</v>
      </c>
      <c r="G712" t="s">
        <v>6218</v>
      </c>
      <c r="H712" t="s">
        <v>6341</v>
      </c>
      <c r="I712" t="s">
        <v>6219</v>
      </c>
      <c r="J712" t="s">
        <v>6342</v>
      </c>
      <c r="K712" t="s">
        <v>17</v>
      </c>
      <c r="L712" t="s">
        <v>17</v>
      </c>
      <c r="M712" t="s">
        <v>17</v>
      </c>
      <c r="N712" t="s">
        <v>17</v>
      </c>
      <c r="O712" t="s">
        <v>6291</v>
      </c>
      <c r="P712" t="s">
        <v>17</v>
      </c>
      <c r="Q712" s="89">
        <v>2453882</v>
      </c>
      <c r="R712" t="s">
        <v>48</v>
      </c>
      <c r="S712" t="s">
        <v>17</v>
      </c>
      <c r="T712">
        <v>30</v>
      </c>
      <c r="U712">
        <v>150</v>
      </c>
      <c r="V712" s="89">
        <v>2058553</v>
      </c>
      <c r="W712">
        <f t="shared" si="22"/>
        <v>83.889649135533006</v>
      </c>
      <c r="X712" t="s">
        <v>17</v>
      </c>
      <c r="Y712" t="s">
        <v>17</v>
      </c>
      <c r="Z712" t="s">
        <v>17</v>
      </c>
      <c r="AA712" t="s">
        <v>6379</v>
      </c>
      <c r="AB712" t="s">
        <v>17</v>
      </c>
      <c r="AC712" t="s">
        <v>313</v>
      </c>
      <c r="AD712" t="s">
        <v>6380</v>
      </c>
    </row>
    <row r="713" spans="1:30">
      <c r="A713" t="s">
        <v>6203</v>
      </c>
      <c r="B713" t="s">
        <v>6196</v>
      </c>
      <c r="C713" t="s">
        <v>6202</v>
      </c>
      <c r="D713">
        <v>2016</v>
      </c>
      <c r="E713" t="s">
        <v>6195</v>
      </c>
      <c r="F713" t="s">
        <v>6217</v>
      </c>
      <c r="G713" t="s">
        <v>6218</v>
      </c>
      <c r="H713" t="s">
        <v>6341</v>
      </c>
      <c r="I713" t="s">
        <v>6219</v>
      </c>
      <c r="J713" t="s">
        <v>6342</v>
      </c>
      <c r="K713" t="s">
        <v>17</v>
      </c>
      <c r="L713" t="s">
        <v>17</v>
      </c>
      <c r="M713" t="s">
        <v>17</v>
      </c>
      <c r="N713" t="s">
        <v>17</v>
      </c>
      <c r="O713" t="s">
        <v>6295</v>
      </c>
      <c r="P713" t="s">
        <v>17</v>
      </c>
      <c r="Q713" s="89">
        <v>2642068</v>
      </c>
      <c r="R713" t="s">
        <v>48</v>
      </c>
      <c r="S713" t="s">
        <v>17</v>
      </c>
      <c r="T713">
        <v>30</v>
      </c>
      <c r="U713">
        <v>150</v>
      </c>
      <c r="V713" s="89">
        <v>2496354</v>
      </c>
      <c r="W713">
        <f t="shared" si="22"/>
        <v>94.484850503469247</v>
      </c>
      <c r="X713" t="s">
        <v>17</v>
      </c>
      <c r="Y713" t="s">
        <v>17</v>
      </c>
      <c r="Z713" t="s">
        <v>17</v>
      </c>
      <c r="AA713" t="s">
        <v>6381</v>
      </c>
      <c r="AB713" t="s">
        <v>17</v>
      </c>
      <c r="AC713" t="s">
        <v>313</v>
      </c>
      <c r="AD713" t="s">
        <v>6382</v>
      </c>
    </row>
    <row r="714" spans="1:30">
      <c r="A714" t="s">
        <v>6203</v>
      </c>
      <c r="B714" t="s">
        <v>6196</v>
      </c>
      <c r="C714" t="s">
        <v>6202</v>
      </c>
      <c r="D714">
        <v>2016</v>
      </c>
      <c r="E714" t="s">
        <v>6195</v>
      </c>
      <c r="F714" t="s">
        <v>6217</v>
      </c>
      <c r="G714" t="s">
        <v>6218</v>
      </c>
      <c r="H714" t="s">
        <v>6341</v>
      </c>
      <c r="I714" t="s">
        <v>6219</v>
      </c>
      <c r="J714" t="s">
        <v>6342</v>
      </c>
      <c r="K714" t="s">
        <v>17</v>
      </c>
      <c r="L714" t="s">
        <v>17</v>
      </c>
      <c r="M714" t="s">
        <v>17</v>
      </c>
      <c r="N714" t="s">
        <v>17</v>
      </c>
      <c r="O714" t="s">
        <v>6299</v>
      </c>
      <c r="P714" t="s">
        <v>17</v>
      </c>
      <c r="Q714" s="89">
        <v>2398615</v>
      </c>
      <c r="R714" t="s">
        <v>48</v>
      </c>
      <c r="S714" t="s">
        <v>17</v>
      </c>
      <c r="T714">
        <v>30</v>
      </c>
      <c r="U714">
        <v>150</v>
      </c>
      <c r="V714" s="89">
        <v>2178246</v>
      </c>
      <c r="W714">
        <f t="shared" si="22"/>
        <v>90.812656470504848</v>
      </c>
      <c r="X714" t="s">
        <v>17</v>
      </c>
      <c r="Y714" t="s">
        <v>17</v>
      </c>
      <c r="Z714" t="s">
        <v>17</v>
      </c>
      <c r="AA714" t="s">
        <v>6383</v>
      </c>
      <c r="AB714" t="s">
        <v>17</v>
      </c>
      <c r="AC714" t="s">
        <v>313</v>
      </c>
      <c r="AD714" t="s">
        <v>6384</v>
      </c>
    </row>
    <row r="715" spans="1:30">
      <c r="A715" t="s">
        <v>6203</v>
      </c>
      <c r="B715" t="s">
        <v>6196</v>
      </c>
      <c r="C715" t="s">
        <v>6202</v>
      </c>
      <c r="D715">
        <v>2016</v>
      </c>
      <c r="E715" t="s">
        <v>6195</v>
      </c>
      <c r="F715" t="s">
        <v>6217</v>
      </c>
      <c r="G715" t="s">
        <v>6218</v>
      </c>
      <c r="H715" t="s">
        <v>6341</v>
      </c>
      <c r="I715" t="s">
        <v>6219</v>
      </c>
      <c r="J715" t="s">
        <v>6342</v>
      </c>
      <c r="K715" t="s">
        <v>17</v>
      </c>
      <c r="L715" t="s">
        <v>17</v>
      </c>
      <c r="M715" t="s">
        <v>17</v>
      </c>
      <c r="N715" t="s">
        <v>17</v>
      </c>
      <c r="O715" t="s">
        <v>6303</v>
      </c>
      <c r="P715" t="s">
        <v>17</v>
      </c>
      <c r="Q715" s="89">
        <v>3372003</v>
      </c>
      <c r="R715" t="s">
        <v>48</v>
      </c>
      <c r="S715" t="s">
        <v>17</v>
      </c>
      <c r="T715">
        <v>30</v>
      </c>
      <c r="U715">
        <v>150</v>
      </c>
      <c r="V715" s="89">
        <v>2006868</v>
      </c>
      <c r="W715">
        <f t="shared" si="22"/>
        <v>59.51560541316244</v>
      </c>
      <c r="X715" t="s">
        <v>17</v>
      </c>
      <c r="Y715" t="s">
        <v>17</v>
      </c>
      <c r="Z715" t="s">
        <v>17</v>
      </c>
      <c r="AA715" t="s">
        <v>6385</v>
      </c>
      <c r="AB715" t="s">
        <v>17</v>
      </c>
      <c r="AC715" t="s">
        <v>313</v>
      </c>
      <c r="AD715" t="s">
        <v>6386</v>
      </c>
    </row>
    <row r="716" spans="1:30">
      <c r="A716" t="s">
        <v>6203</v>
      </c>
      <c r="B716" t="s">
        <v>6196</v>
      </c>
      <c r="C716" t="s">
        <v>6202</v>
      </c>
      <c r="D716">
        <v>2016</v>
      </c>
      <c r="E716" t="s">
        <v>6195</v>
      </c>
      <c r="F716" t="s">
        <v>6217</v>
      </c>
      <c r="G716" t="s">
        <v>6218</v>
      </c>
      <c r="H716" t="s">
        <v>6341</v>
      </c>
      <c r="I716" t="s">
        <v>6219</v>
      </c>
      <c r="J716" t="s">
        <v>6342</v>
      </c>
      <c r="K716" t="s">
        <v>17</v>
      </c>
      <c r="L716" t="s">
        <v>17</v>
      </c>
      <c r="M716" t="s">
        <v>17</v>
      </c>
      <c r="N716" t="s">
        <v>17</v>
      </c>
      <c r="O716" t="s">
        <v>6307</v>
      </c>
      <c r="P716" t="s">
        <v>17</v>
      </c>
      <c r="Q716" s="89">
        <v>1197945</v>
      </c>
      <c r="R716" t="s">
        <v>48</v>
      </c>
      <c r="S716" t="s">
        <v>17</v>
      </c>
      <c r="T716">
        <v>30</v>
      </c>
      <c r="U716">
        <v>150</v>
      </c>
      <c r="V716" s="89">
        <v>1135092</v>
      </c>
      <c r="W716">
        <f t="shared" si="22"/>
        <v>94.753264966254719</v>
      </c>
      <c r="X716" t="s">
        <v>17</v>
      </c>
      <c r="Y716" t="s">
        <v>17</v>
      </c>
      <c r="Z716" t="s">
        <v>17</v>
      </c>
      <c r="AA716" t="s">
        <v>6387</v>
      </c>
      <c r="AB716" t="s">
        <v>17</v>
      </c>
      <c r="AC716" t="s">
        <v>313</v>
      </c>
      <c r="AD716" t="s">
        <v>6388</v>
      </c>
    </row>
    <row r="717" spans="1:30">
      <c r="A717" t="s">
        <v>6203</v>
      </c>
      <c r="B717" t="s">
        <v>6196</v>
      </c>
      <c r="C717" t="s">
        <v>6202</v>
      </c>
      <c r="D717">
        <v>2016</v>
      </c>
      <c r="E717" t="s">
        <v>6195</v>
      </c>
      <c r="F717" t="s">
        <v>6217</v>
      </c>
      <c r="G717" t="s">
        <v>6218</v>
      </c>
      <c r="H717" t="s">
        <v>6341</v>
      </c>
      <c r="I717" t="s">
        <v>6219</v>
      </c>
      <c r="J717" t="s">
        <v>6342</v>
      </c>
      <c r="K717" t="s">
        <v>17</v>
      </c>
      <c r="L717" t="s">
        <v>17</v>
      </c>
      <c r="M717" t="s">
        <v>17</v>
      </c>
      <c r="N717" t="s">
        <v>17</v>
      </c>
      <c r="O717" t="s">
        <v>6311</v>
      </c>
      <c r="P717" t="s">
        <v>17</v>
      </c>
      <c r="Q717" s="89">
        <v>2294186</v>
      </c>
      <c r="R717" t="s">
        <v>48</v>
      </c>
      <c r="S717" t="s">
        <v>17</v>
      </c>
      <c r="T717">
        <v>30</v>
      </c>
      <c r="U717">
        <v>150</v>
      </c>
      <c r="V717" s="89">
        <v>2153604</v>
      </c>
      <c r="W717">
        <f t="shared" si="22"/>
        <v>93.872249242214892</v>
      </c>
      <c r="X717" t="s">
        <v>17</v>
      </c>
      <c r="Y717" t="s">
        <v>17</v>
      </c>
      <c r="Z717" t="s">
        <v>17</v>
      </c>
      <c r="AA717" t="s">
        <v>6389</v>
      </c>
      <c r="AB717" t="s">
        <v>17</v>
      </c>
      <c r="AC717" t="s">
        <v>313</v>
      </c>
      <c r="AD717" t="s">
        <v>6390</v>
      </c>
    </row>
    <row r="718" spans="1:30">
      <c r="A718" t="s">
        <v>6203</v>
      </c>
      <c r="B718" t="s">
        <v>6196</v>
      </c>
      <c r="C718" t="s">
        <v>6202</v>
      </c>
      <c r="D718">
        <v>2016</v>
      </c>
      <c r="E718" t="s">
        <v>6195</v>
      </c>
      <c r="F718" t="s">
        <v>6217</v>
      </c>
      <c r="G718" t="s">
        <v>6218</v>
      </c>
      <c r="H718" t="s">
        <v>6341</v>
      </c>
      <c r="I718" t="s">
        <v>6219</v>
      </c>
      <c r="J718" t="s">
        <v>6342</v>
      </c>
      <c r="K718" t="s">
        <v>17</v>
      </c>
      <c r="L718" t="s">
        <v>17</v>
      </c>
      <c r="M718" t="s">
        <v>17</v>
      </c>
      <c r="N718" t="s">
        <v>17</v>
      </c>
      <c r="O718" t="s">
        <v>6314</v>
      </c>
      <c r="P718" t="s">
        <v>17</v>
      </c>
      <c r="Q718" s="89">
        <v>897088</v>
      </c>
      <c r="R718" t="s">
        <v>48</v>
      </c>
      <c r="S718" t="s">
        <v>17</v>
      </c>
      <c r="T718">
        <v>30</v>
      </c>
      <c r="U718">
        <v>150</v>
      </c>
      <c r="V718" s="89">
        <v>861795</v>
      </c>
      <c r="W718">
        <f t="shared" si="22"/>
        <v>96.065826318042383</v>
      </c>
      <c r="X718" t="s">
        <v>17</v>
      </c>
      <c r="Y718" t="s">
        <v>17</v>
      </c>
      <c r="Z718" t="s">
        <v>17</v>
      </c>
      <c r="AA718" t="s">
        <v>6391</v>
      </c>
      <c r="AB718" t="s">
        <v>17</v>
      </c>
      <c r="AC718" t="s">
        <v>313</v>
      </c>
      <c r="AD718" t="s">
        <v>6392</v>
      </c>
    </row>
    <row r="719" spans="1:30">
      <c r="A719" t="s">
        <v>6203</v>
      </c>
      <c r="B719" t="s">
        <v>6196</v>
      </c>
      <c r="C719" t="s">
        <v>6202</v>
      </c>
      <c r="D719">
        <v>2016</v>
      </c>
      <c r="E719" t="s">
        <v>6195</v>
      </c>
      <c r="F719" t="s">
        <v>6217</v>
      </c>
      <c r="G719" t="s">
        <v>6218</v>
      </c>
      <c r="H719" t="s">
        <v>6341</v>
      </c>
      <c r="I719" t="s">
        <v>6219</v>
      </c>
      <c r="J719" t="s">
        <v>6342</v>
      </c>
      <c r="K719" t="s">
        <v>17</v>
      </c>
      <c r="L719" t="s">
        <v>17</v>
      </c>
      <c r="M719" t="s">
        <v>17</v>
      </c>
      <c r="N719" t="s">
        <v>17</v>
      </c>
      <c r="O719" t="s">
        <v>6318</v>
      </c>
      <c r="P719" t="s">
        <v>17</v>
      </c>
      <c r="Q719" s="89">
        <v>849739</v>
      </c>
      <c r="R719" t="s">
        <v>48</v>
      </c>
      <c r="S719" t="s">
        <v>17</v>
      </c>
      <c r="T719">
        <v>30</v>
      </c>
      <c r="U719">
        <v>150</v>
      </c>
      <c r="V719" s="89">
        <v>634983</v>
      </c>
      <c r="W719">
        <f t="shared" si="22"/>
        <v>74.726827884797558</v>
      </c>
      <c r="X719" t="s">
        <v>17</v>
      </c>
      <c r="Y719" t="s">
        <v>17</v>
      </c>
      <c r="Z719" t="s">
        <v>17</v>
      </c>
      <c r="AA719" t="s">
        <v>6393</v>
      </c>
      <c r="AB719" t="s">
        <v>17</v>
      </c>
      <c r="AC719" t="s">
        <v>313</v>
      </c>
      <c r="AD719" t="s">
        <v>6394</v>
      </c>
    </row>
    <row r="720" spans="1:30">
      <c r="A720" t="s">
        <v>6203</v>
      </c>
      <c r="B720" t="s">
        <v>6196</v>
      </c>
      <c r="C720" t="s">
        <v>6202</v>
      </c>
      <c r="D720">
        <v>2016</v>
      </c>
      <c r="E720" t="s">
        <v>6195</v>
      </c>
      <c r="F720" t="s">
        <v>6217</v>
      </c>
      <c r="G720" t="s">
        <v>6218</v>
      </c>
      <c r="H720" t="s">
        <v>6341</v>
      </c>
      <c r="I720" t="s">
        <v>6219</v>
      </c>
      <c r="J720" t="s">
        <v>6342</v>
      </c>
      <c r="K720" t="s">
        <v>17</v>
      </c>
      <c r="L720" t="s">
        <v>17</v>
      </c>
      <c r="M720" t="s">
        <v>17</v>
      </c>
      <c r="N720" t="s">
        <v>17</v>
      </c>
      <c r="O720" t="s">
        <v>6322</v>
      </c>
      <c r="P720" t="s">
        <v>17</v>
      </c>
      <c r="Q720" s="89">
        <v>1402174</v>
      </c>
      <c r="R720" t="s">
        <v>48</v>
      </c>
      <c r="S720" t="s">
        <v>17</v>
      </c>
      <c r="T720">
        <v>30</v>
      </c>
      <c r="U720">
        <v>150</v>
      </c>
      <c r="V720" s="89">
        <v>1344273</v>
      </c>
      <c r="W720">
        <f t="shared" si="22"/>
        <v>95.870626612674315</v>
      </c>
      <c r="X720" t="s">
        <v>17</v>
      </c>
      <c r="Y720" t="s">
        <v>17</v>
      </c>
      <c r="Z720" t="s">
        <v>17</v>
      </c>
      <c r="AA720" t="s">
        <v>6395</v>
      </c>
      <c r="AB720" t="s">
        <v>17</v>
      </c>
      <c r="AC720" t="s">
        <v>313</v>
      </c>
      <c r="AD720" t="s">
        <v>6396</v>
      </c>
    </row>
    <row r="721" spans="1:30">
      <c r="A721" t="s">
        <v>6203</v>
      </c>
      <c r="B721" t="s">
        <v>6196</v>
      </c>
      <c r="C721" t="s">
        <v>6202</v>
      </c>
      <c r="D721">
        <v>2016</v>
      </c>
      <c r="E721" t="s">
        <v>6195</v>
      </c>
      <c r="F721" t="s">
        <v>6217</v>
      </c>
      <c r="G721" t="s">
        <v>6218</v>
      </c>
      <c r="H721" t="s">
        <v>6341</v>
      </c>
      <c r="I721" t="s">
        <v>6219</v>
      </c>
      <c r="J721" t="s">
        <v>6342</v>
      </c>
      <c r="K721" t="s">
        <v>17</v>
      </c>
      <c r="L721" t="s">
        <v>17</v>
      </c>
      <c r="M721" t="s">
        <v>17</v>
      </c>
      <c r="N721" t="s">
        <v>17</v>
      </c>
      <c r="O721" t="s">
        <v>6326</v>
      </c>
      <c r="P721" t="s">
        <v>17</v>
      </c>
      <c r="Q721" s="89">
        <v>483267</v>
      </c>
      <c r="R721" t="s">
        <v>48</v>
      </c>
      <c r="S721" t="s">
        <v>17</v>
      </c>
      <c r="T721">
        <v>30</v>
      </c>
      <c r="U721">
        <v>150</v>
      </c>
      <c r="V721" s="89">
        <v>384085</v>
      </c>
      <c r="W721">
        <f t="shared" si="22"/>
        <v>79.476769570444489</v>
      </c>
      <c r="X721" t="s">
        <v>17</v>
      </c>
      <c r="Y721" t="s">
        <v>17</v>
      </c>
      <c r="Z721" t="s">
        <v>17</v>
      </c>
      <c r="AA721" t="s">
        <v>6397</v>
      </c>
      <c r="AB721" t="s">
        <v>17</v>
      </c>
      <c r="AC721" t="s">
        <v>313</v>
      </c>
      <c r="AD721" t="s">
        <v>6398</v>
      </c>
    </row>
    <row r="722" spans="1:30">
      <c r="A722" t="s">
        <v>6203</v>
      </c>
      <c r="B722" t="s">
        <v>6196</v>
      </c>
      <c r="C722" t="s">
        <v>6202</v>
      </c>
      <c r="D722">
        <v>2016</v>
      </c>
      <c r="E722" t="s">
        <v>6195</v>
      </c>
      <c r="F722" t="s">
        <v>6217</v>
      </c>
      <c r="G722" t="s">
        <v>6218</v>
      </c>
      <c r="H722" t="s">
        <v>6341</v>
      </c>
      <c r="I722" t="s">
        <v>6219</v>
      </c>
      <c r="J722" t="s">
        <v>6342</v>
      </c>
      <c r="K722" t="s">
        <v>17</v>
      </c>
      <c r="L722" t="s">
        <v>17</v>
      </c>
      <c r="M722" t="s">
        <v>17</v>
      </c>
      <c r="N722" t="s">
        <v>17</v>
      </c>
      <c r="O722" t="s">
        <v>6330</v>
      </c>
      <c r="P722" t="s">
        <v>17</v>
      </c>
      <c r="Q722" s="89">
        <v>1422809</v>
      </c>
      <c r="R722" t="s">
        <v>48</v>
      </c>
      <c r="S722" t="s">
        <v>17</v>
      </c>
      <c r="T722">
        <v>30</v>
      </c>
      <c r="U722">
        <v>150</v>
      </c>
      <c r="V722" s="89">
        <v>1371397</v>
      </c>
      <c r="W722">
        <f t="shared" si="22"/>
        <v>96.38658456616453</v>
      </c>
      <c r="X722" t="s">
        <v>17</v>
      </c>
      <c r="Y722" t="s">
        <v>17</v>
      </c>
      <c r="Z722" t="s">
        <v>17</v>
      </c>
      <c r="AA722" t="s">
        <v>6399</v>
      </c>
      <c r="AB722" t="s">
        <v>17</v>
      </c>
      <c r="AC722" t="s">
        <v>313</v>
      </c>
      <c r="AD722" t="s">
        <v>6400</v>
      </c>
    </row>
    <row r="723" spans="1:30">
      <c r="A723" t="s">
        <v>6203</v>
      </c>
      <c r="B723" t="s">
        <v>6196</v>
      </c>
      <c r="C723" t="s">
        <v>6202</v>
      </c>
      <c r="D723">
        <v>2016</v>
      </c>
      <c r="E723" t="s">
        <v>6195</v>
      </c>
      <c r="F723" t="s">
        <v>6217</v>
      </c>
      <c r="G723" t="s">
        <v>6218</v>
      </c>
      <c r="H723" t="s">
        <v>6341</v>
      </c>
      <c r="I723" t="s">
        <v>6219</v>
      </c>
      <c r="J723" t="s">
        <v>6342</v>
      </c>
      <c r="K723" t="s">
        <v>17</v>
      </c>
      <c r="L723" t="s">
        <v>17</v>
      </c>
      <c r="M723" t="s">
        <v>17</v>
      </c>
      <c r="N723" t="s">
        <v>17</v>
      </c>
      <c r="O723" t="s">
        <v>6334</v>
      </c>
      <c r="P723" t="s">
        <v>17</v>
      </c>
      <c r="Q723" s="89">
        <v>843551</v>
      </c>
      <c r="R723" t="s">
        <v>48</v>
      </c>
      <c r="S723" t="s">
        <v>17</v>
      </c>
      <c r="T723">
        <v>30</v>
      </c>
      <c r="U723">
        <v>150</v>
      </c>
      <c r="V723" s="89">
        <v>652500</v>
      </c>
      <c r="W723">
        <f t="shared" si="22"/>
        <v>77.351576845976126</v>
      </c>
      <c r="X723" t="s">
        <v>17</v>
      </c>
      <c r="Y723" t="s">
        <v>17</v>
      </c>
      <c r="Z723" t="s">
        <v>17</v>
      </c>
      <c r="AA723" t="s">
        <v>6401</v>
      </c>
      <c r="AB723" t="s">
        <v>17</v>
      </c>
      <c r="AC723" t="s">
        <v>313</v>
      </c>
      <c r="AD723" t="s">
        <v>6402</v>
      </c>
    </row>
    <row r="724" spans="1:30">
      <c r="A724" t="s">
        <v>6203</v>
      </c>
      <c r="B724" t="s">
        <v>6196</v>
      </c>
      <c r="C724" t="s">
        <v>6202</v>
      </c>
      <c r="D724">
        <v>2016</v>
      </c>
      <c r="E724" t="s">
        <v>6195</v>
      </c>
      <c r="F724" t="s">
        <v>6217</v>
      </c>
      <c r="G724" t="s">
        <v>6218</v>
      </c>
      <c r="H724" t="s">
        <v>6341</v>
      </c>
      <c r="I724" t="s">
        <v>6219</v>
      </c>
      <c r="J724" t="s">
        <v>6342</v>
      </c>
      <c r="K724" t="s">
        <v>17</v>
      </c>
      <c r="L724" t="s">
        <v>17</v>
      </c>
      <c r="M724" t="s">
        <v>17</v>
      </c>
      <c r="N724" t="s">
        <v>17</v>
      </c>
      <c r="O724" t="s">
        <v>6338</v>
      </c>
      <c r="P724" t="s">
        <v>17</v>
      </c>
      <c r="Q724" s="89">
        <v>1762948</v>
      </c>
      <c r="R724" t="s">
        <v>48</v>
      </c>
      <c r="S724" t="s">
        <v>17</v>
      </c>
      <c r="T724">
        <v>30</v>
      </c>
      <c r="U724">
        <v>150</v>
      </c>
      <c r="V724" s="89">
        <v>1704350</v>
      </c>
      <c r="W724">
        <f t="shared" si="22"/>
        <v>96.676135654596735</v>
      </c>
      <c r="X724" t="s">
        <v>17</v>
      </c>
      <c r="Y724" t="s">
        <v>17</v>
      </c>
      <c r="Z724" t="s">
        <v>17</v>
      </c>
      <c r="AA724" t="s">
        <v>6403</v>
      </c>
      <c r="AB724" t="s">
        <v>17</v>
      </c>
      <c r="AC724" t="s">
        <v>313</v>
      </c>
      <c r="AD724" t="s">
        <v>6404</v>
      </c>
    </row>
    <row r="725" spans="1:30" ht="16.149999999999999" customHeight="1">
      <c r="A725" t="s">
        <v>6705</v>
      </c>
      <c r="B725" t="s">
        <v>6728</v>
      </c>
      <c r="C725" t="s">
        <v>6729</v>
      </c>
      <c r="D725">
        <v>2015</v>
      </c>
      <c r="E725" t="s">
        <v>17</v>
      </c>
      <c r="F725" t="s">
        <v>17</v>
      </c>
      <c r="G725" t="s">
        <v>17</v>
      </c>
      <c r="H725" t="s">
        <v>17</v>
      </c>
      <c r="I725" t="s">
        <v>17</v>
      </c>
      <c r="J725" t="s">
        <v>17</v>
      </c>
      <c r="K725" t="s">
        <v>17</v>
      </c>
      <c r="L725" t="s">
        <v>17</v>
      </c>
      <c r="M725" t="s">
        <v>17</v>
      </c>
      <c r="N725" t="s">
        <v>17</v>
      </c>
      <c r="O725" t="s">
        <v>17</v>
      </c>
      <c r="P725" t="s">
        <v>17</v>
      </c>
      <c r="Q725" s="89">
        <v>1106587</v>
      </c>
      <c r="R725" t="s">
        <v>17</v>
      </c>
      <c r="S725" t="s">
        <v>17</v>
      </c>
      <c r="T725">
        <v>30</v>
      </c>
      <c r="U725">
        <v>200</v>
      </c>
      <c r="V725" s="89">
        <v>1090900</v>
      </c>
      <c r="W725">
        <f xml:space="preserve"> (V725/Q725)*100</f>
        <v>98.582397949731927</v>
      </c>
      <c r="X725" t="s">
        <v>17</v>
      </c>
      <c r="Y725" t="s">
        <v>17</v>
      </c>
      <c r="Z725" t="s">
        <v>17</v>
      </c>
      <c r="AA725" s="101" t="s">
        <v>6730</v>
      </c>
      <c r="AB725" t="s">
        <v>17</v>
      </c>
      <c r="AC725" t="s">
        <v>6731</v>
      </c>
      <c r="AD725" s="101" t="s">
        <v>9039</v>
      </c>
    </row>
    <row r="726" spans="1:30" ht="14.45" customHeight="1">
      <c r="A726" t="s">
        <v>6738</v>
      </c>
      <c r="B726" t="s">
        <v>6695</v>
      </c>
      <c r="C726" t="s">
        <v>6737</v>
      </c>
      <c r="D726">
        <v>2016</v>
      </c>
      <c r="E726" t="s">
        <v>6910</v>
      </c>
      <c r="F726" t="s">
        <v>6751</v>
      </c>
      <c r="G726" t="s">
        <v>6754</v>
      </c>
      <c r="H726" t="s">
        <v>6911</v>
      </c>
      <c r="I726" t="s">
        <v>6755</v>
      </c>
      <c r="J726" t="s">
        <v>6912</v>
      </c>
      <c r="K726" t="s">
        <v>6752</v>
      </c>
      <c r="L726" t="s">
        <v>6913</v>
      </c>
      <c r="M726" t="s">
        <v>6753</v>
      </c>
      <c r="N726" t="s">
        <v>6914</v>
      </c>
      <c r="O726" t="s">
        <v>6756</v>
      </c>
      <c r="P726" t="s">
        <v>17</v>
      </c>
      <c r="Q726" s="89">
        <v>717437</v>
      </c>
      <c r="R726" t="s">
        <v>48</v>
      </c>
      <c r="S726" t="s">
        <v>6757</v>
      </c>
      <c r="T726">
        <v>30</v>
      </c>
      <c r="U726">
        <v>100</v>
      </c>
      <c r="V726" s="89">
        <v>491350</v>
      </c>
      <c r="W726">
        <f t="shared" ref="W726:W789" si="23">(V726/Q726)*100</f>
        <v>68.486849716421091</v>
      </c>
      <c r="X726" t="s">
        <v>17</v>
      </c>
      <c r="Y726" t="s">
        <v>17</v>
      </c>
      <c r="Z726" t="s">
        <v>6915</v>
      </c>
      <c r="AA726" s="101" t="s">
        <v>6916</v>
      </c>
      <c r="AB726"/>
      <c r="AC726" t="s">
        <v>313</v>
      </c>
    </row>
    <row r="727" spans="1:30" ht="15" customHeight="1">
      <c r="A727" t="s">
        <v>6760</v>
      </c>
      <c r="B727" t="s">
        <v>6695</v>
      </c>
      <c r="C727" t="s">
        <v>6737</v>
      </c>
      <c r="D727">
        <v>2016</v>
      </c>
      <c r="E727" t="s">
        <v>6910</v>
      </c>
      <c r="F727" t="s">
        <v>6764</v>
      </c>
      <c r="G727" t="s">
        <v>6754</v>
      </c>
      <c r="H727" t="s">
        <v>6911</v>
      </c>
      <c r="I727" t="s">
        <v>6755</v>
      </c>
      <c r="J727" t="s">
        <v>6912</v>
      </c>
      <c r="K727" t="s">
        <v>6752</v>
      </c>
      <c r="L727" t="s">
        <v>6913</v>
      </c>
      <c r="M727" t="s">
        <v>6753</v>
      </c>
      <c r="N727" t="s">
        <v>6914</v>
      </c>
      <c r="O727" t="s">
        <v>6765</v>
      </c>
      <c r="P727" t="s">
        <v>17</v>
      </c>
      <c r="Q727" s="89">
        <v>85697</v>
      </c>
      <c r="R727" t="s">
        <v>48</v>
      </c>
      <c r="S727" t="s">
        <v>6757</v>
      </c>
      <c r="T727">
        <v>30</v>
      </c>
      <c r="U727">
        <v>100</v>
      </c>
      <c r="V727" s="89">
        <v>56075</v>
      </c>
      <c r="W727">
        <f t="shared" si="23"/>
        <v>65.434029195887831</v>
      </c>
      <c r="X727" t="s">
        <v>17</v>
      </c>
      <c r="Y727" t="s">
        <v>17</v>
      </c>
      <c r="Z727" t="s">
        <v>6917</v>
      </c>
      <c r="AA727" s="101" t="s">
        <v>6918</v>
      </c>
      <c r="AB727"/>
      <c r="AC727" t="s">
        <v>313</v>
      </c>
    </row>
    <row r="728" spans="1:30" ht="15" customHeight="1">
      <c r="A728" t="s">
        <v>6768</v>
      </c>
      <c r="B728" t="s">
        <v>6695</v>
      </c>
      <c r="C728" t="s">
        <v>6737</v>
      </c>
      <c r="D728">
        <v>2016</v>
      </c>
      <c r="E728" t="s">
        <v>6910</v>
      </c>
      <c r="F728" t="s">
        <v>6775</v>
      </c>
      <c r="G728" t="s">
        <v>6754</v>
      </c>
      <c r="H728" t="s">
        <v>6911</v>
      </c>
      <c r="I728" t="s">
        <v>6755</v>
      </c>
      <c r="J728" t="s">
        <v>6912</v>
      </c>
      <c r="K728" t="s">
        <v>6752</v>
      </c>
      <c r="L728" t="s">
        <v>6913</v>
      </c>
      <c r="M728" t="s">
        <v>6753</v>
      </c>
      <c r="N728" t="s">
        <v>6914</v>
      </c>
      <c r="O728" t="s">
        <v>6776</v>
      </c>
      <c r="P728" t="s">
        <v>17</v>
      </c>
      <c r="Q728" s="89">
        <v>791041</v>
      </c>
      <c r="R728" t="s">
        <v>48</v>
      </c>
      <c r="S728" t="s">
        <v>6757</v>
      </c>
      <c r="T728">
        <v>30</v>
      </c>
      <c r="U728">
        <v>100</v>
      </c>
      <c r="V728" s="89">
        <v>494537</v>
      </c>
      <c r="W728">
        <f t="shared" si="23"/>
        <v>62.517239940786887</v>
      </c>
      <c r="X728" t="s">
        <v>17</v>
      </c>
      <c r="Y728" t="s">
        <v>17</v>
      </c>
      <c r="Z728" t="s">
        <v>6919</v>
      </c>
      <c r="AA728" s="101" t="s">
        <v>6920</v>
      </c>
      <c r="AB728"/>
      <c r="AC728" t="s">
        <v>313</v>
      </c>
    </row>
    <row r="729" spans="1:30" ht="14.45" customHeight="1">
      <c r="A729" t="s">
        <v>6779</v>
      </c>
      <c r="B729" t="s">
        <v>6695</v>
      </c>
      <c r="C729" t="s">
        <v>6737</v>
      </c>
      <c r="D729">
        <v>2016</v>
      </c>
      <c r="E729" t="s">
        <v>6910</v>
      </c>
      <c r="F729" t="s">
        <v>6784</v>
      </c>
      <c r="G729" t="s">
        <v>6754</v>
      </c>
      <c r="H729" t="s">
        <v>6911</v>
      </c>
      <c r="I729" t="s">
        <v>6755</v>
      </c>
      <c r="J729" t="s">
        <v>6912</v>
      </c>
      <c r="K729" t="s">
        <v>6752</v>
      </c>
      <c r="L729" t="s">
        <v>6913</v>
      </c>
      <c r="M729" t="s">
        <v>6753</v>
      </c>
      <c r="N729" t="s">
        <v>6914</v>
      </c>
      <c r="O729" t="s">
        <v>6785</v>
      </c>
      <c r="P729" t="s">
        <v>17</v>
      </c>
      <c r="Q729" s="89">
        <v>8267194</v>
      </c>
      <c r="R729" t="s">
        <v>48</v>
      </c>
      <c r="S729" t="s">
        <v>6757</v>
      </c>
      <c r="T729">
        <v>20</v>
      </c>
      <c r="U729">
        <v>100</v>
      </c>
      <c r="V729" s="89">
        <v>2562665</v>
      </c>
      <c r="W729">
        <f t="shared" si="23"/>
        <v>30.998002466133006</v>
      </c>
      <c r="X729" t="s">
        <v>17</v>
      </c>
      <c r="Y729" t="s">
        <v>17</v>
      </c>
      <c r="Z729" t="s">
        <v>6921</v>
      </c>
      <c r="AA729" s="101" t="s">
        <v>6922</v>
      </c>
      <c r="AB729"/>
      <c r="AC729" t="s">
        <v>313</v>
      </c>
    </row>
    <row r="730" spans="1:30" ht="13.9" customHeight="1">
      <c r="A730" t="s">
        <v>6787</v>
      </c>
      <c r="B730" t="s">
        <v>6695</v>
      </c>
      <c r="C730" t="s">
        <v>6737</v>
      </c>
      <c r="D730">
        <v>2016</v>
      </c>
      <c r="E730" t="s">
        <v>6910</v>
      </c>
      <c r="F730" t="s">
        <v>6792</v>
      </c>
      <c r="G730" t="s">
        <v>6754</v>
      </c>
      <c r="H730" t="s">
        <v>6911</v>
      </c>
      <c r="I730" t="s">
        <v>6755</v>
      </c>
      <c r="J730" t="s">
        <v>6912</v>
      </c>
      <c r="K730" t="s">
        <v>6752</v>
      </c>
      <c r="L730" t="s">
        <v>6913</v>
      </c>
      <c r="M730" t="s">
        <v>6753</v>
      </c>
      <c r="N730" t="s">
        <v>6914</v>
      </c>
      <c r="O730" t="s">
        <v>6793</v>
      </c>
      <c r="P730" t="s">
        <v>17</v>
      </c>
      <c r="Q730" s="89">
        <v>228184</v>
      </c>
      <c r="R730" t="s">
        <v>48</v>
      </c>
      <c r="S730" t="s">
        <v>6757</v>
      </c>
      <c r="T730">
        <v>30</v>
      </c>
      <c r="U730">
        <v>100</v>
      </c>
      <c r="V730" s="89">
        <v>89820</v>
      </c>
      <c r="W730">
        <f t="shared" si="23"/>
        <v>39.362970234547554</v>
      </c>
      <c r="X730" t="s">
        <v>17</v>
      </c>
      <c r="Y730" t="s">
        <v>17</v>
      </c>
      <c r="Z730" t="s">
        <v>6923</v>
      </c>
      <c r="AA730" s="101" t="s">
        <v>6924</v>
      </c>
      <c r="AB730"/>
      <c r="AC730" t="s">
        <v>313</v>
      </c>
    </row>
    <row r="731" spans="1:30" ht="15" customHeight="1">
      <c r="A731" t="s">
        <v>6796</v>
      </c>
      <c r="B731" t="s">
        <v>6695</v>
      </c>
      <c r="C731" t="s">
        <v>6737</v>
      </c>
      <c r="D731">
        <v>2016</v>
      </c>
      <c r="E731" t="s">
        <v>6910</v>
      </c>
      <c r="F731" t="s">
        <v>6802</v>
      </c>
      <c r="G731" t="s">
        <v>6754</v>
      </c>
      <c r="H731" t="s">
        <v>6911</v>
      </c>
      <c r="I731" t="s">
        <v>6755</v>
      </c>
      <c r="J731" t="s">
        <v>6912</v>
      </c>
      <c r="K731" t="s">
        <v>6752</v>
      </c>
      <c r="L731" t="s">
        <v>6913</v>
      </c>
      <c r="M731" t="s">
        <v>6753</v>
      </c>
      <c r="N731" t="s">
        <v>6914</v>
      </c>
      <c r="O731" t="s">
        <v>6803</v>
      </c>
      <c r="P731" t="s">
        <v>17</v>
      </c>
      <c r="Q731" s="89">
        <v>3139898</v>
      </c>
      <c r="R731" t="s">
        <v>48</v>
      </c>
      <c r="S731" t="s">
        <v>6757</v>
      </c>
      <c r="T731">
        <v>30</v>
      </c>
      <c r="U731">
        <v>100</v>
      </c>
      <c r="V731" s="89">
        <v>2259358</v>
      </c>
      <c r="W731">
        <f t="shared" si="23"/>
        <v>71.956413870769055</v>
      </c>
      <c r="X731" t="s">
        <v>17</v>
      </c>
      <c r="Y731" t="s">
        <v>17</v>
      </c>
      <c r="Z731" t="s">
        <v>6925</v>
      </c>
      <c r="AA731" s="101" t="s">
        <v>6926</v>
      </c>
      <c r="AB731"/>
      <c r="AC731" t="s">
        <v>313</v>
      </c>
    </row>
    <row r="732" spans="1:30" ht="14.45" customHeight="1">
      <c r="A732" t="s">
        <v>6805</v>
      </c>
      <c r="B732" t="s">
        <v>6695</v>
      </c>
      <c r="C732" t="s">
        <v>6737</v>
      </c>
      <c r="D732">
        <v>2016</v>
      </c>
      <c r="E732" t="s">
        <v>6910</v>
      </c>
      <c r="F732" t="s">
        <v>6809</v>
      </c>
      <c r="G732" t="s">
        <v>6754</v>
      </c>
      <c r="H732" t="s">
        <v>6911</v>
      </c>
      <c r="I732" t="s">
        <v>6755</v>
      </c>
      <c r="J732" t="s">
        <v>6912</v>
      </c>
      <c r="K732" t="s">
        <v>6752</v>
      </c>
      <c r="L732" t="s">
        <v>6913</v>
      </c>
      <c r="M732" t="s">
        <v>6753</v>
      </c>
      <c r="N732" t="s">
        <v>6914</v>
      </c>
      <c r="O732" t="s">
        <v>6810</v>
      </c>
      <c r="P732" t="s">
        <v>17</v>
      </c>
      <c r="Q732" s="89">
        <v>1941454</v>
      </c>
      <c r="R732" t="s">
        <v>48</v>
      </c>
      <c r="S732" t="s">
        <v>6757</v>
      </c>
      <c r="T732">
        <v>30</v>
      </c>
      <c r="U732">
        <v>100</v>
      </c>
      <c r="V732" s="89">
        <v>1080161</v>
      </c>
      <c r="W732">
        <f t="shared" si="23"/>
        <v>55.636703213158803</v>
      </c>
      <c r="X732" t="s">
        <v>17</v>
      </c>
      <c r="Y732" t="s">
        <v>17</v>
      </c>
      <c r="Z732" t="s">
        <v>6927</v>
      </c>
      <c r="AA732" s="101" t="s">
        <v>6928</v>
      </c>
      <c r="AB732"/>
      <c r="AC732" t="s">
        <v>313</v>
      </c>
    </row>
    <row r="733" spans="1:30" ht="16.149999999999999" customHeight="1">
      <c r="A733" t="s">
        <v>6813</v>
      </c>
      <c r="B733" t="s">
        <v>6695</v>
      </c>
      <c r="C733" t="s">
        <v>6737</v>
      </c>
      <c r="D733">
        <v>2016</v>
      </c>
      <c r="E733" t="s">
        <v>6910</v>
      </c>
      <c r="F733" t="s">
        <v>6816</v>
      </c>
      <c r="G733" t="s">
        <v>6754</v>
      </c>
      <c r="H733" t="s">
        <v>6911</v>
      </c>
      <c r="I733" t="s">
        <v>6755</v>
      </c>
      <c r="J733" t="s">
        <v>6912</v>
      </c>
      <c r="K733" t="s">
        <v>6752</v>
      </c>
      <c r="L733" t="s">
        <v>6913</v>
      </c>
      <c r="M733" t="s">
        <v>6753</v>
      </c>
      <c r="N733" t="s">
        <v>6914</v>
      </c>
      <c r="O733" t="s">
        <v>6817</v>
      </c>
      <c r="P733" t="s">
        <v>17</v>
      </c>
      <c r="Q733" s="89">
        <v>1714912</v>
      </c>
      <c r="R733" t="s">
        <v>48</v>
      </c>
      <c r="S733" t="s">
        <v>6757</v>
      </c>
      <c r="T733">
        <v>30</v>
      </c>
      <c r="U733">
        <v>100</v>
      </c>
      <c r="V733" s="89">
        <v>1321511</v>
      </c>
      <c r="W733">
        <f t="shared" si="23"/>
        <v>77.059989083987972</v>
      </c>
      <c r="X733" t="s">
        <v>17</v>
      </c>
      <c r="Y733" t="s">
        <v>17</v>
      </c>
      <c r="Z733" t="s">
        <v>6929</v>
      </c>
      <c r="AA733" s="101" t="s">
        <v>6930</v>
      </c>
      <c r="AB733"/>
      <c r="AC733" t="s">
        <v>313</v>
      </c>
    </row>
    <row r="734" spans="1:30" ht="15.6" customHeight="1">
      <c r="A734" t="s">
        <v>6820</v>
      </c>
      <c r="B734" t="s">
        <v>6695</v>
      </c>
      <c r="C734" t="s">
        <v>6737</v>
      </c>
      <c r="D734">
        <v>2016</v>
      </c>
      <c r="E734" t="s">
        <v>6910</v>
      </c>
      <c r="F734" t="s">
        <v>6824</v>
      </c>
      <c r="G734" t="s">
        <v>6754</v>
      </c>
      <c r="H734" t="s">
        <v>6911</v>
      </c>
      <c r="I734" t="s">
        <v>6755</v>
      </c>
      <c r="J734" t="s">
        <v>6912</v>
      </c>
      <c r="K734" t="s">
        <v>6752</v>
      </c>
      <c r="L734" t="s">
        <v>6913</v>
      </c>
      <c r="M734" t="s">
        <v>6753</v>
      </c>
      <c r="N734" t="s">
        <v>6914</v>
      </c>
      <c r="O734" t="s">
        <v>6825</v>
      </c>
      <c r="P734" t="s">
        <v>17</v>
      </c>
      <c r="Q734" s="89">
        <v>1200658</v>
      </c>
      <c r="R734" t="s">
        <v>48</v>
      </c>
      <c r="S734" t="s">
        <v>6757</v>
      </c>
      <c r="T734">
        <v>30</v>
      </c>
      <c r="U734">
        <v>100</v>
      </c>
      <c r="V734" s="89">
        <v>853349</v>
      </c>
      <c r="W734">
        <f t="shared" si="23"/>
        <v>71.073444727807583</v>
      </c>
      <c r="X734" t="s">
        <v>17</v>
      </c>
      <c r="Y734" t="s">
        <v>17</v>
      </c>
      <c r="Z734" t="s">
        <v>6931</v>
      </c>
      <c r="AA734" s="101" t="s">
        <v>6932</v>
      </c>
      <c r="AB734"/>
      <c r="AC734" t="s">
        <v>313</v>
      </c>
    </row>
    <row r="735" spans="1:30" ht="15.6" customHeight="1">
      <c r="A735" t="s">
        <v>6828</v>
      </c>
      <c r="B735" t="s">
        <v>6695</v>
      </c>
      <c r="C735" t="s">
        <v>6737</v>
      </c>
      <c r="D735">
        <v>2016</v>
      </c>
      <c r="E735" t="s">
        <v>6910</v>
      </c>
      <c r="F735" t="s">
        <v>6833</v>
      </c>
      <c r="G735" t="s">
        <v>6754</v>
      </c>
      <c r="H735" t="s">
        <v>6911</v>
      </c>
      <c r="I735" t="s">
        <v>6755</v>
      </c>
      <c r="J735" t="s">
        <v>6912</v>
      </c>
      <c r="K735" t="s">
        <v>6752</v>
      </c>
      <c r="L735" t="s">
        <v>6913</v>
      </c>
      <c r="M735" t="s">
        <v>6753</v>
      </c>
      <c r="N735" t="s">
        <v>6914</v>
      </c>
      <c r="O735" t="s">
        <v>6834</v>
      </c>
      <c r="P735" t="s">
        <v>17</v>
      </c>
      <c r="Q735" s="89">
        <v>3682374</v>
      </c>
      <c r="R735" t="s">
        <v>48</v>
      </c>
      <c r="S735" t="s">
        <v>6757</v>
      </c>
      <c r="T735">
        <v>30</v>
      </c>
      <c r="U735">
        <v>100</v>
      </c>
      <c r="V735" s="89">
        <v>2895307</v>
      </c>
      <c r="W735">
        <f t="shared" si="23"/>
        <v>78.626098272473129</v>
      </c>
      <c r="X735" t="s">
        <v>17</v>
      </c>
      <c r="Y735" t="s">
        <v>17</v>
      </c>
      <c r="Z735" t="s">
        <v>6933</v>
      </c>
      <c r="AA735" s="101" t="s">
        <v>6934</v>
      </c>
      <c r="AB735"/>
      <c r="AC735" t="s">
        <v>313</v>
      </c>
    </row>
    <row r="736" spans="1:30" ht="16.899999999999999" customHeight="1">
      <c r="A736" t="s">
        <v>6836</v>
      </c>
      <c r="B736" t="s">
        <v>6695</v>
      </c>
      <c r="C736" t="s">
        <v>6737</v>
      </c>
      <c r="D736">
        <v>2016</v>
      </c>
      <c r="E736" t="s">
        <v>6910</v>
      </c>
      <c r="F736" t="s">
        <v>6840</v>
      </c>
      <c r="G736" t="s">
        <v>6754</v>
      </c>
      <c r="H736" t="s">
        <v>6911</v>
      </c>
      <c r="I736" t="s">
        <v>6755</v>
      </c>
      <c r="J736" t="s">
        <v>6912</v>
      </c>
      <c r="K736" t="s">
        <v>6752</v>
      </c>
      <c r="L736" t="s">
        <v>6913</v>
      </c>
      <c r="M736" t="s">
        <v>6753</v>
      </c>
      <c r="N736" t="s">
        <v>6914</v>
      </c>
      <c r="O736" t="s">
        <v>6841</v>
      </c>
      <c r="P736" t="s">
        <v>17</v>
      </c>
      <c r="Q736" s="89">
        <v>1044698</v>
      </c>
      <c r="R736" t="s">
        <v>48</v>
      </c>
      <c r="S736" t="s">
        <v>6757</v>
      </c>
      <c r="T736">
        <v>30</v>
      </c>
      <c r="U736">
        <v>100</v>
      </c>
      <c r="V736" s="89">
        <v>540235</v>
      </c>
      <c r="W736">
        <f t="shared" si="23"/>
        <v>51.712073728484206</v>
      </c>
      <c r="X736" t="s">
        <v>17</v>
      </c>
      <c r="Y736" t="s">
        <v>17</v>
      </c>
      <c r="Z736" t="s">
        <v>6935</v>
      </c>
      <c r="AA736" s="101" t="s">
        <v>6936</v>
      </c>
      <c r="AB736"/>
      <c r="AC736" t="s">
        <v>313</v>
      </c>
    </row>
    <row r="737" spans="1:30" ht="15" customHeight="1">
      <c r="A737" t="s">
        <v>6844</v>
      </c>
      <c r="B737" t="s">
        <v>6695</v>
      </c>
      <c r="C737" t="s">
        <v>6737</v>
      </c>
      <c r="D737">
        <v>2016</v>
      </c>
      <c r="E737" t="s">
        <v>6910</v>
      </c>
      <c r="F737" t="s">
        <v>6848</v>
      </c>
      <c r="G737" t="s">
        <v>6754</v>
      </c>
      <c r="H737" t="s">
        <v>6911</v>
      </c>
      <c r="I737" t="s">
        <v>6755</v>
      </c>
      <c r="J737" t="s">
        <v>6912</v>
      </c>
      <c r="K737" t="s">
        <v>6752</v>
      </c>
      <c r="L737" t="s">
        <v>6913</v>
      </c>
      <c r="M737" t="s">
        <v>6753</v>
      </c>
      <c r="N737" t="s">
        <v>6914</v>
      </c>
      <c r="O737" t="s">
        <v>6849</v>
      </c>
      <c r="P737" t="s">
        <v>17</v>
      </c>
      <c r="Q737" s="89">
        <v>544226</v>
      </c>
      <c r="R737" t="s">
        <v>48</v>
      </c>
      <c r="S737" t="s">
        <v>6757</v>
      </c>
      <c r="T737">
        <v>30</v>
      </c>
      <c r="U737">
        <v>100</v>
      </c>
      <c r="V737" s="89">
        <v>450467</v>
      </c>
      <c r="W737">
        <f t="shared" si="23"/>
        <v>82.772046906983505</v>
      </c>
      <c r="X737" t="s">
        <v>17</v>
      </c>
      <c r="Y737" t="s">
        <v>17</v>
      </c>
      <c r="Z737" t="s">
        <v>6937</v>
      </c>
      <c r="AA737" s="101" t="s">
        <v>6938</v>
      </c>
      <c r="AB737"/>
      <c r="AC737" t="s">
        <v>313</v>
      </c>
    </row>
    <row r="738" spans="1:30" ht="16.149999999999999" customHeight="1">
      <c r="A738" t="s">
        <v>6852</v>
      </c>
      <c r="B738" t="s">
        <v>6695</v>
      </c>
      <c r="C738" t="s">
        <v>6737</v>
      </c>
      <c r="D738">
        <v>2016</v>
      </c>
      <c r="E738" t="s">
        <v>6910</v>
      </c>
      <c r="F738" t="s">
        <v>6856</v>
      </c>
      <c r="G738" t="s">
        <v>6754</v>
      </c>
      <c r="H738" t="s">
        <v>6911</v>
      </c>
      <c r="I738" t="s">
        <v>6755</v>
      </c>
      <c r="J738" t="s">
        <v>6912</v>
      </c>
      <c r="K738" t="s">
        <v>6752</v>
      </c>
      <c r="L738" t="s">
        <v>6913</v>
      </c>
      <c r="M738" t="s">
        <v>6753</v>
      </c>
      <c r="N738" t="s">
        <v>6914</v>
      </c>
      <c r="O738" t="s">
        <v>6857</v>
      </c>
      <c r="P738" t="s">
        <v>17</v>
      </c>
      <c r="Q738" s="89">
        <v>3763948</v>
      </c>
      <c r="R738" t="s">
        <v>48</v>
      </c>
      <c r="S738" t="s">
        <v>6757</v>
      </c>
      <c r="T738">
        <v>30</v>
      </c>
      <c r="U738">
        <v>100</v>
      </c>
      <c r="V738" s="89">
        <v>2661625</v>
      </c>
      <c r="W738">
        <f t="shared" si="23"/>
        <v>70.71364960408593</v>
      </c>
      <c r="X738" t="s">
        <v>17</v>
      </c>
      <c r="Y738" t="s">
        <v>17</v>
      </c>
      <c r="Z738" t="s">
        <v>6939</v>
      </c>
      <c r="AA738" s="101" t="s">
        <v>6940</v>
      </c>
      <c r="AB738"/>
      <c r="AC738" t="s">
        <v>313</v>
      </c>
    </row>
    <row r="739" spans="1:30" ht="13.9" customHeight="1">
      <c r="A739" t="s">
        <v>6859</v>
      </c>
      <c r="B739" t="s">
        <v>6695</v>
      </c>
      <c r="C739" t="s">
        <v>6737</v>
      </c>
      <c r="D739">
        <v>2016</v>
      </c>
      <c r="E739" t="s">
        <v>6910</v>
      </c>
      <c r="F739" t="s">
        <v>6863</v>
      </c>
      <c r="G739" t="s">
        <v>6754</v>
      </c>
      <c r="H739" t="s">
        <v>6911</v>
      </c>
      <c r="I739" t="s">
        <v>6755</v>
      </c>
      <c r="J739" t="s">
        <v>6912</v>
      </c>
      <c r="K739" t="s">
        <v>6752</v>
      </c>
      <c r="L739" t="s">
        <v>6913</v>
      </c>
      <c r="M739" t="s">
        <v>6753</v>
      </c>
      <c r="N739" t="s">
        <v>6914</v>
      </c>
      <c r="O739" t="s">
        <v>6864</v>
      </c>
      <c r="P739" t="s">
        <v>17</v>
      </c>
      <c r="Q739" s="89">
        <v>1455382</v>
      </c>
      <c r="R739" t="s">
        <v>48</v>
      </c>
      <c r="S739" t="s">
        <v>6757</v>
      </c>
      <c r="T739">
        <v>30</v>
      </c>
      <c r="U739">
        <v>100</v>
      </c>
      <c r="V739" s="89">
        <v>1055869</v>
      </c>
      <c r="W739">
        <f t="shared" si="23"/>
        <v>72.549268851751634</v>
      </c>
      <c r="X739" t="s">
        <v>17</v>
      </c>
      <c r="Y739" t="s">
        <v>17</v>
      </c>
      <c r="Z739" t="s">
        <v>6941</v>
      </c>
      <c r="AA739" s="101" t="s">
        <v>6942</v>
      </c>
      <c r="AB739"/>
      <c r="AC739" t="s">
        <v>313</v>
      </c>
    </row>
    <row r="740" spans="1:30" ht="16.149999999999999" customHeight="1">
      <c r="A740" t="s">
        <v>6867</v>
      </c>
      <c r="B740" t="s">
        <v>6695</v>
      </c>
      <c r="C740" t="s">
        <v>6737</v>
      </c>
      <c r="D740">
        <v>2016</v>
      </c>
      <c r="E740" t="s">
        <v>6910</v>
      </c>
      <c r="F740" t="s">
        <v>6871</v>
      </c>
      <c r="G740" t="s">
        <v>6754</v>
      </c>
      <c r="H740" t="s">
        <v>6911</v>
      </c>
      <c r="I740" t="s">
        <v>6755</v>
      </c>
      <c r="J740" t="s">
        <v>6912</v>
      </c>
      <c r="K740" t="s">
        <v>6752</v>
      </c>
      <c r="L740" t="s">
        <v>6913</v>
      </c>
      <c r="M740" t="s">
        <v>6753</v>
      </c>
      <c r="N740" t="s">
        <v>6914</v>
      </c>
      <c r="O740" t="s">
        <v>6872</v>
      </c>
      <c r="P740" t="s">
        <v>17</v>
      </c>
      <c r="Q740" s="89">
        <v>5155612</v>
      </c>
      <c r="R740" t="s">
        <v>48</v>
      </c>
      <c r="S740" t="s">
        <v>6757</v>
      </c>
      <c r="T740">
        <v>30</v>
      </c>
      <c r="U740">
        <v>100</v>
      </c>
      <c r="V740" s="89">
        <v>2017519</v>
      </c>
      <c r="W740">
        <f t="shared" si="23"/>
        <v>39.132483204709736</v>
      </c>
      <c r="X740" t="s">
        <v>17</v>
      </c>
      <c r="Y740" t="s">
        <v>17</v>
      </c>
      <c r="Z740" t="s">
        <v>6943</v>
      </c>
      <c r="AA740" s="101" t="s">
        <v>6944</v>
      </c>
      <c r="AB740"/>
      <c r="AC740" t="s">
        <v>313</v>
      </c>
    </row>
    <row r="741" spans="1:30" ht="15" customHeight="1">
      <c r="A741" t="s">
        <v>6875</v>
      </c>
      <c r="B741" t="s">
        <v>6695</v>
      </c>
      <c r="C741" t="s">
        <v>6737</v>
      </c>
      <c r="D741">
        <v>2016</v>
      </c>
      <c r="E741" t="s">
        <v>6910</v>
      </c>
      <c r="F741" t="s">
        <v>6879</v>
      </c>
      <c r="G741" t="s">
        <v>6754</v>
      </c>
      <c r="H741" t="s">
        <v>6911</v>
      </c>
      <c r="I741" t="s">
        <v>6755</v>
      </c>
      <c r="J741" t="s">
        <v>6912</v>
      </c>
      <c r="K741" t="s">
        <v>6752</v>
      </c>
      <c r="L741" t="s">
        <v>6913</v>
      </c>
      <c r="M741" t="s">
        <v>6753</v>
      </c>
      <c r="N741" t="s">
        <v>6914</v>
      </c>
      <c r="O741" t="s">
        <v>6880</v>
      </c>
      <c r="P741" t="s">
        <v>17</v>
      </c>
      <c r="Q741" s="89">
        <v>1480663</v>
      </c>
      <c r="R741" t="s">
        <v>48</v>
      </c>
      <c r="S741" t="s">
        <v>6757</v>
      </c>
      <c r="T741">
        <v>30</v>
      </c>
      <c r="U741">
        <v>100</v>
      </c>
      <c r="V741" s="89">
        <v>885396</v>
      </c>
      <c r="W741">
        <f t="shared" si="23"/>
        <v>59.797266494806721</v>
      </c>
      <c r="X741" t="s">
        <v>17</v>
      </c>
      <c r="Y741" t="s">
        <v>17</v>
      </c>
      <c r="Z741" t="s">
        <v>6945</v>
      </c>
      <c r="AA741" s="101" t="s">
        <v>6946</v>
      </c>
      <c r="AB741"/>
      <c r="AC741" t="s">
        <v>313</v>
      </c>
    </row>
    <row r="742" spans="1:30" ht="16.149999999999999" customHeight="1">
      <c r="A742" t="s">
        <v>6883</v>
      </c>
      <c r="B742" t="s">
        <v>6695</v>
      </c>
      <c r="C742" t="s">
        <v>6737</v>
      </c>
      <c r="D742">
        <v>2016</v>
      </c>
      <c r="E742" t="s">
        <v>6910</v>
      </c>
      <c r="F742" t="s">
        <v>6887</v>
      </c>
      <c r="G742" t="s">
        <v>6754</v>
      </c>
      <c r="H742" t="s">
        <v>6911</v>
      </c>
      <c r="I742" t="s">
        <v>6755</v>
      </c>
      <c r="J742" t="s">
        <v>6912</v>
      </c>
      <c r="K742" t="s">
        <v>6752</v>
      </c>
      <c r="L742" t="s">
        <v>6913</v>
      </c>
      <c r="M742" t="s">
        <v>6753</v>
      </c>
      <c r="N742" t="s">
        <v>6914</v>
      </c>
      <c r="O742" t="s">
        <v>6888</v>
      </c>
      <c r="P742" t="s">
        <v>17</v>
      </c>
      <c r="Q742" s="89">
        <v>6487646</v>
      </c>
      <c r="R742" t="s">
        <v>48</v>
      </c>
      <c r="S742" t="s">
        <v>6757</v>
      </c>
      <c r="T742">
        <v>30</v>
      </c>
      <c r="U742">
        <v>100</v>
      </c>
      <c r="V742" s="89">
        <v>4854754</v>
      </c>
      <c r="W742">
        <f t="shared" si="23"/>
        <v>74.830747546953091</v>
      </c>
      <c r="X742" t="s">
        <v>17</v>
      </c>
      <c r="Y742" t="s">
        <v>17</v>
      </c>
      <c r="Z742" t="s">
        <v>6947</v>
      </c>
      <c r="AA742" s="101" t="s">
        <v>6948</v>
      </c>
      <c r="AB742"/>
      <c r="AC742" t="s">
        <v>313</v>
      </c>
    </row>
    <row r="743" spans="1:30" ht="16.899999999999999" customHeight="1">
      <c r="A743" t="s">
        <v>6883</v>
      </c>
      <c r="B743" t="s">
        <v>6695</v>
      </c>
      <c r="C743" t="s">
        <v>6737</v>
      </c>
      <c r="D743">
        <v>2016</v>
      </c>
      <c r="E743" t="s">
        <v>6910</v>
      </c>
      <c r="F743" t="s">
        <v>6887</v>
      </c>
      <c r="G743" t="s">
        <v>6754</v>
      </c>
      <c r="H743" t="s">
        <v>6911</v>
      </c>
      <c r="I743" t="s">
        <v>6755</v>
      </c>
      <c r="J743" t="s">
        <v>6912</v>
      </c>
      <c r="K743" t="s">
        <v>6752</v>
      </c>
      <c r="L743" t="s">
        <v>6913</v>
      </c>
      <c r="M743" t="s">
        <v>6753</v>
      </c>
      <c r="N743" t="s">
        <v>6914</v>
      </c>
      <c r="O743" t="s">
        <v>6892</v>
      </c>
      <c r="P743" t="s">
        <v>17</v>
      </c>
      <c r="Q743" s="89">
        <v>4547836</v>
      </c>
      <c r="R743" t="s">
        <v>48</v>
      </c>
      <c r="S743" t="s">
        <v>6757</v>
      </c>
      <c r="T743">
        <v>30</v>
      </c>
      <c r="U743">
        <v>100</v>
      </c>
      <c r="V743" s="89">
        <v>2272592</v>
      </c>
      <c r="W743">
        <f t="shared" si="23"/>
        <v>49.970843275790948</v>
      </c>
      <c r="X743" t="s">
        <v>17</v>
      </c>
      <c r="Y743" t="s">
        <v>17</v>
      </c>
      <c r="Z743" t="s">
        <v>6949</v>
      </c>
      <c r="AA743" s="101" t="s">
        <v>6950</v>
      </c>
      <c r="AB743"/>
      <c r="AC743" t="s">
        <v>313</v>
      </c>
    </row>
    <row r="744" spans="1:30" ht="15" customHeight="1">
      <c r="A744" t="s">
        <v>6894</v>
      </c>
      <c r="B744" t="s">
        <v>6695</v>
      </c>
      <c r="C744" t="s">
        <v>6737</v>
      </c>
      <c r="D744">
        <v>2016</v>
      </c>
      <c r="E744" t="s">
        <v>6910</v>
      </c>
      <c r="F744" t="s">
        <v>6898</v>
      </c>
      <c r="G744" t="s">
        <v>6754</v>
      </c>
      <c r="H744" t="s">
        <v>6911</v>
      </c>
      <c r="I744" t="s">
        <v>6755</v>
      </c>
      <c r="J744" t="s">
        <v>6912</v>
      </c>
      <c r="K744" t="s">
        <v>6752</v>
      </c>
      <c r="L744" t="s">
        <v>6913</v>
      </c>
      <c r="M744" t="s">
        <v>6753</v>
      </c>
      <c r="N744" t="s">
        <v>6914</v>
      </c>
      <c r="O744" t="s">
        <v>6899</v>
      </c>
      <c r="P744" t="s">
        <v>17</v>
      </c>
      <c r="Q744" s="89">
        <v>1551082</v>
      </c>
      <c r="R744" t="s">
        <v>48</v>
      </c>
      <c r="S744" t="s">
        <v>6757</v>
      </c>
      <c r="T744">
        <v>30</v>
      </c>
      <c r="U744">
        <v>100</v>
      </c>
      <c r="V744" s="89">
        <v>625384</v>
      </c>
      <c r="W744">
        <f t="shared" si="23"/>
        <v>40.319209429288719</v>
      </c>
      <c r="X744" t="s">
        <v>17</v>
      </c>
      <c r="Y744" t="s">
        <v>17</v>
      </c>
      <c r="Z744" t="s">
        <v>6951</v>
      </c>
      <c r="AA744" s="101" t="s">
        <v>6952</v>
      </c>
      <c r="AB744"/>
      <c r="AC744" t="s">
        <v>313</v>
      </c>
    </row>
    <row r="745" spans="1:30" ht="16.899999999999999" customHeight="1">
      <c r="A745" t="s">
        <v>6902</v>
      </c>
      <c r="B745" t="s">
        <v>6695</v>
      </c>
      <c r="C745" t="s">
        <v>6737</v>
      </c>
      <c r="D745">
        <v>2016</v>
      </c>
      <c r="E745" t="s">
        <v>6910</v>
      </c>
      <c r="F745" t="s">
        <v>6906</v>
      </c>
      <c r="G745" t="s">
        <v>6754</v>
      </c>
      <c r="H745" t="s">
        <v>6911</v>
      </c>
      <c r="I745" t="s">
        <v>6755</v>
      </c>
      <c r="J745" t="s">
        <v>6912</v>
      </c>
      <c r="K745" t="s">
        <v>6752</v>
      </c>
      <c r="L745" t="s">
        <v>6913</v>
      </c>
      <c r="M745" t="s">
        <v>6753</v>
      </c>
      <c r="N745" t="s">
        <v>6914</v>
      </c>
      <c r="O745" t="s">
        <v>6907</v>
      </c>
      <c r="P745" t="s">
        <v>17</v>
      </c>
      <c r="Q745" s="89">
        <v>990139</v>
      </c>
      <c r="R745" t="s">
        <v>48</v>
      </c>
      <c r="S745" t="s">
        <v>6757</v>
      </c>
      <c r="T745">
        <v>30</v>
      </c>
      <c r="U745">
        <v>100</v>
      </c>
      <c r="V745" s="89">
        <v>522187</v>
      </c>
      <c r="W745">
        <f t="shared" si="23"/>
        <v>52.738756881609547</v>
      </c>
      <c r="X745" t="s">
        <v>17</v>
      </c>
      <c r="Y745" t="s">
        <v>17</v>
      </c>
      <c r="Z745" t="s">
        <v>6953</v>
      </c>
      <c r="AA745" s="101" t="s">
        <v>6954</v>
      </c>
      <c r="AB745"/>
      <c r="AC745" t="s">
        <v>313</v>
      </c>
    </row>
    <row r="746" spans="1:30" ht="15.6" customHeight="1">
      <c r="A746" t="s">
        <v>7006</v>
      </c>
      <c r="B746" t="s">
        <v>7003</v>
      </c>
      <c r="C746" t="s">
        <v>7005</v>
      </c>
      <c r="D746">
        <v>2017</v>
      </c>
      <c r="E746" t="s">
        <v>7015</v>
      </c>
      <c r="F746" t="s">
        <v>7020</v>
      </c>
      <c r="G746" t="s">
        <v>7023</v>
      </c>
      <c r="H746" t="s">
        <v>7826</v>
      </c>
      <c r="I746" t="s">
        <v>7024</v>
      </c>
      <c r="J746" t="s">
        <v>7827</v>
      </c>
      <c r="K746" t="s">
        <v>7828</v>
      </c>
      <c r="L746" t="s">
        <v>7829</v>
      </c>
      <c r="M746" t="s">
        <v>7022</v>
      </c>
      <c r="N746" t="s">
        <v>7830</v>
      </c>
      <c r="O746" t="s">
        <v>7026</v>
      </c>
      <c r="P746" s="89"/>
      <c r="Q746" s="89">
        <v>10041026</v>
      </c>
      <c r="R746" t="s">
        <v>48</v>
      </c>
      <c r="S746" t="s">
        <v>7027</v>
      </c>
      <c r="T746">
        <v>30</v>
      </c>
      <c r="U746">
        <v>75</v>
      </c>
      <c r="V746" s="89">
        <v>8524960</v>
      </c>
      <c r="W746">
        <f t="shared" si="23"/>
        <v>84.901283992293216</v>
      </c>
      <c r="X746" t="s">
        <v>17</v>
      </c>
      <c r="Y746" t="s">
        <v>17</v>
      </c>
      <c r="Z746" s="101" t="s">
        <v>7831</v>
      </c>
      <c r="AA746" s="101" t="s">
        <v>7832</v>
      </c>
      <c r="AB746" t="s">
        <v>17</v>
      </c>
      <c r="AC746" t="s">
        <v>17</v>
      </c>
      <c r="AD746" t="s">
        <v>7833</v>
      </c>
    </row>
    <row r="747" spans="1:30" ht="13.9" customHeight="1">
      <c r="A747" t="s">
        <v>7029</v>
      </c>
      <c r="B747" t="s">
        <v>7003</v>
      </c>
      <c r="C747" t="s">
        <v>7005</v>
      </c>
      <c r="D747">
        <v>2017</v>
      </c>
      <c r="E747" t="s">
        <v>7015</v>
      </c>
      <c r="F747" t="s">
        <v>7036</v>
      </c>
      <c r="G747" t="s">
        <v>7023</v>
      </c>
      <c r="H747" t="s">
        <v>7826</v>
      </c>
      <c r="I747" t="s">
        <v>7024</v>
      </c>
      <c r="J747" t="s">
        <v>7827</v>
      </c>
      <c r="K747" t="s">
        <v>7828</v>
      </c>
      <c r="L747" t="s">
        <v>7829</v>
      </c>
      <c r="M747" t="s">
        <v>7022</v>
      </c>
      <c r="N747" t="s">
        <v>7830</v>
      </c>
      <c r="O747" t="s">
        <v>7037</v>
      </c>
      <c r="P747" s="89"/>
      <c r="Q747" s="89">
        <v>8609050</v>
      </c>
      <c r="R747" t="s">
        <v>48</v>
      </c>
      <c r="S747" t="s">
        <v>7027</v>
      </c>
      <c r="T747">
        <v>30</v>
      </c>
      <c r="U747">
        <v>75</v>
      </c>
      <c r="V747" s="89">
        <v>5635203</v>
      </c>
      <c r="W747">
        <f t="shared" si="23"/>
        <v>65.45673448289881</v>
      </c>
      <c r="X747" t="s">
        <v>17</v>
      </c>
      <c r="Y747" t="s">
        <v>17</v>
      </c>
      <c r="Z747" s="101" t="s">
        <v>7834</v>
      </c>
      <c r="AA747" s="101" t="s">
        <v>7835</v>
      </c>
      <c r="AB747" t="s">
        <v>17</v>
      </c>
      <c r="AC747" t="s">
        <v>17</v>
      </c>
      <c r="AD747" t="s">
        <v>7836</v>
      </c>
    </row>
    <row r="748" spans="1:30" ht="16.899999999999999" customHeight="1">
      <c r="A748" t="s">
        <v>7039</v>
      </c>
      <c r="B748" t="s">
        <v>7003</v>
      </c>
      <c r="C748" t="s">
        <v>7005</v>
      </c>
      <c r="D748">
        <v>2017</v>
      </c>
      <c r="E748" t="s">
        <v>7015</v>
      </c>
      <c r="F748" t="s">
        <v>7044</v>
      </c>
      <c r="G748" t="s">
        <v>7023</v>
      </c>
      <c r="H748" t="s">
        <v>7826</v>
      </c>
      <c r="I748" t="s">
        <v>7024</v>
      </c>
      <c r="J748" t="s">
        <v>7827</v>
      </c>
      <c r="K748" t="s">
        <v>7828</v>
      </c>
      <c r="L748" t="s">
        <v>7829</v>
      </c>
      <c r="M748" t="s">
        <v>7022</v>
      </c>
      <c r="N748" t="s">
        <v>7830</v>
      </c>
      <c r="O748" t="s">
        <v>7045</v>
      </c>
      <c r="P748" s="89"/>
      <c r="Q748" s="89">
        <v>4475601</v>
      </c>
      <c r="R748" t="s">
        <v>48</v>
      </c>
      <c r="S748" t="s">
        <v>7027</v>
      </c>
      <c r="T748">
        <v>30</v>
      </c>
      <c r="U748">
        <v>75</v>
      </c>
      <c r="V748" s="89">
        <v>3128817</v>
      </c>
      <c r="W748">
        <f t="shared" si="23"/>
        <v>69.90830952088892</v>
      </c>
      <c r="X748" t="s">
        <v>17</v>
      </c>
      <c r="Y748" t="s">
        <v>17</v>
      </c>
      <c r="Z748" s="101" t="s">
        <v>7837</v>
      </c>
      <c r="AA748" s="101" t="s">
        <v>7838</v>
      </c>
      <c r="AB748" t="s">
        <v>17</v>
      </c>
      <c r="AC748" t="s">
        <v>17</v>
      </c>
      <c r="AD748" t="s">
        <v>7839</v>
      </c>
    </row>
    <row r="749" spans="1:30" ht="15.6" customHeight="1">
      <c r="A749" t="s">
        <v>7047</v>
      </c>
      <c r="B749" t="s">
        <v>7003</v>
      </c>
      <c r="C749" t="s">
        <v>7005</v>
      </c>
      <c r="D749">
        <v>2017</v>
      </c>
      <c r="E749" t="s">
        <v>7015</v>
      </c>
      <c r="F749" t="s">
        <v>7052</v>
      </c>
      <c r="G749" t="s">
        <v>7023</v>
      </c>
      <c r="H749" t="s">
        <v>7826</v>
      </c>
      <c r="I749" t="s">
        <v>7024</v>
      </c>
      <c r="J749" t="s">
        <v>7827</v>
      </c>
      <c r="K749" t="s">
        <v>7828</v>
      </c>
      <c r="L749" t="s">
        <v>7829</v>
      </c>
      <c r="M749" t="s">
        <v>7022</v>
      </c>
      <c r="N749" t="s">
        <v>7830</v>
      </c>
      <c r="O749" t="s">
        <v>7053</v>
      </c>
      <c r="P749" s="89"/>
      <c r="Q749" s="89">
        <v>7800166</v>
      </c>
      <c r="R749" t="s">
        <v>48</v>
      </c>
      <c r="S749" t="s">
        <v>7027</v>
      </c>
      <c r="T749">
        <v>30</v>
      </c>
      <c r="U749">
        <v>75</v>
      </c>
      <c r="V749" s="89">
        <v>5617546</v>
      </c>
      <c r="W749">
        <f t="shared" si="23"/>
        <v>72.018287815925973</v>
      </c>
      <c r="X749" t="s">
        <v>17</v>
      </c>
      <c r="Y749" t="s">
        <v>17</v>
      </c>
      <c r="Z749" s="101" t="s">
        <v>7840</v>
      </c>
      <c r="AA749" s="101" t="s">
        <v>7841</v>
      </c>
      <c r="AB749" t="s">
        <v>17</v>
      </c>
      <c r="AC749" t="s">
        <v>17</v>
      </c>
      <c r="AD749" t="s">
        <v>7842</v>
      </c>
    </row>
    <row r="750" spans="1:30" ht="15.6" customHeight="1">
      <c r="A750" t="s">
        <v>7055</v>
      </c>
      <c r="B750" t="s">
        <v>7003</v>
      </c>
      <c r="C750" t="s">
        <v>7005</v>
      </c>
      <c r="D750">
        <v>2017</v>
      </c>
      <c r="E750" t="s">
        <v>7015</v>
      </c>
      <c r="F750" t="s">
        <v>7060</v>
      </c>
      <c r="G750" t="s">
        <v>7023</v>
      </c>
      <c r="H750" t="s">
        <v>7826</v>
      </c>
      <c r="I750" t="s">
        <v>7024</v>
      </c>
      <c r="J750" t="s">
        <v>7827</v>
      </c>
      <c r="K750" t="s">
        <v>7828</v>
      </c>
      <c r="L750" t="s">
        <v>7829</v>
      </c>
      <c r="M750" t="s">
        <v>7022</v>
      </c>
      <c r="N750" t="s">
        <v>7830</v>
      </c>
      <c r="O750" t="s">
        <v>7061</v>
      </c>
      <c r="P750" s="89"/>
      <c r="Q750" s="89">
        <v>9097779</v>
      </c>
      <c r="R750" t="s">
        <v>48</v>
      </c>
      <c r="S750" t="s">
        <v>7027</v>
      </c>
      <c r="T750">
        <v>30</v>
      </c>
      <c r="U750">
        <v>75</v>
      </c>
      <c r="V750" s="89">
        <v>6865335</v>
      </c>
      <c r="W750">
        <f t="shared" si="23"/>
        <v>75.461659378624162</v>
      </c>
      <c r="X750" t="s">
        <v>17</v>
      </c>
      <c r="Y750" t="s">
        <v>17</v>
      </c>
      <c r="Z750" s="101" t="s">
        <v>7843</v>
      </c>
      <c r="AA750" s="101" t="s">
        <v>7844</v>
      </c>
      <c r="AB750" t="s">
        <v>17</v>
      </c>
      <c r="AC750" t="s">
        <v>17</v>
      </c>
      <c r="AD750" t="s">
        <v>7845</v>
      </c>
    </row>
    <row r="751" spans="1:30" ht="15.6" customHeight="1">
      <c r="A751" t="s">
        <v>7063</v>
      </c>
      <c r="B751" t="s">
        <v>7003</v>
      </c>
      <c r="C751" t="s">
        <v>7005</v>
      </c>
      <c r="D751">
        <v>2017</v>
      </c>
      <c r="E751" t="s">
        <v>7015</v>
      </c>
      <c r="F751" t="s">
        <v>7069</v>
      </c>
      <c r="G751" t="s">
        <v>7023</v>
      </c>
      <c r="H751" t="s">
        <v>7826</v>
      </c>
      <c r="I751" t="s">
        <v>7024</v>
      </c>
      <c r="J751" t="s">
        <v>7827</v>
      </c>
      <c r="K751" t="s">
        <v>7828</v>
      </c>
      <c r="L751" t="s">
        <v>7829</v>
      </c>
      <c r="M751" t="s">
        <v>7022</v>
      </c>
      <c r="N751" t="s">
        <v>7830</v>
      </c>
      <c r="O751" t="s">
        <v>7070</v>
      </c>
      <c r="P751" s="89"/>
      <c r="Q751" s="89">
        <v>2334752</v>
      </c>
      <c r="R751" t="s">
        <v>48</v>
      </c>
      <c r="S751" t="s">
        <v>7027</v>
      </c>
      <c r="T751">
        <v>30</v>
      </c>
      <c r="U751">
        <v>75</v>
      </c>
      <c r="V751" s="89">
        <v>1647562</v>
      </c>
      <c r="W751">
        <f t="shared" si="23"/>
        <v>70.566895327640793</v>
      </c>
      <c r="X751" t="s">
        <v>17</v>
      </c>
      <c r="Y751" t="s">
        <v>17</v>
      </c>
      <c r="Z751" s="101" t="s">
        <v>7846</v>
      </c>
      <c r="AA751" s="101" t="s">
        <v>7847</v>
      </c>
      <c r="AB751" t="s">
        <v>17</v>
      </c>
      <c r="AC751" t="s">
        <v>17</v>
      </c>
      <c r="AD751" t="s">
        <v>7848</v>
      </c>
    </row>
    <row r="752" spans="1:30" ht="13.9" customHeight="1">
      <c r="A752" t="s">
        <v>7072</v>
      </c>
      <c r="B752" t="s">
        <v>7003</v>
      </c>
      <c r="C752" t="s">
        <v>7005</v>
      </c>
      <c r="D752">
        <v>2017</v>
      </c>
      <c r="E752" t="s">
        <v>7015</v>
      </c>
      <c r="F752" t="s">
        <v>7077</v>
      </c>
      <c r="G752" t="s">
        <v>7023</v>
      </c>
      <c r="H752" t="s">
        <v>7826</v>
      </c>
      <c r="I752" t="s">
        <v>7024</v>
      </c>
      <c r="J752" t="s">
        <v>7827</v>
      </c>
      <c r="K752" t="s">
        <v>7828</v>
      </c>
      <c r="L752" t="s">
        <v>7829</v>
      </c>
      <c r="M752" t="s">
        <v>7022</v>
      </c>
      <c r="N752" t="s">
        <v>7830</v>
      </c>
      <c r="O752" t="s">
        <v>7078</v>
      </c>
      <c r="P752" s="89"/>
      <c r="Q752" s="89">
        <v>6282909</v>
      </c>
      <c r="R752" t="s">
        <v>48</v>
      </c>
      <c r="S752" t="s">
        <v>7027</v>
      </c>
      <c r="T752">
        <v>30</v>
      </c>
      <c r="U752">
        <v>75</v>
      </c>
      <c r="V752" s="89">
        <v>4235569</v>
      </c>
      <c r="W752">
        <f t="shared" si="23"/>
        <v>67.414138896488879</v>
      </c>
      <c r="X752" t="s">
        <v>17</v>
      </c>
      <c r="Y752" t="s">
        <v>17</v>
      </c>
      <c r="Z752" s="101" t="s">
        <v>7849</v>
      </c>
      <c r="AA752" s="101" t="s">
        <v>7850</v>
      </c>
      <c r="AB752" t="s">
        <v>17</v>
      </c>
      <c r="AC752" t="s">
        <v>17</v>
      </c>
      <c r="AD752" t="s">
        <v>7851</v>
      </c>
    </row>
    <row r="753" spans="1:30" ht="15.6" customHeight="1">
      <c r="A753" t="s">
        <v>7080</v>
      </c>
      <c r="B753" t="s">
        <v>7003</v>
      </c>
      <c r="C753" t="s">
        <v>7005</v>
      </c>
      <c r="D753">
        <v>2017</v>
      </c>
      <c r="E753" t="s">
        <v>7015</v>
      </c>
      <c r="F753" t="s">
        <v>7085</v>
      </c>
      <c r="G753" t="s">
        <v>7023</v>
      </c>
      <c r="H753" t="s">
        <v>7826</v>
      </c>
      <c r="I753" t="s">
        <v>7024</v>
      </c>
      <c r="J753" t="s">
        <v>7827</v>
      </c>
      <c r="K753" t="s">
        <v>7828</v>
      </c>
      <c r="L753" t="s">
        <v>7829</v>
      </c>
      <c r="M753" t="s">
        <v>7022</v>
      </c>
      <c r="N753" t="s">
        <v>7830</v>
      </c>
      <c r="O753" t="s">
        <v>7086</v>
      </c>
      <c r="P753" s="89"/>
      <c r="Q753" s="89">
        <v>6331821</v>
      </c>
      <c r="R753" t="s">
        <v>48</v>
      </c>
      <c r="S753" t="s">
        <v>7027</v>
      </c>
      <c r="T753">
        <v>30</v>
      </c>
      <c r="U753">
        <v>75</v>
      </c>
      <c r="V753" s="89">
        <v>4538929</v>
      </c>
      <c r="W753">
        <f t="shared" si="23"/>
        <v>71.684417484322438</v>
      </c>
      <c r="X753" t="s">
        <v>17</v>
      </c>
      <c r="Y753" t="s">
        <v>17</v>
      </c>
      <c r="Z753" s="101" t="s">
        <v>7852</v>
      </c>
      <c r="AA753" s="101" t="s">
        <v>7853</v>
      </c>
      <c r="AB753" t="s">
        <v>17</v>
      </c>
      <c r="AC753" t="s">
        <v>17</v>
      </c>
      <c r="AD753" t="s">
        <v>7854</v>
      </c>
    </row>
    <row r="754" spans="1:30" ht="13.9" customHeight="1">
      <c r="A754" t="s">
        <v>7088</v>
      </c>
      <c r="B754" t="s">
        <v>7003</v>
      </c>
      <c r="C754" t="s">
        <v>7005</v>
      </c>
      <c r="D754">
        <v>2017</v>
      </c>
      <c r="E754" t="s">
        <v>7015</v>
      </c>
      <c r="F754" t="s">
        <v>7093</v>
      </c>
      <c r="G754" t="s">
        <v>7023</v>
      </c>
      <c r="H754" t="s">
        <v>7826</v>
      </c>
      <c r="I754" t="s">
        <v>7024</v>
      </c>
      <c r="J754" t="s">
        <v>7827</v>
      </c>
      <c r="K754" t="s">
        <v>7828</v>
      </c>
      <c r="L754" t="s">
        <v>7829</v>
      </c>
      <c r="M754" t="s">
        <v>7022</v>
      </c>
      <c r="N754" t="s">
        <v>7830</v>
      </c>
      <c r="O754" t="s">
        <v>7094</v>
      </c>
      <c r="P754" s="89"/>
      <c r="Q754" s="89">
        <v>7731849</v>
      </c>
      <c r="R754" t="s">
        <v>48</v>
      </c>
      <c r="S754" t="s">
        <v>7027</v>
      </c>
      <c r="T754">
        <v>30</v>
      </c>
      <c r="U754">
        <v>75</v>
      </c>
      <c r="V754" s="89">
        <v>5191186</v>
      </c>
      <c r="W754">
        <f t="shared" si="23"/>
        <v>67.140292056919364</v>
      </c>
      <c r="X754" t="s">
        <v>17</v>
      </c>
      <c r="Y754" t="s">
        <v>17</v>
      </c>
      <c r="Z754" s="101" t="s">
        <v>7855</v>
      </c>
      <c r="AA754" s="101" t="s">
        <v>7856</v>
      </c>
      <c r="AB754" t="s">
        <v>17</v>
      </c>
      <c r="AC754" t="s">
        <v>17</v>
      </c>
      <c r="AD754" t="s">
        <v>7857</v>
      </c>
    </row>
    <row r="755" spans="1:30" ht="13.9" customHeight="1">
      <c r="A755" t="s">
        <v>7096</v>
      </c>
      <c r="B755" t="s">
        <v>7003</v>
      </c>
      <c r="C755" t="s">
        <v>7005</v>
      </c>
      <c r="D755">
        <v>2017</v>
      </c>
      <c r="E755" t="s">
        <v>7015</v>
      </c>
      <c r="F755" t="s">
        <v>7101</v>
      </c>
      <c r="G755" t="s">
        <v>7023</v>
      </c>
      <c r="H755" t="s">
        <v>7826</v>
      </c>
      <c r="I755" t="s">
        <v>7024</v>
      </c>
      <c r="J755" t="s">
        <v>7827</v>
      </c>
      <c r="K755" t="s">
        <v>7828</v>
      </c>
      <c r="L755" t="s">
        <v>7829</v>
      </c>
      <c r="M755" t="s">
        <v>7022</v>
      </c>
      <c r="N755" t="s">
        <v>7830</v>
      </c>
      <c r="O755" t="s">
        <v>7102</v>
      </c>
      <c r="P755" s="89"/>
      <c r="Q755" s="89">
        <v>8756773</v>
      </c>
      <c r="R755" t="s">
        <v>48</v>
      </c>
      <c r="S755" t="s">
        <v>7027</v>
      </c>
      <c r="T755">
        <v>30</v>
      </c>
      <c r="U755">
        <v>75</v>
      </c>
      <c r="V755" s="89">
        <v>5997193</v>
      </c>
      <c r="W755">
        <f t="shared" si="23"/>
        <v>68.486336233678784</v>
      </c>
      <c r="X755" t="s">
        <v>17</v>
      </c>
      <c r="Y755" t="s">
        <v>17</v>
      </c>
      <c r="Z755" s="101" t="s">
        <v>7858</v>
      </c>
      <c r="AA755" s="101" t="s">
        <v>7859</v>
      </c>
      <c r="AB755" t="s">
        <v>17</v>
      </c>
      <c r="AC755" t="s">
        <v>17</v>
      </c>
      <c r="AD755" t="s">
        <v>7860</v>
      </c>
    </row>
    <row r="756" spans="1:30" ht="12.6" customHeight="1">
      <c r="A756" t="s">
        <v>7104</v>
      </c>
      <c r="B756" t="s">
        <v>7003</v>
      </c>
      <c r="C756" t="s">
        <v>7005</v>
      </c>
      <c r="D756">
        <v>2017</v>
      </c>
      <c r="E756" t="s">
        <v>7015</v>
      </c>
      <c r="F756" t="s">
        <v>7110</v>
      </c>
      <c r="G756" t="s">
        <v>7023</v>
      </c>
      <c r="H756" t="s">
        <v>7826</v>
      </c>
      <c r="I756" t="s">
        <v>7024</v>
      </c>
      <c r="J756" t="s">
        <v>7827</v>
      </c>
      <c r="K756" t="s">
        <v>7828</v>
      </c>
      <c r="L756" t="s">
        <v>7829</v>
      </c>
      <c r="M756" t="s">
        <v>7022</v>
      </c>
      <c r="N756" t="s">
        <v>7830</v>
      </c>
      <c r="O756" t="s">
        <v>7111</v>
      </c>
      <c r="P756" s="89"/>
      <c r="Q756" s="89">
        <v>8240116</v>
      </c>
      <c r="R756" t="s">
        <v>48</v>
      </c>
      <c r="S756" t="s">
        <v>7027</v>
      </c>
      <c r="T756">
        <v>30</v>
      </c>
      <c r="U756">
        <v>75</v>
      </c>
      <c r="V756" s="89">
        <v>5944150</v>
      </c>
      <c r="W756">
        <f t="shared" si="23"/>
        <v>72.13672720141318</v>
      </c>
      <c r="X756" t="s">
        <v>17</v>
      </c>
      <c r="Y756" t="s">
        <v>17</v>
      </c>
      <c r="Z756" s="101" t="s">
        <v>7861</v>
      </c>
      <c r="AA756" s="101" t="s">
        <v>7862</v>
      </c>
      <c r="AB756" t="s">
        <v>17</v>
      </c>
      <c r="AC756" t="s">
        <v>17</v>
      </c>
      <c r="AD756" t="s">
        <v>7863</v>
      </c>
    </row>
    <row r="757" spans="1:30" ht="13.15" customHeight="1">
      <c r="A757" t="s">
        <v>7113</v>
      </c>
      <c r="B757" t="s">
        <v>7003</v>
      </c>
      <c r="C757" t="s">
        <v>7005</v>
      </c>
      <c r="D757">
        <v>2017</v>
      </c>
      <c r="E757" t="s">
        <v>7015</v>
      </c>
      <c r="F757" t="s">
        <v>7119</v>
      </c>
      <c r="G757" t="s">
        <v>7023</v>
      </c>
      <c r="H757" t="s">
        <v>7826</v>
      </c>
      <c r="I757" t="s">
        <v>7024</v>
      </c>
      <c r="J757" t="s">
        <v>7827</v>
      </c>
      <c r="K757" t="s">
        <v>7828</v>
      </c>
      <c r="L757" t="s">
        <v>7829</v>
      </c>
      <c r="M757" t="s">
        <v>7022</v>
      </c>
      <c r="N757" t="s">
        <v>7830</v>
      </c>
      <c r="O757" t="s">
        <v>7120</v>
      </c>
      <c r="P757" s="89"/>
      <c r="Q757" s="89">
        <v>8869550</v>
      </c>
      <c r="R757" t="s">
        <v>48</v>
      </c>
      <c r="S757" t="s">
        <v>7027</v>
      </c>
      <c r="T757">
        <v>30</v>
      </c>
      <c r="U757">
        <v>75</v>
      </c>
      <c r="V757" s="89">
        <v>5810330</v>
      </c>
      <c r="W757">
        <f t="shared" si="23"/>
        <v>65.508734941457007</v>
      </c>
      <c r="X757" t="s">
        <v>17</v>
      </c>
      <c r="Y757" t="s">
        <v>17</v>
      </c>
      <c r="Z757" s="101" t="s">
        <v>7864</v>
      </c>
      <c r="AA757" s="101" t="s">
        <v>7865</v>
      </c>
      <c r="AB757" t="s">
        <v>17</v>
      </c>
      <c r="AC757" t="s">
        <v>17</v>
      </c>
      <c r="AD757" t="s">
        <v>7866</v>
      </c>
    </row>
    <row r="758" spans="1:30" ht="13.9" customHeight="1">
      <c r="A758" t="s">
        <v>7122</v>
      </c>
      <c r="B758" t="s">
        <v>7003</v>
      </c>
      <c r="C758" t="s">
        <v>7005</v>
      </c>
      <c r="D758">
        <v>2017</v>
      </c>
      <c r="E758" t="s">
        <v>7015</v>
      </c>
      <c r="F758" t="s">
        <v>7128</v>
      </c>
      <c r="G758" t="s">
        <v>7023</v>
      </c>
      <c r="H758" t="s">
        <v>7826</v>
      </c>
      <c r="I758" t="s">
        <v>7024</v>
      </c>
      <c r="J758" t="s">
        <v>7827</v>
      </c>
      <c r="K758" t="s">
        <v>7828</v>
      </c>
      <c r="L758" t="s">
        <v>7829</v>
      </c>
      <c r="M758" t="s">
        <v>7022</v>
      </c>
      <c r="N758" t="s">
        <v>7830</v>
      </c>
      <c r="O758" t="s">
        <v>7129</v>
      </c>
      <c r="P758" s="89"/>
      <c r="Q758" s="89">
        <v>9445386</v>
      </c>
      <c r="R758" t="s">
        <v>48</v>
      </c>
      <c r="S758" t="s">
        <v>7027</v>
      </c>
      <c r="T758">
        <v>30</v>
      </c>
      <c r="U758">
        <v>75</v>
      </c>
      <c r="V758" s="89">
        <v>6852292</v>
      </c>
      <c r="W758">
        <f t="shared" si="23"/>
        <v>72.546447545923471</v>
      </c>
      <c r="X758" t="s">
        <v>17</v>
      </c>
      <c r="Y758" t="s">
        <v>17</v>
      </c>
      <c r="Z758" s="101" t="s">
        <v>7867</v>
      </c>
      <c r="AA758" s="101" t="s">
        <v>7868</v>
      </c>
      <c r="AB758" t="s">
        <v>17</v>
      </c>
      <c r="AC758" t="s">
        <v>17</v>
      </c>
      <c r="AD758" t="s">
        <v>7869</v>
      </c>
    </row>
    <row r="759" spans="1:30" ht="14.45" customHeight="1">
      <c r="A759" t="s">
        <v>7131</v>
      </c>
      <c r="B759" t="s">
        <v>7003</v>
      </c>
      <c r="C759" t="s">
        <v>7005</v>
      </c>
      <c r="D759">
        <v>2017</v>
      </c>
      <c r="E759" t="s">
        <v>7015</v>
      </c>
      <c r="F759" t="s">
        <v>7136</v>
      </c>
      <c r="G759" t="s">
        <v>7023</v>
      </c>
      <c r="H759" t="s">
        <v>7826</v>
      </c>
      <c r="I759" t="s">
        <v>7024</v>
      </c>
      <c r="J759" t="s">
        <v>7827</v>
      </c>
      <c r="K759" t="s">
        <v>7828</v>
      </c>
      <c r="L759" t="s">
        <v>7829</v>
      </c>
      <c r="M759" t="s">
        <v>7022</v>
      </c>
      <c r="N759" t="s">
        <v>7830</v>
      </c>
      <c r="O759" t="s">
        <v>7137</v>
      </c>
      <c r="P759" s="89"/>
      <c r="Q759" s="89">
        <v>9428401</v>
      </c>
      <c r="R759" t="s">
        <v>48</v>
      </c>
      <c r="S759" t="s">
        <v>7027</v>
      </c>
      <c r="T759">
        <v>30</v>
      </c>
      <c r="U759">
        <v>75</v>
      </c>
      <c r="V759" s="89">
        <v>6718626</v>
      </c>
      <c r="W759">
        <f t="shared" si="23"/>
        <v>71.259442613864223</v>
      </c>
      <c r="X759" t="s">
        <v>17</v>
      </c>
      <c r="Y759" t="s">
        <v>17</v>
      </c>
      <c r="Z759" s="101" t="s">
        <v>7870</v>
      </c>
      <c r="AA759" s="101" t="s">
        <v>7871</v>
      </c>
      <c r="AB759" t="s">
        <v>17</v>
      </c>
      <c r="AC759" t="s">
        <v>17</v>
      </c>
      <c r="AD759" t="s">
        <v>7872</v>
      </c>
    </row>
    <row r="760" spans="1:30" ht="14.45" customHeight="1">
      <c r="A760" t="s">
        <v>7139</v>
      </c>
      <c r="B760" t="s">
        <v>7003</v>
      </c>
      <c r="C760" t="s">
        <v>7005</v>
      </c>
      <c r="D760">
        <v>2017</v>
      </c>
      <c r="E760" t="s">
        <v>7015</v>
      </c>
      <c r="F760" t="s">
        <v>7145</v>
      </c>
      <c r="G760" t="s">
        <v>7023</v>
      </c>
      <c r="H760" t="s">
        <v>7826</v>
      </c>
      <c r="I760" t="s">
        <v>7024</v>
      </c>
      <c r="J760" t="s">
        <v>7827</v>
      </c>
      <c r="K760" t="s">
        <v>7828</v>
      </c>
      <c r="L760" t="s">
        <v>7829</v>
      </c>
      <c r="M760" t="s">
        <v>7022</v>
      </c>
      <c r="N760" t="s">
        <v>7830</v>
      </c>
      <c r="O760" t="s">
        <v>7146</v>
      </c>
      <c r="P760" s="89"/>
      <c r="Q760" s="89">
        <v>4189958</v>
      </c>
      <c r="R760" t="s">
        <v>48</v>
      </c>
      <c r="S760" t="s">
        <v>7027</v>
      </c>
      <c r="T760">
        <v>30</v>
      </c>
      <c r="U760">
        <v>75</v>
      </c>
      <c r="V760" s="89">
        <v>2951185</v>
      </c>
      <c r="W760">
        <f t="shared" si="23"/>
        <v>70.434715574714588</v>
      </c>
      <c r="X760" t="s">
        <v>17</v>
      </c>
      <c r="Y760" t="s">
        <v>17</v>
      </c>
      <c r="Z760" s="101" t="s">
        <v>7873</v>
      </c>
      <c r="AA760" s="101" t="s">
        <v>7874</v>
      </c>
      <c r="AB760" t="s">
        <v>17</v>
      </c>
      <c r="AC760" t="s">
        <v>17</v>
      </c>
      <c r="AD760" t="s">
        <v>7875</v>
      </c>
    </row>
    <row r="761" spans="1:30" ht="13.15" customHeight="1">
      <c r="A761" t="s">
        <v>7148</v>
      </c>
      <c r="B761" t="s">
        <v>7003</v>
      </c>
      <c r="C761" t="s">
        <v>7005</v>
      </c>
      <c r="D761">
        <v>2017</v>
      </c>
      <c r="E761" t="s">
        <v>7015</v>
      </c>
      <c r="F761" t="s">
        <v>7153</v>
      </c>
      <c r="G761" t="s">
        <v>7023</v>
      </c>
      <c r="H761" t="s">
        <v>7826</v>
      </c>
      <c r="I761" t="s">
        <v>7024</v>
      </c>
      <c r="J761" t="s">
        <v>7827</v>
      </c>
      <c r="K761" t="s">
        <v>7828</v>
      </c>
      <c r="L761" t="s">
        <v>7829</v>
      </c>
      <c r="M761" t="s">
        <v>7022</v>
      </c>
      <c r="N761" t="s">
        <v>7830</v>
      </c>
      <c r="O761" t="s">
        <v>7154</v>
      </c>
      <c r="P761" s="89"/>
      <c r="Q761" s="89">
        <v>9153570</v>
      </c>
      <c r="R761" t="s">
        <v>48</v>
      </c>
      <c r="S761" t="s">
        <v>7027</v>
      </c>
      <c r="T761">
        <v>30</v>
      </c>
      <c r="U761">
        <v>75</v>
      </c>
      <c r="V761" s="89">
        <v>6596180</v>
      </c>
      <c r="W761">
        <f t="shared" si="23"/>
        <v>72.06128319333331</v>
      </c>
      <c r="X761" t="s">
        <v>17</v>
      </c>
      <c r="Y761" t="s">
        <v>17</v>
      </c>
      <c r="Z761" s="101" t="s">
        <v>7876</v>
      </c>
      <c r="AA761" s="101" t="s">
        <v>7877</v>
      </c>
      <c r="AB761" t="s">
        <v>17</v>
      </c>
      <c r="AC761" t="s">
        <v>17</v>
      </c>
      <c r="AD761" t="s">
        <v>7878</v>
      </c>
    </row>
    <row r="762" spans="1:30" ht="14.45" customHeight="1">
      <c r="A762" t="s">
        <v>7156</v>
      </c>
      <c r="B762" t="s">
        <v>7003</v>
      </c>
      <c r="C762" t="s">
        <v>7005</v>
      </c>
      <c r="D762">
        <v>2017</v>
      </c>
      <c r="E762" t="s">
        <v>7015</v>
      </c>
      <c r="F762" t="s">
        <v>7162</v>
      </c>
      <c r="G762" t="s">
        <v>7023</v>
      </c>
      <c r="H762" t="s">
        <v>7826</v>
      </c>
      <c r="I762" t="s">
        <v>7024</v>
      </c>
      <c r="J762" t="s">
        <v>7827</v>
      </c>
      <c r="K762" t="s">
        <v>7828</v>
      </c>
      <c r="L762" t="s">
        <v>7829</v>
      </c>
      <c r="M762" t="s">
        <v>7022</v>
      </c>
      <c r="N762" t="s">
        <v>7830</v>
      </c>
      <c r="O762" t="s">
        <v>7163</v>
      </c>
      <c r="P762" s="89"/>
      <c r="Q762" s="89">
        <v>8536113</v>
      </c>
      <c r="R762" t="s">
        <v>48</v>
      </c>
      <c r="S762" t="s">
        <v>7027</v>
      </c>
      <c r="T762">
        <v>30</v>
      </c>
      <c r="U762">
        <v>75</v>
      </c>
      <c r="V762" s="89">
        <v>6044320</v>
      </c>
      <c r="W762">
        <f t="shared" si="23"/>
        <v>70.808809583472012</v>
      </c>
      <c r="X762" t="s">
        <v>17</v>
      </c>
      <c r="Y762" t="s">
        <v>17</v>
      </c>
      <c r="Z762" s="101" t="s">
        <v>7879</v>
      </c>
      <c r="AA762" s="101" t="s">
        <v>7880</v>
      </c>
      <c r="AB762" t="s">
        <v>17</v>
      </c>
      <c r="AC762" t="s">
        <v>17</v>
      </c>
      <c r="AD762" t="s">
        <v>7881</v>
      </c>
    </row>
    <row r="763" spans="1:30" ht="14.45" customHeight="1">
      <c r="A763" t="s">
        <v>7165</v>
      </c>
      <c r="B763" t="s">
        <v>7003</v>
      </c>
      <c r="C763" t="s">
        <v>7005</v>
      </c>
      <c r="D763">
        <v>2017</v>
      </c>
      <c r="E763" t="s">
        <v>7015</v>
      </c>
      <c r="F763" t="s">
        <v>7170</v>
      </c>
      <c r="G763" t="s">
        <v>7023</v>
      </c>
      <c r="H763" t="s">
        <v>7826</v>
      </c>
      <c r="I763" t="s">
        <v>7024</v>
      </c>
      <c r="J763" t="s">
        <v>7827</v>
      </c>
      <c r="K763" t="s">
        <v>7828</v>
      </c>
      <c r="L763" t="s">
        <v>7829</v>
      </c>
      <c r="M763" t="s">
        <v>7022</v>
      </c>
      <c r="N763" t="s">
        <v>7830</v>
      </c>
      <c r="O763" t="s">
        <v>7171</v>
      </c>
      <c r="P763" s="89"/>
      <c r="Q763" s="89">
        <v>8342393</v>
      </c>
      <c r="R763" t="s">
        <v>48</v>
      </c>
      <c r="S763" t="s">
        <v>7027</v>
      </c>
      <c r="T763">
        <v>30</v>
      </c>
      <c r="U763">
        <v>75</v>
      </c>
      <c r="V763" s="89">
        <v>6039787</v>
      </c>
      <c r="W763">
        <f t="shared" si="23"/>
        <v>72.398734991266906</v>
      </c>
      <c r="X763" t="s">
        <v>17</v>
      </c>
      <c r="Y763" t="s">
        <v>17</v>
      </c>
      <c r="Z763" s="101" t="s">
        <v>7882</v>
      </c>
      <c r="AA763" s="101" t="s">
        <v>7883</v>
      </c>
      <c r="AB763" t="s">
        <v>17</v>
      </c>
      <c r="AC763" t="s">
        <v>17</v>
      </c>
      <c r="AD763" t="s">
        <v>7884</v>
      </c>
    </row>
    <row r="764" spans="1:30" ht="14.45" customHeight="1">
      <c r="A764" t="s">
        <v>7173</v>
      </c>
      <c r="B764" t="s">
        <v>7003</v>
      </c>
      <c r="C764" t="s">
        <v>7005</v>
      </c>
      <c r="D764">
        <v>2017</v>
      </c>
      <c r="E764" t="s">
        <v>7015</v>
      </c>
      <c r="F764" t="s">
        <v>7178</v>
      </c>
      <c r="G764" t="s">
        <v>7023</v>
      </c>
      <c r="H764" t="s">
        <v>7826</v>
      </c>
      <c r="I764" t="s">
        <v>7024</v>
      </c>
      <c r="J764" t="s">
        <v>7827</v>
      </c>
      <c r="K764" t="s">
        <v>7828</v>
      </c>
      <c r="L764" t="s">
        <v>7829</v>
      </c>
      <c r="M764" t="s">
        <v>7022</v>
      </c>
      <c r="N764" t="s">
        <v>7830</v>
      </c>
      <c r="O764" t="s">
        <v>7179</v>
      </c>
      <c r="P764" s="89"/>
      <c r="Q764" s="89">
        <v>11207160</v>
      </c>
      <c r="R764" t="s">
        <v>48</v>
      </c>
      <c r="S764" t="s">
        <v>7027</v>
      </c>
      <c r="T764">
        <v>30</v>
      </c>
      <c r="U764">
        <v>75</v>
      </c>
      <c r="V764" s="89">
        <v>8330721</v>
      </c>
      <c r="W764">
        <f t="shared" si="23"/>
        <v>74.333916888846062</v>
      </c>
      <c r="X764" t="s">
        <v>17</v>
      </c>
      <c r="Y764" t="s">
        <v>17</v>
      </c>
      <c r="Z764" s="101" t="s">
        <v>7885</v>
      </c>
      <c r="AA764" s="101" t="s">
        <v>7886</v>
      </c>
      <c r="AB764" t="s">
        <v>17</v>
      </c>
      <c r="AC764" t="s">
        <v>17</v>
      </c>
      <c r="AD764" t="s">
        <v>7887</v>
      </c>
    </row>
    <row r="765" spans="1:30" ht="13.9" customHeight="1">
      <c r="A765" t="s">
        <v>7181</v>
      </c>
      <c r="B765" t="s">
        <v>7003</v>
      </c>
      <c r="C765" t="s">
        <v>7005</v>
      </c>
      <c r="D765">
        <v>2017</v>
      </c>
      <c r="E765" t="s">
        <v>7015</v>
      </c>
      <c r="F765" t="s">
        <v>7186</v>
      </c>
      <c r="G765" t="s">
        <v>7023</v>
      </c>
      <c r="H765" t="s">
        <v>7826</v>
      </c>
      <c r="I765" t="s">
        <v>7024</v>
      </c>
      <c r="J765" t="s">
        <v>7827</v>
      </c>
      <c r="K765" t="s">
        <v>7828</v>
      </c>
      <c r="L765" t="s">
        <v>7829</v>
      </c>
      <c r="M765" t="s">
        <v>7022</v>
      </c>
      <c r="N765" t="s">
        <v>7830</v>
      </c>
      <c r="O765" t="s">
        <v>7187</v>
      </c>
      <c r="P765" s="89"/>
      <c r="Q765" s="89">
        <v>10876254</v>
      </c>
      <c r="R765" t="s">
        <v>48</v>
      </c>
      <c r="S765" t="s">
        <v>7027</v>
      </c>
      <c r="T765">
        <v>30</v>
      </c>
      <c r="U765">
        <v>75</v>
      </c>
      <c r="V765" s="89">
        <v>8031757</v>
      </c>
      <c r="W765">
        <f t="shared" si="23"/>
        <v>73.846721490689717</v>
      </c>
      <c r="X765" t="s">
        <v>17</v>
      </c>
      <c r="Y765" t="s">
        <v>17</v>
      </c>
      <c r="Z765" s="101" t="s">
        <v>7888</v>
      </c>
      <c r="AA765" s="101" t="s">
        <v>7889</v>
      </c>
      <c r="AB765" t="s">
        <v>17</v>
      </c>
      <c r="AC765" t="s">
        <v>17</v>
      </c>
      <c r="AD765" t="s">
        <v>7890</v>
      </c>
    </row>
    <row r="766" spans="1:30" ht="13.9" customHeight="1">
      <c r="A766" t="s">
        <v>7189</v>
      </c>
      <c r="B766" t="s">
        <v>7003</v>
      </c>
      <c r="C766" t="s">
        <v>7005</v>
      </c>
      <c r="D766">
        <v>2017</v>
      </c>
      <c r="E766" t="s">
        <v>7015</v>
      </c>
      <c r="F766" t="s">
        <v>7194</v>
      </c>
      <c r="G766" t="s">
        <v>7023</v>
      </c>
      <c r="H766" t="s">
        <v>7826</v>
      </c>
      <c r="I766" t="s">
        <v>7024</v>
      </c>
      <c r="J766" t="s">
        <v>7827</v>
      </c>
      <c r="K766" t="s">
        <v>7828</v>
      </c>
      <c r="L766" t="s">
        <v>7829</v>
      </c>
      <c r="M766" t="s">
        <v>7022</v>
      </c>
      <c r="N766" t="s">
        <v>7830</v>
      </c>
      <c r="O766" t="s">
        <v>7195</v>
      </c>
      <c r="P766" s="89"/>
      <c r="Q766" s="89">
        <v>10119167</v>
      </c>
      <c r="R766" t="s">
        <v>48</v>
      </c>
      <c r="S766" t="s">
        <v>7027</v>
      </c>
      <c r="T766">
        <v>30</v>
      </c>
      <c r="U766">
        <v>75</v>
      </c>
      <c r="V766" s="89">
        <v>7711554</v>
      </c>
      <c r="W766">
        <f t="shared" si="23"/>
        <v>76.207399284941147</v>
      </c>
      <c r="X766" t="s">
        <v>17</v>
      </c>
      <c r="Y766" t="s">
        <v>17</v>
      </c>
      <c r="Z766" s="101" t="s">
        <v>7891</v>
      </c>
      <c r="AA766" s="101" t="s">
        <v>7892</v>
      </c>
      <c r="AB766" t="s">
        <v>17</v>
      </c>
      <c r="AC766" t="s">
        <v>17</v>
      </c>
      <c r="AD766" t="s">
        <v>7893</v>
      </c>
    </row>
    <row r="767" spans="1:30" ht="15.6" customHeight="1">
      <c r="A767" t="s">
        <v>7197</v>
      </c>
      <c r="B767" t="s">
        <v>7003</v>
      </c>
      <c r="C767" t="s">
        <v>7005</v>
      </c>
      <c r="D767">
        <v>2017</v>
      </c>
      <c r="E767" t="s">
        <v>7015</v>
      </c>
      <c r="F767" t="s">
        <v>7202</v>
      </c>
      <c r="G767" t="s">
        <v>7023</v>
      </c>
      <c r="H767" t="s">
        <v>7826</v>
      </c>
      <c r="I767" t="s">
        <v>7024</v>
      </c>
      <c r="J767" t="s">
        <v>7827</v>
      </c>
      <c r="K767" t="s">
        <v>7828</v>
      </c>
      <c r="L767" t="s">
        <v>7829</v>
      </c>
      <c r="M767" t="s">
        <v>7022</v>
      </c>
      <c r="N767" t="s">
        <v>7830</v>
      </c>
      <c r="O767" t="s">
        <v>7203</v>
      </c>
      <c r="P767" s="89"/>
      <c r="Q767" s="89">
        <v>9320523</v>
      </c>
      <c r="R767" t="s">
        <v>48</v>
      </c>
      <c r="S767" t="s">
        <v>7027</v>
      </c>
      <c r="T767">
        <v>30</v>
      </c>
      <c r="U767">
        <v>75</v>
      </c>
      <c r="V767" s="89">
        <v>7680876</v>
      </c>
      <c r="W767">
        <f t="shared" si="23"/>
        <v>82.408208208917031</v>
      </c>
      <c r="X767" t="s">
        <v>17</v>
      </c>
      <c r="Y767" t="s">
        <v>17</v>
      </c>
      <c r="Z767" s="101" t="s">
        <v>7894</v>
      </c>
      <c r="AA767" s="101" t="s">
        <v>7895</v>
      </c>
      <c r="AB767" t="s">
        <v>17</v>
      </c>
      <c r="AC767" t="s">
        <v>17</v>
      </c>
      <c r="AD767" t="s">
        <v>7896</v>
      </c>
    </row>
    <row r="768" spans="1:30" ht="15.6" customHeight="1">
      <c r="A768" t="s">
        <v>7205</v>
      </c>
      <c r="B768" t="s">
        <v>7003</v>
      </c>
      <c r="C768" t="s">
        <v>7005</v>
      </c>
      <c r="D768">
        <v>2017</v>
      </c>
      <c r="E768" t="s">
        <v>7015</v>
      </c>
      <c r="F768" t="s">
        <v>7210</v>
      </c>
      <c r="G768" t="s">
        <v>7023</v>
      </c>
      <c r="H768" t="s">
        <v>7826</v>
      </c>
      <c r="I768" t="s">
        <v>7024</v>
      </c>
      <c r="J768" t="s">
        <v>7827</v>
      </c>
      <c r="K768" t="s">
        <v>7828</v>
      </c>
      <c r="L768" t="s">
        <v>7829</v>
      </c>
      <c r="M768" t="s">
        <v>7022</v>
      </c>
      <c r="N768" t="s">
        <v>7830</v>
      </c>
      <c r="O768" t="s">
        <v>7211</v>
      </c>
      <c r="P768" s="89"/>
      <c r="Q768" s="89">
        <v>4553210</v>
      </c>
      <c r="R768" t="s">
        <v>48</v>
      </c>
      <c r="S768" t="s">
        <v>7027</v>
      </c>
      <c r="T768">
        <v>30</v>
      </c>
      <c r="U768">
        <v>75</v>
      </c>
      <c r="V768" s="89">
        <v>3353521</v>
      </c>
      <c r="W768">
        <f t="shared" si="23"/>
        <v>73.651797303440873</v>
      </c>
      <c r="X768" t="s">
        <v>17</v>
      </c>
      <c r="Y768" t="s">
        <v>17</v>
      </c>
      <c r="Z768" s="101" t="s">
        <v>7897</v>
      </c>
      <c r="AA768" s="101" t="s">
        <v>7898</v>
      </c>
      <c r="AB768" t="s">
        <v>17</v>
      </c>
      <c r="AC768" t="s">
        <v>17</v>
      </c>
      <c r="AD768" t="s">
        <v>7899</v>
      </c>
    </row>
    <row r="769" spans="1:30" ht="16.899999999999999" customHeight="1">
      <c r="A769" t="s">
        <v>7213</v>
      </c>
      <c r="B769" t="s">
        <v>7003</v>
      </c>
      <c r="C769" t="s">
        <v>7005</v>
      </c>
      <c r="D769">
        <v>2017</v>
      </c>
      <c r="E769" t="s">
        <v>7015</v>
      </c>
      <c r="F769" t="s">
        <v>7218</v>
      </c>
      <c r="G769" t="s">
        <v>7023</v>
      </c>
      <c r="H769" t="s">
        <v>7826</v>
      </c>
      <c r="I769" t="s">
        <v>7024</v>
      </c>
      <c r="J769" t="s">
        <v>7827</v>
      </c>
      <c r="K769" t="s">
        <v>7828</v>
      </c>
      <c r="L769" t="s">
        <v>7829</v>
      </c>
      <c r="M769" t="s">
        <v>7022</v>
      </c>
      <c r="N769" t="s">
        <v>7830</v>
      </c>
      <c r="O769" t="s">
        <v>7219</v>
      </c>
      <c r="P769" s="89"/>
      <c r="Q769" s="89">
        <v>3348642</v>
      </c>
      <c r="R769" t="s">
        <v>48</v>
      </c>
      <c r="S769" t="s">
        <v>7027</v>
      </c>
      <c r="T769">
        <v>30</v>
      </c>
      <c r="U769">
        <v>75</v>
      </c>
      <c r="V769" s="89">
        <v>2545632</v>
      </c>
      <c r="W769">
        <f t="shared" si="23"/>
        <v>76.019831322667514</v>
      </c>
      <c r="X769" t="s">
        <v>17</v>
      </c>
      <c r="Y769" t="s">
        <v>17</v>
      </c>
      <c r="Z769" s="101" t="s">
        <v>7900</v>
      </c>
      <c r="AA769" s="101" t="s">
        <v>7901</v>
      </c>
      <c r="AB769" t="s">
        <v>17</v>
      </c>
      <c r="AC769" t="s">
        <v>17</v>
      </c>
      <c r="AD769" t="s">
        <v>7902</v>
      </c>
    </row>
    <row r="770" spans="1:30" ht="14.45" customHeight="1">
      <c r="A770" t="s">
        <v>7221</v>
      </c>
      <c r="B770" t="s">
        <v>7003</v>
      </c>
      <c r="C770" t="s">
        <v>7005</v>
      </c>
      <c r="D770">
        <v>2017</v>
      </c>
      <c r="E770" t="s">
        <v>7015</v>
      </c>
      <c r="F770" t="s">
        <v>7226</v>
      </c>
      <c r="G770" t="s">
        <v>7023</v>
      </c>
      <c r="H770" t="s">
        <v>7826</v>
      </c>
      <c r="I770" t="s">
        <v>7024</v>
      </c>
      <c r="J770" t="s">
        <v>7827</v>
      </c>
      <c r="K770" t="s">
        <v>7828</v>
      </c>
      <c r="L770" t="s">
        <v>7829</v>
      </c>
      <c r="M770" t="s">
        <v>7022</v>
      </c>
      <c r="N770" t="s">
        <v>7830</v>
      </c>
      <c r="O770" t="s">
        <v>7227</v>
      </c>
      <c r="P770" s="89"/>
      <c r="Q770" s="89">
        <v>4797106</v>
      </c>
      <c r="R770" t="s">
        <v>48</v>
      </c>
      <c r="S770" t="s">
        <v>7027</v>
      </c>
      <c r="T770">
        <v>30</v>
      </c>
      <c r="U770">
        <v>75</v>
      </c>
      <c r="V770" s="89">
        <v>2876163</v>
      </c>
      <c r="W770">
        <f t="shared" si="23"/>
        <v>59.956211098941736</v>
      </c>
      <c r="X770" t="s">
        <v>17</v>
      </c>
      <c r="Y770" t="s">
        <v>17</v>
      </c>
      <c r="Z770" s="101" t="s">
        <v>7903</v>
      </c>
      <c r="AA770" s="101" t="s">
        <v>7904</v>
      </c>
      <c r="AB770" t="s">
        <v>17</v>
      </c>
      <c r="AC770" t="s">
        <v>17</v>
      </c>
      <c r="AD770" t="s">
        <v>7905</v>
      </c>
    </row>
    <row r="771" spans="1:30" ht="14.45" customHeight="1">
      <c r="A771" t="s">
        <v>7229</v>
      </c>
      <c r="B771" t="s">
        <v>7003</v>
      </c>
      <c r="C771" t="s">
        <v>7005</v>
      </c>
      <c r="D771">
        <v>2017</v>
      </c>
      <c r="E771" t="s">
        <v>7015</v>
      </c>
      <c r="F771" t="s">
        <v>7234</v>
      </c>
      <c r="G771" t="s">
        <v>7023</v>
      </c>
      <c r="H771" t="s">
        <v>7826</v>
      </c>
      <c r="I771" t="s">
        <v>7024</v>
      </c>
      <c r="J771" t="s">
        <v>7827</v>
      </c>
      <c r="K771" t="s">
        <v>7828</v>
      </c>
      <c r="L771" t="s">
        <v>7829</v>
      </c>
      <c r="M771" t="s">
        <v>7022</v>
      </c>
      <c r="N771" t="s">
        <v>7830</v>
      </c>
      <c r="O771" t="s">
        <v>7235</v>
      </c>
      <c r="P771" s="89"/>
      <c r="Q771" s="89">
        <v>5437280</v>
      </c>
      <c r="R771" t="s">
        <v>48</v>
      </c>
      <c r="S771" t="s">
        <v>7027</v>
      </c>
      <c r="T771">
        <v>30</v>
      </c>
      <c r="U771">
        <v>75</v>
      </c>
      <c r="V771" s="89">
        <v>3936505</v>
      </c>
      <c r="W771">
        <f t="shared" si="23"/>
        <v>72.398423476444108</v>
      </c>
      <c r="X771" t="s">
        <v>17</v>
      </c>
      <c r="Y771" t="s">
        <v>17</v>
      </c>
      <c r="Z771" s="101" t="s">
        <v>7906</v>
      </c>
      <c r="AA771" s="101" t="s">
        <v>7907</v>
      </c>
      <c r="AB771" t="s">
        <v>17</v>
      </c>
      <c r="AC771" t="s">
        <v>17</v>
      </c>
      <c r="AD771" t="s">
        <v>7908</v>
      </c>
    </row>
    <row r="772" spans="1:30" ht="16.149999999999999" customHeight="1">
      <c r="A772" t="s">
        <v>7237</v>
      </c>
      <c r="B772" t="s">
        <v>7003</v>
      </c>
      <c r="C772" t="s">
        <v>7005</v>
      </c>
      <c r="D772">
        <v>2017</v>
      </c>
      <c r="E772" t="s">
        <v>7015</v>
      </c>
      <c r="F772" t="s">
        <v>7243</v>
      </c>
      <c r="G772" t="s">
        <v>7023</v>
      </c>
      <c r="H772" t="s">
        <v>7826</v>
      </c>
      <c r="I772" t="s">
        <v>7024</v>
      </c>
      <c r="J772" t="s">
        <v>7827</v>
      </c>
      <c r="K772" t="s">
        <v>7828</v>
      </c>
      <c r="L772" t="s">
        <v>7829</v>
      </c>
      <c r="M772" t="s">
        <v>7022</v>
      </c>
      <c r="N772" t="s">
        <v>7830</v>
      </c>
      <c r="O772" t="s">
        <v>7244</v>
      </c>
      <c r="P772" s="89"/>
      <c r="Q772" s="89">
        <v>5993078</v>
      </c>
      <c r="R772" t="s">
        <v>48</v>
      </c>
      <c r="S772" t="s">
        <v>7027</v>
      </c>
      <c r="T772">
        <v>30</v>
      </c>
      <c r="U772">
        <v>75</v>
      </c>
      <c r="V772" s="89">
        <v>4819525</v>
      </c>
      <c r="W772">
        <f t="shared" si="23"/>
        <v>80.41819245469523</v>
      </c>
      <c r="X772" t="s">
        <v>17</v>
      </c>
      <c r="Y772" t="s">
        <v>17</v>
      </c>
      <c r="Z772" s="101" t="s">
        <v>7909</v>
      </c>
      <c r="AA772" s="101" t="s">
        <v>7910</v>
      </c>
      <c r="AB772" t="s">
        <v>17</v>
      </c>
      <c r="AC772" t="s">
        <v>17</v>
      </c>
      <c r="AD772" t="s">
        <v>7911</v>
      </c>
    </row>
    <row r="773" spans="1:30" ht="16.899999999999999" customHeight="1">
      <c r="A773" t="s">
        <v>7246</v>
      </c>
      <c r="B773" t="s">
        <v>7003</v>
      </c>
      <c r="C773" t="s">
        <v>7005</v>
      </c>
      <c r="D773">
        <v>2017</v>
      </c>
      <c r="E773" t="s">
        <v>7015</v>
      </c>
      <c r="F773" t="s">
        <v>7251</v>
      </c>
      <c r="G773" t="s">
        <v>7023</v>
      </c>
      <c r="H773" t="s">
        <v>7826</v>
      </c>
      <c r="I773" t="s">
        <v>7024</v>
      </c>
      <c r="J773" t="s">
        <v>7827</v>
      </c>
      <c r="K773" t="s">
        <v>7828</v>
      </c>
      <c r="L773" t="s">
        <v>7829</v>
      </c>
      <c r="M773" t="s">
        <v>7022</v>
      </c>
      <c r="N773" t="s">
        <v>7830</v>
      </c>
      <c r="O773" t="s">
        <v>7252</v>
      </c>
      <c r="P773" s="89"/>
      <c r="Q773" s="89">
        <v>4917514</v>
      </c>
      <c r="R773" t="s">
        <v>48</v>
      </c>
      <c r="S773" t="s">
        <v>7027</v>
      </c>
      <c r="T773">
        <v>30</v>
      </c>
      <c r="U773">
        <v>75</v>
      </c>
      <c r="V773" s="89">
        <v>3338774</v>
      </c>
      <c r="W773">
        <f t="shared" si="23"/>
        <v>67.895566743683901</v>
      </c>
      <c r="X773" t="s">
        <v>17</v>
      </c>
      <c r="Y773" t="s">
        <v>17</v>
      </c>
      <c r="Z773" s="101" t="s">
        <v>7912</v>
      </c>
      <c r="AA773" s="101" t="s">
        <v>7913</v>
      </c>
      <c r="AB773" t="s">
        <v>17</v>
      </c>
      <c r="AC773" t="s">
        <v>17</v>
      </c>
      <c r="AD773" t="s">
        <v>7914</v>
      </c>
    </row>
    <row r="774" spans="1:30" ht="15.6" customHeight="1">
      <c r="A774" t="s">
        <v>7254</v>
      </c>
      <c r="B774" t="s">
        <v>7003</v>
      </c>
      <c r="C774" t="s">
        <v>7005</v>
      </c>
      <c r="D774">
        <v>2017</v>
      </c>
      <c r="E774" t="s">
        <v>7015</v>
      </c>
      <c r="F774" t="s">
        <v>7260</v>
      </c>
      <c r="G774" t="s">
        <v>7023</v>
      </c>
      <c r="H774" t="s">
        <v>7826</v>
      </c>
      <c r="I774" t="s">
        <v>7024</v>
      </c>
      <c r="J774" t="s">
        <v>7827</v>
      </c>
      <c r="K774" t="s">
        <v>7828</v>
      </c>
      <c r="L774" t="s">
        <v>7829</v>
      </c>
      <c r="M774" t="s">
        <v>7022</v>
      </c>
      <c r="N774" t="s">
        <v>7830</v>
      </c>
      <c r="O774" t="s">
        <v>7261</v>
      </c>
      <c r="P774" s="89"/>
      <c r="Q774" s="89">
        <v>5287107</v>
      </c>
      <c r="R774" t="s">
        <v>48</v>
      </c>
      <c r="S774" t="s">
        <v>7027</v>
      </c>
      <c r="T774">
        <v>30</v>
      </c>
      <c r="U774">
        <v>75</v>
      </c>
      <c r="V774" s="89">
        <v>3992474</v>
      </c>
      <c r="W774">
        <f t="shared" si="23"/>
        <v>75.513395132725705</v>
      </c>
      <c r="X774" t="s">
        <v>17</v>
      </c>
      <c r="Y774" t="s">
        <v>17</v>
      </c>
      <c r="Z774" s="101" t="s">
        <v>7915</v>
      </c>
      <c r="AA774" s="101" t="s">
        <v>7916</v>
      </c>
      <c r="AB774" t="s">
        <v>17</v>
      </c>
      <c r="AC774" t="s">
        <v>17</v>
      </c>
      <c r="AD774" t="s">
        <v>7917</v>
      </c>
    </row>
    <row r="775" spans="1:30" ht="14.45" customHeight="1">
      <c r="A775" t="s">
        <v>7263</v>
      </c>
      <c r="B775" t="s">
        <v>7003</v>
      </c>
      <c r="C775" t="s">
        <v>7005</v>
      </c>
      <c r="D775">
        <v>2017</v>
      </c>
      <c r="E775" t="s">
        <v>7015</v>
      </c>
      <c r="F775" t="s">
        <v>7268</v>
      </c>
      <c r="G775" t="s">
        <v>7023</v>
      </c>
      <c r="H775" t="s">
        <v>7826</v>
      </c>
      <c r="I775" t="s">
        <v>7024</v>
      </c>
      <c r="J775" t="s">
        <v>7827</v>
      </c>
      <c r="K775" t="s">
        <v>7828</v>
      </c>
      <c r="L775" t="s">
        <v>7829</v>
      </c>
      <c r="M775" t="s">
        <v>7022</v>
      </c>
      <c r="N775" t="s">
        <v>7830</v>
      </c>
      <c r="O775" t="s">
        <v>7269</v>
      </c>
      <c r="P775" s="89"/>
      <c r="Q775" s="89">
        <v>4436124</v>
      </c>
      <c r="R775" t="s">
        <v>48</v>
      </c>
      <c r="S775" t="s">
        <v>7027</v>
      </c>
      <c r="T775">
        <v>30</v>
      </c>
      <c r="U775">
        <v>75</v>
      </c>
      <c r="V775" s="89">
        <v>3120371</v>
      </c>
      <c r="W775">
        <f t="shared" si="23"/>
        <v>70.340031072170206</v>
      </c>
      <c r="X775" t="s">
        <v>17</v>
      </c>
      <c r="Y775" t="s">
        <v>17</v>
      </c>
      <c r="Z775" s="101" t="s">
        <v>7918</v>
      </c>
      <c r="AA775" s="101" t="s">
        <v>7919</v>
      </c>
      <c r="AB775" t="s">
        <v>17</v>
      </c>
      <c r="AC775" t="s">
        <v>17</v>
      </c>
      <c r="AD775" t="s">
        <v>7920</v>
      </c>
    </row>
    <row r="776" spans="1:30" ht="14.45" customHeight="1">
      <c r="A776" t="s">
        <v>7271</v>
      </c>
      <c r="B776" t="s">
        <v>7003</v>
      </c>
      <c r="C776" t="s">
        <v>7005</v>
      </c>
      <c r="D776">
        <v>2017</v>
      </c>
      <c r="E776" t="s">
        <v>7015</v>
      </c>
      <c r="F776" t="s">
        <v>7276</v>
      </c>
      <c r="G776" t="s">
        <v>7023</v>
      </c>
      <c r="H776" t="s">
        <v>7826</v>
      </c>
      <c r="I776" t="s">
        <v>7024</v>
      </c>
      <c r="J776" t="s">
        <v>7827</v>
      </c>
      <c r="K776" t="s">
        <v>7828</v>
      </c>
      <c r="L776" t="s">
        <v>7829</v>
      </c>
      <c r="M776" t="s">
        <v>7022</v>
      </c>
      <c r="N776" t="s">
        <v>7830</v>
      </c>
      <c r="O776" t="s">
        <v>7277</v>
      </c>
      <c r="P776" s="89"/>
      <c r="Q776" s="89">
        <v>6363340</v>
      </c>
      <c r="R776" t="s">
        <v>48</v>
      </c>
      <c r="S776" t="s">
        <v>7027</v>
      </c>
      <c r="T776">
        <v>30</v>
      </c>
      <c r="U776">
        <v>75</v>
      </c>
      <c r="V776" s="89">
        <v>4909049</v>
      </c>
      <c r="W776">
        <f t="shared" si="23"/>
        <v>77.145791361140539</v>
      </c>
      <c r="X776" t="s">
        <v>17</v>
      </c>
      <c r="Y776" t="s">
        <v>17</v>
      </c>
      <c r="Z776" s="101" t="s">
        <v>7921</v>
      </c>
      <c r="AA776" s="101" t="s">
        <v>7922</v>
      </c>
      <c r="AB776" t="s">
        <v>17</v>
      </c>
      <c r="AC776" t="s">
        <v>17</v>
      </c>
      <c r="AD776" t="s">
        <v>7923</v>
      </c>
    </row>
    <row r="777" spans="1:30" ht="16.149999999999999" customHeight="1">
      <c r="A777" t="s">
        <v>7279</v>
      </c>
      <c r="B777" t="s">
        <v>7003</v>
      </c>
      <c r="C777" t="s">
        <v>7005</v>
      </c>
      <c r="D777">
        <v>2017</v>
      </c>
      <c r="E777" t="s">
        <v>7015</v>
      </c>
      <c r="F777" t="s">
        <v>7284</v>
      </c>
      <c r="G777" t="s">
        <v>7023</v>
      </c>
      <c r="H777" t="s">
        <v>7826</v>
      </c>
      <c r="I777" t="s">
        <v>7024</v>
      </c>
      <c r="J777" t="s">
        <v>7827</v>
      </c>
      <c r="K777" t="s">
        <v>7828</v>
      </c>
      <c r="L777" t="s">
        <v>7829</v>
      </c>
      <c r="M777" t="s">
        <v>7022</v>
      </c>
      <c r="N777" t="s">
        <v>7830</v>
      </c>
      <c r="O777" t="s">
        <v>7285</v>
      </c>
      <c r="P777" s="89"/>
      <c r="Q777" s="89">
        <v>5595560</v>
      </c>
      <c r="R777" t="s">
        <v>48</v>
      </c>
      <c r="S777" t="s">
        <v>7027</v>
      </c>
      <c r="T777">
        <v>30</v>
      </c>
      <c r="U777">
        <v>75</v>
      </c>
      <c r="V777" s="89">
        <v>4134827</v>
      </c>
      <c r="W777">
        <f t="shared" si="23"/>
        <v>73.894784436231589</v>
      </c>
      <c r="X777" t="s">
        <v>17</v>
      </c>
      <c r="Y777" t="s">
        <v>17</v>
      </c>
      <c r="Z777" s="101" t="s">
        <v>7924</v>
      </c>
      <c r="AA777" s="101" t="s">
        <v>7925</v>
      </c>
      <c r="AB777" t="s">
        <v>17</v>
      </c>
      <c r="AC777" t="s">
        <v>17</v>
      </c>
      <c r="AD777" t="s">
        <v>7926</v>
      </c>
    </row>
    <row r="778" spans="1:30" ht="15.6" customHeight="1">
      <c r="A778" t="s">
        <v>7287</v>
      </c>
      <c r="B778" t="s">
        <v>7003</v>
      </c>
      <c r="C778" t="s">
        <v>7005</v>
      </c>
      <c r="D778">
        <v>2017</v>
      </c>
      <c r="E778" t="s">
        <v>7015</v>
      </c>
      <c r="F778" t="s">
        <v>7292</v>
      </c>
      <c r="G778" t="s">
        <v>7023</v>
      </c>
      <c r="H778" t="s">
        <v>7826</v>
      </c>
      <c r="I778" t="s">
        <v>7024</v>
      </c>
      <c r="J778" t="s">
        <v>7827</v>
      </c>
      <c r="K778" t="s">
        <v>7828</v>
      </c>
      <c r="L778" t="s">
        <v>7829</v>
      </c>
      <c r="M778" t="s">
        <v>7022</v>
      </c>
      <c r="N778" t="s">
        <v>7830</v>
      </c>
      <c r="O778" t="s">
        <v>7293</v>
      </c>
      <c r="P778" s="89"/>
      <c r="Q778" s="89">
        <v>4030862</v>
      </c>
      <c r="R778" t="s">
        <v>48</v>
      </c>
      <c r="S778" t="s">
        <v>7027</v>
      </c>
      <c r="T778">
        <v>30</v>
      </c>
      <c r="U778">
        <v>75</v>
      </c>
      <c r="V778" s="89">
        <v>3008229</v>
      </c>
      <c r="W778">
        <f t="shared" si="23"/>
        <v>74.629917868684174</v>
      </c>
      <c r="X778" t="s">
        <v>17</v>
      </c>
      <c r="Y778" t="s">
        <v>17</v>
      </c>
      <c r="Z778" s="101" t="s">
        <v>7927</v>
      </c>
      <c r="AA778" s="101" t="s">
        <v>7928</v>
      </c>
      <c r="AB778" t="s">
        <v>17</v>
      </c>
      <c r="AC778" t="s">
        <v>17</v>
      </c>
      <c r="AD778" t="s">
        <v>7929</v>
      </c>
    </row>
    <row r="779" spans="1:30" ht="15.6" customHeight="1">
      <c r="A779" t="s">
        <v>7295</v>
      </c>
      <c r="B779" t="s">
        <v>7003</v>
      </c>
      <c r="C779" t="s">
        <v>7005</v>
      </c>
      <c r="D779">
        <v>2017</v>
      </c>
      <c r="E779" t="s">
        <v>7015</v>
      </c>
      <c r="F779" t="s">
        <v>7300</v>
      </c>
      <c r="G779" t="s">
        <v>7023</v>
      </c>
      <c r="H779" t="s">
        <v>7826</v>
      </c>
      <c r="I779" t="s">
        <v>7024</v>
      </c>
      <c r="J779" t="s">
        <v>7827</v>
      </c>
      <c r="K779" t="s">
        <v>7828</v>
      </c>
      <c r="L779" t="s">
        <v>7829</v>
      </c>
      <c r="M779" t="s">
        <v>7022</v>
      </c>
      <c r="N779" t="s">
        <v>7830</v>
      </c>
      <c r="O779" t="s">
        <v>7301</v>
      </c>
      <c r="P779" s="89"/>
      <c r="Q779" s="89">
        <v>5194530</v>
      </c>
      <c r="R779" t="s">
        <v>48</v>
      </c>
      <c r="S779" t="s">
        <v>7027</v>
      </c>
      <c r="T779">
        <v>30</v>
      </c>
      <c r="U779">
        <v>75</v>
      </c>
      <c r="V779" s="89">
        <v>4119547</v>
      </c>
      <c r="W779">
        <f t="shared" si="23"/>
        <v>79.305480957853746</v>
      </c>
      <c r="X779" t="s">
        <v>17</v>
      </c>
      <c r="Y779" t="s">
        <v>17</v>
      </c>
      <c r="Z779" s="101" t="s">
        <v>7930</v>
      </c>
      <c r="AA779" s="101" t="s">
        <v>7931</v>
      </c>
      <c r="AB779" t="s">
        <v>17</v>
      </c>
      <c r="AC779" t="s">
        <v>17</v>
      </c>
      <c r="AD779" t="s">
        <v>7932</v>
      </c>
    </row>
    <row r="780" spans="1:30" ht="16.149999999999999" customHeight="1">
      <c r="A780" t="s">
        <v>7303</v>
      </c>
      <c r="B780" t="s">
        <v>7003</v>
      </c>
      <c r="C780" t="s">
        <v>7005</v>
      </c>
      <c r="D780">
        <v>2017</v>
      </c>
      <c r="E780" t="s">
        <v>7015</v>
      </c>
      <c r="F780" t="s">
        <v>7308</v>
      </c>
      <c r="G780" t="s">
        <v>7023</v>
      </c>
      <c r="H780" t="s">
        <v>7826</v>
      </c>
      <c r="I780" t="s">
        <v>7024</v>
      </c>
      <c r="J780" t="s">
        <v>7827</v>
      </c>
      <c r="K780" t="s">
        <v>7828</v>
      </c>
      <c r="L780" t="s">
        <v>7829</v>
      </c>
      <c r="M780" t="s">
        <v>7022</v>
      </c>
      <c r="N780" t="s">
        <v>7830</v>
      </c>
      <c r="O780" t="s">
        <v>7309</v>
      </c>
      <c r="P780" s="89"/>
      <c r="Q780" s="89">
        <v>3159203</v>
      </c>
      <c r="R780" t="s">
        <v>48</v>
      </c>
      <c r="S780" t="s">
        <v>7027</v>
      </c>
      <c r="T780">
        <v>30</v>
      </c>
      <c r="U780">
        <v>75</v>
      </c>
      <c r="V780" s="89">
        <v>2415081</v>
      </c>
      <c r="W780">
        <f t="shared" si="23"/>
        <v>76.445894739907502</v>
      </c>
      <c r="X780" t="s">
        <v>17</v>
      </c>
      <c r="Y780" t="s">
        <v>17</v>
      </c>
      <c r="Z780" s="101" t="s">
        <v>7933</v>
      </c>
      <c r="AA780" s="101" t="s">
        <v>7934</v>
      </c>
      <c r="AB780" t="s">
        <v>17</v>
      </c>
      <c r="AC780" t="s">
        <v>17</v>
      </c>
      <c r="AD780" t="s">
        <v>7935</v>
      </c>
    </row>
    <row r="781" spans="1:30" ht="14.45" customHeight="1">
      <c r="A781" t="s">
        <v>7311</v>
      </c>
      <c r="B781" t="s">
        <v>7003</v>
      </c>
      <c r="C781" t="s">
        <v>7005</v>
      </c>
      <c r="D781">
        <v>2017</v>
      </c>
      <c r="E781" t="s">
        <v>7015</v>
      </c>
      <c r="F781" t="s">
        <v>7316</v>
      </c>
      <c r="G781" t="s">
        <v>7023</v>
      </c>
      <c r="H781" t="s">
        <v>7826</v>
      </c>
      <c r="I781" t="s">
        <v>7024</v>
      </c>
      <c r="J781" t="s">
        <v>7827</v>
      </c>
      <c r="K781" t="s">
        <v>7828</v>
      </c>
      <c r="L781" t="s">
        <v>7829</v>
      </c>
      <c r="M781" t="s">
        <v>7022</v>
      </c>
      <c r="N781" t="s">
        <v>7830</v>
      </c>
      <c r="O781" t="s">
        <v>7317</v>
      </c>
      <c r="P781" s="89"/>
      <c r="Q781" s="89">
        <v>3933208</v>
      </c>
      <c r="R781" t="s">
        <v>48</v>
      </c>
      <c r="S781" t="s">
        <v>7027</v>
      </c>
      <c r="T781">
        <v>30</v>
      </c>
      <c r="U781">
        <v>75</v>
      </c>
      <c r="V781" s="89">
        <v>3149583</v>
      </c>
      <c r="W781">
        <f t="shared" si="23"/>
        <v>80.076695664200827</v>
      </c>
      <c r="X781" t="s">
        <v>17</v>
      </c>
      <c r="Y781" t="s">
        <v>17</v>
      </c>
      <c r="Z781" s="101" t="s">
        <v>7936</v>
      </c>
      <c r="AA781" s="101" t="s">
        <v>7937</v>
      </c>
      <c r="AB781" t="s">
        <v>17</v>
      </c>
      <c r="AC781" t="s">
        <v>17</v>
      </c>
      <c r="AD781" t="s">
        <v>7938</v>
      </c>
    </row>
    <row r="782" spans="1:30" ht="15.6" customHeight="1">
      <c r="A782" t="s">
        <v>7319</v>
      </c>
      <c r="B782" t="s">
        <v>7003</v>
      </c>
      <c r="C782" t="s">
        <v>7005</v>
      </c>
      <c r="D782">
        <v>2017</v>
      </c>
      <c r="E782" t="s">
        <v>7015</v>
      </c>
      <c r="F782" t="s">
        <v>7325</v>
      </c>
      <c r="G782" t="s">
        <v>7023</v>
      </c>
      <c r="H782" t="s">
        <v>7826</v>
      </c>
      <c r="I782" t="s">
        <v>7024</v>
      </c>
      <c r="J782" t="s">
        <v>7827</v>
      </c>
      <c r="K782" t="s">
        <v>7828</v>
      </c>
      <c r="L782" t="s">
        <v>7829</v>
      </c>
      <c r="M782" t="s">
        <v>7022</v>
      </c>
      <c r="N782" t="s">
        <v>7830</v>
      </c>
      <c r="O782" t="s">
        <v>7326</v>
      </c>
      <c r="P782" s="89"/>
      <c r="Q782" s="89">
        <v>6418127</v>
      </c>
      <c r="R782" t="s">
        <v>48</v>
      </c>
      <c r="S782" t="s">
        <v>7027</v>
      </c>
      <c r="T782">
        <v>30</v>
      </c>
      <c r="U782">
        <v>75</v>
      </c>
      <c r="V782" s="89">
        <v>4894401</v>
      </c>
      <c r="W782">
        <f t="shared" si="23"/>
        <v>76.259023855402049</v>
      </c>
      <c r="X782" t="s">
        <v>17</v>
      </c>
      <c r="Y782" t="s">
        <v>17</v>
      </c>
      <c r="Z782" s="101" t="s">
        <v>7939</v>
      </c>
      <c r="AA782" s="101" t="s">
        <v>7940</v>
      </c>
      <c r="AB782" t="s">
        <v>17</v>
      </c>
      <c r="AC782" t="s">
        <v>17</v>
      </c>
      <c r="AD782" t="s">
        <v>7941</v>
      </c>
    </row>
    <row r="783" spans="1:30" ht="16.899999999999999" customHeight="1">
      <c r="A783" t="s">
        <v>7328</v>
      </c>
      <c r="B783" t="s">
        <v>7003</v>
      </c>
      <c r="C783" t="s">
        <v>7005</v>
      </c>
      <c r="D783">
        <v>2017</v>
      </c>
      <c r="E783" t="s">
        <v>7015</v>
      </c>
      <c r="F783" t="s">
        <v>7333</v>
      </c>
      <c r="G783" t="s">
        <v>7023</v>
      </c>
      <c r="H783" t="s">
        <v>7826</v>
      </c>
      <c r="I783" t="s">
        <v>7024</v>
      </c>
      <c r="J783" t="s">
        <v>7827</v>
      </c>
      <c r="K783" t="s">
        <v>7828</v>
      </c>
      <c r="L783" t="s">
        <v>7829</v>
      </c>
      <c r="M783" t="s">
        <v>7022</v>
      </c>
      <c r="N783" t="s">
        <v>7830</v>
      </c>
      <c r="O783" t="s">
        <v>7334</v>
      </c>
      <c r="P783" s="89"/>
      <c r="Q783" s="89">
        <v>1961933</v>
      </c>
      <c r="R783" t="s">
        <v>48</v>
      </c>
      <c r="S783" t="s">
        <v>7027</v>
      </c>
      <c r="T783">
        <v>30</v>
      </c>
      <c r="U783">
        <v>75</v>
      </c>
      <c r="V783" s="89">
        <v>1503463</v>
      </c>
      <c r="W783">
        <f t="shared" si="23"/>
        <v>76.631719839566387</v>
      </c>
      <c r="X783" t="s">
        <v>17</v>
      </c>
      <c r="Y783" t="s">
        <v>17</v>
      </c>
      <c r="Z783" s="101" t="s">
        <v>7942</v>
      </c>
      <c r="AA783" s="101" t="s">
        <v>7943</v>
      </c>
      <c r="AB783" t="s">
        <v>17</v>
      </c>
      <c r="AC783" t="s">
        <v>17</v>
      </c>
      <c r="AD783" t="s">
        <v>7944</v>
      </c>
    </row>
    <row r="784" spans="1:30" ht="14.45" customHeight="1">
      <c r="A784" t="s">
        <v>7336</v>
      </c>
      <c r="B784" t="s">
        <v>7003</v>
      </c>
      <c r="C784" t="s">
        <v>7005</v>
      </c>
      <c r="D784">
        <v>2017</v>
      </c>
      <c r="E784" t="s">
        <v>7015</v>
      </c>
      <c r="F784" t="s">
        <v>7341</v>
      </c>
      <c r="G784" t="s">
        <v>7023</v>
      </c>
      <c r="H784" t="s">
        <v>7826</v>
      </c>
      <c r="I784" t="s">
        <v>7024</v>
      </c>
      <c r="J784" t="s">
        <v>7827</v>
      </c>
      <c r="K784" t="s">
        <v>7828</v>
      </c>
      <c r="L784" t="s">
        <v>7829</v>
      </c>
      <c r="M784" t="s">
        <v>7022</v>
      </c>
      <c r="N784" t="s">
        <v>7830</v>
      </c>
      <c r="O784" t="s">
        <v>7342</v>
      </c>
      <c r="P784" s="89"/>
      <c r="Q784" s="89">
        <v>4727930</v>
      </c>
      <c r="R784" t="s">
        <v>48</v>
      </c>
      <c r="S784" t="s">
        <v>7027</v>
      </c>
      <c r="T784">
        <v>30</v>
      </c>
      <c r="U784">
        <v>75</v>
      </c>
      <c r="V784" s="89">
        <v>13113</v>
      </c>
      <c r="W784">
        <f t="shared" si="23"/>
        <v>0.27735182204474262</v>
      </c>
      <c r="X784" t="s">
        <v>17</v>
      </c>
      <c r="Y784" t="s">
        <v>17</v>
      </c>
      <c r="Z784" s="101" t="s">
        <v>7945</v>
      </c>
      <c r="AA784" s="101" t="s">
        <v>7946</v>
      </c>
      <c r="AB784" t="s">
        <v>17</v>
      </c>
      <c r="AC784" t="s">
        <v>17</v>
      </c>
      <c r="AD784" t="s">
        <v>7947</v>
      </c>
    </row>
    <row r="785" spans="1:30" ht="16.149999999999999" customHeight="1">
      <c r="A785" t="s">
        <v>7344</v>
      </c>
      <c r="B785" t="s">
        <v>7003</v>
      </c>
      <c r="C785" t="s">
        <v>7005</v>
      </c>
      <c r="D785">
        <v>2017</v>
      </c>
      <c r="E785" t="s">
        <v>7015</v>
      </c>
      <c r="F785" t="s">
        <v>7349</v>
      </c>
      <c r="G785" t="s">
        <v>7023</v>
      </c>
      <c r="H785" t="s">
        <v>7826</v>
      </c>
      <c r="I785" t="s">
        <v>7024</v>
      </c>
      <c r="J785" t="s">
        <v>7827</v>
      </c>
      <c r="K785" t="s">
        <v>7828</v>
      </c>
      <c r="L785" t="s">
        <v>7829</v>
      </c>
      <c r="M785" t="s">
        <v>7022</v>
      </c>
      <c r="N785" t="s">
        <v>7830</v>
      </c>
      <c r="O785" t="s">
        <v>7350</v>
      </c>
      <c r="P785" s="89"/>
      <c r="Q785" s="89">
        <v>3382491</v>
      </c>
      <c r="R785" t="s">
        <v>48</v>
      </c>
      <c r="S785" t="s">
        <v>7027</v>
      </c>
      <c r="T785">
        <v>30</v>
      </c>
      <c r="U785">
        <v>75</v>
      </c>
      <c r="V785" s="89">
        <v>2559762</v>
      </c>
      <c r="W785">
        <f t="shared" si="23"/>
        <v>75.676831069173573</v>
      </c>
      <c r="X785" t="s">
        <v>17</v>
      </c>
      <c r="Y785" t="s">
        <v>17</v>
      </c>
      <c r="Z785" s="101" t="s">
        <v>7948</v>
      </c>
      <c r="AA785" s="101" t="s">
        <v>7949</v>
      </c>
      <c r="AB785" t="s">
        <v>17</v>
      </c>
      <c r="AC785" t="s">
        <v>17</v>
      </c>
      <c r="AD785" t="s">
        <v>7950</v>
      </c>
    </row>
    <row r="786" spans="1:30" ht="16.899999999999999" customHeight="1">
      <c r="A786" t="s">
        <v>7352</v>
      </c>
      <c r="B786" t="s">
        <v>7003</v>
      </c>
      <c r="C786" t="s">
        <v>7005</v>
      </c>
      <c r="D786">
        <v>2017</v>
      </c>
      <c r="E786" t="s">
        <v>7015</v>
      </c>
      <c r="F786" t="s">
        <v>7357</v>
      </c>
      <c r="G786" t="s">
        <v>7023</v>
      </c>
      <c r="H786" t="s">
        <v>7826</v>
      </c>
      <c r="I786" t="s">
        <v>7024</v>
      </c>
      <c r="J786" t="s">
        <v>7827</v>
      </c>
      <c r="K786" t="s">
        <v>7828</v>
      </c>
      <c r="L786" t="s">
        <v>7829</v>
      </c>
      <c r="M786" t="s">
        <v>7022</v>
      </c>
      <c r="N786" t="s">
        <v>7830</v>
      </c>
      <c r="O786" t="s">
        <v>7358</v>
      </c>
      <c r="P786" s="89"/>
      <c r="Q786" s="89">
        <v>5018896</v>
      </c>
      <c r="R786" t="s">
        <v>48</v>
      </c>
      <c r="S786" t="s">
        <v>7027</v>
      </c>
      <c r="T786">
        <v>30</v>
      </c>
      <c r="U786">
        <v>75</v>
      </c>
      <c r="V786" s="89">
        <v>4137876</v>
      </c>
      <c r="W786">
        <f t="shared" si="23"/>
        <v>82.445940302409142</v>
      </c>
      <c r="X786" t="s">
        <v>17</v>
      </c>
      <c r="Y786" t="s">
        <v>17</v>
      </c>
      <c r="Z786" s="101" t="s">
        <v>7951</v>
      </c>
      <c r="AA786" s="101" t="s">
        <v>7952</v>
      </c>
      <c r="AB786" t="s">
        <v>17</v>
      </c>
      <c r="AC786" t="s">
        <v>17</v>
      </c>
      <c r="AD786" t="s">
        <v>7953</v>
      </c>
    </row>
    <row r="787" spans="1:30" ht="16.149999999999999" customHeight="1">
      <c r="A787" t="s">
        <v>7360</v>
      </c>
      <c r="B787" t="s">
        <v>7003</v>
      </c>
      <c r="C787" t="s">
        <v>7005</v>
      </c>
      <c r="D787">
        <v>2017</v>
      </c>
      <c r="E787" t="s">
        <v>7015</v>
      </c>
      <c r="F787" t="s">
        <v>7365</v>
      </c>
      <c r="G787" t="s">
        <v>7023</v>
      </c>
      <c r="H787" t="s">
        <v>7826</v>
      </c>
      <c r="I787" t="s">
        <v>7024</v>
      </c>
      <c r="J787" t="s">
        <v>7827</v>
      </c>
      <c r="K787" t="s">
        <v>7828</v>
      </c>
      <c r="L787" t="s">
        <v>7829</v>
      </c>
      <c r="M787" t="s">
        <v>7022</v>
      </c>
      <c r="N787" t="s">
        <v>7830</v>
      </c>
      <c r="O787" t="s">
        <v>7366</v>
      </c>
      <c r="P787" s="89"/>
      <c r="Q787" s="89">
        <v>6125608</v>
      </c>
      <c r="R787" t="s">
        <v>48</v>
      </c>
      <c r="S787" t="s">
        <v>7027</v>
      </c>
      <c r="T787">
        <v>30</v>
      </c>
      <c r="U787">
        <v>75</v>
      </c>
      <c r="V787" s="89">
        <v>4633181</v>
      </c>
      <c r="W787">
        <f t="shared" si="23"/>
        <v>75.636263371733875</v>
      </c>
      <c r="X787" t="s">
        <v>17</v>
      </c>
      <c r="Y787" t="s">
        <v>17</v>
      </c>
      <c r="Z787" s="101" t="s">
        <v>7954</v>
      </c>
      <c r="AA787" s="101" t="s">
        <v>7955</v>
      </c>
      <c r="AB787" t="s">
        <v>17</v>
      </c>
      <c r="AC787" t="s">
        <v>17</v>
      </c>
      <c r="AD787" t="s">
        <v>7956</v>
      </c>
    </row>
    <row r="788" spans="1:30" ht="16.149999999999999" customHeight="1">
      <c r="A788" t="s">
        <v>7368</v>
      </c>
      <c r="B788" t="s">
        <v>7003</v>
      </c>
      <c r="C788" t="s">
        <v>7005</v>
      </c>
      <c r="D788">
        <v>2017</v>
      </c>
      <c r="E788" t="s">
        <v>7015</v>
      </c>
      <c r="F788" t="s">
        <v>7373</v>
      </c>
      <c r="G788" t="s">
        <v>7023</v>
      </c>
      <c r="H788" t="s">
        <v>7826</v>
      </c>
      <c r="I788" t="s">
        <v>7024</v>
      </c>
      <c r="J788" t="s">
        <v>7827</v>
      </c>
      <c r="K788" t="s">
        <v>7828</v>
      </c>
      <c r="L788" t="s">
        <v>7829</v>
      </c>
      <c r="M788" t="s">
        <v>7022</v>
      </c>
      <c r="N788" t="s">
        <v>7830</v>
      </c>
      <c r="O788" t="s">
        <v>7374</v>
      </c>
      <c r="P788" s="89"/>
      <c r="Q788" s="89">
        <v>6581383</v>
      </c>
      <c r="R788" t="s">
        <v>48</v>
      </c>
      <c r="S788" t="s">
        <v>7027</v>
      </c>
      <c r="T788">
        <v>30</v>
      </c>
      <c r="U788">
        <v>75</v>
      </c>
      <c r="V788" s="89">
        <v>5111210</v>
      </c>
      <c r="W788">
        <f t="shared" si="23"/>
        <v>77.661640418130958</v>
      </c>
      <c r="X788" t="s">
        <v>17</v>
      </c>
      <c r="Y788" t="s">
        <v>17</v>
      </c>
      <c r="Z788" s="101" t="s">
        <v>7957</v>
      </c>
      <c r="AA788" s="101" t="s">
        <v>7958</v>
      </c>
      <c r="AB788" t="s">
        <v>17</v>
      </c>
      <c r="AC788" t="s">
        <v>17</v>
      </c>
      <c r="AD788" t="s">
        <v>7959</v>
      </c>
    </row>
    <row r="789" spans="1:30" ht="14.45" customHeight="1">
      <c r="A789" t="s">
        <v>7376</v>
      </c>
      <c r="B789" t="s">
        <v>7003</v>
      </c>
      <c r="C789" t="s">
        <v>7005</v>
      </c>
      <c r="D789">
        <v>2017</v>
      </c>
      <c r="E789" t="s">
        <v>7015</v>
      </c>
      <c r="F789" t="s">
        <v>7381</v>
      </c>
      <c r="G789" t="s">
        <v>7023</v>
      </c>
      <c r="H789" t="s">
        <v>7826</v>
      </c>
      <c r="I789" t="s">
        <v>7024</v>
      </c>
      <c r="J789" t="s">
        <v>7827</v>
      </c>
      <c r="K789" t="s">
        <v>7828</v>
      </c>
      <c r="L789" t="s">
        <v>7829</v>
      </c>
      <c r="M789" t="s">
        <v>7022</v>
      </c>
      <c r="N789" t="s">
        <v>7830</v>
      </c>
      <c r="O789" t="s">
        <v>7382</v>
      </c>
      <c r="P789" s="89"/>
      <c r="Q789" s="89">
        <v>5623267</v>
      </c>
      <c r="R789" t="s">
        <v>48</v>
      </c>
      <c r="S789" t="s">
        <v>7027</v>
      </c>
      <c r="T789">
        <v>30</v>
      </c>
      <c r="U789">
        <v>75</v>
      </c>
      <c r="V789" s="89">
        <v>4517910</v>
      </c>
      <c r="W789">
        <f t="shared" si="23"/>
        <v>80.343152832686044</v>
      </c>
      <c r="X789" t="s">
        <v>17</v>
      </c>
      <c r="Y789" t="s">
        <v>17</v>
      </c>
      <c r="Z789" s="101" t="s">
        <v>7960</v>
      </c>
      <c r="AA789" s="101" t="s">
        <v>7961</v>
      </c>
      <c r="AB789" t="s">
        <v>17</v>
      </c>
      <c r="AC789" t="s">
        <v>17</v>
      </c>
      <c r="AD789" t="s">
        <v>7962</v>
      </c>
    </row>
    <row r="790" spans="1:30" ht="15.6" customHeight="1">
      <c r="A790" t="s">
        <v>7384</v>
      </c>
      <c r="B790" t="s">
        <v>7003</v>
      </c>
      <c r="C790" t="s">
        <v>7005</v>
      </c>
      <c r="D790">
        <v>2017</v>
      </c>
      <c r="E790" t="s">
        <v>7015</v>
      </c>
      <c r="F790" t="s">
        <v>7389</v>
      </c>
      <c r="G790" t="s">
        <v>7023</v>
      </c>
      <c r="H790" t="s">
        <v>7826</v>
      </c>
      <c r="I790" t="s">
        <v>7024</v>
      </c>
      <c r="J790" t="s">
        <v>7827</v>
      </c>
      <c r="K790" t="s">
        <v>7828</v>
      </c>
      <c r="L790" t="s">
        <v>7829</v>
      </c>
      <c r="M790" t="s">
        <v>7022</v>
      </c>
      <c r="N790" t="s">
        <v>7830</v>
      </c>
      <c r="O790" t="s">
        <v>7390</v>
      </c>
      <c r="P790" s="89"/>
      <c r="Q790" s="89">
        <v>5832199</v>
      </c>
      <c r="R790" t="s">
        <v>48</v>
      </c>
      <c r="S790" t="s">
        <v>7027</v>
      </c>
      <c r="T790">
        <v>30</v>
      </c>
      <c r="U790">
        <v>75</v>
      </c>
      <c r="V790" s="89">
        <v>4607463</v>
      </c>
      <c r="W790">
        <f t="shared" ref="W790:W844" si="24">(V790/Q790)*100</f>
        <v>79.000442200274705</v>
      </c>
      <c r="X790" t="s">
        <v>17</v>
      </c>
      <c r="Y790" t="s">
        <v>17</v>
      </c>
      <c r="Z790" s="101" t="s">
        <v>7963</v>
      </c>
      <c r="AA790" s="101" t="s">
        <v>7964</v>
      </c>
      <c r="AB790" t="s">
        <v>17</v>
      </c>
      <c r="AC790" t="s">
        <v>17</v>
      </c>
      <c r="AD790" t="s">
        <v>7965</v>
      </c>
    </row>
    <row r="791" spans="1:30" ht="16.149999999999999" customHeight="1">
      <c r="A791" t="s">
        <v>7392</v>
      </c>
      <c r="B791" t="s">
        <v>7003</v>
      </c>
      <c r="C791" t="s">
        <v>7005</v>
      </c>
      <c r="D791">
        <v>2017</v>
      </c>
      <c r="E791" t="s">
        <v>7015</v>
      </c>
      <c r="F791" t="s">
        <v>7397</v>
      </c>
      <c r="G791" t="s">
        <v>7023</v>
      </c>
      <c r="H791" t="s">
        <v>7826</v>
      </c>
      <c r="I791" t="s">
        <v>7024</v>
      </c>
      <c r="J791" t="s">
        <v>7827</v>
      </c>
      <c r="K791" t="s">
        <v>7828</v>
      </c>
      <c r="L791" t="s">
        <v>7829</v>
      </c>
      <c r="M791" t="s">
        <v>7022</v>
      </c>
      <c r="N791" t="s">
        <v>7830</v>
      </c>
      <c r="O791" t="s">
        <v>7398</v>
      </c>
      <c r="P791" s="89"/>
      <c r="Q791" s="89">
        <v>3054119</v>
      </c>
      <c r="R791" t="s">
        <v>48</v>
      </c>
      <c r="S791" t="s">
        <v>7027</v>
      </c>
      <c r="T791">
        <v>30</v>
      </c>
      <c r="U791">
        <v>75</v>
      </c>
      <c r="V791">
        <v>8582</v>
      </c>
      <c r="W791">
        <f t="shared" si="24"/>
        <v>0.28099756427303585</v>
      </c>
      <c r="X791" t="s">
        <v>17</v>
      </c>
      <c r="Y791" t="s">
        <v>17</v>
      </c>
      <c r="Z791" s="101" t="s">
        <v>7966</v>
      </c>
      <c r="AA791" s="101" t="s">
        <v>7967</v>
      </c>
      <c r="AB791" t="s">
        <v>17</v>
      </c>
      <c r="AC791" t="s">
        <v>17</v>
      </c>
      <c r="AD791" t="s">
        <v>7968</v>
      </c>
    </row>
    <row r="792" spans="1:30" ht="16.149999999999999" customHeight="1">
      <c r="A792" t="s">
        <v>7400</v>
      </c>
      <c r="B792" t="s">
        <v>7003</v>
      </c>
      <c r="C792" t="s">
        <v>7005</v>
      </c>
      <c r="D792">
        <v>2017</v>
      </c>
      <c r="E792" t="s">
        <v>7015</v>
      </c>
      <c r="F792" t="s">
        <v>7405</v>
      </c>
      <c r="G792" t="s">
        <v>7023</v>
      </c>
      <c r="H792" t="s">
        <v>7826</v>
      </c>
      <c r="I792" t="s">
        <v>7024</v>
      </c>
      <c r="J792" t="s">
        <v>7827</v>
      </c>
      <c r="K792" t="s">
        <v>7828</v>
      </c>
      <c r="L792" t="s">
        <v>7829</v>
      </c>
      <c r="M792" t="s">
        <v>7022</v>
      </c>
      <c r="N792" t="s">
        <v>7830</v>
      </c>
      <c r="O792" t="s">
        <v>7406</v>
      </c>
      <c r="P792" s="89"/>
      <c r="Q792" s="89">
        <v>3627293</v>
      </c>
      <c r="R792" t="s">
        <v>48</v>
      </c>
      <c r="S792" t="s">
        <v>7027</v>
      </c>
      <c r="T792">
        <v>30</v>
      </c>
      <c r="U792">
        <v>75</v>
      </c>
      <c r="V792" s="89">
        <v>2843398</v>
      </c>
      <c r="W792">
        <f t="shared" si="24"/>
        <v>78.388980432515382</v>
      </c>
      <c r="X792" t="s">
        <v>17</v>
      </c>
      <c r="Y792" t="s">
        <v>17</v>
      </c>
      <c r="Z792" s="101" t="s">
        <v>7969</v>
      </c>
      <c r="AA792" s="101" t="s">
        <v>7970</v>
      </c>
      <c r="AB792" t="s">
        <v>17</v>
      </c>
      <c r="AC792" t="s">
        <v>17</v>
      </c>
      <c r="AD792" t="s">
        <v>7971</v>
      </c>
    </row>
    <row r="793" spans="1:30" ht="16.149999999999999" customHeight="1">
      <c r="A793" t="s">
        <v>7408</v>
      </c>
      <c r="B793" t="s">
        <v>7003</v>
      </c>
      <c r="C793" t="s">
        <v>7005</v>
      </c>
      <c r="D793">
        <v>2017</v>
      </c>
      <c r="E793" t="s">
        <v>7015</v>
      </c>
      <c r="F793" t="s">
        <v>7413</v>
      </c>
      <c r="G793" t="s">
        <v>7023</v>
      </c>
      <c r="H793" t="s">
        <v>7826</v>
      </c>
      <c r="I793" t="s">
        <v>7024</v>
      </c>
      <c r="J793" t="s">
        <v>7827</v>
      </c>
      <c r="K793" t="s">
        <v>7828</v>
      </c>
      <c r="L793" t="s">
        <v>7829</v>
      </c>
      <c r="M793" t="s">
        <v>7022</v>
      </c>
      <c r="N793" t="s">
        <v>7830</v>
      </c>
      <c r="O793" t="s">
        <v>7414</v>
      </c>
      <c r="P793" s="89"/>
      <c r="Q793" s="89">
        <v>4207263</v>
      </c>
      <c r="R793" t="s">
        <v>48</v>
      </c>
      <c r="S793" t="s">
        <v>7027</v>
      </c>
      <c r="T793">
        <v>30</v>
      </c>
      <c r="U793">
        <v>75</v>
      </c>
      <c r="V793" s="89">
        <v>3487223</v>
      </c>
      <c r="W793">
        <f t="shared" si="24"/>
        <v>82.885785842244701</v>
      </c>
      <c r="X793" t="s">
        <v>17</v>
      </c>
      <c r="Y793" t="s">
        <v>17</v>
      </c>
      <c r="Z793" s="101" t="s">
        <v>7972</v>
      </c>
      <c r="AA793" s="101" t="s">
        <v>7973</v>
      </c>
      <c r="AB793" t="s">
        <v>17</v>
      </c>
      <c r="AC793" t="s">
        <v>17</v>
      </c>
      <c r="AD793" t="s">
        <v>7974</v>
      </c>
    </row>
    <row r="794" spans="1:30" ht="16.149999999999999" customHeight="1">
      <c r="A794" t="s">
        <v>7416</v>
      </c>
      <c r="B794" t="s">
        <v>7003</v>
      </c>
      <c r="C794" t="s">
        <v>7005</v>
      </c>
      <c r="D794">
        <v>2017</v>
      </c>
      <c r="E794" t="s">
        <v>7015</v>
      </c>
      <c r="F794" t="s">
        <v>7421</v>
      </c>
      <c r="G794" t="s">
        <v>7023</v>
      </c>
      <c r="H794" t="s">
        <v>7826</v>
      </c>
      <c r="I794" t="s">
        <v>7024</v>
      </c>
      <c r="J794" t="s">
        <v>7827</v>
      </c>
      <c r="K794" t="s">
        <v>7828</v>
      </c>
      <c r="L794" t="s">
        <v>7829</v>
      </c>
      <c r="M794" t="s">
        <v>7022</v>
      </c>
      <c r="N794" t="s">
        <v>7830</v>
      </c>
      <c r="O794" t="s">
        <v>7422</v>
      </c>
      <c r="P794" s="89"/>
      <c r="Q794" s="89">
        <v>4061884</v>
      </c>
      <c r="R794" t="s">
        <v>48</v>
      </c>
      <c r="S794" t="s">
        <v>7027</v>
      </c>
      <c r="T794">
        <v>30</v>
      </c>
      <c r="U794">
        <v>75</v>
      </c>
      <c r="V794" s="89">
        <v>2066179</v>
      </c>
      <c r="W794">
        <f t="shared" si="24"/>
        <v>50.867503847968088</v>
      </c>
      <c r="X794" t="s">
        <v>17</v>
      </c>
      <c r="Y794" t="s">
        <v>17</v>
      </c>
      <c r="Z794" s="101" t="s">
        <v>7975</v>
      </c>
      <c r="AA794" s="101" t="s">
        <v>7976</v>
      </c>
      <c r="AB794" t="s">
        <v>17</v>
      </c>
      <c r="AC794" t="s">
        <v>17</v>
      </c>
      <c r="AD794" t="s">
        <v>7977</v>
      </c>
    </row>
    <row r="795" spans="1:30" ht="15.6" customHeight="1">
      <c r="A795" t="s">
        <v>7424</v>
      </c>
      <c r="B795" t="s">
        <v>7003</v>
      </c>
      <c r="C795" t="s">
        <v>7005</v>
      </c>
      <c r="D795">
        <v>2017</v>
      </c>
      <c r="E795" t="s">
        <v>7015</v>
      </c>
      <c r="F795" t="s">
        <v>7429</v>
      </c>
      <c r="G795" t="s">
        <v>7023</v>
      </c>
      <c r="H795" t="s">
        <v>7826</v>
      </c>
      <c r="I795" t="s">
        <v>7024</v>
      </c>
      <c r="J795" t="s">
        <v>7827</v>
      </c>
      <c r="K795" t="s">
        <v>7828</v>
      </c>
      <c r="L795" t="s">
        <v>7829</v>
      </c>
      <c r="M795" t="s">
        <v>7022</v>
      </c>
      <c r="N795" t="s">
        <v>7830</v>
      </c>
      <c r="O795" t="s">
        <v>7430</v>
      </c>
      <c r="P795" s="89"/>
      <c r="Q795" s="89">
        <v>4580417</v>
      </c>
      <c r="R795" t="s">
        <v>48</v>
      </c>
      <c r="S795" t="s">
        <v>7027</v>
      </c>
      <c r="T795">
        <v>30</v>
      </c>
      <c r="U795">
        <v>75</v>
      </c>
      <c r="V795" s="89">
        <v>3533454</v>
      </c>
      <c r="W795">
        <f t="shared" si="24"/>
        <v>77.142626970426491</v>
      </c>
      <c r="X795" t="s">
        <v>17</v>
      </c>
      <c r="Y795" t="s">
        <v>17</v>
      </c>
      <c r="Z795" s="101" t="s">
        <v>7978</v>
      </c>
      <c r="AA795" s="101" t="s">
        <v>7979</v>
      </c>
      <c r="AB795" t="s">
        <v>17</v>
      </c>
      <c r="AC795" t="s">
        <v>17</v>
      </c>
      <c r="AD795" t="s">
        <v>7980</v>
      </c>
    </row>
    <row r="796" spans="1:30" ht="14.45" customHeight="1">
      <c r="A796" t="s">
        <v>7432</v>
      </c>
      <c r="B796" t="s">
        <v>7003</v>
      </c>
      <c r="C796" t="s">
        <v>7005</v>
      </c>
      <c r="D796">
        <v>2017</v>
      </c>
      <c r="E796" t="s">
        <v>7015</v>
      </c>
      <c r="F796" t="s">
        <v>7437</v>
      </c>
      <c r="G796" t="s">
        <v>7023</v>
      </c>
      <c r="H796" t="s">
        <v>7826</v>
      </c>
      <c r="I796" t="s">
        <v>7024</v>
      </c>
      <c r="J796" t="s">
        <v>7827</v>
      </c>
      <c r="K796" t="s">
        <v>7828</v>
      </c>
      <c r="L796" t="s">
        <v>7829</v>
      </c>
      <c r="M796" t="s">
        <v>7022</v>
      </c>
      <c r="N796" t="s">
        <v>7830</v>
      </c>
      <c r="O796" t="s">
        <v>7438</v>
      </c>
      <c r="P796" s="89"/>
      <c r="Q796" s="89">
        <v>5173121</v>
      </c>
      <c r="R796" t="s">
        <v>48</v>
      </c>
      <c r="S796" t="s">
        <v>7027</v>
      </c>
      <c r="T796">
        <v>30</v>
      </c>
      <c r="U796">
        <v>75</v>
      </c>
      <c r="V796" s="89">
        <v>4047495</v>
      </c>
      <c r="W796">
        <f t="shared" si="24"/>
        <v>78.240872386321527</v>
      </c>
      <c r="X796" t="s">
        <v>17</v>
      </c>
      <c r="Y796" t="s">
        <v>17</v>
      </c>
      <c r="Z796" s="101" t="s">
        <v>7981</v>
      </c>
      <c r="AA796" s="101" t="s">
        <v>7982</v>
      </c>
      <c r="AB796" t="s">
        <v>17</v>
      </c>
      <c r="AC796" t="s">
        <v>17</v>
      </c>
      <c r="AD796" t="s">
        <v>7983</v>
      </c>
    </row>
    <row r="797" spans="1:30" ht="15.6" customHeight="1">
      <c r="A797" t="s">
        <v>7440</v>
      </c>
      <c r="B797" t="s">
        <v>7003</v>
      </c>
      <c r="C797" t="s">
        <v>7005</v>
      </c>
      <c r="D797">
        <v>2017</v>
      </c>
      <c r="E797" t="s">
        <v>7015</v>
      </c>
      <c r="F797" t="s">
        <v>7446</v>
      </c>
      <c r="G797" t="s">
        <v>7023</v>
      </c>
      <c r="H797" t="s">
        <v>7826</v>
      </c>
      <c r="I797" t="s">
        <v>7024</v>
      </c>
      <c r="J797" t="s">
        <v>7827</v>
      </c>
      <c r="K797" t="s">
        <v>7828</v>
      </c>
      <c r="L797" t="s">
        <v>7829</v>
      </c>
      <c r="M797" t="s">
        <v>7022</v>
      </c>
      <c r="N797" t="s">
        <v>7830</v>
      </c>
      <c r="O797" t="s">
        <v>7447</v>
      </c>
      <c r="P797" s="89"/>
      <c r="Q797" s="89">
        <v>6592385</v>
      </c>
      <c r="R797" t="s">
        <v>48</v>
      </c>
      <c r="S797" t="s">
        <v>7027</v>
      </c>
      <c r="T797">
        <v>30</v>
      </c>
      <c r="U797">
        <v>75</v>
      </c>
      <c r="V797" s="89">
        <v>5119547</v>
      </c>
      <c r="W797">
        <f t="shared" si="24"/>
        <v>77.658495370036789</v>
      </c>
      <c r="X797" t="s">
        <v>17</v>
      </c>
      <c r="Y797" t="s">
        <v>17</v>
      </c>
      <c r="Z797" s="101" t="s">
        <v>7984</v>
      </c>
      <c r="AA797" s="101" t="s">
        <v>7985</v>
      </c>
      <c r="AB797" t="s">
        <v>17</v>
      </c>
      <c r="AC797" t="s">
        <v>17</v>
      </c>
      <c r="AD797" t="s">
        <v>7986</v>
      </c>
    </row>
    <row r="798" spans="1:30" ht="16.149999999999999" customHeight="1">
      <c r="A798" t="s">
        <v>7449</v>
      </c>
      <c r="B798" t="s">
        <v>7003</v>
      </c>
      <c r="C798" t="s">
        <v>7005</v>
      </c>
      <c r="D798">
        <v>2017</v>
      </c>
      <c r="E798" t="s">
        <v>7015</v>
      </c>
      <c r="F798" t="s">
        <v>7454</v>
      </c>
      <c r="G798" t="s">
        <v>7023</v>
      </c>
      <c r="H798" t="s">
        <v>7826</v>
      </c>
      <c r="I798" t="s">
        <v>7024</v>
      </c>
      <c r="J798" t="s">
        <v>7827</v>
      </c>
      <c r="K798" t="s">
        <v>7828</v>
      </c>
      <c r="L798" t="s">
        <v>7829</v>
      </c>
      <c r="M798" t="s">
        <v>7022</v>
      </c>
      <c r="N798" t="s">
        <v>7830</v>
      </c>
      <c r="O798" t="s">
        <v>7455</v>
      </c>
      <c r="P798" s="89"/>
      <c r="Q798" s="89">
        <v>6750327</v>
      </c>
      <c r="R798" t="s">
        <v>48</v>
      </c>
      <c r="S798" t="s">
        <v>7027</v>
      </c>
      <c r="T798">
        <v>30</v>
      </c>
      <c r="U798">
        <v>75</v>
      </c>
      <c r="V798" s="89">
        <v>5451496</v>
      </c>
      <c r="W798">
        <f t="shared" si="24"/>
        <v>80.758991379232441</v>
      </c>
      <c r="X798" t="s">
        <v>17</v>
      </c>
      <c r="Y798" t="s">
        <v>17</v>
      </c>
      <c r="Z798" s="101" t="s">
        <v>7987</v>
      </c>
      <c r="AA798" s="101" t="s">
        <v>7988</v>
      </c>
      <c r="AB798" t="s">
        <v>17</v>
      </c>
      <c r="AC798" t="s">
        <v>17</v>
      </c>
      <c r="AD798" t="s">
        <v>7989</v>
      </c>
    </row>
    <row r="799" spans="1:30" ht="14.45" customHeight="1">
      <c r="A799" t="s">
        <v>7457</v>
      </c>
      <c r="B799" t="s">
        <v>7003</v>
      </c>
      <c r="C799" t="s">
        <v>7005</v>
      </c>
      <c r="D799">
        <v>2017</v>
      </c>
      <c r="E799" t="s">
        <v>7015</v>
      </c>
      <c r="F799" t="s">
        <v>7462</v>
      </c>
      <c r="G799" t="s">
        <v>7023</v>
      </c>
      <c r="H799" t="s">
        <v>7826</v>
      </c>
      <c r="I799" t="s">
        <v>7024</v>
      </c>
      <c r="J799" t="s">
        <v>7827</v>
      </c>
      <c r="K799" t="s">
        <v>7828</v>
      </c>
      <c r="L799" t="s">
        <v>7829</v>
      </c>
      <c r="M799" t="s">
        <v>7022</v>
      </c>
      <c r="N799" t="s">
        <v>7830</v>
      </c>
      <c r="O799" t="s">
        <v>7463</v>
      </c>
      <c r="P799" s="89"/>
      <c r="Q799" s="89">
        <v>2131365</v>
      </c>
      <c r="R799" t="s">
        <v>48</v>
      </c>
      <c r="S799" t="s">
        <v>7027</v>
      </c>
      <c r="T799">
        <v>30</v>
      </c>
      <c r="U799">
        <v>75</v>
      </c>
      <c r="V799" s="89">
        <v>1297487</v>
      </c>
      <c r="W799">
        <f t="shared" si="24"/>
        <v>60.875870627508668</v>
      </c>
      <c r="X799" t="s">
        <v>17</v>
      </c>
      <c r="Y799" t="s">
        <v>17</v>
      </c>
      <c r="Z799" s="101" t="s">
        <v>7990</v>
      </c>
      <c r="AA799" s="101" t="s">
        <v>7991</v>
      </c>
      <c r="AB799" t="s">
        <v>17</v>
      </c>
      <c r="AC799" t="s">
        <v>17</v>
      </c>
      <c r="AD799" t="s">
        <v>7992</v>
      </c>
    </row>
    <row r="800" spans="1:30" ht="15.6" customHeight="1">
      <c r="A800" t="s">
        <v>7465</v>
      </c>
      <c r="B800" t="s">
        <v>7003</v>
      </c>
      <c r="C800" t="s">
        <v>7005</v>
      </c>
      <c r="D800">
        <v>2017</v>
      </c>
      <c r="E800" t="s">
        <v>7015</v>
      </c>
      <c r="F800" t="s">
        <v>7470</v>
      </c>
      <c r="G800" t="s">
        <v>7023</v>
      </c>
      <c r="H800" t="s">
        <v>7826</v>
      </c>
      <c r="I800" t="s">
        <v>7024</v>
      </c>
      <c r="J800" t="s">
        <v>7827</v>
      </c>
      <c r="K800" t="s">
        <v>7828</v>
      </c>
      <c r="L800" t="s">
        <v>7829</v>
      </c>
      <c r="M800" t="s">
        <v>7022</v>
      </c>
      <c r="N800" t="s">
        <v>7830</v>
      </c>
      <c r="O800" t="s">
        <v>7471</v>
      </c>
      <c r="P800" s="89"/>
      <c r="Q800" s="89">
        <v>3908249</v>
      </c>
      <c r="R800" t="s">
        <v>48</v>
      </c>
      <c r="S800" t="s">
        <v>7027</v>
      </c>
      <c r="T800">
        <v>30</v>
      </c>
      <c r="U800">
        <v>75</v>
      </c>
      <c r="V800" s="89">
        <v>2438736</v>
      </c>
      <c r="W800">
        <f t="shared" si="24"/>
        <v>62.399708923356719</v>
      </c>
      <c r="X800" t="s">
        <v>17</v>
      </c>
      <c r="Y800" t="s">
        <v>17</v>
      </c>
      <c r="Z800" s="101" t="s">
        <v>7993</v>
      </c>
      <c r="AA800" s="101" t="s">
        <v>7994</v>
      </c>
      <c r="AB800" t="s">
        <v>17</v>
      </c>
      <c r="AC800" t="s">
        <v>17</v>
      </c>
      <c r="AD800" t="s">
        <v>7995</v>
      </c>
    </row>
    <row r="801" spans="1:30" ht="16.149999999999999" customHeight="1">
      <c r="A801" t="s">
        <v>7473</v>
      </c>
      <c r="B801" t="s">
        <v>7003</v>
      </c>
      <c r="C801" t="s">
        <v>7005</v>
      </c>
      <c r="D801">
        <v>2017</v>
      </c>
      <c r="E801" t="s">
        <v>7015</v>
      </c>
      <c r="F801" t="s">
        <v>7478</v>
      </c>
      <c r="G801" t="s">
        <v>7023</v>
      </c>
      <c r="H801" t="s">
        <v>7826</v>
      </c>
      <c r="I801" t="s">
        <v>7024</v>
      </c>
      <c r="J801" t="s">
        <v>7827</v>
      </c>
      <c r="K801" t="s">
        <v>7828</v>
      </c>
      <c r="L801" t="s">
        <v>7829</v>
      </c>
      <c r="M801" t="s">
        <v>7022</v>
      </c>
      <c r="N801" t="s">
        <v>7830</v>
      </c>
      <c r="O801" t="s">
        <v>7479</v>
      </c>
      <c r="P801" s="89"/>
      <c r="Q801" s="89">
        <v>6473801</v>
      </c>
      <c r="R801" t="s">
        <v>48</v>
      </c>
      <c r="S801" t="s">
        <v>7027</v>
      </c>
      <c r="T801">
        <v>30</v>
      </c>
      <c r="U801">
        <v>75</v>
      </c>
      <c r="V801" s="89">
        <v>3084551</v>
      </c>
      <c r="W801">
        <f t="shared" si="24"/>
        <v>47.646676195329448</v>
      </c>
      <c r="X801" t="s">
        <v>17</v>
      </c>
      <c r="Y801" t="s">
        <v>17</v>
      </c>
      <c r="Z801" s="101" t="s">
        <v>7996</v>
      </c>
      <c r="AA801" s="101" t="s">
        <v>7997</v>
      </c>
      <c r="AB801" t="s">
        <v>17</v>
      </c>
      <c r="AC801" t="s">
        <v>17</v>
      </c>
      <c r="AD801" t="s">
        <v>7998</v>
      </c>
    </row>
    <row r="802" spans="1:30" ht="15.6" customHeight="1">
      <c r="A802" t="s">
        <v>7481</v>
      </c>
      <c r="B802" t="s">
        <v>7003</v>
      </c>
      <c r="C802" t="s">
        <v>7005</v>
      </c>
      <c r="D802">
        <v>2017</v>
      </c>
      <c r="E802" t="s">
        <v>7015</v>
      </c>
      <c r="F802" t="s">
        <v>7486</v>
      </c>
      <c r="G802" t="s">
        <v>7023</v>
      </c>
      <c r="H802" t="s">
        <v>7826</v>
      </c>
      <c r="I802" t="s">
        <v>7024</v>
      </c>
      <c r="J802" t="s">
        <v>7827</v>
      </c>
      <c r="K802" t="s">
        <v>7828</v>
      </c>
      <c r="L802" t="s">
        <v>7829</v>
      </c>
      <c r="M802" t="s">
        <v>7022</v>
      </c>
      <c r="N802" t="s">
        <v>7830</v>
      </c>
      <c r="O802" t="s">
        <v>7487</v>
      </c>
      <c r="P802" s="89"/>
      <c r="Q802" s="89">
        <v>2711911</v>
      </c>
      <c r="R802" t="s">
        <v>48</v>
      </c>
      <c r="S802" t="s">
        <v>7027</v>
      </c>
      <c r="T802">
        <v>30</v>
      </c>
      <c r="U802">
        <v>75</v>
      </c>
      <c r="V802" s="89">
        <v>2194097</v>
      </c>
      <c r="W802">
        <f t="shared" si="24"/>
        <v>80.905936809873182</v>
      </c>
      <c r="X802" t="s">
        <v>17</v>
      </c>
      <c r="Y802" t="s">
        <v>17</v>
      </c>
      <c r="Z802" s="101" t="s">
        <v>7999</v>
      </c>
      <c r="AA802" s="101" t="s">
        <v>8000</v>
      </c>
      <c r="AB802" t="s">
        <v>17</v>
      </c>
      <c r="AC802" t="s">
        <v>17</v>
      </c>
      <c r="AD802" t="s">
        <v>8001</v>
      </c>
    </row>
    <row r="803" spans="1:30" ht="13.9" customHeight="1">
      <c r="A803" t="s">
        <v>7489</v>
      </c>
      <c r="B803" t="s">
        <v>7003</v>
      </c>
      <c r="C803" t="s">
        <v>7005</v>
      </c>
      <c r="D803">
        <v>2017</v>
      </c>
      <c r="E803" t="s">
        <v>7015</v>
      </c>
      <c r="F803" t="s">
        <v>7494</v>
      </c>
      <c r="G803" t="s">
        <v>7023</v>
      </c>
      <c r="H803" t="s">
        <v>7826</v>
      </c>
      <c r="I803" t="s">
        <v>7024</v>
      </c>
      <c r="J803" t="s">
        <v>7827</v>
      </c>
      <c r="K803" t="s">
        <v>7828</v>
      </c>
      <c r="L803" t="s">
        <v>7829</v>
      </c>
      <c r="M803" t="s">
        <v>7022</v>
      </c>
      <c r="N803" t="s">
        <v>7830</v>
      </c>
      <c r="O803" t="s">
        <v>7495</v>
      </c>
      <c r="P803" s="89"/>
      <c r="Q803" s="89">
        <v>5006482</v>
      </c>
      <c r="R803" t="s">
        <v>48</v>
      </c>
      <c r="S803" t="s">
        <v>7027</v>
      </c>
      <c r="T803">
        <v>30</v>
      </c>
      <c r="U803">
        <v>75</v>
      </c>
      <c r="V803" s="89">
        <v>3121036</v>
      </c>
      <c r="W803">
        <f t="shared" si="24"/>
        <v>62.339902550333747</v>
      </c>
      <c r="X803" t="s">
        <v>17</v>
      </c>
      <c r="Y803" t="s">
        <v>17</v>
      </c>
      <c r="Z803" s="101" t="s">
        <v>8002</v>
      </c>
      <c r="AA803" s="101" t="s">
        <v>8003</v>
      </c>
      <c r="AB803" t="s">
        <v>17</v>
      </c>
      <c r="AC803" t="s">
        <v>17</v>
      </c>
      <c r="AD803" t="s">
        <v>8004</v>
      </c>
    </row>
    <row r="804" spans="1:30" ht="15.6" customHeight="1">
      <c r="A804" t="s">
        <v>7497</v>
      </c>
      <c r="B804" t="s">
        <v>7003</v>
      </c>
      <c r="C804" t="s">
        <v>7005</v>
      </c>
      <c r="D804">
        <v>2017</v>
      </c>
      <c r="E804" t="s">
        <v>7015</v>
      </c>
      <c r="F804" t="s">
        <v>7502</v>
      </c>
      <c r="G804" t="s">
        <v>7023</v>
      </c>
      <c r="H804" t="s">
        <v>7826</v>
      </c>
      <c r="I804" t="s">
        <v>7024</v>
      </c>
      <c r="J804" t="s">
        <v>7827</v>
      </c>
      <c r="K804" t="s">
        <v>7828</v>
      </c>
      <c r="L804" t="s">
        <v>7829</v>
      </c>
      <c r="M804" t="s">
        <v>7022</v>
      </c>
      <c r="N804" t="s">
        <v>7830</v>
      </c>
      <c r="O804" t="s">
        <v>7503</v>
      </c>
      <c r="P804" s="89"/>
      <c r="Q804" s="89">
        <v>4413883</v>
      </c>
      <c r="R804" t="s">
        <v>48</v>
      </c>
      <c r="S804" t="s">
        <v>7027</v>
      </c>
      <c r="T804">
        <v>30</v>
      </c>
      <c r="U804">
        <v>75</v>
      </c>
      <c r="V804" s="89">
        <v>3586690</v>
      </c>
      <c r="W804">
        <f t="shared" si="24"/>
        <v>81.259290289298562</v>
      </c>
      <c r="X804" t="s">
        <v>17</v>
      </c>
      <c r="Y804" t="s">
        <v>17</v>
      </c>
      <c r="Z804" s="101" t="s">
        <v>8005</v>
      </c>
      <c r="AA804" s="101" t="s">
        <v>8006</v>
      </c>
      <c r="AB804" t="s">
        <v>17</v>
      </c>
      <c r="AC804" t="s">
        <v>17</v>
      </c>
      <c r="AD804" t="s">
        <v>8007</v>
      </c>
    </row>
    <row r="805" spans="1:30" ht="15.6" customHeight="1">
      <c r="A805" t="s">
        <v>7505</v>
      </c>
      <c r="B805" t="s">
        <v>7003</v>
      </c>
      <c r="C805" t="s">
        <v>7005</v>
      </c>
      <c r="D805">
        <v>2017</v>
      </c>
      <c r="E805" t="s">
        <v>7015</v>
      </c>
      <c r="F805" t="s">
        <v>7510</v>
      </c>
      <c r="G805" t="s">
        <v>7023</v>
      </c>
      <c r="H805" t="s">
        <v>7826</v>
      </c>
      <c r="I805" t="s">
        <v>7024</v>
      </c>
      <c r="J805" t="s">
        <v>7827</v>
      </c>
      <c r="K805" t="s">
        <v>7828</v>
      </c>
      <c r="L805" t="s">
        <v>7829</v>
      </c>
      <c r="M805" t="s">
        <v>7022</v>
      </c>
      <c r="N805" t="s">
        <v>7830</v>
      </c>
      <c r="O805" t="s">
        <v>7511</v>
      </c>
      <c r="P805" s="89"/>
      <c r="Q805" s="89">
        <v>1779791</v>
      </c>
      <c r="R805" t="s">
        <v>48</v>
      </c>
      <c r="S805" t="s">
        <v>7027</v>
      </c>
      <c r="T805">
        <v>30</v>
      </c>
      <c r="U805">
        <v>75</v>
      </c>
      <c r="V805" s="89">
        <v>950604</v>
      </c>
      <c r="W805">
        <f t="shared" si="24"/>
        <v>53.410990391568447</v>
      </c>
      <c r="X805" t="s">
        <v>17</v>
      </c>
      <c r="Y805" t="s">
        <v>17</v>
      </c>
      <c r="Z805" s="101" t="s">
        <v>8008</v>
      </c>
      <c r="AA805" s="101" t="s">
        <v>8009</v>
      </c>
      <c r="AB805" t="s">
        <v>17</v>
      </c>
      <c r="AC805" t="s">
        <v>17</v>
      </c>
      <c r="AD805" t="s">
        <v>8010</v>
      </c>
    </row>
    <row r="806" spans="1:30" ht="14.45" customHeight="1">
      <c r="A806" t="s">
        <v>7513</v>
      </c>
      <c r="B806" t="s">
        <v>7003</v>
      </c>
      <c r="C806" t="s">
        <v>7005</v>
      </c>
      <c r="D806">
        <v>2017</v>
      </c>
      <c r="E806" t="s">
        <v>7015</v>
      </c>
      <c r="F806" t="s">
        <v>7518</v>
      </c>
      <c r="G806" t="s">
        <v>7023</v>
      </c>
      <c r="H806" t="s">
        <v>7826</v>
      </c>
      <c r="I806" t="s">
        <v>7024</v>
      </c>
      <c r="J806" t="s">
        <v>7827</v>
      </c>
      <c r="K806" t="s">
        <v>7828</v>
      </c>
      <c r="L806" t="s">
        <v>7829</v>
      </c>
      <c r="M806" t="s">
        <v>7022</v>
      </c>
      <c r="N806" t="s">
        <v>7830</v>
      </c>
      <c r="O806" t="s">
        <v>7519</v>
      </c>
      <c r="P806" s="89"/>
      <c r="Q806" s="89">
        <v>4856416</v>
      </c>
      <c r="R806" t="s">
        <v>48</v>
      </c>
      <c r="S806" t="s">
        <v>7027</v>
      </c>
      <c r="T806">
        <v>30</v>
      </c>
      <c r="U806">
        <v>75</v>
      </c>
      <c r="V806" s="89">
        <v>4185236</v>
      </c>
      <c r="W806">
        <f t="shared" si="24"/>
        <v>86.179520041116746</v>
      </c>
      <c r="X806" t="s">
        <v>17</v>
      </c>
      <c r="Y806" t="s">
        <v>17</v>
      </c>
      <c r="Z806" s="101" t="s">
        <v>8011</v>
      </c>
      <c r="AA806" s="101" t="s">
        <v>8012</v>
      </c>
      <c r="AB806" t="s">
        <v>17</v>
      </c>
      <c r="AC806" t="s">
        <v>17</v>
      </c>
      <c r="AD806" t="s">
        <v>8013</v>
      </c>
    </row>
    <row r="807" spans="1:30" ht="15.6" customHeight="1">
      <c r="A807" t="s">
        <v>7521</v>
      </c>
      <c r="B807" t="s">
        <v>7003</v>
      </c>
      <c r="C807" t="s">
        <v>7005</v>
      </c>
      <c r="D807">
        <v>2017</v>
      </c>
      <c r="E807" t="s">
        <v>7015</v>
      </c>
      <c r="F807" t="s">
        <v>7527</v>
      </c>
      <c r="G807" t="s">
        <v>7023</v>
      </c>
      <c r="H807" t="s">
        <v>7826</v>
      </c>
      <c r="I807" t="s">
        <v>7024</v>
      </c>
      <c r="J807" t="s">
        <v>7827</v>
      </c>
      <c r="K807" t="s">
        <v>7828</v>
      </c>
      <c r="L807" t="s">
        <v>7829</v>
      </c>
      <c r="M807" t="s">
        <v>7022</v>
      </c>
      <c r="N807" t="s">
        <v>7830</v>
      </c>
      <c r="O807" t="s">
        <v>7528</v>
      </c>
      <c r="P807" s="89"/>
      <c r="Q807" s="89">
        <v>5201548</v>
      </c>
      <c r="R807" t="s">
        <v>48</v>
      </c>
      <c r="S807" t="s">
        <v>7027</v>
      </c>
      <c r="T807">
        <v>30</v>
      </c>
      <c r="U807">
        <v>75</v>
      </c>
      <c r="V807" s="89">
        <v>3087759</v>
      </c>
      <c r="W807">
        <f t="shared" si="24"/>
        <v>59.362309066454834</v>
      </c>
      <c r="X807" t="s">
        <v>17</v>
      </c>
      <c r="Y807" t="s">
        <v>17</v>
      </c>
      <c r="Z807" s="101" t="s">
        <v>8014</v>
      </c>
      <c r="AA807" s="101" t="s">
        <v>8015</v>
      </c>
      <c r="AB807" t="s">
        <v>17</v>
      </c>
      <c r="AC807" t="s">
        <v>17</v>
      </c>
      <c r="AD807" t="s">
        <v>8016</v>
      </c>
    </row>
    <row r="808" spans="1:30" ht="13.15" customHeight="1">
      <c r="A808" t="s">
        <v>7530</v>
      </c>
      <c r="B808" t="s">
        <v>7003</v>
      </c>
      <c r="C808" t="s">
        <v>7005</v>
      </c>
      <c r="D808">
        <v>2017</v>
      </c>
      <c r="E808" t="s">
        <v>7015</v>
      </c>
      <c r="F808" t="s">
        <v>7535</v>
      </c>
      <c r="G808" t="s">
        <v>7023</v>
      </c>
      <c r="H808" t="s">
        <v>7826</v>
      </c>
      <c r="I808" t="s">
        <v>7024</v>
      </c>
      <c r="J808" t="s">
        <v>7827</v>
      </c>
      <c r="K808" t="s">
        <v>7828</v>
      </c>
      <c r="L808" t="s">
        <v>7829</v>
      </c>
      <c r="M808" t="s">
        <v>7022</v>
      </c>
      <c r="N808" t="s">
        <v>7830</v>
      </c>
      <c r="O808" t="s">
        <v>7536</v>
      </c>
      <c r="P808" s="89"/>
      <c r="Q808" s="89">
        <v>3696250</v>
      </c>
      <c r="R808" t="s">
        <v>48</v>
      </c>
      <c r="S808" t="s">
        <v>7027</v>
      </c>
      <c r="T808">
        <v>30</v>
      </c>
      <c r="U808">
        <v>75</v>
      </c>
      <c r="V808" s="89">
        <v>2953317</v>
      </c>
      <c r="W808">
        <f t="shared" si="24"/>
        <v>79.900358471423743</v>
      </c>
      <c r="X808" t="s">
        <v>17</v>
      </c>
      <c r="Y808" t="s">
        <v>17</v>
      </c>
      <c r="Z808" s="101" t="s">
        <v>8017</v>
      </c>
      <c r="AA808" s="101" t="s">
        <v>8018</v>
      </c>
      <c r="AB808" t="s">
        <v>17</v>
      </c>
      <c r="AC808" t="s">
        <v>17</v>
      </c>
      <c r="AD808" t="s">
        <v>8019</v>
      </c>
    </row>
    <row r="809" spans="1:30" ht="15.6" customHeight="1">
      <c r="A809" t="s">
        <v>7538</v>
      </c>
      <c r="B809" t="s">
        <v>7003</v>
      </c>
      <c r="C809" t="s">
        <v>7005</v>
      </c>
      <c r="D809">
        <v>2017</v>
      </c>
      <c r="E809" t="s">
        <v>7015</v>
      </c>
      <c r="F809" t="s">
        <v>7543</v>
      </c>
      <c r="G809" t="s">
        <v>7023</v>
      </c>
      <c r="H809" t="s">
        <v>7826</v>
      </c>
      <c r="I809" t="s">
        <v>7024</v>
      </c>
      <c r="J809" t="s">
        <v>7827</v>
      </c>
      <c r="K809" t="s">
        <v>7828</v>
      </c>
      <c r="L809" t="s">
        <v>7829</v>
      </c>
      <c r="M809" t="s">
        <v>7022</v>
      </c>
      <c r="N809" t="s">
        <v>7830</v>
      </c>
      <c r="O809" t="s">
        <v>7544</v>
      </c>
      <c r="P809" s="89"/>
      <c r="Q809" s="89">
        <v>4690262</v>
      </c>
      <c r="R809" t="s">
        <v>48</v>
      </c>
      <c r="S809" t="s">
        <v>7027</v>
      </c>
      <c r="T809">
        <v>30</v>
      </c>
      <c r="U809">
        <v>75</v>
      </c>
      <c r="V809" s="89">
        <v>4124053</v>
      </c>
      <c r="W809">
        <f t="shared" si="24"/>
        <v>87.927987818164539</v>
      </c>
      <c r="X809" t="s">
        <v>17</v>
      </c>
      <c r="Y809" t="s">
        <v>17</v>
      </c>
      <c r="Z809" s="101" t="s">
        <v>8020</v>
      </c>
      <c r="AA809" s="101" t="s">
        <v>8021</v>
      </c>
      <c r="AB809" t="s">
        <v>17</v>
      </c>
      <c r="AC809" t="s">
        <v>17</v>
      </c>
      <c r="AD809" t="s">
        <v>8022</v>
      </c>
    </row>
    <row r="810" spans="1:30" ht="13.9" customHeight="1">
      <c r="A810" t="s">
        <v>7546</v>
      </c>
      <c r="B810" t="s">
        <v>7003</v>
      </c>
      <c r="C810" t="s">
        <v>7005</v>
      </c>
      <c r="D810">
        <v>2017</v>
      </c>
      <c r="E810" t="s">
        <v>7015</v>
      </c>
      <c r="F810" t="s">
        <v>7551</v>
      </c>
      <c r="G810" t="s">
        <v>7023</v>
      </c>
      <c r="H810" t="s">
        <v>7826</v>
      </c>
      <c r="I810" t="s">
        <v>7024</v>
      </c>
      <c r="J810" t="s">
        <v>7827</v>
      </c>
      <c r="K810" t="s">
        <v>7828</v>
      </c>
      <c r="L810" t="s">
        <v>7829</v>
      </c>
      <c r="M810" t="s">
        <v>7022</v>
      </c>
      <c r="N810" t="s">
        <v>7830</v>
      </c>
      <c r="O810" t="s">
        <v>7552</v>
      </c>
      <c r="P810" s="89"/>
      <c r="Q810" s="89">
        <v>5865076</v>
      </c>
      <c r="R810" t="s">
        <v>48</v>
      </c>
      <c r="S810" t="s">
        <v>7027</v>
      </c>
      <c r="T810">
        <v>30</v>
      </c>
      <c r="U810">
        <v>75</v>
      </c>
      <c r="V810" s="89">
        <v>4730541</v>
      </c>
      <c r="W810">
        <f t="shared" si="24"/>
        <v>80.656090389962557</v>
      </c>
      <c r="X810" t="s">
        <v>17</v>
      </c>
      <c r="Y810" t="s">
        <v>17</v>
      </c>
      <c r="Z810" s="101" t="s">
        <v>8023</v>
      </c>
      <c r="AA810" s="101" t="s">
        <v>8024</v>
      </c>
      <c r="AB810" t="s">
        <v>17</v>
      </c>
      <c r="AC810" t="s">
        <v>17</v>
      </c>
      <c r="AD810" t="s">
        <v>8025</v>
      </c>
    </row>
    <row r="811" spans="1:30" ht="13.9" customHeight="1">
      <c r="A811" t="s">
        <v>7554</v>
      </c>
      <c r="B811" t="s">
        <v>7003</v>
      </c>
      <c r="C811" t="s">
        <v>7005</v>
      </c>
      <c r="D811">
        <v>2017</v>
      </c>
      <c r="E811" t="s">
        <v>7015</v>
      </c>
      <c r="F811" t="s">
        <v>7559</v>
      </c>
      <c r="G811" t="s">
        <v>7023</v>
      </c>
      <c r="H811" t="s">
        <v>7826</v>
      </c>
      <c r="I811" t="s">
        <v>7024</v>
      </c>
      <c r="J811" t="s">
        <v>7827</v>
      </c>
      <c r="K811" t="s">
        <v>7828</v>
      </c>
      <c r="L811" t="s">
        <v>7829</v>
      </c>
      <c r="M811" t="s">
        <v>7022</v>
      </c>
      <c r="N811" t="s">
        <v>7830</v>
      </c>
      <c r="O811" t="s">
        <v>7560</v>
      </c>
      <c r="P811" s="89"/>
      <c r="Q811" s="89">
        <v>3470790</v>
      </c>
      <c r="R811" t="s">
        <v>48</v>
      </c>
      <c r="S811" t="s">
        <v>7027</v>
      </c>
      <c r="T811">
        <v>30</v>
      </c>
      <c r="U811">
        <v>75</v>
      </c>
      <c r="V811" s="89">
        <v>2993659</v>
      </c>
      <c r="W811">
        <f t="shared" si="24"/>
        <v>86.252956819628963</v>
      </c>
      <c r="X811" t="s">
        <v>17</v>
      </c>
      <c r="Y811" t="s">
        <v>17</v>
      </c>
      <c r="Z811" s="101" t="s">
        <v>8026</v>
      </c>
      <c r="AA811" s="101" t="s">
        <v>8027</v>
      </c>
      <c r="AB811" t="s">
        <v>17</v>
      </c>
      <c r="AC811" t="s">
        <v>17</v>
      </c>
      <c r="AD811" t="s">
        <v>8028</v>
      </c>
    </row>
    <row r="812" spans="1:30" ht="13.15" customHeight="1">
      <c r="A812" t="s">
        <v>7562</v>
      </c>
      <c r="B812" t="s">
        <v>7003</v>
      </c>
      <c r="C812" t="s">
        <v>7005</v>
      </c>
      <c r="D812">
        <v>2017</v>
      </c>
      <c r="E812" t="s">
        <v>7015</v>
      </c>
      <c r="F812" t="s">
        <v>7567</v>
      </c>
      <c r="G812" t="s">
        <v>7023</v>
      </c>
      <c r="H812" t="s">
        <v>7826</v>
      </c>
      <c r="I812" t="s">
        <v>7024</v>
      </c>
      <c r="J812" t="s">
        <v>7827</v>
      </c>
      <c r="K812" t="s">
        <v>7828</v>
      </c>
      <c r="L812" t="s">
        <v>7829</v>
      </c>
      <c r="M812" t="s">
        <v>7022</v>
      </c>
      <c r="N812" t="s">
        <v>7830</v>
      </c>
      <c r="O812" t="s">
        <v>7568</v>
      </c>
      <c r="P812" s="89"/>
      <c r="Q812" s="89">
        <v>2335611</v>
      </c>
      <c r="R812" t="s">
        <v>48</v>
      </c>
      <c r="S812" t="s">
        <v>7027</v>
      </c>
      <c r="T812">
        <v>30</v>
      </c>
      <c r="U812">
        <v>75</v>
      </c>
      <c r="V812" s="89">
        <v>1983314</v>
      </c>
      <c r="W812">
        <f t="shared" si="24"/>
        <v>84.916281007410916</v>
      </c>
      <c r="X812" t="s">
        <v>17</v>
      </c>
      <c r="Y812" t="s">
        <v>17</v>
      </c>
      <c r="Z812" s="101" t="s">
        <v>8029</v>
      </c>
      <c r="AA812" s="101" t="s">
        <v>8030</v>
      </c>
      <c r="AB812" t="s">
        <v>17</v>
      </c>
      <c r="AC812" t="s">
        <v>17</v>
      </c>
      <c r="AD812" t="s">
        <v>8031</v>
      </c>
    </row>
    <row r="813" spans="1:30" ht="15.6" customHeight="1">
      <c r="A813" t="s">
        <v>7570</v>
      </c>
      <c r="B813" t="s">
        <v>7003</v>
      </c>
      <c r="C813" t="s">
        <v>7005</v>
      </c>
      <c r="D813">
        <v>2017</v>
      </c>
      <c r="E813" t="s">
        <v>7015</v>
      </c>
      <c r="F813" t="s">
        <v>7575</v>
      </c>
      <c r="G813" t="s">
        <v>7023</v>
      </c>
      <c r="H813" t="s">
        <v>7826</v>
      </c>
      <c r="I813" t="s">
        <v>7024</v>
      </c>
      <c r="J813" t="s">
        <v>7827</v>
      </c>
      <c r="K813" t="s">
        <v>7828</v>
      </c>
      <c r="L813" t="s">
        <v>7829</v>
      </c>
      <c r="M813" t="s">
        <v>7022</v>
      </c>
      <c r="N813" t="s">
        <v>7830</v>
      </c>
      <c r="O813" t="s">
        <v>7576</v>
      </c>
      <c r="P813" s="89"/>
      <c r="Q813" s="89">
        <v>7701316</v>
      </c>
      <c r="R813" t="s">
        <v>48</v>
      </c>
      <c r="S813" t="s">
        <v>7027</v>
      </c>
      <c r="T813">
        <v>30</v>
      </c>
      <c r="U813">
        <v>75</v>
      </c>
      <c r="V813" s="89">
        <v>5941724</v>
      </c>
      <c r="W813">
        <f t="shared" si="24"/>
        <v>77.152060764679703</v>
      </c>
      <c r="X813" t="s">
        <v>17</v>
      </c>
      <c r="Y813" t="s">
        <v>17</v>
      </c>
      <c r="Z813" s="101" t="s">
        <v>8032</v>
      </c>
      <c r="AA813" s="101" t="s">
        <v>8033</v>
      </c>
      <c r="AB813" t="s">
        <v>17</v>
      </c>
      <c r="AC813" t="s">
        <v>17</v>
      </c>
      <c r="AD813" t="s">
        <v>8034</v>
      </c>
    </row>
    <row r="814" spans="1:30" ht="14.45" customHeight="1">
      <c r="A814" t="s">
        <v>7578</v>
      </c>
      <c r="B814" t="s">
        <v>7003</v>
      </c>
      <c r="C814" t="s">
        <v>7005</v>
      </c>
      <c r="D814">
        <v>2017</v>
      </c>
      <c r="E814" t="s">
        <v>7015</v>
      </c>
      <c r="F814" t="s">
        <v>7583</v>
      </c>
      <c r="G814" t="s">
        <v>7023</v>
      </c>
      <c r="H814" t="s">
        <v>7826</v>
      </c>
      <c r="I814" t="s">
        <v>7024</v>
      </c>
      <c r="J814" t="s">
        <v>7827</v>
      </c>
      <c r="K814" t="s">
        <v>7828</v>
      </c>
      <c r="L814" t="s">
        <v>7829</v>
      </c>
      <c r="M814" t="s">
        <v>7022</v>
      </c>
      <c r="N814" t="s">
        <v>7830</v>
      </c>
      <c r="O814" t="s">
        <v>7584</v>
      </c>
      <c r="P814" s="89"/>
      <c r="Q814" s="89">
        <v>6307975</v>
      </c>
      <c r="R814" t="s">
        <v>48</v>
      </c>
      <c r="S814" t="s">
        <v>7027</v>
      </c>
      <c r="T814">
        <v>30</v>
      </c>
      <c r="U814">
        <v>75</v>
      </c>
      <c r="V814" s="89">
        <v>5022616</v>
      </c>
      <c r="W814">
        <f t="shared" si="24"/>
        <v>79.623270542448253</v>
      </c>
      <c r="X814" t="s">
        <v>17</v>
      </c>
      <c r="Y814" t="s">
        <v>17</v>
      </c>
      <c r="Z814" s="101" t="s">
        <v>8035</v>
      </c>
      <c r="AA814" s="101" t="s">
        <v>8036</v>
      </c>
      <c r="AB814" t="s">
        <v>17</v>
      </c>
      <c r="AC814" t="s">
        <v>17</v>
      </c>
      <c r="AD814" t="s">
        <v>8037</v>
      </c>
    </row>
    <row r="815" spans="1:30" ht="16.899999999999999" customHeight="1">
      <c r="A815" t="s">
        <v>7586</v>
      </c>
      <c r="B815" t="s">
        <v>7003</v>
      </c>
      <c r="C815" t="s">
        <v>7005</v>
      </c>
      <c r="D815">
        <v>2017</v>
      </c>
      <c r="E815" t="s">
        <v>7015</v>
      </c>
      <c r="F815" t="s">
        <v>7591</v>
      </c>
      <c r="G815" t="s">
        <v>7023</v>
      </c>
      <c r="H815" t="s">
        <v>7826</v>
      </c>
      <c r="I815" t="s">
        <v>7024</v>
      </c>
      <c r="J815" t="s">
        <v>7827</v>
      </c>
      <c r="K815" t="s">
        <v>7828</v>
      </c>
      <c r="L815" t="s">
        <v>7829</v>
      </c>
      <c r="M815" t="s">
        <v>7022</v>
      </c>
      <c r="N815" t="s">
        <v>7830</v>
      </c>
      <c r="O815" t="s">
        <v>7592</v>
      </c>
      <c r="P815" s="89"/>
      <c r="Q815" s="89">
        <v>11459341</v>
      </c>
      <c r="R815" t="s">
        <v>48</v>
      </c>
      <c r="S815" t="s">
        <v>7027</v>
      </c>
      <c r="T815">
        <v>30</v>
      </c>
      <c r="U815">
        <v>75</v>
      </c>
      <c r="V815" s="89">
        <v>9643670</v>
      </c>
      <c r="W815">
        <f t="shared" si="24"/>
        <v>84.155537390849972</v>
      </c>
      <c r="X815" t="s">
        <v>17</v>
      </c>
      <c r="Y815" t="s">
        <v>17</v>
      </c>
      <c r="Z815" s="101" t="s">
        <v>8038</v>
      </c>
      <c r="AA815" s="101" t="s">
        <v>8039</v>
      </c>
      <c r="AB815" t="s">
        <v>17</v>
      </c>
      <c r="AC815" t="s">
        <v>17</v>
      </c>
      <c r="AD815" t="s">
        <v>8040</v>
      </c>
    </row>
    <row r="816" spans="1:30" ht="15.6" customHeight="1">
      <c r="A816" t="s">
        <v>7594</v>
      </c>
      <c r="B816" t="s">
        <v>7003</v>
      </c>
      <c r="C816" t="s">
        <v>7005</v>
      </c>
      <c r="D816">
        <v>2017</v>
      </c>
      <c r="E816" t="s">
        <v>7015</v>
      </c>
      <c r="F816" t="s">
        <v>7599</v>
      </c>
      <c r="G816" t="s">
        <v>7023</v>
      </c>
      <c r="H816" t="s">
        <v>7826</v>
      </c>
      <c r="I816" t="s">
        <v>7024</v>
      </c>
      <c r="J816" t="s">
        <v>7827</v>
      </c>
      <c r="K816" t="s">
        <v>7828</v>
      </c>
      <c r="L816" t="s">
        <v>7829</v>
      </c>
      <c r="M816" t="s">
        <v>7022</v>
      </c>
      <c r="N816" t="s">
        <v>7830</v>
      </c>
      <c r="O816" t="s">
        <v>7600</v>
      </c>
      <c r="P816" s="89"/>
      <c r="Q816" s="89">
        <v>2528953</v>
      </c>
      <c r="R816" t="s">
        <v>48</v>
      </c>
      <c r="S816" t="s">
        <v>7027</v>
      </c>
      <c r="T816">
        <v>30</v>
      </c>
      <c r="U816">
        <v>75</v>
      </c>
      <c r="V816" s="89">
        <v>1883022</v>
      </c>
      <c r="W816">
        <f t="shared" si="24"/>
        <v>74.458560518918304</v>
      </c>
      <c r="X816" t="s">
        <v>17</v>
      </c>
      <c r="Y816" t="s">
        <v>17</v>
      </c>
      <c r="Z816" s="101" t="s">
        <v>8041</v>
      </c>
      <c r="AA816" s="101" t="s">
        <v>8042</v>
      </c>
      <c r="AB816" t="s">
        <v>17</v>
      </c>
      <c r="AC816" t="s">
        <v>17</v>
      </c>
      <c r="AD816" t="s">
        <v>8043</v>
      </c>
    </row>
    <row r="817" spans="1:30" ht="16.149999999999999" customHeight="1">
      <c r="A817" t="s">
        <v>7602</v>
      </c>
      <c r="B817" t="s">
        <v>7003</v>
      </c>
      <c r="C817" t="s">
        <v>7005</v>
      </c>
      <c r="D817">
        <v>2017</v>
      </c>
      <c r="E817" t="s">
        <v>7015</v>
      </c>
      <c r="F817" t="s">
        <v>7607</v>
      </c>
      <c r="G817" t="s">
        <v>7023</v>
      </c>
      <c r="H817" t="s">
        <v>7826</v>
      </c>
      <c r="I817" t="s">
        <v>7024</v>
      </c>
      <c r="J817" t="s">
        <v>7827</v>
      </c>
      <c r="K817" t="s">
        <v>7828</v>
      </c>
      <c r="L817" t="s">
        <v>7829</v>
      </c>
      <c r="M817" t="s">
        <v>7022</v>
      </c>
      <c r="N817" t="s">
        <v>7830</v>
      </c>
      <c r="O817" t="s">
        <v>7608</v>
      </c>
      <c r="P817" s="89"/>
      <c r="Q817" s="89">
        <v>5347552</v>
      </c>
      <c r="R817" t="s">
        <v>48</v>
      </c>
      <c r="S817" t="s">
        <v>7027</v>
      </c>
      <c r="T817">
        <v>30</v>
      </c>
      <c r="U817">
        <v>75</v>
      </c>
      <c r="V817" s="89">
        <v>2201768</v>
      </c>
      <c r="W817">
        <f t="shared" si="24"/>
        <v>41.1733817642166</v>
      </c>
      <c r="X817" t="s">
        <v>17</v>
      </c>
      <c r="Y817" t="s">
        <v>17</v>
      </c>
      <c r="Z817" s="101" t="s">
        <v>8044</v>
      </c>
      <c r="AA817" s="101" t="s">
        <v>8045</v>
      </c>
      <c r="AB817" t="s">
        <v>17</v>
      </c>
      <c r="AC817" t="s">
        <v>17</v>
      </c>
      <c r="AD817" t="s">
        <v>8046</v>
      </c>
    </row>
    <row r="818" spans="1:30" ht="16.149999999999999" customHeight="1">
      <c r="A818" t="s">
        <v>7610</v>
      </c>
      <c r="B818" t="s">
        <v>7003</v>
      </c>
      <c r="C818" t="s">
        <v>7005</v>
      </c>
      <c r="D818">
        <v>2017</v>
      </c>
      <c r="E818" t="s">
        <v>7015</v>
      </c>
      <c r="F818" t="s">
        <v>7615</v>
      </c>
      <c r="G818" t="s">
        <v>7023</v>
      </c>
      <c r="H818" t="s">
        <v>7826</v>
      </c>
      <c r="I818" t="s">
        <v>7024</v>
      </c>
      <c r="J818" t="s">
        <v>7827</v>
      </c>
      <c r="K818" t="s">
        <v>7828</v>
      </c>
      <c r="L818" t="s">
        <v>7829</v>
      </c>
      <c r="M818" t="s">
        <v>7022</v>
      </c>
      <c r="N818" t="s">
        <v>7830</v>
      </c>
      <c r="O818" t="s">
        <v>7616</v>
      </c>
      <c r="P818" s="89"/>
      <c r="Q818" s="89">
        <v>13626811</v>
      </c>
      <c r="R818" t="s">
        <v>48</v>
      </c>
      <c r="S818" t="s">
        <v>7027</v>
      </c>
      <c r="T818">
        <v>30</v>
      </c>
      <c r="U818">
        <v>75</v>
      </c>
      <c r="V818" s="89">
        <v>504090</v>
      </c>
      <c r="W818">
        <f t="shared" si="24"/>
        <v>3.6992514242694057</v>
      </c>
      <c r="X818" t="s">
        <v>17</v>
      </c>
      <c r="Y818" t="s">
        <v>17</v>
      </c>
      <c r="Z818" s="101" t="s">
        <v>8047</v>
      </c>
      <c r="AA818" s="101" t="s">
        <v>8048</v>
      </c>
      <c r="AB818" t="s">
        <v>17</v>
      </c>
      <c r="AC818" t="s">
        <v>17</v>
      </c>
      <c r="AD818" t="s">
        <v>8049</v>
      </c>
    </row>
    <row r="819" spans="1:30" ht="16.899999999999999" customHeight="1">
      <c r="A819" t="s">
        <v>7618</v>
      </c>
      <c r="B819" t="s">
        <v>7003</v>
      </c>
      <c r="C819" t="s">
        <v>7005</v>
      </c>
      <c r="D819">
        <v>2017</v>
      </c>
      <c r="E819" t="s">
        <v>7015</v>
      </c>
      <c r="F819" t="s">
        <v>7623</v>
      </c>
      <c r="G819" t="s">
        <v>7023</v>
      </c>
      <c r="H819" t="s">
        <v>7826</v>
      </c>
      <c r="I819" t="s">
        <v>7024</v>
      </c>
      <c r="J819" t="s">
        <v>7827</v>
      </c>
      <c r="K819" t="s">
        <v>7828</v>
      </c>
      <c r="L819" t="s">
        <v>7829</v>
      </c>
      <c r="M819" t="s">
        <v>7022</v>
      </c>
      <c r="N819" t="s">
        <v>7830</v>
      </c>
      <c r="O819" t="s">
        <v>7624</v>
      </c>
      <c r="P819" s="89"/>
      <c r="Q819" s="89">
        <v>9209597</v>
      </c>
      <c r="R819" t="s">
        <v>48</v>
      </c>
      <c r="S819" t="s">
        <v>7027</v>
      </c>
      <c r="T819">
        <v>30</v>
      </c>
      <c r="U819">
        <v>75</v>
      </c>
      <c r="V819" s="89">
        <v>7237448</v>
      </c>
      <c r="W819">
        <f t="shared" si="24"/>
        <v>78.585935953549324</v>
      </c>
      <c r="X819" t="s">
        <v>17</v>
      </c>
      <c r="Y819" t="s">
        <v>17</v>
      </c>
      <c r="Z819" s="101" t="s">
        <v>8050</v>
      </c>
      <c r="AA819" s="101" t="s">
        <v>8051</v>
      </c>
      <c r="AB819" t="s">
        <v>17</v>
      </c>
      <c r="AC819" t="s">
        <v>17</v>
      </c>
      <c r="AD819" t="s">
        <v>8052</v>
      </c>
    </row>
    <row r="820" spans="1:30" ht="17.45" customHeight="1">
      <c r="A820" t="s">
        <v>7626</v>
      </c>
      <c r="B820" t="s">
        <v>7003</v>
      </c>
      <c r="C820" t="s">
        <v>7005</v>
      </c>
      <c r="D820">
        <v>2017</v>
      </c>
      <c r="E820" t="s">
        <v>7015</v>
      </c>
      <c r="F820" t="s">
        <v>7631</v>
      </c>
      <c r="G820" t="s">
        <v>7023</v>
      </c>
      <c r="H820" t="s">
        <v>7826</v>
      </c>
      <c r="I820" t="s">
        <v>7024</v>
      </c>
      <c r="J820" t="s">
        <v>7827</v>
      </c>
      <c r="K820" t="s">
        <v>7828</v>
      </c>
      <c r="L820" t="s">
        <v>7829</v>
      </c>
      <c r="M820" t="s">
        <v>7022</v>
      </c>
      <c r="N820" t="s">
        <v>7830</v>
      </c>
      <c r="O820" t="s">
        <v>7632</v>
      </c>
      <c r="P820" s="89"/>
      <c r="Q820" s="89">
        <v>7103573</v>
      </c>
      <c r="R820" t="s">
        <v>48</v>
      </c>
      <c r="S820" t="s">
        <v>7027</v>
      </c>
      <c r="T820">
        <v>30</v>
      </c>
      <c r="U820">
        <v>75</v>
      </c>
      <c r="V820" s="89">
        <v>5328115</v>
      </c>
      <c r="W820">
        <f t="shared" si="24"/>
        <v>75.006127198242339</v>
      </c>
      <c r="X820" t="s">
        <v>17</v>
      </c>
      <c r="Y820" t="s">
        <v>17</v>
      </c>
      <c r="Z820" s="101" t="s">
        <v>8053</v>
      </c>
      <c r="AA820" s="101" t="s">
        <v>8054</v>
      </c>
      <c r="AB820" t="s">
        <v>17</v>
      </c>
      <c r="AC820" t="s">
        <v>17</v>
      </c>
      <c r="AD820" t="s">
        <v>8055</v>
      </c>
    </row>
    <row r="821" spans="1:30" ht="16.149999999999999" customHeight="1">
      <c r="A821" t="s">
        <v>7634</v>
      </c>
      <c r="B821" t="s">
        <v>7003</v>
      </c>
      <c r="C821" t="s">
        <v>7005</v>
      </c>
      <c r="D821">
        <v>2017</v>
      </c>
      <c r="E821" t="s">
        <v>7015</v>
      </c>
      <c r="F821" t="s">
        <v>7639</v>
      </c>
      <c r="G821" t="s">
        <v>7023</v>
      </c>
      <c r="H821" t="s">
        <v>7826</v>
      </c>
      <c r="I821" t="s">
        <v>7024</v>
      </c>
      <c r="J821" t="s">
        <v>7827</v>
      </c>
      <c r="K821" t="s">
        <v>7828</v>
      </c>
      <c r="L821" t="s">
        <v>7829</v>
      </c>
      <c r="M821" t="s">
        <v>7022</v>
      </c>
      <c r="N821" t="s">
        <v>7830</v>
      </c>
      <c r="O821" t="s">
        <v>7640</v>
      </c>
      <c r="P821" s="89"/>
      <c r="Q821" s="89">
        <v>5684251</v>
      </c>
      <c r="R821" t="s">
        <v>48</v>
      </c>
      <c r="S821" t="s">
        <v>7027</v>
      </c>
      <c r="T821">
        <v>30</v>
      </c>
      <c r="U821">
        <v>75</v>
      </c>
      <c r="V821" s="89">
        <v>2951455</v>
      </c>
      <c r="W821">
        <f t="shared" si="24"/>
        <v>51.92337565670482</v>
      </c>
      <c r="X821" t="s">
        <v>17</v>
      </c>
      <c r="Y821" t="s">
        <v>17</v>
      </c>
      <c r="Z821" s="101" t="s">
        <v>8056</v>
      </c>
      <c r="AA821" s="101" t="s">
        <v>8057</v>
      </c>
      <c r="AB821" t="s">
        <v>17</v>
      </c>
      <c r="AC821" t="s">
        <v>17</v>
      </c>
      <c r="AD821" t="s">
        <v>8058</v>
      </c>
    </row>
    <row r="822" spans="1:30" ht="16.149999999999999" customHeight="1">
      <c r="A822" t="s">
        <v>7642</v>
      </c>
      <c r="B822" t="s">
        <v>7003</v>
      </c>
      <c r="C822" t="s">
        <v>7005</v>
      </c>
      <c r="D822">
        <v>2017</v>
      </c>
      <c r="E822" t="s">
        <v>7015</v>
      </c>
      <c r="F822" t="s">
        <v>7647</v>
      </c>
      <c r="G822" t="s">
        <v>7023</v>
      </c>
      <c r="H822" t="s">
        <v>7826</v>
      </c>
      <c r="I822" t="s">
        <v>7024</v>
      </c>
      <c r="J822" t="s">
        <v>7827</v>
      </c>
      <c r="K822" t="s">
        <v>7828</v>
      </c>
      <c r="L822" t="s">
        <v>7829</v>
      </c>
      <c r="M822" t="s">
        <v>7022</v>
      </c>
      <c r="N822" t="s">
        <v>7830</v>
      </c>
      <c r="O822" t="s">
        <v>7648</v>
      </c>
      <c r="P822" s="89"/>
      <c r="Q822" s="89">
        <v>11271641</v>
      </c>
      <c r="R822" t="s">
        <v>48</v>
      </c>
      <c r="S822" t="s">
        <v>7027</v>
      </c>
      <c r="T822">
        <v>30</v>
      </c>
      <c r="U822">
        <v>75</v>
      </c>
      <c r="V822" s="89">
        <v>7753436</v>
      </c>
      <c r="W822">
        <f t="shared" si="24"/>
        <v>68.787109170705492</v>
      </c>
      <c r="X822" t="s">
        <v>17</v>
      </c>
      <c r="Y822" t="s">
        <v>17</v>
      </c>
      <c r="Z822" s="101" t="s">
        <v>8059</v>
      </c>
      <c r="AA822" s="101" t="s">
        <v>8060</v>
      </c>
      <c r="AB822" t="s">
        <v>17</v>
      </c>
      <c r="AC822" t="s">
        <v>17</v>
      </c>
      <c r="AD822" t="s">
        <v>8061</v>
      </c>
    </row>
    <row r="823" spans="1:30" ht="15.6" customHeight="1">
      <c r="A823" t="s">
        <v>7650</v>
      </c>
      <c r="B823" t="s">
        <v>7003</v>
      </c>
      <c r="C823" t="s">
        <v>7005</v>
      </c>
      <c r="D823">
        <v>2017</v>
      </c>
      <c r="E823" t="s">
        <v>7015</v>
      </c>
      <c r="F823" t="s">
        <v>7655</v>
      </c>
      <c r="G823" t="s">
        <v>7023</v>
      </c>
      <c r="H823" t="s">
        <v>7826</v>
      </c>
      <c r="I823" t="s">
        <v>7024</v>
      </c>
      <c r="J823" t="s">
        <v>7827</v>
      </c>
      <c r="K823" t="s">
        <v>7828</v>
      </c>
      <c r="L823" t="s">
        <v>7829</v>
      </c>
      <c r="M823" t="s">
        <v>7022</v>
      </c>
      <c r="N823" t="s">
        <v>7830</v>
      </c>
      <c r="O823" t="s">
        <v>7656</v>
      </c>
      <c r="P823" s="89"/>
      <c r="Q823" s="89">
        <v>432321</v>
      </c>
      <c r="R823" t="s">
        <v>48</v>
      </c>
      <c r="S823" t="s">
        <v>7027</v>
      </c>
      <c r="T823">
        <v>30</v>
      </c>
      <c r="U823">
        <v>75</v>
      </c>
      <c r="V823" s="89">
        <v>107748</v>
      </c>
      <c r="W823">
        <f t="shared" si="24"/>
        <v>24.923147383541398</v>
      </c>
      <c r="X823" t="s">
        <v>17</v>
      </c>
      <c r="Y823" t="s">
        <v>17</v>
      </c>
      <c r="Z823" s="101" t="s">
        <v>8062</v>
      </c>
      <c r="AA823" s="101" t="s">
        <v>8063</v>
      </c>
      <c r="AB823" t="s">
        <v>17</v>
      </c>
      <c r="AC823" t="s">
        <v>17</v>
      </c>
      <c r="AD823" t="s">
        <v>8064</v>
      </c>
    </row>
    <row r="824" spans="1:30" ht="16.149999999999999" customHeight="1">
      <c r="A824" t="s">
        <v>7658</v>
      </c>
      <c r="B824" t="s">
        <v>7003</v>
      </c>
      <c r="C824" t="s">
        <v>7005</v>
      </c>
      <c r="D824">
        <v>2017</v>
      </c>
      <c r="E824" t="s">
        <v>7015</v>
      </c>
      <c r="F824" t="s">
        <v>7663</v>
      </c>
      <c r="G824" t="s">
        <v>7023</v>
      </c>
      <c r="H824" t="s">
        <v>7826</v>
      </c>
      <c r="I824" t="s">
        <v>7024</v>
      </c>
      <c r="J824" t="s">
        <v>7827</v>
      </c>
      <c r="K824" t="s">
        <v>7828</v>
      </c>
      <c r="L824" t="s">
        <v>7829</v>
      </c>
      <c r="M824" t="s">
        <v>7022</v>
      </c>
      <c r="N824" t="s">
        <v>7830</v>
      </c>
      <c r="O824" t="s">
        <v>7664</v>
      </c>
      <c r="P824" s="89"/>
      <c r="Q824" s="89">
        <v>6642098</v>
      </c>
      <c r="R824" t="s">
        <v>48</v>
      </c>
      <c r="S824" t="s">
        <v>7027</v>
      </c>
      <c r="T824">
        <v>30</v>
      </c>
      <c r="U824">
        <v>75</v>
      </c>
      <c r="V824" s="89">
        <v>5117730</v>
      </c>
      <c r="W824">
        <f t="shared" si="24"/>
        <v>77.049902003854811</v>
      </c>
      <c r="X824" t="s">
        <v>17</v>
      </c>
      <c r="Y824" t="s">
        <v>17</v>
      </c>
      <c r="Z824" s="101" t="s">
        <v>8065</v>
      </c>
      <c r="AA824" s="101" t="s">
        <v>8066</v>
      </c>
      <c r="AB824" t="s">
        <v>17</v>
      </c>
      <c r="AC824" t="s">
        <v>17</v>
      </c>
      <c r="AD824" t="s">
        <v>8067</v>
      </c>
    </row>
    <row r="825" spans="1:30" ht="15.6" customHeight="1">
      <c r="A825" t="s">
        <v>7666</v>
      </c>
      <c r="B825" t="s">
        <v>7003</v>
      </c>
      <c r="C825" t="s">
        <v>7005</v>
      </c>
      <c r="D825">
        <v>2017</v>
      </c>
      <c r="E825" t="s">
        <v>7015</v>
      </c>
      <c r="F825" t="s">
        <v>7671</v>
      </c>
      <c r="G825" t="s">
        <v>7023</v>
      </c>
      <c r="H825" t="s">
        <v>7826</v>
      </c>
      <c r="I825" t="s">
        <v>7024</v>
      </c>
      <c r="J825" t="s">
        <v>7827</v>
      </c>
      <c r="K825" t="s">
        <v>7828</v>
      </c>
      <c r="L825" t="s">
        <v>7829</v>
      </c>
      <c r="M825" t="s">
        <v>7022</v>
      </c>
      <c r="N825" t="s">
        <v>7830</v>
      </c>
      <c r="O825" t="s">
        <v>7672</v>
      </c>
      <c r="P825" s="89"/>
      <c r="Q825" s="89">
        <v>11124869</v>
      </c>
      <c r="R825" t="s">
        <v>48</v>
      </c>
      <c r="S825" t="s">
        <v>7027</v>
      </c>
      <c r="T825">
        <v>30</v>
      </c>
      <c r="U825">
        <v>75</v>
      </c>
      <c r="V825" s="89">
        <v>6545358</v>
      </c>
      <c r="W825">
        <f t="shared" si="24"/>
        <v>58.835371454711058</v>
      </c>
      <c r="X825" t="s">
        <v>17</v>
      </c>
      <c r="Y825" t="s">
        <v>17</v>
      </c>
      <c r="Z825" s="101" t="s">
        <v>8068</v>
      </c>
      <c r="AA825" s="101" t="s">
        <v>8069</v>
      </c>
      <c r="AB825" t="s">
        <v>17</v>
      </c>
      <c r="AC825" t="s">
        <v>17</v>
      </c>
      <c r="AD825" t="s">
        <v>8070</v>
      </c>
    </row>
    <row r="826" spans="1:30" ht="16.149999999999999" customHeight="1">
      <c r="A826" t="s">
        <v>7674</v>
      </c>
      <c r="B826" t="s">
        <v>7003</v>
      </c>
      <c r="C826" t="s">
        <v>7005</v>
      </c>
      <c r="D826">
        <v>2017</v>
      </c>
      <c r="E826" t="s">
        <v>7015</v>
      </c>
      <c r="F826" t="s">
        <v>7679</v>
      </c>
      <c r="G826" t="s">
        <v>7023</v>
      </c>
      <c r="H826" t="s">
        <v>7826</v>
      </c>
      <c r="I826" t="s">
        <v>7024</v>
      </c>
      <c r="J826" t="s">
        <v>7827</v>
      </c>
      <c r="K826" t="s">
        <v>7828</v>
      </c>
      <c r="L826" t="s">
        <v>7829</v>
      </c>
      <c r="M826" t="s">
        <v>7022</v>
      </c>
      <c r="N826" t="s">
        <v>7830</v>
      </c>
      <c r="O826" t="s">
        <v>7680</v>
      </c>
      <c r="P826" s="89"/>
      <c r="Q826" s="89">
        <v>7948411</v>
      </c>
      <c r="R826" t="s">
        <v>48</v>
      </c>
      <c r="S826" t="s">
        <v>7027</v>
      </c>
      <c r="T826">
        <v>30</v>
      </c>
      <c r="U826">
        <v>75</v>
      </c>
      <c r="V826" s="89">
        <v>6136851</v>
      </c>
      <c r="W826">
        <f t="shared" si="24"/>
        <v>77.208526333124951</v>
      </c>
      <c r="X826" t="s">
        <v>17</v>
      </c>
      <c r="Y826" t="s">
        <v>17</v>
      </c>
      <c r="Z826" s="101" t="s">
        <v>8071</v>
      </c>
      <c r="AA826" s="101" t="s">
        <v>8072</v>
      </c>
      <c r="AB826" t="s">
        <v>17</v>
      </c>
      <c r="AC826" t="s">
        <v>17</v>
      </c>
      <c r="AD826" t="s">
        <v>8073</v>
      </c>
    </row>
    <row r="827" spans="1:30" ht="19.149999999999999" customHeight="1">
      <c r="A827" t="s">
        <v>7682</v>
      </c>
      <c r="B827" t="s">
        <v>7003</v>
      </c>
      <c r="C827" t="s">
        <v>7005</v>
      </c>
      <c r="D827">
        <v>2017</v>
      </c>
      <c r="E827" t="s">
        <v>7015</v>
      </c>
      <c r="F827" t="s">
        <v>7687</v>
      </c>
      <c r="G827" t="s">
        <v>7023</v>
      </c>
      <c r="H827" t="s">
        <v>7826</v>
      </c>
      <c r="I827" t="s">
        <v>7024</v>
      </c>
      <c r="J827" t="s">
        <v>7827</v>
      </c>
      <c r="K827" t="s">
        <v>7828</v>
      </c>
      <c r="L827" t="s">
        <v>7829</v>
      </c>
      <c r="M827" t="s">
        <v>7022</v>
      </c>
      <c r="N827" t="s">
        <v>7830</v>
      </c>
      <c r="O827" t="s">
        <v>7688</v>
      </c>
      <c r="P827" s="89"/>
      <c r="Q827" s="89">
        <v>13168326</v>
      </c>
      <c r="R827" t="s">
        <v>48</v>
      </c>
      <c r="S827" t="s">
        <v>7027</v>
      </c>
      <c r="T827">
        <v>30</v>
      </c>
      <c r="U827">
        <v>75</v>
      </c>
      <c r="V827" s="89">
        <v>10435797</v>
      </c>
      <c r="W827">
        <f t="shared" si="24"/>
        <v>79.249230312190022</v>
      </c>
      <c r="X827" t="s">
        <v>17</v>
      </c>
      <c r="Y827" t="s">
        <v>17</v>
      </c>
      <c r="Z827" s="101" t="s">
        <v>8074</v>
      </c>
      <c r="AA827" s="101" t="s">
        <v>8075</v>
      </c>
      <c r="AB827" t="s">
        <v>17</v>
      </c>
      <c r="AC827" t="s">
        <v>17</v>
      </c>
      <c r="AD827" t="s">
        <v>8076</v>
      </c>
    </row>
    <row r="828" spans="1:30" ht="16.149999999999999" customHeight="1">
      <c r="A828" t="s">
        <v>7690</v>
      </c>
      <c r="B828" t="s">
        <v>7003</v>
      </c>
      <c r="C828" t="s">
        <v>7005</v>
      </c>
      <c r="D828">
        <v>2017</v>
      </c>
      <c r="E828" t="s">
        <v>7015</v>
      </c>
      <c r="F828" t="s">
        <v>7695</v>
      </c>
      <c r="G828" t="s">
        <v>7023</v>
      </c>
      <c r="H828" t="s">
        <v>7826</v>
      </c>
      <c r="I828" t="s">
        <v>7024</v>
      </c>
      <c r="J828" t="s">
        <v>7827</v>
      </c>
      <c r="K828" t="s">
        <v>7828</v>
      </c>
      <c r="L828" t="s">
        <v>7829</v>
      </c>
      <c r="M828" t="s">
        <v>7022</v>
      </c>
      <c r="N828" t="s">
        <v>7830</v>
      </c>
      <c r="O828" t="s">
        <v>7696</v>
      </c>
      <c r="P828" s="89"/>
      <c r="Q828" s="89">
        <v>11302042</v>
      </c>
      <c r="R828" t="s">
        <v>48</v>
      </c>
      <c r="S828" t="s">
        <v>7027</v>
      </c>
      <c r="T828">
        <v>30</v>
      </c>
      <c r="U828">
        <v>75</v>
      </c>
      <c r="V828" s="89">
        <v>7387446</v>
      </c>
      <c r="W828">
        <f t="shared" si="24"/>
        <v>65.363816556335578</v>
      </c>
      <c r="X828" t="s">
        <v>17</v>
      </c>
      <c r="Y828" t="s">
        <v>17</v>
      </c>
      <c r="Z828" s="101" t="s">
        <v>8077</v>
      </c>
      <c r="AA828" s="101" t="s">
        <v>8078</v>
      </c>
      <c r="AB828" t="s">
        <v>17</v>
      </c>
      <c r="AC828" t="s">
        <v>17</v>
      </c>
      <c r="AD828" t="s">
        <v>8079</v>
      </c>
    </row>
    <row r="829" spans="1:30" ht="15.6" customHeight="1">
      <c r="A829" t="s">
        <v>7698</v>
      </c>
      <c r="B829" t="s">
        <v>7003</v>
      </c>
      <c r="C829" t="s">
        <v>7005</v>
      </c>
      <c r="D829">
        <v>2017</v>
      </c>
      <c r="E829" t="s">
        <v>7015</v>
      </c>
      <c r="F829" t="s">
        <v>7703</v>
      </c>
      <c r="G829" t="s">
        <v>7023</v>
      </c>
      <c r="H829" t="s">
        <v>7826</v>
      </c>
      <c r="I829" t="s">
        <v>7024</v>
      </c>
      <c r="J829" t="s">
        <v>7827</v>
      </c>
      <c r="K829" t="s">
        <v>7828</v>
      </c>
      <c r="L829" t="s">
        <v>7829</v>
      </c>
      <c r="M829" t="s">
        <v>7022</v>
      </c>
      <c r="N829" t="s">
        <v>7830</v>
      </c>
      <c r="O829" t="s">
        <v>7704</v>
      </c>
      <c r="P829" s="89"/>
      <c r="Q829" s="89">
        <v>8684179</v>
      </c>
      <c r="R829" t="s">
        <v>48</v>
      </c>
      <c r="S829" t="s">
        <v>7027</v>
      </c>
      <c r="T829">
        <v>30</v>
      </c>
      <c r="U829">
        <v>75</v>
      </c>
      <c r="V829" s="89">
        <v>6906756</v>
      </c>
      <c r="W829">
        <f t="shared" si="24"/>
        <v>79.532630545731493</v>
      </c>
      <c r="X829" t="s">
        <v>17</v>
      </c>
      <c r="Y829" t="s">
        <v>17</v>
      </c>
      <c r="Z829" s="101" t="s">
        <v>8080</v>
      </c>
      <c r="AA829" s="101" t="s">
        <v>8081</v>
      </c>
      <c r="AB829" t="s">
        <v>17</v>
      </c>
      <c r="AC829" t="s">
        <v>17</v>
      </c>
      <c r="AD829" t="s">
        <v>8082</v>
      </c>
    </row>
    <row r="830" spans="1:30" ht="14.45" customHeight="1">
      <c r="A830" t="s">
        <v>7706</v>
      </c>
      <c r="B830" t="s">
        <v>7003</v>
      </c>
      <c r="C830" t="s">
        <v>7005</v>
      </c>
      <c r="D830">
        <v>2017</v>
      </c>
      <c r="E830" t="s">
        <v>7015</v>
      </c>
      <c r="F830" t="s">
        <v>7711</v>
      </c>
      <c r="G830" t="s">
        <v>7023</v>
      </c>
      <c r="H830" t="s">
        <v>7826</v>
      </c>
      <c r="I830" t="s">
        <v>7024</v>
      </c>
      <c r="J830" t="s">
        <v>7827</v>
      </c>
      <c r="K830" t="s">
        <v>7828</v>
      </c>
      <c r="L830" t="s">
        <v>7829</v>
      </c>
      <c r="M830" t="s">
        <v>7022</v>
      </c>
      <c r="N830" t="s">
        <v>7830</v>
      </c>
      <c r="O830" t="s">
        <v>7712</v>
      </c>
      <c r="P830" s="89"/>
      <c r="Q830" s="89">
        <v>8043736</v>
      </c>
      <c r="R830" t="s">
        <v>48</v>
      </c>
      <c r="S830" t="s">
        <v>7027</v>
      </c>
      <c r="T830">
        <v>30</v>
      </c>
      <c r="U830">
        <v>75</v>
      </c>
      <c r="V830" s="89">
        <v>5440648</v>
      </c>
      <c r="W830">
        <f t="shared" si="24"/>
        <v>67.638321297466746</v>
      </c>
      <c r="X830" t="s">
        <v>17</v>
      </c>
      <c r="Y830" t="s">
        <v>17</v>
      </c>
      <c r="Z830" s="101" t="s">
        <v>8083</v>
      </c>
      <c r="AA830" s="101" t="s">
        <v>8084</v>
      </c>
      <c r="AB830" t="s">
        <v>17</v>
      </c>
      <c r="AC830" t="s">
        <v>17</v>
      </c>
      <c r="AD830" t="s">
        <v>8085</v>
      </c>
    </row>
    <row r="831" spans="1:30" ht="14.45" customHeight="1">
      <c r="A831" t="s">
        <v>7714</v>
      </c>
      <c r="B831" t="s">
        <v>7003</v>
      </c>
      <c r="C831" t="s">
        <v>7005</v>
      </c>
      <c r="D831">
        <v>2017</v>
      </c>
      <c r="E831" t="s">
        <v>7015</v>
      </c>
      <c r="F831" t="s">
        <v>7719</v>
      </c>
      <c r="G831" t="s">
        <v>7023</v>
      </c>
      <c r="H831" t="s">
        <v>7826</v>
      </c>
      <c r="I831" t="s">
        <v>7024</v>
      </c>
      <c r="J831" t="s">
        <v>7827</v>
      </c>
      <c r="K831" t="s">
        <v>7828</v>
      </c>
      <c r="L831" t="s">
        <v>7829</v>
      </c>
      <c r="M831" t="s">
        <v>7022</v>
      </c>
      <c r="N831" t="s">
        <v>7830</v>
      </c>
      <c r="O831" t="s">
        <v>7720</v>
      </c>
      <c r="P831" s="89"/>
      <c r="Q831" s="89">
        <v>13862970</v>
      </c>
      <c r="R831" t="s">
        <v>48</v>
      </c>
      <c r="S831" t="s">
        <v>7027</v>
      </c>
      <c r="T831">
        <v>30</v>
      </c>
      <c r="U831">
        <v>75</v>
      </c>
      <c r="V831" s="89">
        <v>11730850</v>
      </c>
      <c r="W831">
        <f t="shared" si="24"/>
        <v>84.620034523626614</v>
      </c>
      <c r="X831" t="s">
        <v>17</v>
      </c>
      <c r="Y831" t="s">
        <v>17</v>
      </c>
      <c r="Z831" s="101" t="s">
        <v>8086</v>
      </c>
      <c r="AA831" s="101" t="s">
        <v>8087</v>
      </c>
      <c r="AB831" t="s">
        <v>17</v>
      </c>
      <c r="AC831" t="s">
        <v>17</v>
      </c>
      <c r="AD831" t="s">
        <v>8088</v>
      </c>
    </row>
    <row r="832" spans="1:30" ht="13.9" customHeight="1">
      <c r="A832" t="s">
        <v>7722</v>
      </c>
      <c r="B832" t="s">
        <v>7003</v>
      </c>
      <c r="C832" t="s">
        <v>7005</v>
      </c>
      <c r="D832">
        <v>2017</v>
      </c>
      <c r="E832" t="s">
        <v>7015</v>
      </c>
      <c r="F832" t="s">
        <v>7727</v>
      </c>
      <c r="G832" t="s">
        <v>7023</v>
      </c>
      <c r="H832" t="s">
        <v>7826</v>
      </c>
      <c r="I832" t="s">
        <v>7024</v>
      </c>
      <c r="J832" t="s">
        <v>7827</v>
      </c>
      <c r="K832" t="s">
        <v>7828</v>
      </c>
      <c r="L832" t="s">
        <v>7829</v>
      </c>
      <c r="M832" t="s">
        <v>7022</v>
      </c>
      <c r="N832" t="s">
        <v>7830</v>
      </c>
      <c r="O832" t="s">
        <v>7728</v>
      </c>
      <c r="P832" s="89"/>
      <c r="Q832" s="89">
        <v>7857695</v>
      </c>
      <c r="R832" t="s">
        <v>48</v>
      </c>
      <c r="S832" t="s">
        <v>7027</v>
      </c>
      <c r="T832">
        <v>30</v>
      </c>
      <c r="U832">
        <v>75</v>
      </c>
      <c r="V832" s="89">
        <v>6072552</v>
      </c>
      <c r="W832">
        <f t="shared" si="24"/>
        <v>77.281594666120284</v>
      </c>
      <c r="X832" t="s">
        <v>17</v>
      </c>
      <c r="Y832" t="s">
        <v>17</v>
      </c>
      <c r="Z832" s="101" t="s">
        <v>8089</v>
      </c>
      <c r="AA832" s="101" t="s">
        <v>8090</v>
      </c>
      <c r="AB832" t="s">
        <v>17</v>
      </c>
      <c r="AC832" t="s">
        <v>17</v>
      </c>
      <c r="AD832" t="s">
        <v>8091</v>
      </c>
    </row>
    <row r="833" spans="1:34" ht="14.45" customHeight="1">
      <c r="A833" t="s">
        <v>7730</v>
      </c>
      <c r="B833" t="s">
        <v>7003</v>
      </c>
      <c r="C833" t="s">
        <v>7005</v>
      </c>
      <c r="D833">
        <v>2017</v>
      </c>
      <c r="E833" t="s">
        <v>7015</v>
      </c>
      <c r="F833" t="s">
        <v>7735</v>
      </c>
      <c r="G833" t="s">
        <v>7023</v>
      </c>
      <c r="H833" t="s">
        <v>7826</v>
      </c>
      <c r="I833" t="s">
        <v>7024</v>
      </c>
      <c r="J833" t="s">
        <v>7827</v>
      </c>
      <c r="K833" t="s">
        <v>7828</v>
      </c>
      <c r="L833" t="s">
        <v>7829</v>
      </c>
      <c r="M833" t="s">
        <v>7022</v>
      </c>
      <c r="N833" t="s">
        <v>7830</v>
      </c>
      <c r="O833" t="s">
        <v>7736</v>
      </c>
      <c r="P833" s="89"/>
      <c r="Q833" s="89">
        <v>15230608</v>
      </c>
      <c r="R833" t="s">
        <v>48</v>
      </c>
      <c r="S833" t="s">
        <v>7027</v>
      </c>
      <c r="T833">
        <v>30</v>
      </c>
      <c r="U833">
        <v>75</v>
      </c>
      <c r="V833" s="89">
        <v>5496785</v>
      </c>
      <c r="W833">
        <f t="shared" si="24"/>
        <v>36.09038457295992</v>
      </c>
      <c r="X833" t="s">
        <v>17</v>
      </c>
      <c r="Y833" t="s">
        <v>17</v>
      </c>
      <c r="Z833" s="101" t="s">
        <v>8092</v>
      </c>
      <c r="AA833" s="101" t="s">
        <v>8093</v>
      </c>
      <c r="AB833" t="s">
        <v>17</v>
      </c>
      <c r="AC833" t="s">
        <v>17</v>
      </c>
      <c r="AD833" t="s">
        <v>8094</v>
      </c>
    </row>
    <row r="834" spans="1:34" ht="14.45" customHeight="1">
      <c r="A834" t="s">
        <v>7738</v>
      </c>
      <c r="B834" t="s">
        <v>7003</v>
      </c>
      <c r="C834" t="s">
        <v>7005</v>
      </c>
      <c r="D834">
        <v>2017</v>
      </c>
      <c r="E834" t="s">
        <v>7015</v>
      </c>
      <c r="F834" t="s">
        <v>7743</v>
      </c>
      <c r="G834" t="s">
        <v>7023</v>
      </c>
      <c r="H834" t="s">
        <v>7826</v>
      </c>
      <c r="I834" t="s">
        <v>7024</v>
      </c>
      <c r="J834" t="s">
        <v>7827</v>
      </c>
      <c r="K834" t="s">
        <v>7828</v>
      </c>
      <c r="L834" t="s">
        <v>7829</v>
      </c>
      <c r="M834" t="s">
        <v>7022</v>
      </c>
      <c r="N834" t="s">
        <v>7830</v>
      </c>
      <c r="O834" t="s">
        <v>7744</v>
      </c>
      <c r="P834" s="89"/>
      <c r="Q834" s="89">
        <v>23608062</v>
      </c>
      <c r="R834" t="s">
        <v>48</v>
      </c>
      <c r="S834" t="s">
        <v>7027</v>
      </c>
      <c r="T834">
        <v>30</v>
      </c>
      <c r="U834">
        <v>75</v>
      </c>
      <c r="V834" s="89">
        <v>6900213</v>
      </c>
      <c r="W834">
        <f t="shared" si="24"/>
        <v>29.228206025551778</v>
      </c>
      <c r="X834" t="s">
        <v>17</v>
      </c>
      <c r="Y834" t="s">
        <v>17</v>
      </c>
      <c r="Z834" s="101" t="s">
        <v>8095</v>
      </c>
      <c r="AA834" s="101" t="s">
        <v>8096</v>
      </c>
      <c r="AB834" t="s">
        <v>17</v>
      </c>
      <c r="AC834" t="s">
        <v>17</v>
      </c>
      <c r="AD834" t="s">
        <v>8097</v>
      </c>
    </row>
    <row r="835" spans="1:34" ht="15.6" customHeight="1">
      <c r="A835" t="s">
        <v>7746</v>
      </c>
      <c r="B835" t="s">
        <v>7003</v>
      </c>
      <c r="C835" t="s">
        <v>7005</v>
      </c>
      <c r="D835">
        <v>2017</v>
      </c>
      <c r="E835" t="s">
        <v>7015</v>
      </c>
      <c r="F835" t="s">
        <v>7751</v>
      </c>
      <c r="G835" t="s">
        <v>7023</v>
      </c>
      <c r="H835" t="s">
        <v>7826</v>
      </c>
      <c r="I835" t="s">
        <v>7024</v>
      </c>
      <c r="J835" t="s">
        <v>7827</v>
      </c>
      <c r="K835" t="s">
        <v>7828</v>
      </c>
      <c r="L835" t="s">
        <v>7829</v>
      </c>
      <c r="M835" t="s">
        <v>7022</v>
      </c>
      <c r="N835" t="s">
        <v>7830</v>
      </c>
      <c r="O835" t="s">
        <v>7752</v>
      </c>
      <c r="P835" s="89"/>
      <c r="Q835" s="89">
        <v>5264836</v>
      </c>
      <c r="R835" t="s">
        <v>48</v>
      </c>
      <c r="S835" t="s">
        <v>7027</v>
      </c>
      <c r="T835">
        <v>30</v>
      </c>
      <c r="U835">
        <v>75</v>
      </c>
      <c r="V835" s="89">
        <v>2855010</v>
      </c>
      <c r="W835">
        <f t="shared" si="24"/>
        <v>54.227899976371532</v>
      </c>
      <c r="X835" t="s">
        <v>17</v>
      </c>
      <c r="Y835" t="s">
        <v>17</v>
      </c>
      <c r="Z835" s="101" t="s">
        <v>8098</v>
      </c>
      <c r="AA835" s="101" t="s">
        <v>8099</v>
      </c>
      <c r="AB835" t="s">
        <v>17</v>
      </c>
      <c r="AC835" t="s">
        <v>17</v>
      </c>
      <c r="AD835" t="s">
        <v>8100</v>
      </c>
    </row>
    <row r="836" spans="1:34" ht="15.6" customHeight="1">
      <c r="A836" t="s">
        <v>7754</v>
      </c>
      <c r="B836" t="s">
        <v>7003</v>
      </c>
      <c r="C836" t="s">
        <v>7005</v>
      </c>
      <c r="D836">
        <v>2017</v>
      </c>
      <c r="E836" t="s">
        <v>7015</v>
      </c>
      <c r="F836" t="s">
        <v>7759</v>
      </c>
      <c r="G836" t="s">
        <v>7023</v>
      </c>
      <c r="H836" t="s">
        <v>7826</v>
      </c>
      <c r="I836" t="s">
        <v>7024</v>
      </c>
      <c r="J836" t="s">
        <v>7827</v>
      </c>
      <c r="K836" t="s">
        <v>7828</v>
      </c>
      <c r="L836" t="s">
        <v>7829</v>
      </c>
      <c r="M836" t="s">
        <v>7022</v>
      </c>
      <c r="N836" t="s">
        <v>7830</v>
      </c>
      <c r="O836" t="s">
        <v>7760</v>
      </c>
      <c r="P836" s="89"/>
      <c r="Q836" s="89">
        <v>2597068</v>
      </c>
      <c r="R836" t="s">
        <v>48</v>
      </c>
      <c r="S836" t="s">
        <v>7027</v>
      </c>
      <c r="T836">
        <v>30</v>
      </c>
      <c r="U836">
        <v>75</v>
      </c>
      <c r="V836" s="89">
        <v>1942063</v>
      </c>
      <c r="W836">
        <f t="shared" si="24"/>
        <v>74.779058538320911</v>
      </c>
      <c r="X836" t="s">
        <v>17</v>
      </c>
      <c r="Y836" t="s">
        <v>17</v>
      </c>
      <c r="Z836" s="101" t="s">
        <v>8101</v>
      </c>
      <c r="AA836" s="101" t="s">
        <v>8102</v>
      </c>
      <c r="AB836" t="s">
        <v>17</v>
      </c>
      <c r="AC836" t="s">
        <v>17</v>
      </c>
      <c r="AD836" t="s">
        <v>8103</v>
      </c>
    </row>
    <row r="837" spans="1:34" ht="17.45" customHeight="1">
      <c r="A837" t="s">
        <v>7762</v>
      </c>
      <c r="B837" t="s">
        <v>7003</v>
      </c>
      <c r="C837" t="s">
        <v>7005</v>
      </c>
      <c r="D837">
        <v>2017</v>
      </c>
      <c r="E837" t="s">
        <v>7015</v>
      </c>
      <c r="F837" t="s">
        <v>7767</v>
      </c>
      <c r="G837" t="s">
        <v>7023</v>
      </c>
      <c r="H837" t="s">
        <v>7826</v>
      </c>
      <c r="I837" t="s">
        <v>7024</v>
      </c>
      <c r="J837" t="s">
        <v>7827</v>
      </c>
      <c r="K837" t="s">
        <v>7828</v>
      </c>
      <c r="L837" t="s">
        <v>7829</v>
      </c>
      <c r="M837" t="s">
        <v>7022</v>
      </c>
      <c r="N837" t="s">
        <v>7830</v>
      </c>
      <c r="O837" t="s">
        <v>7768</v>
      </c>
      <c r="P837" s="89"/>
      <c r="Q837" s="89">
        <v>3980259</v>
      </c>
      <c r="R837" t="s">
        <v>48</v>
      </c>
      <c r="S837" t="s">
        <v>7027</v>
      </c>
      <c r="T837">
        <v>30</v>
      </c>
      <c r="U837">
        <v>75</v>
      </c>
      <c r="V837" s="89">
        <v>1774349</v>
      </c>
      <c r="W837">
        <f t="shared" si="24"/>
        <v>44.578732188030976</v>
      </c>
      <c r="X837" t="s">
        <v>17</v>
      </c>
      <c r="Y837" t="s">
        <v>17</v>
      </c>
      <c r="Z837" s="101" t="s">
        <v>8104</v>
      </c>
      <c r="AA837" s="101" t="s">
        <v>8105</v>
      </c>
      <c r="AB837" t="s">
        <v>17</v>
      </c>
      <c r="AC837" t="s">
        <v>17</v>
      </c>
      <c r="AD837" t="s">
        <v>8106</v>
      </c>
    </row>
    <row r="838" spans="1:34" ht="17.45" customHeight="1">
      <c r="A838" t="s">
        <v>7770</v>
      </c>
      <c r="B838" t="s">
        <v>7003</v>
      </c>
      <c r="C838" t="s">
        <v>7005</v>
      </c>
      <c r="D838">
        <v>2017</v>
      </c>
      <c r="E838" t="s">
        <v>7015</v>
      </c>
      <c r="F838" t="s">
        <v>7775</v>
      </c>
      <c r="G838" t="s">
        <v>7023</v>
      </c>
      <c r="H838" t="s">
        <v>7826</v>
      </c>
      <c r="I838" t="s">
        <v>7024</v>
      </c>
      <c r="J838" t="s">
        <v>7827</v>
      </c>
      <c r="K838" t="s">
        <v>7828</v>
      </c>
      <c r="L838" t="s">
        <v>7829</v>
      </c>
      <c r="M838" t="s">
        <v>7022</v>
      </c>
      <c r="N838" t="s">
        <v>7830</v>
      </c>
      <c r="O838" t="s">
        <v>7776</v>
      </c>
      <c r="P838" s="89"/>
      <c r="Q838" s="89">
        <v>8890671</v>
      </c>
      <c r="R838" t="s">
        <v>48</v>
      </c>
      <c r="S838" t="s">
        <v>7027</v>
      </c>
      <c r="T838">
        <v>30</v>
      </c>
      <c r="U838">
        <v>75</v>
      </c>
      <c r="V838" s="89">
        <v>7567064</v>
      </c>
      <c r="W838">
        <f t="shared" si="24"/>
        <v>85.112406026496771</v>
      </c>
      <c r="X838" t="s">
        <v>17</v>
      </c>
      <c r="Y838" t="s">
        <v>17</v>
      </c>
      <c r="Z838" s="101" t="s">
        <v>8107</v>
      </c>
      <c r="AA838" s="101" t="s">
        <v>8108</v>
      </c>
      <c r="AB838" t="s">
        <v>17</v>
      </c>
      <c r="AC838" t="s">
        <v>17</v>
      </c>
      <c r="AD838" t="s">
        <v>8109</v>
      </c>
    </row>
    <row r="839" spans="1:34" ht="17.45" customHeight="1">
      <c r="A839" t="s">
        <v>7778</v>
      </c>
      <c r="B839" t="s">
        <v>7003</v>
      </c>
      <c r="C839" t="s">
        <v>7005</v>
      </c>
      <c r="D839">
        <v>2017</v>
      </c>
      <c r="E839" t="s">
        <v>7015</v>
      </c>
      <c r="F839" t="s">
        <v>7783</v>
      </c>
      <c r="G839" t="s">
        <v>7023</v>
      </c>
      <c r="H839" t="s">
        <v>7826</v>
      </c>
      <c r="I839" t="s">
        <v>7024</v>
      </c>
      <c r="J839" t="s">
        <v>7827</v>
      </c>
      <c r="K839" t="s">
        <v>7828</v>
      </c>
      <c r="L839" t="s">
        <v>7829</v>
      </c>
      <c r="M839" t="s">
        <v>7022</v>
      </c>
      <c r="N839" t="s">
        <v>7830</v>
      </c>
      <c r="O839" t="s">
        <v>7784</v>
      </c>
      <c r="P839" s="89"/>
      <c r="Q839" s="89">
        <v>2616138</v>
      </c>
      <c r="R839" t="s">
        <v>48</v>
      </c>
      <c r="S839" t="s">
        <v>7027</v>
      </c>
      <c r="T839">
        <v>30</v>
      </c>
      <c r="U839">
        <v>75</v>
      </c>
      <c r="V839" s="89">
        <v>1527552</v>
      </c>
      <c r="W839">
        <f t="shared" si="24"/>
        <v>58.389580366173341</v>
      </c>
      <c r="X839" t="s">
        <v>17</v>
      </c>
      <c r="Y839" t="s">
        <v>17</v>
      </c>
      <c r="Z839" s="101" t="s">
        <v>8110</v>
      </c>
      <c r="AA839" s="101" t="s">
        <v>8111</v>
      </c>
      <c r="AB839" t="s">
        <v>17</v>
      </c>
      <c r="AC839" t="s">
        <v>17</v>
      </c>
      <c r="AD839" t="s">
        <v>8112</v>
      </c>
    </row>
    <row r="840" spans="1:34" ht="16.149999999999999" customHeight="1">
      <c r="A840" t="s">
        <v>7786</v>
      </c>
      <c r="B840" t="s">
        <v>7003</v>
      </c>
      <c r="C840" t="s">
        <v>7005</v>
      </c>
      <c r="D840">
        <v>2017</v>
      </c>
      <c r="E840" t="s">
        <v>7015</v>
      </c>
      <c r="F840" t="s">
        <v>7791</v>
      </c>
      <c r="G840" t="s">
        <v>7023</v>
      </c>
      <c r="H840" t="s">
        <v>7826</v>
      </c>
      <c r="I840" t="s">
        <v>7024</v>
      </c>
      <c r="J840" t="s">
        <v>7827</v>
      </c>
      <c r="K840" t="s">
        <v>7828</v>
      </c>
      <c r="L840" t="s">
        <v>7829</v>
      </c>
      <c r="M840" t="s">
        <v>7022</v>
      </c>
      <c r="N840" t="s">
        <v>7830</v>
      </c>
      <c r="O840" t="s">
        <v>7792</v>
      </c>
      <c r="P840" s="89"/>
      <c r="Q840" s="89">
        <v>3908793</v>
      </c>
      <c r="R840" t="s">
        <v>48</v>
      </c>
      <c r="S840" t="s">
        <v>7027</v>
      </c>
      <c r="T840">
        <v>30</v>
      </c>
      <c r="U840">
        <v>75</v>
      </c>
      <c r="V840" s="89">
        <v>2454927</v>
      </c>
      <c r="W840">
        <f t="shared" si="24"/>
        <v>62.805244483399349</v>
      </c>
      <c r="X840" t="s">
        <v>17</v>
      </c>
      <c r="Y840" t="s">
        <v>17</v>
      </c>
      <c r="Z840" s="101" t="s">
        <v>8113</v>
      </c>
      <c r="AA840" s="101" t="s">
        <v>8114</v>
      </c>
      <c r="AB840" t="s">
        <v>17</v>
      </c>
      <c r="AC840" t="s">
        <v>17</v>
      </c>
      <c r="AD840" t="s">
        <v>8115</v>
      </c>
    </row>
    <row r="841" spans="1:34" ht="16.899999999999999" customHeight="1">
      <c r="A841" t="s">
        <v>7794</v>
      </c>
      <c r="B841" t="s">
        <v>7003</v>
      </c>
      <c r="C841" t="s">
        <v>7005</v>
      </c>
      <c r="D841">
        <v>2017</v>
      </c>
      <c r="E841" t="s">
        <v>7015</v>
      </c>
      <c r="F841" t="s">
        <v>7799</v>
      </c>
      <c r="G841" t="s">
        <v>7023</v>
      </c>
      <c r="H841" t="s">
        <v>7826</v>
      </c>
      <c r="I841" t="s">
        <v>7024</v>
      </c>
      <c r="J841" t="s">
        <v>7827</v>
      </c>
      <c r="K841" t="s">
        <v>7828</v>
      </c>
      <c r="L841" t="s">
        <v>7829</v>
      </c>
      <c r="M841" t="s">
        <v>7022</v>
      </c>
      <c r="N841" t="s">
        <v>7830</v>
      </c>
      <c r="O841" t="s">
        <v>7800</v>
      </c>
      <c r="P841" s="89"/>
      <c r="Q841" s="89">
        <v>2283689</v>
      </c>
      <c r="R841" t="s">
        <v>48</v>
      </c>
      <c r="S841" t="s">
        <v>7027</v>
      </c>
      <c r="T841">
        <v>30</v>
      </c>
      <c r="U841">
        <v>75</v>
      </c>
      <c r="V841" s="89">
        <v>1363109</v>
      </c>
      <c r="W841">
        <f t="shared" si="24"/>
        <v>59.688906852027579</v>
      </c>
      <c r="X841" t="s">
        <v>17</v>
      </c>
      <c r="Y841" t="s">
        <v>17</v>
      </c>
      <c r="Z841" s="101" t="s">
        <v>8116</v>
      </c>
      <c r="AA841" s="101" t="s">
        <v>8117</v>
      </c>
      <c r="AB841" t="s">
        <v>17</v>
      </c>
      <c r="AC841" t="s">
        <v>17</v>
      </c>
      <c r="AD841" t="s">
        <v>8118</v>
      </c>
    </row>
    <row r="842" spans="1:34" ht="17.45" customHeight="1">
      <c r="A842" t="s">
        <v>7802</v>
      </c>
      <c r="B842" t="s">
        <v>7003</v>
      </c>
      <c r="C842" t="s">
        <v>7005</v>
      </c>
      <c r="D842">
        <v>2017</v>
      </c>
      <c r="E842" t="s">
        <v>7015</v>
      </c>
      <c r="F842" t="s">
        <v>7807</v>
      </c>
      <c r="G842" t="s">
        <v>7023</v>
      </c>
      <c r="H842" t="s">
        <v>7826</v>
      </c>
      <c r="I842" t="s">
        <v>7024</v>
      </c>
      <c r="J842" t="s">
        <v>7827</v>
      </c>
      <c r="K842" t="s">
        <v>7828</v>
      </c>
      <c r="L842" t="s">
        <v>7829</v>
      </c>
      <c r="M842" t="s">
        <v>7022</v>
      </c>
      <c r="N842" t="s">
        <v>7830</v>
      </c>
      <c r="O842" t="s">
        <v>7808</v>
      </c>
      <c r="P842" s="89"/>
      <c r="Q842" s="89">
        <v>3053</v>
      </c>
      <c r="R842" t="s">
        <v>48</v>
      </c>
      <c r="S842" t="s">
        <v>7027</v>
      </c>
      <c r="T842">
        <v>30</v>
      </c>
      <c r="U842">
        <v>75</v>
      </c>
      <c r="V842">
        <v>60</v>
      </c>
      <c r="W842">
        <f t="shared" si="24"/>
        <v>1.9652800524074681</v>
      </c>
      <c r="X842" t="s">
        <v>17</v>
      </c>
      <c r="Y842" t="s">
        <v>17</v>
      </c>
      <c r="Z842" s="101" t="s">
        <v>8119</v>
      </c>
      <c r="AA842" s="101" t="s">
        <v>8120</v>
      </c>
      <c r="AB842" t="s">
        <v>17</v>
      </c>
      <c r="AC842" t="s">
        <v>17</v>
      </c>
      <c r="AD842" t="s">
        <v>8121</v>
      </c>
    </row>
    <row r="843" spans="1:34" ht="15.6" customHeight="1">
      <c r="A843" t="s">
        <v>7810</v>
      </c>
      <c r="B843" t="s">
        <v>7003</v>
      </c>
      <c r="C843" t="s">
        <v>7005</v>
      </c>
      <c r="D843">
        <v>2017</v>
      </c>
      <c r="E843" t="s">
        <v>7015</v>
      </c>
      <c r="F843" t="s">
        <v>7815</v>
      </c>
      <c r="G843" t="s">
        <v>7023</v>
      </c>
      <c r="H843" t="s">
        <v>7826</v>
      </c>
      <c r="I843" t="s">
        <v>7024</v>
      </c>
      <c r="J843" t="s">
        <v>7827</v>
      </c>
      <c r="K843" t="s">
        <v>7828</v>
      </c>
      <c r="L843" t="s">
        <v>7829</v>
      </c>
      <c r="M843" t="s">
        <v>7022</v>
      </c>
      <c r="N843" t="s">
        <v>7830</v>
      </c>
      <c r="O843" t="s">
        <v>7816</v>
      </c>
      <c r="P843" s="89"/>
      <c r="Q843" s="89">
        <v>12153390</v>
      </c>
      <c r="R843" t="s">
        <v>48</v>
      </c>
      <c r="S843" t="s">
        <v>7027</v>
      </c>
      <c r="T843">
        <v>30</v>
      </c>
      <c r="U843">
        <v>75</v>
      </c>
      <c r="V843" s="89">
        <v>10208796</v>
      </c>
      <c r="W843">
        <f t="shared" si="24"/>
        <v>83.999575427103053</v>
      </c>
      <c r="X843" t="s">
        <v>17</v>
      </c>
      <c r="Y843" t="s">
        <v>17</v>
      </c>
      <c r="Z843" s="101" t="s">
        <v>8122</v>
      </c>
      <c r="AA843" s="101" t="s">
        <v>8123</v>
      </c>
      <c r="AB843" t="s">
        <v>17</v>
      </c>
      <c r="AC843" t="s">
        <v>17</v>
      </c>
      <c r="AD843" t="s">
        <v>8124</v>
      </c>
    </row>
    <row r="844" spans="1:34" ht="13.9" customHeight="1">
      <c r="A844" t="s">
        <v>7818</v>
      </c>
      <c r="B844" t="s">
        <v>7003</v>
      </c>
      <c r="C844" t="s">
        <v>7005</v>
      </c>
      <c r="D844">
        <v>2017</v>
      </c>
      <c r="E844" t="s">
        <v>7015</v>
      </c>
      <c r="F844" t="s">
        <v>7823</v>
      </c>
      <c r="G844" t="s">
        <v>7023</v>
      </c>
      <c r="H844" t="s">
        <v>7826</v>
      </c>
      <c r="I844" t="s">
        <v>7024</v>
      </c>
      <c r="J844" t="s">
        <v>7827</v>
      </c>
      <c r="K844" t="s">
        <v>7828</v>
      </c>
      <c r="L844" t="s">
        <v>7829</v>
      </c>
      <c r="M844" t="s">
        <v>7022</v>
      </c>
      <c r="N844" t="s">
        <v>7830</v>
      </c>
      <c r="O844" t="s">
        <v>7824</v>
      </c>
      <c r="P844" s="89"/>
      <c r="Q844" s="89">
        <v>22514882</v>
      </c>
      <c r="R844" t="s">
        <v>48</v>
      </c>
      <c r="S844" t="s">
        <v>7027</v>
      </c>
      <c r="T844">
        <v>30</v>
      </c>
      <c r="U844">
        <v>75</v>
      </c>
      <c r="V844" s="89">
        <v>16823199</v>
      </c>
      <c r="W844">
        <f t="shared" si="24"/>
        <v>74.720351632311463</v>
      </c>
      <c r="X844" t="s">
        <v>17</v>
      </c>
      <c r="Y844" t="s">
        <v>17</v>
      </c>
      <c r="Z844" s="101" t="s">
        <v>8125</v>
      </c>
      <c r="AA844" s="101" t="s">
        <v>8126</v>
      </c>
      <c r="AB844" t="s">
        <v>17</v>
      </c>
      <c r="AC844" t="s">
        <v>17</v>
      </c>
      <c r="AD844" t="s">
        <v>8127</v>
      </c>
    </row>
    <row r="845" spans="1:34" ht="16.149999999999999" customHeight="1">
      <c r="A845" t="s">
        <v>8167</v>
      </c>
      <c r="B845" t="s">
        <v>8160</v>
      </c>
      <c r="C845" t="s">
        <v>8166</v>
      </c>
      <c r="D845">
        <v>2016</v>
      </c>
      <c r="E845" t="s">
        <v>8179</v>
      </c>
      <c r="F845" t="s">
        <v>8183</v>
      </c>
      <c r="G845" t="s">
        <v>8184</v>
      </c>
      <c r="H845" t="s">
        <v>8877</v>
      </c>
      <c r="I845" t="s">
        <v>17</v>
      </c>
      <c r="J845" t="s">
        <v>17</v>
      </c>
      <c r="K845" t="s">
        <v>17</v>
      </c>
      <c r="L845" t="s">
        <v>17</v>
      </c>
      <c r="M845" t="s">
        <v>17</v>
      </c>
      <c r="N845" t="s">
        <v>17</v>
      </c>
      <c r="O845" t="s">
        <v>8185</v>
      </c>
      <c r="P845" t="s">
        <v>17</v>
      </c>
      <c r="Q845" s="89">
        <v>3153919</v>
      </c>
      <c r="R845" t="s">
        <v>48</v>
      </c>
      <c r="S845" t="s">
        <v>8186</v>
      </c>
      <c r="T845">
        <v>30</v>
      </c>
      <c r="U845">
        <v>100</v>
      </c>
      <c r="V845" s="89">
        <v>2629441</v>
      </c>
      <c r="W845" s="89">
        <v>1421513</v>
      </c>
      <c r="X845">
        <f t="shared" ref="X845:X889" si="25">(W845/Q845)*100</f>
        <v>45.071322377017289</v>
      </c>
      <c r="Y845" t="s">
        <v>17</v>
      </c>
      <c r="Z845" t="s">
        <v>17</v>
      </c>
      <c r="AA845" s="101" t="s">
        <v>8878</v>
      </c>
      <c r="AB845" t="s">
        <v>8879</v>
      </c>
      <c r="AC845" t="s">
        <v>17</v>
      </c>
      <c r="AD845" t="s">
        <v>17</v>
      </c>
      <c r="AE845" t="s">
        <v>8880</v>
      </c>
      <c r="AG845" s="204"/>
      <c r="AH845" s="204"/>
    </row>
    <row r="846" spans="1:34" ht="16.899999999999999" customHeight="1">
      <c r="A846" t="s">
        <v>8188</v>
      </c>
      <c r="B846" t="s">
        <v>8160</v>
      </c>
      <c r="C846" t="s">
        <v>8166</v>
      </c>
      <c r="D846">
        <v>2016</v>
      </c>
      <c r="E846" t="s">
        <v>8179</v>
      </c>
      <c r="F846" t="s">
        <v>8194</v>
      </c>
      <c r="G846" t="s">
        <v>8184</v>
      </c>
      <c r="H846" t="s">
        <v>8877</v>
      </c>
      <c r="I846" t="s">
        <v>17</v>
      </c>
      <c r="J846" t="s">
        <v>17</v>
      </c>
      <c r="K846" t="s">
        <v>17</v>
      </c>
      <c r="L846" t="s">
        <v>17</v>
      </c>
      <c r="M846" t="s">
        <v>17</v>
      </c>
      <c r="N846" t="s">
        <v>17</v>
      </c>
      <c r="O846" t="s">
        <v>8195</v>
      </c>
      <c r="P846" t="s">
        <v>17</v>
      </c>
      <c r="Q846" s="89">
        <v>3009575</v>
      </c>
      <c r="R846" t="s">
        <v>48</v>
      </c>
      <c r="S846" t="s">
        <v>8186</v>
      </c>
      <c r="T846">
        <v>30</v>
      </c>
      <c r="U846">
        <v>100</v>
      </c>
      <c r="V846" s="89">
        <v>1910026</v>
      </c>
      <c r="W846" s="89">
        <v>815895</v>
      </c>
      <c r="X846">
        <f t="shared" si="25"/>
        <v>27.109973999651118</v>
      </c>
      <c r="Y846" t="s">
        <v>17</v>
      </c>
      <c r="Z846" t="s">
        <v>17</v>
      </c>
      <c r="AA846" s="101" t="s">
        <v>8881</v>
      </c>
      <c r="AB846" t="s">
        <v>8882</v>
      </c>
      <c r="AC846" t="s">
        <v>17</v>
      </c>
      <c r="AD846" t="s">
        <v>17</v>
      </c>
      <c r="AE846" t="s">
        <v>8883</v>
      </c>
      <c r="AG846" s="204"/>
      <c r="AH846" s="204"/>
    </row>
    <row r="847" spans="1:34" ht="15.6" customHeight="1">
      <c r="A847" t="s">
        <v>8197</v>
      </c>
      <c r="B847" t="s">
        <v>8160</v>
      </c>
      <c r="C847" t="s">
        <v>8166</v>
      </c>
      <c r="D847">
        <v>2016</v>
      </c>
      <c r="E847" t="s">
        <v>8179</v>
      </c>
      <c r="F847" t="s">
        <v>8201</v>
      </c>
      <c r="G847" t="s">
        <v>8184</v>
      </c>
      <c r="H847" t="s">
        <v>8877</v>
      </c>
      <c r="I847" t="s">
        <v>17</v>
      </c>
      <c r="J847" t="s">
        <v>17</v>
      </c>
      <c r="K847" t="s">
        <v>17</v>
      </c>
      <c r="L847" t="s">
        <v>17</v>
      </c>
      <c r="M847" t="s">
        <v>17</v>
      </c>
      <c r="N847" t="s">
        <v>17</v>
      </c>
      <c r="O847" t="s">
        <v>8202</v>
      </c>
      <c r="P847" t="s">
        <v>17</v>
      </c>
      <c r="Q847" s="89">
        <v>3297919</v>
      </c>
      <c r="R847" t="s">
        <v>48</v>
      </c>
      <c r="S847" t="s">
        <v>8186</v>
      </c>
      <c r="T847">
        <v>30</v>
      </c>
      <c r="U847">
        <v>100</v>
      </c>
      <c r="V847" s="89">
        <v>2127372</v>
      </c>
      <c r="W847" s="89">
        <v>1188698</v>
      </c>
      <c r="X847">
        <f t="shared" si="25"/>
        <v>36.043881004961008</v>
      </c>
      <c r="Y847" t="s">
        <v>17</v>
      </c>
      <c r="Z847" t="s">
        <v>17</v>
      </c>
      <c r="AA847" s="101" t="s">
        <v>8884</v>
      </c>
      <c r="AB847" t="s">
        <v>8885</v>
      </c>
      <c r="AC847" t="s">
        <v>17</v>
      </c>
      <c r="AD847" t="s">
        <v>17</v>
      </c>
      <c r="AE847" t="s">
        <v>8886</v>
      </c>
      <c r="AG847" s="204"/>
      <c r="AH847" s="204"/>
    </row>
    <row r="848" spans="1:34" ht="16.149999999999999" customHeight="1">
      <c r="A848" t="s">
        <v>8204</v>
      </c>
      <c r="B848" t="s">
        <v>8160</v>
      </c>
      <c r="C848" t="s">
        <v>8166</v>
      </c>
      <c r="D848">
        <v>2016</v>
      </c>
      <c r="E848" t="s">
        <v>8179</v>
      </c>
      <c r="F848" t="s">
        <v>8209</v>
      </c>
      <c r="G848" t="s">
        <v>8184</v>
      </c>
      <c r="H848" t="s">
        <v>8877</v>
      </c>
      <c r="I848" t="s">
        <v>17</v>
      </c>
      <c r="J848" t="s">
        <v>17</v>
      </c>
      <c r="K848" t="s">
        <v>17</v>
      </c>
      <c r="L848" t="s">
        <v>17</v>
      </c>
      <c r="M848" t="s">
        <v>17</v>
      </c>
      <c r="N848" t="s">
        <v>17</v>
      </c>
      <c r="O848" t="s">
        <v>8210</v>
      </c>
      <c r="P848" t="s">
        <v>17</v>
      </c>
      <c r="Q848" s="89">
        <v>3801579</v>
      </c>
      <c r="R848" t="s">
        <v>48</v>
      </c>
      <c r="S848" t="s">
        <v>8186</v>
      </c>
      <c r="T848">
        <v>30</v>
      </c>
      <c r="U848">
        <v>100</v>
      </c>
      <c r="V848" s="89">
        <v>2436580</v>
      </c>
      <c r="W848" s="89">
        <v>1485798</v>
      </c>
      <c r="X848">
        <f t="shared" si="25"/>
        <v>39.083707059619172</v>
      </c>
      <c r="Y848" t="s">
        <v>17</v>
      </c>
      <c r="Z848" t="s">
        <v>17</v>
      </c>
      <c r="AA848" s="101" t="s">
        <v>8887</v>
      </c>
      <c r="AB848" t="s">
        <v>8888</v>
      </c>
      <c r="AC848" t="s">
        <v>17</v>
      </c>
      <c r="AD848" t="s">
        <v>17</v>
      </c>
      <c r="AE848" t="s">
        <v>8889</v>
      </c>
      <c r="AG848" s="204"/>
      <c r="AH848" s="204"/>
    </row>
    <row r="849" spans="1:34" ht="14.45" customHeight="1">
      <c r="A849" t="s">
        <v>8212</v>
      </c>
      <c r="B849" t="s">
        <v>8160</v>
      </c>
      <c r="C849" t="s">
        <v>8166</v>
      </c>
      <c r="D849">
        <v>2016</v>
      </c>
      <c r="E849" t="s">
        <v>8179</v>
      </c>
      <c r="F849" t="s">
        <v>8216</v>
      </c>
      <c r="G849" t="s">
        <v>8184</v>
      </c>
      <c r="H849" t="s">
        <v>8877</v>
      </c>
      <c r="I849" t="s">
        <v>17</v>
      </c>
      <c r="J849" t="s">
        <v>17</v>
      </c>
      <c r="K849" t="s">
        <v>17</v>
      </c>
      <c r="L849" t="s">
        <v>17</v>
      </c>
      <c r="M849" t="s">
        <v>17</v>
      </c>
      <c r="N849" t="s">
        <v>17</v>
      </c>
      <c r="O849" t="s">
        <v>8217</v>
      </c>
      <c r="P849" t="s">
        <v>17</v>
      </c>
      <c r="Q849" s="89">
        <v>2462286</v>
      </c>
      <c r="R849" t="s">
        <v>48</v>
      </c>
      <c r="S849" t="s">
        <v>8186</v>
      </c>
      <c r="T849">
        <v>30</v>
      </c>
      <c r="U849">
        <v>100</v>
      </c>
      <c r="V849" s="89">
        <v>1642705</v>
      </c>
      <c r="W849" s="89">
        <v>792256</v>
      </c>
      <c r="X849">
        <f t="shared" si="25"/>
        <v>32.175628663770169</v>
      </c>
      <c r="Y849" t="s">
        <v>17</v>
      </c>
      <c r="Z849" t="s">
        <v>17</v>
      </c>
      <c r="AA849" s="101" t="s">
        <v>8890</v>
      </c>
      <c r="AB849" t="s">
        <v>8891</v>
      </c>
      <c r="AC849" t="s">
        <v>17</v>
      </c>
      <c r="AD849" t="s">
        <v>17</v>
      </c>
      <c r="AE849" t="s">
        <v>8892</v>
      </c>
      <c r="AG849" s="204"/>
      <c r="AH849" s="204"/>
    </row>
    <row r="850" spans="1:34" ht="14.45" customHeight="1">
      <c r="A850" t="s">
        <v>8219</v>
      </c>
      <c r="B850" t="s">
        <v>8160</v>
      </c>
      <c r="C850" t="s">
        <v>8166</v>
      </c>
      <c r="D850">
        <v>2016</v>
      </c>
      <c r="E850" t="s">
        <v>8179</v>
      </c>
      <c r="F850" t="s">
        <v>8223</v>
      </c>
      <c r="G850" t="s">
        <v>8184</v>
      </c>
      <c r="H850" t="s">
        <v>8877</v>
      </c>
      <c r="I850" t="s">
        <v>17</v>
      </c>
      <c r="J850" t="s">
        <v>17</v>
      </c>
      <c r="K850" t="s">
        <v>17</v>
      </c>
      <c r="L850" t="s">
        <v>17</v>
      </c>
      <c r="M850" t="s">
        <v>17</v>
      </c>
      <c r="N850" t="s">
        <v>17</v>
      </c>
      <c r="O850" t="s">
        <v>8224</v>
      </c>
      <c r="P850" t="s">
        <v>17</v>
      </c>
      <c r="Q850" s="89">
        <v>3124690</v>
      </c>
      <c r="R850" t="s">
        <v>48</v>
      </c>
      <c r="S850" t="s">
        <v>8186</v>
      </c>
      <c r="T850">
        <v>30</v>
      </c>
      <c r="U850">
        <v>100</v>
      </c>
      <c r="V850" s="89">
        <v>1994843</v>
      </c>
      <c r="W850" s="89">
        <v>1150334</v>
      </c>
      <c r="X850">
        <f t="shared" si="25"/>
        <v>36.81433998252627</v>
      </c>
      <c r="Y850" t="s">
        <v>17</v>
      </c>
      <c r="Z850" t="s">
        <v>17</v>
      </c>
      <c r="AA850" s="101" t="s">
        <v>8893</v>
      </c>
      <c r="AB850" t="s">
        <v>8894</v>
      </c>
      <c r="AC850" t="s">
        <v>17</v>
      </c>
      <c r="AD850" t="s">
        <v>17</v>
      </c>
      <c r="AE850" t="s">
        <v>8895</v>
      </c>
      <c r="AG850" s="204"/>
      <c r="AH850" s="204"/>
    </row>
    <row r="851" spans="1:34" ht="15.6" customHeight="1">
      <c r="A851" t="s">
        <v>8226</v>
      </c>
      <c r="B851" t="s">
        <v>8160</v>
      </c>
      <c r="C851" t="s">
        <v>8166</v>
      </c>
      <c r="D851">
        <v>2016</v>
      </c>
      <c r="E851" t="s">
        <v>8179</v>
      </c>
      <c r="F851" t="s">
        <v>8230</v>
      </c>
      <c r="G851" t="s">
        <v>8184</v>
      </c>
      <c r="H851" t="s">
        <v>8877</v>
      </c>
      <c r="I851" t="s">
        <v>17</v>
      </c>
      <c r="J851" t="s">
        <v>17</v>
      </c>
      <c r="K851" t="s">
        <v>17</v>
      </c>
      <c r="L851" t="s">
        <v>17</v>
      </c>
      <c r="M851" t="s">
        <v>17</v>
      </c>
      <c r="N851" t="s">
        <v>17</v>
      </c>
      <c r="O851" t="s">
        <v>8231</v>
      </c>
      <c r="P851" t="s">
        <v>17</v>
      </c>
      <c r="Q851" s="89">
        <v>4664557</v>
      </c>
      <c r="R851" t="s">
        <v>48</v>
      </c>
      <c r="S851" t="s">
        <v>8186</v>
      </c>
      <c r="T851">
        <v>30</v>
      </c>
      <c r="U851">
        <v>100</v>
      </c>
      <c r="V851" s="89">
        <v>3225402</v>
      </c>
      <c r="W851" s="89">
        <v>1374292</v>
      </c>
      <c r="X851">
        <f t="shared" si="25"/>
        <v>29.462433410075167</v>
      </c>
      <c r="Y851" t="s">
        <v>17</v>
      </c>
      <c r="Z851" t="s">
        <v>17</v>
      </c>
      <c r="AA851" s="101" t="s">
        <v>8896</v>
      </c>
      <c r="AB851" t="s">
        <v>8897</v>
      </c>
      <c r="AC851" t="s">
        <v>17</v>
      </c>
      <c r="AD851" t="s">
        <v>17</v>
      </c>
      <c r="AE851" t="s">
        <v>8898</v>
      </c>
      <c r="AG851" s="204"/>
      <c r="AH851" s="204"/>
    </row>
    <row r="852" spans="1:34" ht="15.6" customHeight="1">
      <c r="A852" t="s">
        <v>8233</v>
      </c>
      <c r="B852" t="s">
        <v>8160</v>
      </c>
      <c r="C852" t="s">
        <v>8166</v>
      </c>
      <c r="D852">
        <v>2016</v>
      </c>
      <c r="E852" t="s">
        <v>8179</v>
      </c>
      <c r="F852" t="s">
        <v>8237</v>
      </c>
      <c r="G852" t="s">
        <v>8184</v>
      </c>
      <c r="H852" t="s">
        <v>8877</v>
      </c>
      <c r="I852" t="s">
        <v>17</v>
      </c>
      <c r="J852" t="s">
        <v>17</v>
      </c>
      <c r="K852" t="s">
        <v>17</v>
      </c>
      <c r="L852" t="s">
        <v>17</v>
      </c>
      <c r="M852" t="s">
        <v>17</v>
      </c>
      <c r="N852" t="s">
        <v>17</v>
      </c>
      <c r="O852" t="s">
        <v>8238</v>
      </c>
      <c r="P852" t="s">
        <v>17</v>
      </c>
      <c r="Q852" s="89">
        <v>5508709</v>
      </c>
      <c r="R852" t="s">
        <v>48</v>
      </c>
      <c r="S852" t="s">
        <v>8186</v>
      </c>
      <c r="T852">
        <v>30</v>
      </c>
      <c r="U852">
        <v>100</v>
      </c>
      <c r="V852" s="89">
        <v>3766192</v>
      </c>
      <c r="W852" s="89">
        <v>2311783</v>
      </c>
      <c r="X852">
        <f t="shared" si="25"/>
        <v>41.965966980648275</v>
      </c>
      <c r="Y852" t="s">
        <v>17</v>
      </c>
      <c r="Z852" t="s">
        <v>17</v>
      </c>
      <c r="AA852" s="101" t="s">
        <v>8899</v>
      </c>
      <c r="AB852" t="s">
        <v>8900</v>
      </c>
      <c r="AC852" t="s">
        <v>17</v>
      </c>
      <c r="AD852" t="s">
        <v>17</v>
      </c>
      <c r="AE852" t="s">
        <v>8901</v>
      </c>
      <c r="AG852" s="204"/>
      <c r="AH852" s="204"/>
    </row>
    <row r="853" spans="1:34" ht="15.6" customHeight="1">
      <c r="A853" t="s">
        <v>8240</v>
      </c>
      <c r="B853" t="s">
        <v>8160</v>
      </c>
      <c r="C853" t="s">
        <v>8166</v>
      </c>
      <c r="D853">
        <v>2016</v>
      </c>
      <c r="E853" t="s">
        <v>8179</v>
      </c>
      <c r="F853" t="s">
        <v>8244</v>
      </c>
      <c r="G853" t="s">
        <v>8184</v>
      </c>
      <c r="H853" t="s">
        <v>8877</v>
      </c>
      <c r="I853" t="s">
        <v>17</v>
      </c>
      <c r="J853" t="s">
        <v>17</v>
      </c>
      <c r="K853" t="s">
        <v>17</v>
      </c>
      <c r="L853" t="s">
        <v>17</v>
      </c>
      <c r="M853" t="s">
        <v>17</v>
      </c>
      <c r="N853" t="s">
        <v>17</v>
      </c>
      <c r="O853" t="s">
        <v>8245</v>
      </c>
      <c r="P853" t="s">
        <v>17</v>
      </c>
      <c r="Q853" s="89">
        <v>5902478</v>
      </c>
      <c r="R853" t="s">
        <v>48</v>
      </c>
      <c r="S853" t="s">
        <v>8186</v>
      </c>
      <c r="T853">
        <v>30</v>
      </c>
      <c r="U853">
        <v>100</v>
      </c>
      <c r="V853" s="89">
        <v>3828526</v>
      </c>
      <c r="W853" s="89">
        <v>2453673</v>
      </c>
      <c r="X853">
        <f t="shared" si="25"/>
        <v>41.570218474342468</v>
      </c>
      <c r="Y853" t="s">
        <v>17</v>
      </c>
      <c r="Z853" t="s">
        <v>17</v>
      </c>
      <c r="AA853" s="101" t="s">
        <v>8902</v>
      </c>
      <c r="AB853" t="s">
        <v>8903</v>
      </c>
      <c r="AC853" t="s">
        <v>17</v>
      </c>
      <c r="AD853" t="s">
        <v>17</v>
      </c>
      <c r="AE853" t="s">
        <v>8904</v>
      </c>
      <c r="AG853" s="204"/>
      <c r="AH853" s="204"/>
    </row>
    <row r="854" spans="1:34" ht="14.45" customHeight="1">
      <c r="A854" t="s">
        <v>8247</v>
      </c>
      <c r="B854" t="s">
        <v>8160</v>
      </c>
      <c r="C854" t="s">
        <v>8166</v>
      </c>
      <c r="D854">
        <v>2016</v>
      </c>
      <c r="E854" t="s">
        <v>8179</v>
      </c>
      <c r="F854" t="s">
        <v>8251</v>
      </c>
      <c r="G854" t="s">
        <v>8184</v>
      </c>
      <c r="H854" t="s">
        <v>8877</v>
      </c>
      <c r="I854" t="s">
        <v>17</v>
      </c>
      <c r="J854" t="s">
        <v>17</v>
      </c>
      <c r="K854" t="s">
        <v>17</v>
      </c>
      <c r="L854" t="s">
        <v>17</v>
      </c>
      <c r="M854" t="s">
        <v>17</v>
      </c>
      <c r="N854" t="s">
        <v>17</v>
      </c>
      <c r="O854" t="s">
        <v>8252</v>
      </c>
      <c r="P854" t="s">
        <v>17</v>
      </c>
      <c r="Q854" s="89">
        <v>5967734</v>
      </c>
      <c r="R854" t="s">
        <v>48</v>
      </c>
      <c r="S854" t="s">
        <v>8186</v>
      </c>
      <c r="T854">
        <v>30</v>
      </c>
      <c r="U854">
        <v>100</v>
      </c>
      <c r="V854" s="89">
        <v>3923327</v>
      </c>
      <c r="W854" s="89">
        <v>2816805</v>
      </c>
      <c r="X854">
        <f t="shared" si="25"/>
        <v>47.200578980229345</v>
      </c>
      <c r="Y854" t="s">
        <v>17</v>
      </c>
      <c r="Z854" t="s">
        <v>17</v>
      </c>
      <c r="AA854" s="101" t="s">
        <v>8905</v>
      </c>
      <c r="AB854" t="s">
        <v>8906</v>
      </c>
      <c r="AC854" t="s">
        <v>17</v>
      </c>
      <c r="AD854" t="s">
        <v>17</v>
      </c>
      <c r="AE854" t="s">
        <v>8907</v>
      </c>
      <c r="AG854" s="204"/>
      <c r="AH854" s="204"/>
    </row>
    <row r="855" spans="1:34" ht="14.45" customHeight="1">
      <c r="A855" t="s">
        <v>8254</v>
      </c>
      <c r="B855" t="s">
        <v>8160</v>
      </c>
      <c r="C855" t="s">
        <v>8166</v>
      </c>
      <c r="D855">
        <v>2016</v>
      </c>
      <c r="E855" t="s">
        <v>8179</v>
      </c>
      <c r="F855" t="s">
        <v>8258</v>
      </c>
      <c r="G855" t="s">
        <v>8184</v>
      </c>
      <c r="H855" t="s">
        <v>8877</v>
      </c>
      <c r="I855" t="s">
        <v>17</v>
      </c>
      <c r="J855" t="s">
        <v>17</v>
      </c>
      <c r="K855" t="s">
        <v>17</v>
      </c>
      <c r="L855" t="s">
        <v>17</v>
      </c>
      <c r="M855" t="s">
        <v>17</v>
      </c>
      <c r="N855" t="s">
        <v>17</v>
      </c>
      <c r="O855" t="s">
        <v>8259</v>
      </c>
      <c r="P855" t="s">
        <v>17</v>
      </c>
      <c r="Q855" s="89">
        <v>5460014</v>
      </c>
      <c r="R855" t="s">
        <v>48</v>
      </c>
      <c r="S855" t="s">
        <v>8186</v>
      </c>
      <c r="T855">
        <v>30</v>
      </c>
      <c r="U855">
        <v>100</v>
      </c>
      <c r="V855" s="89">
        <v>3722129</v>
      </c>
      <c r="W855" s="89">
        <v>1868690</v>
      </c>
      <c r="X855">
        <f t="shared" si="25"/>
        <v>34.225003818671532</v>
      </c>
      <c r="Y855" t="s">
        <v>17</v>
      </c>
      <c r="Z855" t="s">
        <v>17</v>
      </c>
      <c r="AA855" s="101" t="s">
        <v>8908</v>
      </c>
      <c r="AB855" t="s">
        <v>8909</v>
      </c>
      <c r="AC855" t="s">
        <v>17</v>
      </c>
      <c r="AD855" t="s">
        <v>17</v>
      </c>
      <c r="AE855" t="s">
        <v>8910</v>
      </c>
      <c r="AG855" s="204"/>
      <c r="AH855" s="204"/>
    </row>
    <row r="856" spans="1:34" ht="15.6" customHeight="1">
      <c r="A856" t="s">
        <v>8261</v>
      </c>
      <c r="B856" t="s">
        <v>8160</v>
      </c>
      <c r="C856" t="s">
        <v>8166</v>
      </c>
      <c r="D856">
        <v>2016</v>
      </c>
      <c r="E856" t="s">
        <v>8179</v>
      </c>
      <c r="F856" t="s">
        <v>8265</v>
      </c>
      <c r="G856" t="s">
        <v>8184</v>
      </c>
      <c r="H856" t="s">
        <v>8877</v>
      </c>
      <c r="I856" t="s">
        <v>17</v>
      </c>
      <c r="J856" t="s">
        <v>17</v>
      </c>
      <c r="K856" t="s">
        <v>17</v>
      </c>
      <c r="L856" t="s">
        <v>17</v>
      </c>
      <c r="M856" t="s">
        <v>17</v>
      </c>
      <c r="N856" t="s">
        <v>17</v>
      </c>
      <c r="O856" t="s">
        <v>8266</v>
      </c>
      <c r="P856" t="s">
        <v>17</v>
      </c>
      <c r="Q856" s="89">
        <v>4255474</v>
      </c>
      <c r="R856" t="s">
        <v>48</v>
      </c>
      <c r="S856" t="s">
        <v>8186</v>
      </c>
      <c r="T856">
        <v>30</v>
      </c>
      <c r="U856">
        <v>100</v>
      </c>
      <c r="V856" s="89">
        <v>2688530</v>
      </c>
      <c r="W856" s="89">
        <v>1727712</v>
      </c>
      <c r="X856">
        <f t="shared" si="25"/>
        <v>40.599754574931019</v>
      </c>
      <c r="Y856" t="s">
        <v>17</v>
      </c>
      <c r="Z856" t="s">
        <v>17</v>
      </c>
      <c r="AA856" s="101" t="s">
        <v>8911</v>
      </c>
      <c r="AB856" t="s">
        <v>8912</v>
      </c>
      <c r="AC856" t="s">
        <v>17</v>
      </c>
      <c r="AD856" t="s">
        <v>17</v>
      </c>
      <c r="AE856" t="s">
        <v>8913</v>
      </c>
      <c r="AG856" s="204"/>
      <c r="AH856" s="204"/>
    </row>
    <row r="857" spans="1:34" ht="15.6" customHeight="1">
      <c r="A857" t="s">
        <v>8268</v>
      </c>
      <c r="B857" t="s">
        <v>8160</v>
      </c>
      <c r="C857" t="s">
        <v>8166</v>
      </c>
      <c r="D857">
        <v>2016</v>
      </c>
      <c r="E857" t="s">
        <v>8179</v>
      </c>
      <c r="F857" t="s">
        <v>8273</v>
      </c>
      <c r="G857" t="s">
        <v>8184</v>
      </c>
      <c r="H857" t="s">
        <v>8877</v>
      </c>
      <c r="I857" t="s">
        <v>17</v>
      </c>
      <c r="J857" t="s">
        <v>17</v>
      </c>
      <c r="K857" t="s">
        <v>17</v>
      </c>
      <c r="L857" t="s">
        <v>17</v>
      </c>
      <c r="M857" t="s">
        <v>17</v>
      </c>
      <c r="N857" t="s">
        <v>17</v>
      </c>
      <c r="O857" t="s">
        <v>8274</v>
      </c>
      <c r="P857" t="s">
        <v>17</v>
      </c>
      <c r="Q857" s="89">
        <v>4337123</v>
      </c>
      <c r="R857" t="s">
        <v>48</v>
      </c>
      <c r="S857" t="s">
        <v>8186</v>
      </c>
      <c r="T857">
        <v>30</v>
      </c>
      <c r="U857">
        <v>100</v>
      </c>
      <c r="V857" s="89">
        <v>3216028</v>
      </c>
      <c r="W857" s="89">
        <v>1087337</v>
      </c>
      <c r="X857">
        <f t="shared" si="25"/>
        <v>25.0704672198598</v>
      </c>
      <c r="Y857" t="s">
        <v>17</v>
      </c>
      <c r="Z857" t="s">
        <v>17</v>
      </c>
      <c r="AA857" s="101" t="s">
        <v>8914</v>
      </c>
      <c r="AB857" t="s">
        <v>8915</v>
      </c>
      <c r="AC857" t="s">
        <v>17</v>
      </c>
      <c r="AD857" t="s">
        <v>17</v>
      </c>
      <c r="AE857" t="s">
        <v>8916</v>
      </c>
      <c r="AG857" s="204"/>
      <c r="AH857" s="204"/>
    </row>
    <row r="858" spans="1:34" ht="15.6" customHeight="1">
      <c r="A858" t="s">
        <v>8276</v>
      </c>
      <c r="B858" t="s">
        <v>8160</v>
      </c>
      <c r="C858" t="s">
        <v>8166</v>
      </c>
      <c r="D858">
        <v>2016</v>
      </c>
      <c r="E858" t="s">
        <v>8179</v>
      </c>
      <c r="F858" t="s">
        <v>8280</v>
      </c>
      <c r="G858" t="s">
        <v>8184</v>
      </c>
      <c r="H858" t="s">
        <v>8877</v>
      </c>
      <c r="I858" t="s">
        <v>17</v>
      </c>
      <c r="J858" t="s">
        <v>17</v>
      </c>
      <c r="K858" t="s">
        <v>17</v>
      </c>
      <c r="L858" t="s">
        <v>17</v>
      </c>
      <c r="M858" t="s">
        <v>17</v>
      </c>
      <c r="N858" t="s">
        <v>17</v>
      </c>
      <c r="O858" t="s">
        <v>8281</v>
      </c>
      <c r="P858" t="s">
        <v>17</v>
      </c>
      <c r="Q858" s="89">
        <v>6469771</v>
      </c>
      <c r="R858" t="s">
        <v>48</v>
      </c>
      <c r="S858" t="s">
        <v>8186</v>
      </c>
      <c r="T858">
        <v>30</v>
      </c>
      <c r="U858">
        <v>100</v>
      </c>
      <c r="V858" s="89">
        <v>4179652</v>
      </c>
      <c r="W858" s="89">
        <v>2243921</v>
      </c>
      <c r="X858">
        <f t="shared" si="25"/>
        <v>34.683159573963287</v>
      </c>
      <c r="Y858" t="s">
        <v>17</v>
      </c>
      <c r="Z858" t="s">
        <v>17</v>
      </c>
      <c r="AA858" s="101" t="s">
        <v>8917</v>
      </c>
      <c r="AB858" t="s">
        <v>8918</v>
      </c>
      <c r="AC858" t="s">
        <v>17</v>
      </c>
      <c r="AD858" t="s">
        <v>17</v>
      </c>
      <c r="AE858" t="s">
        <v>8919</v>
      </c>
      <c r="AG858" s="204"/>
      <c r="AH858" s="204"/>
    </row>
    <row r="859" spans="1:34" ht="16.149999999999999" customHeight="1">
      <c r="A859" t="s">
        <v>8283</v>
      </c>
      <c r="B859" t="s">
        <v>8160</v>
      </c>
      <c r="C859" t="s">
        <v>8166</v>
      </c>
      <c r="D859">
        <v>2016</v>
      </c>
      <c r="E859" t="s">
        <v>8179</v>
      </c>
      <c r="F859" t="s">
        <v>8287</v>
      </c>
      <c r="G859" t="s">
        <v>8184</v>
      </c>
      <c r="H859" t="s">
        <v>8877</v>
      </c>
      <c r="I859" t="s">
        <v>17</v>
      </c>
      <c r="J859" t="s">
        <v>17</v>
      </c>
      <c r="K859" t="s">
        <v>17</v>
      </c>
      <c r="L859" t="s">
        <v>17</v>
      </c>
      <c r="M859" t="s">
        <v>17</v>
      </c>
      <c r="N859" t="s">
        <v>17</v>
      </c>
      <c r="O859" t="s">
        <v>8288</v>
      </c>
      <c r="P859" t="s">
        <v>17</v>
      </c>
      <c r="Q859" s="89">
        <v>5292930</v>
      </c>
      <c r="R859" t="s">
        <v>48</v>
      </c>
      <c r="S859" t="s">
        <v>8186</v>
      </c>
      <c r="T859">
        <v>30</v>
      </c>
      <c r="U859">
        <v>100</v>
      </c>
      <c r="V859" s="89">
        <v>3526186</v>
      </c>
      <c r="W859" s="89">
        <v>1440549</v>
      </c>
      <c r="X859">
        <f t="shared" si="25"/>
        <v>27.216475562684561</v>
      </c>
      <c r="Y859" t="s">
        <v>17</v>
      </c>
      <c r="Z859" t="s">
        <v>17</v>
      </c>
      <c r="AA859" s="101" t="s">
        <v>8920</v>
      </c>
      <c r="AB859" t="s">
        <v>8921</v>
      </c>
      <c r="AC859" t="s">
        <v>17</v>
      </c>
      <c r="AD859" t="s">
        <v>17</v>
      </c>
      <c r="AE859" t="s">
        <v>8922</v>
      </c>
      <c r="AG859" s="204"/>
      <c r="AH859" s="204"/>
    </row>
    <row r="860" spans="1:34" ht="16.149999999999999" customHeight="1">
      <c r="A860" t="s">
        <v>8290</v>
      </c>
      <c r="B860" t="s">
        <v>8160</v>
      </c>
      <c r="C860" t="s">
        <v>8166</v>
      </c>
      <c r="D860">
        <v>2016</v>
      </c>
      <c r="E860" t="s">
        <v>8179</v>
      </c>
      <c r="F860" t="s">
        <v>8294</v>
      </c>
      <c r="G860" t="s">
        <v>8184</v>
      </c>
      <c r="H860" t="s">
        <v>8877</v>
      </c>
      <c r="I860" t="s">
        <v>17</v>
      </c>
      <c r="J860" t="s">
        <v>17</v>
      </c>
      <c r="K860" t="s">
        <v>17</v>
      </c>
      <c r="L860" t="s">
        <v>17</v>
      </c>
      <c r="M860" t="s">
        <v>17</v>
      </c>
      <c r="N860" t="s">
        <v>17</v>
      </c>
      <c r="O860" t="s">
        <v>8295</v>
      </c>
      <c r="P860" t="s">
        <v>17</v>
      </c>
      <c r="Q860" s="89">
        <v>4415820</v>
      </c>
      <c r="R860" t="s">
        <v>48</v>
      </c>
      <c r="S860" t="s">
        <v>8186</v>
      </c>
      <c r="T860">
        <v>30</v>
      </c>
      <c r="U860">
        <v>100</v>
      </c>
      <c r="V860" s="89">
        <v>2783457</v>
      </c>
      <c r="W860" s="89">
        <v>1330259</v>
      </c>
      <c r="X860">
        <f t="shared" si="25"/>
        <v>30.124846574362181</v>
      </c>
      <c r="Y860" t="s">
        <v>17</v>
      </c>
      <c r="Z860" t="s">
        <v>17</v>
      </c>
      <c r="AA860" s="101" t="s">
        <v>8923</v>
      </c>
      <c r="AB860" t="s">
        <v>8924</v>
      </c>
      <c r="AC860" t="s">
        <v>17</v>
      </c>
      <c r="AD860" t="s">
        <v>17</v>
      </c>
      <c r="AE860" t="s">
        <v>8925</v>
      </c>
      <c r="AG860" s="204"/>
      <c r="AH860" s="204"/>
    </row>
    <row r="861" spans="1:34" ht="15.6" customHeight="1">
      <c r="A861" s="101" t="s">
        <v>8297</v>
      </c>
      <c r="B861" t="s">
        <v>8160</v>
      </c>
      <c r="C861" t="s">
        <v>8166</v>
      </c>
      <c r="D861">
        <v>2016</v>
      </c>
      <c r="E861" t="s">
        <v>8179</v>
      </c>
      <c r="F861" t="s">
        <v>8301</v>
      </c>
      <c r="G861" t="s">
        <v>8184</v>
      </c>
      <c r="H861" t="s">
        <v>8877</v>
      </c>
      <c r="I861" t="s">
        <v>17</v>
      </c>
      <c r="J861" t="s">
        <v>17</v>
      </c>
      <c r="K861" t="s">
        <v>17</v>
      </c>
      <c r="L861" t="s">
        <v>17</v>
      </c>
      <c r="M861" t="s">
        <v>17</v>
      </c>
      <c r="N861" t="s">
        <v>17</v>
      </c>
      <c r="O861" t="s">
        <v>8302</v>
      </c>
      <c r="P861" t="s">
        <v>17</v>
      </c>
      <c r="Q861" s="89">
        <v>7826188</v>
      </c>
      <c r="R861" t="s">
        <v>48</v>
      </c>
      <c r="S861" t="s">
        <v>8186</v>
      </c>
      <c r="T861">
        <v>30</v>
      </c>
      <c r="U861">
        <v>100</v>
      </c>
      <c r="V861" s="89">
        <v>4345315</v>
      </c>
      <c r="W861" s="89">
        <v>3009617</v>
      </c>
      <c r="X861">
        <f t="shared" si="25"/>
        <v>38.455720716139197</v>
      </c>
      <c r="Y861" t="s">
        <v>17</v>
      </c>
      <c r="Z861" t="s">
        <v>17</v>
      </c>
      <c r="AA861" s="101" t="s">
        <v>8926</v>
      </c>
      <c r="AB861" t="s">
        <v>8927</v>
      </c>
      <c r="AC861" t="s">
        <v>17</v>
      </c>
      <c r="AD861" t="s">
        <v>17</v>
      </c>
      <c r="AE861" t="s">
        <v>8928</v>
      </c>
      <c r="AG861" s="204"/>
      <c r="AH861" s="204"/>
    </row>
    <row r="862" spans="1:34" ht="14.45" customHeight="1">
      <c r="A862" t="s">
        <v>8304</v>
      </c>
      <c r="B862" t="s">
        <v>8160</v>
      </c>
      <c r="C862" t="s">
        <v>8166</v>
      </c>
      <c r="D862">
        <v>2016</v>
      </c>
      <c r="E862" t="s">
        <v>8179</v>
      </c>
      <c r="F862" t="s">
        <v>8308</v>
      </c>
      <c r="G862" t="s">
        <v>8184</v>
      </c>
      <c r="H862" t="s">
        <v>8877</v>
      </c>
      <c r="I862" t="s">
        <v>17</v>
      </c>
      <c r="J862" t="s">
        <v>17</v>
      </c>
      <c r="K862" t="s">
        <v>17</v>
      </c>
      <c r="L862" t="s">
        <v>17</v>
      </c>
      <c r="M862" t="s">
        <v>17</v>
      </c>
      <c r="N862" t="s">
        <v>17</v>
      </c>
      <c r="O862" t="s">
        <v>8309</v>
      </c>
      <c r="P862" t="s">
        <v>17</v>
      </c>
      <c r="Q862" s="89">
        <v>4309307</v>
      </c>
      <c r="R862" t="s">
        <v>48</v>
      </c>
      <c r="S862" t="s">
        <v>8186</v>
      </c>
      <c r="T862">
        <v>30</v>
      </c>
      <c r="U862">
        <v>100</v>
      </c>
      <c r="V862" s="89">
        <v>2792317</v>
      </c>
      <c r="W862" s="89">
        <v>1851641</v>
      </c>
      <c r="X862">
        <f t="shared" si="25"/>
        <v>42.968416963562817</v>
      </c>
      <c r="Y862" t="s">
        <v>17</v>
      </c>
      <c r="Z862" t="s">
        <v>17</v>
      </c>
      <c r="AA862" s="101" t="s">
        <v>8929</v>
      </c>
      <c r="AB862" t="s">
        <v>8930</v>
      </c>
      <c r="AC862" t="s">
        <v>17</v>
      </c>
      <c r="AD862" t="s">
        <v>17</v>
      </c>
      <c r="AE862" t="s">
        <v>8931</v>
      </c>
      <c r="AG862" s="204"/>
      <c r="AH862" s="204"/>
    </row>
    <row r="863" spans="1:34" ht="15.6" customHeight="1">
      <c r="A863" t="s">
        <v>8311</v>
      </c>
      <c r="B863" t="s">
        <v>8160</v>
      </c>
      <c r="C863" t="s">
        <v>8166</v>
      </c>
      <c r="D863">
        <v>2016</v>
      </c>
      <c r="E863" t="s">
        <v>8179</v>
      </c>
      <c r="F863" t="s">
        <v>8315</v>
      </c>
      <c r="G863" t="s">
        <v>8184</v>
      </c>
      <c r="H863" t="s">
        <v>8877</v>
      </c>
      <c r="I863" t="s">
        <v>17</v>
      </c>
      <c r="J863" t="s">
        <v>17</v>
      </c>
      <c r="K863" t="s">
        <v>17</v>
      </c>
      <c r="L863" t="s">
        <v>17</v>
      </c>
      <c r="M863" t="s">
        <v>17</v>
      </c>
      <c r="N863" t="s">
        <v>17</v>
      </c>
      <c r="O863" t="s">
        <v>8316</v>
      </c>
      <c r="P863" t="s">
        <v>17</v>
      </c>
      <c r="Q863" s="89">
        <v>5621861</v>
      </c>
      <c r="R863" t="s">
        <v>48</v>
      </c>
      <c r="S863" t="s">
        <v>8186</v>
      </c>
      <c r="T863">
        <v>30</v>
      </c>
      <c r="U863">
        <v>100</v>
      </c>
      <c r="V863" s="89">
        <v>3579474</v>
      </c>
      <c r="W863" s="89">
        <v>2341147</v>
      </c>
      <c r="X863">
        <f t="shared" si="25"/>
        <v>41.643630107539117</v>
      </c>
      <c r="Y863" t="s">
        <v>17</v>
      </c>
      <c r="Z863" t="s">
        <v>17</v>
      </c>
      <c r="AA863" s="101" t="s">
        <v>8932</v>
      </c>
      <c r="AB863" t="s">
        <v>8933</v>
      </c>
      <c r="AC863" t="s">
        <v>17</v>
      </c>
      <c r="AD863" t="s">
        <v>17</v>
      </c>
      <c r="AE863" t="s">
        <v>8934</v>
      </c>
      <c r="AG863" s="204"/>
      <c r="AH863" s="204"/>
    </row>
    <row r="864" spans="1:34" ht="13.9" customHeight="1">
      <c r="A864" t="s">
        <v>8318</v>
      </c>
      <c r="B864" t="s">
        <v>8160</v>
      </c>
      <c r="C864" t="s">
        <v>8166</v>
      </c>
      <c r="D864">
        <v>2016</v>
      </c>
      <c r="E864" t="s">
        <v>8179</v>
      </c>
      <c r="F864" t="s">
        <v>8322</v>
      </c>
      <c r="G864" t="s">
        <v>8184</v>
      </c>
      <c r="H864" t="s">
        <v>8877</v>
      </c>
      <c r="I864" t="s">
        <v>17</v>
      </c>
      <c r="J864" t="s">
        <v>17</v>
      </c>
      <c r="K864" t="s">
        <v>17</v>
      </c>
      <c r="L864" t="s">
        <v>17</v>
      </c>
      <c r="M864" t="s">
        <v>17</v>
      </c>
      <c r="N864" t="s">
        <v>17</v>
      </c>
      <c r="O864" t="s">
        <v>8323</v>
      </c>
      <c r="P864" t="s">
        <v>17</v>
      </c>
      <c r="Q864" s="89">
        <v>5594260</v>
      </c>
      <c r="R864" t="s">
        <v>48</v>
      </c>
      <c r="S864" t="s">
        <v>8186</v>
      </c>
      <c r="T864">
        <v>30</v>
      </c>
      <c r="U864">
        <v>100</v>
      </c>
      <c r="V864" s="89">
        <v>4050760</v>
      </c>
      <c r="W864" s="89">
        <v>2701491</v>
      </c>
      <c r="X864">
        <f t="shared" si="25"/>
        <v>48.290408382878162</v>
      </c>
      <c r="Y864" t="s">
        <v>17</v>
      </c>
      <c r="Z864" t="s">
        <v>17</v>
      </c>
      <c r="AA864" s="101" t="s">
        <v>8935</v>
      </c>
      <c r="AB864" t="s">
        <v>8936</v>
      </c>
      <c r="AC864" t="s">
        <v>17</v>
      </c>
      <c r="AD864" t="s">
        <v>17</v>
      </c>
      <c r="AE864" t="s">
        <v>8937</v>
      </c>
      <c r="AG864" s="204"/>
      <c r="AH864" s="204"/>
    </row>
    <row r="865" spans="1:34" ht="15.6" customHeight="1">
      <c r="A865" t="s">
        <v>8325</v>
      </c>
      <c r="B865" t="s">
        <v>8160</v>
      </c>
      <c r="C865" t="s">
        <v>8166</v>
      </c>
      <c r="D865">
        <v>2016</v>
      </c>
      <c r="E865" t="s">
        <v>8179</v>
      </c>
      <c r="F865" t="s">
        <v>8329</v>
      </c>
      <c r="G865" t="s">
        <v>8184</v>
      </c>
      <c r="H865" t="s">
        <v>8877</v>
      </c>
      <c r="I865" t="s">
        <v>17</v>
      </c>
      <c r="J865" t="s">
        <v>17</v>
      </c>
      <c r="K865" t="s">
        <v>17</v>
      </c>
      <c r="L865" t="s">
        <v>17</v>
      </c>
      <c r="M865" t="s">
        <v>17</v>
      </c>
      <c r="N865" t="s">
        <v>17</v>
      </c>
      <c r="O865" t="s">
        <v>8330</v>
      </c>
      <c r="P865" t="s">
        <v>17</v>
      </c>
      <c r="Q865" s="89">
        <v>5022867</v>
      </c>
      <c r="R865" t="s">
        <v>48</v>
      </c>
      <c r="S865" t="s">
        <v>8186</v>
      </c>
      <c r="T865">
        <v>30</v>
      </c>
      <c r="U865">
        <v>100</v>
      </c>
      <c r="V865" s="89">
        <v>3532361</v>
      </c>
      <c r="W865" s="89">
        <v>1948077</v>
      </c>
      <c r="X865">
        <f t="shared" si="25"/>
        <v>38.784164502066247</v>
      </c>
      <c r="Y865" t="s">
        <v>17</v>
      </c>
      <c r="Z865" t="s">
        <v>17</v>
      </c>
      <c r="AA865" s="101" t="s">
        <v>8938</v>
      </c>
      <c r="AB865" t="s">
        <v>8939</v>
      </c>
      <c r="AC865" t="s">
        <v>17</v>
      </c>
      <c r="AD865" t="s">
        <v>17</v>
      </c>
      <c r="AE865" t="s">
        <v>8940</v>
      </c>
      <c r="AG865" s="204"/>
      <c r="AH865" s="204"/>
    </row>
    <row r="866" spans="1:34" ht="14.45" customHeight="1">
      <c r="A866" t="s">
        <v>8332</v>
      </c>
      <c r="B866" t="s">
        <v>8160</v>
      </c>
      <c r="C866" t="s">
        <v>8166</v>
      </c>
      <c r="D866">
        <v>2016</v>
      </c>
      <c r="E866" t="s">
        <v>8179</v>
      </c>
      <c r="F866" t="s">
        <v>8336</v>
      </c>
      <c r="G866" t="s">
        <v>8184</v>
      </c>
      <c r="H866" t="s">
        <v>8877</v>
      </c>
      <c r="I866" t="s">
        <v>17</v>
      </c>
      <c r="J866" t="s">
        <v>17</v>
      </c>
      <c r="K866" t="s">
        <v>17</v>
      </c>
      <c r="L866" t="s">
        <v>17</v>
      </c>
      <c r="M866" t="s">
        <v>17</v>
      </c>
      <c r="N866" t="s">
        <v>17</v>
      </c>
      <c r="O866" t="s">
        <v>8337</v>
      </c>
      <c r="P866" t="s">
        <v>17</v>
      </c>
      <c r="Q866" s="89">
        <v>5317822</v>
      </c>
      <c r="R866" t="s">
        <v>48</v>
      </c>
      <c r="S866" t="s">
        <v>8186</v>
      </c>
      <c r="T866">
        <v>30</v>
      </c>
      <c r="U866">
        <v>100</v>
      </c>
      <c r="V866" s="89">
        <v>3706587</v>
      </c>
      <c r="W866" s="89">
        <v>2570544</v>
      </c>
      <c r="X866">
        <f t="shared" si="25"/>
        <v>48.338285862144318</v>
      </c>
      <c r="Y866" t="s">
        <v>17</v>
      </c>
      <c r="Z866" t="s">
        <v>17</v>
      </c>
      <c r="AA866" s="101" t="s">
        <v>8941</v>
      </c>
      <c r="AB866" t="s">
        <v>8942</v>
      </c>
      <c r="AC866" t="s">
        <v>17</v>
      </c>
      <c r="AD866" t="s">
        <v>17</v>
      </c>
      <c r="AE866" t="s">
        <v>8943</v>
      </c>
      <c r="AG866" s="204"/>
      <c r="AH866" s="204"/>
    </row>
    <row r="867" spans="1:34" ht="15.6" customHeight="1">
      <c r="A867" t="s">
        <v>8339</v>
      </c>
      <c r="B867" t="s">
        <v>8160</v>
      </c>
      <c r="C867" t="s">
        <v>8166</v>
      </c>
      <c r="D867">
        <v>2016</v>
      </c>
      <c r="E867" t="s">
        <v>8179</v>
      </c>
      <c r="F867" t="s">
        <v>8343</v>
      </c>
      <c r="G867" t="s">
        <v>8184</v>
      </c>
      <c r="H867" t="s">
        <v>8877</v>
      </c>
      <c r="I867" t="s">
        <v>17</v>
      </c>
      <c r="J867" t="s">
        <v>17</v>
      </c>
      <c r="K867" t="s">
        <v>17</v>
      </c>
      <c r="L867" t="s">
        <v>17</v>
      </c>
      <c r="M867" t="s">
        <v>17</v>
      </c>
      <c r="N867" t="s">
        <v>17</v>
      </c>
      <c r="O867" t="s">
        <v>8344</v>
      </c>
      <c r="P867" t="s">
        <v>17</v>
      </c>
      <c r="Q867" s="89">
        <v>4809864</v>
      </c>
      <c r="R867" t="s">
        <v>48</v>
      </c>
      <c r="S867" t="s">
        <v>8186</v>
      </c>
      <c r="T867">
        <v>30</v>
      </c>
      <c r="U867">
        <v>100</v>
      </c>
      <c r="V867" s="89">
        <v>3347493</v>
      </c>
      <c r="W867" s="89">
        <v>2200118</v>
      </c>
      <c r="X867">
        <f t="shared" si="25"/>
        <v>45.741792283524028</v>
      </c>
      <c r="Y867" t="s">
        <v>17</v>
      </c>
      <c r="Z867" t="s">
        <v>17</v>
      </c>
      <c r="AA867" s="101" t="s">
        <v>8944</v>
      </c>
      <c r="AB867" t="s">
        <v>8945</v>
      </c>
      <c r="AC867" t="s">
        <v>17</v>
      </c>
      <c r="AD867" t="s">
        <v>17</v>
      </c>
      <c r="AE867" t="s">
        <v>8946</v>
      </c>
      <c r="AG867" s="204"/>
      <c r="AH867" s="204"/>
    </row>
    <row r="868" spans="1:34" ht="15.6" customHeight="1">
      <c r="A868" t="s">
        <v>8346</v>
      </c>
      <c r="B868" t="s">
        <v>8160</v>
      </c>
      <c r="C868" t="s">
        <v>8166</v>
      </c>
      <c r="D868">
        <v>2016</v>
      </c>
      <c r="E868" t="s">
        <v>8179</v>
      </c>
      <c r="F868" t="s">
        <v>8350</v>
      </c>
      <c r="G868" t="s">
        <v>8184</v>
      </c>
      <c r="H868" t="s">
        <v>8877</v>
      </c>
      <c r="I868" t="s">
        <v>17</v>
      </c>
      <c r="J868" t="s">
        <v>17</v>
      </c>
      <c r="K868" t="s">
        <v>17</v>
      </c>
      <c r="L868" t="s">
        <v>17</v>
      </c>
      <c r="M868" t="s">
        <v>17</v>
      </c>
      <c r="N868" t="s">
        <v>17</v>
      </c>
      <c r="O868" t="s">
        <v>8351</v>
      </c>
      <c r="P868" t="s">
        <v>17</v>
      </c>
      <c r="Q868" s="89">
        <v>5422993</v>
      </c>
      <c r="R868" t="s">
        <v>48</v>
      </c>
      <c r="S868" t="s">
        <v>8186</v>
      </c>
      <c r="T868">
        <v>30</v>
      </c>
      <c r="U868">
        <v>100</v>
      </c>
      <c r="V868" s="89">
        <v>3889624</v>
      </c>
      <c r="W868" s="89">
        <v>2058878</v>
      </c>
      <c r="X868">
        <f t="shared" si="25"/>
        <v>37.965713767286815</v>
      </c>
      <c r="Y868" t="s">
        <v>17</v>
      </c>
      <c r="Z868" t="s">
        <v>17</v>
      </c>
      <c r="AA868" s="101" t="s">
        <v>8947</v>
      </c>
      <c r="AB868" t="s">
        <v>8948</v>
      </c>
      <c r="AC868" t="s">
        <v>17</v>
      </c>
      <c r="AD868" t="s">
        <v>17</v>
      </c>
      <c r="AE868" t="s">
        <v>8949</v>
      </c>
      <c r="AG868" s="204"/>
      <c r="AH868" s="204"/>
    </row>
    <row r="869" spans="1:34" ht="13.15" customHeight="1">
      <c r="A869" t="s">
        <v>8353</v>
      </c>
      <c r="B869" t="s">
        <v>8160</v>
      </c>
      <c r="C869" t="s">
        <v>8166</v>
      </c>
      <c r="D869">
        <v>2016</v>
      </c>
      <c r="E869" t="s">
        <v>8179</v>
      </c>
      <c r="F869" t="s">
        <v>8358</v>
      </c>
      <c r="G869" t="s">
        <v>8184</v>
      </c>
      <c r="H869" t="s">
        <v>8877</v>
      </c>
      <c r="I869" t="s">
        <v>17</v>
      </c>
      <c r="J869" t="s">
        <v>17</v>
      </c>
      <c r="K869" t="s">
        <v>17</v>
      </c>
      <c r="L869" t="s">
        <v>17</v>
      </c>
      <c r="M869" t="s">
        <v>17</v>
      </c>
      <c r="N869" t="s">
        <v>17</v>
      </c>
      <c r="O869" t="s">
        <v>8359</v>
      </c>
      <c r="P869" t="s">
        <v>17</v>
      </c>
      <c r="Q869" s="89">
        <v>4135613</v>
      </c>
      <c r="R869" t="s">
        <v>48</v>
      </c>
      <c r="S869" t="s">
        <v>8186</v>
      </c>
      <c r="T869">
        <v>30</v>
      </c>
      <c r="U869">
        <v>100</v>
      </c>
      <c r="V869" s="89">
        <v>2908845</v>
      </c>
      <c r="W869" s="89">
        <v>992709</v>
      </c>
      <c r="X869">
        <f t="shared" si="25"/>
        <v>24.003914292754182</v>
      </c>
      <c r="Y869" t="s">
        <v>17</v>
      </c>
      <c r="Z869" t="s">
        <v>17</v>
      </c>
      <c r="AA869" s="101" t="s">
        <v>8950</v>
      </c>
      <c r="AB869" t="s">
        <v>8951</v>
      </c>
      <c r="AC869" t="s">
        <v>17</v>
      </c>
      <c r="AD869" t="s">
        <v>17</v>
      </c>
      <c r="AE869" t="s">
        <v>8952</v>
      </c>
      <c r="AG869" s="204"/>
      <c r="AH869" s="204"/>
    </row>
    <row r="870" spans="1:34" ht="15.6" customHeight="1">
      <c r="A870" t="s">
        <v>8361</v>
      </c>
      <c r="B870" t="s">
        <v>8160</v>
      </c>
      <c r="C870" t="s">
        <v>8166</v>
      </c>
      <c r="D870">
        <v>2016</v>
      </c>
      <c r="E870" t="s">
        <v>8179</v>
      </c>
      <c r="F870" t="s">
        <v>8365</v>
      </c>
      <c r="G870" t="s">
        <v>8184</v>
      </c>
      <c r="H870" t="s">
        <v>8877</v>
      </c>
      <c r="I870" t="s">
        <v>17</v>
      </c>
      <c r="J870" t="s">
        <v>17</v>
      </c>
      <c r="K870" t="s">
        <v>17</v>
      </c>
      <c r="L870" t="s">
        <v>17</v>
      </c>
      <c r="M870" t="s">
        <v>17</v>
      </c>
      <c r="N870" t="s">
        <v>17</v>
      </c>
      <c r="O870" t="s">
        <v>8366</v>
      </c>
      <c r="P870" t="s">
        <v>17</v>
      </c>
      <c r="Q870" s="89">
        <v>5550781</v>
      </c>
      <c r="R870" t="s">
        <v>48</v>
      </c>
      <c r="S870" t="s">
        <v>8186</v>
      </c>
      <c r="T870">
        <v>30</v>
      </c>
      <c r="U870">
        <v>100</v>
      </c>
      <c r="V870" s="89">
        <v>3624132</v>
      </c>
      <c r="W870" s="89">
        <v>2222112</v>
      </c>
      <c r="X870">
        <f t="shared" si="25"/>
        <v>40.032420662966167</v>
      </c>
      <c r="Y870" t="s">
        <v>17</v>
      </c>
      <c r="Z870" t="s">
        <v>17</v>
      </c>
      <c r="AA870" s="101" t="s">
        <v>8953</v>
      </c>
      <c r="AB870" t="s">
        <v>8954</v>
      </c>
      <c r="AC870" t="s">
        <v>17</v>
      </c>
      <c r="AD870" t="s">
        <v>17</v>
      </c>
      <c r="AE870" t="s">
        <v>8955</v>
      </c>
      <c r="AG870" s="204"/>
      <c r="AH870" s="204"/>
    </row>
    <row r="871" spans="1:34" ht="13.9" customHeight="1">
      <c r="A871" t="s">
        <v>8368</v>
      </c>
      <c r="B871" t="s">
        <v>8160</v>
      </c>
      <c r="C871" t="s">
        <v>8166</v>
      </c>
      <c r="D871">
        <v>2016</v>
      </c>
      <c r="E871" t="s">
        <v>8179</v>
      </c>
      <c r="F871" t="s">
        <v>8371</v>
      </c>
      <c r="G871" t="s">
        <v>8184</v>
      </c>
      <c r="H871" t="s">
        <v>8877</v>
      </c>
      <c r="I871" t="s">
        <v>17</v>
      </c>
      <c r="J871" t="s">
        <v>17</v>
      </c>
      <c r="K871" t="s">
        <v>17</v>
      </c>
      <c r="L871" t="s">
        <v>17</v>
      </c>
      <c r="M871" t="s">
        <v>17</v>
      </c>
      <c r="N871" t="s">
        <v>17</v>
      </c>
      <c r="O871" t="s">
        <v>8372</v>
      </c>
      <c r="P871" t="s">
        <v>17</v>
      </c>
      <c r="Q871" s="89">
        <v>2974394</v>
      </c>
      <c r="R871" t="s">
        <v>48</v>
      </c>
      <c r="S871" t="s">
        <v>8186</v>
      </c>
      <c r="T871">
        <v>30</v>
      </c>
      <c r="U871">
        <v>100</v>
      </c>
      <c r="V871" s="89">
        <v>2282766</v>
      </c>
      <c r="W871" s="89">
        <v>275695</v>
      </c>
      <c r="X871">
        <f t="shared" si="25"/>
        <v>9.2689468846427197</v>
      </c>
      <c r="Y871" t="s">
        <v>17</v>
      </c>
      <c r="Z871" t="s">
        <v>17</v>
      </c>
      <c r="AA871" s="101" t="s">
        <v>8956</v>
      </c>
      <c r="AB871" t="s">
        <v>8957</v>
      </c>
      <c r="AC871" t="s">
        <v>17</v>
      </c>
      <c r="AD871" t="s">
        <v>17</v>
      </c>
      <c r="AE871" t="s">
        <v>8958</v>
      </c>
      <c r="AG871" s="204"/>
      <c r="AH871" s="204"/>
    </row>
    <row r="872" spans="1:34" ht="14.45" customHeight="1">
      <c r="A872" t="s">
        <v>8374</v>
      </c>
      <c r="B872" t="s">
        <v>8160</v>
      </c>
      <c r="C872" t="s">
        <v>8166</v>
      </c>
      <c r="D872">
        <v>2016</v>
      </c>
      <c r="E872" t="s">
        <v>8179</v>
      </c>
      <c r="F872" t="s">
        <v>8378</v>
      </c>
      <c r="G872" t="s">
        <v>8184</v>
      </c>
      <c r="H872" t="s">
        <v>8877</v>
      </c>
      <c r="I872" t="s">
        <v>17</v>
      </c>
      <c r="J872" t="s">
        <v>17</v>
      </c>
      <c r="K872" t="s">
        <v>17</v>
      </c>
      <c r="L872" t="s">
        <v>17</v>
      </c>
      <c r="M872" t="s">
        <v>17</v>
      </c>
      <c r="N872" t="s">
        <v>17</v>
      </c>
      <c r="O872" t="s">
        <v>8379</v>
      </c>
      <c r="P872" t="s">
        <v>17</v>
      </c>
      <c r="Q872" s="89">
        <v>3603961</v>
      </c>
      <c r="R872" t="s">
        <v>48</v>
      </c>
      <c r="S872" t="s">
        <v>8186</v>
      </c>
      <c r="T872">
        <v>30</v>
      </c>
      <c r="U872">
        <v>100</v>
      </c>
      <c r="V872" s="89">
        <v>2741614</v>
      </c>
      <c r="W872" s="89">
        <v>855127</v>
      </c>
      <c r="X872">
        <f t="shared" si="25"/>
        <v>23.727421023701424</v>
      </c>
      <c r="Y872" t="s">
        <v>17</v>
      </c>
      <c r="Z872" t="s">
        <v>17</v>
      </c>
      <c r="AA872" s="101" t="s">
        <v>8959</v>
      </c>
      <c r="AB872" t="s">
        <v>8960</v>
      </c>
      <c r="AC872" t="s">
        <v>17</v>
      </c>
      <c r="AD872" t="s">
        <v>17</v>
      </c>
      <c r="AE872" t="s">
        <v>8961</v>
      </c>
      <c r="AG872" s="204"/>
      <c r="AH872" s="204"/>
    </row>
    <row r="873" spans="1:34" ht="16.149999999999999" customHeight="1">
      <c r="A873" t="s">
        <v>8381</v>
      </c>
      <c r="B873" t="s">
        <v>8160</v>
      </c>
      <c r="C873" t="s">
        <v>8166</v>
      </c>
      <c r="D873">
        <v>2016</v>
      </c>
      <c r="E873" t="s">
        <v>8179</v>
      </c>
      <c r="F873" t="s">
        <v>8385</v>
      </c>
      <c r="G873" t="s">
        <v>8184</v>
      </c>
      <c r="H873" t="s">
        <v>8877</v>
      </c>
      <c r="I873" t="s">
        <v>17</v>
      </c>
      <c r="J873" t="s">
        <v>17</v>
      </c>
      <c r="K873" t="s">
        <v>17</v>
      </c>
      <c r="L873" t="s">
        <v>17</v>
      </c>
      <c r="M873" t="s">
        <v>17</v>
      </c>
      <c r="N873" t="s">
        <v>17</v>
      </c>
      <c r="O873" t="s">
        <v>8386</v>
      </c>
      <c r="P873" t="s">
        <v>17</v>
      </c>
      <c r="Q873" s="89">
        <v>4057975</v>
      </c>
      <c r="R873" t="s">
        <v>48</v>
      </c>
      <c r="S873" t="s">
        <v>8186</v>
      </c>
      <c r="T873">
        <v>30</v>
      </c>
      <c r="U873">
        <v>100</v>
      </c>
      <c r="V873" s="89">
        <v>2984070</v>
      </c>
      <c r="W873" s="89">
        <v>669572</v>
      </c>
      <c r="X873">
        <f t="shared" si="25"/>
        <v>16.500150937351759</v>
      </c>
      <c r="Y873" t="s">
        <v>17</v>
      </c>
      <c r="Z873" t="s">
        <v>17</v>
      </c>
      <c r="AA873" s="101" t="s">
        <v>8962</v>
      </c>
      <c r="AB873" t="s">
        <v>8963</v>
      </c>
      <c r="AC873" t="s">
        <v>17</v>
      </c>
      <c r="AD873" t="s">
        <v>17</v>
      </c>
      <c r="AE873" t="s">
        <v>8964</v>
      </c>
      <c r="AG873" s="204"/>
      <c r="AH873" s="204"/>
    </row>
    <row r="874" spans="1:34" ht="15.6" customHeight="1">
      <c r="A874" t="s">
        <v>8388</v>
      </c>
      <c r="B874" t="s">
        <v>8160</v>
      </c>
      <c r="C874" t="s">
        <v>8166</v>
      </c>
      <c r="D874">
        <v>2016</v>
      </c>
      <c r="E874" t="s">
        <v>8179</v>
      </c>
      <c r="F874" t="s">
        <v>8392</v>
      </c>
      <c r="G874" t="s">
        <v>8184</v>
      </c>
      <c r="H874" t="s">
        <v>8877</v>
      </c>
      <c r="I874" t="s">
        <v>17</v>
      </c>
      <c r="J874" t="s">
        <v>17</v>
      </c>
      <c r="K874" t="s">
        <v>17</v>
      </c>
      <c r="L874" t="s">
        <v>17</v>
      </c>
      <c r="M874" t="s">
        <v>17</v>
      </c>
      <c r="N874" t="s">
        <v>17</v>
      </c>
      <c r="O874" t="s">
        <v>8393</v>
      </c>
      <c r="P874" t="s">
        <v>17</v>
      </c>
      <c r="Q874" s="89">
        <v>2957418</v>
      </c>
      <c r="R874" t="s">
        <v>48</v>
      </c>
      <c r="S874" t="s">
        <v>8186</v>
      </c>
      <c r="T874">
        <v>30</v>
      </c>
      <c r="U874">
        <v>100</v>
      </c>
      <c r="V874" s="89">
        <v>2065481</v>
      </c>
      <c r="W874" s="89">
        <v>837979</v>
      </c>
      <c r="X874">
        <f t="shared" si="25"/>
        <v>28.334817736282119</v>
      </c>
      <c r="Y874" t="s">
        <v>17</v>
      </c>
      <c r="Z874" t="s">
        <v>17</v>
      </c>
      <c r="AA874" s="101" t="s">
        <v>8965</v>
      </c>
      <c r="AB874" t="s">
        <v>8966</v>
      </c>
      <c r="AC874" t="s">
        <v>17</v>
      </c>
      <c r="AD874" t="s">
        <v>17</v>
      </c>
      <c r="AE874" t="s">
        <v>8967</v>
      </c>
      <c r="AG874" s="204"/>
      <c r="AH874" s="204"/>
    </row>
    <row r="875" spans="1:34" ht="14.45" customHeight="1">
      <c r="A875" t="s">
        <v>8395</v>
      </c>
      <c r="B875" t="s">
        <v>8160</v>
      </c>
      <c r="C875" t="s">
        <v>8166</v>
      </c>
      <c r="D875">
        <v>2016</v>
      </c>
      <c r="E875" t="s">
        <v>8179</v>
      </c>
      <c r="F875" t="s">
        <v>8399</v>
      </c>
      <c r="G875" t="s">
        <v>8184</v>
      </c>
      <c r="H875" t="s">
        <v>8877</v>
      </c>
      <c r="I875" t="s">
        <v>17</v>
      </c>
      <c r="J875" t="s">
        <v>17</v>
      </c>
      <c r="K875" t="s">
        <v>17</v>
      </c>
      <c r="L875" t="s">
        <v>17</v>
      </c>
      <c r="M875" t="s">
        <v>17</v>
      </c>
      <c r="N875" t="s">
        <v>17</v>
      </c>
      <c r="O875" t="s">
        <v>8400</v>
      </c>
      <c r="P875" t="s">
        <v>17</v>
      </c>
      <c r="Q875" s="89">
        <v>5571894</v>
      </c>
      <c r="R875" t="s">
        <v>48</v>
      </c>
      <c r="S875" t="s">
        <v>8186</v>
      </c>
      <c r="T875">
        <v>30</v>
      </c>
      <c r="U875">
        <v>100</v>
      </c>
      <c r="V875" s="89">
        <v>3697632</v>
      </c>
      <c r="W875" s="89">
        <v>2062418</v>
      </c>
      <c r="X875">
        <f t="shared" si="25"/>
        <v>37.014666826037967</v>
      </c>
      <c r="Y875" t="s">
        <v>17</v>
      </c>
      <c r="Z875" t="s">
        <v>17</v>
      </c>
      <c r="AA875" s="101" t="s">
        <v>8968</v>
      </c>
      <c r="AB875" t="s">
        <v>8969</v>
      </c>
      <c r="AC875" t="s">
        <v>17</v>
      </c>
      <c r="AD875" t="s">
        <v>17</v>
      </c>
      <c r="AE875" t="s">
        <v>8970</v>
      </c>
      <c r="AG875" s="204"/>
      <c r="AH875" s="204"/>
    </row>
    <row r="876" spans="1:34" ht="15.6" customHeight="1">
      <c r="A876" t="s">
        <v>8402</v>
      </c>
      <c r="B876" t="s">
        <v>8160</v>
      </c>
      <c r="C876" t="s">
        <v>8166</v>
      </c>
      <c r="D876">
        <v>2016</v>
      </c>
      <c r="E876" t="s">
        <v>8179</v>
      </c>
      <c r="F876" t="s">
        <v>8406</v>
      </c>
      <c r="G876" t="s">
        <v>8184</v>
      </c>
      <c r="H876" t="s">
        <v>8877</v>
      </c>
      <c r="I876" t="s">
        <v>17</v>
      </c>
      <c r="J876" t="s">
        <v>17</v>
      </c>
      <c r="K876" t="s">
        <v>17</v>
      </c>
      <c r="L876" t="s">
        <v>17</v>
      </c>
      <c r="M876" t="s">
        <v>17</v>
      </c>
      <c r="N876" t="s">
        <v>17</v>
      </c>
      <c r="O876" t="s">
        <v>8407</v>
      </c>
      <c r="P876" t="s">
        <v>17</v>
      </c>
      <c r="Q876" s="89">
        <v>3300067</v>
      </c>
      <c r="R876" t="s">
        <v>48</v>
      </c>
      <c r="S876" t="s">
        <v>8186</v>
      </c>
      <c r="T876">
        <v>30</v>
      </c>
      <c r="U876">
        <v>100</v>
      </c>
      <c r="V876" s="89">
        <v>2425906</v>
      </c>
      <c r="W876" s="89">
        <v>1234705</v>
      </c>
      <c r="X876">
        <f t="shared" si="25"/>
        <v>37.414543401694573</v>
      </c>
      <c r="Y876" t="s">
        <v>17</v>
      </c>
      <c r="Z876" t="s">
        <v>17</v>
      </c>
      <c r="AA876" s="101" t="s">
        <v>8971</v>
      </c>
      <c r="AB876" t="s">
        <v>8972</v>
      </c>
      <c r="AC876" t="s">
        <v>17</v>
      </c>
      <c r="AD876" t="s">
        <v>17</v>
      </c>
      <c r="AE876" t="s">
        <v>8973</v>
      </c>
      <c r="AG876" s="204"/>
      <c r="AH876" s="204"/>
    </row>
    <row r="877" spans="1:34" ht="14.45" customHeight="1">
      <c r="A877" t="s">
        <v>8409</v>
      </c>
      <c r="B877" t="s">
        <v>8160</v>
      </c>
      <c r="C877" t="s">
        <v>8166</v>
      </c>
      <c r="D877">
        <v>2016</v>
      </c>
      <c r="E877" t="s">
        <v>8179</v>
      </c>
      <c r="F877" t="s">
        <v>8413</v>
      </c>
      <c r="G877" t="s">
        <v>8184</v>
      </c>
      <c r="H877" t="s">
        <v>8877</v>
      </c>
      <c r="I877" t="s">
        <v>17</v>
      </c>
      <c r="J877" t="s">
        <v>17</v>
      </c>
      <c r="K877" t="s">
        <v>17</v>
      </c>
      <c r="L877" t="s">
        <v>17</v>
      </c>
      <c r="M877" t="s">
        <v>17</v>
      </c>
      <c r="N877" t="s">
        <v>17</v>
      </c>
      <c r="O877" t="s">
        <v>8414</v>
      </c>
      <c r="P877" t="s">
        <v>17</v>
      </c>
      <c r="Q877" s="89">
        <v>5451471</v>
      </c>
      <c r="R877" t="s">
        <v>48</v>
      </c>
      <c r="S877" t="s">
        <v>8186</v>
      </c>
      <c r="T877">
        <v>30</v>
      </c>
      <c r="U877">
        <v>100</v>
      </c>
      <c r="V877" s="89">
        <v>3758791</v>
      </c>
      <c r="W877" s="89">
        <v>2612344</v>
      </c>
      <c r="X877">
        <f t="shared" si="25"/>
        <v>47.91998343199478</v>
      </c>
      <c r="Y877" t="s">
        <v>17</v>
      </c>
      <c r="Z877" t="s">
        <v>17</v>
      </c>
      <c r="AA877" s="101" t="s">
        <v>8974</v>
      </c>
      <c r="AB877" t="s">
        <v>8975</v>
      </c>
      <c r="AC877" t="s">
        <v>17</v>
      </c>
      <c r="AD877" t="s">
        <v>17</v>
      </c>
      <c r="AE877" t="s">
        <v>8976</v>
      </c>
      <c r="AG877" s="204"/>
      <c r="AH877" s="204"/>
    </row>
    <row r="878" spans="1:34" ht="16.149999999999999" customHeight="1">
      <c r="A878" t="s">
        <v>8416</v>
      </c>
      <c r="B878" t="s">
        <v>8160</v>
      </c>
      <c r="C878" t="s">
        <v>8166</v>
      </c>
      <c r="D878">
        <v>2016</v>
      </c>
      <c r="E878" t="s">
        <v>8179</v>
      </c>
      <c r="F878" t="s">
        <v>8420</v>
      </c>
      <c r="G878" t="s">
        <v>8184</v>
      </c>
      <c r="H878" t="s">
        <v>8877</v>
      </c>
      <c r="I878" t="s">
        <v>17</v>
      </c>
      <c r="J878" t="s">
        <v>17</v>
      </c>
      <c r="K878" t="s">
        <v>17</v>
      </c>
      <c r="L878" t="s">
        <v>17</v>
      </c>
      <c r="M878" t="s">
        <v>17</v>
      </c>
      <c r="N878" t="s">
        <v>17</v>
      </c>
      <c r="O878" t="s">
        <v>8421</v>
      </c>
      <c r="P878" t="s">
        <v>17</v>
      </c>
      <c r="Q878" s="89">
        <v>6620473</v>
      </c>
      <c r="R878" t="s">
        <v>48</v>
      </c>
      <c r="S878" t="s">
        <v>8186</v>
      </c>
      <c r="T878">
        <v>30</v>
      </c>
      <c r="U878">
        <v>100</v>
      </c>
      <c r="V878" s="89">
        <v>4417060</v>
      </c>
      <c r="W878" s="89">
        <v>3698649</v>
      </c>
      <c r="X878">
        <f t="shared" si="25"/>
        <v>55.866839121615627</v>
      </c>
      <c r="Y878" t="s">
        <v>17</v>
      </c>
      <c r="Z878" t="s">
        <v>17</v>
      </c>
      <c r="AA878" s="101" t="s">
        <v>8977</v>
      </c>
      <c r="AB878" t="s">
        <v>8978</v>
      </c>
      <c r="AC878" t="s">
        <v>17</v>
      </c>
      <c r="AD878" t="s">
        <v>17</v>
      </c>
      <c r="AE878" t="s">
        <v>8979</v>
      </c>
      <c r="AG878" s="204"/>
      <c r="AH878" s="204"/>
    </row>
    <row r="879" spans="1:34" ht="14.45" customHeight="1">
      <c r="A879" t="s">
        <v>8423</v>
      </c>
      <c r="B879" t="s">
        <v>8160</v>
      </c>
      <c r="C879" t="s">
        <v>8166</v>
      </c>
      <c r="D879">
        <v>2016</v>
      </c>
      <c r="E879" t="s">
        <v>8179</v>
      </c>
      <c r="F879" t="s">
        <v>8427</v>
      </c>
      <c r="G879" t="s">
        <v>8184</v>
      </c>
      <c r="H879" t="s">
        <v>8877</v>
      </c>
      <c r="I879" t="s">
        <v>17</v>
      </c>
      <c r="J879" t="s">
        <v>17</v>
      </c>
      <c r="K879" t="s">
        <v>17</v>
      </c>
      <c r="L879" t="s">
        <v>17</v>
      </c>
      <c r="M879" t="s">
        <v>17</v>
      </c>
      <c r="N879" t="s">
        <v>17</v>
      </c>
      <c r="O879" t="s">
        <v>8428</v>
      </c>
      <c r="P879" t="s">
        <v>17</v>
      </c>
      <c r="Q879" s="89">
        <v>7504329</v>
      </c>
      <c r="R879" t="s">
        <v>48</v>
      </c>
      <c r="S879" t="s">
        <v>8186</v>
      </c>
      <c r="T879">
        <v>30</v>
      </c>
      <c r="U879">
        <v>100</v>
      </c>
      <c r="V879" s="89">
        <v>5250005</v>
      </c>
      <c r="W879" s="89">
        <v>4150423</v>
      </c>
      <c r="X879">
        <f t="shared" si="25"/>
        <v>55.3070501040133</v>
      </c>
      <c r="Y879" t="s">
        <v>17</v>
      </c>
      <c r="Z879" t="s">
        <v>17</v>
      </c>
      <c r="AA879" s="101" t="s">
        <v>8980</v>
      </c>
      <c r="AB879" t="s">
        <v>8981</v>
      </c>
      <c r="AC879" t="s">
        <v>17</v>
      </c>
      <c r="AD879" t="s">
        <v>17</v>
      </c>
      <c r="AE879" t="s">
        <v>8982</v>
      </c>
      <c r="AG879" s="204"/>
      <c r="AH879" s="204"/>
    </row>
    <row r="880" spans="1:34" ht="13.15" customHeight="1">
      <c r="A880" t="s">
        <v>8430</v>
      </c>
      <c r="B880" t="s">
        <v>8160</v>
      </c>
      <c r="C880" t="s">
        <v>8166</v>
      </c>
      <c r="D880">
        <v>2016</v>
      </c>
      <c r="E880" t="s">
        <v>8179</v>
      </c>
      <c r="F880" t="s">
        <v>8434</v>
      </c>
      <c r="G880" t="s">
        <v>8184</v>
      </c>
      <c r="H880" t="s">
        <v>8877</v>
      </c>
      <c r="I880" t="s">
        <v>17</v>
      </c>
      <c r="J880" t="s">
        <v>17</v>
      </c>
      <c r="K880" t="s">
        <v>17</v>
      </c>
      <c r="L880" t="s">
        <v>17</v>
      </c>
      <c r="M880" t="s">
        <v>17</v>
      </c>
      <c r="N880" t="s">
        <v>17</v>
      </c>
      <c r="O880" t="s">
        <v>8435</v>
      </c>
      <c r="P880" t="s">
        <v>17</v>
      </c>
      <c r="Q880" s="89">
        <v>6500234</v>
      </c>
      <c r="R880" t="s">
        <v>48</v>
      </c>
      <c r="S880" t="s">
        <v>8186</v>
      </c>
      <c r="T880">
        <v>30</v>
      </c>
      <c r="U880">
        <v>100</v>
      </c>
      <c r="V880" s="89">
        <v>4339176</v>
      </c>
      <c r="W880" s="89">
        <v>3490551</v>
      </c>
      <c r="X880">
        <f t="shared" si="25"/>
        <v>53.698851456732179</v>
      </c>
      <c r="Y880" t="s">
        <v>17</v>
      </c>
      <c r="Z880" t="s">
        <v>17</v>
      </c>
      <c r="AA880" s="101" t="s">
        <v>8983</v>
      </c>
      <c r="AB880" t="s">
        <v>8984</v>
      </c>
      <c r="AC880" t="s">
        <v>17</v>
      </c>
      <c r="AD880" t="s">
        <v>17</v>
      </c>
      <c r="AE880" t="s">
        <v>8985</v>
      </c>
      <c r="AG880" s="204"/>
      <c r="AH880" s="204"/>
    </row>
    <row r="881" spans="1:34" ht="14.45" customHeight="1">
      <c r="A881" t="s">
        <v>8437</v>
      </c>
      <c r="B881" t="s">
        <v>8160</v>
      </c>
      <c r="C881" t="s">
        <v>8166</v>
      </c>
      <c r="D881">
        <v>2016</v>
      </c>
      <c r="E881" t="s">
        <v>8179</v>
      </c>
      <c r="F881" t="s">
        <v>8441</v>
      </c>
      <c r="G881" t="s">
        <v>8184</v>
      </c>
      <c r="H881" t="s">
        <v>8877</v>
      </c>
      <c r="I881" t="s">
        <v>17</v>
      </c>
      <c r="J881" t="s">
        <v>17</v>
      </c>
      <c r="K881" t="s">
        <v>17</v>
      </c>
      <c r="L881" t="s">
        <v>17</v>
      </c>
      <c r="M881" t="s">
        <v>17</v>
      </c>
      <c r="N881" t="s">
        <v>17</v>
      </c>
      <c r="O881" t="s">
        <v>8442</v>
      </c>
      <c r="P881" t="s">
        <v>17</v>
      </c>
      <c r="Q881" s="89">
        <v>5769717</v>
      </c>
      <c r="R881" t="s">
        <v>48</v>
      </c>
      <c r="S881" t="s">
        <v>8186</v>
      </c>
      <c r="T881">
        <v>30</v>
      </c>
      <c r="U881">
        <v>100</v>
      </c>
      <c r="V881" s="89">
        <v>4046977</v>
      </c>
      <c r="W881" s="89">
        <v>2300462</v>
      </c>
      <c r="X881">
        <f t="shared" si="25"/>
        <v>39.871314312296427</v>
      </c>
      <c r="Y881" t="s">
        <v>17</v>
      </c>
      <c r="Z881" t="s">
        <v>17</v>
      </c>
      <c r="AA881" s="101" t="s">
        <v>8986</v>
      </c>
      <c r="AB881" t="s">
        <v>8987</v>
      </c>
      <c r="AC881" t="s">
        <v>17</v>
      </c>
      <c r="AD881" t="s">
        <v>17</v>
      </c>
      <c r="AE881" t="s">
        <v>8988</v>
      </c>
      <c r="AG881" s="204"/>
      <c r="AH881" s="204"/>
    </row>
    <row r="882" spans="1:34" ht="14.45" customHeight="1">
      <c r="A882" t="s">
        <v>8444</v>
      </c>
      <c r="B882" t="s">
        <v>8160</v>
      </c>
      <c r="C882" t="s">
        <v>8166</v>
      </c>
      <c r="D882">
        <v>2016</v>
      </c>
      <c r="E882" t="s">
        <v>8179</v>
      </c>
      <c r="F882" t="s">
        <v>8448</v>
      </c>
      <c r="G882" t="s">
        <v>8184</v>
      </c>
      <c r="H882" t="s">
        <v>8877</v>
      </c>
      <c r="I882" t="s">
        <v>17</v>
      </c>
      <c r="J882" t="s">
        <v>17</v>
      </c>
      <c r="K882" t="s">
        <v>17</v>
      </c>
      <c r="L882" t="s">
        <v>17</v>
      </c>
      <c r="M882" t="s">
        <v>17</v>
      </c>
      <c r="N882" t="s">
        <v>17</v>
      </c>
      <c r="O882" t="s">
        <v>8449</v>
      </c>
      <c r="P882" t="s">
        <v>17</v>
      </c>
      <c r="Q882" s="89">
        <v>5557400</v>
      </c>
      <c r="R882" t="s">
        <v>48</v>
      </c>
      <c r="S882" t="s">
        <v>8186</v>
      </c>
      <c r="T882">
        <v>30</v>
      </c>
      <c r="U882">
        <v>100</v>
      </c>
      <c r="V882" s="89">
        <v>3757308</v>
      </c>
      <c r="W882" s="89">
        <v>2612276</v>
      </c>
      <c r="X882">
        <f t="shared" si="25"/>
        <v>47.005362219743049</v>
      </c>
      <c r="Y882" t="s">
        <v>17</v>
      </c>
      <c r="Z882" t="s">
        <v>17</v>
      </c>
      <c r="AA882" s="101" t="s">
        <v>8989</v>
      </c>
      <c r="AB882" t="s">
        <v>8990</v>
      </c>
      <c r="AC882" t="s">
        <v>17</v>
      </c>
      <c r="AD882" t="s">
        <v>17</v>
      </c>
      <c r="AE882" t="s">
        <v>8991</v>
      </c>
      <c r="AG882" s="204"/>
      <c r="AH882" s="204"/>
    </row>
    <row r="883" spans="1:34" ht="13.9" customHeight="1">
      <c r="A883" t="s">
        <v>8451</v>
      </c>
      <c r="B883" t="s">
        <v>8160</v>
      </c>
      <c r="C883" t="s">
        <v>8166</v>
      </c>
      <c r="D883">
        <v>2016</v>
      </c>
      <c r="E883" t="s">
        <v>8179</v>
      </c>
      <c r="F883" t="s">
        <v>8455</v>
      </c>
      <c r="G883" t="s">
        <v>8184</v>
      </c>
      <c r="H883" t="s">
        <v>8877</v>
      </c>
      <c r="I883" t="s">
        <v>17</v>
      </c>
      <c r="J883" t="s">
        <v>17</v>
      </c>
      <c r="K883" t="s">
        <v>17</v>
      </c>
      <c r="L883" t="s">
        <v>17</v>
      </c>
      <c r="M883" t="s">
        <v>17</v>
      </c>
      <c r="N883" t="s">
        <v>17</v>
      </c>
      <c r="O883" t="s">
        <v>8456</v>
      </c>
      <c r="P883" t="s">
        <v>17</v>
      </c>
      <c r="Q883" s="89">
        <v>4349779</v>
      </c>
      <c r="R883" t="s">
        <v>48</v>
      </c>
      <c r="S883" t="s">
        <v>8186</v>
      </c>
      <c r="T883">
        <v>30</v>
      </c>
      <c r="U883">
        <v>100</v>
      </c>
      <c r="V883" s="89">
        <v>3160172</v>
      </c>
      <c r="W883" s="89">
        <v>2295402</v>
      </c>
      <c r="X883">
        <f t="shared" si="25"/>
        <v>52.770543055175914</v>
      </c>
      <c r="Y883" t="s">
        <v>17</v>
      </c>
      <c r="Z883" t="s">
        <v>17</v>
      </c>
      <c r="AA883" s="101" t="s">
        <v>8992</v>
      </c>
      <c r="AB883" t="s">
        <v>8993</v>
      </c>
      <c r="AC883" t="s">
        <v>17</v>
      </c>
      <c r="AD883" t="s">
        <v>17</v>
      </c>
      <c r="AE883" t="s">
        <v>8994</v>
      </c>
      <c r="AG883" s="204"/>
      <c r="AH883" s="204"/>
    </row>
    <row r="884" spans="1:34" ht="15.6" customHeight="1">
      <c r="A884" t="s">
        <v>8458</v>
      </c>
      <c r="B884" t="s">
        <v>8160</v>
      </c>
      <c r="C884" t="s">
        <v>8166</v>
      </c>
      <c r="D884">
        <v>2016</v>
      </c>
      <c r="E884" t="s">
        <v>8179</v>
      </c>
      <c r="F884" t="s">
        <v>8462</v>
      </c>
      <c r="G884" t="s">
        <v>8184</v>
      </c>
      <c r="H884" t="s">
        <v>8877</v>
      </c>
      <c r="I884" t="s">
        <v>17</v>
      </c>
      <c r="J884" t="s">
        <v>17</v>
      </c>
      <c r="K884" t="s">
        <v>17</v>
      </c>
      <c r="L884" t="s">
        <v>17</v>
      </c>
      <c r="M884" t="s">
        <v>17</v>
      </c>
      <c r="N884" t="s">
        <v>17</v>
      </c>
      <c r="O884" t="s">
        <v>8463</v>
      </c>
      <c r="P884" t="s">
        <v>17</v>
      </c>
      <c r="Q884" s="89">
        <v>4808800</v>
      </c>
      <c r="R884" t="s">
        <v>48</v>
      </c>
      <c r="S884" t="s">
        <v>8186</v>
      </c>
      <c r="T884">
        <v>30</v>
      </c>
      <c r="U884">
        <v>100</v>
      </c>
      <c r="V884" s="89">
        <v>3083735</v>
      </c>
      <c r="W884" s="89">
        <v>1854363</v>
      </c>
      <c r="X884">
        <f t="shared" si="25"/>
        <v>38.561865746132092</v>
      </c>
      <c r="Y884" t="s">
        <v>17</v>
      </c>
      <c r="Z884" t="s">
        <v>17</v>
      </c>
      <c r="AA884" s="101" t="s">
        <v>8995</v>
      </c>
      <c r="AB884" t="s">
        <v>8996</v>
      </c>
      <c r="AC884" t="s">
        <v>17</v>
      </c>
      <c r="AD884" t="s">
        <v>17</v>
      </c>
      <c r="AE884" t="s">
        <v>8997</v>
      </c>
      <c r="AG884" s="204"/>
      <c r="AH884" s="204"/>
    </row>
    <row r="885" spans="1:34" ht="14.45" customHeight="1">
      <c r="A885" t="s">
        <v>8465</v>
      </c>
      <c r="B885" t="s">
        <v>8160</v>
      </c>
      <c r="C885" t="s">
        <v>8166</v>
      </c>
      <c r="D885">
        <v>2016</v>
      </c>
      <c r="E885" t="s">
        <v>8179</v>
      </c>
      <c r="F885" t="s">
        <v>8469</v>
      </c>
      <c r="G885" t="s">
        <v>8184</v>
      </c>
      <c r="H885" t="s">
        <v>8877</v>
      </c>
      <c r="I885" t="s">
        <v>17</v>
      </c>
      <c r="J885" t="s">
        <v>17</v>
      </c>
      <c r="K885" t="s">
        <v>17</v>
      </c>
      <c r="L885" t="s">
        <v>17</v>
      </c>
      <c r="M885" t="s">
        <v>17</v>
      </c>
      <c r="N885" t="s">
        <v>17</v>
      </c>
      <c r="O885" t="s">
        <v>8470</v>
      </c>
      <c r="P885" t="s">
        <v>17</v>
      </c>
      <c r="Q885" s="89">
        <v>4750078</v>
      </c>
      <c r="R885" t="s">
        <v>48</v>
      </c>
      <c r="S885" t="s">
        <v>8186</v>
      </c>
      <c r="T885">
        <v>30</v>
      </c>
      <c r="U885">
        <v>100</v>
      </c>
      <c r="V885" s="89">
        <v>3292886</v>
      </c>
      <c r="W885" s="89">
        <v>1413107</v>
      </c>
      <c r="X885">
        <f t="shared" si="25"/>
        <v>29.749132540560385</v>
      </c>
      <c r="Y885" t="s">
        <v>17</v>
      </c>
      <c r="Z885" t="s">
        <v>17</v>
      </c>
      <c r="AA885" s="101" t="s">
        <v>8998</v>
      </c>
      <c r="AB885" t="s">
        <v>8999</v>
      </c>
      <c r="AC885" t="s">
        <v>17</v>
      </c>
      <c r="AD885" t="s">
        <v>17</v>
      </c>
      <c r="AE885" t="s">
        <v>9000</v>
      </c>
      <c r="AG885" s="204"/>
      <c r="AH885" s="204"/>
    </row>
    <row r="886" spans="1:34" ht="14.45" customHeight="1">
      <c r="A886" t="s">
        <v>8472</v>
      </c>
      <c r="B886" t="s">
        <v>8160</v>
      </c>
      <c r="C886" t="s">
        <v>8166</v>
      </c>
      <c r="D886">
        <v>2016</v>
      </c>
      <c r="E886" t="s">
        <v>8179</v>
      </c>
      <c r="F886" t="s">
        <v>8476</v>
      </c>
      <c r="G886" t="s">
        <v>8184</v>
      </c>
      <c r="H886" t="s">
        <v>8877</v>
      </c>
      <c r="I886" t="s">
        <v>17</v>
      </c>
      <c r="J886" t="s">
        <v>17</v>
      </c>
      <c r="K886" t="s">
        <v>17</v>
      </c>
      <c r="L886" t="s">
        <v>17</v>
      </c>
      <c r="M886" t="s">
        <v>17</v>
      </c>
      <c r="N886" t="s">
        <v>17</v>
      </c>
      <c r="O886" t="s">
        <v>8477</v>
      </c>
      <c r="P886" t="s">
        <v>17</v>
      </c>
      <c r="Q886" s="89">
        <v>4024612</v>
      </c>
      <c r="R886" t="s">
        <v>48</v>
      </c>
      <c r="S886" t="s">
        <v>8186</v>
      </c>
      <c r="T886">
        <v>30</v>
      </c>
      <c r="U886">
        <v>100</v>
      </c>
      <c r="V886" s="89">
        <v>2784449</v>
      </c>
      <c r="W886" s="89">
        <v>1158989</v>
      </c>
      <c r="X886">
        <f t="shared" si="25"/>
        <v>28.797533774684368</v>
      </c>
      <c r="Y886" t="s">
        <v>17</v>
      </c>
      <c r="Z886" t="s">
        <v>17</v>
      </c>
      <c r="AA886" s="101" t="s">
        <v>9001</v>
      </c>
      <c r="AB886" t="s">
        <v>9002</v>
      </c>
      <c r="AC886" t="s">
        <v>17</v>
      </c>
      <c r="AD886" t="s">
        <v>17</v>
      </c>
      <c r="AE886" t="s">
        <v>9003</v>
      </c>
      <c r="AG886" s="204"/>
      <c r="AH886" s="204"/>
    </row>
    <row r="887" spans="1:34" ht="13.9" customHeight="1">
      <c r="A887" t="s">
        <v>8479</v>
      </c>
      <c r="B887" t="s">
        <v>8160</v>
      </c>
      <c r="C887" t="s">
        <v>8166</v>
      </c>
      <c r="D887">
        <v>2016</v>
      </c>
      <c r="E887" t="s">
        <v>8179</v>
      </c>
      <c r="F887" t="s">
        <v>8483</v>
      </c>
      <c r="G887" t="s">
        <v>8184</v>
      </c>
      <c r="H887" t="s">
        <v>8877</v>
      </c>
      <c r="I887" t="s">
        <v>17</v>
      </c>
      <c r="J887" t="s">
        <v>17</v>
      </c>
      <c r="K887" t="s">
        <v>17</v>
      </c>
      <c r="L887" t="s">
        <v>17</v>
      </c>
      <c r="M887" t="s">
        <v>17</v>
      </c>
      <c r="N887" t="s">
        <v>17</v>
      </c>
      <c r="O887" t="s">
        <v>8484</v>
      </c>
      <c r="P887" t="s">
        <v>17</v>
      </c>
      <c r="Q887" s="89">
        <v>4230053</v>
      </c>
      <c r="R887" t="s">
        <v>48</v>
      </c>
      <c r="S887" t="s">
        <v>8186</v>
      </c>
      <c r="T887">
        <v>30</v>
      </c>
      <c r="U887">
        <v>100</v>
      </c>
      <c r="V887" s="89">
        <v>2898724</v>
      </c>
      <c r="W887" s="89">
        <v>1224363</v>
      </c>
      <c r="X887">
        <f t="shared" si="25"/>
        <v>28.944389112855085</v>
      </c>
      <c r="Y887" t="s">
        <v>17</v>
      </c>
      <c r="Z887" t="s">
        <v>17</v>
      </c>
      <c r="AA887" s="101" t="s">
        <v>9004</v>
      </c>
      <c r="AB887" t="s">
        <v>9005</v>
      </c>
      <c r="AC887" t="s">
        <v>17</v>
      </c>
      <c r="AD887" t="s">
        <v>17</v>
      </c>
      <c r="AE887" t="s">
        <v>9006</v>
      </c>
      <c r="AG887" s="204"/>
      <c r="AH887" s="204"/>
    </row>
    <row r="888" spans="1:34" ht="15.6" customHeight="1">
      <c r="A888" t="s">
        <v>8486</v>
      </c>
      <c r="B888" t="s">
        <v>8160</v>
      </c>
      <c r="C888" t="s">
        <v>8166</v>
      </c>
      <c r="D888">
        <v>2016</v>
      </c>
      <c r="E888" t="s">
        <v>8179</v>
      </c>
      <c r="F888" t="s">
        <v>8490</v>
      </c>
      <c r="G888" t="s">
        <v>8184</v>
      </c>
      <c r="H888" t="s">
        <v>8877</v>
      </c>
      <c r="I888" t="s">
        <v>17</v>
      </c>
      <c r="J888" t="s">
        <v>17</v>
      </c>
      <c r="K888" t="s">
        <v>17</v>
      </c>
      <c r="L888" t="s">
        <v>17</v>
      </c>
      <c r="M888" t="s">
        <v>17</v>
      </c>
      <c r="N888" t="s">
        <v>17</v>
      </c>
      <c r="O888" t="s">
        <v>8491</v>
      </c>
      <c r="P888" t="s">
        <v>17</v>
      </c>
      <c r="Q888" s="89">
        <v>3931570</v>
      </c>
      <c r="R888" t="s">
        <v>48</v>
      </c>
      <c r="S888" t="s">
        <v>8186</v>
      </c>
      <c r="T888">
        <v>30</v>
      </c>
      <c r="U888">
        <v>100</v>
      </c>
      <c r="V888" s="89">
        <v>2698327</v>
      </c>
      <c r="W888" s="89">
        <v>1271054</v>
      </c>
      <c r="X888">
        <f t="shared" si="25"/>
        <v>32.329425649295317</v>
      </c>
      <c r="Y888" t="s">
        <v>17</v>
      </c>
      <c r="Z888" t="s">
        <v>17</v>
      </c>
      <c r="AA888" s="101" t="s">
        <v>9007</v>
      </c>
      <c r="AB888" t="s">
        <v>9008</v>
      </c>
      <c r="AC888" t="s">
        <v>17</v>
      </c>
      <c r="AD888" t="s">
        <v>17</v>
      </c>
      <c r="AE888" t="s">
        <v>9009</v>
      </c>
      <c r="AG888" s="204"/>
      <c r="AH888" s="204"/>
    </row>
    <row r="889" spans="1:34" ht="15.6" customHeight="1">
      <c r="A889" s="101" t="s">
        <v>8493</v>
      </c>
      <c r="B889" t="s">
        <v>8160</v>
      </c>
      <c r="C889" t="s">
        <v>8166</v>
      </c>
      <c r="D889">
        <v>2016</v>
      </c>
      <c r="E889" t="s">
        <v>8179</v>
      </c>
      <c r="F889" t="s">
        <v>8497</v>
      </c>
      <c r="G889" t="s">
        <v>8184</v>
      </c>
      <c r="H889" t="s">
        <v>8877</v>
      </c>
      <c r="I889" t="s">
        <v>17</v>
      </c>
      <c r="J889" t="s">
        <v>17</v>
      </c>
      <c r="K889" t="s">
        <v>17</v>
      </c>
      <c r="L889" t="s">
        <v>17</v>
      </c>
      <c r="M889" t="s">
        <v>17</v>
      </c>
      <c r="N889" t="s">
        <v>17</v>
      </c>
      <c r="O889" t="s">
        <v>8498</v>
      </c>
      <c r="P889" t="s">
        <v>17</v>
      </c>
      <c r="Q889" s="89">
        <v>2731777</v>
      </c>
      <c r="R889" t="s">
        <v>48</v>
      </c>
      <c r="S889" t="s">
        <v>8186</v>
      </c>
      <c r="T889">
        <v>30</v>
      </c>
      <c r="U889">
        <v>100</v>
      </c>
      <c r="V889" s="89">
        <v>1787205</v>
      </c>
      <c r="W889" s="89">
        <v>992813</v>
      </c>
      <c r="X889">
        <f t="shared" si="25"/>
        <v>36.343120247370123</v>
      </c>
      <c r="Y889" t="s">
        <v>17</v>
      </c>
      <c r="Z889" t="s">
        <v>17</v>
      </c>
      <c r="AA889" s="101" t="s">
        <v>9010</v>
      </c>
      <c r="AB889" t="s">
        <v>9011</v>
      </c>
      <c r="AC889" t="s">
        <v>17</v>
      </c>
      <c r="AD889" t="s">
        <v>17</v>
      </c>
      <c r="AE889" t="s">
        <v>9012</v>
      </c>
      <c r="AG889" s="204"/>
      <c r="AH889" s="204"/>
    </row>
    <row r="890" spans="1:34" ht="16.899999999999999" customHeight="1">
      <c r="A890" t="s">
        <v>8795</v>
      </c>
      <c r="B890" t="s">
        <v>8789</v>
      </c>
      <c r="C890" t="s">
        <v>8794</v>
      </c>
      <c r="D890">
        <v>2017</v>
      </c>
      <c r="E890" t="s">
        <v>8806</v>
      </c>
      <c r="F890" t="s">
        <v>8809</v>
      </c>
      <c r="G890" t="s">
        <v>17</v>
      </c>
      <c r="H890" t="s">
        <v>17</v>
      </c>
      <c r="I890" t="s">
        <v>17</v>
      </c>
      <c r="J890" t="s">
        <v>17</v>
      </c>
      <c r="K890" t="s">
        <v>17</v>
      </c>
      <c r="L890" t="s">
        <v>17</v>
      </c>
      <c r="M890" t="s">
        <v>17</v>
      </c>
      <c r="N890" t="s">
        <v>17</v>
      </c>
      <c r="O890" t="s">
        <v>8810</v>
      </c>
      <c r="P890" t="s">
        <v>17</v>
      </c>
      <c r="Q890" s="89">
        <v>3113670</v>
      </c>
      <c r="R890" t="s">
        <v>48</v>
      </c>
      <c r="S890" t="s">
        <v>5328</v>
      </c>
      <c r="T890">
        <v>25</v>
      </c>
      <c r="U890">
        <v>150</v>
      </c>
      <c r="V890" s="89">
        <v>2445746</v>
      </c>
      <c r="W890">
        <f t="shared" ref="W890:W953" si="26">(V890/Q890)*100</f>
        <v>78.548658014497363</v>
      </c>
      <c r="X890" t="s">
        <v>17</v>
      </c>
      <c r="Y890" t="s">
        <v>17</v>
      </c>
      <c r="Z890" t="s">
        <v>17</v>
      </c>
      <c r="AA890" s="101" t="s">
        <v>9013</v>
      </c>
      <c r="AB890" t="s">
        <v>17</v>
      </c>
      <c r="AC890" t="s">
        <v>17</v>
      </c>
      <c r="AD890" s="101" t="s">
        <v>9014</v>
      </c>
    </row>
    <row r="891" spans="1:34" ht="16.899999999999999" customHeight="1">
      <c r="A891" t="s">
        <v>8795</v>
      </c>
      <c r="B891" t="s">
        <v>8789</v>
      </c>
      <c r="C891" t="s">
        <v>8794</v>
      </c>
      <c r="D891">
        <v>2017</v>
      </c>
      <c r="E891" t="s">
        <v>8806</v>
      </c>
      <c r="F891" t="s">
        <v>8820</v>
      </c>
      <c r="G891" t="s">
        <v>17</v>
      </c>
      <c r="H891" t="s">
        <v>17</v>
      </c>
      <c r="I891" t="s">
        <v>17</v>
      </c>
      <c r="J891" t="s">
        <v>17</v>
      </c>
      <c r="K891" t="s">
        <v>17</v>
      </c>
      <c r="L891" t="s">
        <v>17</v>
      </c>
      <c r="M891" t="s">
        <v>17</v>
      </c>
      <c r="N891" t="s">
        <v>17</v>
      </c>
      <c r="O891" t="s">
        <v>8821</v>
      </c>
      <c r="P891" t="s">
        <v>17</v>
      </c>
      <c r="Q891" s="89">
        <v>4086614</v>
      </c>
      <c r="R891" t="s">
        <v>48</v>
      </c>
      <c r="S891" t="s">
        <v>5328</v>
      </c>
      <c r="T891">
        <v>25</v>
      </c>
      <c r="U891">
        <v>150</v>
      </c>
      <c r="V891" s="89">
        <v>3536105</v>
      </c>
      <c r="W891">
        <f t="shared" si="26"/>
        <v>86.528969949204892</v>
      </c>
      <c r="X891" t="s">
        <v>17</v>
      </c>
      <c r="Y891" t="s">
        <v>17</v>
      </c>
      <c r="Z891" t="s">
        <v>17</v>
      </c>
      <c r="AA891" s="101" t="s">
        <v>9015</v>
      </c>
      <c r="AB891" t="s">
        <v>17</v>
      </c>
      <c r="AC891" t="s">
        <v>17</v>
      </c>
      <c r="AD891" s="101" t="s">
        <v>9016</v>
      </c>
    </row>
    <row r="892" spans="1:34" ht="17.45" customHeight="1">
      <c r="A892" t="s">
        <v>8795</v>
      </c>
      <c r="B892" t="s">
        <v>8789</v>
      </c>
      <c r="C892" t="s">
        <v>8794</v>
      </c>
      <c r="D892">
        <v>2017</v>
      </c>
      <c r="E892" t="s">
        <v>8806</v>
      </c>
      <c r="F892" t="s">
        <v>8826</v>
      </c>
      <c r="G892" t="s">
        <v>17</v>
      </c>
      <c r="H892" t="s">
        <v>17</v>
      </c>
      <c r="I892" t="s">
        <v>17</v>
      </c>
      <c r="J892" t="s">
        <v>17</v>
      </c>
      <c r="K892" t="s">
        <v>17</v>
      </c>
      <c r="L892" t="s">
        <v>17</v>
      </c>
      <c r="M892" t="s">
        <v>17</v>
      </c>
      <c r="N892" t="s">
        <v>17</v>
      </c>
      <c r="O892" t="s">
        <v>8827</v>
      </c>
      <c r="P892" t="s">
        <v>17</v>
      </c>
      <c r="Q892" s="89">
        <v>3761234</v>
      </c>
      <c r="R892" t="s">
        <v>48</v>
      </c>
      <c r="S892" t="s">
        <v>5328</v>
      </c>
      <c r="T892">
        <v>25</v>
      </c>
      <c r="U892">
        <v>150</v>
      </c>
      <c r="V892" s="89">
        <v>2262694</v>
      </c>
      <c r="W892">
        <f t="shared" si="26"/>
        <v>60.15828847660103</v>
      </c>
      <c r="X892" t="s">
        <v>17</v>
      </c>
      <c r="Y892" t="s">
        <v>17</v>
      </c>
      <c r="Z892" t="s">
        <v>17</v>
      </c>
      <c r="AA892" s="101" t="s">
        <v>9017</v>
      </c>
      <c r="AB892" t="s">
        <v>17</v>
      </c>
      <c r="AC892" t="s">
        <v>17</v>
      </c>
      <c r="AD892" s="101" t="s">
        <v>9018</v>
      </c>
    </row>
    <row r="893" spans="1:34" ht="14.45" customHeight="1">
      <c r="A893" t="s">
        <v>8795</v>
      </c>
      <c r="B893" t="s">
        <v>8789</v>
      </c>
      <c r="C893" t="s">
        <v>8794</v>
      </c>
      <c r="D893">
        <v>2017</v>
      </c>
      <c r="E893" t="s">
        <v>8806</v>
      </c>
      <c r="F893" t="s">
        <v>8832</v>
      </c>
      <c r="G893" t="s">
        <v>17</v>
      </c>
      <c r="H893" t="s">
        <v>17</v>
      </c>
      <c r="I893" t="s">
        <v>17</v>
      </c>
      <c r="J893" t="s">
        <v>17</v>
      </c>
      <c r="K893" t="s">
        <v>17</v>
      </c>
      <c r="L893" t="s">
        <v>17</v>
      </c>
      <c r="M893" t="s">
        <v>17</v>
      </c>
      <c r="N893" t="s">
        <v>17</v>
      </c>
      <c r="O893" t="s">
        <v>8833</v>
      </c>
      <c r="P893" t="s">
        <v>17</v>
      </c>
      <c r="Q893" s="89">
        <v>4281447</v>
      </c>
      <c r="R893" t="s">
        <v>48</v>
      </c>
      <c r="S893" t="s">
        <v>5328</v>
      </c>
      <c r="T893">
        <v>25</v>
      </c>
      <c r="U893">
        <v>150</v>
      </c>
      <c r="V893" s="89">
        <v>3258232</v>
      </c>
      <c r="W893">
        <f t="shared" si="26"/>
        <v>76.101187285513518</v>
      </c>
      <c r="X893" t="s">
        <v>17</v>
      </c>
      <c r="Y893" t="s">
        <v>17</v>
      </c>
      <c r="Z893" t="s">
        <v>17</v>
      </c>
      <c r="AA893" s="101" t="s">
        <v>9019</v>
      </c>
      <c r="AB893" t="s">
        <v>17</v>
      </c>
      <c r="AC893" t="s">
        <v>17</v>
      </c>
      <c r="AD893" s="101" t="s">
        <v>9020</v>
      </c>
    </row>
    <row r="894" spans="1:34" ht="16.899999999999999" customHeight="1">
      <c r="A894" t="s">
        <v>8795</v>
      </c>
      <c r="B894" t="s">
        <v>8789</v>
      </c>
      <c r="C894" t="s">
        <v>8794</v>
      </c>
      <c r="D894">
        <v>2017</v>
      </c>
      <c r="E894" t="s">
        <v>8806</v>
      </c>
      <c r="F894" t="s">
        <v>8838</v>
      </c>
      <c r="G894" t="s">
        <v>17</v>
      </c>
      <c r="H894" t="s">
        <v>17</v>
      </c>
      <c r="I894" t="s">
        <v>17</v>
      </c>
      <c r="J894" t="s">
        <v>17</v>
      </c>
      <c r="K894" t="s">
        <v>17</v>
      </c>
      <c r="L894" t="s">
        <v>17</v>
      </c>
      <c r="M894" t="s">
        <v>17</v>
      </c>
      <c r="N894" t="s">
        <v>17</v>
      </c>
      <c r="O894" t="s">
        <v>8839</v>
      </c>
      <c r="P894" t="s">
        <v>17</v>
      </c>
      <c r="Q894" s="89">
        <v>3878777</v>
      </c>
      <c r="R894" t="s">
        <v>48</v>
      </c>
      <c r="S894" t="s">
        <v>5328</v>
      </c>
      <c r="T894">
        <v>25</v>
      </c>
      <c r="U894">
        <v>150</v>
      </c>
      <c r="V894" s="89">
        <v>2110464</v>
      </c>
      <c r="W894">
        <f t="shared" si="26"/>
        <v>54.410552604596759</v>
      </c>
      <c r="X894" t="s">
        <v>17</v>
      </c>
      <c r="Y894" t="s">
        <v>17</v>
      </c>
      <c r="Z894" t="s">
        <v>17</v>
      </c>
      <c r="AA894" s="101" t="s">
        <v>9021</v>
      </c>
      <c r="AB894" t="s">
        <v>17</v>
      </c>
      <c r="AC894" t="s">
        <v>17</v>
      </c>
      <c r="AD894" s="101" t="s">
        <v>9022</v>
      </c>
    </row>
    <row r="895" spans="1:34" ht="15.6" customHeight="1">
      <c r="A895" t="s">
        <v>8795</v>
      </c>
      <c r="B895" t="s">
        <v>8789</v>
      </c>
      <c r="C895" t="s">
        <v>8794</v>
      </c>
      <c r="D895">
        <v>2017</v>
      </c>
      <c r="E895" t="s">
        <v>8806</v>
      </c>
      <c r="F895" t="s">
        <v>8844</v>
      </c>
      <c r="G895" t="s">
        <v>17</v>
      </c>
      <c r="H895" t="s">
        <v>17</v>
      </c>
      <c r="I895" t="s">
        <v>17</v>
      </c>
      <c r="J895" t="s">
        <v>17</v>
      </c>
      <c r="K895" t="s">
        <v>17</v>
      </c>
      <c r="L895" t="s">
        <v>17</v>
      </c>
      <c r="M895" t="s">
        <v>17</v>
      </c>
      <c r="N895" t="s">
        <v>17</v>
      </c>
      <c r="O895" t="s">
        <v>8845</v>
      </c>
      <c r="P895" t="s">
        <v>17</v>
      </c>
      <c r="Q895" s="89">
        <v>3515996</v>
      </c>
      <c r="R895" t="s">
        <v>48</v>
      </c>
      <c r="S895" t="s">
        <v>5328</v>
      </c>
      <c r="T895">
        <v>25</v>
      </c>
      <c r="U895">
        <v>150</v>
      </c>
      <c r="V895" s="89">
        <v>2020752</v>
      </c>
      <c r="W895">
        <f t="shared" si="26"/>
        <v>57.473102927307082</v>
      </c>
      <c r="X895" t="s">
        <v>17</v>
      </c>
      <c r="Y895" t="s">
        <v>17</v>
      </c>
      <c r="Z895" t="s">
        <v>17</v>
      </c>
      <c r="AA895" s="101" t="s">
        <v>9023</v>
      </c>
      <c r="AB895" t="s">
        <v>17</v>
      </c>
      <c r="AC895" t="s">
        <v>17</v>
      </c>
      <c r="AD895" s="101" t="s">
        <v>9024</v>
      </c>
    </row>
    <row r="896" spans="1:34" ht="13.9" customHeight="1">
      <c r="A896" t="s">
        <v>8795</v>
      </c>
      <c r="B896" t="s">
        <v>8789</v>
      </c>
      <c r="C896" t="s">
        <v>8794</v>
      </c>
      <c r="D896">
        <v>2017</v>
      </c>
      <c r="E896" t="s">
        <v>8806</v>
      </c>
      <c r="F896" t="s">
        <v>8850</v>
      </c>
      <c r="G896" t="s">
        <v>17</v>
      </c>
      <c r="H896" t="s">
        <v>17</v>
      </c>
      <c r="I896" t="s">
        <v>17</v>
      </c>
      <c r="J896" t="s">
        <v>17</v>
      </c>
      <c r="K896" t="s">
        <v>17</v>
      </c>
      <c r="L896" t="s">
        <v>17</v>
      </c>
      <c r="M896" t="s">
        <v>17</v>
      </c>
      <c r="N896" t="s">
        <v>17</v>
      </c>
      <c r="O896" t="s">
        <v>8851</v>
      </c>
      <c r="P896" t="s">
        <v>17</v>
      </c>
      <c r="Q896" s="89">
        <v>3658377</v>
      </c>
      <c r="R896" t="s">
        <v>48</v>
      </c>
      <c r="S896" t="s">
        <v>5328</v>
      </c>
      <c r="T896">
        <v>25</v>
      </c>
      <c r="U896">
        <v>150</v>
      </c>
      <c r="V896" s="89">
        <v>2381389</v>
      </c>
      <c r="W896">
        <f t="shared" si="26"/>
        <v>65.094138739665155</v>
      </c>
      <c r="X896" t="s">
        <v>17</v>
      </c>
      <c r="Y896" t="s">
        <v>17</v>
      </c>
      <c r="Z896" t="s">
        <v>17</v>
      </c>
      <c r="AA896" s="101" t="s">
        <v>9025</v>
      </c>
      <c r="AB896" t="s">
        <v>17</v>
      </c>
      <c r="AC896" t="s">
        <v>17</v>
      </c>
      <c r="AD896" s="101" t="s">
        <v>9026</v>
      </c>
    </row>
    <row r="897" spans="1:31" ht="14.45" customHeight="1">
      <c r="A897" t="s">
        <v>8795</v>
      </c>
      <c r="B897" t="s">
        <v>8789</v>
      </c>
      <c r="C897" t="s">
        <v>8794</v>
      </c>
      <c r="D897">
        <v>2017</v>
      </c>
      <c r="E897" t="s">
        <v>8806</v>
      </c>
      <c r="F897" t="s">
        <v>8856</v>
      </c>
      <c r="G897" t="s">
        <v>17</v>
      </c>
      <c r="H897" t="s">
        <v>17</v>
      </c>
      <c r="I897" t="s">
        <v>17</v>
      </c>
      <c r="J897" t="s">
        <v>17</v>
      </c>
      <c r="K897" t="s">
        <v>17</v>
      </c>
      <c r="L897" t="s">
        <v>17</v>
      </c>
      <c r="M897" t="s">
        <v>17</v>
      </c>
      <c r="N897" t="s">
        <v>17</v>
      </c>
      <c r="O897" t="s">
        <v>8857</v>
      </c>
      <c r="P897" t="s">
        <v>17</v>
      </c>
      <c r="Q897" s="89">
        <v>4171674</v>
      </c>
      <c r="R897" t="s">
        <v>48</v>
      </c>
      <c r="S897" t="s">
        <v>5328</v>
      </c>
      <c r="T897">
        <v>25</v>
      </c>
      <c r="U897">
        <v>150</v>
      </c>
      <c r="V897" s="89">
        <v>1953268</v>
      </c>
      <c r="W897">
        <f t="shared" si="26"/>
        <v>46.822162997396248</v>
      </c>
      <c r="X897" t="s">
        <v>17</v>
      </c>
      <c r="Y897" t="s">
        <v>17</v>
      </c>
      <c r="Z897" t="s">
        <v>17</v>
      </c>
      <c r="AA897" s="101" t="s">
        <v>9027</v>
      </c>
      <c r="AB897" t="s">
        <v>17</v>
      </c>
      <c r="AC897" t="s">
        <v>17</v>
      </c>
      <c r="AD897" s="101" t="s">
        <v>9028</v>
      </c>
    </row>
    <row r="898" spans="1:31" ht="14.45" customHeight="1">
      <c r="A898" t="s">
        <v>8795</v>
      </c>
      <c r="B898" t="s">
        <v>8789</v>
      </c>
      <c r="C898" t="s">
        <v>8794</v>
      </c>
      <c r="D898">
        <v>2017</v>
      </c>
      <c r="E898" t="s">
        <v>8806</v>
      </c>
      <c r="F898" t="s">
        <v>8862</v>
      </c>
      <c r="G898" t="s">
        <v>17</v>
      </c>
      <c r="H898" t="s">
        <v>17</v>
      </c>
      <c r="I898" t="s">
        <v>17</v>
      </c>
      <c r="J898" t="s">
        <v>17</v>
      </c>
      <c r="K898" t="s">
        <v>17</v>
      </c>
      <c r="L898" t="s">
        <v>17</v>
      </c>
      <c r="M898" t="s">
        <v>17</v>
      </c>
      <c r="N898" t="s">
        <v>17</v>
      </c>
      <c r="O898" t="s">
        <v>8863</v>
      </c>
      <c r="P898" t="s">
        <v>17</v>
      </c>
      <c r="Q898" s="89">
        <v>3748872</v>
      </c>
      <c r="R898" t="s">
        <v>48</v>
      </c>
      <c r="S898" t="s">
        <v>5328</v>
      </c>
      <c r="T898">
        <v>25</v>
      </c>
      <c r="U898">
        <v>150</v>
      </c>
      <c r="V898" s="89">
        <v>3174850</v>
      </c>
      <c r="W898">
        <f t="shared" si="26"/>
        <v>84.688140859437183</v>
      </c>
      <c r="X898" t="s">
        <v>17</v>
      </c>
      <c r="Y898" t="s">
        <v>17</v>
      </c>
      <c r="Z898" t="s">
        <v>17</v>
      </c>
      <c r="AA898" s="101" t="s">
        <v>9029</v>
      </c>
      <c r="AB898" t="s">
        <v>17</v>
      </c>
      <c r="AC898" t="s">
        <v>17</v>
      </c>
      <c r="AD898" s="101" t="s">
        <v>9030</v>
      </c>
    </row>
    <row r="899" spans="1:31" ht="15.6" customHeight="1">
      <c r="A899" t="s">
        <v>8795</v>
      </c>
      <c r="B899" t="s">
        <v>8789</v>
      </c>
      <c r="C899" t="s">
        <v>8794</v>
      </c>
      <c r="D899">
        <v>2017</v>
      </c>
      <c r="E899" t="s">
        <v>8806</v>
      </c>
      <c r="F899" t="s">
        <v>8868</v>
      </c>
      <c r="G899" t="s">
        <v>17</v>
      </c>
      <c r="H899" t="s">
        <v>17</v>
      </c>
      <c r="I899" t="s">
        <v>17</v>
      </c>
      <c r="J899" t="s">
        <v>17</v>
      </c>
      <c r="K899" t="s">
        <v>17</v>
      </c>
      <c r="L899" t="s">
        <v>17</v>
      </c>
      <c r="M899" t="s">
        <v>17</v>
      </c>
      <c r="N899" t="s">
        <v>17</v>
      </c>
      <c r="O899" t="s">
        <v>8869</v>
      </c>
      <c r="P899" t="s">
        <v>17</v>
      </c>
      <c r="Q899" s="89">
        <v>4002422</v>
      </c>
      <c r="R899" t="s">
        <v>48</v>
      </c>
      <c r="S899" t="s">
        <v>5328</v>
      </c>
      <c r="T899">
        <v>25</v>
      </c>
      <c r="U899">
        <v>150</v>
      </c>
      <c r="V899" s="89">
        <v>3452740</v>
      </c>
      <c r="W899">
        <f t="shared" si="26"/>
        <v>86.266265776072586</v>
      </c>
      <c r="X899" t="s">
        <v>17</v>
      </c>
      <c r="Y899" t="s">
        <v>17</v>
      </c>
      <c r="Z899" t="s">
        <v>17</v>
      </c>
      <c r="AA899" s="101" t="s">
        <v>9031</v>
      </c>
      <c r="AB899" t="s">
        <v>17</v>
      </c>
      <c r="AC899" t="s">
        <v>17</v>
      </c>
      <c r="AD899" s="101" t="s">
        <v>9032</v>
      </c>
    </row>
    <row r="900" spans="1:31" ht="16.149999999999999" customHeight="1">
      <c r="A900" t="s">
        <v>8795</v>
      </c>
      <c r="B900" t="s">
        <v>8789</v>
      </c>
      <c r="C900" t="s">
        <v>8794</v>
      </c>
      <c r="D900">
        <v>2017</v>
      </c>
      <c r="E900" t="s">
        <v>8806</v>
      </c>
      <c r="F900" t="s">
        <v>8874</v>
      </c>
      <c r="G900" t="s">
        <v>17</v>
      </c>
      <c r="H900" t="s">
        <v>17</v>
      </c>
      <c r="I900" t="s">
        <v>17</v>
      </c>
      <c r="J900" t="s">
        <v>17</v>
      </c>
      <c r="K900" t="s">
        <v>17</v>
      </c>
      <c r="L900" t="s">
        <v>17</v>
      </c>
      <c r="M900" t="s">
        <v>17</v>
      </c>
      <c r="N900" t="s">
        <v>17</v>
      </c>
      <c r="O900" t="s">
        <v>8875</v>
      </c>
      <c r="P900" t="s">
        <v>17</v>
      </c>
      <c r="Q900" s="89">
        <v>3618339</v>
      </c>
      <c r="R900" t="s">
        <v>48</v>
      </c>
      <c r="S900" t="s">
        <v>5328</v>
      </c>
      <c r="T900">
        <v>25</v>
      </c>
      <c r="U900">
        <v>150</v>
      </c>
      <c r="V900" s="89">
        <v>2621798</v>
      </c>
      <c r="W900">
        <f t="shared" si="26"/>
        <v>72.45860600678931</v>
      </c>
      <c r="X900" t="s">
        <v>17</v>
      </c>
      <c r="Y900" t="s">
        <v>17</v>
      </c>
      <c r="Z900" t="s">
        <v>17</v>
      </c>
      <c r="AA900" s="101" t="s">
        <v>9033</v>
      </c>
      <c r="AB900" t="s">
        <v>17</v>
      </c>
      <c r="AC900" t="s">
        <v>17</v>
      </c>
      <c r="AD900" s="101" t="s">
        <v>9034</v>
      </c>
    </row>
    <row r="901" spans="1:31">
      <c r="A901" t="s">
        <v>9602</v>
      </c>
      <c r="B901" s="262" t="s">
        <v>9596</v>
      </c>
      <c r="C901" t="s">
        <v>9601</v>
      </c>
      <c r="D901">
        <v>2016</v>
      </c>
      <c r="E901" t="s">
        <v>9617</v>
      </c>
      <c r="F901" t="s">
        <v>9622</v>
      </c>
      <c r="G901" t="s">
        <v>17</v>
      </c>
      <c r="H901" t="s">
        <v>17</v>
      </c>
      <c r="I901" t="s">
        <v>17</v>
      </c>
      <c r="J901" t="s">
        <v>17</v>
      </c>
      <c r="K901" t="s">
        <v>17</v>
      </c>
      <c r="L901" t="s">
        <v>17</v>
      </c>
      <c r="M901" t="s">
        <v>17</v>
      </c>
      <c r="N901" t="s">
        <v>17</v>
      </c>
      <c r="O901" t="s">
        <v>9623</v>
      </c>
      <c r="P901" t="s">
        <v>17</v>
      </c>
      <c r="Q901" s="223">
        <v>740615</v>
      </c>
      <c r="R901" t="s">
        <v>48</v>
      </c>
      <c r="S901" t="s">
        <v>17</v>
      </c>
      <c r="T901">
        <v>20</v>
      </c>
      <c r="U901" t="s">
        <v>10193</v>
      </c>
      <c r="V901" s="89">
        <v>315787</v>
      </c>
      <c r="W901">
        <f t="shared" si="26"/>
        <v>42.638482882469297</v>
      </c>
      <c r="X901" t="s">
        <v>17</v>
      </c>
      <c r="Y901" t="s">
        <v>17</v>
      </c>
      <c r="Z901" t="s">
        <v>17</v>
      </c>
      <c r="AA901" t="s">
        <v>17</v>
      </c>
      <c r="AB901" t="s">
        <v>17</v>
      </c>
      <c r="AC901" t="s">
        <v>17</v>
      </c>
      <c r="AD901" t="s">
        <v>10194</v>
      </c>
      <c r="AE901" t="s">
        <v>10195</v>
      </c>
    </row>
    <row r="902" spans="1:31">
      <c r="A902" t="s">
        <v>9625</v>
      </c>
      <c r="B902" s="262" t="s">
        <v>9596</v>
      </c>
      <c r="C902" t="s">
        <v>9601</v>
      </c>
      <c r="D902">
        <v>2016</v>
      </c>
      <c r="E902" t="s">
        <v>9617</v>
      </c>
      <c r="F902" t="s">
        <v>9634</v>
      </c>
      <c r="G902" t="s">
        <v>17</v>
      </c>
      <c r="H902" t="s">
        <v>17</v>
      </c>
      <c r="I902" t="s">
        <v>17</v>
      </c>
      <c r="J902" t="s">
        <v>17</v>
      </c>
      <c r="K902" t="s">
        <v>17</v>
      </c>
      <c r="L902" t="s">
        <v>17</v>
      </c>
      <c r="M902" t="s">
        <v>17</v>
      </c>
      <c r="N902" t="s">
        <v>17</v>
      </c>
      <c r="O902" t="s">
        <v>9635</v>
      </c>
      <c r="P902" t="s">
        <v>17</v>
      </c>
      <c r="Q902" s="223">
        <v>5756271</v>
      </c>
      <c r="R902" t="s">
        <v>48</v>
      </c>
      <c r="S902" t="s">
        <v>17</v>
      </c>
      <c r="T902">
        <v>20</v>
      </c>
      <c r="U902" t="s">
        <v>10193</v>
      </c>
      <c r="V902" s="89">
        <v>2548130</v>
      </c>
      <c r="W902">
        <f t="shared" si="26"/>
        <v>44.267026343964694</v>
      </c>
      <c r="X902" t="s">
        <v>17</v>
      </c>
      <c r="Y902" t="s">
        <v>17</v>
      </c>
      <c r="Z902" t="s">
        <v>17</v>
      </c>
      <c r="AA902" t="s">
        <v>17</v>
      </c>
      <c r="AB902" t="s">
        <v>17</v>
      </c>
      <c r="AC902" t="s">
        <v>17</v>
      </c>
      <c r="AD902" t="s">
        <v>10196</v>
      </c>
      <c r="AE902" t="s">
        <v>10195</v>
      </c>
    </row>
    <row r="903" spans="1:31">
      <c r="A903" t="s">
        <v>9625</v>
      </c>
      <c r="B903" s="262" t="s">
        <v>9596</v>
      </c>
      <c r="C903" t="s">
        <v>9601</v>
      </c>
      <c r="D903">
        <v>2016</v>
      </c>
      <c r="E903" t="s">
        <v>9617</v>
      </c>
      <c r="F903" t="s">
        <v>9643</v>
      </c>
      <c r="G903" t="s">
        <v>17</v>
      </c>
      <c r="H903" t="s">
        <v>17</v>
      </c>
      <c r="I903" t="s">
        <v>17</v>
      </c>
      <c r="J903" t="s">
        <v>17</v>
      </c>
      <c r="K903" t="s">
        <v>17</v>
      </c>
      <c r="L903" t="s">
        <v>17</v>
      </c>
      <c r="M903" t="s">
        <v>17</v>
      </c>
      <c r="N903" t="s">
        <v>17</v>
      </c>
      <c r="O903" t="s">
        <v>9645</v>
      </c>
      <c r="P903" t="s">
        <v>17</v>
      </c>
      <c r="Q903" s="223">
        <v>4938052</v>
      </c>
      <c r="R903" t="s">
        <v>49</v>
      </c>
      <c r="S903" t="s">
        <v>17</v>
      </c>
      <c r="T903">
        <v>20</v>
      </c>
      <c r="U903" t="s">
        <v>10193</v>
      </c>
      <c r="V903" s="89">
        <v>2439440</v>
      </c>
      <c r="W903">
        <f t="shared" si="26"/>
        <v>49.40085685610439</v>
      </c>
      <c r="X903" t="s">
        <v>17</v>
      </c>
      <c r="Y903" t="s">
        <v>17</v>
      </c>
      <c r="Z903" t="s">
        <v>17</v>
      </c>
      <c r="AA903" t="s">
        <v>17</v>
      </c>
      <c r="AB903" t="s">
        <v>17</v>
      </c>
      <c r="AC903" t="s">
        <v>17</v>
      </c>
      <c r="AD903" t="s">
        <v>10197</v>
      </c>
      <c r="AE903" t="s">
        <v>10195</v>
      </c>
    </row>
    <row r="904" spans="1:31">
      <c r="A904" t="s">
        <v>9625</v>
      </c>
      <c r="B904" s="262" t="s">
        <v>9596</v>
      </c>
      <c r="C904" t="s">
        <v>9601</v>
      </c>
      <c r="D904">
        <v>2016</v>
      </c>
      <c r="E904" t="s">
        <v>9617</v>
      </c>
      <c r="F904" t="s">
        <v>9653</v>
      </c>
      <c r="G904" t="s">
        <v>17</v>
      </c>
      <c r="H904" t="s">
        <v>17</v>
      </c>
      <c r="I904" t="s">
        <v>17</v>
      </c>
      <c r="J904" t="s">
        <v>17</v>
      </c>
      <c r="K904" t="s">
        <v>17</v>
      </c>
      <c r="L904" t="s">
        <v>17</v>
      </c>
      <c r="M904" t="s">
        <v>17</v>
      </c>
      <c r="N904" t="s">
        <v>17</v>
      </c>
      <c r="O904" t="s">
        <v>9654</v>
      </c>
      <c r="P904" t="s">
        <v>17</v>
      </c>
      <c r="Q904" s="223">
        <v>13660266</v>
      </c>
      <c r="R904" t="s">
        <v>48</v>
      </c>
      <c r="S904" t="s">
        <v>17</v>
      </c>
      <c r="T904">
        <v>20</v>
      </c>
      <c r="U904" t="s">
        <v>10193</v>
      </c>
      <c r="V904" s="89">
        <v>5308445</v>
      </c>
      <c r="W904">
        <f t="shared" si="26"/>
        <v>38.860480462093491</v>
      </c>
      <c r="X904" t="s">
        <v>17</v>
      </c>
      <c r="Y904" t="s">
        <v>17</v>
      </c>
      <c r="Z904" t="s">
        <v>17</v>
      </c>
      <c r="AA904" t="s">
        <v>17</v>
      </c>
      <c r="AB904" t="s">
        <v>17</v>
      </c>
      <c r="AC904" t="s">
        <v>17</v>
      </c>
      <c r="AD904" t="s">
        <v>10198</v>
      </c>
      <c r="AE904" t="s">
        <v>10195</v>
      </c>
    </row>
    <row r="905" spans="1:31">
      <c r="A905" t="s">
        <v>9625</v>
      </c>
      <c r="B905" s="262" t="s">
        <v>9596</v>
      </c>
      <c r="C905" t="s">
        <v>9601</v>
      </c>
      <c r="D905">
        <v>2016</v>
      </c>
      <c r="E905" t="s">
        <v>9617</v>
      </c>
      <c r="F905" t="s">
        <v>9661</v>
      </c>
      <c r="G905" t="s">
        <v>17</v>
      </c>
      <c r="H905" t="s">
        <v>17</v>
      </c>
      <c r="I905" t="s">
        <v>17</v>
      </c>
      <c r="J905" t="s">
        <v>17</v>
      </c>
      <c r="K905" t="s">
        <v>17</v>
      </c>
      <c r="L905" t="s">
        <v>17</v>
      </c>
      <c r="M905" t="s">
        <v>17</v>
      </c>
      <c r="N905" t="s">
        <v>17</v>
      </c>
      <c r="O905" t="s">
        <v>9662</v>
      </c>
      <c r="P905" t="s">
        <v>17</v>
      </c>
      <c r="Q905" s="223">
        <v>7084330</v>
      </c>
      <c r="R905" t="s">
        <v>49</v>
      </c>
      <c r="S905" t="s">
        <v>17</v>
      </c>
      <c r="T905">
        <v>20</v>
      </c>
      <c r="U905" t="s">
        <v>10193</v>
      </c>
      <c r="V905" s="89">
        <v>6879586</v>
      </c>
      <c r="W905">
        <f t="shared" si="26"/>
        <v>97.10990312421923</v>
      </c>
      <c r="X905" t="s">
        <v>17</v>
      </c>
      <c r="Y905" t="s">
        <v>17</v>
      </c>
      <c r="Z905" t="s">
        <v>17</v>
      </c>
      <c r="AA905" t="s">
        <v>10199</v>
      </c>
      <c r="AB905" t="s">
        <v>17</v>
      </c>
      <c r="AC905" t="s">
        <v>17</v>
      </c>
      <c r="AD905" t="s">
        <v>10200</v>
      </c>
    </row>
    <row r="906" spans="1:31">
      <c r="A906" t="s">
        <v>9664</v>
      </c>
      <c r="B906" s="262" t="s">
        <v>9596</v>
      </c>
      <c r="C906" t="s">
        <v>9601</v>
      </c>
      <c r="D906">
        <v>2016</v>
      </c>
      <c r="E906" t="s">
        <v>9617</v>
      </c>
      <c r="F906" t="s">
        <v>9674</v>
      </c>
      <c r="G906" t="s">
        <v>17</v>
      </c>
      <c r="H906" t="s">
        <v>17</v>
      </c>
      <c r="I906" t="s">
        <v>17</v>
      </c>
      <c r="J906" t="s">
        <v>17</v>
      </c>
      <c r="K906" t="s">
        <v>17</v>
      </c>
      <c r="L906" t="s">
        <v>17</v>
      </c>
      <c r="M906" t="s">
        <v>17</v>
      </c>
      <c r="N906" t="s">
        <v>17</v>
      </c>
      <c r="O906" t="s">
        <v>9675</v>
      </c>
      <c r="P906" t="s">
        <v>17</v>
      </c>
      <c r="Q906" s="223">
        <v>5415364</v>
      </c>
      <c r="R906" t="s">
        <v>48</v>
      </c>
      <c r="S906" t="s">
        <v>17</v>
      </c>
      <c r="T906">
        <v>20</v>
      </c>
      <c r="U906" t="s">
        <v>10193</v>
      </c>
      <c r="V906" s="89">
        <v>1166467</v>
      </c>
      <c r="W906">
        <f t="shared" si="26"/>
        <v>21.539955578239987</v>
      </c>
      <c r="X906" t="s">
        <v>17</v>
      </c>
      <c r="Y906" t="s">
        <v>17</v>
      </c>
      <c r="Z906" t="s">
        <v>17</v>
      </c>
      <c r="AA906" t="s">
        <v>17</v>
      </c>
      <c r="AB906" t="s">
        <v>17</v>
      </c>
      <c r="AC906" t="s">
        <v>17</v>
      </c>
      <c r="AD906" t="s">
        <v>10201</v>
      </c>
      <c r="AE906" t="s">
        <v>10195</v>
      </c>
    </row>
    <row r="907" spans="1:31">
      <c r="A907" t="s">
        <v>9664</v>
      </c>
      <c r="B907" s="262" t="s">
        <v>9596</v>
      </c>
      <c r="C907" t="s">
        <v>9601</v>
      </c>
      <c r="D907">
        <v>2016</v>
      </c>
      <c r="E907" t="s">
        <v>9617</v>
      </c>
      <c r="F907" t="s">
        <v>9683</v>
      </c>
      <c r="G907" t="s">
        <v>17</v>
      </c>
      <c r="H907" t="s">
        <v>17</v>
      </c>
      <c r="I907" t="s">
        <v>17</v>
      </c>
      <c r="J907" t="s">
        <v>17</v>
      </c>
      <c r="K907" t="s">
        <v>17</v>
      </c>
      <c r="L907" t="s">
        <v>17</v>
      </c>
      <c r="M907" t="s">
        <v>17</v>
      </c>
      <c r="N907" t="s">
        <v>17</v>
      </c>
      <c r="O907" t="s">
        <v>9684</v>
      </c>
      <c r="P907" t="s">
        <v>17</v>
      </c>
      <c r="Q907" s="223">
        <v>4669240</v>
      </c>
      <c r="R907" t="s">
        <v>49</v>
      </c>
      <c r="S907" t="s">
        <v>17</v>
      </c>
      <c r="T907">
        <v>20</v>
      </c>
      <c r="U907" t="s">
        <v>10193</v>
      </c>
      <c r="V907" s="89">
        <v>1683049</v>
      </c>
      <c r="W907">
        <f t="shared" si="26"/>
        <v>36.045459218202538</v>
      </c>
      <c r="X907" t="s">
        <v>17</v>
      </c>
      <c r="Y907" t="s">
        <v>17</v>
      </c>
      <c r="Z907" t="s">
        <v>17</v>
      </c>
      <c r="AA907" t="s">
        <v>17</v>
      </c>
      <c r="AB907" t="s">
        <v>17</v>
      </c>
      <c r="AC907" t="s">
        <v>17</v>
      </c>
      <c r="AD907" t="s">
        <v>10202</v>
      </c>
      <c r="AE907" t="s">
        <v>10195</v>
      </c>
    </row>
    <row r="908" spans="1:31">
      <c r="A908" t="s">
        <v>9664</v>
      </c>
      <c r="B908" s="262" t="s">
        <v>9596</v>
      </c>
      <c r="C908" t="s">
        <v>9601</v>
      </c>
      <c r="D908">
        <v>2016</v>
      </c>
      <c r="E908" t="s">
        <v>9617</v>
      </c>
      <c r="F908" t="s">
        <v>9692</v>
      </c>
      <c r="G908" t="s">
        <v>17</v>
      </c>
      <c r="H908" t="s">
        <v>17</v>
      </c>
      <c r="I908" t="s">
        <v>17</v>
      </c>
      <c r="J908" t="s">
        <v>17</v>
      </c>
      <c r="K908" t="s">
        <v>17</v>
      </c>
      <c r="L908" t="s">
        <v>17</v>
      </c>
      <c r="M908" t="s">
        <v>17</v>
      </c>
      <c r="N908" t="s">
        <v>17</v>
      </c>
      <c r="O908" t="s">
        <v>9693</v>
      </c>
      <c r="P908" t="s">
        <v>17</v>
      </c>
      <c r="Q908" s="223">
        <v>669047</v>
      </c>
      <c r="R908" t="s">
        <v>48</v>
      </c>
      <c r="S908" t="s">
        <v>17</v>
      </c>
      <c r="T908">
        <v>20</v>
      </c>
      <c r="U908" t="s">
        <v>10193</v>
      </c>
      <c r="V908" s="89">
        <v>311005</v>
      </c>
      <c r="W908">
        <f t="shared" si="26"/>
        <v>46.484776106910275</v>
      </c>
      <c r="X908" t="s">
        <v>17</v>
      </c>
      <c r="Y908" t="s">
        <v>17</v>
      </c>
      <c r="Z908" t="s">
        <v>17</v>
      </c>
      <c r="AA908" t="s">
        <v>17</v>
      </c>
      <c r="AB908" t="s">
        <v>17</v>
      </c>
      <c r="AC908" t="s">
        <v>17</v>
      </c>
      <c r="AD908" t="s">
        <v>10203</v>
      </c>
      <c r="AE908" t="s">
        <v>10195</v>
      </c>
    </row>
    <row r="909" spans="1:31">
      <c r="A909" t="s">
        <v>9664</v>
      </c>
      <c r="B909" s="262" t="s">
        <v>9596</v>
      </c>
      <c r="C909" t="s">
        <v>9601</v>
      </c>
      <c r="D909">
        <v>2016</v>
      </c>
      <c r="E909" t="s">
        <v>9617</v>
      </c>
      <c r="F909" t="s">
        <v>9701</v>
      </c>
      <c r="G909" t="s">
        <v>17</v>
      </c>
      <c r="H909" t="s">
        <v>17</v>
      </c>
      <c r="I909" t="s">
        <v>17</v>
      </c>
      <c r="J909" t="s">
        <v>17</v>
      </c>
      <c r="K909" t="s">
        <v>17</v>
      </c>
      <c r="L909" t="s">
        <v>17</v>
      </c>
      <c r="M909" t="s">
        <v>17</v>
      </c>
      <c r="N909" t="s">
        <v>17</v>
      </c>
      <c r="O909" t="s">
        <v>9702</v>
      </c>
      <c r="P909" t="s">
        <v>17</v>
      </c>
      <c r="Q909" s="223">
        <v>729820</v>
      </c>
      <c r="R909" t="s">
        <v>49</v>
      </c>
      <c r="S909" t="s">
        <v>17</v>
      </c>
      <c r="T909">
        <v>20</v>
      </c>
      <c r="U909" t="s">
        <v>10193</v>
      </c>
      <c r="V909" s="89">
        <v>207402</v>
      </c>
      <c r="W909">
        <f t="shared" si="26"/>
        <v>28.418240114000714</v>
      </c>
      <c r="X909" t="s">
        <v>17</v>
      </c>
      <c r="Y909" t="s">
        <v>17</v>
      </c>
      <c r="Z909" t="s">
        <v>17</v>
      </c>
      <c r="AA909" t="s">
        <v>17</v>
      </c>
      <c r="AB909" t="s">
        <v>17</v>
      </c>
      <c r="AC909" t="s">
        <v>17</v>
      </c>
      <c r="AD909" t="s">
        <v>10204</v>
      </c>
      <c r="AE909" t="s">
        <v>10195</v>
      </c>
    </row>
    <row r="910" spans="1:31">
      <c r="A910" t="s">
        <v>9704</v>
      </c>
      <c r="B910" s="262" t="s">
        <v>9596</v>
      </c>
      <c r="C910" t="s">
        <v>9601</v>
      </c>
      <c r="D910">
        <v>2016</v>
      </c>
      <c r="E910" t="s">
        <v>9617</v>
      </c>
      <c r="F910" t="s">
        <v>9711</v>
      </c>
      <c r="G910" t="s">
        <v>17</v>
      </c>
      <c r="H910" t="s">
        <v>17</v>
      </c>
      <c r="I910" t="s">
        <v>17</v>
      </c>
      <c r="J910" t="s">
        <v>17</v>
      </c>
      <c r="K910" t="s">
        <v>17</v>
      </c>
      <c r="L910" t="s">
        <v>17</v>
      </c>
      <c r="M910" t="s">
        <v>17</v>
      </c>
      <c r="N910" t="s">
        <v>17</v>
      </c>
      <c r="O910" t="s">
        <v>9712</v>
      </c>
      <c r="P910" t="s">
        <v>17</v>
      </c>
      <c r="Q910" s="223">
        <v>2393451</v>
      </c>
      <c r="R910" t="s">
        <v>48</v>
      </c>
      <c r="S910" t="s">
        <v>17</v>
      </c>
      <c r="T910">
        <v>20</v>
      </c>
      <c r="U910" t="s">
        <v>10193</v>
      </c>
      <c r="V910" s="89">
        <v>1028961</v>
      </c>
      <c r="W910">
        <f t="shared" si="26"/>
        <v>42.990685833969444</v>
      </c>
      <c r="X910" t="s">
        <v>17</v>
      </c>
      <c r="Y910" t="s">
        <v>17</v>
      </c>
      <c r="Z910" t="s">
        <v>17</v>
      </c>
      <c r="AA910" t="s">
        <v>17</v>
      </c>
      <c r="AB910" t="s">
        <v>17</v>
      </c>
      <c r="AC910" t="s">
        <v>17</v>
      </c>
      <c r="AD910" t="s">
        <v>10205</v>
      </c>
      <c r="AE910" t="s">
        <v>10195</v>
      </c>
    </row>
    <row r="911" spans="1:31">
      <c r="A911" t="s">
        <v>9704</v>
      </c>
      <c r="B911" s="262" t="s">
        <v>9596</v>
      </c>
      <c r="C911" t="s">
        <v>9601</v>
      </c>
      <c r="D911">
        <v>2016</v>
      </c>
      <c r="E911" t="s">
        <v>9617</v>
      </c>
      <c r="F911" t="s">
        <v>9720</v>
      </c>
      <c r="G911" t="s">
        <v>17</v>
      </c>
      <c r="H911" t="s">
        <v>17</v>
      </c>
      <c r="I911" t="s">
        <v>17</v>
      </c>
      <c r="J911" t="s">
        <v>17</v>
      </c>
      <c r="K911" t="s">
        <v>17</v>
      </c>
      <c r="L911" t="s">
        <v>17</v>
      </c>
      <c r="M911" t="s">
        <v>17</v>
      </c>
      <c r="N911" t="s">
        <v>17</v>
      </c>
      <c r="O911" t="s">
        <v>9721</v>
      </c>
      <c r="P911" t="s">
        <v>17</v>
      </c>
      <c r="Q911" s="223">
        <v>3239945</v>
      </c>
      <c r="R911" t="s">
        <v>49</v>
      </c>
      <c r="S911" t="s">
        <v>17</v>
      </c>
      <c r="T911">
        <v>20</v>
      </c>
      <c r="U911" t="s">
        <v>10193</v>
      </c>
      <c r="V911" s="89">
        <v>1972563</v>
      </c>
      <c r="W911">
        <f t="shared" si="26"/>
        <v>60.882607575128588</v>
      </c>
      <c r="X911" t="s">
        <v>17</v>
      </c>
      <c r="Y911" t="s">
        <v>17</v>
      </c>
      <c r="Z911" t="s">
        <v>17</v>
      </c>
      <c r="AA911" t="s">
        <v>17</v>
      </c>
      <c r="AB911" t="s">
        <v>17</v>
      </c>
      <c r="AC911" t="s">
        <v>17</v>
      </c>
      <c r="AD911" t="s">
        <v>10206</v>
      </c>
      <c r="AE911" t="s">
        <v>10195</v>
      </c>
    </row>
    <row r="912" spans="1:31">
      <c r="A912" t="s">
        <v>9704</v>
      </c>
      <c r="B912" s="262" t="s">
        <v>9596</v>
      </c>
      <c r="C912" t="s">
        <v>9601</v>
      </c>
      <c r="D912">
        <v>2016</v>
      </c>
      <c r="E912" t="s">
        <v>9617</v>
      </c>
      <c r="F912" t="s">
        <v>9729</v>
      </c>
      <c r="G912" t="s">
        <v>17</v>
      </c>
      <c r="H912" t="s">
        <v>17</v>
      </c>
      <c r="I912" t="s">
        <v>17</v>
      </c>
      <c r="J912" t="s">
        <v>17</v>
      </c>
      <c r="K912" t="s">
        <v>17</v>
      </c>
      <c r="L912" t="s">
        <v>17</v>
      </c>
      <c r="M912" t="s">
        <v>17</v>
      </c>
      <c r="N912" t="s">
        <v>17</v>
      </c>
      <c r="O912" t="s">
        <v>9730</v>
      </c>
      <c r="P912" t="s">
        <v>17</v>
      </c>
      <c r="Q912" s="223">
        <v>101714</v>
      </c>
      <c r="R912" t="s">
        <v>48</v>
      </c>
      <c r="S912" t="s">
        <v>17</v>
      </c>
      <c r="T912">
        <v>20</v>
      </c>
      <c r="U912" t="s">
        <v>10193</v>
      </c>
      <c r="V912" s="89">
        <v>31543</v>
      </c>
      <c r="W912">
        <f t="shared" si="26"/>
        <v>31.011463515346954</v>
      </c>
      <c r="X912" t="s">
        <v>17</v>
      </c>
      <c r="Y912" t="s">
        <v>17</v>
      </c>
      <c r="Z912" t="s">
        <v>17</v>
      </c>
      <c r="AA912" t="s">
        <v>17</v>
      </c>
      <c r="AB912" t="s">
        <v>17</v>
      </c>
      <c r="AC912" t="s">
        <v>17</v>
      </c>
      <c r="AD912" t="s">
        <v>10207</v>
      </c>
      <c r="AE912" t="s">
        <v>10195</v>
      </c>
    </row>
    <row r="913" spans="1:31">
      <c r="A913" t="s">
        <v>9704</v>
      </c>
      <c r="B913" s="262" t="s">
        <v>9596</v>
      </c>
      <c r="C913" t="s">
        <v>9601</v>
      </c>
      <c r="D913">
        <v>2016</v>
      </c>
      <c r="E913" t="s">
        <v>9617</v>
      </c>
      <c r="F913" t="s">
        <v>9738</v>
      </c>
      <c r="G913" t="s">
        <v>17</v>
      </c>
      <c r="H913" t="s">
        <v>17</v>
      </c>
      <c r="I913" t="s">
        <v>17</v>
      </c>
      <c r="J913" t="s">
        <v>17</v>
      </c>
      <c r="K913" t="s">
        <v>17</v>
      </c>
      <c r="L913" t="s">
        <v>17</v>
      </c>
      <c r="M913" t="s">
        <v>17</v>
      </c>
      <c r="N913" t="s">
        <v>17</v>
      </c>
      <c r="O913" t="s">
        <v>9739</v>
      </c>
      <c r="P913" t="s">
        <v>17</v>
      </c>
      <c r="Q913" s="223">
        <v>387179</v>
      </c>
      <c r="R913" t="s">
        <v>49</v>
      </c>
      <c r="S913" t="s">
        <v>17</v>
      </c>
      <c r="T913">
        <v>20</v>
      </c>
      <c r="U913" t="s">
        <v>10193</v>
      </c>
      <c r="V913" s="89">
        <v>203488</v>
      </c>
      <c r="W913">
        <f t="shared" si="26"/>
        <v>52.556569442041024</v>
      </c>
      <c r="X913" t="s">
        <v>17</v>
      </c>
      <c r="Y913" t="s">
        <v>17</v>
      </c>
      <c r="Z913" t="s">
        <v>17</v>
      </c>
      <c r="AA913" t="s">
        <v>17</v>
      </c>
      <c r="AB913" t="s">
        <v>17</v>
      </c>
      <c r="AC913" t="s">
        <v>17</v>
      </c>
      <c r="AD913" t="s">
        <v>10208</v>
      </c>
      <c r="AE913" t="s">
        <v>10195</v>
      </c>
    </row>
    <row r="914" spans="1:31">
      <c r="A914" t="s">
        <v>9741</v>
      </c>
      <c r="B914" s="262" t="s">
        <v>9596</v>
      </c>
      <c r="C914" t="s">
        <v>9601</v>
      </c>
      <c r="D914">
        <v>2016</v>
      </c>
      <c r="E914" t="s">
        <v>9617</v>
      </c>
      <c r="F914" t="s">
        <v>9748</v>
      </c>
      <c r="G914" t="s">
        <v>17</v>
      </c>
      <c r="H914" t="s">
        <v>17</v>
      </c>
      <c r="I914" t="s">
        <v>17</v>
      </c>
      <c r="J914" t="s">
        <v>17</v>
      </c>
      <c r="K914" t="s">
        <v>17</v>
      </c>
      <c r="L914" t="s">
        <v>17</v>
      </c>
      <c r="M914" t="s">
        <v>17</v>
      </c>
      <c r="N914" t="s">
        <v>17</v>
      </c>
      <c r="O914" t="s">
        <v>9749</v>
      </c>
      <c r="P914" t="s">
        <v>17</v>
      </c>
      <c r="Q914" s="223">
        <v>5835964</v>
      </c>
      <c r="R914" t="s">
        <v>48</v>
      </c>
      <c r="S914" t="s">
        <v>17</v>
      </c>
      <c r="T914">
        <v>20</v>
      </c>
      <c r="U914" t="s">
        <v>10193</v>
      </c>
      <c r="V914" s="89">
        <v>2661405</v>
      </c>
      <c r="W914">
        <f t="shared" si="26"/>
        <v>45.603519829800184</v>
      </c>
      <c r="X914" t="s">
        <v>17</v>
      </c>
      <c r="Y914" t="s">
        <v>17</v>
      </c>
      <c r="Z914" t="s">
        <v>17</v>
      </c>
      <c r="AA914" t="s">
        <v>17</v>
      </c>
      <c r="AB914" t="s">
        <v>17</v>
      </c>
      <c r="AC914" t="s">
        <v>17</v>
      </c>
      <c r="AD914" t="s">
        <v>10209</v>
      </c>
      <c r="AE914" t="s">
        <v>10195</v>
      </c>
    </row>
    <row r="915" spans="1:31">
      <c r="A915" t="s">
        <v>9741</v>
      </c>
      <c r="B915" s="262" t="s">
        <v>9596</v>
      </c>
      <c r="C915" t="s">
        <v>9601</v>
      </c>
      <c r="D915">
        <v>2016</v>
      </c>
      <c r="E915" t="s">
        <v>9617</v>
      </c>
      <c r="F915" t="s">
        <v>9757</v>
      </c>
      <c r="G915" t="s">
        <v>17</v>
      </c>
      <c r="H915" t="s">
        <v>17</v>
      </c>
      <c r="I915" t="s">
        <v>17</v>
      </c>
      <c r="J915" t="s">
        <v>17</v>
      </c>
      <c r="K915" t="s">
        <v>17</v>
      </c>
      <c r="L915" t="s">
        <v>17</v>
      </c>
      <c r="M915" t="s">
        <v>17</v>
      </c>
      <c r="N915" t="s">
        <v>17</v>
      </c>
      <c r="O915" t="s">
        <v>9758</v>
      </c>
      <c r="P915" t="s">
        <v>17</v>
      </c>
      <c r="Q915" s="223">
        <v>6923638</v>
      </c>
      <c r="R915" t="s">
        <v>49</v>
      </c>
      <c r="S915" t="s">
        <v>17</v>
      </c>
      <c r="T915">
        <v>20</v>
      </c>
      <c r="U915" t="s">
        <v>10193</v>
      </c>
      <c r="V915" s="89">
        <v>3006700</v>
      </c>
      <c r="W915">
        <f t="shared" si="26"/>
        <v>43.426591627118576</v>
      </c>
      <c r="X915" t="s">
        <v>17</v>
      </c>
      <c r="Y915" t="s">
        <v>17</v>
      </c>
      <c r="Z915" t="s">
        <v>17</v>
      </c>
      <c r="AA915" t="s">
        <v>17</v>
      </c>
      <c r="AB915" t="s">
        <v>17</v>
      </c>
      <c r="AC915" t="s">
        <v>17</v>
      </c>
      <c r="AD915" t="s">
        <v>10210</v>
      </c>
      <c r="AE915" t="s">
        <v>10195</v>
      </c>
    </row>
    <row r="916" spans="1:31">
      <c r="A916" t="s">
        <v>9741</v>
      </c>
      <c r="B916" s="262" t="s">
        <v>9596</v>
      </c>
      <c r="C916" t="s">
        <v>9601</v>
      </c>
      <c r="D916">
        <v>2016</v>
      </c>
      <c r="E916" t="s">
        <v>9617</v>
      </c>
      <c r="F916" t="s">
        <v>9766</v>
      </c>
      <c r="G916" t="s">
        <v>17</v>
      </c>
      <c r="H916" t="s">
        <v>17</v>
      </c>
      <c r="I916" t="s">
        <v>17</v>
      </c>
      <c r="J916" t="s">
        <v>17</v>
      </c>
      <c r="K916" t="s">
        <v>17</v>
      </c>
      <c r="L916" t="s">
        <v>17</v>
      </c>
      <c r="M916" t="s">
        <v>17</v>
      </c>
      <c r="N916" t="s">
        <v>17</v>
      </c>
      <c r="O916" t="s">
        <v>9767</v>
      </c>
      <c r="P916" t="s">
        <v>17</v>
      </c>
      <c r="Q916" s="223">
        <v>1351060</v>
      </c>
      <c r="R916" t="s">
        <v>48</v>
      </c>
      <c r="S916" t="s">
        <v>17</v>
      </c>
      <c r="T916">
        <v>20</v>
      </c>
      <c r="U916" t="s">
        <v>10193</v>
      </c>
      <c r="V916" s="89">
        <v>394521</v>
      </c>
      <c r="W916">
        <f t="shared" si="26"/>
        <v>29.200849703196006</v>
      </c>
      <c r="X916" t="s">
        <v>17</v>
      </c>
      <c r="Y916" t="s">
        <v>17</v>
      </c>
      <c r="Z916" t="s">
        <v>17</v>
      </c>
      <c r="AA916" t="s">
        <v>17</v>
      </c>
      <c r="AB916" t="s">
        <v>17</v>
      </c>
      <c r="AC916" t="s">
        <v>17</v>
      </c>
      <c r="AD916" t="s">
        <v>10211</v>
      </c>
      <c r="AE916" t="s">
        <v>10195</v>
      </c>
    </row>
    <row r="917" spans="1:31">
      <c r="A917" t="s">
        <v>9741</v>
      </c>
      <c r="B917" s="262" t="s">
        <v>9596</v>
      </c>
      <c r="C917" t="s">
        <v>9601</v>
      </c>
      <c r="D917">
        <v>2016</v>
      </c>
      <c r="E917" t="s">
        <v>9617</v>
      </c>
      <c r="F917" t="s">
        <v>9775</v>
      </c>
      <c r="G917" t="s">
        <v>17</v>
      </c>
      <c r="H917" t="s">
        <v>17</v>
      </c>
      <c r="I917" t="s">
        <v>17</v>
      </c>
      <c r="J917" t="s">
        <v>17</v>
      </c>
      <c r="K917" t="s">
        <v>17</v>
      </c>
      <c r="L917" t="s">
        <v>17</v>
      </c>
      <c r="M917" t="s">
        <v>17</v>
      </c>
      <c r="N917" t="s">
        <v>17</v>
      </c>
      <c r="O917" t="s">
        <v>9776</v>
      </c>
      <c r="P917" t="s">
        <v>17</v>
      </c>
      <c r="Q917" s="223">
        <v>1026967</v>
      </c>
      <c r="R917" t="s">
        <v>49</v>
      </c>
      <c r="S917" t="s">
        <v>17</v>
      </c>
      <c r="T917">
        <v>20</v>
      </c>
      <c r="U917" t="s">
        <v>10193</v>
      </c>
      <c r="V917" s="89">
        <v>463088</v>
      </c>
      <c r="W917">
        <f t="shared" si="26"/>
        <v>45.092782922917678</v>
      </c>
      <c r="X917" t="s">
        <v>17</v>
      </c>
      <c r="Y917" t="s">
        <v>17</v>
      </c>
      <c r="Z917" t="s">
        <v>17</v>
      </c>
      <c r="AA917" t="s">
        <v>17</v>
      </c>
      <c r="AB917" t="s">
        <v>17</v>
      </c>
      <c r="AC917" t="s">
        <v>17</v>
      </c>
      <c r="AD917" t="s">
        <v>10212</v>
      </c>
      <c r="AE917" t="s">
        <v>10195</v>
      </c>
    </row>
    <row r="918" spans="1:31">
      <c r="A918" t="s">
        <v>9778</v>
      </c>
      <c r="B918" s="262" t="s">
        <v>9596</v>
      </c>
      <c r="C918" t="s">
        <v>9601</v>
      </c>
      <c r="D918">
        <v>2016</v>
      </c>
      <c r="E918" t="s">
        <v>9617</v>
      </c>
      <c r="F918" t="s">
        <v>9785</v>
      </c>
      <c r="G918" t="s">
        <v>17</v>
      </c>
      <c r="H918" t="s">
        <v>17</v>
      </c>
      <c r="I918" t="s">
        <v>17</v>
      </c>
      <c r="J918" t="s">
        <v>17</v>
      </c>
      <c r="K918" t="s">
        <v>17</v>
      </c>
      <c r="L918" t="s">
        <v>17</v>
      </c>
      <c r="M918" t="s">
        <v>17</v>
      </c>
      <c r="N918" t="s">
        <v>17</v>
      </c>
      <c r="O918" t="s">
        <v>9786</v>
      </c>
      <c r="P918" t="s">
        <v>17</v>
      </c>
      <c r="Q918" s="223">
        <v>4194359</v>
      </c>
      <c r="R918" t="s">
        <v>48</v>
      </c>
      <c r="S918" t="s">
        <v>17</v>
      </c>
      <c r="T918">
        <v>20</v>
      </c>
      <c r="U918" t="s">
        <v>10193</v>
      </c>
      <c r="V918" s="89">
        <v>1429562</v>
      </c>
      <c r="W918">
        <f t="shared" si="26"/>
        <v>34.082967147065858</v>
      </c>
      <c r="X918" t="s">
        <v>17</v>
      </c>
      <c r="Y918" t="s">
        <v>17</v>
      </c>
      <c r="Z918" t="s">
        <v>17</v>
      </c>
      <c r="AA918" t="s">
        <v>17</v>
      </c>
      <c r="AB918" t="s">
        <v>17</v>
      </c>
      <c r="AC918" t="s">
        <v>17</v>
      </c>
      <c r="AD918" t="s">
        <v>10213</v>
      </c>
      <c r="AE918" t="s">
        <v>10195</v>
      </c>
    </row>
    <row r="919" spans="1:31">
      <c r="A919" t="s">
        <v>9778</v>
      </c>
      <c r="B919" s="262" t="s">
        <v>9596</v>
      </c>
      <c r="C919" t="s">
        <v>9601</v>
      </c>
      <c r="D919">
        <v>2016</v>
      </c>
      <c r="E919" t="s">
        <v>9617</v>
      </c>
      <c r="F919" t="s">
        <v>9794</v>
      </c>
      <c r="G919" t="s">
        <v>17</v>
      </c>
      <c r="H919" t="s">
        <v>17</v>
      </c>
      <c r="I919" t="s">
        <v>17</v>
      </c>
      <c r="J919" t="s">
        <v>17</v>
      </c>
      <c r="K919" t="s">
        <v>17</v>
      </c>
      <c r="L919" t="s">
        <v>17</v>
      </c>
      <c r="M919" t="s">
        <v>17</v>
      </c>
      <c r="N919" t="s">
        <v>17</v>
      </c>
      <c r="O919" t="s">
        <v>9795</v>
      </c>
      <c r="P919" t="s">
        <v>17</v>
      </c>
      <c r="Q919" s="223">
        <v>4848513</v>
      </c>
      <c r="R919" t="s">
        <v>49</v>
      </c>
      <c r="S919" t="s">
        <v>17</v>
      </c>
      <c r="T919">
        <v>20</v>
      </c>
      <c r="U919" t="s">
        <v>10193</v>
      </c>
      <c r="V919" s="89">
        <v>1888981</v>
      </c>
      <c r="W919">
        <f t="shared" si="26"/>
        <v>38.960006913459857</v>
      </c>
      <c r="X919" t="s">
        <v>17</v>
      </c>
      <c r="Y919" t="s">
        <v>17</v>
      </c>
      <c r="Z919" t="s">
        <v>17</v>
      </c>
      <c r="AA919" t="s">
        <v>17</v>
      </c>
      <c r="AB919" t="s">
        <v>17</v>
      </c>
      <c r="AC919" t="s">
        <v>17</v>
      </c>
      <c r="AD919" t="s">
        <v>10214</v>
      </c>
      <c r="AE919" t="s">
        <v>10195</v>
      </c>
    </row>
    <row r="920" spans="1:31">
      <c r="A920" t="s">
        <v>9778</v>
      </c>
      <c r="B920" s="262" t="s">
        <v>9596</v>
      </c>
      <c r="C920" t="s">
        <v>9601</v>
      </c>
      <c r="D920">
        <v>2016</v>
      </c>
      <c r="E920" t="s">
        <v>9617</v>
      </c>
      <c r="F920" t="s">
        <v>9803</v>
      </c>
      <c r="G920" t="s">
        <v>17</v>
      </c>
      <c r="H920" t="s">
        <v>17</v>
      </c>
      <c r="I920" t="s">
        <v>17</v>
      </c>
      <c r="J920" t="s">
        <v>17</v>
      </c>
      <c r="K920" t="s">
        <v>17</v>
      </c>
      <c r="L920" t="s">
        <v>17</v>
      </c>
      <c r="M920" t="s">
        <v>17</v>
      </c>
      <c r="N920" t="s">
        <v>17</v>
      </c>
      <c r="O920" t="s">
        <v>9804</v>
      </c>
      <c r="P920" t="s">
        <v>17</v>
      </c>
      <c r="Q920" s="223">
        <v>1505870</v>
      </c>
      <c r="R920" t="s">
        <v>48</v>
      </c>
      <c r="S920" t="s">
        <v>17</v>
      </c>
      <c r="T920">
        <v>20</v>
      </c>
      <c r="U920" t="s">
        <v>10193</v>
      </c>
      <c r="V920" s="89">
        <v>624806</v>
      </c>
      <c r="W920">
        <f t="shared" si="26"/>
        <v>41.491363796343641</v>
      </c>
      <c r="X920" t="s">
        <v>17</v>
      </c>
      <c r="Y920" t="s">
        <v>17</v>
      </c>
      <c r="Z920" t="s">
        <v>17</v>
      </c>
      <c r="AA920" t="s">
        <v>17</v>
      </c>
      <c r="AB920" t="s">
        <v>17</v>
      </c>
      <c r="AC920" t="s">
        <v>17</v>
      </c>
      <c r="AD920" t="s">
        <v>10215</v>
      </c>
      <c r="AE920" t="s">
        <v>10195</v>
      </c>
    </row>
    <row r="921" spans="1:31">
      <c r="A921" t="s">
        <v>9778</v>
      </c>
      <c r="B921" s="262" t="s">
        <v>9596</v>
      </c>
      <c r="C921" t="s">
        <v>9601</v>
      </c>
      <c r="D921">
        <v>2016</v>
      </c>
      <c r="E921" t="s">
        <v>9617</v>
      </c>
      <c r="F921" t="s">
        <v>9812</v>
      </c>
      <c r="G921" t="s">
        <v>17</v>
      </c>
      <c r="H921" t="s">
        <v>17</v>
      </c>
      <c r="I921" t="s">
        <v>17</v>
      </c>
      <c r="J921" t="s">
        <v>17</v>
      </c>
      <c r="K921" t="s">
        <v>17</v>
      </c>
      <c r="L921" t="s">
        <v>17</v>
      </c>
      <c r="M921" t="s">
        <v>17</v>
      </c>
      <c r="N921" t="s">
        <v>17</v>
      </c>
      <c r="O921" t="s">
        <v>9813</v>
      </c>
      <c r="P921" t="s">
        <v>17</v>
      </c>
      <c r="Q921" s="223">
        <v>1242913</v>
      </c>
      <c r="R921" t="s">
        <v>49</v>
      </c>
      <c r="S921" t="s">
        <v>17</v>
      </c>
      <c r="T921">
        <v>20</v>
      </c>
      <c r="U921" t="s">
        <v>10193</v>
      </c>
      <c r="V921" s="89">
        <v>684594</v>
      </c>
      <c r="W921">
        <f t="shared" si="26"/>
        <v>55.07980043655509</v>
      </c>
      <c r="X921" t="s">
        <v>17</v>
      </c>
      <c r="Y921" t="s">
        <v>17</v>
      </c>
      <c r="Z921" t="s">
        <v>17</v>
      </c>
      <c r="AA921" t="s">
        <v>17</v>
      </c>
      <c r="AB921" t="s">
        <v>17</v>
      </c>
      <c r="AC921" t="s">
        <v>17</v>
      </c>
      <c r="AD921" t="s">
        <v>10216</v>
      </c>
      <c r="AE921" t="s">
        <v>10195</v>
      </c>
    </row>
    <row r="922" spans="1:31">
      <c r="A922" t="s">
        <v>9815</v>
      </c>
      <c r="B922" s="262" t="s">
        <v>9596</v>
      </c>
      <c r="C922" t="s">
        <v>9601</v>
      </c>
      <c r="D922">
        <v>2016</v>
      </c>
      <c r="E922" t="s">
        <v>9617</v>
      </c>
      <c r="F922" t="s">
        <v>9822</v>
      </c>
      <c r="G922" t="s">
        <v>17</v>
      </c>
      <c r="H922" t="s">
        <v>17</v>
      </c>
      <c r="I922" t="s">
        <v>17</v>
      </c>
      <c r="J922" t="s">
        <v>17</v>
      </c>
      <c r="K922" t="s">
        <v>17</v>
      </c>
      <c r="L922" t="s">
        <v>17</v>
      </c>
      <c r="M922" t="s">
        <v>17</v>
      </c>
      <c r="N922" t="s">
        <v>17</v>
      </c>
      <c r="O922" t="s">
        <v>9823</v>
      </c>
      <c r="P922" t="s">
        <v>17</v>
      </c>
      <c r="Q922" s="223">
        <v>13188254</v>
      </c>
      <c r="R922" t="s">
        <v>48</v>
      </c>
      <c r="S922" t="s">
        <v>17</v>
      </c>
      <c r="T922">
        <v>20</v>
      </c>
      <c r="U922" t="s">
        <v>10193</v>
      </c>
      <c r="V922" s="89">
        <v>5678640</v>
      </c>
      <c r="W922">
        <f t="shared" si="26"/>
        <v>43.058315376698083</v>
      </c>
      <c r="X922" t="s">
        <v>17</v>
      </c>
      <c r="Y922" t="s">
        <v>17</v>
      </c>
      <c r="Z922" t="s">
        <v>17</v>
      </c>
      <c r="AA922" t="s">
        <v>17</v>
      </c>
      <c r="AB922" t="s">
        <v>17</v>
      </c>
      <c r="AC922" t="s">
        <v>17</v>
      </c>
      <c r="AD922" t="s">
        <v>10217</v>
      </c>
      <c r="AE922" t="s">
        <v>10195</v>
      </c>
    </row>
    <row r="923" spans="1:31">
      <c r="A923" t="s">
        <v>9815</v>
      </c>
      <c r="B923" s="262" t="s">
        <v>9596</v>
      </c>
      <c r="C923" t="s">
        <v>9601</v>
      </c>
      <c r="D923">
        <v>2016</v>
      </c>
      <c r="E923" t="s">
        <v>9617</v>
      </c>
      <c r="F923" t="s">
        <v>9831</v>
      </c>
      <c r="G923" t="s">
        <v>17</v>
      </c>
      <c r="H923" t="s">
        <v>17</v>
      </c>
      <c r="I923" t="s">
        <v>17</v>
      </c>
      <c r="J923" t="s">
        <v>17</v>
      </c>
      <c r="K923" t="s">
        <v>17</v>
      </c>
      <c r="L923" t="s">
        <v>17</v>
      </c>
      <c r="M923" t="s">
        <v>17</v>
      </c>
      <c r="N923" t="s">
        <v>17</v>
      </c>
      <c r="O923" t="s">
        <v>9832</v>
      </c>
      <c r="P923" t="s">
        <v>17</v>
      </c>
      <c r="Q923" s="223">
        <v>5616073</v>
      </c>
      <c r="R923" t="s">
        <v>49</v>
      </c>
      <c r="S923" t="s">
        <v>17</v>
      </c>
      <c r="T923">
        <v>20</v>
      </c>
      <c r="U923" t="s">
        <v>10193</v>
      </c>
      <c r="V923" s="89">
        <v>2952749</v>
      </c>
      <c r="W923">
        <f t="shared" si="26"/>
        <v>52.576756035756652</v>
      </c>
      <c r="X923" t="s">
        <v>17</v>
      </c>
      <c r="Y923" t="s">
        <v>17</v>
      </c>
      <c r="Z923" t="s">
        <v>17</v>
      </c>
      <c r="AA923" t="s">
        <v>17</v>
      </c>
      <c r="AB923" t="s">
        <v>17</v>
      </c>
      <c r="AC923" t="s">
        <v>17</v>
      </c>
      <c r="AD923" t="s">
        <v>10218</v>
      </c>
      <c r="AE923" t="s">
        <v>10195</v>
      </c>
    </row>
    <row r="924" spans="1:31">
      <c r="A924" t="s">
        <v>9815</v>
      </c>
      <c r="B924" s="262" t="s">
        <v>9596</v>
      </c>
      <c r="C924" t="s">
        <v>9601</v>
      </c>
      <c r="D924">
        <v>2016</v>
      </c>
      <c r="E924" t="s">
        <v>9617</v>
      </c>
      <c r="F924" t="s">
        <v>9840</v>
      </c>
      <c r="G924" t="s">
        <v>17</v>
      </c>
      <c r="H924" t="s">
        <v>17</v>
      </c>
      <c r="I924" t="s">
        <v>17</v>
      </c>
      <c r="J924" t="s">
        <v>17</v>
      </c>
      <c r="K924" t="s">
        <v>17</v>
      </c>
      <c r="L924" t="s">
        <v>17</v>
      </c>
      <c r="M924" t="s">
        <v>17</v>
      </c>
      <c r="N924" t="s">
        <v>17</v>
      </c>
      <c r="O924" t="s">
        <v>9841</v>
      </c>
      <c r="P924" t="s">
        <v>17</v>
      </c>
      <c r="Q924" s="223">
        <v>697820</v>
      </c>
      <c r="R924" t="s">
        <v>48</v>
      </c>
      <c r="S924" t="s">
        <v>17</v>
      </c>
      <c r="T924">
        <v>20</v>
      </c>
      <c r="U924" t="s">
        <v>10193</v>
      </c>
      <c r="V924" s="89">
        <v>189642</v>
      </c>
      <c r="W924">
        <f t="shared" si="26"/>
        <v>27.176349201799894</v>
      </c>
      <c r="X924" t="s">
        <v>17</v>
      </c>
      <c r="Y924" t="s">
        <v>17</v>
      </c>
      <c r="Z924" t="s">
        <v>17</v>
      </c>
      <c r="AA924" t="s">
        <v>17</v>
      </c>
      <c r="AB924" t="s">
        <v>17</v>
      </c>
      <c r="AC924" t="s">
        <v>17</v>
      </c>
      <c r="AD924" t="s">
        <v>10219</v>
      </c>
      <c r="AE924" t="s">
        <v>10195</v>
      </c>
    </row>
    <row r="925" spans="1:31">
      <c r="A925" t="s">
        <v>9815</v>
      </c>
      <c r="B925" s="262" t="s">
        <v>9596</v>
      </c>
      <c r="C925" t="s">
        <v>9601</v>
      </c>
      <c r="D925">
        <v>2016</v>
      </c>
      <c r="E925" t="s">
        <v>9617</v>
      </c>
      <c r="F925" t="s">
        <v>9849</v>
      </c>
      <c r="G925" t="s">
        <v>17</v>
      </c>
      <c r="H925" t="s">
        <v>17</v>
      </c>
      <c r="I925" t="s">
        <v>17</v>
      </c>
      <c r="J925" t="s">
        <v>17</v>
      </c>
      <c r="K925" t="s">
        <v>17</v>
      </c>
      <c r="L925" t="s">
        <v>17</v>
      </c>
      <c r="M925" t="s">
        <v>17</v>
      </c>
      <c r="N925" t="s">
        <v>17</v>
      </c>
      <c r="O925" t="s">
        <v>9850</v>
      </c>
      <c r="P925" t="s">
        <v>17</v>
      </c>
      <c r="Q925" s="223">
        <v>738435</v>
      </c>
      <c r="R925" t="s">
        <v>49</v>
      </c>
      <c r="S925" t="s">
        <v>17</v>
      </c>
      <c r="T925">
        <v>20</v>
      </c>
      <c r="U925" t="s">
        <v>10193</v>
      </c>
      <c r="V925" s="89">
        <v>427589</v>
      </c>
      <c r="W925">
        <f t="shared" si="26"/>
        <v>57.904758035575234</v>
      </c>
      <c r="X925" t="s">
        <v>17</v>
      </c>
      <c r="Y925" t="s">
        <v>17</v>
      </c>
      <c r="Z925" t="s">
        <v>17</v>
      </c>
      <c r="AA925" t="s">
        <v>17</v>
      </c>
      <c r="AB925" t="s">
        <v>17</v>
      </c>
      <c r="AC925" t="s">
        <v>17</v>
      </c>
      <c r="AD925" t="s">
        <v>10220</v>
      </c>
      <c r="AE925" t="s">
        <v>10195</v>
      </c>
    </row>
    <row r="926" spans="1:31">
      <c r="A926" t="s">
        <v>9852</v>
      </c>
      <c r="B926" s="262" t="s">
        <v>9596</v>
      </c>
      <c r="C926" t="s">
        <v>9601</v>
      </c>
      <c r="D926">
        <v>2016</v>
      </c>
      <c r="E926" t="s">
        <v>9617</v>
      </c>
      <c r="F926" t="s">
        <v>9859</v>
      </c>
      <c r="G926" t="s">
        <v>17</v>
      </c>
      <c r="H926" t="s">
        <v>17</v>
      </c>
      <c r="I926" t="s">
        <v>17</v>
      </c>
      <c r="J926" t="s">
        <v>17</v>
      </c>
      <c r="K926" t="s">
        <v>17</v>
      </c>
      <c r="L926" t="s">
        <v>17</v>
      </c>
      <c r="M926" t="s">
        <v>17</v>
      </c>
      <c r="N926" t="s">
        <v>17</v>
      </c>
      <c r="O926" t="s">
        <v>9860</v>
      </c>
      <c r="P926" t="s">
        <v>17</v>
      </c>
      <c r="Q926" s="223">
        <v>5164974</v>
      </c>
      <c r="R926" t="s">
        <v>48</v>
      </c>
      <c r="S926" t="s">
        <v>17</v>
      </c>
      <c r="T926">
        <v>20</v>
      </c>
      <c r="U926" t="s">
        <v>10193</v>
      </c>
      <c r="V926" s="89">
        <v>1690595</v>
      </c>
      <c r="W926">
        <f t="shared" si="26"/>
        <v>32.731916946726159</v>
      </c>
      <c r="X926" t="s">
        <v>17</v>
      </c>
      <c r="Y926" t="s">
        <v>17</v>
      </c>
      <c r="Z926" t="s">
        <v>17</v>
      </c>
      <c r="AA926" t="s">
        <v>17</v>
      </c>
      <c r="AB926" t="s">
        <v>17</v>
      </c>
      <c r="AC926" t="s">
        <v>17</v>
      </c>
      <c r="AD926" t="s">
        <v>10221</v>
      </c>
      <c r="AE926" t="s">
        <v>10195</v>
      </c>
    </row>
    <row r="927" spans="1:31">
      <c r="A927" t="s">
        <v>9852</v>
      </c>
      <c r="B927" s="262" t="s">
        <v>9596</v>
      </c>
      <c r="C927" t="s">
        <v>9601</v>
      </c>
      <c r="D927">
        <v>2016</v>
      </c>
      <c r="E927" t="s">
        <v>9617</v>
      </c>
      <c r="F927" t="s">
        <v>9868</v>
      </c>
      <c r="G927" t="s">
        <v>17</v>
      </c>
      <c r="H927" t="s">
        <v>17</v>
      </c>
      <c r="I927" t="s">
        <v>17</v>
      </c>
      <c r="J927" t="s">
        <v>17</v>
      </c>
      <c r="K927" t="s">
        <v>17</v>
      </c>
      <c r="L927" t="s">
        <v>17</v>
      </c>
      <c r="M927" t="s">
        <v>17</v>
      </c>
      <c r="N927" t="s">
        <v>17</v>
      </c>
      <c r="O927" t="s">
        <v>9869</v>
      </c>
      <c r="P927" t="s">
        <v>17</v>
      </c>
      <c r="Q927" s="223">
        <v>8830989</v>
      </c>
      <c r="R927" t="s">
        <v>49</v>
      </c>
      <c r="S927" t="s">
        <v>17</v>
      </c>
      <c r="T927">
        <v>20</v>
      </c>
      <c r="U927" t="s">
        <v>10193</v>
      </c>
      <c r="V927" s="89">
        <v>4326423</v>
      </c>
      <c r="W927">
        <f t="shared" si="26"/>
        <v>48.991375711146283</v>
      </c>
      <c r="X927" t="s">
        <v>17</v>
      </c>
      <c r="Y927" t="s">
        <v>17</v>
      </c>
      <c r="Z927" t="s">
        <v>17</v>
      </c>
      <c r="AA927" t="s">
        <v>17</v>
      </c>
      <c r="AB927" t="s">
        <v>17</v>
      </c>
      <c r="AC927" t="s">
        <v>17</v>
      </c>
      <c r="AD927" t="s">
        <v>10222</v>
      </c>
      <c r="AE927" t="s">
        <v>10195</v>
      </c>
    </row>
    <row r="928" spans="1:31">
      <c r="A928" t="s">
        <v>9852</v>
      </c>
      <c r="B928" s="262" t="s">
        <v>9596</v>
      </c>
      <c r="C928" t="s">
        <v>9601</v>
      </c>
      <c r="D928">
        <v>2016</v>
      </c>
      <c r="E928" t="s">
        <v>9617</v>
      </c>
      <c r="F928" t="s">
        <v>9877</v>
      </c>
      <c r="G928" t="s">
        <v>17</v>
      </c>
      <c r="H928" t="s">
        <v>17</v>
      </c>
      <c r="I928" t="s">
        <v>17</v>
      </c>
      <c r="J928" t="s">
        <v>17</v>
      </c>
      <c r="K928" t="s">
        <v>17</v>
      </c>
      <c r="L928" t="s">
        <v>17</v>
      </c>
      <c r="M928" t="s">
        <v>17</v>
      </c>
      <c r="N928" t="s">
        <v>17</v>
      </c>
      <c r="O928" t="s">
        <v>9878</v>
      </c>
      <c r="P928" t="s">
        <v>17</v>
      </c>
      <c r="Q928" s="223">
        <v>582183</v>
      </c>
      <c r="R928" t="s">
        <v>48</v>
      </c>
      <c r="S928" t="s">
        <v>17</v>
      </c>
      <c r="T928">
        <v>20</v>
      </c>
      <c r="U928" t="s">
        <v>10193</v>
      </c>
      <c r="V928" s="89">
        <v>138464</v>
      </c>
      <c r="W928">
        <f t="shared" si="26"/>
        <v>23.78358694774667</v>
      </c>
      <c r="X928" t="s">
        <v>17</v>
      </c>
      <c r="Y928" t="s">
        <v>17</v>
      </c>
      <c r="Z928" t="s">
        <v>17</v>
      </c>
      <c r="AA928" t="s">
        <v>17</v>
      </c>
      <c r="AB928" t="s">
        <v>17</v>
      </c>
      <c r="AC928" t="s">
        <v>17</v>
      </c>
      <c r="AD928" t="s">
        <v>10223</v>
      </c>
      <c r="AE928" t="s">
        <v>10195</v>
      </c>
    </row>
    <row r="929" spans="1:31">
      <c r="A929" t="s">
        <v>9852</v>
      </c>
      <c r="B929" s="262" t="s">
        <v>9596</v>
      </c>
      <c r="C929" t="s">
        <v>9601</v>
      </c>
      <c r="D929">
        <v>2016</v>
      </c>
      <c r="E929" t="s">
        <v>9617</v>
      </c>
      <c r="F929" t="s">
        <v>9886</v>
      </c>
      <c r="G929" t="s">
        <v>17</v>
      </c>
      <c r="H929" t="s">
        <v>17</v>
      </c>
      <c r="I929" t="s">
        <v>17</v>
      </c>
      <c r="J929" t="s">
        <v>17</v>
      </c>
      <c r="K929" t="s">
        <v>17</v>
      </c>
      <c r="L929" t="s">
        <v>17</v>
      </c>
      <c r="M929" t="s">
        <v>17</v>
      </c>
      <c r="N929" t="s">
        <v>17</v>
      </c>
      <c r="O929" t="s">
        <v>9887</v>
      </c>
      <c r="P929" t="s">
        <v>17</v>
      </c>
      <c r="Q929" s="223">
        <v>511091</v>
      </c>
      <c r="R929" t="s">
        <v>49</v>
      </c>
      <c r="S929" t="s">
        <v>17</v>
      </c>
      <c r="T929">
        <v>20</v>
      </c>
      <c r="U929" t="s">
        <v>10193</v>
      </c>
      <c r="V929" s="89">
        <v>350448</v>
      </c>
      <c r="W929">
        <f t="shared" si="26"/>
        <v>68.568611069261635</v>
      </c>
      <c r="X929" t="s">
        <v>17</v>
      </c>
      <c r="Y929" t="s">
        <v>17</v>
      </c>
      <c r="Z929" t="s">
        <v>17</v>
      </c>
      <c r="AA929" t="s">
        <v>17</v>
      </c>
      <c r="AB929" t="s">
        <v>17</v>
      </c>
      <c r="AC929" t="s">
        <v>17</v>
      </c>
      <c r="AD929" t="s">
        <v>10224</v>
      </c>
      <c r="AE929" t="s">
        <v>10195</v>
      </c>
    </row>
    <row r="930" spans="1:31">
      <c r="A930" t="s">
        <v>9889</v>
      </c>
      <c r="B930" s="262" t="s">
        <v>9596</v>
      </c>
      <c r="C930" t="s">
        <v>9601</v>
      </c>
      <c r="D930">
        <v>2016</v>
      </c>
      <c r="E930" t="s">
        <v>9617</v>
      </c>
      <c r="F930" t="s">
        <v>9897</v>
      </c>
      <c r="G930" t="s">
        <v>17</v>
      </c>
      <c r="H930" t="s">
        <v>17</v>
      </c>
      <c r="I930" t="s">
        <v>17</v>
      </c>
      <c r="J930" t="s">
        <v>17</v>
      </c>
      <c r="K930" t="s">
        <v>17</v>
      </c>
      <c r="L930" t="s">
        <v>17</v>
      </c>
      <c r="M930" t="s">
        <v>17</v>
      </c>
      <c r="N930" t="s">
        <v>17</v>
      </c>
      <c r="O930" t="s">
        <v>9898</v>
      </c>
      <c r="P930" t="s">
        <v>17</v>
      </c>
      <c r="Q930" s="223">
        <v>3725037</v>
      </c>
      <c r="R930" t="s">
        <v>48</v>
      </c>
      <c r="S930" t="s">
        <v>17</v>
      </c>
      <c r="T930">
        <v>20</v>
      </c>
      <c r="U930" t="s">
        <v>10193</v>
      </c>
      <c r="V930" s="89">
        <v>1501493</v>
      </c>
      <c r="W930">
        <f t="shared" si="26"/>
        <v>40.308136536630371</v>
      </c>
      <c r="X930" t="s">
        <v>17</v>
      </c>
      <c r="Y930" t="s">
        <v>17</v>
      </c>
      <c r="Z930" t="s">
        <v>17</v>
      </c>
      <c r="AA930" t="s">
        <v>17</v>
      </c>
      <c r="AB930" t="s">
        <v>17</v>
      </c>
      <c r="AC930" t="s">
        <v>17</v>
      </c>
      <c r="AD930" t="s">
        <v>10225</v>
      </c>
      <c r="AE930" t="s">
        <v>10195</v>
      </c>
    </row>
    <row r="931" spans="1:31">
      <c r="A931" t="s">
        <v>9889</v>
      </c>
      <c r="B931" s="262" t="s">
        <v>9596</v>
      </c>
      <c r="C931" t="s">
        <v>9601</v>
      </c>
      <c r="D931">
        <v>2016</v>
      </c>
      <c r="E931" t="s">
        <v>9617</v>
      </c>
      <c r="F931" t="s">
        <v>9906</v>
      </c>
      <c r="G931" t="s">
        <v>17</v>
      </c>
      <c r="H931" t="s">
        <v>17</v>
      </c>
      <c r="I931" t="s">
        <v>17</v>
      </c>
      <c r="J931" t="s">
        <v>17</v>
      </c>
      <c r="K931" t="s">
        <v>17</v>
      </c>
      <c r="L931" t="s">
        <v>17</v>
      </c>
      <c r="M931" t="s">
        <v>17</v>
      </c>
      <c r="N931" t="s">
        <v>17</v>
      </c>
      <c r="O931" t="s">
        <v>9907</v>
      </c>
      <c r="P931" t="s">
        <v>17</v>
      </c>
      <c r="Q931" s="223">
        <v>4278282</v>
      </c>
      <c r="R931" t="s">
        <v>49</v>
      </c>
      <c r="S931" t="s">
        <v>17</v>
      </c>
      <c r="T931">
        <v>20</v>
      </c>
      <c r="U931" t="s">
        <v>10193</v>
      </c>
      <c r="V931" s="89">
        <v>1902300</v>
      </c>
      <c r="W931">
        <f t="shared" si="26"/>
        <v>44.464109658970585</v>
      </c>
      <c r="X931" t="s">
        <v>17</v>
      </c>
      <c r="Y931" t="s">
        <v>17</v>
      </c>
      <c r="Z931" t="s">
        <v>17</v>
      </c>
      <c r="AA931" t="s">
        <v>17</v>
      </c>
      <c r="AB931" t="s">
        <v>17</v>
      </c>
      <c r="AC931" t="s">
        <v>17</v>
      </c>
      <c r="AD931" t="s">
        <v>10226</v>
      </c>
      <c r="AE931" t="s">
        <v>10195</v>
      </c>
    </row>
    <row r="932" spans="1:31">
      <c r="A932" t="s">
        <v>9889</v>
      </c>
      <c r="B932" s="262" t="s">
        <v>9596</v>
      </c>
      <c r="C932" t="s">
        <v>9601</v>
      </c>
      <c r="D932">
        <v>2016</v>
      </c>
      <c r="E932" t="s">
        <v>9617</v>
      </c>
      <c r="F932" t="s">
        <v>9915</v>
      </c>
      <c r="G932" t="s">
        <v>17</v>
      </c>
      <c r="H932" t="s">
        <v>17</v>
      </c>
      <c r="I932" t="s">
        <v>17</v>
      </c>
      <c r="J932" t="s">
        <v>17</v>
      </c>
      <c r="K932" t="s">
        <v>17</v>
      </c>
      <c r="L932" t="s">
        <v>17</v>
      </c>
      <c r="M932" t="s">
        <v>17</v>
      </c>
      <c r="N932" t="s">
        <v>17</v>
      </c>
      <c r="O932" t="s">
        <v>9916</v>
      </c>
      <c r="P932" t="s">
        <v>17</v>
      </c>
      <c r="Q932" s="223">
        <v>935509</v>
      </c>
      <c r="R932" t="s">
        <v>48</v>
      </c>
      <c r="S932" t="s">
        <v>17</v>
      </c>
      <c r="T932">
        <v>20</v>
      </c>
      <c r="U932" t="s">
        <v>10193</v>
      </c>
      <c r="V932" s="89">
        <v>254420</v>
      </c>
      <c r="W932">
        <f t="shared" si="26"/>
        <v>27.195890151778336</v>
      </c>
      <c r="X932" t="s">
        <v>17</v>
      </c>
      <c r="Y932" t="s">
        <v>17</v>
      </c>
      <c r="Z932" t="s">
        <v>17</v>
      </c>
      <c r="AA932" t="s">
        <v>17</v>
      </c>
      <c r="AB932" t="s">
        <v>17</v>
      </c>
      <c r="AC932" t="s">
        <v>17</v>
      </c>
      <c r="AD932" t="s">
        <v>10227</v>
      </c>
      <c r="AE932" t="s">
        <v>10195</v>
      </c>
    </row>
    <row r="933" spans="1:31">
      <c r="A933" t="s">
        <v>9889</v>
      </c>
      <c r="B933" s="262" t="s">
        <v>9596</v>
      </c>
      <c r="C933" t="s">
        <v>9601</v>
      </c>
      <c r="D933">
        <v>2016</v>
      </c>
      <c r="E933" t="s">
        <v>9617</v>
      </c>
      <c r="F933" t="s">
        <v>9924</v>
      </c>
      <c r="G933" t="s">
        <v>17</v>
      </c>
      <c r="H933" t="s">
        <v>17</v>
      </c>
      <c r="I933" t="s">
        <v>17</v>
      </c>
      <c r="J933" t="s">
        <v>17</v>
      </c>
      <c r="K933" t="s">
        <v>17</v>
      </c>
      <c r="L933" t="s">
        <v>17</v>
      </c>
      <c r="M933" t="s">
        <v>17</v>
      </c>
      <c r="N933" t="s">
        <v>17</v>
      </c>
      <c r="O933" t="s">
        <v>9925</v>
      </c>
      <c r="P933" t="s">
        <v>17</v>
      </c>
      <c r="Q933" s="223">
        <v>705764</v>
      </c>
      <c r="R933" t="s">
        <v>49</v>
      </c>
      <c r="S933" t="s">
        <v>17</v>
      </c>
      <c r="T933">
        <v>20</v>
      </c>
      <c r="U933" t="s">
        <v>10193</v>
      </c>
      <c r="V933" s="89">
        <v>335140</v>
      </c>
      <c r="W933">
        <f t="shared" si="26"/>
        <v>47.486128507546432</v>
      </c>
      <c r="X933" t="s">
        <v>17</v>
      </c>
      <c r="Y933" t="s">
        <v>17</v>
      </c>
      <c r="Z933" t="s">
        <v>17</v>
      </c>
      <c r="AA933" t="s">
        <v>17</v>
      </c>
      <c r="AB933" t="s">
        <v>17</v>
      </c>
      <c r="AC933" t="s">
        <v>17</v>
      </c>
      <c r="AD933" t="s">
        <v>10228</v>
      </c>
      <c r="AE933" t="s">
        <v>10195</v>
      </c>
    </row>
    <row r="934" spans="1:31">
      <c r="A934" t="s">
        <v>9927</v>
      </c>
      <c r="B934" s="262" t="s">
        <v>9596</v>
      </c>
      <c r="C934" t="s">
        <v>9601</v>
      </c>
      <c r="D934">
        <v>2016</v>
      </c>
      <c r="E934" t="s">
        <v>9617</v>
      </c>
      <c r="F934" t="s">
        <v>9935</v>
      </c>
      <c r="G934" t="s">
        <v>17</v>
      </c>
      <c r="H934" t="s">
        <v>17</v>
      </c>
      <c r="I934" t="s">
        <v>17</v>
      </c>
      <c r="J934" t="s">
        <v>17</v>
      </c>
      <c r="K934" t="s">
        <v>17</v>
      </c>
      <c r="L934" t="s">
        <v>17</v>
      </c>
      <c r="M934" t="s">
        <v>17</v>
      </c>
      <c r="N934" t="s">
        <v>17</v>
      </c>
      <c r="O934" t="s">
        <v>9936</v>
      </c>
      <c r="P934" t="s">
        <v>17</v>
      </c>
      <c r="Q934" s="223">
        <v>14654427</v>
      </c>
      <c r="R934" t="s">
        <v>48</v>
      </c>
      <c r="S934" t="s">
        <v>17</v>
      </c>
      <c r="T934">
        <v>20</v>
      </c>
      <c r="U934" t="s">
        <v>10193</v>
      </c>
      <c r="V934" s="89">
        <v>4636969</v>
      </c>
      <c r="W934">
        <f t="shared" si="26"/>
        <v>31.642103782017543</v>
      </c>
      <c r="X934" t="s">
        <v>17</v>
      </c>
      <c r="Y934" t="s">
        <v>17</v>
      </c>
      <c r="Z934" t="s">
        <v>17</v>
      </c>
      <c r="AA934" t="s">
        <v>17</v>
      </c>
      <c r="AB934" t="s">
        <v>17</v>
      </c>
      <c r="AC934" t="s">
        <v>17</v>
      </c>
      <c r="AD934" t="s">
        <v>10229</v>
      </c>
      <c r="AE934" t="s">
        <v>10195</v>
      </c>
    </row>
    <row r="935" spans="1:31">
      <c r="A935" t="s">
        <v>9927</v>
      </c>
      <c r="B935" s="262" t="s">
        <v>9596</v>
      </c>
      <c r="C935" t="s">
        <v>9601</v>
      </c>
      <c r="D935">
        <v>2016</v>
      </c>
      <c r="E935" t="s">
        <v>9617</v>
      </c>
      <c r="F935" t="s">
        <v>9944</v>
      </c>
      <c r="G935" t="s">
        <v>17</v>
      </c>
      <c r="H935" t="s">
        <v>17</v>
      </c>
      <c r="I935" t="s">
        <v>17</v>
      </c>
      <c r="J935" t="s">
        <v>17</v>
      </c>
      <c r="K935" t="s">
        <v>17</v>
      </c>
      <c r="L935" t="s">
        <v>17</v>
      </c>
      <c r="M935" t="s">
        <v>17</v>
      </c>
      <c r="N935" t="s">
        <v>17</v>
      </c>
      <c r="O935" t="s">
        <v>9945</v>
      </c>
      <c r="P935" t="s">
        <v>17</v>
      </c>
      <c r="Q935" s="223">
        <v>19339473</v>
      </c>
      <c r="R935" t="s">
        <v>49</v>
      </c>
      <c r="S935" t="s">
        <v>17</v>
      </c>
      <c r="T935">
        <v>20</v>
      </c>
      <c r="U935" t="s">
        <v>10193</v>
      </c>
      <c r="V935" s="89">
        <v>8980025</v>
      </c>
      <c r="W935">
        <f t="shared" si="26"/>
        <v>46.433659283270025</v>
      </c>
      <c r="X935" t="s">
        <v>17</v>
      </c>
      <c r="Y935" t="s">
        <v>17</v>
      </c>
      <c r="Z935" t="s">
        <v>17</v>
      </c>
      <c r="AA935" t="s">
        <v>17</v>
      </c>
      <c r="AB935" t="s">
        <v>17</v>
      </c>
      <c r="AC935" t="s">
        <v>17</v>
      </c>
      <c r="AD935" t="s">
        <v>10230</v>
      </c>
      <c r="AE935" t="s">
        <v>10195</v>
      </c>
    </row>
    <row r="936" spans="1:31">
      <c r="A936" t="s">
        <v>9927</v>
      </c>
      <c r="B936" s="262" t="s">
        <v>9596</v>
      </c>
      <c r="C936" t="s">
        <v>9601</v>
      </c>
      <c r="D936">
        <v>2016</v>
      </c>
      <c r="E936" t="s">
        <v>9617</v>
      </c>
      <c r="F936" t="s">
        <v>9953</v>
      </c>
      <c r="G936" t="s">
        <v>17</v>
      </c>
      <c r="H936" t="s">
        <v>17</v>
      </c>
      <c r="I936" t="s">
        <v>17</v>
      </c>
      <c r="J936" t="s">
        <v>17</v>
      </c>
      <c r="K936" t="s">
        <v>17</v>
      </c>
      <c r="L936" t="s">
        <v>17</v>
      </c>
      <c r="M936" t="s">
        <v>17</v>
      </c>
      <c r="N936" t="s">
        <v>17</v>
      </c>
      <c r="O936" t="s">
        <v>9954</v>
      </c>
      <c r="P936" t="s">
        <v>17</v>
      </c>
      <c r="Q936" s="223">
        <v>1302300</v>
      </c>
      <c r="R936" t="s">
        <v>48</v>
      </c>
      <c r="S936" t="s">
        <v>17</v>
      </c>
      <c r="T936">
        <v>20</v>
      </c>
      <c r="U936" t="s">
        <v>10193</v>
      </c>
      <c r="V936" s="89">
        <v>703779</v>
      </c>
      <c r="W936">
        <f t="shared" si="26"/>
        <v>54.041234738539515</v>
      </c>
      <c r="X936" t="s">
        <v>17</v>
      </c>
      <c r="Y936" t="s">
        <v>17</v>
      </c>
      <c r="Z936" t="s">
        <v>17</v>
      </c>
      <c r="AA936" t="s">
        <v>17</v>
      </c>
      <c r="AB936" t="s">
        <v>17</v>
      </c>
      <c r="AC936" t="s">
        <v>17</v>
      </c>
      <c r="AD936" t="s">
        <v>10231</v>
      </c>
      <c r="AE936" t="s">
        <v>10195</v>
      </c>
    </row>
    <row r="937" spans="1:31">
      <c r="A937" t="s">
        <v>9927</v>
      </c>
      <c r="B937" s="262" t="s">
        <v>9596</v>
      </c>
      <c r="C937" t="s">
        <v>9601</v>
      </c>
      <c r="D937">
        <v>2016</v>
      </c>
      <c r="E937" t="s">
        <v>9617</v>
      </c>
      <c r="F937" t="s">
        <v>9962</v>
      </c>
      <c r="G937" t="s">
        <v>17</v>
      </c>
      <c r="H937" t="s">
        <v>17</v>
      </c>
      <c r="I937" t="s">
        <v>17</v>
      </c>
      <c r="J937" t="s">
        <v>17</v>
      </c>
      <c r="K937" t="s">
        <v>17</v>
      </c>
      <c r="L937" t="s">
        <v>17</v>
      </c>
      <c r="M937" t="s">
        <v>17</v>
      </c>
      <c r="N937" t="s">
        <v>17</v>
      </c>
      <c r="O937" t="s">
        <v>9963</v>
      </c>
      <c r="P937" t="s">
        <v>17</v>
      </c>
      <c r="Q937" s="223">
        <v>2487809</v>
      </c>
      <c r="R937" t="s">
        <v>49</v>
      </c>
      <c r="S937" t="s">
        <v>17</v>
      </c>
      <c r="T937">
        <v>20</v>
      </c>
      <c r="U937" t="s">
        <v>10193</v>
      </c>
      <c r="V937" s="89">
        <v>1907306</v>
      </c>
      <c r="W937">
        <f t="shared" si="26"/>
        <v>76.666094543431583</v>
      </c>
      <c r="X937" t="s">
        <v>17</v>
      </c>
      <c r="Y937" t="s">
        <v>17</v>
      </c>
      <c r="Z937" t="s">
        <v>17</v>
      </c>
      <c r="AA937" t="s">
        <v>17</v>
      </c>
      <c r="AB937" t="s">
        <v>17</v>
      </c>
      <c r="AC937" t="s">
        <v>17</v>
      </c>
      <c r="AD937" t="s">
        <v>10232</v>
      </c>
      <c r="AE937" t="s">
        <v>10195</v>
      </c>
    </row>
    <row r="938" spans="1:31">
      <c r="A938" t="s">
        <v>9602</v>
      </c>
      <c r="B938" s="262" t="s">
        <v>9596</v>
      </c>
      <c r="C938" t="s">
        <v>9601</v>
      </c>
      <c r="D938">
        <v>2016</v>
      </c>
      <c r="E938" t="s">
        <v>9617</v>
      </c>
      <c r="F938" t="s">
        <v>9971</v>
      </c>
      <c r="G938" t="s">
        <v>17</v>
      </c>
      <c r="H938" t="s">
        <v>17</v>
      </c>
      <c r="I938" t="s">
        <v>17</v>
      </c>
      <c r="J938" t="s">
        <v>17</v>
      </c>
      <c r="K938" t="s">
        <v>17</v>
      </c>
      <c r="L938" t="s">
        <v>17</v>
      </c>
      <c r="M938" t="s">
        <v>17</v>
      </c>
      <c r="N938" t="s">
        <v>17</v>
      </c>
      <c r="O938" t="s">
        <v>9972</v>
      </c>
      <c r="P938" t="s">
        <v>17</v>
      </c>
      <c r="Q938" s="223">
        <v>3145874</v>
      </c>
      <c r="R938" t="s">
        <v>48</v>
      </c>
      <c r="S938" t="s">
        <v>17</v>
      </c>
      <c r="T938">
        <v>20</v>
      </c>
      <c r="U938" t="s">
        <v>10193</v>
      </c>
      <c r="V938" s="89">
        <v>1312502</v>
      </c>
      <c r="W938">
        <f t="shared" si="26"/>
        <v>41.72137854217938</v>
      </c>
      <c r="X938" t="s">
        <v>17</v>
      </c>
      <c r="Y938" t="s">
        <v>17</v>
      </c>
      <c r="Z938" t="s">
        <v>17</v>
      </c>
      <c r="AA938" t="s">
        <v>17</v>
      </c>
      <c r="AB938" t="s">
        <v>17</v>
      </c>
      <c r="AC938" t="s">
        <v>17</v>
      </c>
      <c r="AD938" t="s">
        <v>10233</v>
      </c>
      <c r="AE938" t="s">
        <v>10195</v>
      </c>
    </row>
    <row r="939" spans="1:31">
      <c r="A939" t="s">
        <v>9602</v>
      </c>
      <c r="B939" s="262" t="s">
        <v>9596</v>
      </c>
      <c r="C939" t="s">
        <v>9601</v>
      </c>
      <c r="D939">
        <v>2016</v>
      </c>
      <c r="E939" t="s">
        <v>9617</v>
      </c>
      <c r="F939" t="s">
        <v>9980</v>
      </c>
      <c r="G939" t="s">
        <v>17</v>
      </c>
      <c r="H939" t="s">
        <v>17</v>
      </c>
      <c r="I939" t="s">
        <v>17</v>
      </c>
      <c r="J939" t="s">
        <v>17</v>
      </c>
      <c r="K939" t="s">
        <v>17</v>
      </c>
      <c r="L939" t="s">
        <v>17</v>
      </c>
      <c r="M939" t="s">
        <v>17</v>
      </c>
      <c r="N939" t="s">
        <v>17</v>
      </c>
      <c r="O939" t="s">
        <v>9981</v>
      </c>
      <c r="P939" t="s">
        <v>17</v>
      </c>
      <c r="Q939" s="223">
        <v>4324692</v>
      </c>
      <c r="R939" t="s">
        <v>49</v>
      </c>
      <c r="S939" t="s">
        <v>17</v>
      </c>
      <c r="T939">
        <v>20</v>
      </c>
      <c r="U939" t="s">
        <v>10193</v>
      </c>
      <c r="V939" s="89">
        <v>2866139</v>
      </c>
      <c r="W939">
        <f t="shared" si="26"/>
        <v>66.273829442651646</v>
      </c>
      <c r="X939" t="s">
        <v>17</v>
      </c>
      <c r="Y939" t="s">
        <v>17</v>
      </c>
      <c r="Z939" t="s">
        <v>17</v>
      </c>
      <c r="AA939" t="s">
        <v>17</v>
      </c>
      <c r="AB939" t="s">
        <v>17</v>
      </c>
      <c r="AC939" t="s">
        <v>17</v>
      </c>
      <c r="AD939" t="s">
        <v>10234</v>
      </c>
      <c r="AE939" t="s">
        <v>10195</v>
      </c>
    </row>
    <row r="940" spans="1:31">
      <c r="A940" t="s">
        <v>9602</v>
      </c>
      <c r="B940" s="262" t="s">
        <v>9596</v>
      </c>
      <c r="C940" t="s">
        <v>9601</v>
      </c>
      <c r="D940">
        <v>2016</v>
      </c>
      <c r="E940" t="s">
        <v>9617</v>
      </c>
      <c r="F940" t="s">
        <v>9989</v>
      </c>
      <c r="G940" t="s">
        <v>17</v>
      </c>
      <c r="H940" t="s">
        <v>17</v>
      </c>
      <c r="I940" t="s">
        <v>17</v>
      </c>
      <c r="J940" t="s">
        <v>17</v>
      </c>
      <c r="K940" t="s">
        <v>17</v>
      </c>
      <c r="L940" t="s">
        <v>17</v>
      </c>
      <c r="M940" t="s">
        <v>17</v>
      </c>
      <c r="N940" t="s">
        <v>17</v>
      </c>
      <c r="O940" t="s">
        <v>9990</v>
      </c>
      <c r="P940" t="s">
        <v>17</v>
      </c>
      <c r="Q940" s="223">
        <v>987393</v>
      </c>
      <c r="R940" t="s">
        <v>48</v>
      </c>
      <c r="S940" t="s">
        <v>17</v>
      </c>
      <c r="T940">
        <v>20</v>
      </c>
      <c r="U940" t="s">
        <v>10193</v>
      </c>
      <c r="V940" s="89">
        <v>419252</v>
      </c>
      <c r="W940">
        <f t="shared" si="26"/>
        <v>42.460499517416068</v>
      </c>
      <c r="X940" t="s">
        <v>17</v>
      </c>
      <c r="Y940" t="s">
        <v>17</v>
      </c>
      <c r="Z940" t="s">
        <v>17</v>
      </c>
      <c r="AA940" t="s">
        <v>17</v>
      </c>
      <c r="AB940" t="s">
        <v>17</v>
      </c>
      <c r="AC940" t="s">
        <v>17</v>
      </c>
      <c r="AD940" t="s">
        <v>10235</v>
      </c>
      <c r="AE940" t="s">
        <v>10195</v>
      </c>
    </row>
    <row r="941" spans="1:31">
      <c r="A941" t="s">
        <v>9602</v>
      </c>
      <c r="B941" s="262" t="s">
        <v>9596</v>
      </c>
      <c r="C941" t="s">
        <v>9601</v>
      </c>
      <c r="D941">
        <v>2016</v>
      </c>
      <c r="E941" t="s">
        <v>9617</v>
      </c>
      <c r="F941" t="s">
        <v>9998</v>
      </c>
      <c r="G941" t="s">
        <v>17</v>
      </c>
      <c r="H941" t="s">
        <v>17</v>
      </c>
      <c r="I941" t="s">
        <v>17</v>
      </c>
      <c r="J941" t="s">
        <v>17</v>
      </c>
      <c r="K941" t="s">
        <v>17</v>
      </c>
      <c r="L941" t="s">
        <v>17</v>
      </c>
      <c r="M941" t="s">
        <v>17</v>
      </c>
      <c r="N941" t="s">
        <v>17</v>
      </c>
      <c r="O941" t="s">
        <v>9999</v>
      </c>
      <c r="P941" t="s">
        <v>17</v>
      </c>
      <c r="Q941" s="223">
        <v>984785</v>
      </c>
      <c r="R941" t="s">
        <v>49</v>
      </c>
      <c r="S941" t="s">
        <v>17</v>
      </c>
      <c r="T941">
        <v>20</v>
      </c>
      <c r="U941" t="s">
        <v>10193</v>
      </c>
      <c r="V941" s="89">
        <v>734636</v>
      </c>
      <c r="W941">
        <f t="shared" si="26"/>
        <v>74.598617972450839</v>
      </c>
      <c r="X941" t="s">
        <v>17</v>
      </c>
      <c r="Y941" t="s">
        <v>17</v>
      </c>
      <c r="Z941" t="s">
        <v>17</v>
      </c>
      <c r="AA941" t="s">
        <v>17</v>
      </c>
      <c r="AB941" t="s">
        <v>17</v>
      </c>
      <c r="AC941" t="s">
        <v>17</v>
      </c>
      <c r="AD941" t="s">
        <v>10236</v>
      </c>
      <c r="AE941" t="s">
        <v>10195</v>
      </c>
    </row>
    <row r="942" spans="1:31">
      <c r="A942" t="s">
        <v>9234</v>
      </c>
      <c r="B942" s="262" t="s">
        <v>9596</v>
      </c>
      <c r="C942" t="s">
        <v>9601</v>
      </c>
      <c r="D942">
        <v>2016</v>
      </c>
      <c r="E942" t="s">
        <v>9617</v>
      </c>
      <c r="F942" t="s">
        <v>10007</v>
      </c>
      <c r="G942" t="s">
        <v>17</v>
      </c>
      <c r="H942" t="s">
        <v>17</v>
      </c>
      <c r="I942" t="s">
        <v>17</v>
      </c>
      <c r="J942" t="s">
        <v>17</v>
      </c>
      <c r="K942" t="s">
        <v>17</v>
      </c>
      <c r="L942" t="s">
        <v>17</v>
      </c>
      <c r="M942" t="s">
        <v>17</v>
      </c>
      <c r="N942" t="s">
        <v>17</v>
      </c>
      <c r="O942" t="s">
        <v>10008</v>
      </c>
      <c r="P942" t="s">
        <v>17</v>
      </c>
      <c r="Q942" s="223">
        <v>15746376</v>
      </c>
      <c r="R942" t="s">
        <v>48</v>
      </c>
      <c r="S942" t="s">
        <v>17</v>
      </c>
      <c r="T942">
        <v>20</v>
      </c>
      <c r="U942" t="s">
        <v>10193</v>
      </c>
      <c r="V942" s="89">
        <v>5929446</v>
      </c>
      <c r="W942">
        <f t="shared" si="26"/>
        <v>37.655940643104167</v>
      </c>
      <c r="X942" t="s">
        <v>17</v>
      </c>
      <c r="Y942" t="s">
        <v>17</v>
      </c>
      <c r="Z942" t="s">
        <v>17</v>
      </c>
      <c r="AA942" t="s">
        <v>17</v>
      </c>
      <c r="AB942" t="s">
        <v>17</v>
      </c>
      <c r="AC942" t="s">
        <v>17</v>
      </c>
      <c r="AD942" t="s">
        <v>10237</v>
      </c>
      <c r="AE942" t="s">
        <v>10195</v>
      </c>
    </row>
    <row r="943" spans="1:31">
      <c r="A943" t="s">
        <v>9234</v>
      </c>
      <c r="B943" s="262" t="s">
        <v>9596</v>
      </c>
      <c r="C943" t="s">
        <v>9601</v>
      </c>
      <c r="D943">
        <v>2016</v>
      </c>
      <c r="E943" t="s">
        <v>9617</v>
      </c>
      <c r="F943" t="s">
        <v>10016</v>
      </c>
      <c r="G943" t="s">
        <v>17</v>
      </c>
      <c r="H943" t="s">
        <v>17</v>
      </c>
      <c r="I943" t="s">
        <v>17</v>
      </c>
      <c r="J943" t="s">
        <v>17</v>
      </c>
      <c r="K943" t="s">
        <v>17</v>
      </c>
      <c r="L943" t="s">
        <v>17</v>
      </c>
      <c r="M943" t="s">
        <v>17</v>
      </c>
      <c r="N943" t="s">
        <v>17</v>
      </c>
      <c r="O943" t="s">
        <v>10017</v>
      </c>
      <c r="P943" t="s">
        <v>17</v>
      </c>
      <c r="Q943" s="223">
        <v>16233062</v>
      </c>
      <c r="R943" t="s">
        <v>49</v>
      </c>
      <c r="S943" t="s">
        <v>17</v>
      </c>
      <c r="T943">
        <v>20</v>
      </c>
      <c r="U943" t="s">
        <v>10193</v>
      </c>
      <c r="V943" s="89">
        <v>7813578</v>
      </c>
      <c r="W943">
        <f t="shared" si="26"/>
        <v>48.1337285596519</v>
      </c>
      <c r="X943" t="s">
        <v>17</v>
      </c>
      <c r="Y943" t="s">
        <v>17</v>
      </c>
      <c r="Z943" t="s">
        <v>17</v>
      </c>
      <c r="AA943" t="s">
        <v>17</v>
      </c>
      <c r="AB943" t="s">
        <v>17</v>
      </c>
      <c r="AC943" t="s">
        <v>17</v>
      </c>
      <c r="AD943" t="s">
        <v>10238</v>
      </c>
      <c r="AE943" t="s">
        <v>10195</v>
      </c>
    </row>
    <row r="944" spans="1:31">
      <c r="A944" t="s">
        <v>9234</v>
      </c>
      <c r="B944" s="262" t="s">
        <v>9596</v>
      </c>
      <c r="C944" t="s">
        <v>9601</v>
      </c>
      <c r="D944">
        <v>2016</v>
      </c>
      <c r="E944" t="s">
        <v>9617</v>
      </c>
      <c r="F944" t="s">
        <v>10025</v>
      </c>
      <c r="G944" t="s">
        <v>17</v>
      </c>
      <c r="H944" t="s">
        <v>17</v>
      </c>
      <c r="I944" t="s">
        <v>17</v>
      </c>
      <c r="J944" t="s">
        <v>17</v>
      </c>
      <c r="K944" t="s">
        <v>17</v>
      </c>
      <c r="L944" t="s">
        <v>17</v>
      </c>
      <c r="M944" t="s">
        <v>17</v>
      </c>
      <c r="N944" t="s">
        <v>17</v>
      </c>
      <c r="O944" t="s">
        <v>10026</v>
      </c>
      <c r="P944" t="s">
        <v>17</v>
      </c>
      <c r="Q944" s="223">
        <v>2544442</v>
      </c>
      <c r="R944" t="s">
        <v>48</v>
      </c>
      <c r="S944" t="s">
        <v>17</v>
      </c>
      <c r="T944">
        <v>20</v>
      </c>
      <c r="U944" t="s">
        <v>10193</v>
      </c>
      <c r="V944" s="89">
        <v>1285055</v>
      </c>
      <c r="W944">
        <f t="shared" si="26"/>
        <v>50.504393497670605</v>
      </c>
      <c r="X944" t="s">
        <v>17</v>
      </c>
      <c r="Y944" t="s">
        <v>17</v>
      </c>
      <c r="Z944" t="s">
        <v>17</v>
      </c>
      <c r="AA944" t="s">
        <v>17</v>
      </c>
      <c r="AB944" t="s">
        <v>17</v>
      </c>
      <c r="AC944" t="s">
        <v>17</v>
      </c>
      <c r="AD944" t="s">
        <v>10239</v>
      </c>
      <c r="AE944" t="s">
        <v>10195</v>
      </c>
    </row>
    <row r="945" spans="1:31">
      <c r="A945" t="s">
        <v>9234</v>
      </c>
      <c r="B945" s="262" t="s">
        <v>9596</v>
      </c>
      <c r="C945" t="s">
        <v>9601</v>
      </c>
      <c r="D945">
        <v>2016</v>
      </c>
      <c r="E945" t="s">
        <v>9617</v>
      </c>
      <c r="F945" t="s">
        <v>10034</v>
      </c>
      <c r="G945" t="s">
        <v>17</v>
      </c>
      <c r="H945" t="s">
        <v>17</v>
      </c>
      <c r="I945" t="s">
        <v>17</v>
      </c>
      <c r="J945" t="s">
        <v>17</v>
      </c>
      <c r="K945" t="s">
        <v>17</v>
      </c>
      <c r="L945" t="s">
        <v>17</v>
      </c>
      <c r="M945" t="s">
        <v>17</v>
      </c>
      <c r="N945" t="s">
        <v>17</v>
      </c>
      <c r="O945" t="s">
        <v>10035</v>
      </c>
      <c r="P945" t="s">
        <v>17</v>
      </c>
      <c r="Q945" s="223">
        <v>2573453</v>
      </c>
      <c r="R945" t="s">
        <v>49</v>
      </c>
      <c r="S945" t="s">
        <v>17</v>
      </c>
      <c r="T945">
        <v>20</v>
      </c>
      <c r="U945" t="s">
        <v>10193</v>
      </c>
      <c r="V945" s="89">
        <v>1335297</v>
      </c>
      <c r="W945">
        <f t="shared" si="26"/>
        <v>51.887366895762234</v>
      </c>
      <c r="X945" t="s">
        <v>17</v>
      </c>
      <c r="Y945" t="s">
        <v>17</v>
      </c>
      <c r="Z945" t="s">
        <v>17</v>
      </c>
      <c r="AA945" t="s">
        <v>17</v>
      </c>
      <c r="AB945" t="s">
        <v>17</v>
      </c>
      <c r="AC945" t="s">
        <v>17</v>
      </c>
      <c r="AD945" t="s">
        <v>10240</v>
      </c>
      <c r="AE945" t="s">
        <v>10195</v>
      </c>
    </row>
    <row r="946" spans="1:31">
      <c r="A946" t="s">
        <v>9315</v>
      </c>
      <c r="B946" s="262" t="s">
        <v>9596</v>
      </c>
      <c r="C946" t="s">
        <v>9601</v>
      </c>
      <c r="D946">
        <v>2016</v>
      </c>
      <c r="E946" t="s">
        <v>9617</v>
      </c>
      <c r="F946" t="s">
        <v>10044</v>
      </c>
      <c r="G946" t="s">
        <v>17</v>
      </c>
      <c r="H946" t="s">
        <v>17</v>
      </c>
      <c r="I946" t="s">
        <v>17</v>
      </c>
      <c r="J946" t="s">
        <v>17</v>
      </c>
      <c r="K946" t="s">
        <v>17</v>
      </c>
      <c r="L946" t="s">
        <v>17</v>
      </c>
      <c r="M946" t="s">
        <v>17</v>
      </c>
      <c r="N946" t="s">
        <v>17</v>
      </c>
      <c r="O946" t="s">
        <v>10045</v>
      </c>
      <c r="P946" t="s">
        <v>17</v>
      </c>
      <c r="Q946" s="223">
        <v>15329852</v>
      </c>
      <c r="R946" t="s">
        <v>48</v>
      </c>
      <c r="S946" t="s">
        <v>17</v>
      </c>
      <c r="T946">
        <v>20</v>
      </c>
      <c r="U946" t="s">
        <v>10193</v>
      </c>
      <c r="V946" s="89">
        <v>6714060</v>
      </c>
      <c r="W946">
        <f t="shared" si="26"/>
        <v>43.79729171553646</v>
      </c>
      <c r="X946" t="s">
        <v>17</v>
      </c>
      <c r="Y946" t="s">
        <v>17</v>
      </c>
      <c r="Z946" t="s">
        <v>17</v>
      </c>
      <c r="AA946" t="s">
        <v>17</v>
      </c>
      <c r="AB946" t="s">
        <v>17</v>
      </c>
      <c r="AC946" t="s">
        <v>17</v>
      </c>
      <c r="AD946" t="s">
        <v>10241</v>
      </c>
      <c r="AE946" t="s">
        <v>10195</v>
      </c>
    </row>
    <row r="947" spans="1:31">
      <c r="A947" t="s">
        <v>9315</v>
      </c>
      <c r="B947" s="262" t="s">
        <v>9596</v>
      </c>
      <c r="C947" t="s">
        <v>9601</v>
      </c>
      <c r="D947">
        <v>2016</v>
      </c>
      <c r="E947" t="s">
        <v>9617</v>
      </c>
      <c r="F947" t="s">
        <v>10053</v>
      </c>
      <c r="G947" t="s">
        <v>17</v>
      </c>
      <c r="H947" t="s">
        <v>17</v>
      </c>
      <c r="I947" t="s">
        <v>17</v>
      </c>
      <c r="J947" t="s">
        <v>17</v>
      </c>
      <c r="K947" t="s">
        <v>17</v>
      </c>
      <c r="L947" t="s">
        <v>17</v>
      </c>
      <c r="M947" t="s">
        <v>17</v>
      </c>
      <c r="N947" t="s">
        <v>17</v>
      </c>
      <c r="O947" t="s">
        <v>10054</v>
      </c>
      <c r="P947" t="s">
        <v>17</v>
      </c>
      <c r="Q947" s="223">
        <v>9707625</v>
      </c>
      <c r="R947" t="s">
        <v>49</v>
      </c>
      <c r="S947" t="s">
        <v>17</v>
      </c>
      <c r="T947">
        <v>20</v>
      </c>
      <c r="U947" t="s">
        <v>10193</v>
      </c>
      <c r="V947" s="89">
        <v>3196255</v>
      </c>
      <c r="W947">
        <f t="shared" si="26"/>
        <v>32.925200551113171</v>
      </c>
      <c r="X947" t="s">
        <v>17</v>
      </c>
      <c r="Y947" t="s">
        <v>17</v>
      </c>
      <c r="Z947" t="s">
        <v>17</v>
      </c>
      <c r="AA947" t="s">
        <v>17</v>
      </c>
      <c r="AB947" t="s">
        <v>17</v>
      </c>
      <c r="AC947" t="s">
        <v>17</v>
      </c>
      <c r="AD947" t="s">
        <v>10242</v>
      </c>
      <c r="AE947" t="s">
        <v>10195</v>
      </c>
    </row>
    <row r="948" spans="1:31">
      <c r="A948" t="s">
        <v>9315</v>
      </c>
      <c r="B948" s="262" t="s">
        <v>9596</v>
      </c>
      <c r="C948" t="s">
        <v>9601</v>
      </c>
      <c r="D948">
        <v>2016</v>
      </c>
      <c r="E948" t="s">
        <v>9617</v>
      </c>
      <c r="F948" t="s">
        <v>10062</v>
      </c>
      <c r="G948" t="s">
        <v>17</v>
      </c>
      <c r="H948" t="s">
        <v>17</v>
      </c>
      <c r="I948" t="s">
        <v>17</v>
      </c>
      <c r="J948" t="s">
        <v>17</v>
      </c>
      <c r="K948" t="s">
        <v>17</v>
      </c>
      <c r="L948" t="s">
        <v>17</v>
      </c>
      <c r="M948" t="s">
        <v>17</v>
      </c>
      <c r="N948" t="s">
        <v>17</v>
      </c>
      <c r="O948" t="s">
        <v>10063</v>
      </c>
      <c r="P948" t="s">
        <v>17</v>
      </c>
      <c r="Q948" s="223">
        <v>1866164</v>
      </c>
      <c r="R948" t="s">
        <v>48</v>
      </c>
      <c r="S948" t="s">
        <v>17</v>
      </c>
      <c r="T948">
        <v>20</v>
      </c>
      <c r="U948" t="s">
        <v>10193</v>
      </c>
      <c r="V948" s="89">
        <v>725437</v>
      </c>
      <c r="W948">
        <f t="shared" si="26"/>
        <v>38.87316441641785</v>
      </c>
      <c r="X948" t="s">
        <v>17</v>
      </c>
      <c r="Y948" t="s">
        <v>17</v>
      </c>
      <c r="Z948" t="s">
        <v>17</v>
      </c>
      <c r="AA948" t="s">
        <v>17</v>
      </c>
      <c r="AB948" t="s">
        <v>17</v>
      </c>
      <c r="AC948" t="s">
        <v>17</v>
      </c>
      <c r="AD948" t="s">
        <v>10243</v>
      </c>
      <c r="AE948" t="s">
        <v>10195</v>
      </c>
    </row>
    <row r="949" spans="1:31">
      <c r="A949" t="s">
        <v>9315</v>
      </c>
      <c r="B949" s="262" t="s">
        <v>9596</v>
      </c>
      <c r="C949" t="s">
        <v>9601</v>
      </c>
      <c r="D949">
        <v>2016</v>
      </c>
      <c r="E949" t="s">
        <v>9617</v>
      </c>
      <c r="F949" t="s">
        <v>10071</v>
      </c>
      <c r="G949" t="s">
        <v>17</v>
      </c>
      <c r="H949" t="s">
        <v>17</v>
      </c>
      <c r="I949" t="s">
        <v>17</v>
      </c>
      <c r="J949" t="s">
        <v>17</v>
      </c>
      <c r="K949" t="s">
        <v>17</v>
      </c>
      <c r="L949" t="s">
        <v>17</v>
      </c>
      <c r="M949" t="s">
        <v>17</v>
      </c>
      <c r="N949" t="s">
        <v>17</v>
      </c>
      <c r="O949" t="s">
        <v>10072</v>
      </c>
      <c r="P949" t="s">
        <v>17</v>
      </c>
      <c r="Q949" s="223">
        <v>1041778</v>
      </c>
      <c r="R949" t="s">
        <v>49</v>
      </c>
      <c r="S949" t="s">
        <v>17</v>
      </c>
      <c r="T949">
        <v>20</v>
      </c>
      <c r="U949" t="s">
        <v>10193</v>
      </c>
      <c r="V949" s="89">
        <v>534701</v>
      </c>
      <c r="W949">
        <f t="shared" si="26"/>
        <v>51.325810297395414</v>
      </c>
      <c r="X949" t="s">
        <v>17</v>
      </c>
      <c r="Y949" t="s">
        <v>17</v>
      </c>
      <c r="Z949" t="s">
        <v>17</v>
      </c>
      <c r="AA949" t="s">
        <v>17</v>
      </c>
      <c r="AB949" t="s">
        <v>17</v>
      </c>
      <c r="AC949" t="s">
        <v>17</v>
      </c>
      <c r="AD949" t="s">
        <v>10244</v>
      </c>
      <c r="AE949" t="s">
        <v>10195</v>
      </c>
    </row>
    <row r="950" spans="1:31">
      <c r="A950" t="s">
        <v>9373</v>
      </c>
      <c r="B950" s="262" t="s">
        <v>9596</v>
      </c>
      <c r="C950" t="s">
        <v>9601</v>
      </c>
      <c r="D950">
        <v>2016</v>
      </c>
      <c r="E950" t="s">
        <v>9617</v>
      </c>
      <c r="F950" t="s">
        <v>10081</v>
      </c>
      <c r="G950" t="s">
        <v>17</v>
      </c>
      <c r="H950" t="s">
        <v>17</v>
      </c>
      <c r="I950" t="s">
        <v>17</v>
      </c>
      <c r="J950" t="s">
        <v>17</v>
      </c>
      <c r="K950" t="s">
        <v>17</v>
      </c>
      <c r="L950" t="s">
        <v>17</v>
      </c>
      <c r="M950" t="s">
        <v>17</v>
      </c>
      <c r="N950" t="s">
        <v>17</v>
      </c>
      <c r="O950" t="s">
        <v>10082</v>
      </c>
      <c r="P950" t="s">
        <v>17</v>
      </c>
      <c r="Q950" s="223">
        <v>5958968</v>
      </c>
      <c r="R950" t="s">
        <v>48</v>
      </c>
      <c r="S950" t="s">
        <v>17</v>
      </c>
      <c r="T950">
        <v>20</v>
      </c>
      <c r="U950" t="s">
        <v>10193</v>
      </c>
      <c r="V950" s="89">
        <v>2394408</v>
      </c>
      <c r="W950">
        <f t="shared" si="26"/>
        <v>40.181588489819042</v>
      </c>
      <c r="X950" t="s">
        <v>17</v>
      </c>
      <c r="Y950" t="s">
        <v>17</v>
      </c>
      <c r="Z950" t="s">
        <v>17</v>
      </c>
      <c r="AA950" t="s">
        <v>17</v>
      </c>
      <c r="AB950" t="s">
        <v>17</v>
      </c>
      <c r="AC950" t="s">
        <v>17</v>
      </c>
      <c r="AD950" t="s">
        <v>10245</v>
      </c>
      <c r="AE950" t="s">
        <v>10195</v>
      </c>
    </row>
    <row r="951" spans="1:31">
      <c r="A951" t="s">
        <v>9373</v>
      </c>
      <c r="B951" s="262" t="s">
        <v>9596</v>
      </c>
      <c r="C951" t="s">
        <v>9601</v>
      </c>
      <c r="D951">
        <v>2016</v>
      </c>
      <c r="E951" t="s">
        <v>9617</v>
      </c>
      <c r="F951" t="s">
        <v>10090</v>
      </c>
      <c r="G951" t="s">
        <v>17</v>
      </c>
      <c r="H951" t="s">
        <v>17</v>
      </c>
      <c r="I951" t="s">
        <v>17</v>
      </c>
      <c r="J951" t="s">
        <v>17</v>
      </c>
      <c r="K951" t="s">
        <v>17</v>
      </c>
      <c r="L951" t="s">
        <v>17</v>
      </c>
      <c r="M951" t="s">
        <v>17</v>
      </c>
      <c r="N951" t="s">
        <v>17</v>
      </c>
      <c r="O951" t="s">
        <v>10091</v>
      </c>
      <c r="P951" t="s">
        <v>17</v>
      </c>
      <c r="Q951" s="223">
        <v>8240403</v>
      </c>
      <c r="R951" t="s">
        <v>49</v>
      </c>
      <c r="S951" t="s">
        <v>17</v>
      </c>
      <c r="T951">
        <v>20</v>
      </c>
      <c r="U951" t="s">
        <v>10193</v>
      </c>
      <c r="V951" s="89">
        <v>4202014</v>
      </c>
      <c r="W951">
        <f t="shared" si="26"/>
        <v>50.992821588944139</v>
      </c>
      <c r="X951" t="s">
        <v>17</v>
      </c>
      <c r="Y951" t="s">
        <v>17</v>
      </c>
      <c r="Z951" t="s">
        <v>17</v>
      </c>
      <c r="AA951" t="s">
        <v>17</v>
      </c>
      <c r="AB951" t="s">
        <v>17</v>
      </c>
      <c r="AC951" t="s">
        <v>17</v>
      </c>
      <c r="AD951" t="s">
        <v>10246</v>
      </c>
      <c r="AE951" t="s">
        <v>10195</v>
      </c>
    </row>
    <row r="952" spans="1:31">
      <c r="A952" t="s">
        <v>9373</v>
      </c>
      <c r="B952" s="262" t="s">
        <v>9596</v>
      </c>
      <c r="C952" t="s">
        <v>9601</v>
      </c>
      <c r="D952">
        <v>2016</v>
      </c>
      <c r="E952" t="s">
        <v>9617</v>
      </c>
      <c r="F952" t="s">
        <v>10100</v>
      </c>
      <c r="G952" t="s">
        <v>17</v>
      </c>
      <c r="H952" t="s">
        <v>17</v>
      </c>
      <c r="I952" t="s">
        <v>17</v>
      </c>
      <c r="J952" t="s">
        <v>17</v>
      </c>
      <c r="K952" t="s">
        <v>17</v>
      </c>
      <c r="L952" t="s">
        <v>17</v>
      </c>
      <c r="M952" t="s">
        <v>17</v>
      </c>
      <c r="N952" t="s">
        <v>17</v>
      </c>
      <c r="O952" t="s">
        <v>10101</v>
      </c>
      <c r="P952" t="s">
        <v>17</v>
      </c>
      <c r="Q952" s="223">
        <v>2845670</v>
      </c>
      <c r="R952" t="s">
        <v>48</v>
      </c>
      <c r="S952" t="s">
        <v>17</v>
      </c>
      <c r="T952">
        <v>20</v>
      </c>
      <c r="U952" t="s">
        <v>10193</v>
      </c>
      <c r="V952" s="89">
        <v>1290847</v>
      </c>
      <c r="W952">
        <f t="shared" si="26"/>
        <v>45.361795288982911</v>
      </c>
      <c r="X952" t="s">
        <v>17</v>
      </c>
      <c r="Y952" t="s">
        <v>17</v>
      </c>
      <c r="Z952" t="s">
        <v>17</v>
      </c>
      <c r="AA952" t="s">
        <v>17</v>
      </c>
      <c r="AB952" t="s">
        <v>17</v>
      </c>
      <c r="AC952" t="s">
        <v>17</v>
      </c>
      <c r="AD952" t="s">
        <v>10247</v>
      </c>
      <c r="AE952" t="s">
        <v>10195</v>
      </c>
    </row>
    <row r="953" spans="1:31">
      <c r="A953" t="s">
        <v>9373</v>
      </c>
      <c r="B953" s="262" t="s">
        <v>9596</v>
      </c>
      <c r="C953" t="s">
        <v>9601</v>
      </c>
      <c r="D953">
        <v>2016</v>
      </c>
      <c r="E953" t="s">
        <v>9617</v>
      </c>
      <c r="F953" t="s">
        <v>10109</v>
      </c>
      <c r="G953" t="s">
        <v>17</v>
      </c>
      <c r="H953" t="s">
        <v>17</v>
      </c>
      <c r="I953" t="s">
        <v>17</v>
      </c>
      <c r="J953" t="s">
        <v>17</v>
      </c>
      <c r="K953" t="s">
        <v>17</v>
      </c>
      <c r="L953" t="s">
        <v>17</v>
      </c>
      <c r="M953" t="s">
        <v>17</v>
      </c>
      <c r="N953" t="s">
        <v>17</v>
      </c>
      <c r="O953" t="s">
        <v>10110</v>
      </c>
      <c r="P953" t="s">
        <v>17</v>
      </c>
      <c r="Q953" s="223">
        <v>1265465</v>
      </c>
      <c r="R953" t="s">
        <v>49</v>
      </c>
      <c r="S953" t="s">
        <v>17</v>
      </c>
      <c r="T953">
        <v>20</v>
      </c>
      <c r="U953" t="s">
        <v>10193</v>
      </c>
      <c r="V953" s="89">
        <v>7744</v>
      </c>
      <c r="W953">
        <f t="shared" si="26"/>
        <v>0.61194896737562876</v>
      </c>
      <c r="X953" t="s">
        <v>17</v>
      </c>
      <c r="Y953" t="s">
        <v>17</v>
      </c>
      <c r="Z953" t="s">
        <v>17</v>
      </c>
      <c r="AA953" t="s">
        <v>17</v>
      </c>
      <c r="AB953" t="s">
        <v>17</v>
      </c>
      <c r="AC953" t="s">
        <v>17</v>
      </c>
      <c r="AD953" t="s">
        <v>10248</v>
      </c>
      <c r="AE953" t="s">
        <v>10195</v>
      </c>
    </row>
    <row r="954" spans="1:31">
      <c r="A954" t="s">
        <v>9431</v>
      </c>
      <c r="B954" s="262" t="s">
        <v>9596</v>
      </c>
      <c r="C954" t="s">
        <v>9601</v>
      </c>
      <c r="D954">
        <v>2016</v>
      </c>
      <c r="E954" t="s">
        <v>9617</v>
      </c>
      <c r="F954" t="s">
        <v>10118</v>
      </c>
      <c r="G954" t="s">
        <v>17</v>
      </c>
      <c r="H954" t="s">
        <v>17</v>
      </c>
      <c r="I954" t="s">
        <v>17</v>
      </c>
      <c r="J954" t="s">
        <v>17</v>
      </c>
      <c r="K954" t="s">
        <v>17</v>
      </c>
      <c r="L954" t="s">
        <v>17</v>
      </c>
      <c r="M954" t="s">
        <v>17</v>
      </c>
      <c r="N954" t="s">
        <v>17</v>
      </c>
      <c r="O954" t="s">
        <v>10119</v>
      </c>
      <c r="P954" t="s">
        <v>17</v>
      </c>
      <c r="Q954" s="223">
        <v>16551768</v>
      </c>
      <c r="R954" t="s">
        <v>48</v>
      </c>
      <c r="S954" t="s">
        <v>17</v>
      </c>
      <c r="T954">
        <v>20</v>
      </c>
      <c r="U954" t="s">
        <v>10193</v>
      </c>
      <c r="V954" s="89">
        <v>8935867</v>
      </c>
      <c r="W954">
        <f t="shared" ref="W954:W961" si="27">(V954/Q954)*100</f>
        <v>53.987386725091845</v>
      </c>
      <c r="X954" t="s">
        <v>17</v>
      </c>
      <c r="Y954" t="s">
        <v>17</v>
      </c>
      <c r="Z954" t="s">
        <v>17</v>
      </c>
      <c r="AA954" t="s">
        <v>17</v>
      </c>
      <c r="AB954" t="s">
        <v>17</v>
      </c>
      <c r="AC954" t="s">
        <v>17</v>
      </c>
      <c r="AD954" t="s">
        <v>10249</v>
      </c>
      <c r="AE954" t="s">
        <v>10195</v>
      </c>
    </row>
    <row r="955" spans="1:31">
      <c r="A955" t="s">
        <v>9431</v>
      </c>
      <c r="B955" s="262" t="s">
        <v>9596</v>
      </c>
      <c r="C955" t="s">
        <v>9601</v>
      </c>
      <c r="D955">
        <v>2016</v>
      </c>
      <c r="E955" t="s">
        <v>9617</v>
      </c>
      <c r="F955" t="s">
        <v>10127</v>
      </c>
      <c r="G955" t="s">
        <v>17</v>
      </c>
      <c r="H955" t="s">
        <v>17</v>
      </c>
      <c r="I955" t="s">
        <v>17</v>
      </c>
      <c r="J955" t="s">
        <v>17</v>
      </c>
      <c r="K955" t="s">
        <v>17</v>
      </c>
      <c r="L955" t="s">
        <v>17</v>
      </c>
      <c r="M955" t="s">
        <v>17</v>
      </c>
      <c r="N955" t="s">
        <v>17</v>
      </c>
      <c r="O955" t="s">
        <v>10128</v>
      </c>
      <c r="P955" t="s">
        <v>17</v>
      </c>
      <c r="Q955" s="223">
        <v>21116537</v>
      </c>
      <c r="R955" t="s">
        <v>49</v>
      </c>
      <c r="S955" t="s">
        <v>17</v>
      </c>
      <c r="T955">
        <v>20</v>
      </c>
      <c r="U955" t="s">
        <v>10193</v>
      </c>
      <c r="V955" s="89">
        <v>11700910</v>
      </c>
      <c r="W955">
        <f t="shared" si="27"/>
        <v>55.411121624724736</v>
      </c>
      <c r="X955" t="s">
        <v>17</v>
      </c>
      <c r="Y955" t="s">
        <v>17</v>
      </c>
      <c r="Z955" t="s">
        <v>17</v>
      </c>
      <c r="AA955" t="s">
        <v>17</v>
      </c>
      <c r="AB955" t="s">
        <v>17</v>
      </c>
      <c r="AC955" t="s">
        <v>17</v>
      </c>
      <c r="AD955" t="s">
        <v>10250</v>
      </c>
      <c r="AE955" t="s">
        <v>10195</v>
      </c>
    </row>
    <row r="956" spans="1:31">
      <c r="A956" t="s">
        <v>9431</v>
      </c>
      <c r="B956" s="262" t="s">
        <v>9596</v>
      </c>
      <c r="C956" t="s">
        <v>9601</v>
      </c>
      <c r="D956">
        <v>2016</v>
      </c>
      <c r="E956" t="s">
        <v>9617</v>
      </c>
      <c r="F956" t="s">
        <v>10136</v>
      </c>
      <c r="G956" t="s">
        <v>17</v>
      </c>
      <c r="H956" t="s">
        <v>17</v>
      </c>
      <c r="I956" t="s">
        <v>17</v>
      </c>
      <c r="J956" t="s">
        <v>17</v>
      </c>
      <c r="K956" t="s">
        <v>17</v>
      </c>
      <c r="L956" t="s">
        <v>17</v>
      </c>
      <c r="M956" t="s">
        <v>17</v>
      </c>
      <c r="N956" t="s">
        <v>17</v>
      </c>
      <c r="O956" t="s">
        <v>10137</v>
      </c>
      <c r="P956" t="s">
        <v>17</v>
      </c>
      <c r="Q956" s="223">
        <v>1063409</v>
      </c>
      <c r="R956" t="s">
        <v>48</v>
      </c>
      <c r="S956" t="s">
        <v>17</v>
      </c>
      <c r="T956">
        <v>20</v>
      </c>
      <c r="U956" t="s">
        <v>10193</v>
      </c>
      <c r="V956" s="89">
        <v>304650</v>
      </c>
      <c r="W956">
        <f t="shared" si="27"/>
        <v>28.648431600635316</v>
      </c>
      <c r="X956" t="s">
        <v>17</v>
      </c>
      <c r="Y956" t="s">
        <v>17</v>
      </c>
      <c r="Z956" t="s">
        <v>17</v>
      </c>
      <c r="AA956" t="s">
        <v>17</v>
      </c>
      <c r="AB956" t="s">
        <v>17</v>
      </c>
      <c r="AC956" t="s">
        <v>17</v>
      </c>
      <c r="AD956" t="s">
        <v>10251</v>
      </c>
      <c r="AE956" t="s">
        <v>10195</v>
      </c>
    </row>
    <row r="957" spans="1:31">
      <c r="A957" t="s">
        <v>9431</v>
      </c>
      <c r="B957" s="262" t="s">
        <v>9596</v>
      </c>
      <c r="C957" t="s">
        <v>9601</v>
      </c>
      <c r="D957">
        <v>2016</v>
      </c>
      <c r="E957" t="s">
        <v>9617</v>
      </c>
      <c r="F957" t="s">
        <v>10145</v>
      </c>
      <c r="G957" t="s">
        <v>17</v>
      </c>
      <c r="H957" t="s">
        <v>17</v>
      </c>
      <c r="I957" t="s">
        <v>17</v>
      </c>
      <c r="J957" t="s">
        <v>17</v>
      </c>
      <c r="K957" t="s">
        <v>17</v>
      </c>
      <c r="L957" t="s">
        <v>17</v>
      </c>
      <c r="M957" t="s">
        <v>17</v>
      </c>
      <c r="N957" t="s">
        <v>17</v>
      </c>
      <c r="O957" t="s">
        <v>10146</v>
      </c>
      <c r="P957" t="s">
        <v>17</v>
      </c>
      <c r="Q957" s="223">
        <v>1264583</v>
      </c>
      <c r="R957" t="s">
        <v>49</v>
      </c>
      <c r="S957" t="s">
        <v>17</v>
      </c>
      <c r="T957">
        <v>20</v>
      </c>
      <c r="U957" t="s">
        <v>10193</v>
      </c>
      <c r="V957" s="89">
        <v>553891</v>
      </c>
      <c r="W957">
        <f t="shared" si="27"/>
        <v>43.800288316385718</v>
      </c>
      <c r="X957" t="s">
        <v>17</v>
      </c>
      <c r="Y957" t="s">
        <v>17</v>
      </c>
      <c r="Z957" t="s">
        <v>17</v>
      </c>
      <c r="AA957" t="s">
        <v>17</v>
      </c>
      <c r="AB957" t="s">
        <v>17</v>
      </c>
      <c r="AC957" t="s">
        <v>17</v>
      </c>
      <c r="AD957" t="s">
        <v>10252</v>
      </c>
      <c r="AE957" t="s">
        <v>10195</v>
      </c>
    </row>
    <row r="958" spans="1:31">
      <c r="A958" t="s">
        <v>8795</v>
      </c>
      <c r="B958" s="262" t="s">
        <v>9596</v>
      </c>
      <c r="C958" t="s">
        <v>9601</v>
      </c>
      <c r="D958">
        <v>2016</v>
      </c>
      <c r="E958" t="s">
        <v>9617</v>
      </c>
      <c r="F958" t="s">
        <v>10156</v>
      </c>
      <c r="G958" t="s">
        <v>17</v>
      </c>
      <c r="H958" t="s">
        <v>17</v>
      </c>
      <c r="I958" t="s">
        <v>17</v>
      </c>
      <c r="J958" t="s">
        <v>17</v>
      </c>
      <c r="K958" t="s">
        <v>17</v>
      </c>
      <c r="L958" t="s">
        <v>17</v>
      </c>
      <c r="M958" t="s">
        <v>17</v>
      </c>
      <c r="N958" t="s">
        <v>17</v>
      </c>
      <c r="O958" t="s">
        <v>10157</v>
      </c>
      <c r="P958" t="s">
        <v>17</v>
      </c>
      <c r="Q958" s="223">
        <v>13886316</v>
      </c>
      <c r="R958" t="s">
        <v>48</v>
      </c>
      <c r="S958" t="s">
        <v>17</v>
      </c>
      <c r="T958">
        <v>20</v>
      </c>
      <c r="U958" t="s">
        <v>10193</v>
      </c>
      <c r="V958" s="89">
        <v>4236521</v>
      </c>
      <c r="W958">
        <f t="shared" si="27"/>
        <v>30.508602857662176</v>
      </c>
      <c r="X958" t="s">
        <v>17</v>
      </c>
      <c r="Y958" t="s">
        <v>17</v>
      </c>
      <c r="Z958" t="s">
        <v>17</v>
      </c>
      <c r="AA958" t="s">
        <v>17</v>
      </c>
      <c r="AB958" t="s">
        <v>17</v>
      </c>
      <c r="AC958" t="s">
        <v>17</v>
      </c>
      <c r="AD958" t="s">
        <v>10253</v>
      </c>
      <c r="AE958" t="s">
        <v>10195</v>
      </c>
    </row>
    <row r="959" spans="1:31">
      <c r="A959" t="s">
        <v>8795</v>
      </c>
      <c r="B959" s="262" t="s">
        <v>9596</v>
      </c>
      <c r="C959" t="s">
        <v>9601</v>
      </c>
      <c r="D959">
        <v>2016</v>
      </c>
      <c r="E959" t="s">
        <v>9617</v>
      </c>
      <c r="F959" t="s">
        <v>10165</v>
      </c>
      <c r="G959" t="s">
        <v>17</v>
      </c>
      <c r="H959" t="s">
        <v>17</v>
      </c>
      <c r="I959" t="s">
        <v>17</v>
      </c>
      <c r="J959" t="s">
        <v>17</v>
      </c>
      <c r="K959" t="s">
        <v>17</v>
      </c>
      <c r="L959" t="s">
        <v>17</v>
      </c>
      <c r="M959" t="s">
        <v>17</v>
      </c>
      <c r="N959" t="s">
        <v>17</v>
      </c>
      <c r="O959" t="s">
        <v>10166</v>
      </c>
      <c r="P959" t="s">
        <v>17</v>
      </c>
      <c r="Q959" s="223">
        <v>16904798</v>
      </c>
      <c r="R959" t="s">
        <v>49</v>
      </c>
      <c r="S959" t="s">
        <v>17</v>
      </c>
      <c r="T959">
        <v>20</v>
      </c>
      <c r="U959" t="s">
        <v>10193</v>
      </c>
      <c r="V959" s="89">
        <v>5821546</v>
      </c>
      <c r="W959">
        <f t="shared" si="27"/>
        <v>34.437240835412524</v>
      </c>
      <c r="X959" t="s">
        <v>17</v>
      </c>
      <c r="Y959" t="s">
        <v>17</v>
      </c>
      <c r="Z959" t="s">
        <v>17</v>
      </c>
      <c r="AA959" t="s">
        <v>17</v>
      </c>
      <c r="AB959" t="s">
        <v>17</v>
      </c>
      <c r="AC959" t="s">
        <v>17</v>
      </c>
      <c r="AD959" t="s">
        <v>10254</v>
      </c>
      <c r="AE959" t="s">
        <v>10195</v>
      </c>
    </row>
    <row r="960" spans="1:31">
      <c r="A960" t="s">
        <v>8795</v>
      </c>
      <c r="B960" s="262" t="s">
        <v>9596</v>
      </c>
      <c r="C960" t="s">
        <v>9601</v>
      </c>
      <c r="D960">
        <v>2016</v>
      </c>
      <c r="E960" t="s">
        <v>9617</v>
      </c>
      <c r="F960" t="s">
        <v>10174</v>
      </c>
      <c r="G960" t="s">
        <v>17</v>
      </c>
      <c r="H960" t="s">
        <v>17</v>
      </c>
      <c r="I960" t="s">
        <v>17</v>
      </c>
      <c r="J960" t="s">
        <v>17</v>
      </c>
      <c r="K960" t="s">
        <v>17</v>
      </c>
      <c r="L960" t="s">
        <v>17</v>
      </c>
      <c r="M960" t="s">
        <v>17</v>
      </c>
      <c r="N960" t="s">
        <v>17</v>
      </c>
      <c r="O960" t="s">
        <v>10175</v>
      </c>
      <c r="P960" t="s">
        <v>17</v>
      </c>
      <c r="Q960" s="223">
        <v>1212208</v>
      </c>
      <c r="R960" t="s">
        <v>48</v>
      </c>
      <c r="S960" t="s">
        <v>17</v>
      </c>
      <c r="T960">
        <v>20</v>
      </c>
      <c r="U960" t="s">
        <v>10193</v>
      </c>
      <c r="V960" s="89">
        <v>196672</v>
      </c>
      <c r="W960">
        <f t="shared" si="27"/>
        <v>16.224278341670736</v>
      </c>
      <c r="X960" t="s">
        <v>17</v>
      </c>
      <c r="Y960" t="s">
        <v>17</v>
      </c>
      <c r="Z960" t="s">
        <v>17</v>
      </c>
      <c r="AA960" t="s">
        <v>17</v>
      </c>
      <c r="AB960" t="s">
        <v>17</v>
      </c>
      <c r="AC960" t="s">
        <v>17</v>
      </c>
      <c r="AD960" t="s">
        <v>10255</v>
      </c>
      <c r="AE960" t="s">
        <v>10195</v>
      </c>
    </row>
    <row r="961" spans="1:31">
      <c r="A961" t="s">
        <v>8795</v>
      </c>
      <c r="B961" s="262" t="s">
        <v>9596</v>
      </c>
      <c r="C961" t="s">
        <v>9601</v>
      </c>
      <c r="D961">
        <v>2016</v>
      </c>
      <c r="E961" t="s">
        <v>9617</v>
      </c>
      <c r="F961" t="s">
        <v>10183</v>
      </c>
      <c r="G961" t="s">
        <v>17</v>
      </c>
      <c r="H961" t="s">
        <v>17</v>
      </c>
      <c r="I961" t="s">
        <v>17</v>
      </c>
      <c r="J961" t="s">
        <v>17</v>
      </c>
      <c r="K961" t="s">
        <v>17</v>
      </c>
      <c r="L961" t="s">
        <v>17</v>
      </c>
      <c r="M961" t="s">
        <v>17</v>
      </c>
      <c r="N961" t="s">
        <v>17</v>
      </c>
      <c r="O961" t="s">
        <v>10184</v>
      </c>
      <c r="P961" t="s">
        <v>17</v>
      </c>
      <c r="Q961" s="223">
        <v>3810968</v>
      </c>
      <c r="R961" t="s">
        <v>49</v>
      </c>
      <c r="S961" t="s">
        <v>17</v>
      </c>
      <c r="T961">
        <v>20</v>
      </c>
      <c r="U961" t="s">
        <v>10193</v>
      </c>
      <c r="V961" s="89">
        <v>1221385</v>
      </c>
      <c r="W961">
        <f t="shared" si="27"/>
        <v>32.049206395855329</v>
      </c>
      <c r="X961" t="s">
        <v>17</v>
      </c>
      <c r="Y961" t="s">
        <v>17</v>
      </c>
      <c r="Z961" t="s">
        <v>17</v>
      </c>
      <c r="AA961" t="s">
        <v>17</v>
      </c>
      <c r="AB961" t="s">
        <v>17</v>
      </c>
      <c r="AC961" t="s">
        <v>17</v>
      </c>
      <c r="AD961" t="s">
        <v>10256</v>
      </c>
      <c r="AE961" t="s">
        <v>10195</v>
      </c>
    </row>
  </sheetData>
  <hyperlinks>
    <hyperlink ref="F260" r:id="rId1" display="https://www.ncbi.nlm.nih.gov/sra/SRX380292%5baccn%5d" xr:uid="{00000000-0004-0000-0400-000000000000}"/>
    <hyperlink ref="F182" r:id="rId2" display="https://www.ncbi.nlm.nih.gov/sra/SRX380292%5baccn%5d" xr:uid="{00000000-0004-0000-0400-000001000000}"/>
    <hyperlink ref="E484" r:id="rId3" display="https://trace.ncbi.nlm.nih.gov/Traces/sra/?run=SRR1298740" xr:uid="{00000000-0004-0000-0400-000002000000}"/>
    <hyperlink ref="O484" r:id="rId4" display="https://trace.ncbi.nlm.nih.gov/Traces/sra/?run=SRR1298740" xr:uid="{00000000-0004-0000-0400-000003000000}"/>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76"/>
  <sheetViews>
    <sheetView topLeftCell="A52" workbookViewId="0">
      <selection activeCell="B8" sqref="B8"/>
    </sheetView>
  </sheetViews>
  <sheetFormatPr defaultColWidth="11.25" defaultRowHeight="15.75"/>
  <cols>
    <col min="7" max="7" width="160.25" bestFit="1" customWidth="1"/>
  </cols>
  <sheetData>
    <row r="1" spans="1:42">
      <c r="A1" s="29" t="s">
        <v>4</v>
      </c>
      <c r="B1" s="29" t="s">
        <v>50</v>
      </c>
      <c r="C1" s="29" t="s">
        <v>29</v>
      </c>
      <c r="D1" s="29" t="s">
        <v>30</v>
      </c>
      <c r="E1" s="29" t="s">
        <v>707</v>
      </c>
      <c r="F1" s="31" t="s">
        <v>548</v>
      </c>
      <c r="G1" s="29" t="s">
        <v>0</v>
      </c>
      <c r="H1" s="29" t="s">
        <v>1</v>
      </c>
      <c r="I1" s="29" t="s">
        <v>2</v>
      </c>
      <c r="J1" s="29" t="s">
        <v>3</v>
      </c>
      <c r="K1" s="29" t="s">
        <v>8</v>
      </c>
      <c r="L1" s="29" t="s">
        <v>13</v>
      </c>
      <c r="M1" s="29" t="s">
        <v>99</v>
      </c>
      <c r="N1" s="29" t="s">
        <v>111</v>
      </c>
      <c r="O1" s="46" t="s">
        <v>681</v>
      </c>
      <c r="P1" s="29" t="s">
        <v>11</v>
      </c>
      <c r="Q1" s="29" t="s">
        <v>97</v>
      </c>
      <c r="R1" s="29" t="s">
        <v>98</v>
      </c>
      <c r="S1" s="29" t="s">
        <v>100</v>
      </c>
      <c r="T1" s="29" t="s">
        <v>101</v>
      </c>
      <c r="U1" s="29" t="s">
        <v>102</v>
      </c>
      <c r="V1" s="29" t="s">
        <v>103</v>
      </c>
      <c r="W1" s="29" t="s">
        <v>104</v>
      </c>
      <c r="X1" s="29" t="s">
        <v>138</v>
      </c>
      <c r="Y1" s="29" t="s">
        <v>137</v>
      </c>
      <c r="Z1" s="29" t="s">
        <v>114</v>
      </c>
      <c r="AA1" s="29" t="s">
        <v>115</v>
      </c>
      <c r="AB1" s="29" t="s">
        <v>52</v>
      </c>
      <c r="AC1" s="29" t="s">
        <v>5</v>
      </c>
      <c r="AD1" s="29" t="s">
        <v>9</v>
      </c>
      <c r="AE1" s="29" t="s">
        <v>7</v>
      </c>
      <c r="AF1" s="29" t="s">
        <v>47</v>
      </c>
      <c r="AG1" s="29" t="s">
        <v>43</v>
      </c>
      <c r="AH1" s="29" t="s">
        <v>44</v>
      </c>
      <c r="AI1" s="29" t="s">
        <v>14</v>
      </c>
      <c r="AJ1" s="29" t="s">
        <v>96</v>
      </c>
      <c r="AK1" s="29" t="s">
        <v>130</v>
      </c>
      <c r="AL1" s="29" t="s">
        <v>6</v>
      </c>
      <c r="AM1" s="29" t="s">
        <v>127</v>
      </c>
      <c r="AN1" s="29" t="s">
        <v>146</v>
      </c>
      <c r="AO1" s="27" t="s">
        <v>334</v>
      </c>
      <c r="AP1" s="24" t="s">
        <v>129</v>
      </c>
    </row>
    <row r="2" spans="1:42" ht="31.5">
      <c r="A2" s="48" t="s">
        <v>324</v>
      </c>
      <c r="B2" s="3" t="s">
        <v>323</v>
      </c>
      <c r="C2" s="49" t="s">
        <v>132</v>
      </c>
      <c r="D2" s="49" t="s">
        <v>327</v>
      </c>
      <c r="E2" s="49"/>
      <c r="F2" s="3" t="s">
        <v>549</v>
      </c>
      <c r="G2" s="47" t="s">
        <v>349</v>
      </c>
      <c r="H2" s="26" t="s">
        <v>353</v>
      </c>
      <c r="I2" s="26" t="s">
        <v>353</v>
      </c>
      <c r="J2" s="23" t="s">
        <v>17</v>
      </c>
      <c r="K2" s="26" t="s">
        <v>326</v>
      </c>
      <c r="L2" s="23" t="s">
        <v>17</v>
      </c>
      <c r="M2" s="23" t="s">
        <v>17</v>
      </c>
      <c r="N2" s="23" t="s">
        <v>17</v>
      </c>
      <c r="O2" s="23"/>
      <c r="P2" s="23" t="s">
        <v>329</v>
      </c>
      <c r="Q2" s="26" t="s">
        <v>17</v>
      </c>
      <c r="R2" s="23" t="s">
        <v>17</v>
      </c>
      <c r="S2" s="23" t="s">
        <v>17</v>
      </c>
      <c r="T2" s="23" t="s">
        <v>17</v>
      </c>
      <c r="U2" s="23" t="s">
        <v>17</v>
      </c>
      <c r="V2" s="23" t="s">
        <v>17</v>
      </c>
      <c r="W2" s="26" t="s">
        <v>17</v>
      </c>
      <c r="X2" s="26" t="s">
        <v>17</v>
      </c>
      <c r="Y2" s="26" t="s">
        <v>17</v>
      </c>
      <c r="Z2" s="26" t="s">
        <v>17</v>
      </c>
      <c r="AA2" s="26" t="s">
        <v>17</v>
      </c>
      <c r="AB2" s="26" t="s">
        <v>17</v>
      </c>
      <c r="AC2" s="26" t="s">
        <v>330</v>
      </c>
      <c r="AD2" s="26" t="s">
        <v>382</v>
      </c>
      <c r="AE2" s="26" t="s">
        <v>348</v>
      </c>
      <c r="AF2" s="26" t="s">
        <v>48</v>
      </c>
      <c r="AG2" s="26" t="s">
        <v>351</v>
      </c>
      <c r="AH2" s="26" t="s">
        <v>331</v>
      </c>
      <c r="AI2" s="26"/>
      <c r="AJ2" s="26" t="s">
        <v>17</v>
      </c>
      <c r="AK2" s="26" t="s">
        <v>17</v>
      </c>
      <c r="AL2" s="26" t="s">
        <v>17</v>
      </c>
      <c r="AM2" s="26" t="s">
        <v>128</v>
      </c>
      <c r="AN2" s="26" t="s">
        <v>333</v>
      </c>
      <c r="AO2" s="44" t="s">
        <v>335</v>
      </c>
      <c r="AP2" s="23" t="s">
        <v>17</v>
      </c>
    </row>
    <row r="3" spans="1:42">
      <c r="A3" s="48" t="s">
        <v>325</v>
      </c>
      <c r="B3" s="3" t="s">
        <v>323</v>
      </c>
      <c r="C3" s="9" t="s">
        <v>132</v>
      </c>
      <c r="D3" s="49" t="s">
        <v>327</v>
      </c>
      <c r="E3" s="49"/>
      <c r="F3" s="3" t="s">
        <v>549</v>
      </c>
      <c r="G3" s="47" t="s">
        <v>346</v>
      </c>
      <c r="H3" s="26" t="s">
        <v>353</v>
      </c>
      <c r="I3" s="26" t="s">
        <v>353</v>
      </c>
      <c r="J3" s="23" t="s">
        <v>17</v>
      </c>
      <c r="K3" s="26" t="s">
        <v>326</v>
      </c>
      <c r="L3" s="23" t="s">
        <v>17</v>
      </c>
      <c r="M3" s="23" t="s">
        <v>17</v>
      </c>
      <c r="N3" s="23" t="s">
        <v>17</v>
      </c>
      <c r="O3" s="23"/>
      <c r="P3" s="23" t="s">
        <v>328</v>
      </c>
      <c r="Q3" s="26" t="s">
        <v>17</v>
      </c>
      <c r="R3" s="23" t="s">
        <v>17</v>
      </c>
      <c r="S3" s="23" t="s">
        <v>17</v>
      </c>
      <c r="T3" s="23" t="s">
        <v>17</v>
      </c>
      <c r="U3" s="23" t="s">
        <v>17</v>
      </c>
      <c r="V3" s="23" t="s">
        <v>17</v>
      </c>
      <c r="W3" s="26" t="s">
        <v>17</v>
      </c>
      <c r="X3" s="26" t="s">
        <v>17</v>
      </c>
      <c r="Y3" s="26" t="s">
        <v>17</v>
      </c>
      <c r="Z3" s="26" t="s">
        <v>17</v>
      </c>
      <c r="AA3" s="26" t="s">
        <v>17</v>
      </c>
      <c r="AB3" s="26" t="s">
        <v>17</v>
      </c>
      <c r="AC3" s="26" t="s">
        <v>330</v>
      </c>
      <c r="AD3" s="26" t="s">
        <v>382</v>
      </c>
      <c r="AE3" s="26" t="s">
        <v>348</v>
      </c>
      <c r="AF3" s="26" t="s">
        <v>48</v>
      </c>
      <c r="AG3" s="26" t="s">
        <v>350</v>
      </c>
      <c r="AH3" s="26" t="s">
        <v>332</v>
      </c>
      <c r="AI3" s="26"/>
      <c r="AJ3" s="26" t="s">
        <v>17</v>
      </c>
      <c r="AK3" s="26" t="s">
        <v>17</v>
      </c>
      <c r="AL3" s="26" t="s">
        <v>17</v>
      </c>
      <c r="AM3" s="26" t="s">
        <v>128</v>
      </c>
      <c r="AN3" s="26" t="s">
        <v>333</v>
      </c>
      <c r="AO3" s="45"/>
      <c r="AP3" s="23" t="s">
        <v>17</v>
      </c>
    </row>
    <row r="4" spans="1:42">
      <c r="A4" s="30">
        <v>3009</v>
      </c>
      <c r="B4" s="25" t="s">
        <v>352</v>
      </c>
      <c r="C4" s="23" t="s">
        <v>132</v>
      </c>
      <c r="D4" s="23" t="s">
        <v>465</v>
      </c>
      <c r="F4" s="3" t="s">
        <v>549</v>
      </c>
      <c r="G4" s="23" t="s">
        <v>354</v>
      </c>
      <c r="H4" s="26" t="s">
        <v>17</v>
      </c>
      <c r="I4" s="26" t="s">
        <v>17</v>
      </c>
      <c r="J4" s="23" t="s">
        <v>358</v>
      </c>
      <c r="K4" s="23" t="s">
        <v>355</v>
      </c>
      <c r="L4" s="23" t="s">
        <v>17</v>
      </c>
      <c r="M4" s="23" t="s">
        <v>17</v>
      </c>
      <c r="N4" s="23" t="s">
        <v>17</v>
      </c>
      <c r="O4" s="23"/>
      <c r="P4" s="23" t="s">
        <v>359</v>
      </c>
      <c r="Q4" s="26" t="s">
        <v>17</v>
      </c>
      <c r="R4" s="23" t="s">
        <v>17</v>
      </c>
      <c r="S4" s="23" t="s">
        <v>17</v>
      </c>
      <c r="T4" s="23" t="s">
        <v>17</v>
      </c>
      <c r="U4" s="23" t="s">
        <v>17</v>
      </c>
      <c r="V4" s="23" t="s">
        <v>17</v>
      </c>
      <c r="W4" s="26" t="s">
        <v>17</v>
      </c>
      <c r="X4" s="26" t="s">
        <v>17</v>
      </c>
      <c r="Y4" s="26" t="s">
        <v>17</v>
      </c>
      <c r="Z4" s="26" t="s">
        <v>17</v>
      </c>
      <c r="AA4" s="26" t="s">
        <v>17</v>
      </c>
      <c r="AB4" s="26" t="s">
        <v>17</v>
      </c>
      <c r="AC4" s="26" t="s">
        <v>347</v>
      </c>
      <c r="AD4" s="26" t="s">
        <v>382</v>
      </c>
      <c r="AE4" s="26" t="s">
        <v>356</v>
      </c>
      <c r="AF4" s="26" t="s">
        <v>48</v>
      </c>
      <c r="AG4" s="26" t="s">
        <v>17</v>
      </c>
      <c r="AH4" s="26" t="s">
        <v>17</v>
      </c>
      <c r="AI4" s="26" t="s">
        <v>357</v>
      </c>
      <c r="AJ4" s="26" t="s">
        <v>17</v>
      </c>
      <c r="AK4" s="26" t="s">
        <v>17</v>
      </c>
      <c r="AL4" s="26" t="s">
        <v>17</v>
      </c>
      <c r="AM4" s="26" t="s">
        <v>128</v>
      </c>
      <c r="AN4" s="26" t="s">
        <v>333</v>
      </c>
      <c r="AO4" s="26" t="s">
        <v>360</v>
      </c>
      <c r="AP4" s="23" t="s">
        <v>17</v>
      </c>
    </row>
    <row r="5" spans="1:42">
      <c r="A5" s="30">
        <v>2.07E-2</v>
      </c>
      <c r="B5" s="25" t="s">
        <v>352</v>
      </c>
      <c r="C5" s="23" t="s">
        <v>132</v>
      </c>
      <c r="D5" s="23" t="s">
        <v>465</v>
      </c>
      <c r="F5" s="3" t="s">
        <v>549</v>
      </c>
      <c r="G5" s="23" t="s">
        <v>354</v>
      </c>
      <c r="H5" s="26" t="s">
        <v>17</v>
      </c>
      <c r="I5" s="26" t="s">
        <v>17</v>
      </c>
      <c r="J5" s="23" t="s">
        <v>358</v>
      </c>
      <c r="K5" s="23" t="s">
        <v>355</v>
      </c>
      <c r="L5" s="23" t="s">
        <v>17</v>
      </c>
      <c r="M5" s="23" t="s">
        <v>17</v>
      </c>
      <c r="N5" s="23" t="s">
        <v>17</v>
      </c>
      <c r="O5" s="23"/>
      <c r="P5" s="23" t="s">
        <v>359</v>
      </c>
      <c r="Q5" s="26" t="s">
        <v>17</v>
      </c>
      <c r="R5" s="23" t="s">
        <v>17</v>
      </c>
      <c r="S5" s="23" t="s">
        <v>17</v>
      </c>
      <c r="T5" s="23" t="s">
        <v>17</v>
      </c>
      <c r="U5" s="23" t="s">
        <v>17</v>
      </c>
      <c r="V5" s="23" t="s">
        <v>17</v>
      </c>
      <c r="W5" s="26" t="s">
        <v>17</v>
      </c>
      <c r="X5" s="26" t="s">
        <v>17</v>
      </c>
      <c r="Y5" s="26" t="s">
        <v>17</v>
      </c>
      <c r="Z5" s="26" t="s">
        <v>17</v>
      </c>
      <c r="AA5" s="26" t="s">
        <v>17</v>
      </c>
      <c r="AB5" s="26" t="s">
        <v>17</v>
      </c>
      <c r="AC5" s="26" t="s">
        <v>347</v>
      </c>
      <c r="AD5" s="26" t="s">
        <v>382</v>
      </c>
      <c r="AE5" s="26" t="s">
        <v>356</v>
      </c>
      <c r="AF5" s="26" t="s">
        <v>48</v>
      </c>
      <c r="AG5" s="26" t="s">
        <v>17</v>
      </c>
      <c r="AH5" s="26" t="s">
        <v>17</v>
      </c>
      <c r="AI5" s="26" t="s">
        <v>357</v>
      </c>
      <c r="AJ5" s="26" t="s">
        <v>17</v>
      </c>
      <c r="AK5" s="26" t="s">
        <v>17</v>
      </c>
      <c r="AL5" s="26" t="s">
        <v>17</v>
      </c>
      <c r="AM5" s="26" t="s">
        <v>128</v>
      </c>
      <c r="AN5" s="26" t="s">
        <v>333</v>
      </c>
      <c r="AO5" s="26" t="s">
        <v>360</v>
      </c>
      <c r="AP5" s="23" t="s">
        <v>17</v>
      </c>
    </row>
    <row r="6" spans="1:42">
      <c r="A6" s="30" t="s">
        <v>362</v>
      </c>
      <c r="B6" s="25" t="s">
        <v>352</v>
      </c>
      <c r="C6" s="23" t="s">
        <v>132</v>
      </c>
      <c r="D6" s="23" t="s">
        <v>465</v>
      </c>
      <c r="F6" s="3" t="s">
        <v>549</v>
      </c>
      <c r="G6" s="23" t="s">
        <v>354</v>
      </c>
      <c r="H6" s="26" t="s">
        <v>17</v>
      </c>
      <c r="I6" s="26" t="s">
        <v>17</v>
      </c>
      <c r="J6" s="23" t="s">
        <v>358</v>
      </c>
      <c r="K6" s="23" t="s">
        <v>355</v>
      </c>
      <c r="L6" s="23" t="s">
        <v>17</v>
      </c>
      <c r="M6" s="23" t="s">
        <v>17</v>
      </c>
      <c r="N6" s="23" t="s">
        <v>17</v>
      </c>
      <c r="O6" s="23"/>
      <c r="P6" s="23" t="s">
        <v>359</v>
      </c>
      <c r="Q6" s="26" t="s">
        <v>17</v>
      </c>
      <c r="R6" s="23" t="s">
        <v>17</v>
      </c>
      <c r="S6" s="23" t="s">
        <v>17</v>
      </c>
      <c r="T6" s="23" t="s">
        <v>17</v>
      </c>
      <c r="U6" s="23" t="s">
        <v>17</v>
      </c>
      <c r="V6" s="23" t="s">
        <v>17</v>
      </c>
      <c r="W6" s="26" t="s">
        <v>17</v>
      </c>
      <c r="X6" s="26" t="s">
        <v>17</v>
      </c>
      <c r="Y6" s="26" t="s">
        <v>17</v>
      </c>
      <c r="Z6" s="26" t="s">
        <v>17</v>
      </c>
      <c r="AA6" s="26" t="s">
        <v>17</v>
      </c>
      <c r="AB6" s="26" t="s">
        <v>17</v>
      </c>
      <c r="AC6" s="26" t="s">
        <v>347</v>
      </c>
      <c r="AD6" s="26" t="s">
        <v>382</v>
      </c>
      <c r="AE6" s="26" t="s">
        <v>356</v>
      </c>
      <c r="AF6" s="26" t="s">
        <v>48</v>
      </c>
      <c r="AG6" s="26" t="s">
        <v>361</v>
      </c>
      <c r="AH6" s="26" t="s">
        <v>17</v>
      </c>
      <c r="AI6" s="26" t="s">
        <v>357</v>
      </c>
      <c r="AJ6" s="26" t="s">
        <v>17</v>
      </c>
      <c r="AK6" s="26" t="s">
        <v>17</v>
      </c>
      <c r="AL6" s="26" t="s">
        <v>17</v>
      </c>
      <c r="AM6" s="26" t="s">
        <v>128</v>
      </c>
      <c r="AN6" s="26" t="s">
        <v>333</v>
      </c>
      <c r="AO6" s="26" t="s">
        <v>360</v>
      </c>
      <c r="AP6" s="23" t="s">
        <v>17</v>
      </c>
    </row>
    <row r="7" spans="1:42">
      <c r="A7" s="30" t="s">
        <v>468</v>
      </c>
      <c r="B7" s="50" t="s">
        <v>363</v>
      </c>
      <c r="C7" s="32" t="s">
        <v>132</v>
      </c>
      <c r="D7" s="23" t="s">
        <v>364</v>
      </c>
      <c r="F7" s="3" t="s">
        <v>549</v>
      </c>
      <c r="G7" s="33" t="s">
        <v>366</v>
      </c>
      <c r="H7" s="26">
        <v>61</v>
      </c>
      <c r="I7" s="26" t="s">
        <v>61</v>
      </c>
      <c r="J7" s="23" t="s">
        <v>17</v>
      </c>
      <c r="K7" s="23" t="s">
        <v>326</v>
      </c>
      <c r="L7" s="23" t="s">
        <v>17</v>
      </c>
      <c r="M7" s="23" t="s">
        <v>17</v>
      </c>
      <c r="N7" s="23" t="s">
        <v>17</v>
      </c>
      <c r="O7" s="23"/>
      <c r="P7" s="23" t="s">
        <v>368</v>
      </c>
      <c r="Q7" s="26" t="s">
        <v>17</v>
      </c>
      <c r="R7" s="23" t="s">
        <v>17</v>
      </c>
      <c r="S7" s="23" t="s">
        <v>17</v>
      </c>
      <c r="T7" s="23" t="s">
        <v>17</v>
      </c>
      <c r="U7" s="23" t="s">
        <v>17</v>
      </c>
      <c r="V7" s="23" t="s">
        <v>17</v>
      </c>
      <c r="W7" s="26" t="s">
        <v>17</v>
      </c>
      <c r="X7" s="26" t="s">
        <v>17</v>
      </c>
      <c r="Y7" s="26" t="s">
        <v>17</v>
      </c>
      <c r="Z7" s="26" t="s">
        <v>17</v>
      </c>
      <c r="AA7" s="26" t="s">
        <v>17</v>
      </c>
      <c r="AB7" s="26" t="s">
        <v>17</v>
      </c>
      <c r="AC7" s="26" t="s">
        <v>380</v>
      </c>
      <c r="AD7" s="26" t="s">
        <v>382</v>
      </c>
      <c r="AE7" s="26" t="s">
        <v>379</v>
      </c>
      <c r="AF7" s="26" t="s">
        <v>48</v>
      </c>
      <c r="AG7" s="26" t="s">
        <v>17</v>
      </c>
      <c r="AH7" s="26" t="s">
        <v>17</v>
      </c>
      <c r="AI7" s="26" t="s">
        <v>357</v>
      </c>
      <c r="AJ7" s="26" t="s">
        <v>17</v>
      </c>
      <c r="AK7" s="26" t="s">
        <v>17</v>
      </c>
      <c r="AL7" s="26" t="s">
        <v>17</v>
      </c>
      <c r="AM7" s="26" t="s">
        <v>128</v>
      </c>
      <c r="AN7" s="26" t="s">
        <v>333</v>
      </c>
      <c r="AO7" s="26" t="s">
        <v>17</v>
      </c>
      <c r="AP7" s="23" t="s">
        <v>17</v>
      </c>
    </row>
    <row r="8" spans="1:42">
      <c r="A8" s="30" t="s">
        <v>469</v>
      </c>
      <c r="B8" s="50" t="s">
        <v>363</v>
      </c>
      <c r="C8" s="32" t="s">
        <v>132</v>
      </c>
      <c r="D8" s="23" t="s">
        <v>364</v>
      </c>
      <c r="F8" s="3" t="s">
        <v>549</v>
      </c>
      <c r="G8" s="33" t="s">
        <v>366</v>
      </c>
      <c r="H8" s="26">
        <v>61</v>
      </c>
      <c r="I8" s="26" t="s">
        <v>61</v>
      </c>
      <c r="J8" s="23" t="s">
        <v>17</v>
      </c>
      <c r="K8" s="23" t="s">
        <v>326</v>
      </c>
      <c r="L8" s="23" t="s">
        <v>17</v>
      </c>
      <c r="M8" s="23" t="s">
        <v>17</v>
      </c>
      <c r="N8" s="23" t="s">
        <v>17</v>
      </c>
      <c r="O8" s="23"/>
      <c r="P8" s="23" t="s">
        <v>367</v>
      </c>
      <c r="Q8" s="26" t="s">
        <v>17</v>
      </c>
      <c r="R8" s="23" t="s">
        <v>17</v>
      </c>
      <c r="S8" s="23" t="s">
        <v>17</v>
      </c>
      <c r="T8" s="23" t="s">
        <v>17</v>
      </c>
      <c r="U8" s="23" t="s">
        <v>17</v>
      </c>
      <c r="V8" s="23" t="s">
        <v>17</v>
      </c>
      <c r="W8" s="26" t="s">
        <v>17</v>
      </c>
      <c r="X8" s="26" t="s">
        <v>17</v>
      </c>
      <c r="Y8" s="26" t="s">
        <v>17</v>
      </c>
      <c r="Z8" s="26" t="s">
        <v>17</v>
      </c>
      <c r="AA8" s="26" t="s">
        <v>17</v>
      </c>
      <c r="AB8" s="26" t="s">
        <v>17</v>
      </c>
      <c r="AC8" s="26" t="s">
        <v>380</v>
      </c>
      <c r="AD8" s="26" t="s">
        <v>382</v>
      </c>
      <c r="AE8" s="26" t="s">
        <v>379</v>
      </c>
      <c r="AF8" s="26" t="s">
        <v>48</v>
      </c>
      <c r="AG8" s="26" t="s">
        <v>17</v>
      </c>
      <c r="AH8" s="26" t="s">
        <v>17</v>
      </c>
      <c r="AI8" s="26" t="s">
        <v>357</v>
      </c>
      <c r="AJ8" s="26" t="s">
        <v>17</v>
      </c>
      <c r="AK8" s="26" t="s">
        <v>17</v>
      </c>
      <c r="AL8" s="26" t="s">
        <v>17</v>
      </c>
      <c r="AM8" s="26" t="s">
        <v>128</v>
      </c>
      <c r="AN8" s="26" t="s">
        <v>333</v>
      </c>
      <c r="AO8" s="26" t="s">
        <v>17</v>
      </c>
      <c r="AP8" s="23" t="s">
        <v>17</v>
      </c>
    </row>
    <row r="9" spans="1:42">
      <c r="A9" s="30" t="s">
        <v>470</v>
      </c>
      <c r="B9" s="50" t="s">
        <v>363</v>
      </c>
      <c r="C9" s="32" t="s">
        <v>132</v>
      </c>
      <c r="D9" s="23" t="s">
        <v>364</v>
      </c>
      <c r="F9" s="3" t="s">
        <v>549</v>
      </c>
      <c r="G9" s="33" t="s">
        <v>366</v>
      </c>
      <c r="H9" s="26">
        <v>61</v>
      </c>
      <c r="I9" s="26" t="s">
        <v>61</v>
      </c>
      <c r="J9" s="23" t="s">
        <v>17</v>
      </c>
      <c r="K9" s="23" t="s">
        <v>326</v>
      </c>
      <c r="L9" s="23" t="s">
        <v>17</v>
      </c>
      <c r="M9" s="23" t="s">
        <v>17</v>
      </c>
      <c r="N9" s="23" t="s">
        <v>17</v>
      </c>
      <c r="O9" s="23"/>
      <c r="P9" s="23" t="s">
        <v>369</v>
      </c>
      <c r="Q9" s="26" t="s">
        <v>17</v>
      </c>
      <c r="R9" s="23" t="s">
        <v>17</v>
      </c>
      <c r="S9" s="23" t="s">
        <v>17</v>
      </c>
      <c r="T9" s="23" t="s">
        <v>17</v>
      </c>
      <c r="U9" s="23" t="s">
        <v>17</v>
      </c>
      <c r="V9" s="23" t="s">
        <v>17</v>
      </c>
      <c r="W9" s="26" t="s">
        <v>17</v>
      </c>
      <c r="X9" s="26" t="s">
        <v>17</v>
      </c>
      <c r="Y9" s="26" t="s">
        <v>17</v>
      </c>
      <c r="Z9" s="26" t="s">
        <v>17</v>
      </c>
      <c r="AA9" s="26" t="s">
        <v>17</v>
      </c>
      <c r="AB9" s="26" t="s">
        <v>17</v>
      </c>
      <c r="AC9" s="26" t="s">
        <v>380</v>
      </c>
      <c r="AD9" s="26" t="s">
        <v>382</v>
      </c>
      <c r="AE9" s="26" t="s">
        <v>379</v>
      </c>
      <c r="AF9" s="26" t="s">
        <v>48</v>
      </c>
      <c r="AG9" s="26" t="s">
        <v>17</v>
      </c>
      <c r="AH9" s="26" t="s">
        <v>17</v>
      </c>
      <c r="AI9" s="26" t="s">
        <v>357</v>
      </c>
      <c r="AJ9" s="26" t="s">
        <v>17</v>
      </c>
      <c r="AK9" s="26" t="s">
        <v>17</v>
      </c>
      <c r="AL9" s="26" t="s">
        <v>17</v>
      </c>
      <c r="AM9" s="26" t="s">
        <v>128</v>
      </c>
      <c r="AN9" s="26" t="s">
        <v>333</v>
      </c>
      <c r="AO9" s="26" t="s">
        <v>17</v>
      </c>
      <c r="AP9" s="23" t="s">
        <v>17</v>
      </c>
    </row>
    <row r="10" spans="1:42">
      <c r="A10" s="30" t="s">
        <v>471</v>
      </c>
      <c r="B10" s="50" t="s">
        <v>363</v>
      </c>
      <c r="C10" s="32" t="s">
        <v>132</v>
      </c>
      <c r="D10" s="23" t="s">
        <v>364</v>
      </c>
      <c r="F10" s="3" t="s">
        <v>549</v>
      </c>
      <c r="G10" s="33" t="s">
        <v>366</v>
      </c>
      <c r="H10" s="26">
        <v>61</v>
      </c>
      <c r="I10" s="26" t="s">
        <v>61</v>
      </c>
      <c r="J10" s="23" t="s">
        <v>17</v>
      </c>
      <c r="K10" s="23" t="s">
        <v>326</v>
      </c>
      <c r="L10" s="23" t="s">
        <v>17</v>
      </c>
      <c r="M10" s="23" t="s">
        <v>17</v>
      </c>
      <c r="N10" s="23" t="s">
        <v>17</v>
      </c>
      <c r="O10" s="23"/>
      <c r="P10" s="23" t="s">
        <v>370</v>
      </c>
      <c r="Q10" s="26" t="s">
        <v>17</v>
      </c>
      <c r="R10" s="23" t="s">
        <v>17</v>
      </c>
      <c r="S10" s="23" t="s">
        <v>17</v>
      </c>
      <c r="T10" s="23" t="s">
        <v>17</v>
      </c>
      <c r="U10" s="23" t="s">
        <v>17</v>
      </c>
      <c r="V10" s="23" t="s">
        <v>17</v>
      </c>
      <c r="W10" s="26" t="s">
        <v>17</v>
      </c>
      <c r="X10" s="26" t="s">
        <v>17</v>
      </c>
      <c r="Y10" s="26" t="s">
        <v>17</v>
      </c>
      <c r="Z10" s="26" t="s">
        <v>17</v>
      </c>
      <c r="AA10" s="26" t="s">
        <v>17</v>
      </c>
      <c r="AB10" s="26" t="s">
        <v>17</v>
      </c>
      <c r="AC10" s="26" t="s">
        <v>380</v>
      </c>
      <c r="AD10" s="26" t="s">
        <v>382</v>
      </c>
      <c r="AE10" s="26" t="s">
        <v>379</v>
      </c>
      <c r="AF10" s="26" t="s">
        <v>48</v>
      </c>
      <c r="AG10" s="26" t="s">
        <v>17</v>
      </c>
      <c r="AH10" s="26" t="s">
        <v>17</v>
      </c>
      <c r="AI10" s="26" t="s">
        <v>357</v>
      </c>
      <c r="AJ10" s="26" t="s">
        <v>17</v>
      </c>
      <c r="AK10" s="26" t="s">
        <v>17</v>
      </c>
      <c r="AL10" s="26" t="s">
        <v>17</v>
      </c>
      <c r="AM10" s="26" t="s">
        <v>128</v>
      </c>
      <c r="AN10" s="26" t="s">
        <v>333</v>
      </c>
      <c r="AO10" s="26" t="s">
        <v>17</v>
      </c>
      <c r="AP10" s="23" t="s">
        <v>17</v>
      </c>
    </row>
    <row r="11" spans="1:42">
      <c r="A11" s="30" t="s">
        <v>472</v>
      </c>
      <c r="B11" s="50" t="s">
        <v>363</v>
      </c>
      <c r="C11" s="32" t="s">
        <v>132</v>
      </c>
      <c r="D11" s="23" t="s">
        <v>364</v>
      </c>
      <c r="F11" s="3" t="s">
        <v>549</v>
      </c>
      <c r="G11" s="33" t="s">
        <v>366</v>
      </c>
      <c r="H11" s="26">
        <v>61</v>
      </c>
      <c r="I11" s="26" t="s">
        <v>61</v>
      </c>
      <c r="J11" s="23" t="s">
        <v>17</v>
      </c>
      <c r="K11" s="23" t="s">
        <v>326</v>
      </c>
      <c r="L11" s="23" t="s">
        <v>17</v>
      </c>
      <c r="M11" s="23" t="s">
        <v>17</v>
      </c>
      <c r="N11" s="23" t="s">
        <v>17</v>
      </c>
      <c r="O11" s="23"/>
      <c r="P11" s="23" t="s">
        <v>371</v>
      </c>
      <c r="Q11" s="26" t="s">
        <v>17</v>
      </c>
      <c r="R11" s="23" t="s">
        <v>17</v>
      </c>
      <c r="S11" s="23" t="s">
        <v>17</v>
      </c>
      <c r="T11" s="23" t="s">
        <v>17</v>
      </c>
      <c r="U11" s="23" t="s">
        <v>17</v>
      </c>
      <c r="V11" s="23" t="s">
        <v>17</v>
      </c>
      <c r="W11" s="26" t="s">
        <v>17</v>
      </c>
      <c r="X11" s="26" t="s">
        <v>17</v>
      </c>
      <c r="Y11" s="26" t="s">
        <v>17</v>
      </c>
      <c r="Z11" s="26" t="s">
        <v>17</v>
      </c>
      <c r="AA11" s="26" t="s">
        <v>17</v>
      </c>
      <c r="AB11" s="26" t="s">
        <v>17</v>
      </c>
      <c r="AC11" s="26" t="s">
        <v>380</v>
      </c>
      <c r="AD11" s="26" t="s">
        <v>382</v>
      </c>
      <c r="AE11" s="26" t="s">
        <v>379</v>
      </c>
      <c r="AF11" s="26" t="s">
        <v>48</v>
      </c>
      <c r="AG11" s="26" t="s">
        <v>17</v>
      </c>
      <c r="AH11" s="26" t="s">
        <v>17</v>
      </c>
      <c r="AI11" s="26" t="s">
        <v>357</v>
      </c>
      <c r="AJ11" s="26" t="s">
        <v>17</v>
      </c>
      <c r="AK11" s="26" t="s">
        <v>17</v>
      </c>
      <c r="AL11" s="26" t="s">
        <v>17</v>
      </c>
      <c r="AM11" s="26" t="s">
        <v>128</v>
      </c>
      <c r="AN11" s="26" t="s">
        <v>333</v>
      </c>
      <c r="AO11" s="26" t="s">
        <v>17</v>
      </c>
      <c r="AP11" s="23" t="s">
        <v>17</v>
      </c>
    </row>
    <row r="12" spans="1:42">
      <c r="A12" s="30" t="s">
        <v>466</v>
      </c>
      <c r="B12" s="50" t="s">
        <v>363</v>
      </c>
      <c r="C12" s="32" t="s">
        <v>132</v>
      </c>
      <c r="D12" s="23" t="s">
        <v>364</v>
      </c>
      <c r="F12" s="3" t="s">
        <v>549</v>
      </c>
      <c r="G12" s="33" t="s">
        <v>365</v>
      </c>
      <c r="H12" s="26">
        <v>63</v>
      </c>
      <c r="I12" s="26" t="s">
        <v>61</v>
      </c>
      <c r="J12" s="23" t="s">
        <v>17</v>
      </c>
      <c r="K12" s="23" t="s">
        <v>326</v>
      </c>
      <c r="L12" s="23" t="s">
        <v>17</v>
      </c>
      <c r="M12" s="23" t="s">
        <v>17</v>
      </c>
      <c r="N12" s="23" t="s">
        <v>17</v>
      </c>
      <c r="O12" s="23"/>
      <c r="P12" s="23" t="s">
        <v>374</v>
      </c>
      <c r="Q12" s="26" t="s">
        <v>17</v>
      </c>
      <c r="R12" s="23" t="s">
        <v>17</v>
      </c>
      <c r="S12" s="23" t="s">
        <v>17</v>
      </c>
      <c r="T12" s="23" t="s">
        <v>17</v>
      </c>
      <c r="U12" s="23" t="s">
        <v>17</v>
      </c>
      <c r="V12" s="23" t="s">
        <v>17</v>
      </c>
      <c r="W12" s="26" t="s">
        <v>17</v>
      </c>
      <c r="X12" s="26" t="s">
        <v>17</v>
      </c>
      <c r="Y12" s="26" t="s">
        <v>17</v>
      </c>
      <c r="Z12" s="26" t="s">
        <v>17</v>
      </c>
      <c r="AA12" s="26" t="s">
        <v>17</v>
      </c>
      <c r="AB12" s="26" t="s">
        <v>17</v>
      </c>
      <c r="AC12" s="26" t="s">
        <v>380</v>
      </c>
      <c r="AD12" s="26" t="s">
        <v>382</v>
      </c>
      <c r="AE12" s="26" t="s">
        <v>379</v>
      </c>
      <c r="AF12" s="26" t="s">
        <v>48</v>
      </c>
      <c r="AG12" s="26" t="s">
        <v>17</v>
      </c>
      <c r="AH12" s="26" t="s">
        <v>17</v>
      </c>
      <c r="AI12" s="26" t="s">
        <v>357</v>
      </c>
      <c r="AJ12" s="26" t="s">
        <v>17</v>
      </c>
      <c r="AK12" s="26" t="s">
        <v>17</v>
      </c>
      <c r="AL12" s="26" t="s">
        <v>17</v>
      </c>
      <c r="AM12" s="26" t="s">
        <v>128</v>
      </c>
      <c r="AN12" s="26" t="s">
        <v>333</v>
      </c>
      <c r="AO12" s="26" t="s">
        <v>17</v>
      </c>
      <c r="AP12" s="23" t="s">
        <v>17</v>
      </c>
    </row>
    <row r="13" spans="1:42">
      <c r="A13" s="30" t="s">
        <v>467</v>
      </c>
      <c r="B13" s="50" t="s">
        <v>363</v>
      </c>
      <c r="C13" s="32" t="s">
        <v>132</v>
      </c>
      <c r="D13" s="23" t="s">
        <v>364</v>
      </c>
      <c r="F13" s="3" t="s">
        <v>549</v>
      </c>
      <c r="G13" s="33" t="s">
        <v>365</v>
      </c>
      <c r="H13" s="26">
        <v>63</v>
      </c>
      <c r="I13" s="26" t="s">
        <v>61</v>
      </c>
      <c r="J13" s="23" t="s">
        <v>17</v>
      </c>
      <c r="K13" s="23" t="s">
        <v>326</v>
      </c>
      <c r="L13" s="23" t="s">
        <v>17</v>
      </c>
      <c r="M13" s="23" t="s">
        <v>17</v>
      </c>
      <c r="N13" s="23" t="s">
        <v>17</v>
      </c>
      <c r="O13" s="23"/>
      <c r="P13" s="23" t="s">
        <v>368</v>
      </c>
      <c r="Q13" s="26" t="s">
        <v>17</v>
      </c>
      <c r="R13" s="23" t="s">
        <v>17</v>
      </c>
      <c r="S13" s="23" t="s">
        <v>17</v>
      </c>
      <c r="T13" s="23" t="s">
        <v>17</v>
      </c>
      <c r="U13" s="23" t="s">
        <v>17</v>
      </c>
      <c r="V13" s="23" t="s">
        <v>17</v>
      </c>
      <c r="W13" s="26" t="s">
        <v>17</v>
      </c>
      <c r="X13" s="26" t="s">
        <v>17</v>
      </c>
      <c r="Y13" s="26" t="s">
        <v>17</v>
      </c>
      <c r="Z13" s="26" t="s">
        <v>17</v>
      </c>
      <c r="AA13" s="26" t="s">
        <v>17</v>
      </c>
      <c r="AB13" s="26" t="s">
        <v>17</v>
      </c>
      <c r="AC13" s="26" t="s">
        <v>380</v>
      </c>
      <c r="AD13" s="26" t="s">
        <v>382</v>
      </c>
      <c r="AE13" s="26" t="s">
        <v>379</v>
      </c>
      <c r="AF13" s="26" t="s">
        <v>48</v>
      </c>
      <c r="AG13" s="26" t="s">
        <v>17</v>
      </c>
      <c r="AH13" s="26" t="s">
        <v>17</v>
      </c>
      <c r="AI13" s="26" t="s">
        <v>357</v>
      </c>
      <c r="AJ13" s="26" t="s">
        <v>17</v>
      </c>
      <c r="AK13" s="26" t="s">
        <v>17</v>
      </c>
      <c r="AL13" s="26" t="s">
        <v>17</v>
      </c>
      <c r="AM13" s="26" t="s">
        <v>128</v>
      </c>
      <c r="AN13" s="26" t="s">
        <v>333</v>
      </c>
      <c r="AO13" s="26" t="s">
        <v>17</v>
      </c>
      <c r="AP13" s="23" t="s">
        <v>17</v>
      </c>
    </row>
    <row r="14" spans="1:42">
      <c r="A14" s="30" t="s">
        <v>473</v>
      </c>
      <c r="B14" s="50" t="s">
        <v>363</v>
      </c>
      <c r="C14" s="32" t="s">
        <v>132</v>
      </c>
      <c r="D14" s="23" t="s">
        <v>364</v>
      </c>
      <c r="F14" s="3" t="s">
        <v>549</v>
      </c>
      <c r="G14" s="33" t="s">
        <v>378</v>
      </c>
      <c r="H14" s="26">
        <v>64</v>
      </c>
      <c r="I14" s="26" t="s">
        <v>342</v>
      </c>
      <c r="J14" s="23" t="s">
        <v>17</v>
      </c>
      <c r="K14" s="23" t="s">
        <v>326</v>
      </c>
      <c r="L14" s="23" t="s">
        <v>17</v>
      </c>
      <c r="M14" s="23" t="s">
        <v>17</v>
      </c>
      <c r="N14" s="23" t="s">
        <v>17</v>
      </c>
      <c r="O14" s="23"/>
      <c r="P14" s="23" t="s">
        <v>372</v>
      </c>
      <c r="Q14" s="26" t="s">
        <v>17</v>
      </c>
      <c r="R14" s="23" t="s">
        <v>17</v>
      </c>
      <c r="S14" s="23" t="s">
        <v>17</v>
      </c>
      <c r="T14" s="23" t="s">
        <v>17</v>
      </c>
      <c r="U14" s="23" t="s">
        <v>17</v>
      </c>
      <c r="V14" s="23" t="s">
        <v>17</v>
      </c>
      <c r="W14" s="26" t="s">
        <v>17</v>
      </c>
      <c r="X14" s="26" t="s">
        <v>17</v>
      </c>
      <c r="Y14" s="26" t="s">
        <v>17</v>
      </c>
      <c r="Z14" s="26" t="s">
        <v>17</v>
      </c>
      <c r="AA14" s="26" t="s">
        <v>17</v>
      </c>
      <c r="AB14" s="26" t="s">
        <v>17</v>
      </c>
      <c r="AC14" s="26" t="s">
        <v>380</v>
      </c>
      <c r="AD14" s="26" t="s">
        <v>382</v>
      </c>
      <c r="AE14" s="26" t="s">
        <v>379</v>
      </c>
      <c r="AF14" s="26" t="s">
        <v>48</v>
      </c>
      <c r="AG14" s="26" t="s">
        <v>17</v>
      </c>
      <c r="AH14" s="26" t="s">
        <v>17</v>
      </c>
      <c r="AI14" s="26" t="s">
        <v>357</v>
      </c>
      <c r="AJ14" s="26" t="s">
        <v>17</v>
      </c>
      <c r="AK14" s="26" t="s">
        <v>17</v>
      </c>
      <c r="AL14" s="26" t="s">
        <v>17</v>
      </c>
      <c r="AM14" s="26" t="s">
        <v>128</v>
      </c>
      <c r="AN14" s="26" t="s">
        <v>333</v>
      </c>
      <c r="AO14" s="26" t="s">
        <v>17</v>
      </c>
      <c r="AP14" s="23" t="s">
        <v>17</v>
      </c>
    </row>
    <row r="15" spans="1:42">
      <c r="A15" s="30" t="s">
        <v>474</v>
      </c>
      <c r="B15" s="50" t="s">
        <v>363</v>
      </c>
      <c r="C15" s="32" t="s">
        <v>132</v>
      </c>
      <c r="D15" s="23" t="s">
        <v>364</v>
      </c>
      <c r="F15" s="3" t="s">
        <v>549</v>
      </c>
      <c r="G15" s="33" t="s">
        <v>378</v>
      </c>
      <c r="H15" s="26">
        <v>64</v>
      </c>
      <c r="I15" s="26" t="s">
        <v>342</v>
      </c>
      <c r="J15" s="23" t="s">
        <v>17</v>
      </c>
      <c r="K15" s="23" t="s">
        <v>326</v>
      </c>
      <c r="L15" s="23" t="s">
        <v>17</v>
      </c>
      <c r="M15" s="23" t="s">
        <v>17</v>
      </c>
      <c r="N15" s="23" t="s">
        <v>17</v>
      </c>
      <c r="O15" s="23"/>
      <c r="P15" s="23" t="s">
        <v>373</v>
      </c>
      <c r="Q15" s="26" t="s">
        <v>17</v>
      </c>
      <c r="R15" s="23" t="s">
        <v>17</v>
      </c>
      <c r="S15" s="23" t="s">
        <v>17</v>
      </c>
      <c r="T15" s="23" t="s">
        <v>17</v>
      </c>
      <c r="U15" s="23" t="s">
        <v>17</v>
      </c>
      <c r="V15" s="23" t="s">
        <v>17</v>
      </c>
      <c r="W15" s="26" t="s">
        <v>17</v>
      </c>
      <c r="X15" s="26" t="s">
        <v>17</v>
      </c>
      <c r="Y15" s="26" t="s">
        <v>17</v>
      </c>
      <c r="Z15" s="26" t="s">
        <v>17</v>
      </c>
      <c r="AA15" s="26" t="s">
        <v>17</v>
      </c>
      <c r="AB15" s="26" t="s">
        <v>17</v>
      </c>
      <c r="AC15" s="26" t="s">
        <v>380</v>
      </c>
      <c r="AD15" s="26" t="s">
        <v>382</v>
      </c>
      <c r="AE15" s="26" t="s">
        <v>379</v>
      </c>
      <c r="AF15" s="26" t="s">
        <v>48</v>
      </c>
      <c r="AG15" s="26" t="s">
        <v>17</v>
      </c>
      <c r="AH15" s="26" t="s">
        <v>17</v>
      </c>
      <c r="AI15" s="26" t="s">
        <v>357</v>
      </c>
      <c r="AJ15" s="26" t="s">
        <v>17</v>
      </c>
      <c r="AK15" s="26" t="s">
        <v>17</v>
      </c>
      <c r="AL15" s="26" t="s">
        <v>17</v>
      </c>
      <c r="AM15" s="26" t="s">
        <v>128</v>
      </c>
      <c r="AN15" s="26" t="s">
        <v>333</v>
      </c>
      <c r="AO15" s="26" t="s">
        <v>17</v>
      </c>
      <c r="AP15" s="23" t="s">
        <v>17</v>
      </c>
    </row>
    <row r="16" spans="1:42">
      <c r="A16" s="30" t="s">
        <v>475</v>
      </c>
      <c r="B16" s="50" t="s">
        <v>363</v>
      </c>
      <c r="C16" s="32" t="s">
        <v>132</v>
      </c>
      <c r="D16" s="23" t="s">
        <v>364</v>
      </c>
      <c r="F16" s="3" t="s">
        <v>549</v>
      </c>
      <c r="G16" s="33" t="s">
        <v>378</v>
      </c>
      <c r="H16" s="26">
        <v>64</v>
      </c>
      <c r="I16" s="26" t="s">
        <v>342</v>
      </c>
      <c r="J16" s="23" t="s">
        <v>17</v>
      </c>
      <c r="K16" s="23" t="s">
        <v>326</v>
      </c>
      <c r="L16" s="23" t="s">
        <v>17</v>
      </c>
      <c r="M16" s="23" t="s">
        <v>17</v>
      </c>
      <c r="N16" s="23" t="s">
        <v>17</v>
      </c>
      <c r="O16" s="23"/>
      <c r="P16" s="23" t="s">
        <v>374</v>
      </c>
      <c r="Q16" s="26" t="s">
        <v>17</v>
      </c>
      <c r="R16" s="23" t="s">
        <v>17</v>
      </c>
      <c r="S16" s="23" t="s">
        <v>17</v>
      </c>
      <c r="T16" s="23" t="s">
        <v>17</v>
      </c>
      <c r="U16" s="23" t="s">
        <v>17</v>
      </c>
      <c r="V16" s="23" t="s">
        <v>17</v>
      </c>
      <c r="W16" s="26" t="s">
        <v>17</v>
      </c>
      <c r="X16" s="26" t="s">
        <v>17</v>
      </c>
      <c r="Y16" s="26" t="s">
        <v>17</v>
      </c>
      <c r="Z16" s="26" t="s">
        <v>17</v>
      </c>
      <c r="AA16" s="26" t="s">
        <v>17</v>
      </c>
      <c r="AB16" s="26" t="s">
        <v>17</v>
      </c>
      <c r="AC16" s="26" t="s">
        <v>380</v>
      </c>
      <c r="AD16" s="26" t="s">
        <v>382</v>
      </c>
      <c r="AE16" s="26" t="s">
        <v>379</v>
      </c>
      <c r="AF16" s="26" t="s">
        <v>48</v>
      </c>
      <c r="AG16" s="26" t="s">
        <v>17</v>
      </c>
      <c r="AH16" s="26" t="s">
        <v>17</v>
      </c>
      <c r="AI16" s="26" t="s">
        <v>357</v>
      </c>
      <c r="AJ16" s="26" t="s">
        <v>17</v>
      </c>
      <c r="AK16" s="26" t="s">
        <v>17</v>
      </c>
      <c r="AL16" s="26" t="s">
        <v>17</v>
      </c>
      <c r="AM16" s="26" t="s">
        <v>128</v>
      </c>
      <c r="AN16" s="26" t="s">
        <v>333</v>
      </c>
      <c r="AO16" s="26" t="s">
        <v>17</v>
      </c>
      <c r="AP16" s="23" t="s">
        <v>17</v>
      </c>
    </row>
    <row r="17" spans="1:42">
      <c r="A17" s="30" t="s">
        <v>476</v>
      </c>
      <c r="B17" s="50" t="s">
        <v>363</v>
      </c>
      <c r="C17" s="32" t="s">
        <v>132</v>
      </c>
      <c r="D17" s="23" t="s">
        <v>364</v>
      </c>
      <c r="F17" s="3" t="s">
        <v>549</v>
      </c>
      <c r="G17" s="33" t="s">
        <v>378</v>
      </c>
      <c r="H17" s="26">
        <v>64</v>
      </c>
      <c r="I17" s="26" t="s">
        <v>342</v>
      </c>
      <c r="J17" s="23" t="s">
        <v>17</v>
      </c>
      <c r="K17" s="23" t="s">
        <v>326</v>
      </c>
      <c r="L17" s="23" t="s">
        <v>17</v>
      </c>
      <c r="M17" s="23" t="s">
        <v>17</v>
      </c>
      <c r="N17" s="23" t="s">
        <v>17</v>
      </c>
      <c r="O17" s="23"/>
      <c r="P17" s="23" t="s">
        <v>367</v>
      </c>
      <c r="Q17" s="26" t="s">
        <v>17</v>
      </c>
      <c r="R17" s="23" t="s">
        <v>17</v>
      </c>
      <c r="S17" s="23" t="s">
        <v>17</v>
      </c>
      <c r="T17" s="23" t="s">
        <v>17</v>
      </c>
      <c r="U17" s="23" t="s">
        <v>17</v>
      </c>
      <c r="V17" s="23" t="s">
        <v>17</v>
      </c>
      <c r="W17" s="26" t="s">
        <v>17</v>
      </c>
      <c r="X17" s="26" t="s">
        <v>17</v>
      </c>
      <c r="Y17" s="26" t="s">
        <v>17</v>
      </c>
      <c r="Z17" s="26" t="s">
        <v>17</v>
      </c>
      <c r="AA17" s="26" t="s">
        <v>17</v>
      </c>
      <c r="AB17" s="26" t="s">
        <v>17</v>
      </c>
      <c r="AC17" s="26" t="s">
        <v>380</v>
      </c>
      <c r="AD17" s="26" t="s">
        <v>382</v>
      </c>
      <c r="AE17" s="26" t="s">
        <v>379</v>
      </c>
      <c r="AF17" s="26" t="s">
        <v>48</v>
      </c>
      <c r="AG17" s="26" t="s">
        <v>17</v>
      </c>
      <c r="AH17" s="26" t="s">
        <v>17</v>
      </c>
      <c r="AI17" s="26" t="s">
        <v>357</v>
      </c>
      <c r="AJ17" s="26" t="s">
        <v>17</v>
      </c>
      <c r="AK17" s="26" t="s">
        <v>17</v>
      </c>
      <c r="AL17" s="26" t="s">
        <v>17</v>
      </c>
      <c r="AM17" s="26" t="s">
        <v>128</v>
      </c>
      <c r="AN17" s="26" t="s">
        <v>333</v>
      </c>
      <c r="AO17" s="26" t="s">
        <v>17</v>
      </c>
      <c r="AP17" s="23" t="s">
        <v>17</v>
      </c>
    </row>
    <row r="18" spans="1:42">
      <c r="A18" s="30" t="s">
        <v>477</v>
      </c>
      <c r="B18" s="50" t="s">
        <v>363</v>
      </c>
      <c r="C18" s="32" t="s">
        <v>132</v>
      </c>
      <c r="D18" s="23" t="s">
        <v>364</v>
      </c>
      <c r="F18" s="3" t="s">
        <v>549</v>
      </c>
      <c r="G18" s="33" t="s">
        <v>377</v>
      </c>
      <c r="H18" s="26">
        <v>57</v>
      </c>
      <c r="I18" s="26" t="s">
        <v>342</v>
      </c>
      <c r="J18" s="23" t="s">
        <v>17</v>
      </c>
      <c r="K18" s="23" t="s">
        <v>326</v>
      </c>
      <c r="L18" s="23" t="s">
        <v>17</v>
      </c>
      <c r="M18" s="23" t="s">
        <v>17</v>
      </c>
      <c r="N18" s="23" t="s">
        <v>17</v>
      </c>
      <c r="O18" s="23"/>
      <c r="P18" s="23" t="s">
        <v>375</v>
      </c>
      <c r="Q18" s="26" t="s">
        <v>17</v>
      </c>
      <c r="R18" s="23" t="s">
        <v>17</v>
      </c>
      <c r="S18" s="23" t="s">
        <v>17</v>
      </c>
      <c r="T18" s="23" t="s">
        <v>17</v>
      </c>
      <c r="U18" s="23" t="s">
        <v>17</v>
      </c>
      <c r="V18" s="23" t="s">
        <v>17</v>
      </c>
      <c r="W18" s="26" t="s">
        <v>17</v>
      </c>
      <c r="X18" s="26" t="s">
        <v>17</v>
      </c>
      <c r="Y18" s="26" t="s">
        <v>17</v>
      </c>
      <c r="Z18" s="26" t="s">
        <v>17</v>
      </c>
      <c r="AA18" s="26" t="s">
        <v>17</v>
      </c>
      <c r="AB18" s="26" t="s">
        <v>17</v>
      </c>
      <c r="AC18" s="26" t="s">
        <v>380</v>
      </c>
      <c r="AD18" s="26" t="s">
        <v>382</v>
      </c>
      <c r="AE18" s="26" t="s">
        <v>379</v>
      </c>
      <c r="AF18" s="26" t="s">
        <v>48</v>
      </c>
      <c r="AG18" s="26" t="s">
        <v>17</v>
      </c>
      <c r="AH18" s="26" t="s">
        <v>17</v>
      </c>
      <c r="AI18" s="26" t="s">
        <v>357</v>
      </c>
      <c r="AJ18" s="26" t="s">
        <v>17</v>
      </c>
      <c r="AK18" s="26" t="s">
        <v>17</v>
      </c>
      <c r="AL18" s="26" t="s">
        <v>17</v>
      </c>
      <c r="AM18" s="26" t="s">
        <v>128</v>
      </c>
      <c r="AN18" s="26" t="s">
        <v>333</v>
      </c>
      <c r="AO18" s="26" t="s">
        <v>17</v>
      </c>
      <c r="AP18" s="23" t="s">
        <v>17</v>
      </c>
    </row>
    <row r="19" spans="1:42">
      <c r="A19" s="30" t="s">
        <v>478</v>
      </c>
      <c r="B19" s="50" t="s">
        <v>363</v>
      </c>
      <c r="C19" s="32" t="s">
        <v>132</v>
      </c>
      <c r="D19" s="23" t="s">
        <v>364</v>
      </c>
      <c r="F19" s="3" t="s">
        <v>549</v>
      </c>
      <c r="G19" s="33" t="s">
        <v>377</v>
      </c>
      <c r="H19" s="26">
        <v>57</v>
      </c>
      <c r="I19" s="26" t="s">
        <v>342</v>
      </c>
      <c r="J19" s="23" t="s">
        <v>17</v>
      </c>
      <c r="K19" s="23" t="s">
        <v>326</v>
      </c>
      <c r="L19" s="23" t="s">
        <v>17</v>
      </c>
      <c r="M19" s="23" t="s">
        <v>17</v>
      </c>
      <c r="N19" s="23" t="s">
        <v>17</v>
      </c>
      <c r="O19" s="23"/>
      <c r="P19" s="23" t="s">
        <v>370</v>
      </c>
      <c r="Q19" s="26" t="s">
        <v>17</v>
      </c>
      <c r="R19" s="23" t="s">
        <v>17</v>
      </c>
      <c r="S19" s="23" t="s">
        <v>17</v>
      </c>
      <c r="T19" s="23" t="s">
        <v>17</v>
      </c>
      <c r="U19" s="23" t="s">
        <v>17</v>
      </c>
      <c r="V19" s="23" t="s">
        <v>17</v>
      </c>
      <c r="W19" s="26" t="s">
        <v>17</v>
      </c>
      <c r="X19" s="26" t="s">
        <v>17</v>
      </c>
      <c r="Y19" s="26" t="s">
        <v>17</v>
      </c>
      <c r="Z19" s="26" t="s">
        <v>17</v>
      </c>
      <c r="AA19" s="26" t="s">
        <v>17</v>
      </c>
      <c r="AB19" s="26" t="s">
        <v>17</v>
      </c>
      <c r="AC19" s="26" t="s">
        <v>380</v>
      </c>
      <c r="AD19" s="26" t="s">
        <v>382</v>
      </c>
      <c r="AE19" s="26" t="s">
        <v>379</v>
      </c>
      <c r="AF19" s="26" t="s">
        <v>48</v>
      </c>
      <c r="AG19" s="26" t="s">
        <v>17</v>
      </c>
      <c r="AH19" s="26" t="s">
        <v>17</v>
      </c>
      <c r="AI19" s="26" t="s">
        <v>357</v>
      </c>
      <c r="AJ19" s="26" t="s">
        <v>17</v>
      </c>
      <c r="AK19" s="26" t="s">
        <v>17</v>
      </c>
      <c r="AL19" s="26" t="s">
        <v>17</v>
      </c>
      <c r="AM19" s="26" t="s">
        <v>128</v>
      </c>
      <c r="AN19" s="26" t="s">
        <v>333</v>
      </c>
      <c r="AO19" s="26" t="s">
        <v>17</v>
      </c>
      <c r="AP19" s="23" t="s">
        <v>17</v>
      </c>
    </row>
    <row r="20" spans="1:42">
      <c r="A20" s="30" t="s">
        <v>479</v>
      </c>
      <c r="B20" s="50" t="s">
        <v>363</v>
      </c>
      <c r="C20" s="32" t="s">
        <v>132</v>
      </c>
      <c r="D20" s="23" t="s">
        <v>364</v>
      </c>
      <c r="F20" s="3" t="s">
        <v>549</v>
      </c>
      <c r="G20" s="33" t="s">
        <v>377</v>
      </c>
      <c r="H20" s="26">
        <v>57</v>
      </c>
      <c r="I20" s="26" t="s">
        <v>342</v>
      </c>
      <c r="J20" s="23" t="s">
        <v>17</v>
      </c>
      <c r="K20" s="23" t="s">
        <v>326</v>
      </c>
      <c r="L20" s="23" t="s">
        <v>17</v>
      </c>
      <c r="M20" s="23" t="s">
        <v>17</v>
      </c>
      <c r="N20" s="23" t="s">
        <v>17</v>
      </c>
      <c r="O20" s="23"/>
      <c r="P20" s="23" t="s">
        <v>373</v>
      </c>
      <c r="Q20" s="26" t="s">
        <v>17</v>
      </c>
      <c r="R20" s="23" t="s">
        <v>17</v>
      </c>
      <c r="S20" s="23" t="s">
        <v>17</v>
      </c>
      <c r="T20" s="23" t="s">
        <v>17</v>
      </c>
      <c r="U20" s="23" t="s">
        <v>17</v>
      </c>
      <c r="V20" s="23" t="s">
        <v>17</v>
      </c>
      <c r="W20" s="26" t="s">
        <v>17</v>
      </c>
      <c r="X20" s="26" t="s">
        <v>17</v>
      </c>
      <c r="Y20" s="26" t="s">
        <v>17</v>
      </c>
      <c r="Z20" s="26" t="s">
        <v>17</v>
      </c>
      <c r="AA20" s="26" t="s">
        <v>17</v>
      </c>
      <c r="AB20" s="26" t="s">
        <v>17</v>
      </c>
      <c r="AC20" s="26" t="s">
        <v>380</v>
      </c>
      <c r="AD20" s="26" t="s">
        <v>382</v>
      </c>
      <c r="AE20" s="26" t="s">
        <v>379</v>
      </c>
      <c r="AF20" s="26" t="s">
        <v>48</v>
      </c>
      <c r="AG20" s="26" t="s">
        <v>17</v>
      </c>
      <c r="AH20" s="26" t="s">
        <v>17</v>
      </c>
      <c r="AI20" s="26" t="s">
        <v>357</v>
      </c>
      <c r="AJ20" s="26" t="s">
        <v>17</v>
      </c>
      <c r="AK20" s="26" t="s">
        <v>17</v>
      </c>
      <c r="AL20" s="26" t="s">
        <v>17</v>
      </c>
      <c r="AM20" s="26" t="s">
        <v>128</v>
      </c>
      <c r="AN20" s="26" t="s">
        <v>333</v>
      </c>
      <c r="AO20" s="26" t="s">
        <v>17</v>
      </c>
      <c r="AP20" s="23" t="s">
        <v>17</v>
      </c>
    </row>
    <row r="21" spans="1:42">
      <c r="A21" s="30" t="s">
        <v>480</v>
      </c>
      <c r="B21" s="50" t="s">
        <v>363</v>
      </c>
      <c r="C21" s="32" t="s">
        <v>132</v>
      </c>
      <c r="D21" s="23" t="s">
        <v>364</v>
      </c>
      <c r="F21" s="3" t="s">
        <v>549</v>
      </c>
      <c r="G21" s="33" t="s">
        <v>377</v>
      </c>
      <c r="H21" s="26">
        <v>57</v>
      </c>
      <c r="I21" s="26" t="s">
        <v>342</v>
      </c>
      <c r="J21" s="23" t="s">
        <v>17</v>
      </c>
      <c r="K21" s="23" t="s">
        <v>326</v>
      </c>
      <c r="L21" s="23" t="s">
        <v>17</v>
      </c>
      <c r="M21" s="23" t="s">
        <v>17</v>
      </c>
      <c r="N21" s="23" t="s">
        <v>17</v>
      </c>
      <c r="O21" s="23"/>
      <c r="P21" s="23" t="s">
        <v>376</v>
      </c>
      <c r="Q21" s="26" t="s">
        <v>17</v>
      </c>
      <c r="R21" s="23" t="s">
        <v>17</v>
      </c>
      <c r="S21" s="23" t="s">
        <v>17</v>
      </c>
      <c r="T21" s="23" t="s">
        <v>17</v>
      </c>
      <c r="U21" s="23" t="s">
        <v>17</v>
      </c>
      <c r="V21" s="23" t="s">
        <v>17</v>
      </c>
      <c r="W21" s="26" t="s">
        <v>17</v>
      </c>
      <c r="X21" s="26" t="s">
        <v>17</v>
      </c>
      <c r="Y21" s="26" t="s">
        <v>17</v>
      </c>
      <c r="Z21" s="26" t="s">
        <v>17</v>
      </c>
      <c r="AA21" s="26" t="s">
        <v>17</v>
      </c>
      <c r="AB21" s="26" t="s">
        <v>17</v>
      </c>
      <c r="AC21" s="26" t="s">
        <v>380</v>
      </c>
      <c r="AD21" s="26" t="s">
        <v>382</v>
      </c>
      <c r="AE21" s="26" t="s">
        <v>379</v>
      </c>
      <c r="AF21" s="26" t="s">
        <v>48</v>
      </c>
      <c r="AG21" s="26" t="s">
        <v>17</v>
      </c>
      <c r="AH21" s="26" t="s">
        <v>17</v>
      </c>
      <c r="AI21" s="26" t="s">
        <v>357</v>
      </c>
      <c r="AJ21" s="26" t="s">
        <v>17</v>
      </c>
      <c r="AK21" s="26" t="s">
        <v>17</v>
      </c>
      <c r="AL21" s="26" t="s">
        <v>17</v>
      </c>
      <c r="AM21" s="26" t="s">
        <v>128</v>
      </c>
      <c r="AN21" s="26" t="s">
        <v>333</v>
      </c>
      <c r="AO21" s="26" t="s">
        <v>17</v>
      </c>
      <c r="AP21" s="23" t="s">
        <v>17</v>
      </c>
    </row>
    <row r="22" spans="1:42">
      <c r="A22" s="30" t="s">
        <v>385</v>
      </c>
      <c r="B22" s="26" t="s">
        <v>424</v>
      </c>
      <c r="C22" s="23" t="s">
        <v>132</v>
      </c>
      <c r="D22" s="23" t="s">
        <v>423</v>
      </c>
      <c r="F22" s="3" t="s">
        <v>549</v>
      </c>
      <c r="G22" s="23" t="s">
        <v>464</v>
      </c>
      <c r="H22" s="43" t="s">
        <v>17</v>
      </c>
      <c r="I22" s="26" t="s">
        <v>17</v>
      </c>
      <c r="J22" s="23" t="s">
        <v>17</v>
      </c>
      <c r="K22" s="23" t="s">
        <v>326</v>
      </c>
      <c r="L22" s="23" t="s">
        <v>17</v>
      </c>
      <c r="M22" s="23" t="s">
        <v>17</v>
      </c>
      <c r="N22" s="23" t="s">
        <v>17</v>
      </c>
      <c r="O22" s="23"/>
      <c r="P22" s="23" t="s">
        <v>425</v>
      </c>
      <c r="Q22" s="26"/>
      <c r="R22" s="23" t="s">
        <v>17</v>
      </c>
      <c r="S22" s="23" t="s">
        <v>17</v>
      </c>
      <c r="T22" s="23" t="s">
        <v>17</v>
      </c>
      <c r="U22" s="23" t="s">
        <v>17</v>
      </c>
      <c r="V22" s="23" t="s">
        <v>17</v>
      </c>
      <c r="W22" s="26" t="s">
        <v>17</v>
      </c>
      <c r="X22" s="26" t="s">
        <v>17</v>
      </c>
      <c r="Y22" s="26" t="s">
        <v>17</v>
      </c>
      <c r="Z22" s="26" t="s">
        <v>17</v>
      </c>
      <c r="AA22" s="26" t="s">
        <v>17</v>
      </c>
      <c r="AB22" s="26" t="s">
        <v>17</v>
      </c>
      <c r="AC22" s="26" t="s">
        <v>381</v>
      </c>
      <c r="AD22" s="26" t="s">
        <v>383</v>
      </c>
      <c r="AE22" s="26" t="s">
        <v>347</v>
      </c>
      <c r="AF22" s="26" t="s">
        <v>64</v>
      </c>
      <c r="AG22" s="26" t="s">
        <v>427</v>
      </c>
      <c r="AH22" s="26" t="s">
        <v>427</v>
      </c>
      <c r="AI22" s="26" t="s">
        <v>428</v>
      </c>
      <c r="AJ22" s="26" t="s">
        <v>17</v>
      </c>
      <c r="AK22" s="26" t="s">
        <v>17</v>
      </c>
      <c r="AL22" s="26" t="s">
        <v>17</v>
      </c>
      <c r="AM22" s="26" t="s">
        <v>430</v>
      </c>
      <c r="AN22" s="26" t="s">
        <v>333</v>
      </c>
      <c r="AO22" s="26" t="s">
        <v>17</v>
      </c>
      <c r="AP22" s="23" t="s">
        <v>17</v>
      </c>
    </row>
    <row r="23" spans="1:42">
      <c r="A23" s="30" t="s">
        <v>386</v>
      </c>
      <c r="B23" s="26" t="s">
        <v>424</v>
      </c>
      <c r="C23" s="23" t="s">
        <v>132</v>
      </c>
      <c r="D23" s="23" t="s">
        <v>423</v>
      </c>
      <c r="F23" s="3" t="s">
        <v>549</v>
      </c>
      <c r="G23" s="23" t="s">
        <v>408</v>
      </c>
      <c r="H23" s="26">
        <v>59</v>
      </c>
      <c r="I23" s="26" t="s">
        <v>17</v>
      </c>
      <c r="J23" s="23" t="s">
        <v>17</v>
      </c>
      <c r="K23" s="23" t="s">
        <v>326</v>
      </c>
      <c r="L23" s="23" t="s">
        <v>17</v>
      </c>
      <c r="M23" s="23" t="s">
        <v>17</v>
      </c>
      <c r="N23" s="23" t="s">
        <v>17</v>
      </c>
      <c r="O23" s="23"/>
      <c r="P23" s="23" t="s">
        <v>426</v>
      </c>
      <c r="Q23" s="26"/>
      <c r="R23" s="23" t="s">
        <v>17</v>
      </c>
      <c r="S23" s="23" t="s">
        <v>17</v>
      </c>
      <c r="T23" s="23" t="s">
        <v>17</v>
      </c>
      <c r="U23" s="23" t="s">
        <v>17</v>
      </c>
      <c r="V23" s="23" t="s">
        <v>17</v>
      </c>
      <c r="W23" s="26" t="s">
        <v>17</v>
      </c>
      <c r="X23" s="26" t="s">
        <v>17</v>
      </c>
      <c r="Y23" s="26" t="s">
        <v>17</v>
      </c>
      <c r="Z23" s="26" t="s">
        <v>17</v>
      </c>
      <c r="AA23" s="26" t="s">
        <v>17</v>
      </c>
      <c r="AB23" s="26" t="s">
        <v>17</v>
      </c>
      <c r="AC23" s="26" t="s">
        <v>381</v>
      </c>
      <c r="AD23" s="26" t="s">
        <v>383</v>
      </c>
      <c r="AE23" s="26" t="s">
        <v>347</v>
      </c>
      <c r="AF23" s="26" t="s">
        <v>64</v>
      </c>
      <c r="AG23" s="26" t="s">
        <v>429</v>
      </c>
      <c r="AH23" s="26" t="s">
        <v>429</v>
      </c>
      <c r="AI23" s="26" t="s">
        <v>428</v>
      </c>
      <c r="AJ23" s="26" t="s">
        <v>17</v>
      </c>
      <c r="AK23" s="26" t="s">
        <v>17</v>
      </c>
      <c r="AL23" s="26" t="s">
        <v>17</v>
      </c>
      <c r="AM23" s="26" t="s">
        <v>430</v>
      </c>
      <c r="AN23" s="26" t="s">
        <v>333</v>
      </c>
      <c r="AO23" s="26" t="s">
        <v>17</v>
      </c>
      <c r="AP23" s="23" t="s">
        <v>17</v>
      </c>
    </row>
    <row r="24" spans="1:42">
      <c r="A24" s="30" t="s">
        <v>387</v>
      </c>
      <c r="B24" s="26" t="s">
        <v>424</v>
      </c>
      <c r="C24" s="23" t="s">
        <v>132</v>
      </c>
      <c r="D24" s="23" t="s">
        <v>423</v>
      </c>
      <c r="F24" s="3" t="s">
        <v>549</v>
      </c>
      <c r="G24" s="23" t="s">
        <v>409</v>
      </c>
      <c r="H24" s="26">
        <v>49</v>
      </c>
      <c r="I24" s="26" t="s">
        <v>17</v>
      </c>
      <c r="J24" s="23" t="s">
        <v>17</v>
      </c>
      <c r="K24" s="23" t="s">
        <v>326</v>
      </c>
      <c r="L24" s="23" t="s">
        <v>17</v>
      </c>
      <c r="M24" s="23" t="s">
        <v>17</v>
      </c>
      <c r="N24" s="23" t="s">
        <v>17</v>
      </c>
      <c r="O24" s="23"/>
      <c r="P24" s="23" t="s">
        <v>426</v>
      </c>
      <c r="Q24" s="26"/>
      <c r="R24" s="23" t="s">
        <v>17</v>
      </c>
      <c r="S24" s="23" t="s">
        <v>17</v>
      </c>
      <c r="T24" s="23" t="s">
        <v>17</v>
      </c>
      <c r="U24" s="23" t="s">
        <v>17</v>
      </c>
      <c r="V24" s="23" t="s">
        <v>17</v>
      </c>
      <c r="W24" s="26" t="s">
        <v>17</v>
      </c>
      <c r="X24" s="26" t="s">
        <v>17</v>
      </c>
      <c r="Y24" s="26" t="s">
        <v>17</v>
      </c>
      <c r="Z24" s="26" t="s">
        <v>17</v>
      </c>
      <c r="AA24" s="26" t="s">
        <v>17</v>
      </c>
      <c r="AB24" s="26" t="s">
        <v>17</v>
      </c>
      <c r="AC24" s="26" t="s">
        <v>381</v>
      </c>
      <c r="AD24" s="26" t="s">
        <v>383</v>
      </c>
      <c r="AE24" s="26" t="s">
        <v>347</v>
      </c>
      <c r="AF24" s="26" t="s">
        <v>64</v>
      </c>
      <c r="AG24" s="26" t="s">
        <v>429</v>
      </c>
      <c r="AH24" s="26" t="s">
        <v>429</v>
      </c>
      <c r="AI24" s="26" t="s">
        <v>428</v>
      </c>
      <c r="AJ24" s="26" t="s">
        <v>17</v>
      </c>
      <c r="AK24" s="26" t="s">
        <v>17</v>
      </c>
      <c r="AL24" s="26" t="s">
        <v>17</v>
      </c>
      <c r="AM24" s="26" t="s">
        <v>430</v>
      </c>
      <c r="AN24" s="26" t="s">
        <v>333</v>
      </c>
      <c r="AO24" s="26" t="s">
        <v>17</v>
      </c>
      <c r="AP24" s="23" t="s">
        <v>17</v>
      </c>
    </row>
    <row r="25" spans="1:42">
      <c r="A25" s="30" t="s">
        <v>388</v>
      </c>
      <c r="B25" s="26" t="s">
        <v>424</v>
      </c>
      <c r="C25" s="23" t="s">
        <v>132</v>
      </c>
      <c r="D25" s="23" t="s">
        <v>423</v>
      </c>
      <c r="F25" s="3" t="s">
        <v>549</v>
      </c>
      <c r="G25" s="23" t="s">
        <v>410</v>
      </c>
      <c r="H25" s="26">
        <v>55</v>
      </c>
      <c r="I25" s="26" t="s">
        <v>17</v>
      </c>
      <c r="J25" s="23" t="s">
        <v>17</v>
      </c>
      <c r="K25" s="23" t="s">
        <v>326</v>
      </c>
      <c r="L25" s="23" t="s">
        <v>17</v>
      </c>
      <c r="M25" s="23" t="s">
        <v>17</v>
      </c>
      <c r="N25" s="23" t="s">
        <v>17</v>
      </c>
      <c r="O25" s="23"/>
      <c r="P25" s="23" t="s">
        <v>384</v>
      </c>
      <c r="Q25" s="26"/>
      <c r="R25" s="23" t="s">
        <v>17</v>
      </c>
      <c r="S25" s="23" t="s">
        <v>17</v>
      </c>
      <c r="T25" s="23" t="s">
        <v>17</v>
      </c>
      <c r="U25" s="23" t="s">
        <v>17</v>
      </c>
      <c r="V25" s="23" t="s">
        <v>17</v>
      </c>
      <c r="W25" s="26" t="s">
        <v>17</v>
      </c>
      <c r="X25" s="26" t="s">
        <v>17</v>
      </c>
      <c r="Y25" s="26" t="s">
        <v>17</v>
      </c>
      <c r="Z25" s="26" t="s">
        <v>17</v>
      </c>
      <c r="AA25" s="26" t="s">
        <v>17</v>
      </c>
      <c r="AB25" s="26" t="s">
        <v>17</v>
      </c>
      <c r="AC25" s="26" t="s">
        <v>381</v>
      </c>
      <c r="AD25" s="26" t="s">
        <v>383</v>
      </c>
      <c r="AE25" s="26" t="s">
        <v>347</v>
      </c>
      <c r="AF25" s="26" t="s">
        <v>64</v>
      </c>
      <c r="AG25" s="26" t="s">
        <v>429</v>
      </c>
      <c r="AH25" s="26" t="s">
        <v>429</v>
      </c>
      <c r="AI25" s="26" t="s">
        <v>428</v>
      </c>
      <c r="AJ25" s="26" t="s">
        <v>17</v>
      </c>
      <c r="AK25" s="26" t="s">
        <v>17</v>
      </c>
      <c r="AL25" s="26" t="s">
        <v>17</v>
      </c>
      <c r="AM25" s="26" t="s">
        <v>430</v>
      </c>
      <c r="AN25" s="26" t="s">
        <v>333</v>
      </c>
      <c r="AO25" s="26" t="s">
        <v>17</v>
      </c>
      <c r="AP25" s="23" t="s">
        <v>17</v>
      </c>
    </row>
    <row r="26" spans="1:42">
      <c r="A26" s="30" t="s">
        <v>389</v>
      </c>
      <c r="B26" s="26" t="s">
        <v>424</v>
      </c>
      <c r="C26" s="23" t="s">
        <v>132</v>
      </c>
      <c r="D26" s="23" t="s">
        <v>423</v>
      </c>
      <c r="F26" s="3" t="s">
        <v>549</v>
      </c>
      <c r="G26" s="23" t="s">
        <v>412</v>
      </c>
      <c r="H26" s="26">
        <v>54</v>
      </c>
      <c r="I26" s="26" t="s">
        <v>17</v>
      </c>
      <c r="J26" s="23" t="s">
        <v>17</v>
      </c>
      <c r="K26" s="23" t="s">
        <v>326</v>
      </c>
      <c r="L26" s="23" t="s">
        <v>17</v>
      </c>
      <c r="M26" s="23" t="s">
        <v>17</v>
      </c>
      <c r="N26" s="23" t="s">
        <v>17</v>
      </c>
      <c r="O26" s="23"/>
      <c r="P26" s="23" t="s">
        <v>426</v>
      </c>
      <c r="Q26" s="26"/>
      <c r="R26" s="23" t="s">
        <v>17</v>
      </c>
      <c r="S26" s="23" t="s">
        <v>17</v>
      </c>
      <c r="T26" s="23" t="s">
        <v>17</v>
      </c>
      <c r="U26" s="23" t="s">
        <v>17</v>
      </c>
      <c r="V26" s="23" t="s">
        <v>17</v>
      </c>
      <c r="W26" s="26" t="s">
        <v>17</v>
      </c>
      <c r="X26" s="26" t="s">
        <v>17</v>
      </c>
      <c r="Y26" s="26" t="s">
        <v>17</v>
      </c>
      <c r="Z26" s="26" t="s">
        <v>17</v>
      </c>
      <c r="AA26" s="26" t="s">
        <v>17</v>
      </c>
      <c r="AB26" s="26" t="s">
        <v>17</v>
      </c>
      <c r="AC26" s="26" t="s">
        <v>381</v>
      </c>
      <c r="AD26" s="26" t="s">
        <v>383</v>
      </c>
      <c r="AE26" s="26" t="s">
        <v>347</v>
      </c>
      <c r="AF26" s="26" t="s">
        <v>64</v>
      </c>
      <c r="AG26" s="26" t="s">
        <v>429</v>
      </c>
      <c r="AH26" s="26" t="s">
        <v>429</v>
      </c>
      <c r="AI26" s="26" t="s">
        <v>428</v>
      </c>
      <c r="AJ26" s="26" t="s">
        <v>17</v>
      </c>
      <c r="AK26" s="26" t="s">
        <v>17</v>
      </c>
      <c r="AL26" s="26" t="s">
        <v>17</v>
      </c>
      <c r="AM26" s="26" t="s">
        <v>430</v>
      </c>
      <c r="AN26" s="26" t="s">
        <v>333</v>
      </c>
      <c r="AO26" s="26" t="s">
        <v>17</v>
      </c>
      <c r="AP26" s="23" t="s">
        <v>17</v>
      </c>
    </row>
    <row r="27" spans="1:42">
      <c r="A27" s="30" t="s">
        <v>390</v>
      </c>
      <c r="B27" s="26" t="s">
        <v>424</v>
      </c>
      <c r="C27" s="23" t="s">
        <v>132</v>
      </c>
      <c r="D27" s="23" t="s">
        <v>423</v>
      </c>
      <c r="F27" s="3" t="s">
        <v>549</v>
      </c>
      <c r="G27" s="23" t="s">
        <v>408</v>
      </c>
      <c r="H27" s="26">
        <v>66</v>
      </c>
      <c r="I27" s="26" t="s">
        <v>17</v>
      </c>
      <c r="J27" s="23" t="s">
        <v>17</v>
      </c>
      <c r="K27" s="23" t="s">
        <v>326</v>
      </c>
      <c r="L27" s="23" t="s">
        <v>17</v>
      </c>
      <c r="M27" s="23" t="s">
        <v>17</v>
      </c>
      <c r="N27" s="23" t="s">
        <v>17</v>
      </c>
      <c r="O27" s="23"/>
      <c r="P27" s="23" t="s">
        <v>384</v>
      </c>
      <c r="Q27" s="26"/>
      <c r="R27" s="23" t="s">
        <v>17</v>
      </c>
      <c r="S27" s="23" t="s">
        <v>17</v>
      </c>
      <c r="T27" s="23" t="s">
        <v>17</v>
      </c>
      <c r="U27" s="23" t="s">
        <v>17</v>
      </c>
      <c r="V27" s="23" t="s">
        <v>17</v>
      </c>
      <c r="W27" s="26" t="s">
        <v>17</v>
      </c>
      <c r="X27" s="26" t="s">
        <v>17</v>
      </c>
      <c r="Y27" s="26" t="s">
        <v>17</v>
      </c>
      <c r="Z27" s="26" t="s">
        <v>17</v>
      </c>
      <c r="AA27" s="26" t="s">
        <v>17</v>
      </c>
      <c r="AB27" s="26" t="s">
        <v>17</v>
      </c>
      <c r="AC27" s="26" t="s">
        <v>381</v>
      </c>
      <c r="AD27" s="26" t="s">
        <v>383</v>
      </c>
      <c r="AE27" s="26" t="s">
        <v>347</v>
      </c>
      <c r="AF27" s="26" t="s">
        <v>64</v>
      </c>
      <c r="AG27" s="26" t="s">
        <v>429</v>
      </c>
      <c r="AH27" s="26" t="s">
        <v>429</v>
      </c>
      <c r="AI27" s="26" t="s">
        <v>428</v>
      </c>
      <c r="AJ27" s="26" t="s">
        <v>17</v>
      </c>
      <c r="AK27" s="26" t="s">
        <v>17</v>
      </c>
      <c r="AL27" s="26" t="s">
        <v>17</v>
      </c>
      <c r="AM27" s="26" t="s">
        <v>430</v>
      </c>
      <c r="AN27" s="26" t="s">
        <v>333</v>
      </c>
      <c r="AO27" s="26" t="s">
        <v>17</v>
      </c>
      <c r="AP27" s="23" t="s">
        <v>17</v>
      </c>
    </row>
    <row r="28" spans="1:42">
      <c r="A28" s="30" t="s">
        <v>391</v>
      </c>
      <c r="B28" s="26" t="s">
        <v>424</v>
      </c>
      <c r="C28" s="23" t="s">
        <v>132</v>
      </c>
      <c r="D28" s="23" t="s">
        <v>423</v>
      </c>
      <c r="F28" s="3" t="s">
        <v>549</v>
      </c>
      <c r="G28" s="23" t="s">
        <v>411</v>
      </c>
      <c r="H28" s="26">
        <v>44</v>
      </c>
      <c r="I28" s="26" t="s">
        <v>17</v>
      </c>
      <c r="J28" s="23" t="s">
        <v>17</v>
      </c>
      <c r="K28" s="23" t="s">
        <v>326</v>
      </c>
      <c r="L28" s="23" t="s">
        <v>17</v>
      </c>
      <c r="M28" s="23" t="s">
        <v>17</v>
      </c>
      <c r="N28" s="23" t="s">
        <v>17</v>
      </c>
      <c r="O28" s="23"/>
      <c r="P28" s="23" t="s">
        <v>426</v>
      </c>
      <c r="Q28" s="26"/>
      <c r="R28" s="23" t="s">
        <v>17</v>
      </c>
      <c r="S28" s="23" t="s">
        <v>17</v>
      </c>
      <c r="T28" s="23" t="s">
        <v>17</v>
      </c>
      <c r="U28" s="23" t="s">
        <v>17</v>
      </c>
      <c r="V28" s="23" t="s">
        <v>17</v>
      </c>
      <c r="W28" s="26" t="s">
        <v>17</v>
      </c>
      <c r="X28" s="26" t="s">
        <v>17</v>
      </c>
      <c r="Y28" s="26" t="s">
        <v>17</v>
      </c>
      <c r="Z28" s="26" t="s">
        <v>17</v>
      </c>
      <c r="AA28" s="26" t="s">
        <v>17</v>
      </c>
      <c r="AB28" s="26" t="s">
        <v>17</v>
      </c>
      <c r="AC28" s="26" t="s">
        <v>381</v>
      </c>
      <c r="AD28" s="26" t="s">
        <v>383</v>
      </c>
      <c r="AE28" s="26" t="s">
        <v>347</v>
      </c>
      <c r="AF28" s="26" t="s">
        <v>64</v>
      </c>
      <c r="AG28" s="26" t="s">
        <v>429</v>
      </c>
      <c r="AH28" s="26" t="s">
        <v>429</v>
      </c>
      <c r="AI28" s="26" t="s">
        <v>428</v>
      </c>
      <c r="AJ28" s="26" t="s">
        <v>17</v>
      </c>
      <c r="AK28" s="26" t="s">
        <v>17</v>
      </c>
      <c r="AL28" s="26" t="s">
        <v>17</v>
      </c>
      <c r="AM28" s="26" t="s">
        <v>430</v>
      </c>
      <c r="AN28" s="26" t="s">
        <v>333</v>
      </c>
      <c r="AO28" s="26" t="s">
        <v>17</v>
      </c>
      <c r="AP28" s="23" t="s">
        <v>17</v>
      </c>
    </row>
    <row r="29" spans="1:42">
      <c r="A29" s="30" t="s">
        <v>392</v>
      </c>
      <c r="B29" s="26" t="s">
        <v>424</v>
      </c>
      <c r="C29" s="23" t="s">
        <v>132</v>
      </c>
      <c r="D29" s="23" t="s">
        <v>423</v>
      </c>
      <c r="F29" s="3" t="s">
        <v>549</v>
      </c>
      <c r="G29" s="23" t="s">
        <v>421</v>
      </c>
      <c r="H29" s="26">
        <v>30</v>
      </c>
      <c r="I29" s="26" t="s">
        <v>17</v>
      </c>
      <c r="J29" s="23" t="s">
        <v>17</v>
      </c>
      <c r="K29" s="23" t="s">
        <v>326</v>
      </c>
      <c r="L29" s="23" t="s">
        <v>17</v>
      </c>
      <c r="M29" s="23" t="s">
        <v>17</v>
      </c>
      <c r="N29" s="23" t="s">
        <v>17</v>
      </c>
      <c r="O29" s="23"/>
      <c r="P29" s="23" t="s">
        <v>426</v>
      </c>
      <c r="Q29" s="26"/>
      <c r="R29" s="23" t="s">
        <v>17</v>
      </c>
      <c r="S29" s="23" t="s">
        <v>17</v>
      </c>
      <c r="T29" s="23" t="s">
        <v>17</v>
      </c>
      <c r="U29" s="23" t="s">
        <v>17</v>
      </c>
      <c r="V29" s="23" t="s">
        <v>17</v>
      </c>
      <c r="W29" s="26" t="s">
        <v>17</v>
      </c>
      <c r="X29" s="26" t="s">
        <v>17</v>
      </c>
      <c r="Y29" s="26" t="s">
        <v>17</v>
      </c>
      <c r="Z29" s="26" t="s">
        <v>17</v>
      </c>
      <c r="AA29" s="26" t="s">
        <v>17</v>
      </c>
      <c r="AB29" s="26" t="s">
        <v>17</v>
      </c>
      <c r="AC29" s="26" t="s">
        <v>381</v>
      </c>
      <c r="AD29" s="26" t="s">
        <v>383</v>
      </c>
      <c r="AE29" s="26" t="s">
        <v>347</v>
      </c>
      <c r="AF29" s="26" t="s">
        <v>64</v>
      </c>
      <c r="AG29" s="26" t="s">
        <v>429</v>
      </c>
      <c r="AH29" s="26" t="s">
        <v>429</v>
      </c>
      <c r="AI29" s="26" t="s">
        <v>428</v>
      </c>
      <c r="AJ29" s="26" t="s">
        <v>17</v>
      </c>
      <c r="AK29" s="26" t="s">
        <v>17</v>
      </c>
      <c r="AL29" s="26" t="s">
        <v>17</v>
      </c>
      <c r="AM29" s="26" t="s">
        <v>430</v>
      </c>
      <c r="AN29" s="26" t="s">
        <v>333</v>
      </c>
      <c r="AO29" s="26" t="s">
        <v>17</v>
      </c>
      <c r="AP29" s="23" t="s">
        <v>17</v>
      </c>
    </row>
    <row r="30" spans="1:42">
      <c r="A30" s="30" t="s">
        <v>393</v>
      </c>
      <c r="B30" s="26" t="s">
        <v>424</v>
      </c>
      <c r="C30" s="23" t="s">
        <v>132</v>
      </c>
      <c r="D30" s="23" t="s">
        <v>423</v>
      </c>
      <c r="F30" s="3" t="s">
        <v>549</v>
      </c>
      <c r="G30" s="23" t="s">
        <v>413</v>
      </c>
      <c r="H30" s="26">
        <v>35</v>
      </c>
      <c r="I30" s="26" t="s">
        <v>17</v>
      </c>
      <c r="J30" s="23" t="s">
        <v>17</v>
      </c>
      <c r="K30" s="23" t="s">
        <v>326</v>
      </c>
      <c r="L30" s="23" t="s">
        <v>17</v>
      </c>
      <c r="M30" s="23" t="s">
        <v>17</v>
      </c>
      <c r="N30" s="23" t="s">
        <v>17</v>
      </c>
      <c r="O30" s="23"/>
      <c r="P30" s="23" t="s">
        <v>384</v>
      </c>
      <c r="Q30" s="26"/>
      <c r="R30" s="23" t="s">
        <v>17</v>
      </c>
      <c r="S30" s="23" t="s">
        <v>17</v>
      </c>
      <c r="T30" s="23" t="s">
        <v>17</v>
      </c>
      <c r="U30" s="23" t="s">
        <v>17</v>
      </c>
      <c r="V30" s="23" t="s">
        <v>17</v>
      </c>
      <c r="W30" s="26" t="s">
        <v>17</v>
      </c>
      <c r="X30" s="26" t="s">
        <v>17</v>
      </c>
      <c r="Y30" s="26" t="s">
        <v>17</v>
      </c>
      <c r="Z30" s="26" t="s">
        <v>17</v>
      </c>
      <c r="AA30" s="26" t="s">
        <v>17</v>
      </c>
      <c r="AB30" s="26" t="s">
        <v>17</v>
      </c>
      <c r="AC30" s="26" t="s">
        <v>381</v>
      </c>
      <c r="AD30" s="26" t="s">
        <v>383</v>
      </c>
      <c r="AE30" s="26" t="s">
        <v>347</v>
      </c>
      <c r="AF30" s="26" t="s">
        <v>64</v>
      </c>
      <c r="AG30" s="26" t="s">
        <v>429</v>
      </c>
      <c r="AH30" s="26" t="s">
        <v>429</v>
      </c>
      <c r="AI30" s="26" t="s">
        <v>428</v>
      </c>
      <c r="AJ30" s="26" t="s">
        <v>17</v>
      </c>
      <c r="AK30" s="26" t="s">
        <v>17</v>
      </c>
      <c r="AL30" s="26" t="s">
        <v>17</v>
      </c>
      <c r="AM30" s="26" t="s">
        <v>430</v>
      </c>
      <c r="AN30" s="26" t="s">
        <v>333</v>
      </c>
      <c r="AO30" s="26" t="s">
        <v>17</v>
      </c>
      <c r="AP30" s="23" t="s">
        <v>17</v>
      </c>
    </row>
    <row r="31" spans="1:42">
      <c r="A31" s="30" t="s">
        <v>394</v>
      </c>
      <c r="B31" s="26" t="s">
        <v>424</v>
      </c>
      <c r="C31" s="23" t="s">
        <v>132</v>
      </c>
      <c r="D31" s="23" t="s">
        <v>423</v>
      </c>
      <c r="F31" s="3" t="s">
        <v>549</v>
      </c>
      <c r="G31" s="23" t="s">
        <v>414</v>
      </c>
      <c r="H31" s="26">
        <v>45</v>
      </c>
      <c r="I31" s="26" t="s">
        <v>17</v>
      </c>
      <c r="J31" s="23" t="s">
        <v>17</v>
      </c>
      <c r="K31" s="23" t="s">
        <v>326</v>
      </c>
      <c r="L31" s="23" t="s">
        <v>17</v>
      </c>
      <c r="M31" s="23" t="s">
        <v>17</v>
      </c>
      <c r="N31" s="23" t="s">
        <v>17</v>
      </c>
      <c r="O31" s="23"/>
      <c r="P31" s="23" t="s">
        <v>426</v>
      </c>
      <c r="Q31" s="26"/>
      <c r="R31" s="23" t="s">
        <v>17</v>
      </c>
      <c r="S31" s="23" t="s">
        <v>17</v>
      </c>
      <c r="T31" s="23" t="s">
        <v>17</v>
      </c>
      <c r="U31" s="23" t="s">
        <v>17</v>
      </c>
      <c r="V31" s="23" t="s">
        <v>17</v>
      </c>
      <c r="W31" s="26" t="s">
        <v>17</v>
      </c>
      <c r="X31" s="26" t="s">
        <v>17</v>
      </c>
      <c r="Y31" s="26" t="s">
        <v>17</v>
      </c>
      <c r="Z31" s="26" t="s">
        <v>17</v>
      </c>
      <c r="AA31" s="26" t="s">
        <v>17</v>
      </c>
      <c r="AB31" s="26" t="s">
        <v>17</v>
      </c>
      <c r="AC31" s="26" t="s">
        <v>381</v>
      </c>
      <c r="AD31" s="26" t="s">
        <v>383</v>
      </c>
      <c r="AE31" s="26" t="s">
        <v>347</v>
      </c>
      <c r="AF31" s="26" t="s">
        <v>64</v>
      </c>
      <c r="AG31" s="26" t="s">
        <v>429</v>
      </c>
      <c r="AH31" s="26" t="s">
        <v>429</v>
      </c>
      <c r="AI31" s="26" t="s">
        <v>428</v>
      </c>
      <c r="AJ31" s="26" t="s">
        <v>17</v>
      </c>
      <c r="AK31" s="26" t="s">
        <v>17</v>
      </c>
      <c r="AL31" s="26" t="s">
        <v>17</v>
      </c>
      <c r="AM31" s="26" t="s">
        <v>430</v>
      </c>
      <c r="AN31" s="26" t="s">
        <v>333</v>
      </c>
      <c r="AO31" s="26" t="s">
        <v>17</v>
      </c>
      <c r="AP31" s="23" t="s">
        <v>17</v>
      </c>
    </row>
    <row r="32" spans="1:42">
      <c r="A32" s="30" t="s">
        <v>395</v>
      </c>
      <c r="B32" s="26" t="s">
        <v>424</v>
      </c>
      <c r="C32" s="23" t="s">
        <v>132</v>
      </c>
      <c r="D32" s="23" t="s">
        <v>423</v>
      </c>
      <c r="F32" s="3" t="s">
        <v>549</v>
      </c>
      <c r="G32" s="23" t="s">
        <v>415</v>
      </c>
      <c r="H32" s="26">
        <v>53</v>
      </c>
      <c r="I32" s="26" t="s">
        <v>17</v>
      </c>
      <c r="J32" s="23" t="s">
        <v>17</v>
      </c>
      <c r="K32" s="23" t="s">
        <v>326</v>
      </c>
      <c r="L32" s="23" t="s">
        <v>17</v>
      </c>
      <c r="M32" s="23" t="s">
        <v>17</v>
      </c>
      <c r="N32" s="23" t="s">
        <v>17</v>
      </c>
      <c r="O32" s="23"/>
      <c r="P32" s="23" t="s">
        <v>384</v>
      </c>
      <c r="Q32" s="26"/>
      <c r="R32" s="23" t="s">
        <v>17</v>
      </c>
      <c r="S32" s="23" t="s">
        <v>17</v>
      </c>
      <c r="T32" s="23" t="s">
        <v>17</v>
      </c>
      <c r="U32" s="23" t="s">
        <v>17</v>
      </c>
      <c r="V32" s="23" t="s">
        <v>17</v>
      </c>
      <c r="W32" s="26" t="s">
        <v>17</v>
      </c>
      <c r="X32" s="26" t="s">
        <v>17</v>
      </c>
      <c r="Y32" s="26" t="s">
        <v>17</v>
      </c>
      <c r="Z32" s="26" t="s">
        <v>17</v>
      </c>
      <c r="AA32" s="26" t="s">
        <v>17</v>
      </c>
      <c r="AB32" s="26" t="s">
        <v>17</v>
      </c>
      <c r="AC32" s="26" t="s">
        <v>381</v>
      </c>
      <c r="AD32" s="26" t="s">
        <v>383</v>
      </c>
      <c r="AE32" s="26" t="s">
        <v>347</v>
      </c>
      <c r="AF32" s="26" t="s">
        <v>64</v>
      </c>
      <c r="AG32" s="26" t="s">
        <v>429</v>
      </c>
      <c r="AH32" s="26" t="s">
        <v>429</v>
      </c>
      <c r="AI32" s="26" t="s">
        <v>428</v>
      </c>
      <c r="AJ32" s="26" t="s">
        <v>17</v>
      </c>
      <c r="AK32" s="26" t="s">
        <v>17</v>
      </c>
      <c r="AL32" s="26" t="s">
        <v>17</v>
      </c>
      <c r="AM32" s="26" t="s">
        <v>430</v>
      </c>
      <c r="AN32" s="26" t="s">
        <v>333</v>
      </c>
      <c r="AO32" s="26" t="s">
        <v>17</v>
      </c>
      <c r="AP32" s="23" t="s">
        <v>17</v>
      </c>
    </row>
    <row r="33" spans="1:42">
      <c r="A33" s="30" t="s">
        <v>396</v>
      </c>
      <c r="B33" s="26" t="s">
        <v>424</v>
      </c>
      <c r="C33" s="23" t="s">
        <v>132</v>
      </c>
      <c r="D33" s="23" t="s">
        <v>423</v>
      </c>
      <c r="F33" s="3" t="s">
        <v>549</v>
      </c>
      <c r="G33" s="23" t="s">
        <v>416</v>
      </c>
      <c r="H33" s="26">
        <v>47</v>
      </c>
      <c r="I33" s="26" t="s">
        <v>17</v>
      </c>
      <c r="J33" s="23" t="s">
        <v>17</v>
      </c>
      <c r="K33" s="23" t="s">
        <v>326</v>
      </c>
      <c r="L33" s="23" t="s">
        <v>17</v>
      </c>
      <c r="M33" s="23" t="s">
        <v>17</v>
      </c>
      <c r="N33" s="23" t="s">
        <v>17</v>
      </c>
      <c r="O33" s="23"/>
      <c r="P33" s="23" t="s">
        <v>426</v>
      </c>
      <c r="Q33" s="26"/>
      <c r="R33" s="23" t="s">
        <v>17</v>
      </c>
      <c r="S33" s="23" t="s">
        <v>17</v>
      </c>
      <c r="T33" s="23" t="s">
        <v>17</v>
      </c>
      <c r="U33" s="23" t="s">
        <v>17</v>
      </c>
      <c r="V33" s="23" t="s">
        <v>17</v>
      </c>
      <c r="W33" s="26" t="s">
        <v>17</v>
      </c>
      <c r="X33" s="26" t="s">
        <v>17</v>
      </c>
      <c r="Y33" s="26" t="s">
        <v>17</v>
      </c>
      <c r="Z33" s="26" t="s">
        <v>17</v>
      </c>
      <c r="AA33" s="26" t="s">
        <v>17</v>
      </c>
      <c r="AB33" s="26" t="s">
        <v>17</v>
      </c>
      <c r="AC33" s="26" t="s">
        <v>381</v>
      </c>
      <c r="AD33" s="26" t="s">
        <v>383</v>
      </c>
      <c r="AE33" s="26" t="s">
        <v>347</v>
      </c>
      <c r="AF33" s="26" t="s">
        <v>64</v>
      </c>
      <c r="AG33" s="26" t="s">
        <v>429</v>
      </c>
      <c r="AH33" s="26" t="s">
        <v>429</v>
      </c>
      <c r="AI33" s="26" t="s">
        <v>428</v>
      </c>
      <c r="AJ33" s="26" t="s">
        <v>17</v>
      </c>
      <c r="AK33" s="26" t="s">
        <v>17</v>
      </c>
      <c r="AL33" s="26" t="s">
        <v>17</v>
      </c>
      <c r="AM33" s="26" t="s">
        <v>430</v>
      </c>
      <c r="AN33" s="26" t="s">
        <v>333</v>
      </c>
      <c r="AO33" s="26" t="s">
        <v>17</v>
      </c>
      <c r="AP33" s="23" t="s">
        <v>17</v>
      </c>
    </row>
    <row r="34" spans="1:42">
      <c r="A34" s="30" t="s">
        <v>397</v>
      </c>
      <c r="B34" s="26" t="s">
        <v>424</v>
      </c>
      <c r="C34" s="23" t="s">
        <v>132</v>
      </c>
      <c r="D34" s="23" t="s">
        <v>423</v>
      </c>
      <c r="F34" s="3" t="s">
        <v>549</v>
      </c>
      <c r="G34" s="23" t="s">
        <v>414</v>
      </c>
      <c r="H34" s="26">
        <v>53</v>
      </c>
      <c r="I34" s="26" t="s">
        <v>17</v>
      </c>
      <c r="J34" s="23" t="s">
        <v>17</v>
      </c>
      <c r="K34" s="23" t="s">
        <v>326</v>
      </c>
      <c r="L34" s="23" t="s">
        <v>17</v>
      </c>
      <c r="M34" s="23" t="s">
        <v>17</v>
      </c>
      <c r="N34" s="23" t="s">
        <v>17</v>
      </c>
      <c r="O34" s="23"/>
      <c r="P34" s="23" t="s">
        <v>426</v>
      </c>
      <c r="Q34" s="26"/>
      <c r="R34" s="23" t="s">
        <v>17</v>
      </c>
      <c r="S34" s="23" t="s">
        <v>17</v>
      </c>
      <c r="T34" s="23" t="s">
        <v>17</v>
      </c>
      <c r="U34" s="23" t="s">
        <v>17</v>
      </c>
      <c r="V34" s="23" t="s">
        <v>17</v>
      </c>
      <c r="W34" s="26" t="s">
        <v>17</v>
      </c>
      <c r="X34" s="26" t="s">
        <v>17</v>
      </c>
      <c r="Y34" s="26" t="s">
        <v>17</v>
      </c>
      <c r="Z34" s="26" t="s">
        <v>17</v>
      </c>
      <c r="AA34" s="26" t="s">
        <v>17</v>
      </c>
      <c r="AB34" s="26" t="s">
        <v>17</v>
      </c>
      <c r="AC34" s="26" t="s">
        <v>381</v>
      </c>
      <c r="AD34" s="26" t="s">
        <v>383</v>
      </c>
      <c r="AE34" s="26" t="s">
        <v>347</v>
      </c>
      <c r="AF34" s="26" t="s">
        <v>64</v>
      </c>
      <c r="AG34" s="26" t="s">
        <v>429</v>
      </c>
      <c r="AH34" s="26" t="s">
        <v>429</v>
      </c>
      <c r="AI34" s="26" t="s">
        <v>428</v>
      </c>
      <c r="AJ34" s="26" t="s">
        <v>17</v>
      </c>
      <c r="AK34" s="26" t="s">
        <v>17</v>
      </c>
      <c r="AL34" s="26" t="s">
        <v>17</v>
      </c>
      <c r="AM34" s="26" t="s">
        <v>430</v>
      </c>
      <c r="AN34" s="26" t="s">
        <v>333</v>
      </c>
      <c r="AO34" s="26" t="s">
        <v>17</v>
      </c>
      <c r="AP34" s="23" t="s">
        <v>17</v>
      </c>
    </row>
    <row r="35" spans="1:42">
      <c r="A35" s="30" t="s">
        <v>398</v>
      </c>
      <c r="B35" s="26" t="s">
        <v>424</v>
      </c>
      <c r="C35" s="23" t="s">
        <v>132</v>
      </c>
      <c r="D35" s="23" t="s">
        <v>423</v>
      </c>
      <c r="F35" s="3" t="s">
        <v>549</v>
      </c>
      <c r="G35" s="23" t="s">
        <v>417</v>
      </c>
      <c r="H35" s="26">
        <v>56</v>
      </c>
      <c r="I35" s="26" t="s">
        <v>17</v>
      </c>
      <c r="J35" s="23" t="s">
        <v>17</v>
      </c>
      <c r="K35" s="23" t="s">
        <v>326</v>
      </c>
      <c r="L35" s="23" t="s">
        <v>17</v>
      </c>
      <c r="M35" s="23" t="s">
        <v>17</v>
      </c>
      <c r="N35" s="23" t="s">
        <v>17</v>
      </c>
      <c r="O35" s="23"/>
      <c r="P35" s="23" t="s">
        <v>426</v>
      </c>
      <c r="Q35" s="26"/>
      <c r="R35" s="23" t="s">
        <v>17</v>
      </c>
      <c r="S35" s="23" t="s">
        <v>17</v>
      </c>
      <c r="T35" s="23" t="s">
        <v>17</v>
      </c>
      <c r="U35" s="23" t="s">
        <v>17</v>
      </c>
      <c r="V35" s="23" t="s">
        <v>17</v>
      </c>
      <c r="W35" s="26" t="s">
        <v>17</v>
      </c>
      <c r="X35" s="26" t="s">
        <v>17</v>
      </c>
      <c r="Y35" s="26" t="s">
        <v>17</v>
      </c>
      <c r="Z35" s="26" t="s">
        <v>17</v>
      </c>
      <c r="AA35" s="26" t="s">
        <v>17</v>
      </c>
      <c r="AB35" s="26" t="s">
        <v>17</v>
      </c>
      <c r="AC35" s="26" t="s">
        <v>381</v>
      </c>
      <c r="AD35" s="26" t="s">
        <v>383</v>
      </c>
      <c r="AE35" s="26" t="s">
        <v>347</v>
      </c>
      <c r="AF35" s="26" t="s">
        <v>64</v>
      </c>
      <c r="AG35" s="26" t="s">
        <v>429</v>
      </c>
      <c r="AH35" s="26" t="s">
        <v>429</v>
      </c>
      <c r="AI35" s="26" t="s">
        <v>428</v>
      </c>
      <c r="AJ35" s="26" t="s">
        <v>17</v>
      </c>
      <c r="AK35" s="26" t="s">
        <v>17</v>
      </c>
      <c r="AL35" s="26" t="s">
        <v>17</v>
      </c>
      <c r="AM35" s="26" t="s">
        <v>430</v>
      </c>
      <c r="AN35" s="26" t="s">
        <v>333</v>
      </c>
      <c r="AO35" s="26" t="s">
        <v>17</v>
      </c>
      <c r="AP35" s="23" t="s">
        <v>17</v>
      </c>
    </row>
    <row r="36" spans="1:42">
      <c r="A36" s="30" t="s">
        <v>399</v>
      </c>
      <c r="B36" s="26" t="s">
        <v>424</v>
      </c>
      <c r="C36" s="23" t="s">
        <v>132</v>
      </c>
      <c r="D36" s="23" t="s">
        <v>423</v>
      </c>
      <c r="F36" s="3" t="s">
        <v>549</v>
      </c>
      <c r="G36" s="23" t="s">
        <v>422</v>
      </c>
      <c r="H36" s="26">
        <v>71</v>
      </c>
      <c r="I36" s="26" t="s">
        <v>17</v>
      </c>
      <c r="J36" s="23" t="s">
        <v>17</v>
      </c>
      <c r="K36" s="23" t="s">
        <v>326</v>
      </c>
      <c r="L36" s="23" t="s">
        <v>17</v>
      </c>
      <c r="M36" s="23" t="s">
        <v>17</v>
      </c>
      <c r="N36" s="23" t="s">
        <v>17</v>
      </c>
      <c r="O36" s="23"/>
      <c r="P36" s="23" t="s">
        <v>384</v>
      </c>
      <c r="Q36" s="26"/>
      <c r="R36" s="23" t="s">
        <v>17</v>
      </c>
      <c r="S36" s="23" t="s">
        <v>17</v>
      </c>
      <c r="T36" s="23" t="s">
        <v>17</v>
      </c>
      <c r="U36" s="23" t="s">
        <v>17</v>
      </c>
      <c r="V36" s="23" t="s">
        <v>17</v>
      </c>
      <c r="W36" s="26" t="s">
        <v>17</v>
      </c>
      <c r="X36" s="26" t="s">
        <v>17</v>
      </c>
      <c r="Y36" s="26" t="s">
        <v>17</v>
      </c>
      <c r="Z36" s="26" t="s">
        <v>17</v>
      </c>
      <c r="AA36" s="26" t="s">
        <v>17</v>
      </c>
      <c r="AB36" s="26" t="s">
        <v>17</v>
      </c>
      <c r="AC36" s="26" t="s">
        <v>381</v>
      </c>
      <c r="AD36" s="26" t="s">
        <v>383</v>
      </c>
      <c r="AE36" s="26" t="s">
        <v>347</v>
      </c>
      <c r="AF36" s="26" t="s">
        <v>64</v>
      </c>
      <c r="AG36" s="26" t="s">
        <v>429</v>
      </c>
      <c r="AH36" s="26" t="s">
        <v>429</v>
      </c>
      <c r="AI36" s="26" t="s">
        <v>428</v>
      </c>
      <c r="AJ36" s="26" t="s">
        <v>17</v>
      </c>
      <c r="AK36" s="26" t="s">
        <v>17</v>
      </c>
      <c r="AL36" s="26" t="s">
        <v>17</v>
      </c>
      <c r="AM36" s="26" t="s">
        <v>430</v>
      </c>
      <c r="AN36" s="26" t="s">
        <v>333</v>
      </c>
      <c r="AO36" s="26" t="s">
        <v>17</v>
      </c>
      <c r="AP36" s="23" t="s">
        <v>17</v>
      </c>
    </row>
    <row r="37" spans="1:42">
      <c r="A37" s="30" t="s">
        <v>400</v>
      </c>
      <c r="B37" s="26" t="s">
        <v>424</v>
      </c>
      <c r="C37" s="23" t="s">
        <v>132</v>
      </c>
      <c r="D37" s="23" t="s">
        <v>423</v>
      </c>
      <c r="F37" s="3" t="s">
        <v>549</v>
      </c>
      <c r="G37" s="23" t="s">
        <v>406</v>
      </c>
      <c r="H37" s="26">
        <v>63</v>
      </c>
      <c r="I37" s="26" t="s">
        <v>17</v>
      </c>
      <c r="J37" s="23" t="s">
        <v>17</v>
      </c>
      <c r="K37" s="23" t="s">
        <v>326</v>
      </c>
      <c r="L37" s="23" t="s">
        <v>17</v>
      </c>
      <c r="M37" s="23" t="s">
        <v>17</v>
      </c>
      <c r="N37" s="23" t="s">
        <v>17</v>
      </c>
      <c r="O37" s="23"/>
      <c r="P37" s="23" t="s">
        <v>426</v>
      </c>
      <c r="Q37" s="26"/>
      <c r="R37" s="23" t="s">
        <v>17</v>
      </c>
      <c r="S37" s="23" t="s">
        <v>17</v>
      </c>
      <c r="T37" s="23" t="s">
        <v>17</v>
      </c>
      <c r="U37" s="23" t="s">
        <v>17</v>
      </c>
      <c r="V37" s="23" t="s">
        <v>17</v>
      </c>
      <c r="W37" s="26" t="s">
        <v>17</v>
      </c>
      <c r="X37" s="26" t="s">
        <v>17</v>
      </c>
      <c r="Y37" s="26" t="s">
        <v>17</v>
      </c>
      <c r="Z37" s="26" t="s">
        <v>17</v>
      </c>
      <c r="AA37" s="26" t="s">
        <v>17</v>
      </c>
      <c r="AB37" s="26" t="s">
        <v>17</v>
      </c>
      <c r="AC37" s="26" t="s">
        <v>381</v>
      </c>
      <c r="AD37" s="26" t="s">
        <v>383</v>
      </c>
      <c r="AE37" s="26" t="s">
        <v>347</v>
      </c>
      <c r="AF37" s="26" t="s">
        <v>64</v>
      </c>
      <c r="AG37" s="26" t="s">
        <v>429</v>
      </c>
      <c r="AH37" s="26" t="s">
        <v>429</v>
      </c>
      <c r="AI37" s="26" t="s">
        <v>428</v>
      </c>
      <c r="AJ37" s="26" t="s">
        <v>17</v>
      </c>
      <c r="AK37" s="26" t="s">
        <v>17</v>
      </c>
      <c r="AL37" s="26" t="s">
        <v>17</v>
      </c>
      <c r="AM37" s="26" t="s">
        <v>430</v>
      </c>
      <c r="AN37" s="26" t="s">
        <v>333</v>
      </c>
      <c r="AO37" s="26" t="s">
        <v>17</v>
      </c>
      <c r="AP37" s="23" t="s">
        <v>17</v>
      </c>
    </row>
    <row r="38" spans="1:42">
      <c r="A38" s="30" t="s">
        <v>401</v>
      </c>
      <c r="B38" s="26" t="s">
        <v>424</v>
      </c>
      <c r="C38" s="23" t="s">
        <v>132</v>
      </c>
      <c r="D38" s="23" t="s">
        <v>423</v>
      </c>
      <c r="F38" s="3" t="s">
        <v>549</v>
      </c>
      <c r="G38" s="23" t="s">
        <v>407</v>
      </c>
      <c r="H38" s="26">
        <v>60</v>
      </c>
      <c r="I38" s="26" t="s">
        <v>17</v>
      </c>
      <c r="J38" s="23" t="s">
        <v>17</v>
      </c>
      <c r="K38" s="23" t="s">
        <v>326</v>
      </c>
      <c r="L38" s="23" t="s">
        <v>17</v>
      </c>
      <c r="M38" s="23" t="s">
        <v>17</v>
      </c>
      <c r="N38" s="23" t="s">
        <v>17</v>
      </c>
      <c r="O38" s="23"/>
      <c r="P38" s="23" t="s">
        <v>384</v>
      </c>
      <c r="Q38" s="26"/>
      <c r="R38" s="23" t="s">
        <v>17</v>
      </c>
      <c r="S38" s="23" t="s">
        <v>17</v>
      </c>
      <c r="T38" s="23" t="s">
        <v>17</v>
      </c>
      <c r="U38" s="23" t="s">
        <v>17</v>
      </c>
      <c r="V38" s="23" t="s">
        <v>17</v>
      </c>
      <c r="W38" s="26" t="s">
        <v>17</v>
      </c>
      <c r="X38" s="26" t="s">
        <v>17</v>
      </c>
      <c r="Y38" s="26" t="s">
        <v>17</v>
      </c>
      <c r="Z38" s="26" t="s">
        <v>17</v>
      </c>
      <c r="AA38" s="26" t="s">
        <v>17</v>
      </c>
      <c r="AB38" s="26" t="s">
        <v>17</v>
      </c>
      <c r="AC38" s="26" t="s">
        <v>381</v>
      </c>
      <c r="AD38" s="26" t="s">
        <v>383</v>
      </c>
      <c r="AE38" s="26" t="s">
        <v>347</v>
      </c>
      <c r="AF38" s="26" t="s">
        <v>64</v>
      </c>
      <c r="AG38" s="26" t="s">
        <v>429</v>
      </c>
      <c r="AH38" s="26" t="s">
        <v>429</v>
      </c>
      <c r="AI38" s="26" t="s">
        <v>428</v>
      </c>
      <c r="AJ38" s="26" t="s">
        <v>17</v>
      </c>
      <c r="AK38" s="26" t="s">
        <v>17</v>
      </c>
      <c r="AL38" s="26" t="s">
        <v>17</v>
      </c>
      <c r="AM38" s="26" t="s">
        <v>430</v>
      </c>
      <c r="AN38" s="26" t="s">
        <v>333</v>
      </c>
      <c r="AO38" s="26" t="s">
        <v>17</v>
      </c>
      <c r="AP38" s="23" t="s">
        <v>17</v>
      </c>
    </row>
    <row r="39" spans="1:42">
      <c r="A39" s="30" t="s">
        <v>402</v>
      </c>
      <c r="B39" s="26" t="s">
        <v>424</v>
      </c>
      <c r="C39" s="23" t="s">
        <v>132</v>
      </c>
      <c r="D39" s="23" t="s">
        <v>423</v>
      </c>
      <c r="F39" s="3" t="s">
        <v>549</v>
      </c>
      <c r="G39" s="23" t="s">
        <v>418</v>
      </c>
      <c r="H39" s="26">
        <v>57</v>
      </c>
      <c r="I39" s="26" t="s">
        <v>17</v>
      </c>
      <c r="J39" s="23" t="s">
        <v>17</v>
      </c>
      <c r="K39" s="23" t="s">
        <v>326</v>
      </c>
      <c r="L39" s="23" t="s">
        <v>17</v>
      </c>
      <c r="M39" s="23" t="s">
        <v>17</v>
      </c>
      <c r="N39" s="23" t="s">
        <v>17</v>
      </c>
      <c r="O39" s="23"/>
      <c r="P39" s="23" t="s">
        <v>384</v>
      </c>
      <c r="Q39" s="26"/>
      <c r="R39" s="23" t="s">
        <v>17</v>
      </c>
      <c r="S39" s="23" t="s">
        <v>17</v>
      </c>
      <c r="T39" s="23" t="s">
        <v>17</v>
      </c>
      <c r="U39" s="23" t="s">
        <v>17</v>
      </c>
      <c r="V39" s="23" t="s">
        <v>17</v>
      </c>
      <c r="W39" s="26" t="s">
        <v>17</v>
      </c>
      <c r="X39" s="26" t="s">
        <v>17</v>
      </c>
      <c r="Y39" s="26" t="s">
        <v>17</v>
      </c>
      <c r="Z39" s="26" t="s">
        <v>17</v>
      </c>
      <c r="AA39" s="26" t="s">
        <v>17</v>
      </c>
      <c r="AB39" s="26" t="s">
        <v>17</v>
      </c>
      <c r="AC39" s="26" t="s">
        <v>381</v>
      </c>
      <c r="AD39" s="26" t="s">
        <v>383</v>
      </c>
      <c r="AE39" s="26" t="s">
        <v>347</v>
      </c>
      <c r="AF39" s="26" t="s">
        <v>64</v>
      </c>
      <c r="AG39" s="26" t="s">
        <v>429</v>
      </c>
      <c r="AH39" s="26" t="s">
        <v>429</v>
      </c>
      <c r="AI39" s="26" t="s">
        <v>428</v>
      </c>
      <c r="AJ39" s="26" t="s">
        <v>17</v>
      </c>
      <c r="AK39" s="26" t="s">
        <v>17</v>
      </c>
      <c r="AL39" s="26" t="s">
        <v>17</v>
      </c>
      <c r="AM39" s="26" t="s">
        <v>430</v>
      </c>
      <c r="AN39" s="26" t="s">
        <v>333</v>
      </c>
      <c r="AO39" s="26" t="s">
        <v>17</v>
      </c>
      <c r="AP39" s="23" t="s">
        <v>17</v>
      </c>
    </row>
    <row r="40" spans="1:42">
      <c r="A40" s="30" t="s">
        <v>403</v>
      </c>
      <c r="B40" s="26" t="s">
        <v>424</v>
      </c>
      <c r="C40" s="23" t="s">
        <v>132</v>
      </c>
      <c r="D40" s="23" t="s">
        <v>423</v>
      </c>
      <c r="F40" s="3" t="s">
        <v>549</v>
      </c>
      <c r="G40" s="23" t="s">
        <v>418</v>
      </c>
      <c r="H40" s="26">
        <v>29</v>
      </c>
      <c r="I40" s="26" t="s">
        <v>17</v>
      </c>
      <c r="J40" s="23" t="s">
        <v>17</v>
      </c>
      <c r="K40" s="23" t="s">
        <v>326</v>
      </c>
      <c r="L40" s="23" t="s">
        <v>17</v>
      </c>
      <c r="M40" s="23" t="s">
        <v>17</v>
      </c>
      <c r="N40" s="23" t="s">
        <v>17</v>
      </c>
      <c r="O40" s="23"/>
      <c r="P40" s="23" t="s">
        <v>384</v>
      </c>
      <c r="Q40" s="26"/>
      <c r="R40" s="23" t="s">
        <v>17</v>
      </c>
      <c r="S40" s="23" t="s">
        <v>17</v>
      </c>
      <c r="T40" s="23" t="s">
        <v>17</v>
      </c>
      <c r="U40" s="23" t="s">
        <v>17</v>
      </c>
      <c r="V40" s="23" t="s">
        <v>17</v>
      </c>
      <c r="W40" s="26" t="s">
        <v>17</v>
      </c>
      <c r="X40" s="26" t="s">
        <v>17</v>
      </c>
      <c r="Y40" s="26" t="s">
        <v>17</v>
      </c>
      <c r="Z40" s="26" t="s">
        <v>17</v>
      </c>
      <c r="AA40" s="26" t="s">
        <v>17</v>
      </c>
      <c r="AB40" s="26" t="s">
        <v>17</v>
      </c>
      <c r="AC40" s="26" t="s">
        <v>381</v>
      </c>
      <c r="AD40" s="26" t="s">
        <v>383</v>
      </c>
      <c r="AE40" s="26" t="s">
        <v>347</v>
      </c>
      <c r="AF40" s="26" t="s">
        <v>64</v>
      </c>
      <c r="AG40" s="26" t="s">
        <v>429</v>
      </c>
      <c r="AH40" s="26" t="s">
        <v>429</v>
      </c>
      <c r="AI40" s="26" t="s">
        <v>428</v>
      </c>
      <c r="AJ40" s="26" t="s">
        <v>17</v>
      </c>
      <c r="AK40" s="26" t="s">
        <v>17</v>
      </c>
      <c r="AL40" s="26" t="s">
        <v>17</v>
      </c>
      <c r="AM40" s="26" t="s">
        <v>430</v>
      </c>
      <c r="AN40" s="26" t="s">
        <v>333</v>
      </c>
      <c r="AO40" s="26" t="s">
        <v>17</v>
      </c>
      <c r="AP40" s="23" t="s">
        <v>17</v>
      </c>
    </row>
    <row r="41" spans="1:42">
      <c r="A41" s="30" t="s">
        <v>404</v>
      </c>
      <c r="B41" s="26" t="s">
        <v>424</v>
      </c>
      <c r="C41" s="23" t="s">
        <v>132</v>
      </c>
      <c r="D41" s="23" t="s">
        <v>423</v>
      </c>
      <c r="F41" s="3" t="s">
        <v>549</v>
      </c>
      <c r="G41" s="23" t="s">
        <v>419</v>
      </c>
      <c r="H41" s="26">
        <v>42</v>
      </c>
      <c r="I41" s="26" t="s">
        <v>17</v>
      </c>
      <c r="J41" s="23" t="s">
        <v>17</v>
      </c>
      <c r="K41" s="23" t="s">
        <v>326</v>
      </c>
      <c r="L41" s="23" t="s">
        <v>17</v>
      </c>
      <c r="M41" s="23" t="s">
        <v>17</v>
      </c>
      <c r="N41" s="23" t="s">
        <v>17</v>
      </c>
      <c r="O41" s="23"/>
      <c r="P41" s="23" t="s">
        <v>384</v>
      </c>
      <c r="Q41" s="26"/>
      <c r="R41" s="23" t="s">
        <v>17</v>
      </c>
      <c r="S41" s="23" t="s">
        <v>17</v>
      </c>
      <c r="T41" s="23" t="s">
        <v>17</v>
      </c>
      <c r="U41" s="23" t="s">
        <v>17</v>
      </c>
      <c r="V41" s="23" t="s">
        <v>17</v>
      </c>
      <c r="W41" s="26" t="s">
        <v>17</v>
      </c>
      <c r="X41" s="26" t="s">
        <v>17</v>
      </c>
      <c r="Y41" s="26" t="s">
        <v>17</v>
      </c>
      <c r="Z41" s="26" t="s">
        <v>17</v>
      </c>
      <c r="AA41" s="26" t="s">
        <v>17</v>
      </c>
      <c r="AB41" s="26" t="s">
        <v>17</v>
      </c>
      <c r="AC41" s="26" t="s">
        <v>381</v>
      </c>
      <c r="AD41" s="26" t="s">
        <v>383</v>
      </c>
      <c r="AE41" s="26" t="s">
        <v>347</v>
      </c>
      <c r="AF41" s="26" t="s">
        <v>64</v>
      </c>
      <c r="AG41" s="26" t="s">
        <v>429</v>
      </c>
      <c r="AH41" s="26" t="s">
        <v>429</v>
      </c>
      <c r="AI41" s="26" t="s">
        <v>428</v>
      </c>
      <c r="AJ41" s="26" t="s">
        <v>17</v>
      </c>
      <c r="AK41" s="26" t="s">
        <v>17</v>
      </c>
      <c r="AL41" s="26" t="s">
        <v>17</v>
      </c>
      <c r="AM41" s="26" t="s">
        <v>430</v>
      </c>
      <c r="AN41" s="26" t="s">
        <v>333</v>
      </c>
      <c r="AO41" s="26" t="s">
        <v>17</v>
      </c>
      <c r="AP41" s="23" t="s">
        <v>17</v>
      </c>
    </row>
    <row r="42" spans="1:42">
      <c r="A42" s="30" t="s">
        <v>405</v>
      </c>
      <c r="B42" s="26" t="s">
        <v>424</v>
      </c>
      <c r="C42" s="23" t="s">
        <v>132</v>
      </c>
      <c r="D42" s="23" t="s">
        <v>423</v>
      </c>
      <c r="F42" s="3" t="s">
        <v>549</v>
      </c>
      <c r="G42" s="23" t="s">
        <v>420</v>
      </c>
      <c r="H42" s="26">
        <v>53</v>
      </c>
      <c r="I42" s="26" t="s">
        <v>17</v>
      </c>
      <c r="J42" s="23" t="s">
        <v>17</v>
      </c>
      <c r="K42" s="23" t="s">
        <v>326</v>
      </c>
      <c r="L42" s="23" t="s">
        <v>17</v>
      </c>
      <c r="M42" s="23" t="s">
        <v>17</v>
      </c>
      <c r="N42" s="23" t="s">
        <v>17</v>
      </c>
      <c r="O42" s="23"/>
      <c r="P42" s="23" t="s">
        <v>384</v>
      </c>
      <c r="Q42" s="26"/>
      <c r="R42" s="23" t="s">
        <v>17</v>
      </c>
      <c r="S42" s="23" t="s">
        <v>17</v>
      </c>
      <c r="T42" s="23" t="s">
        <v>17</v>
      </c>
      <c r="U42" s="23" t="s">
        <v>17</v>
      </c>
      <c r="V42" s="23" t="s">
        <v>17</v>
      </c>
      <c r="W42" s="26" t="s">
        <v>17</v>
      </c>
      <c r="X42" s="26" t="s">
        <v>17</v>
      </c>
      <c r="Y42" s="26" t="s">
        <v>17</v>
      </c>
      <c r="Z42" s="26" t="s">
        <v>17</v>
      </c>
      <c r="AA42" s="26" t="s">
        <v>17</v>
      </c>
      <c r="AB42" s="26" t="s">
        <v>17</v>
      </c>
      <c r="AC42" s="26" t="s">
        <v>381</v>
      </c>
      <c r="AD42" s="26" t="s">
        <v>383</v>
      </c>
      <c r="AE42" s="26" t="s">
        <v>347</v>
      </c>
      <c r="AF42" s="26" t="s">
        <v>64</v>
      </c>
      <c r="AG42" s="26" t="s">
        <v>429</v>
      </c>
      <c r="AH42" s="26" t="s">
        <v>429</v>
      </c>
      <c r="AI42" s="26" t="s">
        <v>428</v>
      </c>
      <c r="AJ42" s="26" t="s">
        <v>17</v>
      </c>
      <c r="AK42" s="26" t="s">
        <v>17</v>
      </c>
      <c r="AL42" s="26" t="s">
        <v>17</v>
      </c>
      <c r="AM42" s="26" t="s">
        <v>430</v>
      </c>
      <c r="AN42" s="26" t="s">
        <v>333</v>
      </c>
      <c r="AO42" s="26" t="s">
        <v>17</v>
      </c>
      <c r="AP42" s="23" t="s">
        <v>17</v>
      </c>
    </row>
    <row r="43" spans="1:42">
      <c r="A43" s="30" t="s">
        <v>405</v>
      </c>
      <c r="B43" s="26" t="s">
        <v>424</v>
      </c>
      <c r="C43" s="23" t="s">
        <v>132</v>
      </c>
      <c r="D43" s="23" t="s">
        <v>423</v>
      </c>
      <c r="F43" s="3" t="s">
        <v>549</v>
      </c>
      <c r="G43" s="23" t="s">
        <v>418</v>
      </c>
      <c r="H43" s="26">
        <v>53</v>
      </c>
      <c r="I43" s="26" t="s">
        <v>17</v>
      </c>
      <c r="J43" s="23" t="s">
        <v>17</v>
      </c>
      <c r="K43" s="23" t="s">
        <v>326</v>
      </c>
      <c r="L43" s="23" t="s">
        <v>17</v>
      </c>
      <c r="M43" s="23" t="s">
        <v>17</v>
      </c>
      <c r="N43" s="23" t="s">
        <v>17</v>
      </c>
      <c r="O43" s="23"/>
      <c r="P43" s="23" t="s">
        <v>384</v>
      </c>
      <c r="Q43" s="26"/>
      <c r="R43" s="23" t="s">
        <v>17</v>
      </c>
      <c r="S43" s="23" t="s">
        <v>17</v>
      </c>
      <c r="T43" s="23" t="s">
        <v>17</v>
      </c>
      <c r="U43" s="23" t="s">
        <v>17</v>
      </c>
      <c r="V43" s="23" t="s">
        <v>17</v>
      </c>
      <c r="W43" s="26" t="s">
        <v>17</v>
      </c>
      <c r="X43" s="26" t="s">
        <v>17</v>
      </c>
      <c r="Y43" s="26" t="s">
        <v>17</v>
      </c>
      <c r="Z43" s="26" t="s">
        <v>17</v>
      </c>
      <c r="AA43" s="26" t="s">
        <v>17</v>
      </c>
      <c r="AB43" s="26" t="s">
        <v>17</v>
      </c>
      <c r="AC43" s="26" t="s">
        <v>381</v>
      </c>
      <c r="AD43" s="26" t="s">
        <v>383</v>
      </c>
      <c r="AE43" s="26" t="s">
        <v>347</v>
      </c>
      <c r="AF43" s="26" t="s">
        <v>64</v>
      </c>
      <c r="AG43" s="26" t="s">
        <v>429</v>
      </c>
      <c r="AH43" s="26" t="s">
        <v>429</v>
      </c>
      <c r="AI43" s="26" t="s">
        <v>428</v>
      </c>
      <c r="AJ43" s="26" t="s">
        <v>17</v>
      </c>
      <c r="AK43" s="26" t="s">
        <v>17</v>
      </c>
      <c r="AL43" s="26" t="s">
        <v>17</v>
      </c>
      <c r="AM43" s="26" t="s">
        <v>430</v>
      </c>
      <c r="AN43" s="26" t="s">
        <v>333</v>
      </c>
      <c r="AO43" s="26" t="s">
        <v>17</v>
      </c>
      <c r="AP43" s="23" t="s">
        <v>17</v>
      </c>
    </row>
    <row r="44" spans="1:42" ht="18.75">
      <c r="A44" s="30" t="s">
        <v>438</v>
      </c>
      <c r="B44" s="51" t="s">
        <v>431</v>
      </c>
      <c r="C44" s="23"/>
      <c r="D44" s="23" t="s">
        <v>459</v>
      </c>
      <c r="F44" s="3" t="s">
        <v>549</v>
      </c>
      <c r="G44" s="23" t="s">
        <v>406</v>
      </c>
      <c r="H44" s="26">
        <v>62</v>
      </c>
      <c r="I44" s="26" t="s">
        <v>61</v>
      </c>
      <c r="J44" s="23" t="s">
        <v>17</v>
      </c>
      <c r="K44" s="23" t="s">
        <v>326</v>
      </c>
      <c r="L44" s="23" t="s">
        <v>17</v>
      </c>
      <c r="M44" s="23" t="s">
        <v>17</v>
      </c>
      <c r="N44" s="23" t="s">
        <v>17</v>
      </c>
      <c r="O44" s="23"/>
      <c r="P44" s="23" t="s">
        <v>437</v>
      </c>
      <c r="Q44" s="26" t="s">
        <v>17</v>
      </c>
      <c r="R44" s="23" t="s">
        <v>17</v>
      </c>
      <c r="S44" s="23" t="s">
        <v>17</v>
      </c>
      <c r="T44" s="23" t="s">
        <v>17</v>
      </c>
      <c r="U44" s="23" t="s">
        <v>17</v>
      </c>
      <c r="V44" s="23" t="s">
        <v>17</v>
      </c>
      <c r="W44" s="26" t="s">
        <v>17</v>
      </c>
      <c r="X44" s="26" t="s">
        <v>17</v>
      </c>
      <c r="Y44" s="26" t="s">
        <v>17</v>
      </c>
      <c r="Z44" s="26" t="s">
        <v>17</v>
      </c>
      <c r="AA44" s="26" t="s">
        <v>17</v>
      </c>
      <c r="AB44" s="26" t="s">
        <v>17</v>
      </c>
      <c r="AC44" s="26" t="s">
        <v>458</v>
      </c>
      <c r="AD44" s="26" t="s">
        <v>382</v>
      </c>
      <c r="AE44" s="26"/>
      <c r="AF44" s="26" t="s">
        <v>48</v>
      </c>
      <c r="AG44" s="26" t="s">
        <v>427</v>
      </c>
      <c r="AH44" s="26" t="s">
        <v>17</v>
      </c>
      <c r="AI44" s="26" t="s">
        <v>432</v>
      </c>
      <c r="AJ44" s="26" t="s">
        <v>17</v>
      </c>
      <c r="AK44" s="26" t="s">
        <v>17</v>
      </c>
      <c r="AL44" s="26" t="s">
        <v>17</v>
      </c>
      <c r="AM44" s="26" t="s">
        <v>128</v>
      </c>
      <c r="AN44" s="26" t="s">
        <v>333</v>
      </c>
      <c r="AO44" s="26" t="s">
        <v>17</v>
      </c>
      <c r="AP44" s="23" t="s">
        <v>17</v>
      </c>
    </row>
    <row r="45" spans="1:42" ht="18.75">
      <c r="A45" s="30" t="s">
        <v>439</v>
      </c>
      <c r="B45" s="51" t="s">
        <v>431</v>
      </c>
      <c r="C45" s="23"/>
      <c r="D45" s="23" t="s">
        <v>459</v>
      </c>
      <c r="F45" s="3" t="s">
        <v>549</v>
      </c>
      <c r="G45" s="23" t="s">
        <v>406</v>
      </c>
      <c r="H45" s="26">
        <v>55</v>
      </c>
      <c r="I45" s="26" t="s">
        <v>342</v>
      </c>
      <c r="J45" s="23" t="s">
        <v>17</v>
      </c>
      <c r="K45" s="23" t="s">
        <v>326</v>
      </c>
      <c r="L45" s="23" t="s">
        <v>17</v>
      </c>
      <c r="M45" s="23" t="s">
        <v>17</v>
      </c>
      <c r="N45" s="23" t="s">
        <v>17</v>
      </c>
      <c r="O45" s="23"/>
      <c r="P45" s="23" t="s">
        <v>437</v>
      </c>
      <c r="Q45" s="26" t="s">
        <v>17</v>
      </c>
      <c r="R45" s="23" t="s">
        <v>17</v>
      </c>
      <c r="S45" s="23" t="s">
        <v>17</v>
      </c>
      <c r="T45" s="23" t="s">
        <v>17</v>
      </c>
      <c r="U45" s="23" t="s">
        <v>17</v>
      </c>
      <c r="V45" s="23" t="s">
        <v>17</v>
      </c>
      <c r="W45" s="26" t="s">
        <v>17</v>
      </c>
      <c r="X45" s="26" t="s">
        <v>17</v>
      </c>
      <c r="Y45" s="26" t="s">
        <v>17</v>
      </c>
      <c r="Z45" s="26" t="s">
        <v>17</v>
      </c>
      <c r="AA45" s="26" t="s">
        <v>17</v>
      </c>
      <c r="AB45" s="26" t="s">
        <v>17</v>
      </c>
      <c r="AC45" s="26" t="s">
        <v>458</v>
      </c>
      <c r="AD45" s="26" t="s">
        <v>382</v>
      </c>
      <c r="AE45" s="26"/>
      <c r="AF45" s="26" t="s">
        <v>48</v>
      </c>
      <c r="AG45" s="26" t="s">
        <v>427</v>
      </c>
      <c r="AH45" s="26" t="s">
        <v>17</v>
      </c>
      <c r="AI45" s="26" t="s">
        <v>432</v>
      </c>
      <c r="AJ45" s="26" t="s">
        <v>17</v>
      </c>
      <c r="AK45" s="26" t="s">
        <v>17</v>
      </c>
      <c r="AL45" s="26" t="s">
        <v>17</v>
      </c>
      <c r="AM45" s="26" t="s">
        <v>128</v>
      </c>
      <c r="AN45" s="26" t="s">
        <v>333</v>
      </c>
      <c r="AO45" s="26" t="s">
        <v>17</v>
      </c>
      <c r="AP45" s="23" t="s">
        <v>17</v>
      </c>
    </row>
    <row r="46" spans="1:42" ht="18.75">
      <c r="A46" s="30" t="s">
        <v>440</v>
      </c>
      <c r="B46" s="51" t="s">
        <v>431</v>
      </c>
      <c r="C46" s="23"/>
      <c r="D46" s="23" t="s">
        <v>459</v>
      </c>
      <c r="F46" s="3" t="s">
        <v>549</v>
      </c>
      <c r="G46" s="23" t="s">
        <v>453</v>
      </c>
      <c r="H46" s="26">
        <v>7</v>
      </c>
      <c r="I46" s="26" t="s">
        <v>61</v>
      </c>
      <c r="J46" s="23" t="s">
        <v>17</v>
      </c>
      <c r="K46" s="23" t="s">
        <v>326</v>
      </c>
      <c r="L46" s="23" t="s">
        <v>17</v>
      </c>
      <c r="M46" s="23" t="s">
        <v>17</v>
      </c>
      <c r="N46" s="23" t="s">
        <v>17</v>
      </c>
      <c r="O46" s="23"/>
      <c r="P46" s="23" t="s">
        <v>437</v>
      </c>
      <c r="Q46" s="26" t="s">
        <v>17</v>
      </c>
      <c r="R46" s="23" t="s">
        <v>17</v>
      </c>
      <c r="S46" s="23" t="s">
        <v>17</v>
      </c>
      <c r="T46" s="23" t="s">
        <v>17</v>
      </c>
      <c r="U46" s="23" t="s">
        <v>17</v>
      </c>
      <c r="V46" s="23" t="s">
        <v>17</v>
      </c>
      <c r="W46" s="26" t="s">
        <v>17</v>
      </c>
      <c r="X46" s="26" t="s">
        <v>17</v>
      </c>
      <c r="Y46" s="26" t="s">
        <v>17</v>
      </c>
      <c r="Z46" s="26" t="s">
        <v>17</v>
      </c>
      <c r="AA46" s="26" t="s">
        <v>17</v>
      </c>
      <c r="AB46" s="26" t="s">
        <v>17</v>
      </c>
      <c r="AC46" s="26" t="s">
        <v>458</v>
      </c>
      <c r="AD46" s="26" t="s">
        <v>382</v>
      </c>
      <c r="AE46" s="26"/>
      <c r="AF46" s="26" t="s">
        <v>48</v>
      </c>
      <c r="AG46" s="26" t="s">
        <v>427</v>
      </c>
      <c r="AH46" s="26" t="s">
        <v>17</v>
      </c>
      <c r="AI46" s="26" t="s">
        <v>432</v>
      </c>
      <c r="AJ46" s="26" t="s">
        <v>17</v>
      </c>
      <c r="AK46" s="26" t="s">
        <v>17</v>
      </c>
      <c r="AL46" s="26" t="s">
        <v>17</v>
      </c>
      <c r="AM46" s="26" t="s">
        <v>128</v>
      </c>
      <c r="AN46" s="26" t="s">
        <v>333</v>
      </c>
      <c r="AO46" s="26" t="s">
        <v>17</v>
      </c>
      <c r="AP46" s="23" t="s">
        <v>17</v>
      </c>
    </row>
    <row r="47" spans="1:42" ht="18.75">
      <c r="A47" s="30" t="s">
        <v>441</v>
      </c>
      <c r="B47" s="51" t="s">
        <v>431</v>
      </c>
      <c r="C47" s="23"/>
      <c r="D47" s="23" t="s">
        <v>459</v>
      </c>
      <c r="F47" s="3" t="s">
        <v>549</v>
      </c>
      <c r="G47" s="23" t="s">
        <v>454</v>
      </c>
      <c r="H47" s="26">
        <v>48</v>
      </c>
      <c r="I47" s="26" t="s">
        <v>342</v>
      </c>
      <c r="J47" s="23" t="s">
        <v>17</v>
      </c>
      <c r="K47" s="23" t="s">
        <v>326</v>
      </c>
      <c r="L47" s="23" t="s">
        <v>17</v>
      </c>
      <c r="M47" s="23" t="s">
        <v>17</v>
      </c>
      <c r="N47" s="23" t="s">
        <v>17</v>
      </c>
      <c r="O47" s="23"/>
      <c r="P47" s="23" t="s">
        <v>437</v>
      </c>
      <c r="Q47" s="26" t="s">
        <v>17</v>
      </c>
      <c r="R47" s="23" t="s">
        <v>17</v>
      </c>
      <c r="S47" s="23" t="s">
        <v>17</v>
      </c>
      <c r="T47" s="23" t="s">
        <v>17</v>
      </c>
      <c r="U47" s="23" t="s">
        <v>17</v>
      </c>
      <c r="V47" s="23" t="s">
        <v>17</v>
      </c>
      <c r="W47" s="26" t="s">
        <v>17</v>
      </c>
      <c r="X47" s="26" t="s">
        <v>17</v>
      </c>
      <c r="Y47" s="26" t="s">
        <v>17</v>
      </c>
      <c r="Z47" s="26" t="s">
        <v>17</v>
      </c>
      <c r="AA47" s="26" t="s">
        <v>17</v>
      </c>
      <c r="AB47" s="26" t="s">
        <v>17</v>
      </c>
      <c r="AC47" s="26" t="s">
        <v>458</v>
      </c>
      <c r="AD47" s="26" t="s">
        <v>382</v>
      </c>
      <c r="AE47" s="26"/>
      <c r="AF47" s="26" t="s">
        <v>48</v>
      </c>
      <c r="AG47" s="26" t="s">
        <v>427</v>
      </c>
      <c r="AH47" s="26" t="s">
        <v>17</v>
      </c>
      <c r="AI47" s="26" t="s">
        <v>432</v>
      </c>
      <c r="AJ47" s="26" t="s">
        <v>17</v>
      </c>
      <c r="AK47" s="26" t="s">
        <v>17</v>
      </c>
      <c r="AL47" s="26" t="s">
        <v>17</v>
      </c>
      <c r="AM47" s="26" t="s">
        <v>128</v>
      </c>
      <c r="AN47" s="26" t="s">
        <v>333</v>
      </c>
      <c r="AO47" s="26" t="s">
        <v>17</v>
      </c>
      <c r="AP47" s="23" t="s">
        <v>17</v>
      </c>
    </row>
    <row r="48" spans="1:42" ht="18.75">
      <c r="A48" s="30" t="s">
        <v>442</v>
      </c>
      <c r="B48" s="51" t="s">
        <v>431</v>
      </c>
      <c r="C48" s="23"/>
      <c r="D48" s="23" t="s">
        <v>459</v>
      </c>
      <c r="F48" s="3" t="s">
        <v>549</v>
      </c>
      <c r="G48" s="23" t="s">
        <v>406</v>
      </c>
      <c r="H48" s="26">
        <v>58</v>
      </c>
      <c r="I48" s="26" t="s">
        <v>61</v>
      </c>
      <c r="J48" s="23" t="s">
        <v>17</v>
      </c>
      <c r="K48" s="23" t="s">
        <v>326</v>
      </c>
      <c r="L48" s="23" t="s">
        <v>17</v>
      </c>
      <c r="M48" s="23" t="s">
        <v>17</v>
      </c>
      <c r="N48" s="23" t="s">
        <v>17</v>
      </c>
      <c r="O48" s="23"/>
      <c r="P48" s="23" t="s">
        <v>437</v>
      </c>
      <c r="Q48" s="26" t="s">
        <v>17</v>
      </c>
      <c r="R48" s="23" t="s">
        <v>17</v>
      </c>
      <c r="S48" s="23" t="s">
        <v>17</v>
      </c>
      <c r="T48" s="23" t="s">
        <v>17</v>
      </c>
      <c r="U48" s="23" t="s">
        <v>17</v>
      </c>
      <c r="V48" s="23" t="s">
        <v>17</v>
      </c>
      <c r="W48" s="26" t="s">
        <v>17</v>
      </c>
      <c r="X48" s="26" t="s">
        <v>17</v>
      </c>
      <c r="Y48" s="26" t="s">
        <v>17</v>
      </c>
      <c r="Z48" s="26" t="s">
        <v>17</v>
      </c>
      <c r="AA48" s="26" t="s">
        <v>17</v>
      </c>
      <c r="AB48" s="26" t="s">
        <v>17</v>
      </c>
      <c r="AC48" s="26" t="s">
        <v>458</v>
      </c>
      <c r="AD48" s="26" t="s">
        <v>382</v>
      </c>
      <c r="AE48" s="26"/>
      <c r="AF48" s="26" t="s">
        <v>48</v>
      </c>
      <c r="AG48" s="26" t="s">
        <v>427</v>
      </c>
      <c r="AH48" s="26" t="s">
        <v>17</v>
      </c>
      <c r="AI48" s="26" t="s">
        <v>432</v>
      </c>
      <c r="AJ48" s="26" t="s">
        <v>17</v>
      </c>
      <c r="AK48" s="26" t="s">
        <v>17</v>
      </c>
      <c r="AL48" s="26" t="s">
        <v>17</v>
      </c>
      <c r="AM48" s="26" t="s">
        <v>128</v>
      </c>
      <c r="AN48" s="26" t="s">
        <v>333</v>
      </c>
      <c r="AO48" s="26" t="s">
        <v>17</v>
      </c>
      <c r="AP48" s="23" t="s">
        <v>17</v>
      </c>
    </row>
    <row r="49" spans="1:42" ht="18.75">
      <c r="A49" s="30" t="s">
        <v>443</v>
      </c>
      <c r="B49" s="51" t="s">
        <v>431</v>
      </c>
      <c r="C49" s="23"/>
      <c r="D49" s="23" t="s">
        <v>459</v>
      </c>
      <c r="F49" s="3" t="s">
        <v>549</v>
      </c>
      <c r="G49" s="23" t="s">
        <v>453</v>
      </c>
      <c r="H49" s="26">
        <v>73</v>
      </c>
      <c r="I49" s="26" t="s">
        <v>342</v>
      </c>
      <c r="J49" s="23" t="s">
        <v>17</v>
      </c>
      <c r="K49" s="23" t="s">
        <v>326</v>
      </c>
      <c r="L49" s="23" t="s">
        <v>17</v>
      </c>
      <c r="M49" s="23" t="s">
        <v>17</v>
      </c>
      <c r="N49" s="23" t="s">
        <v>17</v>
      </c>
      <c r="O49" s="23"/>
      <c r="P49" s="23" t="s">
        <v>437</v>
      </c>
      <c r="Q49" s="26" t="s">
        <v>17</v>
      </c>
      <c r="R49" s="23" t="s">
        <v>17</v>
      </c>
      <c r="S49" s="23" t="s">
        <v>17</v>
      </c>
      <c r="T49" s="23" t="s">
        <v>17</v>
      </c>
      <c r="U49" s="23" t="s">
        <v>17</v>
      </c>
      <c r="V49" s="23" t="s">
        <v>17</v>
      </c>
      <c r="W49" s="26" t="s">
        <v>17</v>
      </c>
      <c r="X49" s="26" t="s">
        <v>17</v>
      </c>
      <c r="Y49" s="26" t="s">
        <v>17</v>
      </c>
      <c r="Z49" s="26" t="s">
        <v>17</v>
      </c>
      <c r="AA49" s="26" t="s">
        <v>17</v>
      </c>
      <c r="AB49" s="26" t="s">
        <v>17</v>
      </c>
      <c r="AC49" s="26" t="s">
        <v>458</v>
      </c>
      <c r="AD49" s="26" t="s">
        <v>382</v>
      </c>
      <c r="AE49" s="26"/>
      <c r="AF49" s="26" t="s">
        <v>48</v>
      </c>
      <c r="AG49" s="26" t="s">
        <v>427</v>
      </c>
      <c r="AH49" s="26" t="s">
        <v>17</v>
      </c>
      <c r="AI49" s="26" t="s">
        <v>432</v>
      </c>
      <c r="AJ49" s="26" t="s">
        <v>17</v>
      </c>
      <c r="AK49" s="26" t="s">
        <v>17</v>
      </c>
      <c r="AL49" s="26" t="s">
        <v>17</v>
      </c>
      <c r="AM49" s="26" t="s">
        <v>128</v>
      </c>
      <c r="AN49" s="26" t="s">
        <v>333</v>
      </c>
      <c r="AO49" s="26" t="s">
        <v>17</v>
      </c>
      <c r="AP49" s="23" t="s">
        <v>17</v>
      </c>
    </row>
    <row r="50" spans="1:42" ht="18.75">
      <c r="A50" s="30" t="s">
        <v>433</v>
      </c>
      <c r="B50" s="51" t="s">
        <v>431</v>
      </c>
      <c r="C50" s="23"/>
      <c r="D50" s="23" t="s">
        <v>459</v>
      </c>
      <c r="F50" s="3" t="s">
        <v>549</v>
      </c>
      <c r="G50" s="23" t="s">
        <v>455</v>
      </c>
      <c r="H50" s="26" t="s">
        <v>17</v>
      </c>
      <c r="I50" s="26" t="s">
        <v>61</v>
      </c>
      <c r="J50" s="23" t="s">
        <v>17</v>
      </c>
      <c r="K50" s="23" t="s">
        <v>326</v>
      </c>
      <c r="L50" s="23" t="s">
        <v>17</v>
      </c>
      <c r="M50" s="23" t="s">
        <v>17</v>
      </c>
      <c r="N50" s="23" t="s">
        <v>17</v>
      </c>
      <c r="O50" s="23"/>
      <c r="P50" s="23" t="s">
        <v>437</v>
      </c>
      <c r="Q50" s="26" t="s">
        <v>17</v>
      </c>
      <c r="R50" s="23" t="s">
        <v>17</v>
      </c>
      <c r="S50" s="23" t="s">
        <v>17</v>
      </c>
      <c r="T50" s="23" t="s">
        <v>17</v>
      </c>
      <c r="U50" s="23" t="s">
        <v>17</v>
      </c>
      <c r="V50" s="23" t="s">
        <v>17</v>
      </c>
      <c r="W50" s="26" t="s">
        <v>17</v>
      </c>
      <c r="X50" s="26" t="s">
        <v>17</v>
      </c>
      <c r="Y50" s="26" t="s">
        <v>17</v>
      </c>
      <c r="Z50" s="26" t="s">
        <v>17</v>
      </c>
      <c r="AA50" s="26" t="s">
        <v>17</v>
      </c>
      <c r="AB50" s="26" t="s">
        <v>17</v>
      </c>
      <c r="AC50" s="26" t="s">
        <v>458</v>
      </c>
      <c r="AD50" s="26" t="s">
        <v>382</v>
      </c>
      <c r="AE50" s="26"/>
      <c r="AF50" s="26" t="s">
        <v>48</v>
      </c>
      <c r="AG50" s="26" t="s">
        <v>427</v>
      </c>
      <c r="AH50" s="26" t="s">
        <v>17</v>
      </c>
      <c r="AI50" s="26" t="s">
        <v>432</v>
      </c>
      <c r="AJ50" s="26" t="s">
        <v>17</v>
      </c>
      <c r="AK50" s="26" t="s">
        <v>17</v>
      </c>
      <c r="AL50" s="26" t="s">
        <v>17</v>
      </c>
      <c r="AM50" s="26" t="s">
        <v>128</v>
      </c>
      <c r="AN50" s="26" t="s">
        <v>333</v>
      </c>
      <c r="AO50" s="26" t="s">
        <v>17</v>
      </c>
      <c r="AP50" s="23" t="s">
        <v>17</v>
      </c>
    </row>
    <row r="51" spans="1:42" ht="18.75">
      <c r="A51" s="30" t="s">
        <v>444</v>
      </c>
      <c r="B51" s="51" t="s">
        <v>431</v>
      </c>
      <c r="C51" s="23"/>
      <c r="D51" s="23" t="s">
        <v>459</v>
      </c>
      <c r="F51" s="3" t="s">
        <v>549</v>
      </c>
      <c r="G51" s="23" t="s">
        <v>454</v>
      </c>
      <c r="H51" s="26">
        <v>51</v>
      </c>
      <c r="I51" s="26" t="s">
        <v>61</v>
      </c>
      <c r="J51" s="23" t="s">
        <v>17</v>
      </c>
      <c r="K51" s="23" t="s">
        <v>326</v>
      </c>
      <c r="L51" s="23" t="s">
        <v>17</v>
      </c>
      <c r="M51" s="23" t="s">
        <v>17</v>
      </c>
      <c r="N51" s="23" t="s">
        <v>17</v>
      </c>
      <c r="O51" s="23"/>
      <c r="P51" s="23" t="s">
        <v>437</v>
      </c>
      <c r="Q51" s="26" t="s">
        <v>17</v>
      </c>
      <c r="R51" s="23" t="s">
        <v>17</v>
      </c>
      <c r="S51" s="23" t="s">
        <v>17</v>
      </c>
      <c r="T51" s="23" t="s">
        <v>17</v>
      </c>
      <c r="U51" s="23" t="s">
        <v>17</v>
      </c>
      <c r="V51" s="23" t="s">
        <v>17</v>
      </c>
      <c r="W51" s="26" t="s">
        <v>17</v>
      </c>
      <c r="X51" s="26" t="s">
        <v>17</v>
      </c>
      <c r="Y51" s="26" t="s">
        <v>17</v>
      </c>
      <c r="Z51" s="26" t="s">
        <v>17</v>
      </c>
      <c r="AA51" s="26" t="s">
        <v>17</v>
      </c>
      <c r="AB51" s="26" t="s">
        <v>17</v>
      </c>
      <c r="AC51" s="26" t="s">
        <v>458</v>
      </c>
      <c r="AD51" s="26" t="s">
        <v>382</v>
      </c>
      <c r="AE51" s="26"/>
      <c r="AF51" s="26" t="s">
        <v>48</v>
      </c>
      <c r="AG51" s="26" t="s">
        <v>427</v>
      </c>
      <c r="AH51" s="26" t="s">
        <v>17</v>
      </c>
      <c r="AI51" s="26" t="s">
        <v>432</v>
      </c>
      <c r="AJ51" s="26" t="s">
        <v>17</v>
      </c>
      <c r="AK51" s="26" t="s">
        <v>17</v>
      </c>
      <c r="AL51" s="26" t="s">
        <v>17</v>
      </c>
      <c r="AM51" s="26" t="s">
        <v>128</v>
      </c>
      <c r="AN51" s="26" t="s">
        <v>333</v>
      </c>
      <c r="AO51" s="26" t="s">
        <v>17</v>
      </c>
      <c r="AP51" s="23" t="s">
        <v>17</v>
      </c>
    </row>
    <row r="52" spans="1:42" ht="18.75">
      <c r="A52" s="30" t="s">
        <v>445</v>
      </c>
      <c r="B52" s="51" t="s">
        <v>431</v>
      </c>
      <c r="C52" s="23"/>
      <c r="D52" s="23" t="s">
        <v>459</v>
      </c>
      <c r="F52" s="3" t="s">
        <v>549</v>
      </c>
      <c r="G52" s="23" t="s">
        <v>456</v>
      </c>
      <c r="H52" s="26">
        <v>73</v>
      </c>
      <c r="I52" s="26" t="s">
        <v>342</v>
      </c>
      <c r="J52" s="23" t="s">
        <v>17</v>
      </c>
      <c r="K52" s="23" t="s">
        <v>326</v>
      </c>
      <c r="L52" s="23" t="s">
        <v>17</v>
      </c>
      <c r="M52" s="23" t="s">
        <v>17</v>
      </c>
      <c r="N52" s="23" t="s">
        <v>17</v>
      </c>
      <c r="O52" s="23"/>
      <c r="P52" s="23" t="s">
        <v>437</v>
      </c>
      <c r="Q52" s="26" t="s">
        <v>17</v>
      </c>
      <c r="R52" s="23" t="s">
        <v>17</v>
      </c>
      <c r="S52" s="23" t="s">
        <v>17</v>
      </c>
      <c r="T52" s="23" t="s">
        <v>17</v>
      </c>
      <c r="U52" s="23" t="s">
        <v>17</v>
      </c>
      <c r="V52" s="23" t="s">
        <v>17</v>
      </c>
      <c r="W52" s="26" t="s">
        <v>17</v>
      </c>
      <c r="X52" s="26" t="s">
        <v>17</v>
      </c>
      <c r="Y52" s="26" t="s">
        <v>17</v>
      </c>
      <c r="Z52" s="26" t="s">
        <v>17</v>
      </c>
      <c r="AA52" s="26" t="s">
        <v>17</v>
      </c>
      <c r="AB52" s="26" t="s">
        <v>17</v>
      </c>
      <c r="AC52" s="26" t="s">
        <v>458</v>
      </c>
      <c r="AD52" s="26" t="s">
        <v>382</v>
      </c>
      <c r="AE52" s="26"/>
      <c r="AF52" s="26" t="s">
        <v>48</v>
      </c>
      <c r="AG52" s="26" t="s">
        <v>427</v>
      </c>
      <c r="AH52" s="26" t="s">
        <v>17</v>
      </c>
      <c r="AI52" s="26" t="s">
        <v>432</v>
      </c>
      <c r="AJ52" s="26" t="s">
        <v>17</v>
      </c>
      <c r="AK52" s="26" t="s">
        <v>17</v>
      </c>
      <c r="AL52" s="26" t="s">
        <v>17</v>
      </c>
      <c r="AM52" s="26" t="s">
        <v>128</v>
      </c>
      <c r="AN52" s="26" t="s">
        <v>333</v>
      </c>
      <c r="AO52" s="26" t="s">
        <v>17</v>
      </c>
      <c r="AP52" s="23" t="s">
        <v>17</v>
      </c>
    </row>
    <row r="53" spans="1:42" ht="18.75">
      <c r="A53" s="30" t="s">
        <v>434</v>
      </c>
      <c r="B53" s="51" t="s">
        <v>431</v>
      </c>
      <c r="C53" s="23"/>
      <c r="D53" s="23" t="s">
        <v>459</v>
      </c>
      <c r="F53" s="3" t="s">
        <v>549</v>
      </c>
      <c r="G53" s="23" t="s">
        <v>453</v>
      </c>
      <c r="H53" s="26">
        <v>63</v>
      </c>
      <c r="I53" s="26" t="s">
        <v>342</v>
      </c>
      <c r="J53" s="23" t="s">
        <v>17</v>
      </c>
      <c r="K53" s="23" t="s">
        <v>326</v>
      </c>
      <c r="L53" s="23" t="s">
        <v>17</v>
      </c>
      <c r="M53" s="23" t="s">
        <v>17</v>
      </c>
      <c r="N53" s="23" t="s">
        <v>17</v>
      </c>
      <c r="O53" s="23"/>
      <c r="P53" s="23" t="s">
        <v>437</v>
      </c>
      <c r="Q53" s="26" t="s">
        <v>17</v>
      </c>
      <c r="R53" s="23" t="s">
        <v>17</v>
      </c>
      <c r="S53" s="23" t="s">
        <v>17</v>
      </c>
      <c r="T53" s="23" t="s">
        <v>17</v>
      </c>
      <c r="U53" s="23" t="s">
        <v>17</v>
      </c>
      <c r="V53" s="23" t="s">
        <v>17</v>
      </c>
      <c r="W53" s="26" t="s">
        <v>17</v>
      </c>
      <c r="X53" s="26" t="s">
        <v>17</v>
      </c>
      <c r="Y53" s="26" t="s">
        <v>17</v>
      </c>
      <c r="Z53" s="26" t="s">
        <v>17</v>
      </c>
      <c r="AA53" s="26" t="s">
        <v>17</v>
      </c>
      <c r="AB53" s="26" t="s">
        <v>17</v>
      </c>
      <c r="AC53" s="26" t="s">
        <v>458</v>
      </c>
      <c r="AD53" s="26" t="s">
        <v>382</v>
      </c>
      <c r="AE53" s="26"/>
      <c r="AF53" s="26" t="s">
        <v>48</v>
      </c>
      <c r="AG53" s="26" t="s">
        <v>427</v>
      </c>
      <c r="AH53" s="26" t="s">
        <v>17</v>
      </c>
      <c r="AI53" s="26" t="s">
        <v>432</v>
      </c>
      <c r="AJ53" s="26" t="s">
        <v>17</v>
      </c>
      <c r="AK53" s="26" t="s">
        <v>17</v>
      </c>
      <c r="AL53" s="26" t="s">
        <v>17</v>
      </c>
      <c r="AM53" s="26" t="s">
        <v>128</v>
      </c>
      <c r="AN53" s="26" t="s">
        <v>333</v>
      </c>
      <c r="AO53" s="26" t="s">
        <v>17</v>
      </c>
      <c r="AP53" s="23" t="s">
        <v>17</v>
      </c>
    </row>
    <row r="54" spans="1:42" ht="18.75">
      <c r="A54" s="30" t="s">
        <v>446</v>
      </c>
      <c r="B54" s="51" t="s">
        <v>431</v>
      </c>
      <c r="C54" s="23"/>
      <c r="D54" s="23" t="s">
        <v>459</v>
      </c>
      <c r="F54" s="3" t="s">
        <v>549</v>
      </c>
      <c r="G54" s="23" t="s">
        <v>453</v>
      </c>
      <c r="H54" s="26">
        <v>64</v>
      </c>
      <c r="I54" s="26" t="s">
        <v>342</v>
      </c>
      <c r="J54" s="23" t="s">
        <v>17</v>
      </c>
      <c r="K54" s="23" t="s">
        <v>326</v>
      </c>
      <c r="L54" s="23" t="s">
        <v>17</v>
      </c>
      <c r="M54" s="23" t="s">
        <v>17</v>
      </c>
      <c r="N54" s="23" t="s">
        <v>17</v>
      </c>
      <c r="O54" s="23"/>
      <c r="P54" s="23" t="s">
        <v>437</v>
      </c>
      <c r="Q54" s="26" t="s">
        <v>17</v>
      </c>
      <c r="R54" s="23" t="s">
        <v>17</v>
      </c>
      <c r="S54" s="23" t="s">
        <v>17</v>
      </c>
      <c r="T54" s="23" t="s">
        <v>17</v>
      </c>
      <c r="U54" s="23" t="s">
        <v>17</v>
      </c>
      <c r="V54" s="23" t="s">
        <v>17</v>
      </c>
      <c r="W54" s="26" t="s">
        <v>17</v>
      </c>
      <c r="X54" s="26" t="s">
        <v>17</v>
      </c>
      <c r="Y54" s="26" t="s">
        <v>17</v>
      </c>
      <c r="Z54" s="26" t="s">
        <v>17</v>
      </c>
      <c r="AA54" s="26" t="s">
        <v>17</v>
      </c>
      <c r="AB54" s="26" t="s">
        <v>17</v>
      </c>
      <c r="AC54" s="26" t="s">
        <v>458</v>
      </c>
      <c r="AD54" s="26" t="s">
        <v>382</v>
      </c>
      <c r="AE54" s="26"/>
      <c r="AF54" s="26" t="s">
        <v>48</v>
      </c>
      <c r="AG54" s="26" t="s">
        <v>427</v>
      </c>
      <c r="AH54" s="26" t="s">
        <v>17</v>
      </c>
      <c r="AI54" s="26" t="s">
        <v>432</v>
      </c>
      <c r="AJ54" s="26" t="s">
        <v>17</v>
      </c>
      <c r="AK54" s="26" t="s">
        <v>17</v>
      </c>
      <c r="AL54" s="26" t="s">
        <v>17</v>
      </c>
      <c r="AM54" s="26" t="s">
        <v>128</v>
      </c>
      <c r="AN54" s="26" t="s">
        <v>333</v>
      </c>
      <c r="AO54" s="26" t="s">
        <v>17</v>
      </c>
      <c r="AP54" s="23" t="s">
        <v>17</v>
      </c>
    </row>
    <row r="55" spans="1:42" ht="18.75">
      <c r="A55" s="30" t="s">
        <v>447</v>
      </c>
      <c r="B55" s="51" t="s">
        <v>431</v>
      </c>
      <c r="C55" s="23"/>
      <c r="D55" s="23" t="s">
        <v>459</v>
      </c>
      <c r="F55" s="3" t="s">
        <v>549</v>
      </c>
      <c r="G55" s="23" t="s">
        <v>453</v>
      </c>
      <c r="H55" s="26">
        <v>73</v>
      </c>
      <c r="I55" s="26" t="s">
        <v>61</v>
      </c>
      <c r="J55" s="23" t="s">
        <v>17</v>
      </c>
      <c r="K55" s="23" t="s">
        <v>326</v>
      </c>
      <c r="L55" s="23" t="s">
        <v>17</v>
      </c>
      <c r="M55" s="23" t="s">
        <v>17</v>
      </c>
      <c r="N55" s="23" t="s">
        <v>17</v>
      </c>
      <c r="O55" s="23"/>
      <c r="P55" s="23" t="s">
        <v>437</v>
      </c>
      <c r="Q55" s="26" t="s">
        <v>17</v>
      </c>
      <c r="R55" s="23" t="s">
        <v>17</v>
      </c>
      <c r="S55" s="23" t="s">
        <v>17</v>
      </c>
      <c r="T55" s="23" t="s">
        <v>17</v>
      </c>
      <c r="U55" s="23" t="s">
        <v>17</v>
      </c>
      <c r="V55" s="23" t="s">
        <v>17</v>
      </c>
      <c r="W55" s="26" t="s">
        <v>17</v>
      </c>
      <c r="X55" s="26" t="s">
        <v>17</v>
      </c>
      <c r="Y55" s="26" t="s">
        <v>17</v>
      </c>
      <c r="Z55" s="26" t="s">
        <v>17</v>
      </c>
      <c r="AA55" s="26" t="s">
        <v>17</v>
      </c>
      <c r="AB55" s="26" t="s">
        <v>17</v>
      </c>
      <c r="AC55" s="26" t="s">
        <v>458</v>
      </c>
      <c r="AD55" s="26" t="s">
        <v>382</v>
      </c>
      <c r="AE55" s="26"/>
      <c r="AF55" s="26" t="s">
        <v>48</v>
      </c>
      <c r="AG55" s="26" t="s">
        <v>427</v>
      </c>
      <c r="AH55" s="26" t="s">
        <v>17</v>
      </c>
      <c r="AI55" s="26" t="s">
        <v>432</v>
      </c>
      <c r="AJ55" s="26" t="s">
        <v>17</v>
      </c>
      <c r="AK55" s="26" t="s">
        <v>17</v>
      </c>
      <c r="AL55" s="26" t="s">
        <v>17</v>
      </c>
      <c r="AM55" s="26" t="s">
        <v>128</v>
      </c>
      <c r="AN55" s="26" t="s">
        <v>333</v>
      </c>
      <c r="AO55" s="26" t="s">
        <v>17</v>
      </c>
      <c r="AP55" s="23" t="s">
        <v>17</v>
      </c>
    </row>
    <row r="56" spans="1:42" ht="18.75">
      <c r="A56" s="30" t="s">
        <v>448</v>
      </c>
      <c r="B56" s="51" t="s">
        <v>431</v>
      </c>
      <c r="C56" s="23"/>
      <c r="D56" s="23" t="s">
        <v>459</v>
      </c>
      <c r="F56" s="3" t="s">
        <v>549</v>
      </c>
      <c r="G56" s="23" t="s">
        <v>453</v>
      </c>
      <c r="H56" s="26">
        <v>73</v>
      </c>
      <c r="I56" s="26" t="s">
        <v>61</v>
      </c>
      <c r="J56" s="23" t="s">
        <v>17</v>
      </c>
      <c r="K56" s="23" t="s">
        <v>326</v>
      </c>
      <c r="L56" s="23" t="s">
        <v>17</v>
      </c>
      <c r="M56" s="23" t="s">
        <v>17</v>
      </c>
      <c r="N56" s="23" t="s">
        <v>17</v>
      </c>
      <c r="O56" s="23"/>
      <c r="P56" s="23" t="s">
        <v>437</v>
      </c>
      <c r="Q56" s="26" t="s">
        <v>17</v>
      </c>
      <c r="R56" s="23" t="s">
        <v>17</v>
      </c>
      <c r="S56" s="23" t="s">
        <v>17</v>
      </c>
      <c r="T56" s="23" t="s">
        <v>17</v>
      </c>
      <c r="U56" s="23" t="s">
        <v>17</v>
      </c>
      <c r="V56" s="23" t="s">
        <v>17</v>
      </c>
      <c r="W56" s="26" t="s">
        <v>17</v>
      </c>
      <c r="X56" s="26" t="s">
        <v>17</v>
      </c>
      <c r="Y56" s="26" t="s">
        <v>17</v>
      </c>
      <c r="Z56" s="26" t="s">
        <v>17</v>
      </c>
      <c r="AA56" s="26" t="s">
        <v>17</v>
      </c>
      <c r="AB56" s="26" t="s">
        <v>17</v>
      </c>
      <c r="AC56" s="26" t="s">
        <v>458</v>
      </c>
      <c r="AD56" s="26" t="s">
        <v>382</v>
      </c>
      <c r="AE56" s="26"/>
      <c r="AF56" s="26" t="s">
        <v>48</v>
      </c>
      <c r="AG56" s="26" t="s">
        <v>427</v>
      </c>
      <c r="AH56" s="26" t="s">
        <v>17</v>
      </c>
      <c r="AI56" s="26" t="s">
        <v>432</v>
      </c>
      <c r="AJ56" s="26" t="s">
        <v>17</v>
      </c>
      <c r="AK56" s="26" t="s">
        <v>17</v>
      </c>
      <c r="AL56" s="26" t="s">
        <v>17</v>
      </c>
      <c r="AM56" s="26" t="s">
        <v>128</v>
      </c>
      <c r="AN56" s="26" t="s">
        <v>333</v>
      </c>
      <c r="AO56" s="26" t="s">
        <v>17</v>
      </c>
      <c r="AP56" s="23" t="s">
        <v>17</v>
      </c>
    </row>
    <row r="57" spans="1:42" ht="18.75">
      <c r="A57" s="30" t="s">
        <v>449</v>
      </c>
      <c r="B57" s="51" t="s">
        <v>431</v>
      </c>
      <c r="C57" s="23"/>
      <c r="D57" s="23" t="s">
        <v>459</v>
      </c>
      <c r="F57" s="3" t="s">
        <v>549</v>
      </c>
      <c r="G57" s="23" t="s">
        <v>453</v>
      </c>
      <c r="H57" s="26">
        <v>73</v>
      </c>
      <c r="I57" s="26" t="s">
        <v>342</v>
      </c>
      <c r="J57" s="23" t="s">
        <v>17</v>
      </c>
      <c r="K57" s="23" t="s">
        <v>326</v>
      </c>
      <c r="L57" s="23" t="s">
        <v>17</v>
      </c>
      <c r="M57" s="23" t="s">
        <v>17</v>
      </c>
      <c r="N57" s="23" t="s">
        <v>17</v>
      </c>
      <c r="O57" s="23"/>
      <c r="P57" s="23" t="s">
        <v>437</v>
      </c>
      <c r="Q57" s="26" t="s">
        <v>17</v>
      </c>
      <c r="R57" s="23" t="s">
        <v>17</v>
      </c>
      <c r="S57" s="23" t="s">
        <v>17</v>
      </c>
      <c r="T57" s="23" t="s">
        <v>17</v>
      </c>
      <c r="U57" s="23" t="s">
        <v>17</v>
      </c>
      <c r="V57" s="23" t="s">
        <v>17</v>
      </c>
      <c r="W57" s="26" t="s">
        <v>17</v>
      </c>
      <c r="X57" s="26" t="s">
        <v>17</v>
      </c>
      <c r="Y57" s="26" t="s">
        <v>17</v>
      </c>
      <c r="Z57" s="26" t="s">
        <v>17</v>
      </c>
      <c r="AA57" s="26" t="s">
        <v>17</v>
      </c>
      <c r="AB57" s="26" t="s">
        <v>17</v>
      </c>
      <c r="AC57" s="26" t="s">
        <v>458</v>
      </c>
      <c r="AD57" s="26" t="s">
        <v>382</v>
      </c>
      <c r="AE57" s="26"/>
      <c r="AF57" s="26" t="s">
        <v>48</v>
      </c>
      <c r="AG57" s="26" t="s">
        <v>427</v>
      </c>
      <c r="AH57" s="26" t="s">
        <v>17</v>
      </c>
      <c r="AI57" s="26" t="s">
        <v>432</v>
      </c>
      <c r="AJ57" s="26" t="s">
        <v>17</v>
      </c>
      <c r="AK57" s="26" t="s">
        <v>17</v>
      </c>
      <c r="AL57" s="26" t="s">
        <v>17</v>
      </c>
      <c r="AM57" s="26" t="s">
        <v>128</v>
      </c>
      <c r="AN57" s="26" t="s">
        <v>333</v>
      </c>
      <c r="AO57" s="26" t="s">
        <v>17</v>
      </c>
      <c r="AP57" s="23" t="s">
        <v>17</v>
      </c>
    </row>
    <row r="58" spans="1:42" ht="18.75">
      <c r="A58" s="30" t="s">
        <v>435</v>
      </c>
      <c r="B58" s="51" t="s">
        <v>431</v>
      </c>
      <c r="C58" s="23"/>
      <c r="D58" s="23" t="s">
        <v>459</v>
      </c>
      <c r="F58" s="3" t="s">
        <v>549</v>
      </c>
      <c r="G58" s="23" t="s">
        <v>457</v>
      </c>
      <c r="H58" s="26">
        <v>64</v>
      </c>
      <c r="I58" s="26" t="s">
        <v>61</v>
      </c>
      <c r="J58" s="23" t="s">
        <v>17</v>
      </c>
      <c r="K58" s="23" t="s">
        <v>326</v>
      </c>
      <c r="L58" s="23" t="s">
        <v>17</v>
      </c>
      <c r="M58" s="23" t="s">
        <v>17</v>
      </c>
      <c r="N58" s="23" t="s">
        <v>17</v>
      </c>
      <c r="O58" s="23"/>
      <c r="P58" s="23" t="s">
        <v>437</v>
      </c>
      <c r="Q58" s="26" t="s">
        <v>17</v>
      </c>
      <c r="R58" s="23" t="s">
        <v>17</v>
      </c>
      <c r="S58" s="23" t="s">
        <v>17</v>
      </c>
      <c r="T58" s="23" t="s">
        <v>17</v>
      </c>
      <c r="U58" s="23" t="s">
        <v>17</v>
      </c>
      <c r="V58" s="23" t="s">
        <v>17</v>
      </c>
      <c r="W58" s="26" t="s">
        <v>17</v>
      </c>
      <c r="X58" s="26" t="s">
        <v>17</v>
      </c>
      <c r="Y58" s="26" t="s">
        <v>17</v>
      </c>
      <c r="Z58" s="26" t="s">
        <v>17</v>
      </c>
      <c r="AA58" s="26" t="s">
        <v>17</v>
      </c>
      <c r="AB58" s="26" t="s">
        <v>17</v>
      </c>
      <c r="AC58" s="26" t="s">
        <v>458</v>
      </c>
      <c r="AD58" s="26" t="s">
        <v>382</v>
      </c>
      <c r="AE58" s="26"/>
      <c r="AF58" s="26" t="s">
        <v>48</v>
      </c>
      <c r="AG58" s="26" t="s">
        <v>427</v>
      </c>
      <c r="AH58" s="26" t="s">
        <v>17</v>
      </c>
      <c r="AI58" s="26" t="s">
        <v>432</v>
      </c>
      <c r="AJ58" s="26" t="s">
        <v>17</v>
      </c>
      <c r="AK58" s="26" t="s">
        <v>17</v>
      </c>
      <c r="AL58" s="26" t="s">
        <v>17</v>
      </c>
      <c r="AM58" s="26" t="s">
        <v>128</v>
      </c>
      <c r="AN58" s="26" t="s">
        <v>333</v>
      </c>
      <c r="AO58" s="26" t="s">
        <v>17</v>
      </c>
      <c r="AP58" s="23" t="s">
        <v>17</v>
      </c>
    </row>
    <row r="59" spans="1:42" ht="18.75">
      <c r="A59" s="30" t="s">
        <v>450</v>
      </c>
      <c r="B59" s="51" t="s">
        <v>431</v>
      </c>
      <c r="C59" s="23"/>
      <c r="D59" s="23" t="s">
        <v>459</v>
      </c>
      <c r="F59" s="3" t="s">
        <v>549</v>
      </c>
      <c r="G59" s="23" t="s">
        <v>456</v>
      </c>
      <c r="H59" s="26">
        <v>6</v>
      </c>
      <c r="I59" s="26" t="s">
        <v>61</v>
      </c>
      <c r="J59" s="23" t="s">
        <v>17</v>
      </c>
      <c r="K59" s="23" t="s">
        <v>326</v>
      </c>
      <c r="L59" s="23" t="s">
        <v>17</v>
      </c>
      <c r="M59" s="23" t="s">
        <v>17</v>
      </c>
      <c r="N59" s="23" t="s">
        <v>17</v>
      </c>
      <c r="O59" s="23"/>
      <c r="P59" s="23" t="s">
        <v>437</v>
      </c>
      <c r="Q59" s="26" t="s">
        <v>17</v>
      </c>
      <c r="R59" s="23" t="s">
        <v>17</v>
      </c>
      <c r="S59" s="23" t="s">
        <v>17</v>
      </c>
      <c r="T59" s="23" t="s">
        <v>17</v>
      </c>
      <c r="U59" s="23" t="s">
        <v>17</v>
      </c>
      <c r="V59" s="23" t="s">
        <v>17</v>
      </c>
      <c r="W59" s="26" t="s">
        <v>17</v>
      </c>
      <c r="X59" s="26" t="s">
        <v>17</v>
      </c>
      <c r="Y59" s="26" t="s">
        <v>17</v>
      </c>
      <c r="Z59" s="26" t="s">
        <v>17</v>
      </c>
      <c r="AA59" s="26" t="s">
        <v>17</v>
      </c>
      <c r="AB59" s="26" t="s">
        <v>17</v>
      </c>
      <c r="AC59" s="26" t="s">
        <v>458</v>
      </c>
      <c r="AD59" s="26" t="s">
        <v>382</v>
      </c>
      <c r="AE59" s="26"/>
      <c r="AF59" s="26" t="s">
        <v>48</v>
      </c>
      <c r="AG59" s="26" t="s">
        <v>427</v>
      </c>
      <c r="AH59" s="26" t="s">
        <v>17</v>
      </c>
      <c r="AI59" s="26" t="s">
        <v>432</v>
      </c>
      <c r="AJ59" s="26" t="s">
        <v>17</v>
      </c>
      <c r="AK59" s="26" t="s">
        <v>17</v>
      </c>
      <c r="AL59" s="26" t="s">
        <v>17</v>
      </c>
      <c r="AM59" s="26" t="s">
        <v>128</v>
      </c>
      <c r="AN59" s="26" t="s">
        <v>333</v>
      </c>
      <c r="AO59" s="26" t="s">
        <v>17</v>
      </c>
      <c r="AP59" s="23" t="s">
        <v>17</v>
      </c>
    </row>
    <row r="60" spans="1:42" ht="18.75">
      <c r="A60" s="30" t="s">
        <v>451</v>
      </c>
      <c r="B60" s="51" t="s">
        <v>431</v>
      </c>
      <c r="C60" s="23"/>
      <c r="D60" s="23" t="s">
        <v>459</v>
      </c>
      <c r="F60" s="3" t="s">
        <v>549</v>
      </c>
      <c r="G60" s="23" t="s">
        <v>406</v>
      </c>
      <c r="H60" s="26">
        <v>52</v>
      </c>
      <c r="I60" s="26" t="s">
        <v>342</v>
      </c>
      <c r="J60" s="23" t="s">
        <v>17</v>
      </c>
      <c r="K60" s="23" t="s">
        <v>326</v>
      </c>
      <c r="L60" s="23" t="s">
        <v>17</v>
      </c>
      <c r="M60" s="23" t="s">
        <v>17</v>
      </c>
      <c r="N60" s="23" t="s">
        <v>17</v>
      </c>
      <c r="O60" s="23"/>
      <c r="P60" s="23" t="s">
        <v>437</v>
      </c>
      <c r="Q60" s="26" t="s">
        <v>17</v>
      </c>
      <c r="R60" s="23" t="s">
        <v>17</v>
      </c>
      <c r="S60" s="23" t="s">
        <v>17</v>
      </c>
      <c r="T60" s="23" t="s">
        <v>17</v>
      </c>
      <c r="U60" s="23" t="s">
        <v>17</v>
      </c>
      <c r="V60" s="23" t="s">
        <v>17</v>
      </c>
      <c r="W60" s="26" t="s">
        <v>17</v>
      </c>
      <c r="X60" s="26" t="s">
        <v>17</v>
      </c>
      <c r="Y60" s="26" t="s">
        <v>17</v>
      </c>
      <c r="Z60" s="26" t="s">
        <v>17</v>
      </c>
      <c r="AA60" s="26" t="s">
        <v>17</v>
      </c>
      <c r="AB60" s="26" t="s">
        <v>17</v>
      </c>
      <c r="AC60" s="26" t="s">
        <v>458</v>
      </c>
      <c r="AD60" s="26" t="s">
        <v>382</v>
      </c>
      <c r="AE60" s="26"/>
      <c r="AF60" s="26" t="s">
        <v>48</v>
      </c>
      <c r="AG60" s="26" t="s">
        <v>427</v>
      </c>
      <c r="AH60" s="26" t="s">
        <v>17</v>
      </c>
      <c r="AI60" s="26" t="s">
        <v>432</v>
      </c>
      <c r="AJ60" s="26" t="s">
        <v>17</v>
      </c>
      <c r="AK60" s="26" t="s">
        <v>17</v>
      </c>
      <c r="AL60" s="26" t="s">
        <v>17</v>
      </c>
      <c r="AM60" s="26" t="s">
        <v>128</v>
      </c>
      <c r="AN60" s="26" t="s">
        <v>333</v>
      </c>
      <c r="AO60" s="26" t="s">
        <v>17</v>
      </c>
      <c r="AP60" s="23" t="s">
        <v>17</v>
      </c>
    </row>
    <row r="61" spans="1:42" ht="18.75">
      <c r="A61" s="30" t="s">
        <v>452</v>
      </c>
      <c r="B61" s="51" t="s">
        <v>431</v>
      </c>
      <c r="C61" s="23"/>
      <c r="D61" s="23" t="s">
        <v>459</v>
      </c>
      <c r="F61" s="3" t="s">
        <v>549</v>
      </c>
      <c r="G61" s="23" t="s">
        <v>457</v>
      </c>
      <c r="H61" s="26">
        <v>62</v>
      </c>
      <c r="I61" s="26" t="s">
        <v>61</v>
      </c>
      <c r="J61" s="23" t="s">
        <v>17</v>
      </c>
      <c r="K61" s="23" t="s">
        <v>326</v>
      </c>
      <c r="L61" s="23" t="s">
        <v>17</v>
      </c>
      <c r="M61" s="23" t="s">
        <v>17</v>
      </c>
      <c r="N61" s="23" t="s">
        <v>17</v>
      </c>
      <c r="O61" s="23"/>
      <c r="P61" s="23" t="s">
        <v>437</v>
      </c>
      <c r="Q61" s="26" t="s">
        <v>17</v>
      </c>
      <c r="R61" s="23" t="s">
        <v>17</v>
      </c>
      <c r="S61" s="23" t="s">
        <v>17</v>
      </c>
      <c r="T61" s="23" t="s">
        <v>17</v>
      </c>
      <c r="U61" s="23" t="s">
        <v>17</v>
      </c>
      <c r="V61" s="23" t="s">
        <v>17</v>
      </c>
      <c r="W61" s="26" t="s">
        <v>17</v>
      </c>
      <c r="X61" s="26" t="s">
        <v>17</v>
      </c>
      <c r="Y61" s="26" t="s">
        <v>17</v>
      </c>
      <c r="Z61" s="26" t="s">
        <v>17</v>
      </c>
      <c r="AA61" s="26" t="s">
        <v>17</v>
      </c>
      <c r="AB61" s="26" t="s">
        <v>17</v>
      </c>
      <c r="AC61" s="26" t="s">
        <v>458</v>
      </c>
      <c r="AD61" s="26" t="s">
        <v>382</v>
      </c>
      <c r="AE61" s="26"/>
      <c r="AF61" s="26" t="s">
        <v>48</v>
      </c>
      <c r="AG61" s="26" t="s">
        <v>427</v>
      </c>
      <c r="AH61" s="26" t="s">
        <v>17</v>
      </c>
      <c r="AI61" s="26" t="s">
        <v>432</v>
      </c>
      <c r="AJ61" s="26" t="s">
        <v>17</v>
      </c>
      <c r="AK61" s="26" t="s">
        <v>17</v>
      </c>
      <c r="AL61" s="26" t="s">
        <v>17</v>
      </c>
      <c r="AM61" s="26" t="s">
        <v>128</v>
      </c>
      <c r="AN61" s="26" t="s">
        <v>333</v>
      </c>
      <c r="AO61" s="26" t="s">
        <v>17</v>
      </c>
      <c r="AP61" s="23" t="s">
        <v>17</v>
      </c>
    </row>
    <row r="62" spans="1:42" ht="18.75">
      <c r="A62" s="30" t="s">
        <v>436</v>
      </c>
      <c r="B62" s="51" t="s">
        <v>431</v>
      </c>
      <c r="C62" s="23"/>
      <c r="D62" s="23" t="s">
        <v>459</v>
      </c>
      <c r="F62" s="3" t="s">
        <v>549</v>
      </c>
      <c r="G62" s="23" t="s">
        <v>453</v>
      </c>
      <c r="H62" s="26">
        <v>72</v>
      </c>
      <c r="I62" s="26" t="s">
        <v>61</v>
      </c>
      <c r="J62" s="23" t="s">
        <v>17</v>
      </c>
      <c r="K62" s="23" t="s">
        <v>326</v>
      </c>
      <c r="L62" s="23" t="s">
        <v>17</v>
      </c>
      <c r="M62" s="23" t="s">
        <v>17</v>
      </c>
      <c r="N62" s="23" t="s">
        <v>17</v>
      </c>
      <c r="O62" s="23"/>
      <c r="P62" s="23" t="s">
        <v>437</v>
      </c>
      <c r="Q62" s="26" t="s">
        <v>17</v>
      </c>
      <c r="R62" s="23" t="s">
        <v>17</v>
      </c>
      <c r="S62" s="23" t="s">
        <v>17</v>
      </c>
      <c r="T62" s="23" t="s">
        <v>17</v>
      </c>
      <c r="U62" s="23" t="s">
        <v>17</v>
      </c>
      <c r="V62" s="23" t="s">
        <v>17</v>
      </c>
      <c r="W62" s="26" t="s">
        <v>17</v>
      </c>
      <c r="X62" s="26" t="s">
        <v>17</v>
      </c>
      <c r="Y62" s="26" t="s">
        <v>17</v>
      </c>
      <c r="Z62" s="26" t="s">
        <v>17</v>
      </c>
      <c r="AA62" s="26" t="s">
        <v>17</v>
      </c>
      <c r="AB62" s="26" t="s">
        <v>17</v>
      </c>
      <c r="AC62" s="26" t="s">
        <v>458</v>
      </c>
      <c r="AD62" s="26" t="s">
        <v>382</v>
      </c>
      <c r="AE62" s="26"/>
      <c r="AF62" s="26" t="s">
        <v>48</v>
      </c>
      <c r="AG62" s="26" t="s">
        <v>427</v>
      </c>
      <c r="AH62" s="26" t="s">
        <v>17</v>
      </c>
      <c r="AI62" s="26" t="s">
        <v>432</v>
      </c>
      <c r="AJ62" s="26" t="s">
        <v>17</v>
      </c>
      <c r="AK62" s="26" t="s">
        <v>17</v>
      </c>
      <c r="AL62" s="26" t="s">
        <v>17</v>
      </c>
      <c r="AM62" s="26" t="s">
        <v>128</v>
      </c>
      <c r="AN62" s="26" t="s">
        <v>333</v>
      </c>
      <c r="AO62" s="26" t="s">
        <v>17</v>
      </c>
      <c r="AP62" s="23" t="s">
        <v>17</v>
      </c>
    </row>
    <row r="63" spans="1:42" ht="18.75">
      <c r="A63" s="30">
        <v>400464</v>
      </c>
      <c r="B63" s="52" t="s">
        <v>460</v>
      </c>
      <c r="C63" s="23" t="s">
        <v>132</v>
      </c>
      <c r="D63" s="23"/>
      <c r="F63" s="3" t="s">
        <v>549</v>
      </c>
      <c r="G63" s="23" t="s">
        <v>462</v>
      </c>
      <c r="H63" s="26" t="s">
        <v>463</v>
      </c>
      <c r="I63" s="26" t="s">
        <v>17</v>
      </c>
      <c r="J63" s="23" t="s">
        <v>17</v>
      </c>
      <c r="K63" s="23" t="s">
        <v>326</v>
      </c>
      <c r="L63" s="23" t="s">
        <v>17</v>
      </c>
      <c r="M63" s="23" t="s">
        <v>17</v>
      </c>
      <c r="N63" s="23" t="s">
        <v>17</v>
      </c>
      <c r="O63" s="23"/>
      <c r="P63" s="23" t="s">
        <v>17</v>
      </c>
      <c r="Q63" s="26" t="s">
        <v>17</v>
      </c>
      <c r="R63" s="23" t="s">
        <v>17</v>
      </c>
      <c r="S63" s="23" t="s">
        <v>17</v>
      </c>
      <c r="T63" s="23" t="s">
        <v>17</v>
      </c>
      <c r="U63" s="23" t="s">
        <v>17</v>
      </c>
      <c r="V63" s="23" t="s">
        <v>17</v>
      </c>
      <c r="W63" s="26" t="s">
        <v>17</v>
      </c>
      <c r="X63" s="26" t="s">
        <v>17</v>
      </c>
      <c r="Y63" s="26" t="s">
        <v>17</v>
      </c>
      <c r="Z63" s="26" t="s">
        <v>17</v>
      </c>
      <c r="AA63" s="26" t="s">
        <v>17</v>
      </c>
      <c r="AB63" s="26" t="s">
        <v>17</v>
      </c>
      <c r="AC63" s="26" t="s">
        <v>458</v>
      </c>
      <c r="AD63" s="26" t="s">
        <v>382</v>
      </c>
      <c r="AE63" s="26" t="s">
        <v>461</v>
      </c>
      <c r="AF63" s="26" t="s">
        <v>48</v>
      </c>
      <c r="AG63" s="26" t="s">
        <v>361</v>
      </c>
      <c r="AH63" s="26" t="s">
        <v>17</v>
      </c>
      <c r="AI63" s="26" t="s">
        <v>357</v>
      </c>
      <c r="AJ63" s="26" t="s">
        <v>17</v>
      </c>
      <c r="AK63" s="26" t="s">
        <v>17</v>
      </c>
      <c r="AL63" s="26" t="s">
        <v>17</v>
      </c>
      <c r="AM63" s="26" t="s">
        <v>128</v>
      </c>
      <c r="AN63" s="26" t="s">
        <v>17</v>
      </c>
      <c r="AO63" s="26" t="s">
        <v>17</v>
      </c>
      <c r="AP63" s="23" t="s">
        <v>17</v>
      </c>
    </row>
    <row r="64" spans="1:42" ht="18.75">
      <c r="A64" s="30">
        <v>400480</v>
      </c>
      <c r="B64" s="52" t="s">
        <v>460</v>
      </c>
      <c r="C64" s="23" t="s">
        <v>132</v>
      </c>
      <c r="D64" s="23"/>
      <c r="F64" s="3" t="s">
        <v>549</v>
      </c>
      <c r="G64" s="23" t="s">
        <v>462</v>
      </c>
      <c r="H64" s="26" t="s">
        <v>463</v>
      </c>
      <c r="I64" s="26" t="s">
        <v>17</v>
      </c>
      <c r="J64" s="23" t="s">
        <v>17</v>
      </c>
      <c r="K64" s="23" t="s">
        <v>326</v>
      </c>
      <c r="L64" s="23" t="s">
        <v>17</v>
      </c>
      <c r="M64" s="23" t="s">
        <v>17</v>
      </c>
      <c r="N64" s="23" t="s">
        <v>17</v>
      </c>
      <c r="O64" s="23"/>
      <c r="P64" s="23" t="s">
        <v>17</v>
      </c>
      <c r="Q64" s="26" t="s">
        <v>17</v>
      </c>
      <c r="R64" s="23" t="s">
        <v>17</v>
      </c>
      <c r="S64" s="23" t="s">
        <v>17</v>
      </c>
      <c r="T64" s="23" t="s">
        <v>17</v>
      </c>
      <c r="U64" s="23" t="s">
        <v>17</v>
      </c>
      <c r="V64" s="23" t="s">
        <v>17</v>
      </c>
      <c r="W64" s="26" t="s">
        <v>17</v>
      </c>
      <c r="X64" s="26" t="s">
        <v>17</v>
      </c>
      <c r="Y64" s="26" t="s">
        <v>17</v>
      </c>
      <c r="Z64" s="26" t="s">
        <v>17</v>
      </c>
      <c r="AA64" s="26" t="s">
        <v>17</v>
      </c>
      <c r="AB64" s="26" t="s">
        <v>17</v>
      </c>
      <c r="AC64" s="26" t="s">
        <v>458</v>
      </c>
      <c r="AD64" s="26" t="s">
        <v>382</v>
      </c>
      <c r="AE64" s="26" t="s">
        <v>461</v>
      </c>
      <c r="AF64" s="26" t="s">
        <v>48</v>
      </c>
      <c r="AG64" s="26" t="s">
        <v>361</v>
      </c>
      <c r="AH64" s="26" t="s">
        <v>17</v>
      </c>
      <c r="AI64" s="26" t="s">
        <v>357</v>
      </c>
      <c r="AJ64" s="26" t="s">
        <v>17</v>
      </c>
      <c r="AK64" s="26" t="s">
        <v>17</v>
      </c>
      <c r="AL64" s="26" t="s">
        <v>17</v>
      </c>
      <c r="AM64" s="26" t="s">
        <v>128</v>
      </c>
      <c r="AN64" s="26" t="s">
        <v>17</v>
      </c>
      <c r="AO64" s="26" t="s">
        <v>17</v>
      </c>
      <c r="AP64" s="23" t="s">
        <v>17</v>
      </c>
    </row>
    <row r="65" spans="1:42" ht="18.75">
      <c r="A65" s="30">
        <v>400488</v>
      </c>
      <c r="B65" s="52" t="s">
        <v>460</v>
      </c>
      <c r="C65" s="23" t="s">
        <v>132</v>
      </c>
      <c r="D65" s="23"/>
      <c r="F65" s="3" t="s">
        <v>549</v>
      </c>
      <c r="G65" s="23" t="s">
        <v>462</v>
      </c>
      <c r="H65" s="26" t="s">
        <v>463</v>
      </c>
      <c r="I65" s="26" t="s">
        <v>17</v>
      </c>
      <c r="J65" s="23" t="s">
        <v>17</v>
      </c>
      <c r="K65" s="23" t="s">
        <v>326</v>
      </c>
      <c r="L65" s="23" t="s">
        <v>17</v>
      </c>
      <c r="M65" s="23" t="s">
        <v>17</v>
      </c>
      <c r="N65" s="23" t="s">
        <v>17</v>
      </c>
      <c r="O65" s="23"/>
      <c r="P65" s="23" t="s">
        <v>17</v>
      </c>
      <c r="Q65" s="26" t="s">
        <v>17</v>
      </c>
      <c r="R65" s="23" t="s">
        <v>17</v>
      </c>
      <c r="S65" s="23" t="s">
        <v>17</v>
      </c>
      <c r="T65" s="23" t="s">
        <v>17</v>
      </c>
      <c r="U65" s="23" t="s">
        <v>17</v>
      </c>
      <c r="V65" s="23" t="s">
        <v>17</v>
      </c>
      <c r="W65" s="26" t="s">
        <v>17</v>
      </c>
      <c r="X65" s="26" t="s">
        <v>17</v>
      </c>
      <c r="Y65" s="26" t="s">
        <v>17</v>
      </c>
      <c r="Z65" s="26" t="s">
        <v>17</v>
      </c>
      <c r="AA65" s="26" t="s">
        <v>17</v>
      </c>
      <c r="AB65" s="26" t="s">
        <v>17</v>
      </c>
      <c r="AC65" s="26" t="s">
        <v>458</v>
      </c>
      <c r="AD65" s="26" t="s">
        <v>382</v>
      </c>
      <c r="AE65" s="26" t="s">
        <v>461</v>
      </c>
      <c r="AF65" s="26" t="s">
        <v>48</v>
      </c>
      <c r="AG65" s="26" t="s">
        <v>361</v>
      </c>
      <c r="AH65" s="26" t="s">
        <v>17</v>
      </c>
      <c r="AI65" s="26" t="s">
        <v>357</v>
      </c>
      <c r="AJ65" s="26" t="s">
        <v>17</v>
      </c>
      <c r="AK65" s="26" t="s">
        <v>17</v>
      </c>
      <c r="AL65" s="26" t="s">
        <v>17</v>
      </c>
      <c r="AM65" s="26" t="s">
        <v>128</v>
      </c>
      <c r="AN65" s="26" t="s">
        <v>17</v>
      </c>
      <c r="AO65" s="26" t="s">
        <v>17</v>
      </c>
      <c r="AP65" s="23" t="s">
        <v>17</v>
      </c>
    </row>
    <row r="66" spans="1:42" ht="18.75">
      <c r="A66" s="30">
        <v>400660</v>
      </c>
      <c r="B66" s="52" t="s">
        <v>460</v>
      </c>
      <c r="C66" s="23" t="s">
        <v>132</v>
      </c>
      <c r="D66" s="23"/>
      <c r="F66" s="3" t="s">
        <v>549</v>
      </c>
      <c r="G66" s="23" t="s">
        <v>462</v>
      </c>
      <c r="H66" s="26" t="s">
        <v>463</v>
      </c>
      <c r="I66" s="26" t="s">
        <v>17</v>
      </c>
      <c r="J66" s="23" t="s">
        <v>17</v>
      </c>
      <c r="K66" s="23" t="s">
        <v>326</v>
      </c>
      <c r="L66" s="23" t="s">
        <v>17</v>
      </c>
      <c r="M66" s="23" t="s">
        <v>17</v>
      </c>
      <c r="N66" s="23" t="s">
        <v>17</v>
      </c>
      <c r="O66" s="23"/>
      <c r="P66" s="23" t="s">
        <v>17</v>
      </c>
      <c r="Q66" s="26" t="s">
        <v>17</v>
      </c>
      <c r="R66" s="23" t="s">
        <v>17</v>
      </c>
      <c r="S66" s="23" t="s">
        <v>17</v>
      </c>
      <c r="T66" s="23" t="s">
        <v>17</v>
      </c>
      <c r="U66" s="23" t="s">
        <v>17</v>
      </c>
      <c r="V66" s="23" t="s">
        <v>17</v>
      </c>
      <c r="W66" s="26" t="s">
        <v>17</v>
      </c>
      <c r="X66" s="26" t="s">
        <v>17</v>
      </c>
      <c r="Y66" s="26" t="s">
        <v>17</v>
      </c>
      <c r="Z66" s="26" t="s">
        <v>17</v>
      </c>
      <c r="AA66" s="26" t="s">
        <v>17</v>
      </c>
      <c r="AB66" s="26" t="s">
        <v>17</v>
      </c>
      <c r="AC66" s="26" t="s">
        <v>458</v>
      </c>
      <c r="AD66" s="26" t="s">
        <v>382</v>
      </c>
      <c r="AE66" s="26" t="s">
        <v>461</v>
      </c>
      <c r="AF66" s="26" t="s">
        <v>48</v>
      </c>
      <c r="AG66" s="26" t="s">
        <v>361</v>
      </c>
      <c r="AH66" s="26" t="s">
        <v>17</v>
      </c>
      <c r="AI66" s="26" t="s">
        <v>357</v>
      </c>
      <c r="AJ66" s="26" t="s">
        <v>17</v>
      </c>
      <c r="AK66" s="26" t="s">
        <v>17</v>
      </c>
      <c r="AL66" s="26" t="s">
        <v>17</v>
      </c>
      <c r="AM66" s="26" t="s">
        <v>128</v>
      </c>
      <c r="AN66" s="26" t="s">
        <v>17</v>
      </c>
      <c r="AO66" s="26" t="s">
        <v>17</v>
      </c>
      <c r="AP66" s="23" t="s">
        <v>17</v>
      </c>
    </row>
    <row r="67" spans="1:42" ht="18.75">
      <c r="A67" s="30">
        <v>400712</v>
      </c>
      <c r="B67" s="52" t="s">
        <v>460</v>
      </c>
      <c r="C67" s="23" t="s">
        <v>132</v>
      </c>
      <c r="D67" s="23"/>
      <c r="F67" s="3" t="s">
        <v>549</v>
      </c>
      <c r="G67" s="23" t="s">
        <v>462</v>
      </c>
      <c r="H67" s="26" t="s">
        <v>463</v>
      </c>
      <c r="I67" s="26" t="s">
        <v>17</v>
      </c>
      <c r="J67" s="23" t="s">
        <v>17</v>
      </c>
      <c r="K67" s="23" t="s">
        <v>326</v>
      </c>
      <c r="L67" s="23" t="s">
        <v>17</v>
      </c>
      <c r="M67" s="23" t="s">
        <v>17</v>
      </c>
      <c r="N67" s="23" t="s">
        <v>17</v>
      </c>
      <c r="O67" s="23"/>
      <c r="P67" s="23" t="s">
        <v>17</v>
      </c>
      <c r="Q67" s="26" t="s">
        <v>17</v>
      </c>
      <c r="R67" s="23" t="s">
        <v>17</v>
      </c>
      <c r="S67" s="23" t="s">
        <v>17</v>
      </c>
      <c r="T67" s="23" t="s">
        <v>17</v>
      </c>
      <c r="U67" s="23" t="s">
        <v>17</v>
      </c>
      <c r="V67" s="23" t="s">
        <v>17</v>
      </c>
      <c r="W67" s="26" t="s">
        <v>17</v>
      </c>
      <c r="X67" s="26" t="s">
        <v>17</v>
      </c>
      <c r="Y67" s="26" t="s">
        <v>17</v>
      </c>
      <c r="Z67" s="26" t="s">
        <v>17</v>
      </c>
      <c r="AA67" s="26" t="s">
        <v>17</v>
      </c>
      <c r="AB67" s="26" t="s">
        <v>17</v>
      </c>
      <c r="AC67" s="26" t="s">
        <v>458</v>
      </c>
      <c r="AD67" s="26" t="s">
        <v>382</v>
      </c>
      <c r="AE67" s="26" t="s">
        <v>461</v>
      </c>
      <c r="AF67" s="26" t="s">
        <v>48</v>
      </c>
      <c r="AG67" s="26" t="s">
        <v>361</v>
      </c>
      <c r="AH67" s="26" t="s">
        <v>17</v>
      </c>
      <c r="AI67" s="26" t="s">
        <v>357</v>
      </c>
      <c r="AJ67" s="26" t="s">
        <v>17</v>
      </c>
      <c r="AK67" s="26" t="s">
        <v>17</v>
      </c>
      <c r="AL67" s="26" t="s">
        <v>17</v>
      </c>
      <c r="AM67" s="26" t="s">
        <v>128</v>
      </c>
      <c r="AN67" s="26" t="s">
        <v>17</v>
      </c>
      <c r="AO67" s="26" t="s">
        <v>17</v>
      </c>
      <c r="AP67" s="23" t="s">
        <v>17</v>
      </c>
    </row>
    <row r="68" spans="1:42" ht="18.75">
      <c r="A68" s="30">
        <v>400728</v>
      </c>
      <c r="B68" s="52" t="s">
        <v>460</v>
      </c>
      <c r="C68" s="23" t="s">
        <v>132</v>
      </c>
      <c r="D68" s="23"/>
      <c r="F68" s="3" t="s">
        <v>549</v>
      </c>
      <c r="G68" s="23" t="s">
        <v>462</v>
      </c>
      <c r="H68" s="26" t="s">
        <v>463</v>
      </c>
      <c r="I68" s="26" t="s">
        <v>17</v>
      </c>
      <c r="J68" s="23" t="s">
        <v>17</v>
      </c>
      <c r="K68" s="23" t="s">
        <v>326</v>
      </c>
      <c r="L68" s="23" t="s">
        <v>17</v>
      </c>
      <c r="M68" s="23" t="s">
        <v>17</v>
      </c>
      <c r="N68" s="23" t="s">
        <v>17</v>
      </c>
      <c r="O68" s="23"/>
      <c r="P68" s="23" t="s">
        <v>17</v>
      </c>
      <c r="Q68" s="26" t="s">
        <v>17</v>
      </c>
      <c r="R68" s="23" t="s">
        <v>17</v>
      </c>
      <c r="S68" s="23" t="s">
        <v>17</v>
      </c>
      <c r="T68" s="23" t="s">
        <v>17</v>
      </c>
      <c r="U68" s="23" t="s">
        <v>17</v>
      </c>
      <c r="V68" s="23" t="s">
        <v>17</v>
      </c>
      <c r="W68" s="26" t="s">
        <v>17</v>
      </c>
      <c r="X68" s="26" t="s">
        <v>17</v>
      </c>
      <c r="Y68" s="26" t="s">
        <v>17</v>
      </c>
      <c r="Z68" s="26" t="s">
        <v>17</v>
      </c>
      <c r="AA68" s="26" t="s">
        <v>17</v>
      </c>
      <c r="AB68" s="26" t="s">
        <v>17</v>
      </c>
      <c r="AC68" s="26" t="s">
        <v>458</v>
      </c>
      <c r="AD68" s="26" t="s">
        <v>382</v>
      </c>
      <c r="AE68" s="26" t="s">
        <v>461</v>
      </c>
      <c r="AF68" s="26" t="s">
        <v>48</v>
      </c>
      <c r="AG68" s="26" t="s">
        <v>361</v>
      </c>
      <c r="AH68" s="26" t="s">
        <v>17</v>
      </c>
      <c r="AI68" s="26" t="s">
        <v>357</v>
      </c>
      <c r="AJ68" s="26" t="s">
        <v>17</v>
      </c>
      <c r="AK68" s="26" t="s">
        <v>17</v>
      </c>
      <c r="AL68" s="26" t="s">
        <v>17</v>
      </c>
      <c r="AM68" s="26" t="s">
        <v>128</v>
      </c>
      <c r="AN68" s="26" t="s">
        <v>17</v>
      </c>
      <c r="AO68" s="26" t="s">
        <v>17</v>
      </c>
      <c r="AP68" s="23" t="s">
        <v>17</v>
      </c>
    </row>
    <row r="69" spans="1:42" ht="18.75">
      <c r="A69" s="30">
        <v>401144</v>
      </c>
      <c r="B69" s="52" t="s">
        <v>460</v>
      </c>
      <c r="C69" s="23" t="s">
        <v>132</v>
      </c>
      <c r="D69" s="23"/>
      <c r="F69" s="3" t="s">
        <v>549</v>
      </c>
      <c r="G69" s="23" t="s">
        <v>462</v>
      </c>
      <c r="H69" s="26" t="s">
        <v>463</v>
      </c>
      <c r="I69" s="26" t="s">
        <v>17</v>
      </c>
      <c r="J69" s="23" t="s">
        <v>17</v>
      </c>
      <c r="K69" s="23" t="s">
        <v>326</v>
      </c>
      <c r="L69" s="23" t="s">
        <v>17</v>
      </c>
      <c r="M69" s="23" t="s">
        <v>17</v>
      </c>
      <c r="N69" s="23" t="s">
        <v>17</v>
      </c>
      <c r="O69" s="23"/>
      <c r="P69" s="23" t="s">
        <v>17</v>
      </c>
      <c r="Q69" s="26" t="s">
        <v>17</v>
      </c>
      <c r="R69" s="23" t="s">
        <v>17</v>
      </c>
      <c r="S69" s="23" t="s">
        <v>17</v>
      </c>
      <c r="T69" s="23" t="s">
        <v>17</v>
      </c>
      <c r="U69" s="23" t="s">
        <v>17</v>
      </c>
      <c r="V69" s="23" t="s">
        <v>17</v>
      </c>
      <c r="W69" s="26" t="s">
        <v>17</v>
      </c>
      <c r="X69" s="26" t="s">
        <v>17</v>
      </c>
      <c r="Y69" s="26" t="s">
        <v>17</v>
      </c>
      <c r="Z69" s="26" t="s">
        <v>17</v>
      </c>
      <c r="AA69" s="26" t="s">
        <v>17</v>
      </c>
      <c r="AB69" s="26" t="s">
        <v>17</v>
      </c>
      <c r="AC69" s="26" t="s">
        <v>458</v>
      </c>
      <c r="AD69" s="26" t="s">
        <v>382</v>
      </c>
      <c r="AE69" s="26" t="s">
        <v>461</v>
      </c>
      <c r="AF69" s="26" t="s">
        <v>48</v>
      </c>
      <c r="AG69" s="26" t="s">
        <v>361</v>
      </c>
      <c r="AH69" s="26" t="s">
        <v>17</v>
      </c>
      <c r="AI69" s="26" t="s">
        <v>357</v>
      </c>
      <c r="AJ69" s="26" t="s">
        <v>17</v>
      </c>
      <c r="AK69" s="26" t="s">
        <v>17</v>
      </c>
      <c r="AL69" s="26" t="s">
        <v>17</v>
      </c>
      <c r="AM69" s="26" t="s">
        <v>128</v>
      </c>
      <c r="AN69" s="26" t="s">
        <v>17</v>
      </c>
      <c r="AO69" s="26" t="s">
        <v>17</v>
      </c>
      <c r="AP69" s="23" t="s">
        <v>17</v>
      </c>
    </row>
    <row r="70" spans="1:42" ht="18.75">
      <c r="A70" s="30">
        <v>401176</v>
      </c>
      <c r="B70" s="52" t="s">
        <v>460</v>
      </c>
      <c r="C70" s="23" t="s">
        <v>132</v>
      </c>
      <c r="D70" s="23"/>
      <c r="F70" s="3" t="s">
        <v>549</v>
      </c>
      <c r="G70" s="23" t="s">
        <v>462</v>
      </c>
      <c r="H70" s="26" t="s">
        <v>463</v>
      </c>
      <c r="I70" s="26" t="s">
        <v>17</v>
      </c>
      <c r="J70" s="23" t="s">
        <v>17</v>
      </c>
      <c r="K70" s="23" t="s">
        <v>326</v>
      </c>
      <c r="L70" s="23" t="s">
        <v>17</v>
      </c>
      <c r="M70" s="23" t="s">
        <v>17</v>
      </c>
      <c r="N70" s="23" t="s">
        <v>17</v>
      </c>
      <c r="O70" s="23"/>
      <c r="P70" s="23" t="s">
        <v>17</v>
      </c>
      <c r="Q70" s="26" t="s">
        <v>17</v>
      </c>
      <c r="R70" s="23" t="s">
        <v>17</v>
      </c>
      <c r="S70" s="23" t="s">
        <v>17</v>
      </c>
      <c r="T70" s="23" t="s">
        <v>17</v>
      </c>
      <c r="U70" s="23" t="s">
        <v>17</v>
      </c>
      <c r="V70" s="23" t="s">
        <v>17</v>
      </c>
      <c r="W70" s="26" t="s">
        <v>17</v>
      </c>
      <c r="X70" s="26" t="s">
        <v>17</v>
      </c>
      <c r="Y70" s="26" t="s">
        <v>17</v>
      </c>
      <c r="Z70" s="26" t="s">
        <v>17</v>
      </c>
      <c r="AA70" s="26" t="s">
        <v>17</v>
      </c>
      <c r="AB70" s="26" t="s">
        <v>17</v>
      </c>
      <c r="AC70" s="26" t="s">
        <v>458</v>
      </c>
      <c r="AD70" s="26" t="s">
        <v>382</v>
      </c>
      <c r="AE70" s="26" t="s">
        <v>461</v>
      </c>
      <c r="AF70" s="26" t="s">
        <v>48</v>
      </c>
      <c r="AG70" s="26" t="s">
        <v>361</v>
      </c>
      <c r="AH70" s="26" t="s">
        <v>17</v>
      </c>
      <c r="AI70" s="26" t="s">
        <v>357</v>
      </c>
      <c r="AJ70" s="26" t="s">
        <v>17</v>
      </c>
      <c r="AK70" s="26" t="s">
        <v>17</v>
      </c>
      <c r="AL70" s="26" t="s">
        <v>17</v>
      </c>
      <c r="AM70" s="26" t="s">
        <v>128</v>
      </c>
      <c r="AN70" s="26" t="s">
        <v>17</v>
      </c>
      <c r="AO70" s="26" t="s">
        <v>17</v>
      </c>
      <c r="AP70" s="23" t="s">
        <v>17</v>
      </c>
    </row>
    <row r="71" spans="1:42" ht="18.75">
      <c r="A71" s="30">
        <v>401248</v>
      </c>
      <c r="B71" s="52" t="s">
        <v>460</v>
      </c>
      <c r="C71" s="23" t="s">
        <v>132</v>
      </c>
      <c r="D71" s="23"/>
      <c r="F71" s="3" t="s">
        <v>549</v>
      </c>
      <c r="G71" s="23" t="s">
        <v>462</v>
      </c>
      <c r="H71" s="26" t="s">
        <v>463</v>
      </c>
      <c r="I71" s="26" t="s">
        <v>17</v>
      </c>
      <c r="J71" s="23" t="s">
        <v>17</v>
      </c>
      <c r="K71" s="23" t="s">
        <v>326</v>
      </c>
      <c r="L71" s="23" t="s">
        <v>17</v>
      </c>
      <c r="M71" s="23" t="s">
        <v>17</v>
      </c>
      <c r="N71" s="23" t="s">
        <v>17</v>
      </c>
      <c r="O71" s="23"/>
      <c r="P71" s="23" t="s">
        <v>17</v>
      </c>
      <c r="Q71" s="26" t="s">
        <v>17</v>
      </c>
      <c r="R71" s="23" t="s">
        <v>17</v>
      </c>
      <c r="S71" s="23" t="s">
        <v>17</v>
      </c>
      <c r="T71" s="23" t="s">
        <v>17</v>
      </c>
      <c r="U71" s="23" t="s">
        <v>17</v>
      </c>
      <c r="V71" s="23" t="s">
        <v>17</v>
      </c>
      <c r="W71" s="26" t="s">
        <v>17</v>
      </c>
      <c r="X71" s="26" t="s">
        <v>17</v>
      </c>
      <c r="Y71" s="26" t="s">
        <v>17</v>
      </c>
      <c r="Z71" s="26" t="s">
        <v>17</v>
      </c>
      <c r="AA71" s="26" t="s">
        <v>17</v>
      </c>
      <c r="AB71" s="26" t="s">
        <v>17</v>
      </c>
      <c r="AC71" s="26" t="s">
        <v>458</v>
      </c>
      <c r="AD71" s="26" t="s">
        <v>382</v>
      </c>
      <c r="AE71" s="26" t="s">
        <v>461</v>
      </c>
      <c r="AF71" s="26" t="s">
        <v>48</v>
      </c>
      <c r="AG71" s="26" t="s">
        <v>361</v>
      </c>
      <c r="AH71" s="26" t="s">
        <v>17</v>
      </c>
      <c r="AI71" s="26" t="s">
        <v>357</v>
      </c>
      <c r="AJ71" s="26" t="s">
        <v>17</v>
      </c>
      <c r="AK71" s="26" t="s">
        <v>17</v>
      </c>
      <c r="AL71" s="26" t="s">
        <v>17</v>
      </c>
      <c r="AM71" s="26" t="s">
        <v>128</v>
      </c>
      <c r="AN71" s="26" t="s">
        <v>17</v>
      </c>
      <c r="AO71" s="26" t="s">
        <v>17</v>
      </c>
      <c r="AP71" s="23" t="s">
        <v>17</v>
      </c>
    </row>
    <row r="72" spans="1:42" ht="18.75">
      <c r="A72" s="30">
        <v>401256</v>
      </c>
      <c r="B72" s="52" t="s">
        <v>460</v>
      </c>
      <c r="C72" s="23" t="s">
        <v>132</v>
      </c>
      <c r="D72" s="23"/>
      <c r="F72" s="3" t="s">
        <v>549</v>
      </c>
      <c r="G72" s="23" t="s">
        <v>462</v>
      </c>
      <c r="H72" s="26" t="s">
        <v>463</v>
      </c>
      <c r="I72" s="26" t="s">
        <v>17</v>
      </c>
      <c r="J72" s="23" t="s">
        <v>17</v>
      </c>
      <c r="K72" s="23" t="s">
        <v>326</v>
      </c>
      <c r="L72" s="23" t="s">
        <v>17</v>
      </c>
      <c r="M72" s="23" t="s">
        <v>17</v>
      </c>
      <c r="N72" s="23" t="s">
        <v>17</v>
      </c>
      <c r="O72" s="23"/>
      <c r="P72" s="23" t="s">
        <v>17</v>
      </c>
      <c r="Q72" s="26" t="s">
        <v>17</v>
      </c>
      <c r="R72" s="23" t="s">
        <v>17</v>
      </c>
      <c r="S72" s="23" t="s">
        <v>17</v>
      </c>
      <c r="T72" s="23" t="s">
        <v>17</v>
      </c>
      <c r="U72" s="23" t="s">
        <v>17</v>
      </c>
      <c r="V72" s="23" t="s">
        <v>17</v>
      </c>
      <c r="W72" s="26" t="s">
        <v>17</v>
      </c>
      <c r="X72" s="26" t="s">
        <v>17</v>
      </c>
      <c r="Y72" s="26" t="s">
        <v>17</v>
      </c>
      <c r="Z72" s="26" t="s">
        <v>17</v>
      </c>
      <c r="AA72" s="26" t="s">
        <v>17</v>
      </c>
      <c r="AB72" s="26" t="s">
        <v>17</v>
      </c>
      <c r="AC72" s="26" t="s">
        <v>458</v>
      </c>
      <c r="AD72" s="26" t="s">
        <v>382</v>
      </c>
      <c r="AE72" s="26" t="s">
        <v>461</v>
      </c>
      <c r="AF72" s="26" t="s">
        <v>48</v>
      </c>
      <c r="AG72" s="26" t="s">
        <v>361</v>
      </c>
      <c r="AH72" s="26" t="s">
        <v>17</v>
      </c>
      <c r="AI72" s="26" t="s">
        <v>357</v>
      </c>
      <c r="AJ72" s="26" t="s">
        <v>17</v>
      </c>
      <c r="AK72" s="26" t="s">
        <v>17</v>
      </c>
      <c r="AL72" s="26" t="s">
        <v>17</v>
      </c>
      <c r="AM72" s="26" t="s">
        <v>128</v>
      </c>
      <c r="AN72" s="26" t="s">
        <v>17</v>
      </c>
      <c r="AO72" s="26" t="s">
        <v>17</v>
      </c>
      <c r="AP72" s="23" t="s">
        <v>17</v>
      </c>
    </row>
    <row r="73" spans="1:42" ht="18.75">
      <c r="A73" s="30">
        <v>401264</v>
      </c>
      <c r="B73" s="52" t="s">
        <v>460</v>
      </c>
      <c r="C73" s="23" t="s">
        <v>132</v>
      </c>
      <c r="D73" s="23"/>
      <c r="F73" s="3" t="s">
        <v>549</v>
      </c>
      <c r="G73" s="23" t="s">
        <v>462</v>
      </c>
      <c r="H73" s="26" t="s">
        <v>463</v>
      </c>
      <c r="I73" s="26" t="s">
        <v>17</v>
      </c>
      <c r="J73" s="23" t="s">
        <v>17</v>
      </c>
      <c r="K73" s="23" t="s">
        <v>326</v>
      </c>
      <c r="L73" s="23" t="s">
        <v>17</v>
      </c>
      <c r="M73" s="23" t="s">
        <v>17</v>
      </c>
      <c r="N73" s="23" t="s">
        <v>17</v>
      </c>
      <c r="O73" s="23"/>
      <c r="P73" s="23" t="s">
        <v>17</v>
      </c>
      <c r="Q73" s="26" t="s">
        <v>17</v>
      </c>
      <c r="R73" s="23" t="s">
        <v>17</v>
      </c>
      <c r="S73" s="23" t="s">
        <v>17</v>
      </c>
      <c r="T73" s="23" t="s">
        <v>17</v>
      </c>
      <c r="U73" s="23" t="s">
        <v>17</v>
      </c>
      <c r="V73" s="23" t="s">
        <v>17</v>
      </c>
      <c r="W73" s="26" t="s">
        <v>17</v>
      </c>
      <c r="X73" s="26" t="s">
        <v>17</v>
      </c>
      <c r="Y73" s="26" t="s">
        <v>17</v>
      </c>
      <c r="Z73" s="26" t="s">
        <v>17</v>
      </c>
      <c r="AA73" s="26" t="s">
        <v>17</v>
      </c>
      <c r="AB73" s="26" t="s">
        <v>17</v>
      </c>
      <c r="AC73" s="26" t="s">
        <v>458</v>
      </c>
      <c r="AD73" s="26" t="s">
        <v>382</v>
      </c>
      <c r="AE73" s="26" t="s">
        <v>461</v>
      </c>
      <c r="AF73" s="26" t="s">
        <v>48</v>
      </c>
      <c r="AG73" s="26" t="s">
        <v>361</v>
      </c>
      <c r="AH73" s="26" t="s">
        <v>17</v>
      </c>
      <c r="AI73" s="26" t="s">
        <v>357</v>
      </c>
      <c r="AJ73" s="26" t="s">
        <v>17</v>
      </c>
      <c r="AK73" s="26" t="s">
        <v>17</v>
      </c>
      <c r="AL73" s="26" t="s">
        <v>17</v>
      </c>
      <c r="AM73" s="26" t="s">
        <v>128</v>
      </c>
      <c r="AN73" s="26" t="s">
        <v>17</v>
      </c>
      <c r="AO73" s="26" t="s">
        <v>17</v>
      </c>
      <c r="AP73" s="23" t="s">
        <v>17</v>
      </c>
    </row>
    <row r="74" spans="1:42" ht="18.75">
      <c r="A74" s="30">
        <v>401304</v>
      </c>
      <c r="B74" s="52" t="s">
        <v>460</v>
      </c>
      <c r="C74" s="23" t="s">
        <v>132</v>
      </c>
      <c r="D74" s="23"/>
      <c r="F74" s="3" t="s">
        <v>549</v>
      </c>
      <c r="G74" s="23" t="s">
        <v>462</v>
      </c>
      <c r="H74" s="26" t="s">
        <v>463</v>
      </c>
      <c r="I74" s="26" t="s">
        <v>17</v>
      </c>
      <c r="J74" s="23" t="s">
        <v>17</v>
      </c>
      <c r="K74" s="23" t="s">
        <v>326</v>
      </c>
      <c r="L74" s="23" t="s">
        <v>17</v>
      </c>
      <c r="M74" s="23" t="s">
        <v>17</v>
      </c>
      <c r="N74" s="23" t="s">
        <v>17</v>
      </c>
      <c r="O74" s="23"/>
      <c r="P74" s="23" t="s">
        <v>17</v>
      </c>
      <c r="Q74" s="26" t="s">
        <v>17</v>
      </c>
      <c r="R74" s="23" t="s">
        <v>17</v>
      </c>
      <c r="S74" s="23" t="s">
        <v>17</v>
      </c>
      <c r="T74" s="23" t="s">
        <v>17</v>
      </c>
      <c r="U74" s="23" t="s">
        <v>17</v>
      </c>
      <c r="V74" s="23" t="s">
        <v>17</v>
      </c>
      <c r="W74" s="26" t="s">
        <v>17</v>
      </c>
      <c r="X74" s="26" t="s">
        <v>17</v>
      </c>
      <c r="Y74" s="26" t="s">
        <v>17</v>
      </c>
      <c r="Z74" s="26" t="s">
        <v>17</v>
      </c>
      <c r="AA74" s="26" t="s">
        <v>17</v>
      </c>
      <c r="AB74" s="26" t="s">
        <v>17</v>
      </c>
      <c r="AC74" s="26" t="s">
        <v>458</v>
      </c>
      <c r="AD74" s="26" t="s">
        <v>382</v>
      </c>
      <c r="AE74" s="26" t="s">
        <v>461</v>
      </c>
      <c r="AF74" s="26" t="s">
        <v>48</v>
      </c>
      <c r="AG74" s="26" t="s">
        <v>361</v>
      </c>
      <c r="AH74" s="26" t="s">
        <v>17</v>
      </c>
      <c r="AI74" s="26" t="s">
        <v>357</v>
      </c>
      <c r="AJ74" s="26" t="s">
        <v>17</v>
      </c>
      <c r="AK74" s="26" t="s">
        <v>17</v>
      </c>
      <c r="AL74" s="26" t="s">
        <v>17</v>
      </c>
      <c r="AM74" s="26" t="s">
        <v>128</v>
      </c>
      <c r="AN74" s="26" t="s">
        <v>17</v>
      </c>
      <c r="AO74" s="26" t="s">
        <v>17</v>
      </c>
      <c r="AP74" s="23" t="s">
        <v>17</v>
      </c>
    </row>
    <row r="75" spans="1:42" ht="18.75">
      <c r="A75" s="30">
        <v>401320</v>
      </c>
      <c r="B75" s="52" t="s">
        <v>460</v>
      </c>
      <c r="C75" s="23" t="s">
        <v>132</v>
      </c>
      <c r="D75" s="23"/>
      <c r="F75" s="3" t="s">
        <v>549</v>
      </c>
      <c r="G75" s="23" t="s">
        <v>462</v>
      </c>
      <c r="H75" s="26" t="s">
        <v>463</v>
      </c>
      <c r="I75" s="26" t="s">
        <v>17</v>
      </c>
      <c r="J75" s="23" t="s">
        <v>17</v>
      </c>
      <c r="K75" s="23" t="s">
        <v>326</v>
      </c>
      <c r="L75" s="23" t="s">
        <v>17</v>
      </c>
      <c r="M75" s="23" t="s">
        <v>17</v>
      </c>
      <c r="N75" s="23" t="s">
        <v>17</v>
      </c>
      <c r="O75" s="23"/>
      <c r="P75" s="23" t="s">
        <v>17</v>
      </c>
      <c r="Q75" s="26" t="s">
        <v>17</v>
      </c>
      <c r="R75" s="23" t="s">
        <v>17</v>
      </c>
      <c r="S75" s="23" t="s">
        <v>17</v>
      </c>
      <c r="T75" s="23" t="s">
        <v>17</v>
      </c>
      <c r="U75" s="23" t="s">
        <v>17</v>
      </c>
      <c r="V75" s="23" t="s">
        <v>17</v>
      </c>
      <c r="W75" s="26" t="s">
        <v>17</v>
      </c>
      <c r="X75" s="26" t="s">
        <v>17</v>
      </c>
      <c r="Y75" s="26" t="s">
        <v>17</v>
      </c>
      <c r="Z75" s="26" t="s">
        <v>17</v>
      </c>
      <c r="AA75" s="26" t="s">
        <v>17</v>
      </c>
      <c r="AB75" s="26" t="s">
        <v>17</v>
      </c>
      <c r="AC75" s="26" t="s">
        <v>458</v>
      </c>
      <c r="AD75" s="26" t="s">
        <v>382</v>
      </c>
      <c r="AE75" s="26" t="s">
        <v>461</v>
      </c>
      <c r="AF75" s="26" t="s">
        <v>48</v>
      </c>
      <c r="AG75" s="26" t="s">
        <v>361</v>
      </c>
      <c r="AH75" s="26" t="s">
        <v>17</v>
      </c>
      <c r="AI75" s="26" t="s">
        <v>357</v>
      </c>
      <c r="AJ75" s="26" t="s">
        <v>17</v>
      </c>
      <c r="AK75" s="26" t="s">
        <v>17</v>
      </c>
      <c r="AL75" s="26" t="s">
        <v>17</v>
      </c>
      <c r="AM75" s="26" t="s">
        <v>128</v>
      </c>
      <c r="AN75" s="26" t="s">
        <v>17</v>
      </c>
      <c r="AO75" s="26" t="s">
        <v>17</v>
      </c>
      <c r="AP75" s="23" t="s">
        <v>17</v>
      </c>
    </row>
    <row r="76" spans="1:42" ht="18.75">
      <c r="A76" s="30">
        <v>401336</v>
      </c>
      <c r="B76" s="52" t="s">
        <v>460</v>
      </c>
      <c r="C76" s="23" t="s">
        <v>132</v>
      </c>
      <c r="D76" s="23"/>
      <c r="F76" s="3" t="s">
        <v>549</v>
      </c>
      <c r="G76" s="23" t="s">
        <v>462</v>
      </c>
      <c r="H76" s="26" t="s">
        <v>463</v>
      </c>
      <c r="I76" s="26" t="s">
        <v>17</v>
      </c>
      <c r="J76" s="23" t="s">
        <v>17</v>
      </c>
      <c r="K76" s="23" t="s">
        <v>326</v>
      </c>
      <c r="L76" s="23" t="s">
        <v>17</v>
      </c>
      <c r="M76" s="23" t="s">
        <v>17</v>
      </c>
      <c r="N76" s="23" t="s">
        <v>17</v>
      </c>
      <c r="O76" s="23"/>
      <c r="P76" s="23" t="s">
        <v>17</v>
      </c>
      <c r="Q76" s="26" t="s">
        <v>17</v>
      </c>
      <c r="R76" s="23" t="s">
        <v>17</v>
      </c>
      <c r="S76" s="23" t="s">
        <v>17</v>
      </c>
      <c r="T76" s="23" t="s">
        <v>17</v>
      </c>
      <c r="U76" s="23" t="s">
        <v>17</v>
      </c>
      <c r="V76" s="23" t="s">
        <v>17</v>
      </c>
      <c r="W76" s="26" t="s">
        <v>17</v>
      </c>
      <c r="X76" s="26" t="s">
        <v>17</v>
      </c>
      <c r="Y76" s="26" t="s">
        <v>17</v>
      </c>
      <c r="Z76" s="26" t="s">
        <v>17</v>
      </c>
      <c r="AA76" s="26" t="s">
        <v>17</v>
      </c>
      <c r="AB76" s="26" t="s">
        <v>17</v>
      </c>
      <c r="AC76" s="26" t="s">
        <v>458</v>
      </c>
      <c r="AD76" s="26" t="s">
        <v>382</v>
      </c>
      <c r="AE76" s="26" t="s">
        <v>461</v>
      </c>
      <c r="AF76" s="26" t="s">
        <v>48</v>
      </c>
      <c r="AG76" s="26" t="s">
        <v>361</v>
      </c>
      <c r="AH76" s="26" t="s">
        <v>17</v>
      </c>
      <c r="AI76" s="26" t="s">
        <v>357</v>
      </c>
      <c r="AJ76" s="26" t="s">
        <v>17</v>
      </c>
      <c r="AK76" s="26" t="s">
        <v>17</v>
      </c>
      <c r="AL76" s="26" t="s">
        <v>17</v>
      </c>
      <c r="AM76" s="26" t="s">
        <v>128</v>
      </c>
      <c r="AN76" s="26" t="s">
        <v>17</v>
      </c>
      <c r="AO76" s="26" t="s">
        <v>17</v>
      </c>
      <c r="AP76" s="23"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7"/>
  <sheetViews>
    <sheetView workbookViewId="0">
      <selection activeCell="E3" sqref="E3"/>
    </sheetView>
  </sheetViews>
  <sheetFormatPr defaultRowHeight="15.75"/>
  <sheetData>
    <row r="1" spans="1:5" ht="14.45" customHeight="1">
      <c r="A1" s="100" t="s">
        <v>2274</v>
      </c>
      <c r="B1" s="100" t="s">
        <v>2275</v>
      </c>
      <c r="C1" s="100" t="s">
        <v>2276</v>
      </c>
      <c r="D1" s="100" t="s">
        <v>2277</v>
      </c>
      <c r="E1" s="100" t="s">
        <v>2278</v>
      </c>
    </row>
    <row r="2" spans="1:5" ht="15.6" customHeight="1">
      <c r="A2" s="48" t="s">
        <v>619</v>
      </c>
      <c r="B2" t="s">
        <v>688</v>
      </c>
      <c r="C2" t="s">
        <v>2279</v>
      </c>
      <c r="D2" t="s">
        <v>2280</v>
      </c>
      <c r="E2" s="101" t="s">
        <v>2281</v>
      </c>
    </row>
    <row r="3" spans="1:5">
      <c r="A3" s="48" t="s">
        <v>633</v>
      </c>
      <c r="B3" t="s">
        <v>638</v>
      </c>
      <c r="C3" t="s">
        <v>2282</v>
      </c>
      <c r="D3" t="s">
        <v>2283</v>
      </c>
      <c r="E3" t="s">
        <v>2284</v>
      </c>
    </row>
    <row r="4" spans="1:5">
      <c r="A4" s="48" t="s">
        <v>642</v>
      </c>
      <c r="B4" t="s">
        <v>644</v>
      </c>
      <c r="C4" t="s">
        <v>2285</v>
      </c>
      <c r="D4" t="s">
        <v>2286</v>
      </c>
      <c r="E4" t="s">
        <v>2287</v>
      </c>
    </row>
    <row r="5" spans="1:5">
      <c r="A5" s="48" t="s">
        <v>648</v>
      </c>
      <c r="B5" t="s">
        <v>650</v>
      </c>
      <c r="C5" t="s">
        <v>2288</v>
      </c>
      <c r="D5" t="s">
        <v>2289</v>
      </c>
      <c r="E5" t="s">
        <v>2290</v>
      </c>
    </row>
    <row r="6" spans="1:5">
      <c r="A6" s="48" t="s">
        <v>654</v>
      </c>
      <c r="B6" t="s">
        <v>656</v>
      </c>
      <c r="C6" t="s">
        <v>2291</v>
      </c>
      <c r="D6" t="s">
        <v>2292</v>
      </c>
      <c r="E6" t="s">
        <v>2293</v>
      </c>
    </row>
    <row r="7" spans="1:5">
      <c r="A7" s="48" t="s">
        <v>660</v>
      </c>
      <c r="B7" t="s">
        <v>662</v>
      </c>
      <c r="C7" t="s">
        <v>2294</v>
      </c>
      <c r="D7" t="s">
        <v>2295</v>
      </c>
      <c r="E7" t="s">
        <v>2296</v>
      </c>
    </row>
    <row r="8" spans="1:5">
      <c r="A8" s="48" t="s">
        <v>666</v>
      </c>
      <c r="B8" t="s">
        <v>668</v>
      </c>
      <c r="C8" t="s">
        <v>2297</v>
      </c>
      <c r="D8" t="s">
        <v>2298</v>
      </c>
      <c r="E8" t="s">
        <v>2299</v>
      </c>
    </row>
    <row r="9" spans="1:5">
      <c r="A9" s="48" t="s">
        <v>666</v>
      </c>
      <c r="B9" t="s">
        <v>668</v>
      </c>
      <c r="C9" t="s">
        <v>2300</v>
      </c>
      <c r="D9" t="s">
        <v>2301</v>
      </c>
      <c r="E9" t="s">
        <v>2302</v>
      </c>
    </row>
    <row r="10" spans="1:5">
      <c r="A10" s="48" t="s">
        <v>666</v>
      </c>
      <c r="B10" t="s">
        <v>668</v>
      </c>
      <c r="C10" t="s">
        <v>2303</v>
      </c>
      <c r="D10" t="s">
        <v>2304</v>
      </c>
      <c r="E10" t="s">
        <v>2305</v>
      </c>
    </row>
    <row r="11" spans="1:5">
      <c r="A11" s="48" t="s">
        <v>666</v>
      </c>
      <c r="B11" t="s">
        <v>668</v>
      </c>
      <c r="C11" t="s">
        <v>2306</v>
      </c>
      <c r="D11" t="s">
        <v>2307</v>
      </c>
      <c r="E11" t="s">
        <v>2308</v>
      </c>
    </row>
    <row r="12" spans="1:5">
      <c r="A12" s="48" t="s">
        <v>671</v>
      </c>
      <c r="B12" t="s">
        <v>673</v>
      </c>
      <c r="C12" t="s">
        <v>2309</v>
      </c>
      <c r="D12" t="s">
        <v>2310</v>
      </c>
      <c r="E12" t="s">
        <v>2311</v>
      </c>
    </row>
    <row r="13" spans="1:5">
      <c r="A13" s="48" t="s">
        <v>671</v>
      </c>
      <c r="B13" t="s">
        <v>673</v>
      </c>
      <c r="C13" t="s">
        <v>2312</v>
      </c>
      <c r="D13" t="s">
        <v>2313</v>
      </c>
      <c r="E13" t="s">
        <v>2314</v>
      </c>
    </row>
    <row r="14" spans="1:5">
      <c r="A14" s="48" t="s">
        <v>671</v>
      </c>
      <c r="B14" t="s">
        <v>673</v>
      </c>
      <c r="C14" t="s">
        <v>2315</v>
      </c>
      <c r="D14" t="s">
        <v>2316</v>
      </c>
      <c r="E14" t="s">
        <v>2317</v>
      </c>
    </row>
    <row r="15" spans="1:5">
      <c r="A15" s="48" t="s">
        <v>671</v>
      </c>
      <c r="B15" t="s">
        <v>673</v>
      </c>
      <c r="C15" t="s">
        <v>2318</v>
      </c>
      <c r="D15" t="s">
        <v>2319</v>
      </c>
      <c r="E15" t="s">
        <v>2320</v>
      </c>
    </row>
    <row r="16" spans="1:5">
      <c r="A16" s="48" t="s">
        <v>676</v>
      </c>
      <c r="B16" t="s">
        <v>678</v>
      </c>
      <c r="C16" t="s">
        <v>2321</v>
      </c>
      <c r="D16" t="s">
        <v>2322</v>
      </c>
      <c r="E16" t="s">
        <v>2323</v>
      </c>
    </row>
    <row r="17" spans="1:5">
      <c r="A17" s="48" t="s">
        <v>676</v>
      </c>
      <c r="B17" t="s">
        <v>678</v>
      </c>
      <c r="C17" t="s">
        <v>2324</v>
      </c>
      <c r="D17" t="s">
        <v>2325</v>
      </c>
      <c r="E17" t="s">
        <v>2326</v>
      </c>
    </row>
    <row r="18" spans="1:5">
      <c r="A18" s="48" t="s">
        <v>676</v>
      </c>
      <c r="B18" t="s">
        <v>678</v>
      </c>
      <c r="C18" t="s">
        <v>2327</v>
      </c>
      <c r="D18" t="s">
        <v>2328</v>
      </c>
      <c r="E18" t="s">
        <v>2329</v>
      </c>
    </row>
    <row r="19" spans="1:5">
      <c r="A19" s="48" t="s">
        <v>676</v>
      </c>
      <c r="B19" t="s">
        <v>678</v>
      </c>
      <c r="C19" t="s">
        <v>2330</v>
      </c>
      <c r="D19" t="s">
        <v>2331</v>
      </c>
      <c r="E19" t="s">
        <v>2332</v>
      </c>
    </row>
    <row r="20" spans="1:5">
      <c r="A20" s="72" t="s">
        <v>1364</v>
      </c>
      <c r="B20" s="75" t="s">
        <v>1372</v>
      </c>
      <c r="C20" s="102" t="s">
        <v>1375</v>
      </c>
      <c r="D20" s="9" t="s">
        <v>2333</v>
      </c>
      <c r="E20" s="9" t="s">
        <v>2334</v>
      </c>
    </row>
    <row r="21" spans="1:5">
      <c r="A21" s="72" t="s">
        <v>1364</v>
      </c>
      <c r="B21" s="75" t="s">
        <v>1372</v>
      </c>
      <c r="C21" t="s">
        <v>1381</v>
      </c>
      <c r="D21" s="9" t="s">
        <v>2335</v>
      </c>
      <c r="E21" s="9" t="s">
        <v>2336</v>
      </c>
    </row>
    <row r="22" spans="1:5">
      <c r="A22" s="72" t="s">
        <v>1364</v>
      </c>
      <c r="B22" s="75" t="s">
        <v>1372</v>
      </c>
      <c r="C22" t="s">
        <v>1386</v>
      </c>
      <c r="D22" s="9" t="s">
        <v>2337</v>
      </c>
      <c r="E22" s="9" t="s">
        <v>2338</v>
      </c>
    </row>
    <row r="23" spans="1:5">
      <c r="A23" s="72" t="s">
        <v>1364</v>
      </c>
      <c r="B23" s="75" t="s">
        <v>1372</v>
      </c>
      <c r="C23" t="s">
        <v>1391</v>
      </c>
      <c r="D23" s="9" t="s">
        <v>2339</v>
      </c>
      <c r="E23" s="9" t="s">
        <v>2340</v>
      </c>
    </row>
    <row r="24" spans="1:5">
      <c r="A24" s="72" t="s">
        <v>1395</v>
      </c>
      <c r="B24" s="75" t="s">
        <v>1397</v>
      </c>
      <c r="C24" s="83" t="s">
        <v>1398</v>
      </c>
      <c r="D24" s="9" t="s">
        <v>2341</v>
      </c>
      <c r="E24" s="9" t="s">
        <v>2342</v>
      </c>
    </row>
    <row r="25" spans="1:5">
      <c r="A25" s="72" t="s">
        <v>1395</v>
      </c>
      <c r="B25" s="75" t="s">
        <v>1397</v>
      </c>
      <c r="C25" s="83" t="s">
        <v>1402</v>
      </c>
      <c r="D25" s="9" t="s">
        <v>2343</v>
      </c>
      <c r="E25" s="9" t="s">
        <v>2344</v>
      </c>
    </row>
    <row r="26" spans="1:5">
      <c r="A26" s="72" t="s">
        <v>1395</v>
      </c>
      <c r="B26" s="75" t="s">
        <v>1397</v>
      </c>
      <c r="C26" s="83" t="s">
        <v>1406</v>
      </c>
      <c r="D26" s="9" t="s">
        <v>2345</v>
      </c>
      <c r="E26" s="9" t="s">
        <v>2346</v>
      </c>
    </row>
    <row r="27" spans="1:5">
      <c r="A27" s="72" t="s">
        <v>1395</v>
      </c>
      <c r="B27" s="75" t="s">
        <v>1397</v>
      </c>
      <c r="C27" s="83" t="s">
        <v>1410</v>
      </c>
      <c r="D27" s="9" t="s">
        <v>2347</v>
      </c>
      <c r="E27" s="9" t="s">
        <v>2348</v>
      </c>
    </row>
    <row r="28" spans="1:5">
      <c r="A28" s="72" t="s">
        <v>1414</v>
      </c>
      <c r="B28" s="75" t="s">
        <v>1416</v>
      </c>
      <c r="C28" s="83" t="s">
        <v>1417</v>
      </c>
      <c r="D28" s="9" t="s">
        <v>2349</v>
      </c>
      <c r="E28" s="9" t="s">
        <v>2350</v>
      </c>
    </row>
    <row r="29" spans="1:5">
      <c r="A29" s="72" t="s">
        <v>1414</v>
      </c>
      <c r="B29" s="75" t="s">
        <v>1416</v>
      </c>
      <c r="C29" s="83" t="s">
        <v>1421</v>
      </c>
      <c r="D29" s="9" t="s">
        <v>2351</v>
      </c>
      <c r="E29" s="9" t="s">
        <v>2352</v>
      </c>
    </row>
    <row r="30" spans="1:5">
      <c r="A30" s="72" t="s">
        <v>1414</v>
      </c>
      <c r="B30" s="75" t="s">
        <v>1416</v>
      </c>
      <c r="C30" s="83" t="s">
        <v>1425</v>
      </c>
      <c r="D30" s="9" t="s">
        <v>2353</v>
      </c>
      <c r="E30" s="9" t="s">
        <v>2354</v>
      </c>
    </row>
    <row r="31" spans="1:5">
      <c r="A31" s="72" t="s">
        <v>1414</v>
      </c>
      <c r="B31" s="75" t="s">
        <v>1416</v>
      </c>
      <c r="C31" s="83" t="s">
        <v>1429</v>
      </c>
      <c r="D31" s="9" t="s">
        <v>2355</v>
      </c>
      <c r="E31" s="9" t="s">
        <v>2356</v>
      </c>
    </row>
    <row r="32" spans="1:5">
      <c r="A32" s="72" t="s">
        <v>1433</v>
      </c>
      <c r="B32" s="75" t="s">
        <v>1435</v>
      </c>
      <c r="C32" s="83" t="s">
        <v>1436</v>
      </c>
      <c r="D32" s="9" t="s">
        <v>2357</v>
      </c>
      <c r="E32" s="9" t="s">
        <v>2358</v>
      </c>
    </row>
    <row r="33" spans="1:5">
      <c r="A33" s="72" t="s">
        <v>1433</v>
      </c>
      <c r="B33" s="75" t="s">
        <v>1435</v>
      </c>
      <c r="C33" s="83" t="s">
        <v>1440</v>
      </c>
      <c r="D33" s="9" t="s">
        <v>2359</v>
      </c>
      <c r="E33" s="9" t="s">
        <v>2360</v>
      </c>
    </row>
    <row r="34" spans="1:5">
      <c r="A34" s="72" t="s">
        <v>1433</v>
      </c>
      <c r="B34" s="75" t="s">
        <v>1435</v>
      </c>
      <c r="C34" s="83" t="s">
        <v>1444</v>
      </c>
      <c r="D34" s="9" t="s">
        <v>2361</v>
      </c>
      <c r="E34" s="9" t="s">
        <v>2362</v>
      </c>
    </row>
    <row r="35" spans="1:5">
      <c r="A35" s="72" t="s">
        <v>1433</v>
      </c>
      <c r="B35" s="75" t="s">
        <v>1435</v>
      </c>
      <c r="C35" s="83" t="s">
        <v>1448</v>
      </c>
      <c r="D35" s="9" t="s">
        <v>2363</v>
      </c>
      <c r="E35" s="9" t="s">
        <v>2364</v>
      </c>
    </row>
    <row r="36" spans="1:5">
      <c r="A36" s="72" t="s">
        <v>1452</v>
      </c>
      <c r="B36" s="75" t="s">
        <v>1454</v>
      </c>
      <c r="C36" s="83" t="s">
        <v>2365</v>
      </c>
      <c r="D36" s="9" t="s">
        <v>2366</v>
      </c>
      <c r="E36" s="9" t="s">
        <v>2367</v>
      </c>
    </row>
    <row r="37" spans="1:5">
      <c r="A37" s="72" t="s">
        <v>1452</v>
      </c>
      <c r="B37" s="75" t="s">
        <v>1454</v>
      </c>
      <c r="C37" s="83" t="s">
        <v>2368</v>
      </c>
      <c r="D37" s="9" t="s">
        <v>2369</v>
      </c>
      <c r="E37" s="9" t="s">
        <v>2370</v>
      </c>
    </row>
    <row r="38" spans="1:5">
      <c r="A38" s="72" t="s">
        <v>1452</v>
      </c>
      <c r="B38" s="75" t="s">
        <v>1454</v>
      </c>
      <c r="C38" s="83" t="s">
        <v>2371</v>
      </c>
      <c r="D38" s="9" t="s">
        <v>2372</v>
      </c>
      <c r="E38" s="9" t="s">
        <v>2373</v>
      </c>
    </row>
    <row r="39" spans="1:5">
      <c r="A39" s="72" t="s">
        <v>1452</v>
      </c>
      <c r="B39" s="75" t="s">
        <v>1454</v>
      </c>
      <c r="C39" s="83" t="s">
        <v>2374</v>
      </c>
      <c r="D39" s="9" t="s">
        <v>2375</v>
      </c>
      <c r="E39" s="9" t="s">
        <v>2376</v>
      </c>
    </row>
    <row r="40" spans="1:5">
      <c r="A40" s="72" t="s">
        <v>1467</v>
      </c>
      <c r="B40" s="75" t="s">
        <v>1469</v>
      </c>
      <c r="C40" s="83" t="s">
        <v>2377</v>
      </c>
      <c r="D40" s="9" t="s">
        <v>2378</v>
      </c>
      <c r="E40" s="9" t="s">
        <v>2379</v>
      </c>
    </row>
    <row r="41" spans="1:5">
      <c r="A41" s="72" t="s">
        <v>1467</v>
      </c>
      <c r="B41" s="75" t="s">
        <v>1469</v>
      </c>
      <c r="C41" s="83" t="s">
        <v>2380</v>
      </c>
      <c r="D41" s="9" t="s">
        <v>2381</v>
      </c>
      <c r="E41" s="9" t="s">
        <v>2382</v>
      </c>
    </row>
    <row r="42" spans="1:5">
      <c r="A42" s="72" t="s">
        <v>1467</v>
      </c>
      <c r="B42" s="75" t="s">
        <v>1469</v>
      </c>
      <c r="C42" s="83" t="s">
        <v>2383</v>
      </c>
      <c r="D42" s="9" t="s">
        <v>2384</v>
      </c>
      <c r="E42" s="9" t="s">
        <v>2385</v>
      </c>
    </row>
    <row r="43" spans="1:5">
      <c r="A43" s="72" t="s">
        <v>1467</v>
      </c>
      <c r="B43" s="75" t="s">
        <v>1469</v>
      </c>
      <c r="C43" s="83" t="s">
        <v>2386</v>
      </c>
      <c r="D43" s="9" t="s">
        <v>2387</v>
      </c>
      <c r="E43" s="9" t="s">
        <v>2388</v>
      </c>
    </row>
    <row r="44" spans="1:5">
      <c r="A44" s="72" t="s">
        <v>1482</v>
      </c>
      <c r="B44" s="75" t="s">
        <v>1484</v>
      </c>
      <c r="C44" s="83" t="s">
        <v>1486</v>
      </c>
      <c r="D44" s="9" t="s">
        <v>2389</v>
      </c>
      <c r="E44" s="9" t="s">
        <v>2390</v>
      </c>
    </row>
    <row r="45" spans="1:5">
      <c r="A45" s="72" t="s">
        <v>1490</v>
      </c>
      <c r="B45" s="75" t="s">
        <v>1492</v>
      </c>
      <c r="C45" s="83" t="s">
        <v>1493</v>
      </c>
      <c r="D45" s="9" t="s">
        <v>2391</v>
      </c>
      <c r="E45" s="9" t="s">
        <v>1496</v>
      </c>
    </row>
    <row r="46" spans="1:5">
      <c r="A46" s="72" t="s">
        <v>1497</v>
      </c>
      <c r="B46" s="75" t="s">
        <v>1499</v>
      </c>
      <c r="C46" s="83" t="s">
        <v>1500</v>
      </c>
      <c r="D46" s="9" t="s">
        <v>2392</v>
      </c>
      <c r="E46" s="9" t="s">
        <v>1503</v>
      </c>
    </row>
    <row r="47" spans="1:5">
      <c r="A47" s="72" t="s">
        <v>1504</v>
      </c>
      <c r="B47" s="75" t="s">
        <v>1506</v>
      </c>
      <c r="C47" s="83" t="s">
        <v>1507</v>
      </c>
      <c r="D47" s="9" t="s">
        <v>2393</v>
      </c>
      <c r="E47" s="9" t="s">
        <v>2394</v>
      </c>
    </row>
    <row r="48" spans="1:5">
      <c r="A48" s="72" t="s">
        <v>1504</v>
      </c>
      <c r="B48" s="75" t="s">
        <v>1506</v>
      </c>
      <c r="C48" s="83" t="s">
        <v>1511</v>
      </c>
      <c r="D48" s="9" t="s">
        <v>2395</v>
      </c>
      <c r="E48" s="9" t="s">
        <v>2396</v>
      </c>
    </row>
    <row r="49" spans="1:5">
      <c r="A49" s="72" t="s">
        <v>1504</v>
      </c>
      <c r="B49" s="75" t="s">
        <v>1506</v>
      </c>
      <c r="C49" s="83" t="s">
        <v>1515</v>
      </c>
      <c r="D49" s="9" t="s">
        <v>2397</v>
      </c>
      <c r="E49" s="9" t="s">
        <v>2398</v>
      </c>
    </row>
    <row r="50" spans="1:5">
      <c r="A50" s="72" t="s">
        <v>1504</v>
      </c>
      <c r="B50" s="75" t="s">
        <v>1506</v>
      </c>
      <c r="C50" s="83" t="s">
        <v>1519</v>
      </c>
      <c r="D50" s="9" t="s">
        <v>2399</v>
      </c>
      <c r="E50" s="9" t="s">
        <v>2400</v>
      </c>
    </row>
    <row r="51" spans="1:5">
      <c r="A51" s="72" t="s">
        <v>1523</v>
      </c>
      <c r="B51" s="75" t="s">
        <v>1525</v>
      </c>
      <c r="C51" s="83" t="s">
        <v>1526</v>
      </c>
      <c r="D51" s="9" t="s">
        <v>2401</v>
      </c>
      <c r="E51" s="9" t="s">
        <v>2402</v>
      </c>
    </row>
    <row r="52" spans="1:5">
      <c r="A52" s="72" t="s">
        <v>1523</v>
      </c>
      <c r="B52" s="75" t="s">
        <v>1525</v>
      </c>
      <c r="C52" s="83" t="s">
        <v>1530</v>
      </c>
      <c r="D52" s="9" t="s">
        <v>2403</v>
      </c>
      <c r="E52" s="9" t="s">
        <v>2404</v>
      </c>
    </row>
    <row r="53" spans="1:5">
      <c r="A53" s="72" t="s">
        <v>1523</v>
      </c>
      <c r="B53" s="75" t="s">
        <v>1525</v>
      </c>
      <c r="C53" s="83" t="s">
        <v>1534</v>
      </c>
      <c r="D53" s="9" t="s">
        <v>2405</v>
      </c>
      <c r="E53" s="9" t="s">
        <v>2406</v>
      </c>
    </row>
    <row r="54" spans="1:5">
      <c r="A54" s="72" t="s">
        <v>1523</v>
      </c>
      <c r="B54" s="75" t="s">
        <v>1525</v>
      </c>
      <c r="C54" s="83" t="s">
        <v>1538</v>
      </c>
      <c r="D54" s="9" t="s">
        <v>2407</v>
      </c>
      <c r="E54" s="9" t="s">
        <v>2408</v>
      </c>
    </row>
    <row r="55" spans="1:5">
      <c r="A55" s="72" t="s">
        <v>1542</v>
      </c>
      <c r="B55" s="75" t="s">
        <v>1544</v>
      </c>
      <c r="C55" s="83" t="s">
        <v>1545</v>
      </c>
      <c r="D55" s="9" t="s">
        <v>2409</v>
      </c>
      <c r="E55" s="9" t="s">
        <v>2410</v>
      </c>
    </row>
    <row r="56" spans="1:5">
      <c r="A56" s="72" t="s">
        <v>1542</v>
      </c>
      <c r="B56" s="75" t="s">
        <v>1544</v>
      </c>
      <c r="C56" s="83" t="s">
        <v>1549</v>
      </c>
      <c r="D56" s="9" t="s">
        <v>2411</v>
      </c>
      <c r="E56" s="9" t="s">
        <v>2412</v>
      </c>
    </row>
    <row r="57" spans="1:5">
      <c r="A57" s="72" t="s">
        <v>1542</v>
      </c>
      <c r="B57" s="75" t="s">
        <v>1544</v>
      </c>
      <c r="C57" s="83" t="s">
        <v>1553</v>
      </c>
      <c r="D57" s="9" t="s">
        <v>2413</v>
      </c>
      <c r="E57" s="9" t="s">
        <v>2414</v>
      </c>
    </row>
    <row r="58" spans="1:5">
      <c r="A58" s="72" t="s">
        <v>1542</v>
      </c>
      <c r="B58" s="75" t="s">
        <v>1544</v>
      </c>
      <c r="C58" s="83" t="s">
        <v>1557</v>
      </c>
      <c r="D58" s="9" t="s">
        <v>2415</v>
      </c>
      <c r="E58" s="9" t="s">
        <v>2414</v>
      </c>
    </row>
    <row r="59" spans="1:5">
      <c r="A59" s="72" t="s">
        <v>1561</v>
      </c>
      <c r="B59" s="75" t="s">
        <v>1563</v>
      </c>
      <c r="C59" s="83" t="s">
        <v>1564</v>
      </c>
      <c r="D59" s="9" t="s">
        <v>2416</v>
      </c>
      <c r="E59" s="9" t="s">
        <v>2417</v>
      </c>
    </row>
    <row r="60" spans="1:5" ht="13.15" customHeight="1">
      <c r="A60" s="72" t="s">
        <v>1561</v>
      </c>
      <c r="B60" s="75" t="s">
        <v>1563</v>
      </c>
      <c r="C60" s="83" t="s">
        <v>1568</v>
      </c>
      <c r="D60" s="9" t="s">
        <v>2418</v>
      </c>
      <c r="E60" s="78" t="s">
        <v>2419</v>
      </c>
    </row>
    <row r="61" spans="1:5">
      <c r="A61" s="72" t="s">
        <v>1561</v>
      </c>
      <c r="B61" s="75" t="s">
        <v>1563</v>
      </c>
      <c r="C61" s="83" t="s">
        <v>1572</v>
      </c>
      <c r="D61" s="9" t="s">
        <v>2420</v>
      </c>
      <c r="E61" s="9" t="s">
        <v>2421</v>
      </c>
    </row>
    <row r="62" spans="1:5">
      <c r="A62" s="72" t="s">
        <v>1561</v>
      </c>
      <c r="B62" s="75" t="s">
        <v>1563</v>
      </c>
      <c r="C62" s="83" t="s">
        <v>1576</v>
      </c>
      <c r="D62" s="9" t="s">
        <v>2422</v>
      </c>
      <c r="E62" s="9" t="s">
        <v>2423</v>
      </c>
    </row>
    <row r="63" spans="1:5" ht="13.15" customHeight="1">
      <c r="A63" s="72" t="s">
        <v>1580</v>
      </c>
      <c r="B63" s="75" t="s">
        <v>1582</v>
      </c>
      <c r="C63" s="83" t="s">
        <v>1583</v>
      </c>
      <c r="D63" s="9" t="s">
        <v>2424</v>
      </c>
      <c r="E63" s="78" t="s">
        <v>2425</v>
      </c>
    </row>
    <row r="64" spans="1:5" ht="15.6" customHeight="1">
      <c r="A64" s="72" t="s">
        <v>1587</v>
      </c>
      <c r="B64" s="75" t="s">
        <v>1589</v>
      </c>
      <c r="C64" s="83" t="s">
        <v>1590</v>
      </c>
      <c r="D64" s="9" t="s">
        <v>2426</v>
      </c>
      <c r="E64" s="9" t="s">
        <v>1593</v>
      </c>
    </row>
    <row r="65" spans="1:5">
      <c r="A65" s="72" t="s">
        <v>1594</v>
      </c>
      <c r="B65" s="75" t="s">
        <v>1596</v>
      </c>
      <c r="C65" s="83" t="s">
        <v>1597</v>
      </c>
      <c r="D65" s="9" t="s">
        <v>2427</v>
      </c>
      <c r="E65" s="9" t="s">
        <v>1600</v>
      </c>
    </row>
    <row r="66" spans="1:5">
      <c r="A66" s="72" t="s">
        <v>1364</v>
      </c>
      <c r="B66" s="83" t="s">
        <v>1602</v>
      </c>
      <c r="C66" t="s">
        <v>1603</v>
      </c>
      <c r="D66" t="s">
        <v>2428</v>
      </c>
      <c r="E66" t="s">
        <v>2429</v>
      </c>
    </row>
    <row r="67" spans="1:5" ht="14.45" customHeight="1">
      <c r="A67" s="72" t="s">
        <v>1364</v>
      </c>
      <c r="B67" s="83" t="s">
        <v>1602</v>
      </c>
      <c r="C67" t="s">
        <v>1607</v>
      </c>
      <c r="D67" t="s">
        <v>2430</v>
      </c>
      <c r="E67" t="s">
        <v>2431</v>
      </c>
    </row>
    <row r="68" spans="1:5">
      <c r="A68" s="72" t="s">
        <v>1364</v>
      </c>
      <c r="B68" s="83" t="s">
        <v>1602</v>
      </c>
      <c r="C68" t="s">
        <v>1611</v>
      </c>
      <c r="D68" t="s">
        <v>2432</v>
      </c>
      <c r="E68" t="s">
        <v>2433</v>
      </c>
    </row>
    <row r="69" spans="1:5">
      <c r="A69" s="72" t="s">
        <v>1364</v>
      </c>
      <c r="B69" s="83" t="s">
        <v>1602</v>
      </c>
      <c r="C69" t="s">
        <v>1615</v>
      </c>
      <c r="D69" t="s">
        <v>2434</v>
      </c>
      <c r="E69" t="s">
        <v>2435</v>
      </c>
    </row>
    <row r="70" spans="1:5">
      <c r="A70" s="72" t="s">
        <v>1395</v>
      </c>
      <c r="B70" s="83" t="s">
        <v>1620</v>
      </c>
      <c r="C70" t="s">
        <v>1621</v>
      </c>
      <c r="D70" t="s">
        <v>2436</v>
      </c>
      <c r="E70" t="s">
        <v>2437</v>
      </c>
    </row>
    <row r="71" spans="1:5">
      <c r="A71" s="72" t="s">
        <v>1395</v>
      </c>
      <c r="B71" s="83" t="s">
        <v>1620</v>
      </c>
      <c r="C71" t="s">
        <v>1625</v>
      </c>
      <c r="D71" t="s">
        <v>2438</v>
      </c>
      <c r="E71" t="s">
        <v>2439</v>
      </c>
    </row>
    <row r="72" spans="1:5">
      <c r="A72" s="72" t="s">
        <v>1395</v>
      </c>
      <c r="B72" s="83" t="s">
        <v>1620</v>
      </c>
      <c r="C72" t="s">
        <v>1629</v>
      </c>
      <c r="D72" t="s">
        <v>2440</v>
      </c>
      <c r="E72" t="s">
        <v>2441</v>
      </c>
    </row>
    <row r="73" spans="1:5">
      <c r="A73" s="72" t="s">
        <v>1395</v>
      </c>
      <c r="B73" s="83" t="s">
        <v>1620</v>
      </c>
      <c r="C73" t="s">
        <v>1633</v>
      </c>
      <c r="D73" t="s">
        <v>2442</v>
      </c>
      <c r="E73" t="s">
        <v>2443</v>
      </c>
    </row>
    <row r="74" spans="1:5">
      <c r="A74" s="72" t="s">
        <v>1414</v>
      </c>
      <c r="B74" s="83" t="s">
        <v>1638</v>
      </c>
      <c r="C74" t="s">
        <v>1639</v>
      </c>
      <c r="D74" t="s">
        <v>2444</v>
      </c>
      <c r="E74" t="s">
        <v>2445</v>
      </c>
    </row>
    <row r="75" spans="1:5">
      <c r="A75" s="72" t="s">
        <v>1414</v>
      </c>
      <c r="B75" s="83" t="s">
        <v>1638</v>
      </c>
      <c r="C75" t="s">
        <v>1643</v>
      </c>
      <c r="D75" t="s">
        <v>2446</v>
      </c>
      <c r="E75" t="s">
        <v>2447</v>
      </c>
    </row>
    <row r="76" spans="1:5">
      <c r="A76" s="72" t="s">
        <v>1414</v>
      </c>
      <c r="B76" s="83" t="s">
        <v>1638</v>
      </c>
      <c r="C76" t="s">
        <v>1647</v>
      </c>
      <c r="D76" t="s">
        <v>2448</v>
      </c>
      <c r="E76" t="s">
        <v>2449</v>
      </c>
    </row>
    <row r="77" spans="1:5">
      <c r="A77" s="72" t="s">
        <v>1414</v>
      </c>
      <c r="B77" s="83" t="s">
        <v>1638</v>
      </c>
      <c r="C77" t="s">
        <v>1651</v>
      </c>
      <c r="D77" t="s">
        <v>2450</v>
      </c>
      <c r="E77" t="s">
        <v>2451</v>
      </c>
    </row>
    <row r="78" spans="1:5">
      <c r="A78" s="72" t="s">
        <v>1433</v>
      </c>
      <c r="B78" s="83" t="s">
        <v>1656</v>
      </c>
      <c r="C78" t="s">
        <v>1657</v>
      </c>
      <c r="D78" t="s">
        <v>2452</v>
      </c>
      <c r="E78" t="s">
        <v>2453</v>
      </c>
    </row>
    <row r="79" spans="1:5">
      <c r="A79" s="72" t="s">
        <v>1433</v>
      </c>
      <c r="B79" s="83" t="s">
        <v>1656</v>
      </c>
      <c r="C79" t="s">
        <v>1661</v>
      </c>
      <c r="D79" t="s">
        <v>2454</v>
      </c>
      <c r="E79" t="s">
        <v>2455</v>
      </c>
    </row>
    <row r="80" spans="1:5">
      <c r="A80" s="72" t="s">
        <v>1433</v>
      </c>
      <c r="B80" s="83" t="s">
        <v>1656</v>
      </c>
      <c r="C80" t="s">
        <v>1665</v>
      </c>
      <c r="D80" t="s">
        <v>2456</v>
      </c>
      <c r="E80" t="s">
        <v>2457</v>
      </c>
    </row>
    <row r="81" spans="1:5">
      <c r="A81" s="72" t="s">
        <v>1433</v>
      </c>
      <c r="B81" s="83" t="s">
        <v>1656</v>
      </c>
      <c r="C81" t="s">
        <v>1669</v>
      </c>
      <c r="D81" t="s">
        <v>2458</v>
      </c>
      <c r="E81" t="s">
        <v>2459</v>
      </c>
    </row>
    <row r="82" spans="1:5">
      <c r="A82" s="72" t="s">
        <v>1452</v>
      </c>
      <c r="B82" s="83" t="s">
        <v>1674</v>
      </c>
      <c r="C82" t="s">
        <v>1675</v>
      </c>
      <c r="D82" t="s">
        <v>2460</v>
      </c>
      <c r="E82" t="s">
        <v>2461</v>
      </c>
    </row>
    <row r="83" spans="1:5">
      <c r="A83" s="72" t="s">
        <v>1452</v>
      </c>
      <c r="B83" s="83" t="s">
        <v>1674</v>
      </c>
      <c r="C83" t="s">
        <v>1679</v>
      </c>
      <c r="D83" t="s">
        <v>2462</v>
      </c>
      <c r="E83" t="s">
        <v>2463</v>
      </c>
    </row>
    <row r="84" spans="1:5">
      <c r="A84" s="72" t="s">
        <v>1452</v>
      </c>
      <c r="B84" s="83" t="s">
        <v>1674</v>
      </c>
      <c r="C84" t="s">
        <v>1683</v>
      </c>
      <c r="D84" t="s">
        <v>2464</v>
      </c>
      <c r="E84" t="s">
        <v>2465</v>
      </c>
    </row>
    <row r="85" spans="1:5">
      <c r="A85" s="72" t="s">
        <v>1452</v>
      </c>
      <c r="B85" s="83" t="s">
        <v>1674</v>
      </c>
      <c r="C85" t="s">
        <v>1687</v>
      </c>
      <c r="D85" t="s">
        <v>2466</v>
      </c>
      <c r="E85" t="s">
        <v>2467</v>
      </c>
    </row>
    <row r="86" spans="1:5">
      <c r="A86" s="72" t="s">
        <v>1467</v>
      </c>
      <c r="B86" s="83" t="s">
        <v>1692</v>
      </c>
      <c r="C86" t="s">
        <v>1693</v>
      </c>
      <c r="D86" t="s">
        <v>2468</v>
      </c>
      <c r="E86" t="s">
        <v>2469</v>
      </c>
    </row>
    <row r="87" spans="1:5">
      <c r="A87" s="72" t="s">
        <v>1467</v>
      </c>
      <c r="B87" s="83" t="s">
        <v>1692</v>
      </c>
      <c r="C87" t="s">
        <v>1697</v>
      </c>
      <c r="D87" t="s">
        <v>2462</v>
      </c>
      <c r="E87" t="s">
        <v>2470</v>
      </c>
    </row>
    <row r="88" spans="1:5">
      <c r="A88" s="72" t="s">
        <v>1467</v>
      </c>
      <c r="B88" s="83" t="s">
        <v>1692</v>
      </c>
      <c r="C88" t="s">
        <v>1701</v>
      </c>
      <c r="D88" t="s">
        <v>2464</v>
      </c>
      <c r="E88" t="s">
        <v>2471</v>
      </c>
    </row>
    <row r="89" spans="1:5">
      <c r="A89" s="72" t="s">
        <v>1467</v>
      </c>
      <c r="B89" s="83" t="s">
        <v>1692</v>
      </c>
      <c r="C89" t="s">
        <v>1705</v>
      </c>
      <c r="D89" t="s">
        <v>2466</v>
      </c>
      <c r="E89" t="s">
        <v>2472</v>
      </c>
    </row>
    <row r="90" spans="1:5">
      <c r="A90" s="72" t="s">
        <v>1482</v>
      </c>
      <c r="B90" s="83" t="s">
        <v>1710</v>
      </c>
      <c r="C90" t="s">
        <v>1711</v>
      </c>
      <c r="D90" t="s">
        <v>2473</v>
      </c>
      <c r="E90" t="s">
        <v>2474</v>
      </c>
    </row>
    <row r="91" spans="1:5">
      <c r="A91" s="72" t="s">
        <v>1490</v>
      </c>
      <c r="B91" s="83" t="s">
        <v>1716</v>
      </c>
      <c r="C91" t="s">
        <v>1717</v>
      </c>
      <c r="D91" t="s">
        <v>2475</v>
      </c>
      <c r="E91" t="s">
        <v>2476</v>
      </c>
    </row>
    <row r="92" spans="1:5">
      <c r="A92" s="72" t="s">
        <v>1497</v>
      </c>
      <c r="B92" s="83" t="s">
        <v>1722</v>
      </c>
      <c r="C92" t="s">
        <v>1723</v>
      </c>
      <c r="D92" t="s">
        <v>2477</v>
      </c>
      <c r="E92" t="s">
        <v>2478</v>
      </c>
    </row>
    <row r="93" spans="1:5">
      <c r="A93" s="72" t="s">
        <v>1504</v>
      </c>
      <c r="B93" s="83" t="s">
        <v>1728</v>
      </c>
      <c r="C93" t="s">
        <v>1729</v>
      </c>
      <c r="D93" t="s">
        <v>2479</v>
      </c>
      <c r="E93" t="s">
        <v>2480</v>
      </c>
    </row>
    <row r="94" spans="1:5">
      <c r="A94" s="72" t="s">
        <v>1504</v>
      </c>
      <c r="B94" s="83" t="s">
        <v>1728</v>
      </c>
      <c r="C94" t="s">
        <v>1733</v>
      </c>
      <c r="D94" t="s">
        <v>2481</v>
      </c>
      <c r="E94" t="s">
        <v>2482</v>
      </c>
    </row>
    <row r="95" spans="1:5">
      <c r="A95" s="72" t="s">
        <v>1504</v>
      </c>
      <c r="B95" s="83" t="s">
        <v>1728</v>
      </c>
      <c r="C95" t="s">
        <v>1737</v>
      </c>
      <c r="D95" t="s">
        <v>2483</v>
      </c>
      <c r="E95" t="s">
        <v>2484</v>
      </c>
    </row>
    <row r="96" spans="1:5">
      <c r="A96" s="72" t="s">
        <v>1504</v>
      </c>
      <c r="B96" s="83" t="s">
        <v>1728</v>
      </c>
      <c r="C96" t="s">
        <v>1741</v>
      </c>
      <c r="D96" t="s">
        <v>2485</v>
      </c>
      <c r="E96" t="s">
        <v>2486</v>
      </c>
    </row>
    <row r="97" spans="1:5">
      <c r="A97" s="72" t="s">
        <v>1523</v>
      </c>
      <c r="B97" s="83" t="s">
        <v>1746</v>
      </c>
      <c r="C97" t="s">
        <v>1747</v>
      </c>
      <c r="D97" t="s">
        <v>2487</v>
      </c>
      <c r="E97" t="s">
        <v>2488</v>
      </c>
    </row>
    <row r="98" spans="1:5">
      <c r="A98" s="72" t="s">
        <v>1523</v>
      </c>
      <c r="B98" s="83" t="s">
        <v>1746</v>
      </c>
      <c r="C98" t="s">
        <v>1751</v>
      </c>
      <c r="D98" t="s">
        <v>2489</v>
      </c>
      <c r="E98" t="s">
        <v>2490</v>
      </c>
    </row>
    <row r="99" spans="1:5">
      <c r="A99" s="72" t="s">
        <v>1523</v>
      </c>
      <c r="B99" s="83" t="s">
        <v>1746</v>
      </c>
      <c r="C99" t="s">
        <v>1755</v>
      </c>
      <c r="D99" t="s">
        <v>2491</v>
      </c>
      <c r="E99" t="s">
        <v>2492</v>
      </c>
    </row>
    <row r="100" spans="1:5">
      <c r="A100" s="72" t="s">
        <v>1523</v>
      </c>
      <c r="B100" s="83" t="s">
        <v>1746</v>
      </c>
      <c r="C100" t="s">
        <v>1759</v>
      </c>
      <c r="D100" t="s">
        <v>2493</v>
      </c>
      <c r="E100" t="s">
        <v>2494</v>
      </c>
    </row>
    <row r="101" spans="1:5">
      <c r="A101" s="72" t="s">
        <v>1542</v>
      </c>
      <c r="B101" s="83" t="s">
        <v>1764</v>
      </c>
      <c r="C101" t="s">
        <v>1765</v>
      </c>
      <c r="D101" t="s">
        <v>2495</v>
      </c>
      <c r="E101" t="s">
        <v>2496</v>
      </c>
    </row>
    <row r="102" spans="1:5">
      <c r="A102" s="72" t="s">
        <v>1542</v>
      </c>
      <c r="B102" s="83" t="s">
        <v>1764</v>
      </c>
      <c r="C102" t="s">
        <v>1769</v>
      </c>
      <c r="D102" t="s">
        <v>2497</v>
      </c>
      <c r="E102" t="s">
        <v>2498</v>
      </c>
    </row>
    <row r="103" spans="1:5">
      <c r="A103" s="72" t="s">
        <v>1542</v>
      </c>
      <c r="B103" s="83" t="s">
        <v>1764</v>
      </c>
      <c r="C103" t="s">
        <v>1773</v>
      </c>
      <c r="D103" t="s">
        <v>2499</v>
      </c>
      <c r="E103" t="s">
        <v>2500</v>
      </c>
    </row>
    <row r="104" spans="1:5">
      <c r="A104" s="72" t="s">
        <v>1542</v>
      </c>
      <c r="B104" s="83" t="s">
        <v>1764</v>
      </c>
      <c r="C104" t="s">
        <v>1777</v>
      </c>
      <c r="D104" t="s">
        <v>2501</v>
      </c>
      <c r="E104" t="s">
        <v>2502</v>
      </c>
    </row>
    <row r="105" spans="1:5">
      <c r="A105" s="72" t="s">
        <v>1561</v>
      </c>
      <c r="B105" s="83" t="s">
        <v>1782</v>
      </c>
      <c r="C105" t="s">
        <v>1783</v>
      </c>
      <c r="D105" t="s">
        <v>2503</v>
      </c>
      <c r="E105" t="s">
        <v>2504</v>
      </c>
    </row>
    <row r="106" spans="1:5">
      <c r="A106" s="72" t="s">
        <v>1561</v>
      </c>
      <c r="B106" s="83" t="s">
        <v>1782</v>
      </c>
      <c r="C106" t="s">
        <v>1787</v>
      </c>
      <c r="D106" t="s">
        <v>2505</v>
      </c>
      <c r="E106" t="s">
        <v>2506</v>
      </c>
    </row>
    <row r="107" spans="1:5">
      <c r="A107" s="72" t="s">
        <v>1561</v>
      </c>
      <c r="B107" s="83" t="s">
        <v>1782</v>
      </c>
      <c r="C107" t="s">
        <v>1791</v>
      </c>
      <c r="D107" t="s">
        <v>2507</v>
      </c>
      <c r="E107" t="s">
        <v>2508</v>
      </c>
    </row>
    <row r="108" spans="1:5">
      <c r="A108" s="72" t="s">
        <v>1561</v>
      </c>
      <c r="B108" s="83" t="s">
        <v>1782</v>
      </c>
      <c r="C108" t="s">
        <v>1795</v>
      </c>
      <c r="D108" t="s">
        <v>2509</v>
      </c>
      <c r="E108" t="s">
        <v>2510</v>
      </c>
    </row>
    <row r="109" spans="1:5">
      <c r="A109" s="72" t="s">
        <v>1580</v>
      </c>
      <c r="B109" s="83" t="s">
        <v>1800</v>
      </c>
      <c r="C109" t="s">
        <v>1801</v>
      </c>
      <c r="D109" t="s">
        <v>2511</v>
      </c>
      <c r="E109" t="s">
        <v>2512</v>
      </c>
    </row>
    <row r="110" spans="1:5">
      <c r="A110" s="72" t="s">
        <v>1587</v>
      </c>
      <c r="B110" s="83" t="s">
        <v>1807</v>
      </c>
      <c r="C110" t="s">
        <v>1808</v>
      </c>
      <c r="D110" t="s">
        <v>2513</v>
      </c>
      <c r="E110" t="s">
        <v>2514</v>
      </c>
    </row>
    <row r="111" spans="1:5">
      <c r="A111" s="72" t="s">
        <v>1594</v>
      </c>
      <c r="B111" s="83" t="s">
        <v>1813</v>
      </c>
      <c r="C111" t="s">
        <v>1814</v>
      </c>
      <c r="D111" t="s">
        <v>2515</v>
      </c>
      <c r="E111" t="s">
        <v>2516</v>
      </c>
    </row>
    <row r="112" spans="1:5">
      <c r="A112" s="72" t="s">
        <v>1364</v>
      </c>
      <c r="B112" s="75" t="s">
        <v>1819</v>
      </c>
      <c r="C112" t="s">
        <v>1820</v>
      </c>
      <c r="D112" t="s">
        <v>2517</v>
      </c>
      <c r="E112" t="s">
        <v>2518</v>
      </c>
    </row>
    <row r="113" spans="1:5">
      <c r="A113" s="72" t="s">
        <v>1364</v>
      </c>
      <c r="B113" s="75" t="s">
        <v>1819</v>
      </c>
      <c r="C113" t="s">
        <v>1824</v>
      </c>
      <c r="D113" t="s">
        <v>2519</v>
      </c>
      <c r="E113" t="s">
        <v>2520</v>
      </c>
    </row>
    <row r="114" spans="1:5">
      <c r="A114" s="72" t="s">
        <v>1364</v>
      </c>
      <c r="B114" s="75" t="s">
        <v>1819</v>
      </c>
      <c r="C114" t="s">
        <v>1828</v>
      </c>
      <c r="D114" t="s">
        <v>2521</v>
      </c>
      <c r="E114" t="s">
        <v>2522</v>
      </c>
    </row>
    <row r="115" spans="1:5">
      <c r="A115" s="72" t="s">
        <v>1364</v>
      </c>
      <c r="B115" s="75" t="s">
        <v>1819</v>
      </c>
      <c r="C115" t="s">
        <v>1832</v>
      </c>
      <c r="D115" t="s">
        <v>2523</v>
      </c>
      <c r="E115" t="s">
        <v>2524</v>
      </c>
    </row>
    <row r="116" spans="1:5">
      <c r="A116" s="72" t="s">
        <v>1395</v>
      </c>
      <c r="B116" s="75" t="s">
        <v>1837</v>
      </c>
      <c r="C116" t="s">
        <v>1838</v>
      </c>
      <c r="D116" t="s">
        <v>2525</v>
      </c>
      <c r="E116" t="s">
        <v>2526</v>
      </c>
    </row>
    <row r="117" spans="1:5">
      <c r="A117" s="72" t="s">
        <v>1395</v>
      </c>
      <c r="B117" s="75" t="s">
        <v>1837</v>
      </c>
      <c r="C117" t="s">
        <v>1842</v>
      </c>
      <c r="D117" t="s">
        <v>2527</v>
      </c>
      <c r="E117" t="s">
        <v>2528</v>
      </c>
    </row>
    <row r="118" spans="1:5">
      <c r="A118" s="72" t="s">
        <v>1395</v>
      </c>
      <c r="B118" s="75" t="s">
        <v>1837</v>
      </c>
      <c r="C118" t="s">
        <v>1846</v>
      </c>
      <c r="D118" t="s">
        <v>2529</v>
      </c>
      <c r="E118" t="s">
        <v>2530</v>
      </c>
    </row>
    <row r="119" spans="1:5">
      <c r="A119" s="72" t="s">
        <v>1395</v>
      </c>
      <c r="B119" s="75" t="s">
        <v>1837</v>
      </c>
      <c r="C119" t="s">
        <v>1850</v>
      </c>
      <c r="D119" t="s">
        <v>2531</v>
      </c>
      <c r="E119" t="s">
        <v>2532</v>
      </c>
    </row>
    <row r="120" spans="1:5">
      <c r="A120" s="72" t="s">
        <v>1414</v>
      </c>
      <c r="B120" s="75" t="s">
        <v>1855</v>
      </c>
      <c r="C120" t="s">
        <v>1856</v>
      </c>
      <c r="D120" t="s">
        <v>2533</v>
      </c>
      <c r="E120" t="s">
        <v>2534</v>
      </c>
    </row>
    <row r="121" spans="1:5">
      <c r="A121" s="72" t="s">
        <v>1414</v>
      </c>
      <c r="B121" s="75" t="s">
        <v>1855</v>
      </c>
      <c r="C121" t="s">
        <v>1860</v>
      </c>
      <c r="D121" t="s">
        <v>2535</v>
      </c>
      <c r="E121" t="s">
        <v>2536</v>
      </c>
    </row>
    <row r="122" spans="1:5">
      <c r="A122" s="72" t="s">
        <v>1414</v>
      </c>
      <c r="B122" s="75" t="s">
        <v>1855</v>
      </c>
      <c r="C122" t="s">
        <v>1864</v>
      </c>
      <c r="D122" t="s">
        <v>2537</v>
      </c>
      <c r="E122" t="s">
        <v>2538</v>
      </c>
    </row>
    <row r="123" spans="1:5">
      <c r="A123" s="72" t="s">
        <v>1414</v>
      </c>
      <c r="B123" s="75" t="s">
        <v>1855</v>
      </c>
      <c r="C123" t="s">
        <v>1868</v>
      </c>
      <c r="D123" t="s">
        <v>2539</v>
      </c>
      <c r="E123" t="s">
        <v>2540</v>
      </c>
    </row>
    <row r="124" spans="1:5">
      <c r="A124" s="72" t="s">
        <v>1433</v>
      </c>
      <c r="B124" s="75" t="s">
        <v>1873</v>
      </c>
      <c r="C124" t="s">
        <v>1874</v>
      </c>
      <c r="D124" t="s">
        <v>2541</v>
      </c>
      <c r="E124" t="s">
        <v>2542</v>
      </c>
    </row>
    <row r="125" spans="1:5">
      <c r="A125" s="72" t="s">
        <v>1433</v>
      </c>
      <c r="B125" s="75" t="s">
        <v>1873</v>
      </c>
      <c r="C125" t="s">
        <v>1878</v>
      </c>
      <c r="D125" t="s">
        <v>2543</v>
      </c>
      <c r="E125" t="s">
        <v>2544</v>
      </c>
    </row>
    <row r="126" spans="1:5">
      <c r="A126" s="72" t="s">
        <v>1433</v>
      </c>
      <c r="B126" s="75" t="s">
        <v>1873</v>
      </c>
      <c r="C126" t="s">
        <v>1882</v>
      </c>
      <c r="D126" t="s">
        <v>2545</v>
      </c>
      <c r="E126" t="s">
        <v>2546</v>
      </c>
    </row>
    <row r="127" spans="1:5">
      <c r="A127" s="72" t="s">
        <v>1433</v>
      </c>
      <c r="B127" s="75" t="s">
        <v>1873</v>
      </c>
      <c r="C127" t="s">
        <v>1886</v>
      </c>
      <c r="D127" t="s">
        <v>2547</v>
      </c>
      <c r="E127" t="s">
        <v>2548</v>
      </c>
    </row>
    <row r="128" spans="1:5">
      <c r="A128" s="72" t="s">
        <v>1452</v>
      </c>
      <c r="B128" s="75" t="s">
        <v>1891</v>
      </c>
      <c r="C128" t="s">
        <v>1892</v>
      </c>
      <c r="D128" t="s">
        <v>2549</v>
      </c>
      <c r="E128" t="s">
        <v>2550</v>
      </c>
    </row>
    <row r="129" spans="1:5">
      <c r="A129" s="72" t="s">
        <v>1452</v>
      </c>
      <c r="B129" s="75" t="s">
        <v>1891</v>
      </c>
      <c r="C129" t="s">
        <v>1896</v>
      </c>
      <c r="D129" t="s">
        <v>2551</v>
      </c>
      <c r="E129" t="s">
        <v>2552</v>
      </c>
    </row>
    <row r="130" spans="1:5">
      <c r="A130" s="72" t="s">
        <v>1452</v>
      </c>
      <c r="B130" s="75" t="s">
        <v>1891</v>
      </c>
      <c r="C130" t="s">
        <v>1900</v>
      </c>
      <c r="D130" t="s">
        <v>2553</v>
      </c>
      <c r="E130" t="s">
        <v>2554</v>
      </c>
    </row>
    <row r="131" spans="1:5">
      <c r="A131" s="72" t="s">
        <v>1452</v>
      </c>
      <c r="B131" s="75" t="s">
        <v>1891</v>
      </c>
      <c r="C131" t="s">
        <v>1904</v>
      </c>
      <c r="D131" t="s">
        <v>2555</v>
      </c>
      <c r="E131" t="s">
        <v>2556</v>
      </c>
    </row>
    <row r="132" spans="1:5">
      <c r="A132" s="72" t="s">
        <v>1467</v>
      </c>
      <c r="B132" s="75" t="s">
        <v>1909</v>
      </c>
      <c r="C132" t="s">
        <v>1910</v>
      </c>
      <c r="D132" t="s">
        <v>2557</v>
      </c>
      <c r="E132" t="s">
        <v>2558</v>
      </c>
    </row>
    <row r="133" spans="1:5">
      <c r="A133" s="72" t="s">
        <v>1467</v>
      </c>
      <c r="B133" s="75" t="s">
        <v>1909</v>
      </c>
      <c r="C133" t="s">
        <v>1914</v>
      </c>
      <c r="D133" t="s">
        <v>2559</v>
      </c>
      <c r="E133" t="s">
        <v>2560</v>
      </c>
    </row>
    <row r="134" spans="1:5">
      <c r="A134" s="72" t="s">
        <v>1467</v>
      </c>
      <c r="B134" s="75" t="s">
        <v>1909</v>
      </c>
      <c r="C134" t="s">
        <v>1918</v>
      </c>
      <c r="D134" t="s">
        <v>2561</v>
      </c>
      <c r="E134" t="s">
        <v>2562</v>
      </c>
    </row>
    <row r="135" spans="1:5">
      <c r="A135" s="72" t="s">
        <v>1467</v>
      </c>
      <c r="B135" s="75" t="s">
        <v>1909</v>
      </c>
      <c r="C135" t="s">
        <v>1922</v>
      </c>
      <c r="D135" t="s">
        <v>2563</v>
      </c>
      <c r="E135" t="s">
        <v>2564</v>
      </c>
    </row>
    <row r="136" spans="1:5">
      <c r="A136" s="72" t="s">
        <v>1482</v>
      </c>
      <c r="B136" s="75" t="s">
        <v>1927</v>
      </c>
      <c r="C136" t="s">
        <v>1928</v>
      </c>
      <c r="D136" t="s">
        <v>2565</v>
      </c>
      <c r="E136" t="s">
        <v>2566</v>
      </c>
    </row>
    <row r="137" spans="1:5">
      <c r="A137" s="72" t="s">
        <v>1490</v>
      </c>
      <c r="B137" s="75" t="s">
        <v>1933</v>
      </c>
      <c r="C137" t="s">
        <v>1934</v>
      </c>
      <c r="D137" t="s">
        <v>2567</v>
      </c>
      <c r="E137" t="s">
        <v>2568</v>
      </c>
    </row>
    <row r="138" spans="1:5">
      <c r="A138" s="72" t="s">
        <v>1497</v>
      </c>
      <c r="B138" s="75" t="s">
        <v>1939</v>
      </c>
      <c r="C138" t="s">
        <v>1940</v>
      </c>
      <c r="D138" t="s">
        <v>2569</v>
      </c>
      <c r="E138" t="s">
        <v>2570</v>
      </c>
    </row>
    <row r="139" spans="1:5">
      <c r="A139" s="72" t="s">
        <v>1504</v>
      </c>
      <c r="B139" s="75" t="s">
        <v>1945</v>
      </c>
      <c r="C139" t="s">
        <v>1946</v>
      </c>
      <c r="D139" t="s">
        <v>2571</v>
      </c>
      <c r="E139" t="s">
        <v>2572</v>
      </c>
    </row>
    <row r="140" spans="1:5">
      <c r="A140" s="72" t="s">
        <v>1504</v>
      </c>
      <c r="B140" s="75" t="s">
        <v>1945</v>
      </c>
      <c r="C140" t="s">
        <v>1950</v>
      </c>
      <c r="D140" t="s">
        <v>2573</v>
      </c>
      <c r="E140" t="s">
        <v>2574</v>
      </c>
    </row>
    <row r="141" spans="1:5">
      <c r="A141" s="72" t="s">
        <v>1504</v>
      </c>
      <c r="B141" s="75" t="s">
        <v>1945</v>
      </c>
      <c r="C141" t="s">
        <v>1954</v>
      </c>
      <c r="D141" t="s">
        <v>2575</v>
      </c>
      <c r="E141" t="s">
        <v>2576</v>
      </c>
    </row>
    <row r="142" spans="1:5">
      <c r="A142" s="72" t="s">
        <v>1504</v>
      </c>
      <c r="B142" s="75" t="s">
        <v>1945</v>
      </c>
      <c r="C142" t="s">
        <v>1958</v>
      </c>
      <c r="D142" t="s">
        <v>2577</v>
      </c>
      <c r="E142" t="s">
        <v>2578</v>
      </c>
    </row>
    <row r="143" spans="1:5">
      <c r="A143" s="72" t="s">
        <v>1523</v>
      </c>
      <c r="B143" s="75" t="s">
        <v>1963</v>
      </c>
      <c r="C143" t="s">
        <v>1964</v>
      </c>
      <c r="D143" t="s">
        <v>2579</v>
      </c>
      <c r="E143" t="s">
        <v>2580</v>
      </c>
    </row>
    <row r="144" spans="1:5">
      <c r="A144" s="72" t="s">
        <v>1523</v>
      </c>
      <c r="B144" s="75" t="s">
        <v>1963</v>
      </c>
      <c r="C144" t="s">
        <v>1968</v>
      </c>
      <c r="D144" t="s">
        <v>2581</v>
      </c>
      <c r="E144" t="s">
        <v>2582</v>
      </c>
    </row>
    <row r="145" spans="1:5">
      <c r="A145" s="72" t="s">
        <v>1523</v>
      </c>
      <c r="B145" s="75" t="s">
        <v>1963</v>
      </c>
      <c r="C145" t="s">
        <v>1972</v>
      </c>
      <c r="D145" t="s">
        <v>2583</v>
      </c>
      <c r="E145" t="s">
        <v>2584</v>
      </c>
    </row>
    <row r="146" spans="1:5">
      <c r="A146" s="72" t="s">
        <v>1523</v>
      </c>
      <c r="B146" s="75" t="s">
        <v>1963</v>
      </c>
      <c r="C146" t="s">
        <v>1976</v>
      </c>
      <c r="D146" t="s">
        <v>2585</v>
      </c>
      <c r="E146" t="s">
        <v>2586</v>
      </c>
    </row>
    <row r="147" spans="1:5">
      <c r="A147" s="72" t="s">
        <v>1542</v>
      </c>
      <c r="B147" s="75" t="s">
        <v>1981</v>
      </c>
      <c r="C147" t="s">
        <v>1982</v>
      </c>
      <c r="D147" t="s">
        <v>2587</v>
      </c>
      <c r="E147" t="s">
        <v>2588</v>
      </c>
    </row>
    <row r="148" spans="1:5">
      <c r="A148" s="72" t="s">
        <v>1542</v>
      </c>
      <c r="B148" s="75" t="s">
        <v>1981</v>
      </c>
      <c r="C148" t="s">
        <v>1986</v>
      </c>
      <c r="D148" t="s">
        <v>2589</v>
      </c>
      <c r="E148" t="s">
        <v>2590</v>
      </c>
    </row>
    <row r="149" spans="1:5">
      <c r="A149" s="72" t="s">
        <v>1542</v>
      </c>
      <c r="B149" s="75" t="s">
        <v>1981</v>
      </c>
      <c r="C149" t="s">
        <v>1990</v>
      </c>
      <c r="D149" t="s">
        <v>2591</v>
      </c>
      <c r="E149" t="s">
        <v>2592</v>
      </c>
    </row>
    <row r="150" spans="1:5">
      <c r="A150" s="72" t="s">
        <v>1542</v>
      </c>
      <c r="B150" s="75" t="s">
        <v>1981</v>
      </c>
      <c r="C150" t="s">
        <v>1994</v>
      </c>
      <c r="D150" t="s">
        <v>2593</v>
      </c>
      <c r="E150" t="s">
        <v>2594</v>
      </c>
    </row>
    <row r="151" spans="1:5">
      <c r="A151" s="72" t="s">
        <v>1561</v>
      </c>
      <c r="B151" s="75" t="s">
        <v>1999</v>
      </c>
      <c r="C151" t="s">
        <v>2000</v>
      </c>
      <c r="D151" t="s">
        <v>2595</v>
      </c>
      <c r="E151" t="s">
        <v>2596</v>
      </c>
    </row>
    <row r="152" spans="1:5">
      <c r="A152" s="72" t="s">
        <v>1561</v>
      </c>
      <c r="B152" s="75" t="s">
        <v>1999</v>
      </c>
      <c r="C152" t="s">
        <v>2004</v>
      </c>
      <c r="D152" t="s">
        <v>2597</v>
      </c>
      <c r="E152" t="s">
        <v>2598</v>
      </c>
    </row>
    <row r="153" spans="1:5">
      <c r="A153" s="72" t="s">
        <v>1561</v>
      </c>
      <c r="B153" s="75" t="s">
        <v>1999</v>
      </c>
      <c r="C153" t="s">
        <v>2008</v>
      </c>
      <c r="D153" t="s">
        <v>2599</v>
      </c>
      <c r="E153" t="s">
        <v>2600</v>
      </c>
    </row>
    <row r="154" spans="1:5">
      <c r="A154" s="72" t="s">
        <v>1561</v>
      </c>
      <c r="B154" s="75" t="s">
        <v>1999</v>
      </c>
      <c r="C154" t="s">
        <v>2012</v>
      </c>
      <c r="D154" t="s">
        <v>2601</v>
      </c>
      <c r="E154" t="s">
        <v>2602</v>
      </c>
    </row>
    <row r="155" spans="1:5">
      <c r="A155" s="72" t="s">
        <v>1580</v>
      </c>
      <c r="B155" s="75" t="s">
        <v>2017</v>
      </c>
      <c r="C155" t="s">
        <v>2018</v>
      </c>
      <c r="D155" t="s">
        <v>2603</v>
      </c>
      <c r="E155" t="s">
        <v>2604</v>
      </c>
    </row>
    <row r="156" spans="1:5">
      <c r="A156" s="72" t="s">
        <v>1587</v>
      </c>
      <c r="B156" s="75" t="s">
        <v>2023</v>
      </c>
      <c r="C156" t="s">
        <v>2024</v>
      </c>
      <c r="D156" t="s">
        <v>2605</v>
      </c>
      <c r="E156" t="s">
        <v>2606</v>
      </c>
    </row>
    <row r="157" spans="1:5">
      <c r="A157" s="72" t="s">
        <v>1594</v>
      </c>
      <c r="B157" s="75" t="s">
        <v>2029</v>
      </c>
      <c r="C157" t="s">
        <v>2030</v>
      </c>
      <c r="D157" t="s">
        <v>2607</v>
      </c>
      <c r="E157" t="s">
        <v>2608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Change Log</vt:lpstr>
      <vt:lpstr>Metadata</vt:lpstr>
      <vt:lpstr>Study Summary</vt:lpstr>
      <vt:lpstr>Ontologies</vt:lpstr>
      <vt:lpstr>data steps and results</vt:lpstr>
      <vt:lpstr>CDR3's from paper figures+table</vt:lpstr>
      <vt:lpstr>Mixcr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Brian Corrie</cp:lastModifiedBy>
  <dcterms:created xsi:type="dcterms:W3CDTF">2017-01-09T21:54:13Z</dcterms:created>
  <dcterms:modified xsi:type="dcterms:W3CDTF">2019-09-17T20:46:43Z</dcterms:modified>
</cp:coreProperties>
</file>